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bg.Luis\Desktop\"/>
    </mc:Choice>
  </mc:AlternateContent>
  <bookViews>
    <workbookView xWindow="360" yWindow="312" windowWidth="15480" windowHeight="8700"/>
  </bookViews>
  <sheets>
    <sheet name="PLANTILLA SEPTIEMBRE" sheetId="13" r:id="rId1"/>
    <sheet name="Hoja1" sheetId="17" r:id="rId2"/>
    <sheet name="AUMENTO DE SUELDO" sheetId="16" state="hidden" r:id="rId3"/>
  </sheets>
  <definedNames>
    <definedName name="_xlnm._FilterDatabase" localSheetId="2" hidden="1">'AUMENTO DE SUELDO'!$A$8:$CF$267</definedName>
    <definedName name="_xlnm._FilterDatabase" localSheetId="0" hidden="1">'PLANTILLA SEPTIEMBRE'!$A$7:$AR$267</definedName>
    <definedName name="_xlnm.Print_Area" localSheetId="1">Hoja1!$A$1:$D$202</definedName>
    <definedName name="_xlnm.Print_Area" localSheetId="0">'PLANTILLA SEPTIEMBRE'!$A$1:$AR$300</definedName>
    <definedName name="_xlnm.Print_Titles" localSheetId="0">'PLANTILLA SEPTIEMBRE'!$1:$7</definedName>
  </definedNames>
  <calcPr calcId="152511"/>
</workbook>
</file>

<file path=xl/calcChain.xml><?xml version="1.0" encoding="utf-8"?>
<calcChain xmlns="http://schemas.openxmlformats.org/spreadsheetml/2006/main">
  <c r="AI253" i="16" l="1"/>
  <c r="AI254" i="16"/>
  <c r="AI252" i="16"/>
  <c r="AI140" i="16"/>
  <c r="AF140" i="16"/>
  <c r="AI199" i="16"/>
  <c r="AF199" i="16"/>
  <c r="AF252" i="16"/>
  <c r="AF253" i="16"/>
  <c r="AF254" i="16"/>
  <c r="T263" i="16"/>
  <c r="AH263" i="16"/>
  <c r="AG263" i="16"/>
  <c r="AN263" i="16"/>
  <c r="AM263" i="16"/>
  <c r="AL263" i="16"/>
  <c r="AK263" i="16"/>
  <c r="AJ263" i="16"/>
  <c r="AE263" i="16"/>
  <c r="AI224" i="16"/>
  <c r="AI225" i="16"/>
  <c r="AI226" i="16"/>
  <c r="AI227" i="16"/>
  <c r="AI228" i="16"/>
  <c r="AI229" i="16"/>
  <c r="AI230" i="16"/>
  <c r="AI231" i="16"/>
  <c r="AI232" i="16"/>
  <c r="AI233" i="16"/>
  <c r="AI234" i="16"/>
  <c r="AI235" i="16"/>
  <c r="AI236" i="16"/>
  <c r="AI237" i="16"/>
  <c r="AI238" i="16"/>
  <c r="AI239" i="16"/>
  <c r="AI240" i="16"/>
  <c r="AI241" i="16"/>
  <c r="AI242" i="16"/>
  <c r="AI243" i="16"/>
  <c r="AI244" i="16"/>
  <c r="AI245" i="16"/>
  <c r="AI246" i="16"/>
  <c r="AI247" i="16"/>
  <c r="AI248" i="16"/>
  <c r="AI249" i="16"/>
  <c r="AI250" i="16"/>
  <c r="AI251" i="16"/>
  <c r="AI203" i="16"/>
  <c r="AI204" i="16"/>
  <c r="AI205" i="16"/>
  <c r="AI206" i="16"/>
  <c r="AI207" i="16"/>
  <c r="AI208" i="16"/>
  <c r="AI209" i="16"/>
  <c r="AI210" i="16"/>
  <c r="AI211" i="16"/>
  <c r="AI212" i="16"/>
  <c r="AI213" i="16"/>
  <c r="AI214" i="16"/>
  <c r="AI215" i="16"/>
  <c r="AI216" i="16"/>
  <c r="AI217" i="16"/>
  <c r="AI218" i="16"/>
  <c r="AI219" i="16"/>
  <c r="AI220" i="16"/>
  <c r="AI152" i="16"/>
  <c r="AI153" i="16"/>
  <c r="AI154" i="16"/>
  <c r="AI155" i="16"/>
  <c r="AI156" i="16"/>
  <c r="AI157" i="16"/>
  <c r="AI158" i="16"/>
  <c r="AI159" i="16"/>
  <c r="AI160" i="16"/>
  <c r="AI161" i="16"/>
  <c r="AI162" i="16"/>
  <c r="AI163" i="16"/>
  <c r="AI164" i="16"/>
  <c r="AI165" i="16"/>
  <c r="AI166" i="16"/>
  <c r="AI167" i="16"/>
  <c r="AI168" i="16"/>
  <c r="AI169" i="16"/>
  <c r="AI170" i="16"/>
  <c r="AI171" i="16"/>
  <c r="AI172" i="16"/>
  <c r="AI173" i="16"/>
  <c r="AI174" i="16"/>
  <c r="AI175" i="16"/>
  <c r="AI176" i="16"/>
  <c r="AI177" i="16"/>
  <c r="AI178" i="16"/>
  <c r="AI179" i="16"/>
  <c r="AI180" i="16"/>
  <c r="AI181" i="16"/>
  <c r="AI182" i="16"/>
  <c r="AI183" i="16"/>
  <c r="AI184" i="16"/>
  <c r="AI185" i="16"/>
  <c r="AI186" i="16"/>
  <c r="AI187" i="16"/>
  <c r="AI188" i="16"/>
  <c r="AI189" i="16"/>
  <c r="AI190" i="16"/>
  <c r="AI191" i="16"/>
  <c r="AI192" i="16"/>
  <c r="AI193" i="16"/>
  <c r="AI194" i="16"/>
  <c r="AI195" i="16"/>
  <c r="AI196" i="16"/>
  <c r="AI197" i="16"/>
  <c r="AI198" i="16"/>
  <c r="AI144" i="16"/>
  <c r="AI145" i="16"/>
  <c r="AI146" i="16"/>
  <c r="AI147" i="16"/>
  <c r="AI148" i="16"/>
  <c r="AI137" i="16"/>
  <c r="AI138" i="16"/>
  <c r="AI139" i="16"/>
  <c r="AI130" i="16"/>
  <c r="AI131" i="16"/>
  <c r="AI132" i="16"/>
  <c r="AI133" i="16"/>
  <c r="AI106" i="16"/>
  <c r="AI107" i="16"/>
  <c r="AI108" i="16"/>
  <c r="AI109" i="16"/>
  <c r="AI110" i="16"/>
  <c r="AI111" i="16"/>
  <c r="AI112" i="16"/>
  <c r="AI113" i="16"/>
  <c r="AI114" i="16"/>
  <c r="AI115" i="16"/>
  <c r="AI116" i="16"/>
  <c r="AI117" i="16"/>
  <c r="AI118" i="16"/>
  <c r="AI119" i="16"/>
  <c r="AI120" i="16"/>
  <c r="AI121" i="16"/>
  <c r="AI122" i="16"/>
  <c r="AI123" i="16"/>
  <c r="AI124" i="16"/>
  <c r="AI125" i="16"/>
  <c r="AI126" i="16"/>
  <c r="AI105" i="16"/>
  <c r="AI73" i="16"/>
  <c r="AI74" i="16"/>
  <c r="AI75" i="16"/>
  <c r="AI76" i="16"/>
  <c r="AI77" i="16"/>
  <c r="AI78" i="16"/>
  <c r="AI79" i="16"/>
  <c r="AI80" i="16"/>
  <c r="AI81" i="16"/>
  <c r="AI82" i="16"/>
  <c r="AI83" i="16"/>
  <c r="AI84" i="16"/>
  <c r="AI85" i="16"/>
  <c r="AI86" i="16"/>
  <c r="AI87" i="16"/>
  <c r="AI88" i="16"/>
  <c r="AI89" i="16"/>
  <c r="AI90" i="16"/>
  <c r="AI91" i="16"/>
  <c r="AI92" i="16"/>
  <c r="AI93" i="16"/>
  <c r="AI94" i="16"/>
  <c r="AI95" i="16"/>
  <c r="AI96" i="16"/>
  <c r="AI97" i="16"/>
  <c r="AI98" i="16"/>
  <c r="AI99" i="16"/>
  <c r="AI100" i="16"/>
  <c r="AI101" i="16"/>
  <c r="AI102" i="16"/>
  <c r="AI72" i="16"/>
  <c r="AI60" i="16"/>
  <c r="AI61" i="16"/>
  <c r="AI62" i="16"/>
  <c r="AI63" i="16"/>
  <c r="AI64" i="16"/>
  <c r="AI65" i="16"/>
  <c r="AI66" i="16"/>
  <c r="AI67" i="16"/>
  <c r="AI68" i="16"/>
  <c r="AI69" i="16"/>
  <c r="AI59" i="16"/>
  <c r="AI53" i="16"/>
  <c r="AI54" i="16"/>
  <c r="AI55" i="16"/>
  <c r="AI56" i="16"/>
  <c r="AI52" i="16"/>
  <c r="AI28" i="16"/>
  <c r="AI29" i="16"/>
  <c r="AI30" i="16"/>
  <c r="AI31" i="16"/>
  <c r="AI32" i="16"/>
  <c r="AI33" i="16"/>
  <c r="AI34" i="16"/>
  <c r="AI35" i="16"/>
  <c r="AI36" i="16"/>
  <c r="AI37" i="16"/>
  <c r="AI38" i="16"/>
  <c r="AI39" i="16"/>
  <c r="AI40" i="16"/>
  <c r="AI41" i="16"/>
  <c r="AI42" i="16"/>
  <c r="AI43" i="16"/>
  <c r="AI44" i="16"/>
  <c r="AI45" i="16"/>
  <c r="AI46" i="16"/>
  <c r="AI47" i="16"/>
  <c r="AI48" i="16"/>
  <c r="AI49" i="16"/>
  <c r="AI20" i="16"/>
  <c r="AI21" i="16"/>
  <c r="AI22" i="16"/>
  <c r="AI23" i="16"/>
  <c r="AI24" i="16"/>
  <c r="AI19" i="16"/>
  <c r="AI10" i="16"/>
  <c r="AI11" i="16"/>
  <c r="AI12" i="16"/>
  <c r="AI13" i="16"/>
  <c r="AI14" i="16"/>
  <c r="AI15" i="16"/>
  <c r="AI16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F247" i="16"/>
  <c r="AF248" i="16"/>
  <c r="AF249" i="16"/>
  <c r="AF250" i="16"/>
  <c r="AF251" i="16"/>
  <c r="AF223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02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51" i="16"/>
  <c r="AF144" i="16"/>
  <c r="AF145" i="16"/>
  <c r="AF146" i="16"/>
  <c r="AF147" i="16"/>
  <c r="AF148" i="16"/>
  <c r="AF137" i="16"/>
  <c r="AF138" i="16"/>
  <c r="AF139" i="16"/>
  <c r="AF136" i="16"/>
  <c r="AF130" i="16"/>
  <c r="AF131" i="16"/>
  <c r="AF132" i="16"/>
  <c r="AF133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F100" i="16"/>
  <c r="AF101" i="16"/>
  <c r="AF102" i="16"/>
  <c r="AF72" i="16"/>
  <c r="AF60" i="16"/>
  <c r="AF61" i="16"/>
  <c r="AF62" i="16"/>
  <c r="AF63" i="16"/>
  <c r="AF64" i="16"/>
  <c r="AF65" i="16"/>
  <c r="AF66" i="16"/>
  <c r="AF67" i="16"/>
  <c r="AF68" i="16"/>
  <c r="AF69" i="16"/>
  <c r="AF59" i="16"/>
  <c r="AF53" i="16"/>
  <c r="AF54" i="16"/>
  <c r="AF55" i="16"/>
  <c r="AF56" i="16"/>
  <c r="AF52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20" i="16"/>
  <c r="AF21" i="16"/>
  <c r="AF22" i="16"/>
  <c r="AF23" i="16"/>
  <c r="AF24" i="16"/>
  <c r="AF19" i="16"/>
  <c r="AF11" i="16"/>
  <c r="AF12" i="16"/>
  <c r="AF13" i="16"/>
  <c r="AF14" i="16"/>
  <c r="AF15" i="16"/>
  <c r="AF16" i="16"/>
  <c r="AF10" i="16"/>
  <c r="AI9" i="16" l="1"/>
  <c r="AF9" i="16"/>
  <c r="AI143" i="16"/>
  <c r="AF143" i="16"/>
  <c r="AI202" i="16"/>
  <c r="AI27" i="16"/>
  <c r="AF27" i="16"/>
  <c r="AF105" i="16" l="1"/>
  <c r="AF263" i="16" s="1"/>
  <c r="AI151" i="16"/>
  <c r="AI136" i="16"/>
  <c r="AI129" i="16"/>
  <c r="AI263" i="16" s="1"/>
  <c r="AF129" i="16"/>
  <c r="AI223" i="16"/>
  <c r="U24" i="16"/>
  <c r="A269" i="16" l="1"/>
  <c r="AS264" i="16"/>
  <c r="AR264" i="16"/>
  <c r="AQ264" i="16"/>
  <c r="AP264" i="16"/>
  <c r="S286" i="16" s="1"/>
  <c r="AN264" i="16"/>
  <c r="S284" i="16" s="1"/>
  <c r="AM264" i="16"/>
  <c r="S291" i="16" s="1"/>
  <c r="AL264" i="16"/>
  <c r="S290" i="16" s="1"/>
  <c r="AK264" i="16"/>
  <c r="S289" i="16" s="1"/>
  <c r="AJ264" i="16"/>
  <c r="AO263" i="16"/>
  <c r="AO264" i="16" s="1"/>
  <c r="S285" i="16" s="1"/>
  <c r="AG264" i="16"/>
  <c r="AD263" i="16"/>
  <c r="AD264" i="16" s="1"/>
  <c r="V263" i="16"/>
  <c r="V264" i="16" s="1"/>
  <c r="S263" i="16"/>
  <c r="S264" i="16" s="1"/>
  <c r="S276" i="16" s="1"/>
  <c r="AV262" i="16"/>
  <c r="AV261" i="16"/>
  <c r="AV260" i="16"/>
  <c r="AV259" i="16"/>
  <c r="AV258" i="16"/>
  <c r="AV257" i="16"/>
  <c r="AV256" i="16"/>
  <c r="AV255" i="16"/>
  <c r="BI254" i="16"/>
  <c r="BH254" i="16"/>
  <c r="BF254" i="16"/>
  <c r="BG254" i="16" s="1"/>
  <c r="BB254" i="16"/>
  <c r="AZ254" i="16"/>
  <c r="AY254" i="16"/>
  <c r="AX254" i="16"/>
  <c r="AC254" i="16"/>
  <c r="AA254" i="16"/>
  <c r="Z254" i="16"/>
  <c r="Y254" i="16"/>
  <c r="W254" i="16"/>
  <c r="U254" i="16"/>
  <c r="X254" i="16" s="1"/>
  <c r="BI253" i="16"/>
  <c r="BH253" i="16"/>
  <c r="BF253" i="16"/>
  <c r="BG253" i="16" s="1"/>
  <c r="BB253" i="16"/>
  <c r="AZ253" i="16"/>
  <c r="AY253" i="16"/>
  <c r="AX253" i="16"/>
  <c r="AC253" i="16"/>
  <c r="AA253" i="16"/>
  <c r="Z253" i="16"/>
  <c r="Y253" i="16"/>
  <c r="W253" i="16"/>
  <c r="U253" i="16"/>
  <c r="X253" i="16" s="1"/>
  <c r="BI252" i="16"/>
  <c r="BH252" i="16"/>
  <c r="BF252" i="16"/>
  <c r="BG252" i="16" s="1"/>
  <c r="BJ252" i="16" s="1"/>
  <c r="BB252" i="16"/>
  <c r="AZ252" i="16"/>
  <c r="AY252" i="16"/>
  <c r="AX252" i="16"/>
  <c r="AC252" i="16"/>
  <c r="AA252" i="16"/>
  <c r="Z252" i="16"/>
  <c r="Y252" i="16"/>
  <c r="W252" i="16"/>
  <c r="U252" i="16"/>
  <c r="X252" i="16" s="1"/>
  <c r="BI251" i="16"/>
  <c r="BH251" i="16"/>
  <c r="BF251" i="16"/>
  <c r="BG251" i="16" s="1"/>
  <c r="BL251" i="16" s="1"/>
  <c r="BB251" i="16"/>
  <c r="AZ251" i="16"/>
  <c r="AY251" i="16"/>
  <c r="AX251" i="16"/>
  <c r="AC251" i="16"/>
  <c r="AA251" i="16"/>
  <c r="Z251" i="16"/>
  <c r="Y251" i="16"/>
  <c r="W251" i="16"/>
  <c r="U251" i="16"/>
  <c r="X251" i="16" s="1"/>
  <c r="BI250" i="16"/>
  <c r="BH250" i="16"/>
  <c r="BF250" i="16"/>
  <c r="BG250" i="16" s="1"/>
  <c r="BB250" i="16"/>
  <c r="AZ250" i="16"/>
  <c r="AY250" i="16"/>
  <c r="AX250" i="16"/>
  <c r="AC250" i="16"/>
  <c r="AA250" i="16"/>
  <c r="Z250" i="16"/>
  <c r="Y250" i="16"/>
  <c r="W250" i="16"/>
  <c r="U250" i="16"/>
  <c r="X250" i="16" s="1"/>
  <c r="BI249" i="16"/>
  <c r="BH249" i="16"/>
  <c r="BF249" i="16"/>
  <c r="BG249" i="16" s="1"/>
  <c r="BL249" i="16" s="1"/>
  <c r="BB249" i="16"/>
  <c r="AZ249" i="16"/>
  <c r="AY249" i="16"/>
  <c r="AX249" i="16"/>
  <c r="AC249" i="16"/>
  <c r="AA249" i="16"/>
  <c r="Z249" i="16"/>
  <c r="Y249" i="16"/>
  <c r="W249" i="16"/>
  <c r="U249" i="16"/>
  <c r="X249" i="16" s="1"/>
  <c r="BI248" i="16"/>
  <c r="BH248" i="16"/>
  <c r="BF248" i="16"/>
  <c r="BG248" i="16" s="1"/>
  <c r="BJ248" i="16" s="1"/>
  <c r="BB248" i="16"/>
  <c r="AZ248" i="16"/>
  <c r="AY248" i="16"/>
  <c r="AX248" i="16"/>
  <c r="AC248" i="16"/>
  <c r="AA248" i="16"/>
  <c r="Z248" i="16"/>
  <c r="Y248" i="16"/>
  <c r="W248" i="16"/>
  <c r="U248" i="16"/>
  <c r="X248" i="16" s="1"/>
  <c r="BI247" i="16"/>
  <c r="BH247" i="16"/>
  <c r="BF247" i="16"/>
  <c r="BG247" i="16" s="1"/>
  <c r="BB247" i="16"/>
  <c r="AZ247" i="16"/>
  <c r="AY247" i="16"/>
  <c r="AX247" i="16"/>
  <c r="AC247" i="16"/>
  <c r="AA247" i="16"/>
  <c r="Z247" i="16"/>
  <c r="Y247" i="16"/>
  <c r="W247" i="16"/>
  <c r="U247" i="16"/>
  <c r="X247" i="16" s="1"/>
  <c r="BI246" i="16"/>
  <c r="BH246" i="16"/>
  <c r="BF246" i="16"/>
  <c r="BG246" i="16" s="1"/>
  <c r="BB246" i="16"/>
  <c r="AZ246" i="16"/>
  <c r="AY246" i="16"/>
  <c r="AX246" i="16"/>
  <c r="AC246" i="16"/>
  <c r="AA246" i="16"/>
  <c r="Z246" i="16"/>
  <c r="Y246" i="16"/>
  <c r="W246" i="16"/>
  <c r="U246" i="16"/>
  <c r="X246" i="16" s="1"/>
  <c r="BI245" i="16"/>
  <c r="BH245" i="16"/>
  <c r="BF245" i="16"/>
  <c r="BG245" i="16" s="1"/>
  <c r="BB245" i="16"/>
  <c r="AZ245" i="16"/>
  <c r="AY245" i="16"/>
  <c r="AX245" i="16"/>
  <c r="AC245" i="16"/>
  <c r="AA245" i="16"/>
  <c r="Z245" i="16"/>
  <c r="Y245" i="16"/>
  <c r="W245" i="16"/>
  <c r="U245" i="16"/>
  <c r="X245" i="16" s="1"/>
  <c r="BI244" i="16"/>
  <c r="BH244" i="16"/>
  <c r="BF244" i="16"/>
  <c r="BG244" i="16" s="1"/>
  <c r="BL244" i="16" s="1"/>
  <c r="BB244" i="16"/>
  <c r="AZ244" i="16"/>
  <c r="AY244" i="16"/>
  <c r="AX244" i="16"/>
  <c r="AC244" i="16"/>
  <c r="AA244" i="16"/>
  <c r="Z244" i="16"/>
  <c r="Y244" i="16"/>
  <c r="W244" i="16"/>
  <c r="U244" i="16"/>
  <c r="X244" i="16" s="1"/>
  <c r="BI243" i="16"/>
  <c r="BH243" i="16"/>
  <c r="BF243" i="16"/>
  <c r="BG243" i="16" s="1"/>
  <c r="BB243" i="16"/>
  <c r="AZ243" i="16"/>
  <c r="AY243" i="16"/>
  <c r="AX243" i="16"/>
  <c r="AC243" i="16"/>
  <c r="AA243" i="16"/>
  <c r="Z243" i="16"/>
  <c r="Y243" i="16"/>
  <c r="W243" i="16"/>
  <c r="U243" i="16"/>
  <c r="BI242" i="16"/>
  <c r="BH242" i="16"/>
  <c r="BF242" i="16"/>
  <c r="BG242" i="16" s="1"/>
  <c r="BB242" i="16"/>
  <c r="AZ242" i="16"/>
  <c r="AY242" i="16"/>
  <c r="AX242" i="16"/>
  <c r="AC242" i="16"/>
  <c r="AA242" i="16"/>
  <c r="Z242" i="16"/>
  <c r="Y242" i="16"/>
  <c r="W242" i="16"/>
  <c r="U242" i="16"/>
  <c r="X242" i="16" s="1"/>
  <c r="BI241" i="16"/>
  <c r="BH241" i="16"/>
  <c r="BF241" i="16"/>
  <c r="BG241" i="16" s="1"/>
  <c r="BB241" i="16"/>
  <c r="AZ241" i="16"/>
  <c r="AY241" i="16"/>
  <c r="AX241" i="16"/>
  <c r="AC241" i="16"/>
  <c r="AA241" i="16"/>
  <c r="Z241" i="16"/>
  <c r="Y241" i="16"/>
  <c r="W241" i="16"/>
  <c r="U241" i="16"/>
  <c r="BI240" i="16"/>
  <c r="BH240" i="16"/>
  <c r="BF240" i="16"/>
  <c r="BG240" i="16" s="1"/>
  <c r="BL240" i="16" s="1"/>
  <c r="BB240" i="16"/>
  <c r="AZ240" i="16"/>
  <c r="AY240" i="16"/>
  <c r="AX240" i="16"/>
  <c r="AC240" i="16"/>
  <c r="AA240" i="16"/>
  <c r="Z240" i="16"/>
  <c r="Y240" i="16"/>
  <c r="W240" i="16"/>
  <c r="U240" i="16"/>
  <c r="X240" i="16" s="1"/>
  <c r="BI239" i="16"/>
  <c r="BH239" i="16"/>
  <c r="BF239" i="16"/>
  <c r="BG239" i="16" s="1"/>
  <c r="BB239" i="16"/>
  <c r="AZ239" i="16"/>
  <c r="AY239" i="16"/>
  <c r="AX239" i="16"/>
  <c r="AC239" i="16"/>
  <c r="AA239" i="16"/>
  <c r="Z239" i="16"/>
  <c r="Y239" i="16"/>
  <c r="W239" i="16"/>
  <c r="U239" i="16"/>
  <c r="X239" i="16" s="1"/>
  <c r="BI238" i="16"/>
  <c r="BH238" i="16"/>
  <c r="BF238" i="16"/>
  <c r="BG238" i="16" s="1"/>
  <c r="BL238" i="16" s="1"/>
  <c r="BB238" i="16"/>
  <c r="AZ238" i="16"/>
  <c r="AY238" i="16"/>
  <c r="AX238" i="16"/>
  <c r="AC238" i="16"/>
  <c r="AA238" i="16"/>
  <c r="Z238" i="16"/>
  <c r="Y238" i="16"/>
  <c r="W238" i="16"/>
  <c r="U238" i="16"/>
  <c r="X238" i="16" s="1"/>
  <c r="BI237" i="16"/>
  <c r="BH237" i="16"/>
  <c r="BF237" i="16"/>
  <c r="BG237" i="16" s="1"/>
  <c r="BJ237" i="16" s="1"/>
  <c r="BB237" i="16"/>
  <c r="AZ237" i="16"/>
  <c r="AY237" i="16"/>
  <c r="AX237" i="16"/>
  <c r="AC237" i="16"/>
  <c r="AA237" i="16"/>
  <c r="Z237" i="16"/>
  <c r="Y237" i="16"/>
  <c r="W237" i="16"/>
  <c r="U237" i="16"/>
  <c r="BI236" i="16"/>
  <c r="BH236" i="16"/>
  <c r="BF236" i="16"/>
  <c r="BG236" i="16" s="1"/>
  <c r="BB236" i="16"/>
  <c r="AZ236" i="16"/>
  <c r="AY236" i="16"/>
  <c r="AX236" i="16"/>
  <c r="AC236" i="16"/>
  <c r="AA236" i="16"/>
  <c r="Z236" i="16"/>
  <c r="Y236" i="16"/>
  <c r="W236" i="16"/>
  <c r="U236" i="16"/>
  <c r="X236" i="16" s="1"/>
  <c r="BI235" i="16"/>
  <c r="BH235" i="16"/>
  <c r="BF235" i="16"/>
  <c r="BG235" i="16" s="1"/>
  <c r="BJ235" i="16" s="1"/>
  <c r="BK235" i="16" s="1"/>
  <c r="BB235" i="16"/>
  <c r="AZ235" i="16"/>
  <c r="AY235" i="16"/>
  <c r="AX235" i="16"/>
  <c r="AC235" i="16"/>
  <c r="AA235" i="16"/>
  <c r="Z235" i="16"/>
  <c r="Y235" i="16"/>
  <c r="W235" i="16"/>
  <c r="U235" i="16"/>
  <c r="BI234" i="16"/>
  <c r="BH234" i="16"/>
  <c r="BF234" i="16"/>
  <c r="BG234" i="16" s="1"/>
  <c r="BL234" i="16" s="1"/>
  <c r="BB234" i="16"/>
  <c r="AZ234" i="16"/>
  <c r="AY234" i="16"/>
  <c r="AX234" i="16"/>
  <c r="AC234" i="16"/>
  <c r="AA234" i="16"/>
  <c r="Z234" i="16"/>
  <c r="Y234" i="16"/>
  <c r="W234" i="16"/>
  <c r="U234" i="16"/>
  <c r="X234" i="16" s="1"/>
  <c r="BI233" i="16"/>
  <c r="BH233" i="16"/>
  <c r="BF233" i="16"/>
  <c r="BG233" i="16" s="1"/>
  <c r="BB233" i="16"/>
  <c r="AZ233" i="16"/>
  <c r="AY233" i="16"/>
  <c r="AX233" i="16"/>
  <c r="AC233" i="16"/>
  <c r="AA233" i="16"/>
  <c r="Z233" i="16"/>
  <c r="Y233" i="16"/>
  <c r="W233" i="16"/>
  <c r="U233" i="16"/>
  <c r="BI232" i="16"/>
  <c r="BH232" i="16"/>
  <c r="BF232" i="16"/>
  <c r="BG232" i="16" s="1"/>
  <c r="BB232" i="16"/>
  <c r="AZ232" i="16"/>
  <c r="AY232" i="16"/>
  <c r="AX232" i="16"/>
  <c r="AC232" i="16"/>
  <c r="AA232" i="16"/>
  <c r="Z232" i="16"/>
  <c r="Y232" i="16"/>
  <c r="W232" i="16"/>
  <c r="U232" i="16"/>
  <c r="X232" i="16" s="1"/>
  <c r="BI231" i="16"/>
  <c r="BH231" i="16"/>
  <c r="BF231" i="16"/>
  <c r="BG231" i="16" s="1"/>
  <c r="BJ231" i="16" s="1"/>
  <c r="BB231" i="16"/>
  <c r="AZ231" i="16"/>
  <c r="AY231" i="16"/>
  <c r="AX231" i="16"/>
  <c r="AC231" i="16"/>
  <c r="AA231" i="16"/>
  <c r="Z231" i="16"/>
  <c r="Y231" i="16"/>
  <c r="W231" i="16"/>
  <c r="U231" i="16"/>
  <c r="BI230" i="16"/>
  <c r="BH230" i="16"/>
  <c r="BF230" i="16"/>
  <c r="BG230" i="16" s="1"/>
  <c r="BL230" i="16" s="1"/>
  <c r="BB230" i="16"/>
  <c r="AZ230" i="16"/>
  <c r="AY230" i="16"/>
  <c r="AX230" i="16"/>
  <c r="AC230" i="16"/>
  <c r="AA230" i="16"/>
  <c r="Z230" i="16"/>
  <c r="Y230" i="16"/>
  <c r="W230" i="16"/>
  <c r="U230" i="16"/>
  <c r="X230" i="16" s="1"/>
  <c r="BI229" i="16"/>
  <c r="BH229" i="16"/>
  <c r="BF229" i="16"/>
  <c r="BG229" i="16" s="1"/>
  <c r="BL229" i="16" s="1"/>
  <c r="BB229" i="16"/>
  <c r="AZ229" i="16"/>
  <c r="AY229" i="16"/>
  <c r="AX229" i="16"/>
  <c r="AC229" i="16"/>
  <c r="AA229" i="16"/>
  <c r="Z229" i="16"/>
  <c r="Y229" i="16"/>
  <c r="W229" i="16"/>
  <c r="U229" i="16"/>
  <c r="X229" i="16" s="1"/>
  <c r="BI228" i="16"/>
  <c r="BH228" i="16"/>
  <c r="BF228" i="16"/>
  <c r="BG228" i="16" s="1"/>
  <c r="BB228" i="16"/>
  <c r="AZ228" i="16"/>
  <c r="AY228" i="16"/>
  <c r="AX228" i="16"/>
  <c r="AC228" i="16"/>
  <c r="AA228" i="16"/>
  <c r="Z228" i="16"/>
  <c r="Y228" i="16"/>
  <c r="W228" i="16"/>
  <c r="U228" i="16"/>
  <c r="X228" i="16" s="1"/>
  <c r="BI227" i="16"/>
  <c r="BH227" i="16"/>
  <c r="BF227" i="16"/>
  <c r="BG227" i="16" s="1"/>
  <c r="BL227" i="16" s="1"/>
  <c r="BB227" i="16"/>
  <c r="AZ227" i="16"/>
  <c r="AY227" i="16"/>
  <c r="AX227" i="16"/>
  <c r="AC227" i="16"/>
  <c r="AA227" i="16"/>
  <c r="Z227" i="16"/>
  <c r="Y227" i="16"/>
  <c r="W227" i="16"/>
  <c r="U227" i="16"/>
  <c r="X227" i="16" s="1"/>
  <c r="BI226" i="16"/>
  <c r="BH226" i="16"/>
  <c r="BF226" i="16"/>
  <c r="BG226" i="16" s="1"/>
  <c r="BB226" i="16"/>
  <c r="AZ226" i="16"/>
  <c r="AY226" i="16"/>
  <c r="AX226" i="16"/>
  <c r="AC226" i="16"/>
  <c r="AA226" i="16"/>
  <c r="Z226" i="16"/>
  <c r="Y226" i="16"/>
  <c r="W226" i="16"/>
  <c r="U226" i="16"/>
  <c r="X226" i="16" s="1"/>
  <c r="BI225" i="16"/>
  <c r="BH225" i="16"/>
  <c r="BF225" i="16"/>
  <c r="BG225" i="16" s="1"/>
  <c r="BL225" i="16" s="1"/>
  <c r="BB225" i="16"/>
  <c r="AZ225" i="16"/>
  <c r="AY225" i="16"/>
  <c r="AX225" i="16"/>
  <c r="AC225" i="16"/>
  <c r="AA225" i="16"/>
  <c r="Z225" i="16"/>
  <c r="Y225" i="16"/>
  <c r="W225" i="16"/>
  <c r="U225" i="16"/>
  <c r="X225" i="16" s="1"/>
  <c r="BI224" i="16"/>
  <c r="BH224" i="16"/>
  <c r="BF224" i="16"/>
  <c r="BG224" i="16" s="1"/>
  <c r="BJ224" i="16" s="1"/>
  <c r="BB224" i="16"/>
  <c r="AZ224" i="16"/>
  <c r="AY224" i="16"/>
  <c r="AX224" i="16"/>
  <c r="AC224" i="16"/>
  <c r="AA224" i="16"/>
  <c r="Z224" i="16"/>
  <c r="Y224" i="16"/>
  <c r="W224" i="16"/>
  <c r="U224" i="16"/>
  <c r="X224" i="16" s="1"/>
  <c r="BI223" i="16"/>
  <c r="BH223" i="16"/>
  <c r="BF223" i="16"/>
  <c r="BG223" i="16" s="1"/>
  <c r="BL223" i="16" s="1"/>
  <c r="BB223" i="16"/>
  <c r="AZ223" i="16"/>
  <c r="AY223" i="16"/>
  <c r="AX223" i="16"/>
  <c r="AC223" i="16"/>
  <c r="AA223" i="16"/>
  <c r="Z223" i="16"/>
  <c r="Y223" i="16"/>
  <c r="W223" i="16"/>
  <c r="U223" i="16"/>
  <c r="X223" i="16" s="1"/>
  <c r="BN222" i="16"/>
  <c r="BC222" i="16"/>
  <c r="BN221" i="16"/>
  <c r="BC221" i="16"/>
  <c r="BI220" i="16"/>
  <c r="BH220" i="16"/>
  <c r="BF220" i="16"/>
  <c r="BG220" i="16" s="1"/>
  <c r="BB220" i="16"/>
  <c r="AZ220" i="16"/>
  <c r="AY220" i="16"/>
  <c r="AX220" i="16"/>
  <c r="AC220" i="16"/>
  <c r="AA220" i="16"/>
  <c r="Z220" i="16"/>
  <c r="Y220" i="16"/>
  <c r="W220" i="16"/>
  <c r="U220" i="16"/>
  <c r="X220" i="16" s="1"/>
  <c r="BI219" i="16"/>
  <c r="BH219" i="16"/>
  <c r="BF219" i="16"/>
  <c r="BG219" i="16" s="1"/>
  <c r="BL219" i="16" s="1"/>
  <c r="BB219" i="16"/>
  <c r="AZ219" i="16"/>
  <c r="AY219" i="16"/>
  <c r="AX219" i="16"/>
  <c r="AC219" i="16"/>
  <c r="AA219" i="16"/>
  <c r="Z219" i="16"/>
  <c r="Y219" i="16"/>
  <c r="W219" i="16"/>
  <c r="U219" i="16"/>
  <c r="X219" i="16" s="1"/>
  <c r="BI218" i="16"/>
  <c r="BH218" i="16"/>
  <c r="BF218" i="16"/>
  <c r="BG218" i="16" s="1"/>
  <c r="BJ218" i="16" s="1"/>
  <c r="BB218" i="16"/>
  <c r="AZ218" i="16"/>
  <c r="AY218" i="16"/>
  <c r="AX218" i="16"/>
  <c r="AC218" i="16"/>
  <c r="AA218" i="16"/>
  <c r="Z218" i="16"/>
  <c r="Y218" i="16"/>
  <c r="W218" i="16"/>
  <c r="U218" i="16"/>
  <c r="X218" i="16" s="1"/>
  <c r="BI217" i="16"/>
  <c r="BH217" i="16"/>
  <c r="BF217" i="16"/>
  <c r="BG217" i="16" s="1"/>
  <c r="BL217" i="16" s="1"/>
  <c r="BB217" i="16"/>
  <c r="AZ217" i="16"/>
  <c r="AY217" i="16"/>
  <c r="AX217" i="16"/>
  <c r="AC217" i="16"/>
  <c r="AA217" i="16"/>
  <c r="Z217" i="16"/>
  <c r="Y217" i="16"/>
  <c r="W217" i="16"/>
  <c r="U217" i="16"/>
  <c r="X217" i="16" s="1"/>
  <c r="BI216" i="16"/>
  <c r="BH216" i="16"/>
  <c r="BF216" i="16"/>
  <c r="BG216" i="16" s="1"/>
  <c r="BB216" i="16"/>
  <c r="AZ216" i="16"/>
  <c r="AY216" i="16"/>
  <c r="AX216" i="16"/>
  <c r="AC216" i="16"/>
  <c r="AA216" i="16"/>
  <c r="Z216" i="16"/>
  <c r="Y216" i="16"/>
  <c r="W216" i="16"/>
  <c r="U216" i="16"/>
  <c r="X216" i="16" s="1"/>
  <c r="BI215" i="16"/>
  <c r="BH215" i="16"/>
  <c r="BF215" i="16"/>
  <c r="BG215" i="16" s="1"/>
  <c r="BL215" i="16" s="1"/>
  <c r="BB215" i="16"/>
  <c r="AZ215" i="16"/>
  <c r="AY215" i="16"/>
  <c r="AX215" i="16"/>
  <c r="AC215" i="16"/>
  <c r="AA215" i="16"/>
  <c r="Z215" i="16"/>
  <c r="Y215" i="16"/>
  <c r="W215" i="16"/>
  <c r="U215" i="16"/>
  <c r="X215" i="16" s="1"/>
  <c r="BI214" i="16"/>
  <c r="BH214" i="16"/>
  <c r="BF214" i="16"/>
  <c r="BG214" i="16" s="1"/>
  <c r="BJ214" i="16" s="1"/>
  <c r="BB214" i="16"/>
  <c r="AZ214" i="16"/>
  <c r="AY214" i="16"/>
  <c r="AX214" i="16"/>
  <c r="AC214" i="16"/>
  <c r="AA214" i="16"/>
  <c r="Z214" i="16"/>
  <c r="Y214" i="16"/>
  <c r="W214" i="16"/>
  <c r="U214" i="16"/>
  <c r="X214" i="16" s="1"/>
  <c r="BI213" i="16"/>
  <c r="BH213" i="16"/>
  <c r="BF213" i="16"/>
  <c r="BG213" i="16" s="1"/>
  <c r="BL213" i="16" s="1"/>
  <c r="BB213" i="16"/>
  <c r="AZ213" i="16"/>
  <c r="AY213" i="16"/>
  <c r="AX213" i="16"/>
  <c r="AC213" i="16"/>
  <c r="AA213" i="16"/>
  <c r="Z213" i="16"/>
  <c r="Y213" i="16"/>
  <c r="W213" i="16"/>
  <c r="U213" i="16"/>
  <c r="X213" i="16" s="1"/>
  <c r="BI212" i="16"/>
  <c r="BH212" i="16"/>
  <c r="BF212" i="16"/>
  <c r="BG212" i="16" s="1"/>
  <c r="BJ212" i="16" s="1"/>
  <c r="BK212" i="16" s="1"/>
  <c r="BB212" i="16"/>
  <c r="AZ212" i="16"/>
  <c r="AY212" i="16"/>
  <c r="AX212" i="16"/>
  <c r="AC212" i="16"/>
  <c r="AA212" i="16"/>
  <c r="Z212" i="16"/>
  <c r="Y212" i="16"/>
  <c r="W212" i="16"/>
  <c r="U212" i="16"/>
  <c r="X212" i="16" s="1"/>
  <c r="BI211" i="16"/>
  <c r="BH211" i="16"/>
  <c r="BF211" i="16"/>
  <c r="BG211" i="16" s="1"/>
  <c r="BL211" i="16" s="1"/>
  <c r="BB211" i="16"/>
  <c r="AZ211" i="16"/>
  <c r="AY211" i="16"/>
  <c r="AX211" i="16"/>
  <c r="AC211" i="16"/>
  <c r="AA211" i="16"/>
  <c r="Z211" i="16"/>
  <c r="Y211" i="16"/>
  <c r="W211" i="16"/>
  <c r="U211" i="16"/>
  <c r="X211" i="16" s="1"/>
  <c r="BI210" i="16"/>
  <c r="BH210" i="16"/>
  <c r="BF210" i="16"/>
  <c r="BG210" i="16" s="1"/>
  <c r="BJ210" i="16" s="1"/>
  <c r="BB210" i="16"/>
  <c r="AZ210" i="16"/>
  <c r="AY210" i="16"/>
  <c r="AX210" i="16"/>
  <c r="AC210" i="16"/>
  <c r="AA210" i="16"/>
  <c r="Z210" i="16"/>
  <c r="Y210" i="16"/>
  <c r="W210" i="16"/>
  <c r="U210" i="16"/>
  <c r="X210" i="16" s="1"/>
  <c r="BI209" i="16"/>
  <c r="BH209" i="16"/>
  <c r="BF209" i="16"/>
  <c r="BG209" i="16" s="1"/>
  <c r="BB209" i="16"/>
  <c r="AZ209" i="16"/>
  <c r="AY209" i="16"/>
  <c r="AX209" i="16"/>
  <c r="AC209" i="16"/>
  <c r="AA209" i="16"/>
  <c r="Z209" i="16"/>
  <c r="Y209" i="16"/>
  <c r="W209" i="16"/>
  <c r="U209" i="16"/>
  <c r="X209" i="16" s="1"/>
  <c r="BI208" i="16"/>
  <c r="BH208" i="16"/>
  <c r="BF208" i="16"/>
  <c r="BG208" i="16" s="1"/>
  <c r="BJ208" i="16" s="1"/>
  <c r="BK208" i="16" s="1"/>
  <c r="BB208" i="16"/>
  <c r="AZ208" i="16"/>
  <c r="AY208" i="16"/>
  <c r="AX208" i="16"/>
  <c r="AC208" i="16"/>
  <c r="AA208" i="16"/>
  <c r="Z208" i="16"/>
  <c r="Y208" i="16"/>
  <c r="W208" i="16"/>
  <c r="U208" i="16"/>
  <c r="X208" i="16" s="1"/>
  <c r="BI207" i="16"/>
  <c r="BH207" i="16"/>
  <c r="BF207" i="16"/>
  <c r="BG207" i="16" s="1"/>
  <c r="BL207" i="16" s="1"/>
  <c r="BB207" i="16"/>
  <c r="AZ207" i="16"/>
  <c r="AY207" i="16"/>
  <c r="AX207" i="16"/>
  <c r="AC207" i="16"/>
  <c r="AA207" i="16"/>
  <c r="Z207" i="16"/>
  <c r="Y207" i="16"/>
  <c r="W207" i="16"/>
  <c r="U207" i="16"/>
  <c r="BI206" i="16"/>
  <c r="BH206" i="16"/>
  <c r="BF206" i="16"/>
  <c r="BG206" i="16" s="1"/>
  <c r="BJ206" i="16" s="1"/>
  <c r="BB206" i="16"/>
  <c r="AZ206" i="16"/>
  <c r="AY206" i="16"/>
  <c r="AX206" i="16"/>
  <c r="AC206" i="16"/>
  <c r="AA206" i="16"/>
  <c r="Z206" i="16"/>
  <c r="Y206" i="16"/>
  <c r="W206" i="16"/>
  <c r="U206" i="16"/>
  <c r="X206" i="16" s="1"/>
  <c r="BI205" i="16"/>
  <c r="BH205" i="16"/>
  <c r="BF205" i="16"/>
  <c r="BG205" i="16" s="1"/>
  <c r="BL205" i="16" s="1"/>
  <c r="BB205" i="16"/>
  <c r="AZ205" i="16"/>
  <c r="AY205" i="16"/>
  <c r="AX205" i="16"/>
  <c r="AC205" i="16"/>
  <c r="AA205" i="16"/>
  <c r="Z205" i="16"/>
  <c r="Y205" i="16"/>
  <c r="W205" i="16"/>
  <c r="U205" i="16"/>
  <c r="X205" i="16" s="1"/>
  <c r="BI204" i="16"/>
  <c r="BH204" i="16"/>
  <c r="BF204" i="16"/>
  <c r="BG204" i="16" s="1"/>
  <c r="BJ204" i="16" s="1"/>
  <c r="BK204" i="16" s="1"/>
  <c r="BB204" i="16"/>
  <c r="AZ204" i="16"/>
  <c r="AY204" i="16"/>
  <c r="AX204" i="16"/>
  <c r="AC204" i="16"/>
  <c r="AA204" i="16"/>
  <c r="Z204" i="16"/>
  <c r="Y204" i="16"/>
  <c r="W204" i="16"/>
  <c r="U204" i="16"/>
  <c r="X204" i="16" s="1"/>
  <c r="BI203" i="16"/>
  <c r="BH203" i="16"/>
  <c r="BF203" i="16"/>
  <c r="BG203" i="16" s="1"/>
  <c r="BL203" i="16" s="1"/>
  <c r="BB203" i="16"/>
  <c r="AZ203" i="16"/>
  <c r="AY203" i="16"/>
  <c r="AX203" i="16"/>
  <c r="AC203" i="16"/>
  <c r="AA203" i="16"/>
  <c r="Z203" i="16"/>
  <c r="Y203" i="16"/>
  <c r="W203" i="16"/>
  <c r="U203" i="16"/>
  <c r="X203" i="16" s="1"/>
  <c r="BI202" i="16"/>
  <c r="BH202" i="16"/>
  <c r="BF202" i="16"/>
  <c r="BG202" i="16" s="1"/>
  <c r="BJ202" i="16" s="1"/>
  <c r="BB202" i="16"/>
  <c r="AZ202" i="16"/>
  <c r="AY202" i="16"/>
  <c r="AX202" i="16"/>
  <c r="AC202" i="16"/>
  <c r="AA202" i="16"/>
  <c r="Z202" i="16"/>
  <c r="Y202" i="16"/>
  <c r="W202" i="16"/>
  <c r="U202" i="16"/>
  <c r="X202" i="16" s="1"/>
  <c r="BN201" i="16"/>
  <c r="BC201" i="16"/>
  <c r="BN200" i="16"/>
  <c r="BC200" i="16"/>
  <c r="BI199" i="16"/>
  <c r="BH199" i="16"/>
  <c r="BF199" i="16"/>
  <c r="BG199" i="16" s="1"/>
  <c r="BB199" i="16"/>
  <c r="AZ199" i="16"/>
  <c r="AY199" i="16"/>
  <c r="AX199" i="16"/>
  <c r="AC199" i="16"/>
  <c r="AA199" i="16"/>
  <c r="Z199" i="16"/>
  <c r="Y199" i="16"/>
  <c r="W199" i="16"/>
  <c r="U199" i="16"/>
  <c r="X199" i="16" s="1"/>
  <c r="BI198" i="16"/>
  <c r="BH198" i="16"/>
  <c r="BF198" i="16"/>
  <c r="BG198" i="16" s="1"/>
  <c r="BJ198" i="16" s="1"/>
  <c r="BK198" i="16" s="1"/>
  <c r="BB198" i="16"/>
  <c r="AZ198" i="16"/>
  <c r="AY198" i="16"/>
  <c r="AX198" i="16"/>
  <c r="AC198" i="16"/>
  <c r="AA198" i="16"/>
  <c r="Z198" i="16"/>
  <c r="Y198" i="16"/>
  <c r="W198" i="16"/>
  <c r="U198" i="16"/>
  <c r="X198" i="16" s="1"/>
  <c r="BI197" i="16"/>
  <c r="BH197" i="16"/>
  <c r="BF197" i="16"/>
  <c r="BG197" i="16" s="1"/>
  <c r="BL197" i="16" s="1"/>
  <c r="BB197" i="16"/>
  <c r="AZ197" i="16"/>
  <c r="AY197" i="16"/>
  <c r="AX197" i="16"/>
  <c r="AC197" i="16"/>
  <c r="AA197" i="16"/>
  <c r="Z197" i="16"/>
  <c r="Y197" i="16"/>
  <c r="W197" i="16"/>
  <c r="U197" i="16"/>
  <c r="BI196" i="16"/>
  <c r="BH196" i="16"/>
  <c r="BF196" i="16"/>
  <c r="BG196" i="16" s="1"/>
  <c r="BJ196" i="16" s="1"/>
  <c r="BB196" i="16"/>
  <c r="AZ196" i="16"/>
  <c r="AY196" i="16"/>
  <c r="AX196" i="16"/>
  <c r="AC196" i="16"/>
  <c r="AA196" i="16"/>
  <c r="Z196" i="16"/>
  <c r="Y196" i="16"/>
  <c r="W196" i="16"/>
  <c r="U196" i="16"/>
  <c r="X196" i="16" s="1"/>
  <c r="BI195" i="16"/>
  <c r="BH195" i="16"/>
  <c r="BF195" i="16"/>
  <c r="BG195" i="16" s="1"/>
  <c r="BL195" i="16" s="1"/>
  <c r="BB195" i="16"/>
  <c r="AZ195" i="16"/>
  <c r="AY195" i="16"/>
  <c r="AX195" i="16"/>
  <c r="AC195" i="16"/>
  <c r="AA195" i="16"/>
  <c r="Z195" i="16"/>
  <c r="Y195" i="16"/>
  <c r="W195" i="16"/>
  <c r="U195" i="16"/>
  <c r="X195" i="16" s="1"/>
  <c r="BI194" i="16"/>
  <c r="BH194" i="16"/>
  <c r="BF194" i="16"/>
  <c r="BG194" i="16" s="1"/>
  <c r="BB194" i="16"/>
  <c r="AZ194" i="16"/>
  <c r="AY194" i="16"/>
  <c r="AX194" i="16"/>
  <c r="AC194" i="16"/>
  <c r="AA194" i="16"/>
  <c r="Z194" i="16"/>
  <c r="Y194" i="16"/>
  <c r="W194" i="16"/>
  <c r="U194" i="16"/>
  <c r="X194" i="16" s="1"/>
  <c r="BI193" i="16"/>
  <c r="BH193" i="16"/>
  <c r="BF193" i="16"/>
  <c r="BG193" i="16" s="1"/>
  <c r="BB193" i="16"/>
  <c r="AZ193" i="16"/>
  <c r="AY193" i="16"/>
  <c r="AX193" i="16"/>
  <c r="AC193" i="16"/>
  <c r="AA193" i="16"/>
  <c r="Z193" i="16"/>
  <c r="Y193" i="16"/>
  <c r="W193" i="16"/>
  <c r="U193" i="16"/>
  <c r="X193" i="16" s="1"/>
  <c r="BI192" i="16"/>
  <c r="BH192" i="16"/>
  <c r="BF192" i="16"/>
  <c r="BG192" i="16" s="1"/>
  <c r="BB192" i="16"/>
  <c r="AZ192" i="16"/>
  <c r="AY192" i="16"/>
  <c r="AX192" i="16"/>
  <c r="AC192" i="16"/>
  <c r="AA192" i="16"/>
  <c r="Z192" i="16"/>
  <c r="Y192" i="16"/>
  <c r="W192" i="16"/>
  <c r="U192" i="16"/>
  <c r="X192" i="16" s="1"/>
  <c r="BI191" i="16"/>
  <c r="BH191" i="16"/>
  <c r="BF191" i="16"/>
  <c r="BG191" i="16" s="1"/>
  <c r="BJ191" i="16" s="1"/>
  <c r="BK191" i="16" s="1"/>
  <c r="BB191" i="16"/>
  <c r="AZ191" i="16"/>
  <c r="AY191" i="16"/>
  <c r="AX191" i="16"/>
  <c r="AC191" i="16"/>
  <c r="AA191" i="16"/>
  <c r="Z191" i="16"/>
  <c r="Y191" i="16"/>
  <c r="W191" i="16"/>
  <c r="U191" i="16"/>
  <c r="X191" i="16" s="1"/>
  <c r="BI190" i="16"/>
  <c r="BH190" i="16"/>
  <c r="BF190" i="16"/>
  <c r="BG190" i="16" s="1"/>
  <c r="BL190" i="16" s="1"/>
  <c r="BB190" i="16"/>
  <c r="AZ190" i="16"/>
  <c r="AY190" i="16"/>
  <c r="AX190" i="16"/>
  <c r="AC190" i="16"/>
  <c r="AA190" i="16"/>
  <c r="Z190" i="16"/>
  <c r="Y190" i="16"/>
  <c r="W190" i="16"/>
  <c r="U190" i="16"/>
  <c r="X190" i="16" s="1"/>
  <c r="BI189" i="16"/>
  <c r="BH189" i="16"/>
  <c r="BF189" i="16"/>
  <c r="BG189" i="16" s="1"/>
  <c r="BB189" i="16"/>
  <c r="AZ189" i="16"/>
  <c r="AY189" i="16"/>
  <c r="AX189" i="16"/>
  <c r="AC189" i="16"/>
  <c r="AA189" i="16"/>
  <c r="Z189" i="16"/>
  <c r="Y189" i="16"/>
  <c r="W189" i="16"/>
  <c r="U189" i="16"/>
  <c r="X189" i="16" s="1"/>
  <c r="BI188" i="16"/>
  <c r="BH188" i="16"/>
  <c r="BF188" i="16"/>
  <c r="BG188" i="16" s="1"/>
  <c r="BL188" i="16" s="1"/>
  <c r="BB188" i="16"/>
  <c r="AZ188" i="16"/>
  <c r="AY188" i="16"/>
  <c r="AX188" i="16"/>
  <c r="AC188" i="16"/>
  <c r="AA188" i="16"/>
  <c r="Z188" i="16"/>
  <c r="Y188" i="16"/>
  <c r="W188" i="16"/>
  <c r="U188" i="16"/>
  <c r="X188" i="16" s="1"/>
  <c r="BI187" i="16"/>
  <c r="BH187" i="16"/>
  <c r="BF187" i="16"/>
  <c r="BG187" i="16" s="1"/>
  <c r="BJ187" i="16" s="1"/>
  <c r="BK187" i="16" s="1"/>
  <c r="BB187" i="16"/>
  <c r="AZ187" i="16"/>
  <c r="AY187" i="16"/>
  <c r="AX187" i="16"/>
  <c r="AC187" i="16"/>
  <c r="AA187" i="16"/>
  <c r="Z187" i="16"/>
  <c r="Y187" i="16"/>
  <c r="W187" i="16"/>
  <c r="U187" i="16"/>
  <c r="X187" i="16" s="1"/>
  <c r="BI186" i="16"/>
  <c r="BH186" i="16"/>
  <c r="BF186" i="16"/>
  <c r="BG186" i="16" s="1"/>
  <c r="BL186" i="16" s="1"/>
  <c r="BB186" i="16"/>
  <c r="AZ186" i="16"/>
  <c r="AY186" i="16"/>
  <c r="AX186" i="16"/>
  <c r="AC186" i="16"/>
  <c r="AA186" i="16"/>
  <c r="Z186" i="16"/>
  <c r="Y186" i="16"/>
  <c r="W186" i="16"/>
  <c r="U186" i="16"/>
  <c r="X186" i="16" s="1"/>
  <c r="BI185" i="16"/>
  <c r="BH185" i="16"/>
  <c r="BF185" i="16"/>
  <c r="BG185" i="16" s="1"/>
  <c r="BJ185" i="16" s="1"/>
  <c r="BB185" i="16"/>
  <c r="AZ185" i="16"/>
  <c r="AY185" i="16"/>
  <c r="AX185" i="16"/>
  <c r="AC185" i="16"/>
  <c r="AA185" i="16"/>
  <c r="Z185" i="16"/>
  <c r="Y185" i="16"/>
  <c r="W185" i="16"/>
  <c r="U185" i="16"/>
  <c r="X185" i="16" s="1"/>
  <c r="BI184" i="16"/>
  <c r="BH184" i="16"/>
  <c r="BF184" i="16"/>
  <c r="BG184" i="16" s="1"/>
  <c r="BB184" i="16"/>
  <c r="AZ184" i="16"/>
  <c r="AY184" i="16"/>
  <c r="AX184" i="16"/>
  <c r="AC184" i="16"/>
  <c r="AA184" i="16"/>
  <c r="Z184" i="16"/>
  <c r="Y184" i="16"/>
  <c r="W184" i="16"/>
  <c r="U184" i="16"/>
  <c r="X184" i="16" s="1"/>
  <c r="BI183" i="16"/>
  <c r="BH183" i="16"/>
  <c r="BF183" i="16"/>
  <c r="BG183" i="16" s="1"/>
  <c r="BJ183" i="16" s="1"/>
  <c r="BK183" i="16" s="1"/>
  <c r="BB183" i="16"/>
  <c r="AZ183" i="16"/>
  <c r="AY183" i="16"/>
  <c r="AX183" i="16"/>
  <c r="AC183" i="16"/>
  <c r="AA183" i="16"/>
  <c r="Z183" i="16"/>
  <c r="Y183" i="16"/>
  <c r="W183" i="16"/>
  <c r="U183" i="16"/>
  <c r="X183" i="16" s="1"/>
  <c r="BI182" i="16"/>
  <c r="BH182" i="16"/>
  <c r="BF182" i="16"/>
  <c r="BG182" i="16" s="1"/>
  <c r="BL182" i="16" s="1"/>
  <c r="BB182" i="16"/>
  <c r="AZ182" i="16"/>
  <c r="AY182" i="16"/>
  <c r="AX182" i="16"/>
  <c r="AC182" i="16"/>
  <c r="AA182" i="16"/>
  <c r="Z182" i="16"/>
  <c r="Y182" i="16"/>
  <c r="W182" i="16"/>
  <c r="U182" i="16"/>
  <c r="X182" i="16" s="1"/>
  <c r="BI181" i="16"/>
  <c r="BH181" i="16"/>
  <c r="BF181" i="16"/>
  <c r="BG181" i="16" s="1"/>
  <c r="BJ181" i="16" s="1"/>
  <c r="BB181" i="16"/>
  <c r="AZ181" i="16"/>
  <c r="AY181" i="16"/>
  <c r="AX181" i="16"/>
  <c r="AC181" i="16"/>
  <c r="AA181" i="16"/>
  <c r="Z181" i="16"/>
  <c r="Y181" i="16"/>
  <c r="W181" i="16"/>
  <c r="U181" i="16"/>
  <c r="X181" i="16" s="1"/>
  <c r="BI180" i="16"/>
  <c r="BH180" i="16"/>
  <c r="BF180" i="16"/>
  <c r="BG180" i="16" s="1"/>
  <c r="BL180" i="16" s="1"/>
  <c r="BB180" i="16"/>
  <c r="AZ180" i="16"/>
  <c r="AY180" i="16"/>
  <c r="AX180" i="16"/>
  <c r="AC180" i="16"/>
  <c r="AA180" i="16"/>
  <c r="Z180" i="16"/>
  <c r="Y180" i="16"/>
  <c r="W180" i="16"/>
  <c r="U180" i="16"/>
  <c r="X180" i="16" s="1"/>
  <c r="BI179" i="16"/>
  <c r="BH179" i="16"/>
  <c r="BF179" i="16"/>
  <c r="BG179" i="16" s="1"/>
  <c r="BJ179" i="16" s="1"/>
  <c r="BK179" i="16" s="1"/>
  <c r="BB179" i="16"/>
  <c r="AZ179" i="16"/>
  <c r="AY179" i="16"/>
  <c r="AX179" i="16"/>
  <c r="AC179" i="16"/>
  <c r="AA179" i="16"/>
  <c r="Z179" i="16"/>
  <c r="Y179" i="16"/>
  <c r="W179" i="16"/>
  <c r="U179" i="16"/>
  <c r="X179" i="16" s="1"/>
  <c r="BI178" i="16"/>
  <c r="BH178" i="16"/>
  <c r="BF178" i="16"/>
  <c r="BG178" i="16" s="1"/>
  <c r="BB178" i="16"/>
  <c r="AZ178" i="16"/>
  <c r="AY178" i="16"/>
  <c r="AX178" i="16"/>
  <c r="AC178" i="16"/>
  <c r="AA178" i="16"/>
  <c r="Z178" i="16"/>
  <c r="Y178" i="16"/>
  <c r="W178" i="16"/>
  <c r="U178" i="16"/>
  <c r="X178" i="16" s="1"/>
  <c r="BI177" i="16"/>
  <c r="BH177" i="16"/>
  <c r="BF177" i="16"/>
  <c r="BG177" i="16" s="1"/>
  <c r="BJ177" i="16" s="1"/>
  <c r="BB177" i="16"/>
  <c r="AZ177" i="16"/>
  <c r="AY177" i="16"/>
  <c r="AX177" i="16"/>
  <c r="AC177" i="16"/>
  <c r="AA177" i="16"/>
  <c r="Z177" i="16"/>
  <c r="Y177" i="16"/>
  <c r="W177" i="16"/>
  <c r="U177" i="16"/>
  <c r="X177" i="16" s="1"/>
  <c r="BI176" i="16"/>
  <c r="BH176" i="16"/>
  <c r="BF176" i="16"/>
  <c r="BG176" i="16" s="1"/>
  <c r="BL176" i="16" s="1"/>
  <c r="BB176" i="16"/>
  <c r="AZ176" i="16"/>
  <c r="AY176" i="16"/>
  <c r="AX176" i="16"/>
  <c r="AC176" i="16"/>
  <c r="AA176" i="16"/>
  <c r="Z176" i="16"/>
  <c r="Y176" i="16"/>
  <c r="W176" i="16"/>
  <c r="U176" i="16"/>
  <c r="X176" i="16" s="1"/>
  <c r="BI175" i="16"/>
  <c r="BH175" i="16"/>
  <c r="BF175" i="16"/>
  <c r="BG175" i="16" s="1"/>
  <c r="BB175" i="16"/>
  <c r="AZ175" i="16"/>
  <c r="AY175" i="16"/>
  <c r="AX175" i="16"/>
  <c r="AC175" i="16"/>
  <c r="AA175" i="16"/>
  <c r="Z175" i="16"/>
  <c r="Y175" i="16"/>
  <c r="W175" i="16"/>
  <c r="U175" i="16"/>
  <c r="X175" i="16" s="1"/>
  <c r="BI174" i="16"/>
  <c r="BH174" i="16"/>
  <c r="BF174" i="16"/>
  <c r="BG174" i="16" s="1"/>
  <c r="BL174" i="16" s="1"/>
  <c r="BB174" i="16"/>
  <c r="AZ174" i="16"/>
  <c r="AY174" i="16"/>
  <c r="AX174" i="16"/>
  <c r="AC174" i="16"/>
  <c r="AA174" i="16"/>
  <c r="Z174" i="16"/>
  <c r="Y174" i="16"/>
  <c r="W174" i="16"/>
  <c r="U174" i="16"/>
  <c r="X174" i="16" s="1"/>
  <c r="BI173" i="16"/>
  <c r="BH173" i="16"/>
  <c r="BF173" i="16"/>
  <c r="BG173" i="16" s="1"/>
  <c r="BJ173" i="16" s="1"/>
  <c r="BB173" i="16"/>
  <c r="AZ173" i="16"/>
  <c r="AY173" i="16"/>
  <c r="AX173" i="16"/>
  <c r="AC173" i="16"/>
  <c r="AA173" i="16"/>
  <c r="Z173" i="16"/>
  <c r="Y173" i="16"/>
  <c r="W173" i="16"/>
  <c r="U173" i="16"/>
  <c r="X173" i="16" s="1"/>
  <c r="BI172" i="16"/>
  <c r="BH172" i="16"/>
  <c r="BF172" i="16"/>
  <c r="BG172" i="16" s="1"/>
  <c r="BB172" i="16"/>
  <c r="AZ172" i="16"/>
  <c r="AY172" i="16"/>
  <c r="AX172" i="16"/>
  <c r="AC172" i="16"/>
  <c r="AA172" i="16"/>
  <c r="Z172" i="16"/>
  <c r="Y172" i="16"/>
  <c r="W172" i="16"/>
  <c r="U172" i="16"/>
  <c r="X172" i="16" s="1"/>
  <c r="BI171" i="16"/>
  <c r="BH171" i="16"/>
  <c r="BF171" i="16"/>
  <c r="BG171" i="16" s="1"/>
  <c r="BJ171" i="16" s="1"/>
  <c r="BK171" i="16" s="1"/>
  <c r="BB171" i="16"/>
  <c r="AZ171" i="16"/>
  <c r="AY171" i="16"/>
  <c r="AX171" i="16"/>
  <c r="AC171" i="16"/>
  <c r="AA171" i="16"/>
  <c r="Z171" i="16"/>
  <c r="Y171" i="16"/>
  <c r="W171" i="16"/>
  <c r="U171" i="16"/>
  <c r="X171" i="16" s="1"/>
  <c r="BI170" i="16"/>
  <c r="BH170" i="16"/>
  <c r="BF170" i="16"/>
  <c r="BG170" i="16" s="1"/>
  <c r="BL170" i="16" s="1"/>
  <c r="BB170" i="16"/>
  <c r="AZ170" i="16"/>
  <c r="AY170" i="16"/>
  <c r="AX170" i="16"/>
  <c r="AC170" i="16"/>
  <c r="AA170" i="16"/>
  <c r="Z170" i="16"/>
  <c r="Y170" i="16"/>
  <c r="W170" i="16"/>
  <c r="U170" i="16"/>
  <c r="BI169" i="16"/>
  <c r="BH169" i="16"/>
  <c r="BF169" i="16"/>
  <c r="BG169" i="16" s="1"/>
  <c r="BJ169" i="16" s="1"/>
  <c r="BB169" i="16"/>
  <c r="AZ169" i="16"/>
  <c r="AY169" i="16"/>
  <c r="AX169" i="16"/>
  <c r="AC169" i="16"/>
  <c r="AA169" i="16"/>
  <c r="Z169" i="16"/>
  <c r="Y169" i="16"/>
  <c r="W169" i="16"/>
  <c r="U169" i="16"/>
  <c r="X169" i="16" s="1"/>
  <c r="BI168" i="16"/>
  <c r="BH168" i="16"/>
  <c r="BF168" i="16"/>
  <c r="BG168" i="16" s="1"/>
  <c r="BB168" i="16"/>
  <c r="AZ168" i="16"/>
  <c r="AY168" i="16"/>
  <c r="AX168" i="16"/>
  <c r="AC168" i="16"/>
  <c r="AA168" i="16"/>
  <c r="Z168" i="16"/>
  <c r="Y168" i="16"/>
  <c r="W168" i="16"/>
  <c r="U168" i="16"/>
  <c r="X168" i="16" s="1"/>
  <c r="BI167" i="16"/>
  <c r="BH167" i="16"/>
  <c r="BF167" i="16"/>
  <c r="BG167" i="16" s="1"/>
  <c r="BB167" i="16"/>
  <c r="AZ167" i="16"/>
  <c r="AY167" i="16"/>
  <c r="AX167" i="16"/>
  <c r="AC167" i="16"/>
  <c r="AA167" i="16"/>
  <c r="Z167" i="16"/>
  <c r="Y167" i="16"/>
  <c r="W167" i="16"/>
  <c r="U167" i="16"/>
  <c r="X167" i="16" s="1"/>
  <c r="BI166" i="16"/>
  <c r="BH166" i="16"/>
  <c r="BF166" i="16"/>
  <c r="BG166" i="16" s="1"/>
  <c r="BL166" i="16" s="1"/>
  <c r="BB166" i="16"/>
  <c r="AZ166" i="16"/>
  <c r="AY166" i="16"/>
  <c r="AX166" i="16"/>
  <c r="AC166" i="16"/>
  <c r="AA166" i="16"/>
  <c r="Z166" i="16"/>
  <c r="Y166" i="16"/>
  <c r="W166" i="16"/>
  <c r="U166" i="16"/>
  <c r="X166" i="16" s="1"/>
  <c r="BI165" i="16"/>
  <c r="BH165" i="16"/>
  <c r="BF165" i="16"/>
  <c r="BG165" i="16" s="1"/>
  <c r="BJ165" i="16" s="1"/>
  <c r="BB165" i="16"/>
  <c r="AZ165" i="16"/>
  <c r="AY165" i="16"/>
  <c r="AX165" i="16"/>
  <c r="AC165" i="16"/>
  <c r="AA165" i="16"/>
  <c r="Z165" i="16"/>
  <c r="Y165" i="16"/>
  <c r="W165" i="16"/>
  <c r="U165" i="16"/>
  <c r="X165" i="16" s="1"/>
  <c r="BI164" i="16"/>
  <c r="BH164" i="16"/>
  <c r="BF164" i="16"/>
  <c r="BG164" i="16" s="1"/>
  <c r="BB164" i="16"/>
  <c r="AZ164" i="16"/>
  <c r="AY164" i="16"/>
  <c r="AX164" i="16"/>
  <c r="AC164" i="16"/>
  <c r="AA164" i="16"/>
  <c r="Z164" i="16"/>
  <c r="Y164" i="16"/>
  <c r="W164" i="16"/>
  <c r="U164" i="16"/>
  <c r="X164" i="16" s="1"/>
  <c r="BI163" i="16"/>
  <c r="BH163" i="16"/>
  <c r="BF163" i="16"/>
  <c r="BG163" i="16" s="1"/>
  <c r="BJ163" i="16" s="1"/>
  <c r="BK163" i="16" s="1"/>
  <c r="BB163" i="16"/>
  <c r="AZ163" i="16"/>
  <c r="AY163" i="16"/>
  <c r="AX163" i="16"/>
  <c r="AC163" i="16"/>
  <c r="AA163" i="16"/>
  <c r="Z163" i="16"/>
  <c r="Y163" i="16"/>
  <c r="W163" i="16"/>
  <c r="U163" i="16"/>
  <c r="X163" i="16" s="1"/>
  <c r="BI162" i="16"/>
  <c r="BH162" i="16"/>
  <c r="BF162" i="16"/>
  <c r="BG162" i="16" s="1"/>
  <c r="BL162" i="16" s="1"/>
  <c r="BB162" i="16"/>
  <c r="AZ162" i="16"/>
  <c r="AY162" i="16"/>
  <c r="AX162" i="16"/>
  <c r="AC162" i="16"/>
  <c r="AA162" i="16"/>
  <c r="Z162" i="16"/>
  <c r="Y162" i="16"/>
  <c r="W162" i="16"/>
  <c r="U162" i="16"/>
  <c r="BI161" i="16"/>
  <c r="BH161" i="16"/>
  <c r="BF161" i="16"/>
  <c r="BG161" i="16" s="1"/>
  <c r="BJ161" i="16" s="1"/>
  <c r="BB161" i="16"/>
  <c r="AZ161" i="16"/>
  <c r="AY161" i="16"/>
  <c r="AX161" i="16"/>
  <c r="AC161" i="16"/>
  <c r="AA161" i="16"/>
  <c r="Z161" i="16"/>
  <c r="Y161" i="16"/>
  <c r="W161" i="16"/>
  <c r="U161" i="16"/>
  <c r="X161" i="16" s="1"/>
  <c r="BI160" i="16"/>
  <c r="BH160" i="16"/>
  <c r="BF160" i="16"/>
  <c r="BG160" i="16" s="1"/>
  <c r="BL160" i="16" s="1"/>
  <c r="BB160" i="16"/>
  <c r="AZ160" i="16"/>
  <c r="AY160" i="16"/>
  <c r="AX160" i="16"/>
  <c r="AC160" i="16"/>
  <c r="AA160" i="16"/>
  <c r="Z160" i="16"/>
  <c r="Y160" i="16"/>
  <c r="W160" i="16"/>
  <c r="U160" i="16"/>
  <c r="X160" i="16" s="1"/>
  <c r="BI159" i="16"/>
  <c r="BH159" i="16"/>
  <c r="BF159" i="16"/>
  <c r="BG159" i="16" s="1"/>
  <c r="BB159" i="16"/>
  <c r="AZ159" i="16"/>
  <c r="AY159" i="16"/>
  <c r="AX159" i="16"/>
  <c r="AC159" i="16"/>
  <c r="AA159" i="16"/>
  <c r="Z159" i="16"/>
  <c r="Y159" i="16"/>
  <c r="W159" i="16"/>
  <c r="U159" i="16"/>
  <c r="X159" i="16" s="1"/>
  <c r="BI158" i="16"/>
  <c r="BH158" i="16"/>
  <c r="BF158" i="16"/>
  <c r="BG158" i="16" s="1"/>
  <c r="BB158" i="16"/>
  <c r="AZ158" i="16"/>
  <c r="AY158" i="16"/>
  <c r="AX158" i="16"/>
  <c r="AC158" i="16"/>
  <c r="AA158" i="16"/>
  <c r="Z158" i="16"/>
  <c r="Y158" i="16"/>
  <c r="W158" i="16"/>
  <c r="U158" i="16"/>
  <c r="X158" i="16" s="1"/>
  <c r="BI157" i="16"/>
  <c r="BH157" i="16"/>
  <c r="BF157" i="16"/>
  <c r="BG157" i="16" s="1"/>
  <c r="BJ157" i="16" s="1"/>
  <c r="BB157" i="16"/>
  <c r="AZ157" i="16"/>
  <c r="AY157" i="16"/>
  <c r="AX157" i="16"/>
  <c r="AC157" i="16"/>
  <c r="AA157" i="16"/>
  <c r="Z157" i="16"/>
  <c r="Y157" i="16"/>
  <c r="W157" i="16"/>
  <c r="U157" i="16"/>
  <c r="X157" i="16" s="1"/>
  <c r="BI156" i="16"/>
  <c r="BH156" i="16"/>
  <c r="BF156" i="16"/>
  <c r="BG156" i="16" s="1"/>
  <c r="BB156" i="16"/>
  <c r="AZ156" i="16"/>
  <c r="AY156" i="16"/>
  <c r="AX156" i="16"/>
  <c r="AC156" i="16"/>
  <c r="AA156" i="16"/>
  <c r="Z156" i="16"/>
  <c r="Y156" i="16"/>
  <c r="W156" i="16"/>
  <c r="U156" i="16"/>
  <c r="X156" i="16" s="1"/>
  <c r="BI155" i="16"/>
  <c r="BH155" i="16"/>
  <c r="BF155" i="16"/>
  <c r="BG155" i="16" s="1"/>
  <c r="BJ155" i="16" s="1"/>
  <c r="BK155" i="16" s="1"/>
  <c r="BB155" i="16"/>
  <c r="AZ155" i="16"/>
  <c r="AY155" i="16"/>
  <c r="AX155" i="16"/>
  <c r="AC155" i="16"/>
  <c r="AA155" i="16"/>
  <c r="Z155" i="16"/>
  <c r="Y155" i="16"/>
  <c r="W155" i="16"/>
  <c r="U155" i="16"/>
  <c r="X155" i="16" s="1"/>
  <c r="BI154" i="16"/>
  <c r="BH154" i="16"/>
  <c r="BF154" i="16"/>
  <c r="BG154" i="16" s="1"/>
  <c r="BL154" i="16" s="1"/>
  <c r="BB154" i="16"/>
  <c r="AZ154" i="16"/>
  <c r="AY154" i="16"/>
  <c r="AX154" i="16"/>
  <c r="AC154" i="16"/>
  <c r="AA154" i="16"/>
  <c r="Z154" i="16"/>
  <c r="Y154" i="16"/>
  <c r="W154" i="16"/>
  <c r="U154" i="16"/>
  <c r="BI153" i="16"/>
  <c r="BH153" i="16"/>
  <c r="BF153" i="16"/>
  <c r="BG153" i="16" s="1"/>
  <c r="BJ153" i="16" s="1"/>
  <c r="BB153" i="16"/>
  <c r="AZ153" i="16"/>
  <c r="AY153" i="16"/>
  <c r="AX153" i="16"/>
  <c r="AC153" i="16"/>
  <c r="AA153" i="16"/>
  <c r="Z153" i="16"/>
  <c r="Y153" i="16"/>
  <c r="W153" i="16"/>
  <c r="U153" i="16"/>
  <c r="X153" i="16" s="1"/>
  <c r="BI152" i="16"/>
  <c r="BH152" i="16"/>
  <c r="BF152" i="16"/>
  <c r="BG152" i="16" s="1"/>
  <c r="BL152" i="16" s="1"/>
  <c r="BB152" i="16"/>
  <c r="AZ152" i="16"/>
  <c r="AY152" i="16"/>
  <c r="AX152" i="16"/>
  <c r="AC152" i="16"/>
  <c r="AA152" i="16"/>
  <c r="Z152" i="16"/>
  <c r="Y152" i="16"/>
  <c r="W152" i="16"/>
  <c r="U152" i="16"/>
  <c r="X152" i="16" s="1"/>
  <c r="BI151" i="16"/>
  <c r="BH151" i="16"/>
  <c r="BF151" i="16"/>
  <c r="BG151" i="16" s="1"/>
  <c r="BJ151" i="16" s="1"/>
  <c r="BK151" i="16" s="1"/>
  <c r="BB151" i="16"/>
  <c r="AZ151" i="16"/>
  <c r="AY151" i="16"/>
  <c r="AX151" i="16"/>
  <c r="AC151" i="16"/>
  <c r="AA151" i="16"/>
  <c r="Z151" i="16"/>
  <c r="Y151" i="16"/>
  <c r="W151" i="16"/>
  <c r="U151" i="16"/>
  <c r="X151" i="16" s="1"/>
  <c r="BN150" i="16"/>
  <c r="BC150" i="16"/>
  <c r="BN149" i="16"/>
  <c r="BC149" i="16"/>
  <c r="BI148" i="16"/>
  <c r="BH148" i="16"/>
  <c r="BF148" i="16"/>
  <c r="BG148" i="16" s="1"/>
  <c r="BL148" i="16" s="1"/>
  <c r="BB148" i="16"/>
  <c r="AZ148" i="16"/>
  <c r="AY148" i="16"/>
  <c r="AX148" i="16"/>
  <c r="AC148" i="16"/>
  <c r="AA148" i="16"/>
  <c r="Z148" i="16"/>
  <c r="Y148" i="16"/>
  <c r="W148" i="16"/>
  <c r="U148" i="16"/>
  <c r="X148" i="16" s="1"/>
  <c r="BI147" i="16"/>
  <c r="BH147" i="16"/>
  <c r="BF147" i="16"/>
  <c r="BG147" i="16" s="1"/>
  <c r="BJ147" i="16" s="1"/>
  <c r="BB147" i="16"/>
  <c r="AZ147" i="16"/>
  <c r="AY147" i="16"/>
  <c r="AX147" i="16"/>
  <c r="AC147" i="16"/>
  <c r="AA147" i="16"/>
  <c r="Z147" i="16"/>
  <c r="Y147" i="16"/>
  <c r="W147" i="16"/>
  <c r="U147" i="16"/>
  <c r="X147" i="16" s="1"/>
  <c r="BI146" i="16"/>
  <c r="BH146" i="16"/>
  <c r="BF146" i="16"/>
  <c r="BG146" i="16" s="1"/>
  <c r="BL146" i="16" s="1"/>
  <c r="BB146" i="16"/>
  <c r="AZ146" i="16"/>
  <c r="AY146" i="16"/>
  <c r="AX146" i="16"/>
  <c r="AC146" i="16"/>
  <c r="AA146" i="16"/>
  <c r="Z146" i="16"/>
  <c r="Y146" i="16"/>
  <c r="W146" i="16"/>
  <c r="U146" i="16"/>
  <c r="X146" i="16" s="1"/>
  <c r="BI145" i="16"/>
  <c r="BH145" i="16"/>
  <c r="BF145" i="16"/>
  <c r="BG145" i="16" s="1"/>
  <c r="BB145" i="16"/>
  <c r="AZ145" i="16"/>
  <c r="AY145" i="16"/>
  <c r="AX145" i="16"/>
  <c r="AC145" i="16"/>
  <c r="AA145" i="16"/>
  <c r="Z145" i="16"/>
  <c r="Y145" i="16"/>
  <c r="W145" i="16"/>
  <c r="U145" i="16"/>
  <c r="X145" i="16" s="1"/>
  <c r="BI144" i="16"/>
  <c r="BH144" i="16"/>
  <c r="BF144" i="16"/>
  <c r="BG144" i="16" s="1"/>
  <c r="BL144" i="16" s="1"/>
  <c r="BB144" i="16"/>
  <c r="AZ144" i="16"/>
  <c r="AY144" i="16"/>
  <c r="AX144" i="16"/>
  <c r="AC144" i="16"/>
  <c r="AA144" i="16"/>
  <c r="Z144" i="16"/>
  <c r="Y144" i="16"/>
  <c r="W144" i="16"/>
  <c r="U144" i="16"/>
  <c r="X144" i="16" s="1"/>
  <c r="BI143" i="16"/>
  <c r="BH143" i="16"/>
  <c r="BF143" i="16"/>
  <c r="BG143" i="16" s="1"/>
  <c r="BL143" i="16" s="1"/>
  <c r="BB143" i="16"/>
  <c r="AZ143" i="16"/>
  <c r="AY143" i="16"/>
  <c r="AX143" i="16"/>
  <c r="AC143" i="16"/>
  <c r="AA143" i="16"/>
  <c r="Z143" i="16"/>
  <c r="Y143" i="16"/>
  <c r="W143" i="16"/>
  <c r="U143" i="16"/>
  <c r="X143" i="16" s="1"/>
  <c r="BN142" i="16"/>
  <c r="BC142" i="16"/>
  <c r="BN141" i="16"/>
  <c r="BC141" i="16"/>
  <c r="BI140" i="16"/>
  <c r="BH140" i="16"/>
  <c r="BF140" i="16"/>
  <c r="BG140" i="16" s="1"/>
  <c r="BJ140" i="16" s="1"/>
  <c r="BB140" i="16"/>
  <c r="AZ140" i="16"/>
  <c r="AY140" i="16"/>
  <c r="AX140" i="16"/>
  <c r="AC140" i="16"/>
  <c r="AA140" i="16"/>
  <c r="Z140" i="16"/>
  <c r="Y140" i="16"/>
  <c r="W140" i="16"/>
  <c r="U140" i="16"/>
  <c r="X140" i="16" s="1"/>
  <c r="BI139" i="16"/>
  <c r="BH139" i="16"/>
  <c r="BF139" i="16"/>
  <c r="BG139" i="16" s="1"/>
  <c r="BL139" i="16" s="1"/>
  <c r="BB139" i="16"/>
  <c r="AZ139" i="16"/>
  <c r="AY139" i="16"/>
  <c r="AX139" i="16"/>
  <c r="AC139" i="16"/>
  <c r="AA139" i="16"/>
  <c r="Z139" i="16"/>
  <c r="Y139" i="16"/>
  <c r="W139" i="16"/>
  <c r="U139" i="16"/>
  <c r="X139" i="16" s="1"/>
  <c r="BI138" i="16"/>
  <c r="BH138" i="16"/>
  <c r="BF138" i="16"/>
  <c r="BG138" i="16" s="1"/>
  <c r="BL138" i="16" s="1"/>
  <c r="BB138" i="16"/>
  <c r="AZ138" i="16"/>
  <c r="AY138" i="16"/>
  <c r="AX138" i="16"/>
  <c r="AC138" i="16"/>
  <c r="AA138" i="16"/>
  <c r="Z138" i="16"/>
  <c r="Y138" i="16"/>
  <c r="W138" i="16"/>
  <c r="U138" i="16"/>
  <c r="X138" i="16" s="1"/>
  <c r="BI137" i="16"/>
  <c r="BH137" i="16"/>
  <c r="BF137" i="16"/>
  <c r="BG137" i="16" s="1"/>
  <c r="BJ137" i="16" s="1"/>
  <c r="BB137" i="16"/>
  <c r="AZ137" i="16"/>
  <c r="AY137" i="16"/>
  <c r="AX137" i="16"/>
  <c r="AC137" i="16"/>
  <c r="AA137" i="16"/>
  <c r="Z137" i="16"/>
  <c r="Y137" i="16"/>
  <c r="W137" i="16"/>
  <c r="U137" i="16"/>
  <c r="X137" i="16" s="1"/>
  <c r="BI136" i="16"/>
  <c r="BH136" i="16"/>
  <c r="BF136" i="16"/>
  <c r="BG136" i="16" s="1"/>
  <c r="BJ136" i="16" s="1"/>
  <c r="BB136" i="16"/>
  <c r="AZ136" i="16"/>
  <c r="AY136" i="16"/>
  <c r="AX136" i="16"/>
  <c r="AC136" i="16"/>
  <c r="AA136" i="16"/>
  <c r="Z136" i="16"/>
  <c r="Y136" i="16"/>
  <c r="W136" i="16"/>
  <c r="U136" i="16"/>
  <c r="X136" i="16" s="1"/>
  <c r="BN135" i="16"/>
  <c r="BC135" i="16"/>
  <c r="BN134" i="16"/>
  <c r="BC134" i="16"/>
  <c r="BI133" i="16"/>
  <c r="BH133" i="16"/>
  <c r="BF133" i="16"/>
  <c r="BG133" i="16" s="1"/>
  <c r="BB133" i="16"/>
  <c r="AZ133" i="16"/>
  <c r="AY133" i="16"/>
  <c r="AX133" i="16"/>
  <c r="AC133" i="16"/>
  <c r="AA133" i="16"/>
  <c r="Z133" i="16"/>
  <c r="Y133" i="16"/>
  <c r="W133" i="16"/>
  <c r="U133" i="16"/>
  <c r="X133" i="16" s="1"/>
  <c r="BI132" i="16"/>
  <c r="BH132" i="16"/>
  <c r="BF132" i="16"/>
  <c r="BG132" i="16" s="1"/>
  <c r="BB132" i="16"/>
  <c r="AZ132" i="16"/>
  <c r="AY132" i="16"/>
  <c r="AX132" i="16"/>
  <c r="AC132" i="16"/>
  <c r="AA132" i="16"/>
  <c r="Z132" i="16"/>
  <c r="Y132" i="16"/>
  <c r="W132" i="16"/>
  <c r="U132" i="16"/>
  <c r="BI131" i="16"/>
  <c r="BH131" i="16"/>
  <c r="BF131" i="16"/>
  <c r="BG131" i="16" s="1"/>
  <c r="BL131" i="16" s="1"/>
  <c r="BB131" i="16"/>
  <c r="AZ131" i="16"/>
  <c r="AY131" i="16"/>
  <c r="AX131" i="16"/>
  <c r="AC131" i="16"/>
  <c r="AA131" i="16"/>
  <c r="Z131" i="16"/>
  <c r="Y131" i="16"/>
  <c r="W131" i="16"/>
  <c r="U131" i="16"/>
  <c r="X131" i="16" s="1"/>
  <c r="BI130" i="16"/>
  <c r="BH130" i="16"/>
  <c r="BF130" i="16"/>
  <c r="BG130" i="16" s="1"/>
  <c r="BL130" i="16" s="1"/>
  <c r="BB130" i="16"/>
  <c r="AZ130" i="16"/>
  <c r="AY130" i="16"/>
  <c r="AX130" i="16"/>
  <c r="AC130" i="16"/>
  <c r="AA130" i="16"/>
  <c r="Z130" i="16"/>
  <c r="Y130" i="16"/>
  <c r="W130" i="16"/>
  <c r="U130" i="16"/>
  <c r="X130" i="16" s="1"/>
  <c r="BI129" i="16"/>
  <c r="BH129" i="16"/>
  <c r="BF129" i="16"/>
  <c r="BG129" i="16" s="1"/>
  <c r="BL129" i="16" s="1"/>
  <c r="BB129" i="16"/>
  <c r="AZ129" i="16"/>
  <c r="AY129" i="16"/>
  <c r="AX129" i="16"/>
  <c r="AC129" i="16"/>
  <c r="AA129" i="16"/>
  <c r="Z129" i="16"/>
  <c r="Y129" i="16"/>
  <c r="W129" i="16"/>
  <c r="U129" i="16"/>
  <c r="X129" i="16" s="1"/>
  <c r="BN128" i="16"/>
  <c r="BC128" i="16"/>
  <c r="BN127" i="16"/>
  <c r="BC127" i="16"/>
  <c r="BI126" i="16"/>
  <c r="BH126" i="16"/>
  <c r="BF126" i="16"/>
  <c r="BG126" i="16" s="1"/>
  <c r="BL126" i="16" s="1"/>
  <c r="BB126" i="16"/>
  <c r="AZ126" i="16"/>
  <c r="AY126" i="16"/>
  <c r="AX126" i="16"/>
  <c r="AC126" i="16"/>
  <c r="AA126" i="16"/>
  <c r="Z126" i="16"/>
  <c r="Y126" i="16"/>
  <c r="W126" i="16"/>
  <c r="U126" i="16"/>
  <c r="X126" i="16" s="1"/>
  <c r="BI125" i="16"/>
  <c r="BH125" i="16"/>
  <c r="BF125" i="16"/>
  <c r="BG125" i="16" s="1"/>
  <c r="BJ125" i="16" s="1"/>
  <c r="BB125" i="16"/>
  <c r="AZ125" i="16"/>
  <c r="AY125" i="16"/>
  <c r="AX125" i="16"/>
  <c r="AC125" i="16"/>
  <c r="AA125" i="16"/>
  <c r="Z125" i="16"/>
  <c r="Y125" i="16"/>
  <c r="W125" i="16"/>
  <c r="U125" i="16"/>
  <c r="X125" i="16" s="1"/>
  <c r="BI124" i="16"/>
  <c r="BH124" i="16"/>
  <c r="BF124" i="16"/>
  <c r="BG124" i="16" s="1"/>
  <c r="BJ124" i="16" s="1"/>
  <c r="BB124" i="16"/>
  <c r="AZ124" i="16"/>
  <c r="AY124" i="16"/>
  <c r="AX124" i="16"/>
  <c r="AC124" i="16"/>
  <c r="AA124" i="16"/>
  <c r="Z124" i="16"/>
  <c r="Y124" i="16"/>
  <c r="W124" i="16"/>
  <c r="U124" i="16"/>
  <c r="X124" i="16" s="1"/>
  <c r="BI123" i="16"/>
  <c r="BH123" i="16"/>
  <c r="BF123" i="16"/>
  <c r="BG123" i="16" s="1"/>
  <c r="BB123" i="16"/>
  <c r="AZ123" i="16"/>
  <c r="AY123" i="16"/>
  <c r="AX123" i="16"/>
  <c r="AC123" i="16"/>
  <c r="AA123" i="16"/>
  <c r="Z123" i="16"/>
  <c r="Y123" i="16"/>
  <c r="W123" i="16"/>
  <c r="U123" i="16"/>
  <c r="X123" i="16" s="1"/>
  <c r="BI122" i="16"/>
  <c r="BH122" i="16"/>
  <c r="BF122" i="16"/>
  <c r="BG122" i="16" s="1"/>
  <c r="BL122" i="16" s="1"/>
  <c r="BB122" i="16"/>
  <c r="AZ122" i="16"/>
  <c r="AY122" i="16"/>
  <c r="AX122" i="16"/>
  <c r="AC122" i="16"/>
  <c r="AA122" i="16"/>
  <c r="Z122" i="16"/>
  <c r="Y122" i="16"/>
  <c r="W122" i="16"/>
  <c r="U122" i="16"/>
  <c r="X122" i="16" s="1"/>
  <c r="BI121" i="16"/>
  <c r="BH121" i="16"/>
  <c r="BF121" i="16"/>
  <c r="BG121" i="16" s="1"/>
  <c r="BJ121" i="16" s="1"/>
  <c r="BB121" i="16"/>
  <c r="AZ121" i="16"/>
  <c r="AY121" i="16"/>
  <c r="AX121" i="16"/>
  <c r="AC121" i="16"/>
  <c r="AA121" i="16"/>
  <c r="Z121" i="16"/>
  <c r="Y121" i="16"/>
  <c r="W121" i="16"/>
  <c r="U121" i="16"/>
  <c r="X121" i="16" s="1"/>
  <c r="BI120" i="16"/>
  <c r="BH120" i="16"/>
  <c r="BF120" i="16"/>
  <c r="BG120" i="16" s="1"/>
  <c r="BL120" i="16" s="1"/>
  <c r="BB120" i="16"/>
  <c r="AZ120" i="16"/>
  <c r="AY120" i="16"/>
  <c r="AX120" i="16"/>
  <c r="AC120" i="16"/>
  <c r="AA120" i="16"/>
  <c r="Z120" i="16"/>
  <c r="Y120" i="16"/>
  <c r="W120" i="16"/>
  <c r="U120" i="16"/>
  <c r="X120" i="16" s="1"/>
  <c r="BI119" i="16"/>
  <c r="BH119" i="16"/>
  <c r="BF119" i="16"/>
  <c r="BG119" i="16" s="1"/>
  <c r="BB119" i="16"/>
  <c r="AZ119" i="16"/>
  <c r="AY119" i="16"/>
  <c r="AX119" i="16"/>
  <c r="AC119" i="16"/>
  <c r="AA119" i="16"/>
  <c r="Z119" i="16"/>
  <c r="Y119" i="16"/>
  <c r="W119" i="16"/>
  <c r="U119" i="16"/>
  <c r="X119" i="16" s="1"/>
  <c r="BI118" i="16"/>
  <c r="BH118" i="16"/>
  <c r="BF118" i="16"/>
  <c r="BG118" i="16" s="1"/>
  <c r="BL118" i="16" s="1"/>
  <c r="BB118" i="16"/>
  <c r="AZ118" i="16"/>
  <c r="AY118" i="16"/>
  <c r="AX118" i="16"/>
  <c r="AC118" i="16"/>
  <c r="AA118" i="16"/>
  <c r="Z118" i="16"/>
  <c r="Y118" i="16"/>
  <c r="W118" i="16"/>
  <c r="U118" i="16"/>
  <c r="X118" i="16" s="1"/>
  <c r="BI117" i="16"/>
  <c r="BH117" i="16"/>
  <c r="BF117" i="16"/>
  <c r="BG117" i="16" s="1"/>
  <c r="BJ117" i="16" s="1"/>
  <c r="BB117" i="16"/>
  <c r="AZ117" i="16"/>
  <c r="AY117" i="16"/>
  <c r="AX117" i="16"/>
  <c r="AC117" i="16"/>
  <c r="AA117" i="16"/>
  <c r="Z117" i="16"/>
  <c r="Y117" i="16"/>
  <c r="W117" i="16"/>
  <c r="U117" i="16"/>
  <c r="X117" i="16" s="1"/>
  <c r="BI116" i="16"/>
  <c r="BH116" i="16"/>
  <c r="BF116" i="16"/>
  <c r="BG116" i="16" s="1"/>
  <c r="BL116" i="16" s="1"/>
  <c r="BB116" i="16"/>
  <c r="AZ116" i="16"/>
  <c r="AY116" i="16"/>
  <c r="AX116" i="16"/>
  <c r="AC116" i="16"/>
  <c r="AA116" i="16"/>
  <c r="Z116" i="16"/>
  <c r="Y116" i="16"/>
  <c r="W116" i="16"/>
  <c r="U116" i="16"/>
  <c r="X116" i="16" s="1"/>
  <c r="BI115" i="16"/>
  <c r="BH115" i="16"/>
  <c r="BF115" i="16"/>
  <c r="BG115" i="16" s="1"/>
  <c r="BB115" i="16"/>
  <c r="AZ115" i="16"/>
  <c r="AY115" i="16"/>
  <c r="AX115" i="16"/>
  <c r="AC115" i="16"/>
  <c r="AA115" i="16"/>
  <c r="Z115" i="16"/>
  <c r="Y115" i="16"/>
  <c r="W115" i="16"/>
  <c r="U115" i="16"/>
  <c r="X115" i="16" s="1"/>
  <c r="BI114" i="16"/>
  <c r="BH114" i="16"/>
  <c r="BF114" i="16"/>
  <c r="BG114" i="16" s="1"/>
  <c r="BL114" i="16" s="1"/>
  <c r="BB114" i="16"/>
  <c r="AZ114" i="16"/>
  <c r="AY114" i="16"/>
  <c r="AX114" i="16"/>
  <c r="AC114" i="16"/>
  <c r="AA114" i="16"/>
  <c r="Z114" i="16"/>
  <c r="Y114" i="16"/>
  <c r="W114" i="16"/>
  <c r="U114" i="16"/>
  <c r="X114" i="16" s="1"/>
  <c r="BI113" i="16"/>
  <c r="BH113" i="16"/>
  <c r="BF113" i="16"/>
  <c r="BG113" i="16" s="1"/>
  <c r="BJ113" i="16" s="1"/>
  <c r="BB113" i="16"/>
  <c r="AZ113" i="16"/>
  <c r="AY113" i="16"/>
  <c r="AX113" i="16"/>
  <c r="AC113" i="16"/>
  <c r="AA113" i="16"/>
  <c r="Z113" i="16"/>
  <c r="Y113" i="16"/>
  <c r="W113" i="16"/>
  <c r="U113" i="16"/>
  <c r="X113" i="16" s="1"/>
  <c r="BI112" i="16"/>
  <c r="BH112" i="16"/>
  <c r="BF112" i="16"/>
  <c r="BG112" i="16" s="1"/>
  <c r="BL112" i="16" s="1"/>
  <c r="BB112" i="16"/>
  <c r="AZ112" i="16"/>
  <c r="AY112" i="16"/>
  <c r="AX112" i="16"/>
  <c r="AC112" i="16"/>
  <c r="AA112" i="16"/>
  <c r="Z112" i="16"/>
  <c r="Y112" i="16"/>
  <c r="W112" i="16"/>
  <c r="U112" i="16"/>
  <c r="X112" i="16" s="1"/>
  <c r="BI111" i="16"/>
  <c r="BH111" i="16"/>
  <c r="BF111" i="16"/>
  <c r="BG111" i="16" s="1"/>
  <c r="BB111" i="16"/>
  <c r="AZ111" i="16"/>
  <c r="AY111" i="16"/>
  <c r="AX111" i="16"/>
  <c r="AC111" i="16"/>
  <c r="AA111" i="16"/>
  <c r="Z111" i="16"/>
  <c r="Y111" i="16"/>
  <c r="W111" i="16"/>
  <c r="U111" i="16"/>
  <c r="X111" i="16" s="1"/>
  <c r="BI110" i="16"/>
  <c r="BH110" i="16"/>
  <c r="BF110" i="16"/>
  <c r="BG110" i="16" s="1"/>
  <c r="BL110" i="16" s="1"/>
  <c r="BB110" i="16"/>
  <c r="AZ110" i="16"/>
  <c r="AY110" i="16"/>
  <c r="AX110" i="16"/>
  <c r="AC110" i="16"/>
  <c r="AA110" i="16"/>
  <c r="Z110" i="16"/>
  <c r="Y110" i="16"/>
  <c r="W110" i="16"/>
  <c r="U110" i="16"/>
  <c r="X110" i="16" s="1"/>
  <c r="BI109" i="16"/>
  <c r="BH109" i="16"/>
  <c r="BF109" i="16"/>
  <c r="BG109" i="16" s="1"/>
  <c r="BL109" i="16" s="1"/>
  <c r="BB109" i="16"/>
  <c r="AZ109" i="16"/>
  <c r="AY109" i="16"/>
  <c r="AX109" i="16"/>
  <c r="AC109" i="16"/>
  <c r="AA109" i="16"/>
  <c r="Z109" i="16"/>
  <c r="Y109" i="16"/>
  <c r="W109" i="16"/>
  <c r="U109" i="16"/>
  <c r="X109" i="16" s="1"/>
  <c r="BI108" i="16"/>
  <c r="BH108" i="16"/>
  <c r="BF108" i="16"/>
  <c r="BG108" i="16" s="1"/>
  <c r="BL108" i="16" s="1"/>
  <c r="BB108" i="16"/>
  <c r="AZ108" i="16"/>
  <c r="AY108" i="16"/>
  <c r="AX108" i="16"/>
  <c r="AC108" i="16"/>
  <c r="AA108" i="16"/>
  <c r="Z108" i="16"/>
  <c r="Y108" i="16"/>
  <c r="W108" i="16"/>
  <c r="U108" i="16"/>
  <c r="X108" i="16" s="1"/>
  <c r="BI107" i="16"/>
  <c r="BH107" i="16"/>
  <c r="BF107" i="16"/>
  <c r="BG107" i="16" s="1"/>
  <c r="BB107" i="16"/>
  <c r="AZ107" i="16"/>
  <c r="AY107" i="16"/>
  <c r="AX107" i="16"/>
  <c r="AC107" i="16"/>
  <c r="AA107" i="16"/>
  <c r="Z107" i="16"/>
  <c r="Y107" i="16"/>
  <c r="W107" i="16"/>
  <c r="U107" i="16"/>
  <c r="X107" i="16" s="1"/>
  <c r="BI106" i="16"/>
  <c r="BH106" i="16"/>
  <c r="BF106" i="16"/>
  <c r="BG106" i="16" s="1"/>
  <c r="BL106" i="16" s="1"/>
  <c r="BB106" i="16"/>
  <c r="AZ106" i="16"/>
  <c r="AY106" i="16"/>
  <c r="AX106" i="16"/>
  <c r="AC106" i="16"/>
  <c r="AA106" i="16"/>
  <c r="Z106" i="16"/>
  <c r="Y106" i="16"/>
  <c r="W106" i="16"/>
  <c r="U106" i="16"/>
  <c r="X106" i="16" s="1"/>
  <c r="BI105" i="16"/>
  <c r="BH105" i="16"/>
  <c r="BF105" i="16"/>
  <c r="BG105" i="16" s="1"/>
  <c r="BL105" i="16" s="1"/>
  <c r="BB105" i="16"/>
  <c r="AZ105" i="16"/>
  <c r="AY105" i="16"/>
  <c r="AX105" i="16"/>
  <c r="AC105" i="16"/>
  <c r="AA105" i="16"/>
  <c r="Z105" i="16"/>
  <c r="Y105" i="16"/>
  <c r="W105" i="16"/>
  <c r="U105" i="16"/>
  <c r="X105" i="16" s="1"/>
  <c r="BN104" i="16"/>
  <c r="BC104" i="16"/>
  <c r="BN103" i="16"/>
  <c r="BC103" i="16"/>
  <c r="BI102" i="16"/>
  <c r="BH102" i="16"/>
  <c r="BF102" i="16"/>
  <c r="BG102" i="16" s="1"/>
  <c r="BL102" i="16" s="1"/>
  <c r="BB102" i="16"/>
  <c r="AZ102" i="16"/>
  <c r="AY102" i="16"/>
  <c r="AX102" i="16"/>
  <c r="AC102" i="16"/>
  <c r="AA102" i="16"/>
  <c r="Z102" i="16"/>
  <c r="Y102" i="16"/>
  <c r="W102" i="16"/>
  <c r="U102" i="16"/>
  <c r="X102" i="16" s="1"/>
  <c r="BI101" i="16"/>
  <c r="BH101" i="16"/>
  <c r="BF101" i="16"/>
  <c r="BG101" i="16" s="1"/>
  <c r="BB101" i="16"/>
  <c r="AZ101" i="16"/>
  <c r="AY101" i="16"/>
  <c r="AX101" i="16"/>
  <c r="AC101" i="16"/>
  <c r="AA101" i="16"/>
  <c r="Z101" i="16"/>
  <c r="Y101" i="16"/>
  <c r="W101" i="16"/>
  <c r="U101" i="16"/>
  <c r="X101" i="16" s="1"/>
  <c r="BI100" i="16"/>
  <c r="BH100" i="16"/>
  <c r="BF100" i="16"/>
  <c r="BG100" i="16" s="1"/>
  <c r="BL100" i="16" s="1"/>
  <c r="BB100" i="16"/>
  <c r="AZ100" i="16"/>
  <c r="AY100" i="16"/>
  <c r="AX100" i="16"/>
  <c r="AC100" i="16"/>
  <c r="AA100" i="16"/>
  <c r="Z100" i="16"/>
  <c r="Y100" i="16"/>
  <c r="W100" i="16"/>
  <c r="U100" i="16"/>
  <c r="X100" i="16" s="1"/>
  <c r="BI99" i="16"/>
  <c r="BH99" i="16"/>
  <c r="BF99" i="16"/>
  <c r="BG99" i="16" s="1"/>
  <c r="BL99" i="16" s="1"/>
  <c r="BB99" i="16"/>
  <c r="AZ99" i="16"/>
  <c r="AY99" i="16"/>
  <c r="AX99" i="16"/>
  <c r="AC99" i="16"/>
  <c r="AA99" i="16"/>
  <c r="Z99" i="16"/>
  <c r="Y99" i="16"/>
  <c r="W99" i="16"/>
  <c r="U99" i="16"/>
  <c r="X99" i="16" s="1"/>
  <c r="BI98" i="16"/>
  <c r="BH98" i="16"/>
  <c r="BF98" i="16"/>
  <c r="BG98" i="16" s="1"/>
  <c r="BL98" i="16" s="1"/>
  <c r="BB98" i="16"/>
  <c r="AZ98" i="16"/>
  <c r="AY98" i="16"/>
  <c r="AX98" i="16"/>
  <c r="AC98" i="16"/>
  <c r="AA98" i="16"/>
  <c r="Z98" i="16"/>
  <c r="Y98" i="16"/>
  <c r="W98" i="16"/>
  <c r="U98" i="16"/>
  <c r="X98" i="16" s="1"/>
  <c r="BI97" i="16"/>
  <c r="BH97" i="16"/>
  <c r="BF97" i="16"/>
  <c r="BG97" i="16" s="1"/>
  <c r="BL97" i="16" s="1"/>
  <c r="BB97" i="16"/>
  <c r="AZ97" i="16"/>
  <c r="AY97" i="16"/>
  <c r="AX97" i="16"/>
  <c r="AC97" i="16"/>
  <c r="AA97" i="16"/>
  <c r="Z97" i="16"/>
  <c r="Y97" i="16"/>
  <c r="W97" i="16"/>
  <c r="U97" i="16"/>
  <c r="X97" i="16" s="1"/>
  <c r="BI96" i="16"/>
  <c r="BH96" i="16"/>
  <c r="BF96" i="16"/>
  <c r="BG96" i="16" s="1"/>
  <c r="BJ96" i="16" s="1"/>
  <c r="BK96" i="16" s="1"/>
  <c r="BB96" i="16"/>
  <c r="AZ96" i="16"/>
  <c r="AY96" i="16"/>
  <c r="AX96" i="16"/>
  <c r="AC96" i="16"/>
  <c r="AA96" i="16"/>
  <c r="Z96" i="16"/>
  <c r="Y96" i="16"/>
  <c r="W96" i="16"/>
  <c r="U96" i="16"/>
  <c r="X96" i="16" s="1"/>
  <c r="BI95" i="16"/>
  <c r="BH95" i="16"/>
  <c r="BF95" i="16"/>
  <c r="BG95" i="16" s="1"/>
  <c r="BL95" i="16" s="1"/>
  <c r="BB95" i="16"/>
  <c r="AZ95" i="16"/>
  <c r="AY95" i="16"/>
  <c r="AX95" i="16"/>
  <c r="AC95" i="16"/>
  <c r="AA95" i="16"/>
  <c r="Z95" i="16"/>
  <c r="Y95" i="16"/>
  <c r="W95" i="16"/>
  <c r="U95" i="16"/>
  <c r="X95" i="16" s="1"/>
  <c r="BI94" i="16"/>
  <c r="BH94" i="16"/>
  <c r="BF94" i="16"/>
  <c r="BG94" i="16" s="1"/>
  <c r="BJ94" i="16" s="1"/>
  <c r="BB94" i="16"/>
  <c r="AZ94" i="16"/>
  <c r="AY94" i="16"/>
  <c r="AX94" i="16"/>
  <c r="AC94" i="16"/>
  <c r="AA94" i="16"/>
  <c r="Z94" i="16"/>
  <c r="Y94" i="16"/>
  <c r="W94" i="16"/>
  <c r="U94" i="16"/>
  <c r="X94" i="16" s="1"/>
  <c r="BI93" i="16"/>
  <c r="BH93" i="16"/>
  <c r="BF93" i="16"/>
  <c r="BG93" i="16" s="1"/>
  <c r="BL93" i="16" s="1"/>
  <c r="BB93" i="16"/>
  <c r="AZ93" i="16"/>
  <c r="AY93" i="16"/>
  <c r="AX93" i="16"/>
  <c r="AC93" i="16"/>
  <c r="AA93" i="16"/>
  <c r="Z93" i="16"/>
  <c r="Y93" i="16"/>
  <c r="W93" i="16"/>
  <c r="U93" i="16"/>
  <c r="X93" i="16" s="1"/>
  <c r="BI92" i="16"/>
  <c r="BH92" i="16"/>
  <c r="BF92" i="16"/>
  <c r="BG92" i="16" s="1"/>
  <c r="BJ92" i="16" s="1"/>
  <c r="BK92" i="16" s="1"/>
  <c r="BB92" i="16"/>
  <c r="AZ92" i="16"/>
  <c r="AY92" i="16"/>
  <c r="AX92" i="16"/>
  <c r="AC92" i="16"/>
  <c r="AA92" i="16"/>
  <c r="Z92" i="16"/>
  <c r="Y92" i="16"/>
  <c r="W92" i="16"/>
  <c r="U92" i="16"/>
  <c r="X92" i="16" s="1"/>
  <c r="BI91" i="16"/>
  <c r="BH91" i="16"/>
  <c r="BF91" i="16"/>
  <c r="BG91" i="16" s="1"/>
  <c r="BL91" i="16" s="1"/>
  <c r="BB91" i="16"/>
  <c r="AZ91" i="16"/>
  <c r="AY91" i="16"/>
  <c r="AX91" i="16"/>
  <c r="AC91" i="16"/>
  <c r="AA91" i="16"/>
  <c r="Z91" i="16"/>
  <c r="Y91" i="16"/>
  <c r="W91" i="16"/>
  <c r="U91" i="16"/>
  <c r="X91" i="16" s="1"/>
  <c r="BI90" i="16"/>
  <c r="BH90" i="16"/>
  <c r="BF90" i="16"/>
  <c r="BG90" i="16" s="1"/>
  <c r="BJ90" i="16" s="1"/>
  <c r="BB90" i="16"/>
  <c r="AZ90" i="16"/>
  <c r="AY90" i="16"/>
  <c r="AX90" i="16"/>
  <c r="AC90" i="16"/>
  <c r="AA90" i="16"/>
  <c r="Z90" i="16"/>
  <c r="Y90" i="16"/>
  <c r="W90" i="16"/>
  <c r="U90" i="16"/>
  <c r="X90" i="16" s="1"/>
  <c r="BI89" i="16"/>
  <c r="BH89" i="16"/>
  <c r="BF89" i="16"/>
  <c r="BG89" i="16" s="1"/>
  <c r="BL89" i="16" s="1"/>
  <c r="BB89" i="16"/>
  <c r="AZ89" i="16"/>
  <c r="AY89" i="16"/>
  <c r="AX89" i="16"/>
  <c r="AC89" i="16"/>
  <c r="AA89" i="16"/>
  <c r="Z89" i="16"/>
  <c r="Y89" i="16"/>
  <c r="W89" i="16"/>
  <c r="U89" i="16"/>
  <c r="X89" i="16" s="1"/>
  <c r="BI88" i="16"/>
  <c r="BH88" i="16"/>
  <c r="BF88" i="16"/>
  <c r="BG88" i="16" s="1"/>
  <c r="BJ88" i="16" s="1"/>
  <c r="BK88" i="16" s="1"/>
  <c r="BB88" i="16"/>
  <c r="AZ88" i="16"/>
  <c r="AY88" i="16"/>
  <c r="AX88" i="16"/>
  <c r="AC88" i="16"/>
  <c r="AA88" i="16"/>
  <c r="Z88" i="16"/>
  <c r="Y88" i="16"/>
  <c r="W88" i="16"/>
  <c r="U88" i="16"/>
  <c r="X88" i="16" s="1"/>
  <c r="BI87" i="16"/>
  <c r="BH87" i="16"/>
  <c r="BF87" i="16"/>
  <c r="BG87" i="16" s="1"/>
  <c r="BL87" i="16" s="1"/>
  <c r="BB87" i="16"/>
  <c r="AZ87" i="16"/>
  <c r="AY87" i="16"/>
  <c r="AX87" i="16"/>
  <c r="AC87" i="16"/>
  <c r="AA87" i="16"/>
  <c r="Z87" i="16"/>
  <c r="Y87" i="16"/>
  <c r="W87" i="16"/>
  <c r="U87" i="16"/>
  <c r="X87" i="16" s="1"/>
  <c r="BI86" i="16"/>
  <c r="BH86" i="16"/>
  <c r="BF86" i="16"/>
  <c r="BG86" i="16" s="1"/>
  <c r="BJ86" i="16" s="1"/>
  <c r="BB86" i="16"/>
  <c r="AZ86" i="16"/>
  <c r="AY86" i="16"/>
  <c r="AX86" i="16"/>
  <c r="AC86" i="16"/>
  <c r="AA86" i="16"/>
  <c r="Z86" i="16"/>
  <c r="Y86" i="16"/>
  <c r="W86" i="16"/>
  <c r="U86" i="16"/>
  <c r="X86" i="16" s="1"/>
  <c r="BI85" i="16"/>
  <c r="BH85" i="16"/>
  <c r="BF85" i="16"/>
  <c r="BG85" i="16" s="1"/>
  <c r="BL85" i="16" s="1"/>
  <c r="BB85" i="16"/>
  <c r="AZ85" i="16"/>
  <c r="AY85" i="16"/>
  <c r="AX85" i="16"/>
  <c r="AC85" i="16"/>
  <c r="AA85" i="16"/>
  <c r="Z85" i="16"/>
  <c r="Y85" i="16"/>
  <c r="W85" i="16"/>
  <c r="U85" i="16"/>
  <c r="X85" i="16" s="1"/>
  <c r="BI84" i="16"/>
  <c r="BH84" i="16"/>
  <c r="BF84" i="16"/>
  <c r="BG84" i="16" s="1"/>
  <c r="BJ84" i="16" s="1"/>
  <c r="BK84" i="16" s="1"/>
  <c r="BB84" i="16"/>
  <c r="AZ84" i="16"/>
  <c r="AY84" i="16"/>
  <c r="AX84" i="16"/>
  <c r="AC84" i="16"/>
  <c r="AA84" i="16"/>
  <c r="Z84" i="16"/>
  <c r="Y84" i="16"/>
  <c r="W84" i="16"/>
  <c r="U84" i="16"/>
  <c r="X84" i="16" s="1"/>
  <c r="BI83" i="16"/>
  <c r="BH83" i="16"/>
  <c r="BF83" i="16"/>
  <c r="BG83" i="16" s="1"/>
  <c r="BL83" i="16" s="1"/>
  <c r="BB83" i="16"/>
  <c r="AZ83" i="16"/>
  <c r="AY83" i="16"/>
  <c r="AX83" i="16"/>
  <c r="AC83" i="16"/>
  <c r="AA83" i="16"/>
  <c r="Z83" i="16"/>
  <c r="Y83" i="16"/>
  <c r="W83" i="16"/>
  <c r="U83" i="16"/>
  <c r="BI82" i="16"/>
  <c r="BH82" i="16"/>
  <c r="BF82" i="16"/>
  <c r="BG82" i="16" s="1"/>
  <c r="BB82" i="16"/>
  <c r="AZ82" i="16"/>
  <c r="AY82" i="16"/>
  <c r="AX82" i="16"/>
  <c r="AC82" i="16"/>
  <c r="AA82" i="16"/>
  <c r="Z82" i="16"/>
  <c r="Y82" i="16"/>
  <c r="W82" i="16"/>
  <c r="U82" i="16"/>
  <c r="X82" i="16" s="1"/>
  <c r="BI81" i="16"/>
  <c r="BH81" i="16"/>
  <c r="BF81" i="16"/>
  <c r="BG81" i="16" s="1"/>
  <c r="BL81" i="16" s="1"/>
  <c r="BB81" i="16"/>
  <c r="AZ81" i="16"/>
  <c r="AY81" i="16"/>
  <c r="AX81" i="16"/>
  <c r="AC81" i="16"/>
  <c r="AA81" i="16"/>
  <c r="Z81" i="16"/>
  <c r="Y81" i="16"/>
  <c r="W81" i="16"/>
  <c r="U81" i="16"/>
  <c r="BI80" i="16"/>
  <c r="BH80" i="16"/>
  <c r="BF80" i="16"/>
  <c r="BG80" i="16" s="1"/>
  <c r="BB80" i="16"/>
  <c r="AZ80" i="16"/>
  <c r="AY80" i="16"/>
  <c r="AX80" i="16"/>
  <c r="AC80" i="16"/>
  <c r="AA80" i="16"/>
  <c r="Z80" i="16"/>
  <c r="Y80" i="16"/>
  <c r="W80" i="16"/>
  <c r="U80" i="16"/>
  <c r="X80" i="16" s="1"/>
  <c r="BI79" i="16"/>
  <c r="BH79" i="16"/>
  <c r="BF79" i="16"/>
  <c r="BG79" i="16" s="1"/>
  <c r="BL79" i="16" s="1"/>
  <c r="BB79" i="16"/>
  <c r="AZ79" i="16"/>
  <c r="AY79" i="16"/>
  <c r="AX79" i="16"/>
  <c r="AC79" i="16"/>
  <c r="AA79" i="16"/>
  <c r="Z79" i="16"/>
  <c r="Y79" i="16"/>
  <c r="W79" i="16"/>
  <c r="U79" i="16"/>
  <c r="BI78" i="16"/>
  <c r="BH78" i="16"/>
  <c r="BF78" i="16"/>
  <c r="BG78" i="16" s="1"/>
  <c r="BB78" i="16"/>
  <c r="AZ78" i="16"/>
  <c r="AY78" i="16"/>
  <c r="AX78" i="16"/>
  <c r="AC78" i="16"/>
  <c r="AA78" i="16"/>
  <c r="Z78" i="16"/>
  <c r="Y78" i="16"/>
  <c r="W78" i="16"/>
  <c r="U78" i="16"/>
  <c r="X78" i="16" s="1"/>
  <c r="BI77" i="16"/>
  <c r="BH77" i="16"/>
  <c r="BF77" i="16"/>
  <c r="BG77" i="16" s="1"/>
  <c r="BL77" i="16" s="1"/>
  <c r="BB77" i="16"/>
  <c r="AZ77" i="16"/>
  <c r="AY77" i="16"/>
  <c r="AX77" i="16"/>
  <c r="AC77" i="16"/>
  <c r="AA77" i="16"/>
  <c r="Z77" i="16"/>
  <c r="Y77" i="16"/>
  <c r="W77" i="16"/>
  <c r="U77" i="16"/>
  <c r="BI76" i="16"/>
  <c r="BH76" i="16"/>
  <c r="BF76" i="16"/>
  <c r="BG76" i="16" s="1"/>
  <c r="BB76" i="16"/>
  <c r="AZ76" i="16"/>
  <c r="AY76" i="16"/>
  <c r="AX76" i="16"/>
  <c r="AC76" i="16"/>
  <c r="AA76" i="16"/>
  <c r="Z76" i="16"/>
  <c r="Y76" i="16"/>
  <c r="W76" i="16"/>
  <c r="U76" i="16"/>
  <c r="X76" i="16" s="1"/>
  <c r="BI75" i="16"/>
  <c r="BH75" i="16"/>
  <c r="BF75" i="16"/>
  <c r="BG75" i="16" s="1"/>
  <c r="BL75" i="16" s="1"/>
  <c r="BB75" i="16"/>
  <c r="AZ75" i="16"/>
  <c r="AY75" i="16"/>
  <c r="AX75" i="16"/>
  <c r="AC75" i="16"/>
  <c r="AA75" i="16"/>
  <c r="Z75" i="16"/>
  <c r="Y75" i="16"/>
  <c r="W75" i="16"/>
  <c r="U75" i="16"/>
  <c r="BI74" i="16"/>
  <c r="BH74" i="16"/>
  <c r="BF74" i="16"/>
  <c r="BG74" i="16" s="1"/>
  <c r="BB74" i="16"/>
  <c r="AZ74" i="16"/>
  <c r="AY74" i="16"/>
  <c r="AX74" i="16"/>
  <c r="AC74" i="16"/>
  <c r="AA74" i="16"/>
  <c r="Z74" i="16"/>
  <c r="Y74" i="16"/>
  <c r="W74" i="16"/>
  <c r="U74" i="16"/>
  <c r="X74" i="16" s="1"/>
  <c r="BI73" i="16"/>
  <c r="BH73" i="16"/>
  <c r="BF73" i="16"/>
  <c r="BG73" i="16" s="1"/>
  <c r="BL73" i="16" s="1"/>
  <c r="BB73" i="16"/>
  <c r="AZ73" i="16"/>
  <c r="AY73" i="16"/>
  <c r="AX73" i="16"/>
  <c r="AC73" i="16"/>
  <c r="AA73" i="16"/>
  <c r="Z73" i="16"/>
  <c r="Y73" i="16"/>
  <c r="W73" i="16"/>
  <c r="U73" i="16"/>
  <c r="BI72" i="16"/>
  <c r="BH72" i="16"/>
  <c r="BF72" i="16"/>
  <c r="BG72" i="16" s="1"/>
  <c r="BB72" i="16"/>
  <c r="AZ72" i="16"/>
  <c r="AY72" i="16"/>
  <c r="AX72" i="16"/>
  <c r="AC72" i="16"/>
  <c r="AA72" i="16"/>
  <c r="Z72" i="16"/>
  <c r="Y72" i="16"/>
  <c r="W72" i="16"/>
  <c r="U72" i="16"/>
  <c r="X72" i="16" s="1"/>
  <c r="BN71" i="16"/>
  <c r="BC71" i="16"/>
  <c r="BN70" i="16"/>
  <c r="BC70" i="16"/>
  <c r="BI69" i="16"/>
  <c r="BH69" i="16"/>
  <c r="BF69" i="16"/>
  <c r="BG69" i="16" s="1"/>
  <c r="BL69" i="16" s="1"/>
  <c r="BB69" i="16"/>
  <c r="AZ69" i="16"/>
  <c r="AY69" i="16"/>
  <c r="AX69" i="16"/>
  <c r="AC69" i="16"/>
  <c r="AA69" i="16"/>
  <c r="Z69" i="16"/>
  <c r="Y69" i="16"/>
  <c r="W69" i="16"/>
  <c r="U69" i="16"/>
  <c r="BI68" i="16"/>
  <c r="BH68" i="16"/>
  <c r="BF68" i="16"/>
  <c r="BG68" i="16" s="1"/>
  <c r="BB68" i="16"/>
  <c r="AZ68" i="16"/>
  <c r="AY68" i="16"/>
  <c r="AX68" i="16"/>
  <c r="AC68" i="16"/>
  <c r="AA68" i="16"/>
  <c r="Z68" i="16"/>
  <c r="Y68" i="16"/>
  <c r="W68" i="16"/>
  <c r="U68" i="16"/>
  <c r="X68" i="16" s="1"/>
  <c r="BI67" i="16"/>
  <c r="BH67" i="16"/>
  <c r="BF67" i="16"/>
  <c r="BG67" i="16" s="1"/>
  <c r="BL67" i="16" s="1"/>
  <c r="BB67" i="16"/>
  <c r="AZ67" i="16"/>
  <c r="AY67" i="16"/>
  <c r="AX67" i="16"/>
  <c r="AC67" i="16"/>
  <c r="AA67" i="16"/>
  <c r="Z67" i="16"/>
  <c r="Y67" i="16"/>
  <c r="W67" i="16"/>
  <c r="U67" i="16"/>
  <c r="BI66" i="16"/>
  <c r="BH66" i="16"/>
  <c r="BF66" i="16"/>
  <c r="BG66" i="16" s="1"/>
  <c r="BB66" i="16"/>
  <c r="AZ66" i="16"/>
  <c r="AY66" i="16"/>
  <c r="AX66" i="16"/>
  <c r="AC66" i="16"/>
  <c r="AA66" i="16"/>
  <c r="Z66" i="16"/>
  <c r="Y66" i="16"/>
  <c r="W66" i="16"/>
  <c r="U66" i="16"/>
  <c r="X66" i="16" s="1"/>
  <c r="BI65" i="16"/>
  <c r="BH65" i="16"/>
  <c r="BF65" i="16"/>
  <c r="BG65" i="16" s="1"/>
  <c r="BL65" i="16" s="1"/>
  <c r="BB65" i="16"/>
  <c r="AZ65" i="16"/>
  <c r="AY65" i="16"/>
  <c r="AX65" i="16"/>
  <c r="AC65" i="16"/>
  <c r="AA65" i="16"/>
  <c r="Z65" i="16"/>
  <c r="Y65" i="16"/>
  <c r="W65" i="16"/>
  <c r="U65" i="16"/>
  <c r="BI64" i="16"/>
  <c r="BH64" i="16"/>
  <c r="BF64" i="16"/>
  <c r="BG64" i="16" s="1"/>
  <c r="BB64" i="16"/>
  <c r="AZ64" i="16"/>
  <c r="AY64" i="16"/>
  <c r="AX64" i="16"/>
  <c r="AC64" i="16"/>
  <c r="AA64" i="16"/>
  <c r="Z64" i="16"/>
  <c r="Y64" i="16"/>
  <c r="W64" i="16"/>
  <c r="U64" i="16"/>
  <c r="X64" i="16" s="1"/>
  <c r="BI63" i="16"/>
  <c r="BH63" i="16"/>
  <c r="BF63" i="16"/>
  <c r="BG63" i="16" s="1"/>
  <c r="BL63" i="16" s="1"/>
  <c r="BB63" i="16"/>
  <c r="AZ63" i="16"/>
  <c r="AY63" i="16"/>
  <c r="AX63" i="16"/>
  <c r="AC63" i="16"/>
  <c r="AA63" i="16"/>
  <c r="Z63" i="16"/>
  <c r="Y63" i="16"/>
  <c r="W63" i="16"/>
  <c r="U63" i="16"/>
  <c r="BI62" i="16"/>
  <c r="BH62" i="16"/>
  <c r="BF62" i="16"/>
  <c r="BG62" i="16" s="1"/>
  <c r="BB62" i="16"/>
  <c r="AZ62" i="16"/>
  <c r="AY62" i="16"/>
  <c r="AX62" i="16"/>
  <c r="AC62" i="16"/>
  <c r="AA62" i="16"/>
  <c r="Z62" i="16"/>
  <c r="Y62" i="16"/>
  <c r="W62" i="16"/>
  <c r="U62" i="16"/>
  <c r="X62" i="16" s="1"/>
  <c r="BI61" i="16"/>
  <c r="BH61" i="16"/>
  <c r="BF61" i="16"/>
  <c r="BG61" i="16" s="1"/>
  <c r="BL61" i="16" s="1"/>
  <c r="BB61" i="16"/>
  <c r="AZ61" i="16"/>
  <c r="AY61" i="16"/>
  <c r="AX61" i="16"/>
  <c r="AC61" i="16"/>
  <c r="AA61" i="16"/>
  <c r="Z61" i="16"/>
  <c r="Y61" i="16"/>
  <c r="W61" i="16"/>
  <c r="U61" i="16"/>
  <c r="BI60" i="16"/>
  <c r="BH60" i="16"/>
  <c r="BF60" i="16"/>
  <c r="BG60" i="16" s="1"/>
  <c r="BB60" i="16"/>
  <c r="AZ60" i="16"/>
  <c r="AY60" i="16"/>
  <c r="AX60" i="16"/>
  <c r="AC60" i="16"/>
  <c r="AA60" i="16"/>
  <c r="Z60" i="16"/>
  <c r="Y60" i="16"/>
  <c r="W60" i="16"/>
  <c r="U60" i="16"/>
  <c r="X60" i="16" s="1"/>
  <c r="BI59" i="16"/>
  <c r="BH59" i="16"/>
  <c r="BF59" i="16"/>
  <c r="BG59" i="16" s="1"/>
  <c r="BL59" i="16" s="1"/>
  <c r="BB59" i="16"/>
  <c r="AZ59" i="16"/>
  <c r="AY59" i="16"/>
  <c r="AX59" i="16"/>
  <c r="AC59" i="16"/>
  <c r="AA59" i="16"/>
  <c r="Z59" i="16"/>
  <c r="Y59" i="16"/>
  <c r="W59" i="16"/>
  <c r="U59" i="16"/>
  <c r="BN58" i="16"/>
  <c r="BC58" i="16"/>
  <c r="BN57" i="16"/>
  <c r="BC57" i="16"/>
  <c r="BI56" i="16"/>
  <c r="BH56" i="16"/>
  <c r="BF56" i="16"/>
  <c r="BG56" i="16" s="1"/>
  <c r="BB56" i="16"/>
  <c r="AZ56" i="16"/>
  <c r="AY56" i="16"/>
  <c r="AX56" i="16"/>
  <c r="AC56" i="16"/>
  <c r="AA56" i="16"/>
  <c r="Z56" i="16"/>
  <c r="Y56" i="16"/>
  <c r="W56" i="16"/>
  <c r="U56" i="16"/>
  <c r="X56" i="16" s="1"/>
  <c r="BI55" i="16"/>
  <c r="BH55" i="16"/>
  <c r="BF55" i="16"/>
  <c r="BG55" i="16" s="1"/>
  <c r="BL55" i="16" s="1"/>
  <c r="BB55" i="16"/>
  <c r="AZ55" i="16"/>
  <c r="AY55" i="16"/>
  <c r="AX55" i="16"/>
  <c r="AC55" i="16"/>
  <c r="AA55" i="16"/>
  <c r="Z55" i="16"/>
  <c r="Y55" i="16"/>
  <c r="W55" i="16"/>
  <c r="U55" i="16"/>
  <c r="X55" i="16" s="1"/>
  <c r="BI54" i="16"/>
  <c r="BH54" i="16"/>
  <c r="BF54" i="16"/>
  <c r="BG54" i="16" s="1"/>
  <c r="BB54" i="16"/>
  <c r="AZ54" i="16"/>
  <c r="AY54" i="16"/>
  <c r="AX54" i="16"/>
  <c r="AC54" i="16"/>
  <c r="AA54" i="16"/>
  <c r="Z54" i="16"/>
  <c r="Y54" i="16"/>
  <c r="W54" i="16"/>
  <c r="U54" i="16"/>
  <c r="X54" i="16" s="1"/>
  <c r="BI53" i="16"/>
  <c r="BH53" i="16"/>
  <c r="BF53" i="16"/>
  <c r="BG53" i="16" s="1"/>
  <c r="BB53" i="16"/>
  <c r="AZ53" i="16"/>
  <c r="AY53" i="16"/>
  <c r="AX53" i="16"/>
  <c r="AC53" i="16"/>
  <c r="AA53" i="16"/>
  <c r="Z53" i="16"/>
  <c r="Y53" i="16"/>
  <c r="W53" i="16"/>
  <c r="U53" i="16"/>
  <c r="X53" i="16" s="1"/>
  <c r="BI52" i="16"/>
  <c r="BH52" i="16"/>
  <c r="BF52" i="16"/>
  <c r="BG52" i="16" s="1"/>
  <c r="BB52" i="16"/>
  <c r="AZ52" i="16"/>
  <c r="AY52" i="16"/>
  <c r="AX52" i="16"/>
  <c r="AC52" i="16"/>
  <c r="AA52" i="16"/>
  <c r="Z52" i="16"/>
  <c r="Y52" i="16"/>
  <c r="W52" i="16"/>
  <c r="U52" i="16"/>
  <c r="X52" i="16" s="1"/>
  <c r="BN51" i="16"/>
  <c r="BC51" i="16"/>
  <c r="BN50" i="16"/>
  <c r="BC50" i="16"/>
  <c r="BI49" i="16"/>
  <c r="BH49" i="16"/>
  <c r="BF49" i="16"/>
  <c r="BG49" i="16" s="1"/>
  <c r="BB49" i="16"/>
  <c r="BA49" i="16"/>
  <c r="AZ49" i="16"/>
  <c r="AY49" i="16"/>
  <c r="AX49" i="16"/>
  <c r="AC49" i="16"/>
  <c r="AA49" i="16"/>
  <c r="Z49" i="16"/>
  <c r="Y49" i="16"/>
  <c r="W49" i="16"/>
  <c r="U49" i="16"/>
  <c r="X49" i="16" s="1"/>
  <c r="BI48" i="16"/>
  <c r="BH48" i="16"/>
  <c r="BF48" i="16"/>
  <c r="BG48" i="16" s="1"/>
  <c r="BL48" i="16" s="1"/>
  <c r="BB48" i="16"/>
  <c r="AZ48" i="16"/>
  <c r="AY48" i="16"/>
  <c r="AX48" i="16"/>
  <c r="AC48" i="16"/>
  <c r="AA48" i="16"/>
  <c r="Z48" i="16"/>
  <c r="Y48" i="16"/>
  <c r="W48" i="16"/>
  <c r="U48" i="16"/>
  <c r="X48" i="16" s="1"/>
  <c r="BI47" i="16"/>
  <c r="BH47" i="16"/>
  <c r="BF47" i="16"/>
  <c r="BG47" i="16" s="1"/>
  <c r="BL47" i="16" s="1"/>
  <c r="BB47" i="16"/>
  <c r="AZ47" i="16"/>
  <c r="AY47" i="16"/>
  <c r="AX47" i="16"/>
  <c r="AC47" i="16"/>
  <c r="AA47" i="16"/>
  <c r="Z47" i="16"/>
  <c r="Y47" i="16"/>
  <c r="W47" i="16"/>
  <c r="U47" i="16"/>
  <c r="X47" i="16" s="1"/>
  <c r="BI46" i="16"/>
  <c r="BH46" i="16"/>
  <c r="BF46" i="16"/>
  <c r="BG46" i="16" s="1"/>
  <c r="BL46" i="16" s="1"/>
  <c r="BB46" i="16"/>
  <c r="AZ46" i="16"/>
  <c r="AY46" i="16"/>
  <c r="AX46" i="16"/>
  <c r="AC46" i="16"/>
  <c r="AA46" i="16"/>
  <c r="Z46" i="16"/>
  <c r="Y46" i="16"/>
  <c r="W46" i="16"/>
  <c r="U46" i="16"/>
  <c r="X46" i="16" s="1"/>
  <c r="BI45" i="16"/>
  <c r="BH45" i="16"/>
  <c r="BF45" i="16"/>
  <c r="BG45" i="16" s="1"/>
  <c r="BL45" i="16" s="1"/>
  <c r="BB45" i="16"/>
  <c r="AZ45" i="16"/>
  <c r="AY45" i="16"/>
  <c r="AX45" i="16"/>
  <c r="AC45" i="16"/>
  <c r="AA45" i="16"/>
  <c r="Z45" i="16"/>
  <c r="Y45" i="16"/>
  <c r="W45" i="16"/>
  <c r="U45" i="16"/>
  <c r="X45" i="16" s="1"/>
  <c r="BI44" i="16"/>
  <c r="BH44" i="16"/>
  <c r="BF44" i="16"/>
  <c r="BG44" i="16" s="1"/>
  <c r="BL44" i="16" s="1"/>
  <c r="BB44" i="16"/>
  <c r="AZ44" i="16"/>
  <c r="AY44" i="16"/>
  <c r="AX44" i="16"/>
  <c r="AC44" i="16"/>
  <c r="AA44" i="16"/>
  <c r="Z44" i="16"/>
  <c r="Y44" i="16"/>
  <c r="W44" i="16"/>
  <c r="U44" i="16"/>
  <c r="X44" i="16" s="1"/>
  <c r="BI43" i="16"/>
  <c r="BH43" i="16"/>
  <c r="BF43" i="16"/>
  <c r="BG43" i="16" s="1"/>
  <c r="BL43" i="16" s="1"/>
  <c r="BB43" i="16"/>
  <c r="AZ43" i="16"/>
  <c r="AY43" i="16"/>
  <c r="AX43" i="16"/>
  <c r="AC43" i="16"/>
  <c r="AA43" i="16"/>
  <c r="Z43" i="16"/>
  <c r="Y43" i="16"/>
  <c r="W43" i="16"/>
  <c r="U43" i="16"/>
  <c r="X43" i="16" s="1"/>
  <c r="BI42" i="16"/>
  <c r="BH42" i="16"/>
  <c r="BF42" i="16"/>
  <c r="BG42" i="16" s="1"/>
  <c r="BL42" i="16" s="1"/>
  <c r="BB42" i="16"/>
  <c r="AZ42" i="16"/>
  <c r="AY42" i="16"/>
  <c r="AX42" i="16"/>
  <c r="AC42" i="16"/>
  <c r="AA42" i="16"/>
  <c r="Z42" i="16"/>
  <c r="Y42" i="16"/>
  <c r="W42" i="16"/>
  <c r="U42" i="16"/>
  <c r="X42" i="16" s="1"/>
  <c r="BI41" i="16"/>
  <c r="BH41" i="16"/>
  <c r="BF41" i="16"/>
  <c r="BG41" i="16" s="1"/>
  <c r="BL41" i="16" s="1"/>
  <c r="BB41" i="16"/>
  <c r="AZ41" i="16"/>
  <c r="AY41" i="16"/>
  <c r="AX41" i="16"/>
  <c r="AC41" i="16"/>
  <c r="AA41" i="16"/>
  <c r="Z41" i="16"/>
  <c r="Y41" i="16"/>
  <c r="W41" i="16"/>
  <c r="U41" i="16"/>
  <c r="X41" i="16" s="1"/>
  <c r="BI40" i="16"/>
  <c r="BH40" i="16"/>
  <c r="BF40" i="16"/>
  <c r="BG40" i="16" s="1"/>
  <c r="BJ40" i="16" s="1"/>
  <c r="BK40" i="16" s="1"/>
  <c r="BB40" i="16"/>
  <c r="AZ40" i="16"/>
  <c r="AY40" i="16"/>
  <c r="AX40" i="16"/>
  <c r="AC40" i="16"/>
  <c r="AA40" i="16"/>
  <c r="Z40" i="16"/>
  <c r="Y40" i="16"/>
  <c r="W40" i="16"/>
  <c r="U40" i="16"/>
  <c r="X40" i="16" s="1"/>
  <c r="BI39" i="16"/>
  <c r="BH39" i="16"/>
  <c r="BF39" i="16"/>
  <c r="BG39" i="16" s="1"/>
  <c r="BL39" i="16" s="1"/>
  <c r="BB39" i="16"/>
  <c r="AZ39" i="16"/>
  <c r="AY39" i="16"/>
  <c r="AX39" i="16"/>
  <c r="AC39" i="16"/>
  <c r="AA39" i="16"/>
  <c r="Z39" i="16"/>
  <c r="Y39" i="16"/>
  <c r="W39" i="16"/>
  <c r="U39" i="16"/>
  <c r="X39" i="16" s="1"/>
  <c r="BI38" i="16"/>
  <c r="BH38" i="16"/>
  <c r="BF38" i="16"/>
  <c r="BG38" i="16" s="1"/>
  <c r="BJ38" i="16" s="1"/>
  <c r="BB38" i="16"/>
  <c r="AZ38" i="16"/>
  <c r="AY38" i="16"/>
  <c r="AX38" i="16"/>
  <c r="AC38" i="16"/>
  <c r="AA38" i="16"/>
  <c r="Z38" i="16"/>
  <c r="Y38" i="16"/>
  <c r="W38" i="16"/>
  <c r="U38" i="16"/>
  <c r="X38" i="16" s="1"/>
  <c r="BI37" i="16"/>
  <c r="BH37" i="16"/>
  <c r="BF37" i="16"/>
  <c r="BG37" i="16" s="1"/>
  <c r="BL37" i="16" s="1"/>
  <c r="BB37" i="16"/>
  <c r="AZ37" i="16"/>
  <c r="AY37" i="16"/>
  <c r="AX37" i="16"/>
  <c r="AC37" i="16"/>
  <c r="AA37" i="16"/>
  <c r="Z37" i="16"/>
  <c r="Y37" i="16"/>
  <c r="W37" i="16"/>
  <c r="U37" i="16"/>
  <c r="X37" i="16" s="1"/>
  <c r="BI36" i="16"/>
  <c r="BH36" i="16"/>
  <c r="BF36" i="16"/>
  <c r="BG36" i="16" s="1"/>
  <c r="BJ36" i="16" s="1"/>
  <c r="BK36" i="16" s="1"/>
  <c r="BB36" i="16"/>
  <c r="AZ36" i="16"/>
  <c r="AY36" i="16"/>
  <c r="AX36" i="16"/>
  <c r="AC36" i="16"/>
  <c r="AA36" i="16"/>
  <c r="Z36" i="16"/>
  <c r="Y36" i="16"/>
  <c r="W36" i="16"/>
  <c r="U36" i="16"/>
  <c r="X36" i="16" s="1"/>
  <c r="BI35" i="16"/>
  <c r="BH35" i="16"/>
  <c r="BF35" i="16"/>
  <c r="BG35" i="16" s="1"/>
  <c r="BL35" i="16" s="1"/>
  <c r="BB35" i="16"/>
  <c r="AZ35" i="16"/>
  <c r="AY35" i="16"/>
  <c r="AX35" i="16"/>
  <c r="AC35" i="16"/>
  <c r="AA35" i="16"/>
  <c r="Z35" i="16"/>
  <c r="Y35" i="16"/>
  <c r="W35" i="16"/>
  <c r="U35" i="16"/>
  <c r="X35" i="16" s="1"/>
  <c r="BI34" i="16"/>
  <c r="BH34" i="16"/>
  <c r="BF34" i="16"/>
  <c r="BG34" i="16" s="1"/>
  <c r="BJ34" i="16" s="1"/>
  <c r="BB34" i="16"/>
  <c r="AZ34" i="16"/>
  <c r="AY34" i="16"/>
  <c r="AX34" i="16"/>
  <c r="AC34" i="16"/>
  <c r="AA34" i="16"/>
  <c r="Z34" i="16"/>
  <c r="Y34" i="16"/>
  <c r="W34" i="16"/>
  <c r="U34" i="16"/>
  <c r="X34" i="16" s="1"/>
  <c r="BI33" i="16"/>
  <c r="BH33" i="16"/>
  <c r="BF33" i="16"/>
  <c r="BG33" i="16" s="1"/>
  <c r="BL33" i="16" s="1"/>
  <c r="BB33" i="16"/>
  <c r="AZ33" i="16"/>
  <c r="AY33" i="16"/>
  <c r="AX33" i="16"/>
  <c r="AC33" i="16"/>
  <c r="AA33" i="16"/>
  <c r="Z33" i="16"/>
  <c r="Y33" i="16"/>
  <c r="W33" i="16"/>
  <c r="U33" i="16"/>
  <c r="X33" i="16" s="1"/>
  <c r="BI32" i="16"/>
  <c r="BH32" i="16"/>
  <c r="BF32" i="16"/>
  <c r="BG32" i="16" s="1"/>
  <c r="BJ32" i="16" s="1"/>
  <c r="BK32" i="16" s="1"/>
  <c r="BB32" i="16"/>
  <c r="AZ32" i="16"/>
  <c r="AY32" i="16"/>
  <c r="AX32" i="16"/>
  <c r="AC32" i="16"/>
  <c r="AA32" i="16"/>
  <c r="Z32" i="16"/>
  <c r="Y32" i="16"/>
  <c r="W32" i="16"/>
  <c r="U32" i="16"/>
  <c r="X32" i="16" s="1"/>
  <c r="BI31" i="16"/>
  <c r="BH31" i="16"/>
  <c r="BF31" i="16"/>
  <c r="BG31" i="16" s="1"/>
  <c r="BL31" i="16" s="1"/>
  <c r="BB31" i="16"/>
  <c r="AZ31" i="16"/>
  <c r="AY31" i="16"/>
  <c r="AX31" i="16"/>
  <c r="AC31" i="16"/>
  <c r="AA31" i="16"/>
  <c r="Z31" i="16"/>
  <c r="Y31" i="16"/>
  <c r="W31" i="16"/>
  <c r="U31" i="16"/>
  <c r="X31" i="16" s="1"/>
  <c r="BI30" i="16"/>
  <c r="BH30" i="16"/>
  <c r="BF30" i="16"/>
  <c r="BG30" i="16" s="1"/>
  <c r="BJ30" i="16" s="1"/>
  <c r="BB30" i="16"/>
  <c r="AZ30" i="16"/>
  <c r="AY30" i="16"/>
  <c r="AX30" i="16"/>
  <c r="AC30" i="16"/>
  <c r="AA30" i="16"/>
  <c r="Z30" i="16"/>
  <c r="Y30" i="16"/>
  <c r="W30" i="16"/>
  <c r="U30" i="16"/>
  <c r="X30" i="16" s="1"/>
  <c r="BI29" i="16"/>
  <c r="BH29" i="16"/>
  <c r="BF29" i="16"/>
  <c r="BG29" i="16" s="1"/>
  <c r="BL29" i="16" s="1"/>
  <c r="BB29" i="16"/>
  <c r="AZ29" i="16"/>
  <c r="AY29" i="16"/>
  <c r="AX29" i="16"/>
  <c r="AC29" i="16"/>
  <c r="AA29" i="16"/>
  <c r="Z29" i="16"/>
  <c r="Y29" i="16"/>
  <c r="W29" i="16"/>
  <c r="U29" i="16"/>
  <c r="X29" i="16" s="1"/>
  <c r="BI28" i="16"/>
  <c r="BH28" i="16"/>
  <c r="BF28" i="16"/>
  <c r="BG28" i="16" s="1"/>
  <c r="BJ28" i="16" s="1"/>
  <c r="BK28" i="16" s="1"/>
  <c r="BB28" i="16"/>
  <c r="AZ28" i="16"/>
  <c r="AY28" i="16"/>
  <c r="AX28" i="16"/>
  <c r="AC28" i="16"/>
  <c r="AA28" i="16"/>
  <c r="Z28" i="16"/>
  <c r="Y28" i="16"/>
  <c r="W28" i="16"/>
  <c r="U28" i="16"/>
  <c r="X28" i="16" s="1"/>
  <c r="BI27" i="16"/>
  <c r="BH27" i="16"/>
  <c r="BF27" i="16"/>
  <c r="BG27" i="16" s="1"/>
  <c r="BL27" i="16" s="1"/>
  <c r="BB27" i="16"/>
  <c r="AZ27" i="16"/>
  <c r="AY27" i="16"/>
  <c r="AX27" i="16"/>
  <c r="AC27" i="16"/>
  <c r="AA27" i="16"/>
  <c r="Z27" i="16"/>
  <c r="Y27" i="16"/>
  <c r="W27" i="16"/>
  <c r="U27" i="16"/>
  <c r="X27" i="16" s="1"/>
  <c r="BN26" i="16"/>
  <c r="BC26" i="16"/>
  <c r="BN25" i="16"/>
  <c r="BC25" i="16"/>
  <c r="BI24" i="16"/>
  <c r="BH24" i="16"/>
  <c r="BF24" i="16"/>
  <c r="BG24" i="16" s="1"/>
  <c r="BJ24" i="16" s="1"/>
  <c r="BB24" i="16"/>
  <c r="AZ24" i="16"/>
  <c r="AY24" i="16"/>
  <c r="AX24" i="16"/>
  <c r="AC24" i="16"/>
  <c r="AA24" i="16"/>
  <c r="Z24" i="16"/>
  <c r="Y24" i="16"/>
  <c r="W24" i="16"/>
  <c r="X24" i="16"/>
  <c r="BI23" i="16"/>
  <c r="BH23" i="16"/>
  <c r="BF23" i="16"/>
  <c r="BG23" i="16" s="1"/>
  <c r="BL23" i="16" s="1"/>
  <c r="BB23" i="16"/>
  <c r="AZ23" i="16"/>
  <c r="AY23" i="16"/>
  <c r="AX23" i="16"/>
  <c r="AC23" i="16"/>
  <c r="AA23" i="16"/>
  <c r="Z23" i="16"/>
  <c r="Y23" i="16"/>
  <c r="W23" i="16"/>
  <c r="U23" i="16"/>
  <c r="X23" i="16" s="1"/>
  <c r="BI22" i="16"/>
  <c r="BH22" i="16"/>
  <c r="BF22" i="16"/>
  <c r="BG22" i="16" s="1"/>
  <c r="BJ22" i="16" s="1"/>
  <c r="BK22" i="16" s="1"/>
  <c r="BB22" i="16"/>
  <c r="AZ22" i="16"/>
  <c r="AY22" i="16"/>
  <c r="AX22" i="16"/>
  <c r="AC22" i="16"/>
  <c r="AA22" i="16"/>
  <c r="Z22" i="16"/>
  <c r="Y22" i="16"/>
  <c r="W22" i="16"/>
  <c r="U22" i="16"/>
  <c r="X22" i="16" s="1"/>
  <c r="BI21" i="16"/>
  <c r="BH21" i="16"/>
  <c r="BF21" i="16"/>
  <c r="BG21" i="16" s="1"/>
  <c r="BL21" i="16" s="1"/>
  <c r="BB21" i="16"/>
  <c r="AZ21" i="16"/>
  <c r="AY21" i="16"/>
  <c r="AX21" i="16"/>
  <c r="AC21" i="16"/>
  <c r="AA21" i="16"/>
  <c r="Z21" i="16"/>
  <c r="Y21" i="16"/>
  <c r="W21" i="16"/>
  <c r="U21" i="16"/>
  <c r="X21" i="16" s="1"/>
  <c r="BI20" i="16"/>
  <c r="BH20" i="16"/>
  <c r="BF20" i="16"/>
  <c r="BG20" i="16" s="1"/>
  <c r="BJ20" i="16" s="1"/>
  <c r="BB20" i="16"/>
  <c r="AZ20" i="16"/>
  <c r="AY20" i="16"/>
  <c r="AX20" i="16"/>
  <c r="AC20" i="16"/>
  <c r="AA20" i="16"/>
  <c r="Z20" i="16"/>
  <c r="Y20" i="16"/>
  <c r="W20" i="16"/>
  <c r="U20" i="16"/>
  <c r="X20" i="16" s="1"/>
  <c r="BI19" i="16"/>
  <c r="BH19" i="16"/>
  <c r="BF19" i="16"/>
  <c r="BG19" i="16" s="1"/>
  <c r="BL19" i="16" s="1"/>
  <c r="BB19" i="16"/>
  <c r="AZ19" i="16"/>
  <c r="AY19" i="16"/>
  <c r="AX19" i="16"/>
  <c r="AC19" i="16"/>
  <c r="AA19" i="16"/>
  <c r="Z19" i="16"/>
  <c r="Y19" i="16"/>
  <c r="W19" i="16"/>
  <c r="U19" i="16"/>
  <c r="X19" i="16" s="1"/>
  <c r="BN18" i="16"/>
  <c r="BC18" i="16"/>
  <c r="BN17" i="16"/>
  <c r="BC17" i="16"/>
  <c r="BI16" i="16"/>
  <c r="BH16" i="16"/>
  <c r="BF16" i="16"/>
  <c r="BG16" i="16" s="1"/>
  <c r="BJ16" i="16" s="1"/>
  <c r="BK16" i="16" s="1"/>
  <c r="BB16" i="16"/>
  <c r="AZ16" i="16"/>
  <c r="AY16" i="16"/>
  <c r="AX16" i="16"/>
  <c r="AC16" i="16"/>
  <c r="AA16" i="16"/>
  <c r="Z16" i="16"/>
  <c r="Y16" i="16"/>
  <c r="W16" i="16"/>
  <c r="U16" i="16"/>
  <c r="X16" i="16" s="1"/>
  <c r="BI15" i="16"/>
  <c r="BH15" i="16"/>
  <c r="BF15" i="16"/>
  <c r="BG15" i="16" s="1"/>
  <c r="BL15" i="16" s="1"/>
  <c r="BB15" i="16"/>
  <c r="AZ15" i="16"/>
  <c r="AY15" i="16"/>
  <c r="AX15" i="16"/>
  <c r="AC15" i="16"/>
  <c r="AA15" i="16"/>
  <c r="Z15" i="16"/>
  <c r="Y15" i="16"/>
  <c r="W15" i="16"/>
  <c r="U15" i="16"/>
  <c r="X15" i="16" s="1"/>
  <c r="BI14" i="16"/>
  <c r="BH14" i="16"/>
  <c r="BF14" i="16"/>
  <c r="BG14" i="16" s="1"/>
  <c r="BJ14" i="16" s="1"/>
  <c r="BB14" i="16"/>
  <c r="AZ14" i="16"/>
  <c r="AY14" i="16"/>
  <c r="AX14" i="16"/>
  <c r="AC14" i="16"/>
  <c r="AA14" i="16"/>
  <c r="Z14" i="16"/>
  <c r="Y14" i="16"/>
  <c r="W14" i="16"/>
  <c r="U14" i="16"/>
  <c r="X14" i="16" s="1"/>
  <c r="BI13" i="16"/>
  <c r="BH13" i="16"/>
  <c r="BF13" i="16"/>
  <c r="BG13" i="16" s="1"/>
  <c r="BL13" i="16" s="1"/>
  <c r="BB13" i="16"/>
  <c r="AZ13" i="16"/>
  <c r="AY13" i="16"/>
  <c r="AX13" i="16"/>
  <c r="AC13" i="16"/>
  <c r="AA13" i="16"/>
  <c r="Z13" i="16"/>
  <c r="Y13" i="16"/>
  <c r="W13" i="16"/>
  <c r="U13" i="16"/>
  <c r="X13" i="16" s="1"/>
  <c r="BI12" i="16"/>
  <c r="BH12" i="16"/>
  <c r="BF12" i="16"/>
  <c r="BG12" i="16" s="1"/>
  <c r="BJ12" i="16" s="1"/>
  <c r="BK12" i="16" s="1"/>
  <c r="BB12" i="16"/>
  <c r="AZ12" i="16"/>
  <c r="AY12" i="16"/>
  <c r="AX12" i="16"/>
  <c r="AC12" i="16"/>
  <c r="AA12" i="16"/>
  <c r="Z12" i="16"/>
  <c r="Y12" i="16"/>
  <c r="W12" i="16"/>
  <c r="U12" i="16"/>
  <c r="X12" i="16" s="1"/>
  <c r="BI11" i="16"/>
  <c r="BH11" i="16"/>
  <c r="BF11" i="16"/>
  <c r="BG11" i="16" s="1"/>
  <c r="BL11" i="16" s="1"/>
  <c r="BB11" i="16"/>
  <c r="AZ11" i="16"/>
  <c r="AY11" i="16"/>
  <c r="AX11" i="16"/>
  <c r="AC11" i="16"/>
  <c r="AA11" i="16"/>
  <c r="Z11" i="16"/>
  <c r="Y11" i="16"/>
  <c r="W11" i="16"/>
  <c r="U11" i="16"/>
  <c r="X11" i="16" s="1"/>
  <c r="BI10" i="16"/>
  <c r="BH10" i="16"/>
  <c r="BF10" i="16"/>
  <c r="BG10" i="16" s="1"/>
  <c r="BJ10" i="16" s="1"/>
  <c r="BB10" i="16"/>
  <c r="AZ10" i="16"/>
  <c r="AY10" i="16"/>
  <c r="AX10" i="16"/>
  <c r="AC10" i="16"/>
  <c r="AA10" i="16"/>
  <c r="Z10" i="16"/>
  <c r="Y10" i="16"/>
  <c r="W10" i="16"/>
  <c r="U10" i="16"/>
  <c r="X10" i="16" s="1"/>
  <c r="BL9" i="16"/>
  <c r="BJ9" i="16"/>
  <c r="BI9" i="16"/>
  <c r="BH9" i="16"/>
  <c r="BB9" i="16"/>
  <c r="AZ9" i="16"/>
  <c r="AY9" i="16"/>
  <c r="AX9" i="16"/>
  <c r="AC9" i="16"/>
  <c r="AA9" i="16"/>
  <c r="Z9" i="16"/>
  <c r="W9" i="16"/>
  <c r="U9" i="16"/>
  <c r="X9" i="16" s="1"/>
  <c r="BK10" i="16" l="1"/>
  <c r="BK14" i="16"/>
  <c r="BK20" i="16"/>
  <c r="BK24" i="16"/>
  <c r="BK30" i="16"/>
  <c r="BK34" i="16"/>
  <c r="BK38" i="16"/>
  <c r="BK113" i="16"/>
  <c r="BK117" i="16"/>
  <c r="BK121" i="16"/>
  <c r="BK125" i="16"/>
  <c r="BK137" i="16"/>
  <c r="BK147" i="16"/>
  <c r="BK153" i="16"/>
  <c r="BK157" i="16"/>
  <c r="BK161" i="16"/>
  <c r="BK165" i="16"/>
  <c r="BK169" i="16"/>
  <c r="BK173" i="16"/>
  <c r="BK177" i="16"/>
  <c r="BK181" i="16"/>
  <c r="BK185" i="16"/>
  <c r="BK86" i="16"/>
  <c r="BK90" i="16"/>
  <c r="BK94" i="16"/>
  <c r="BK124" i="16"/>
  <c r="BK136" i="16"/>
  <c r="BK140" i="16"/>
  <c r="BK196" i="16"/>
  <c r="BK202" i="16"/>
  <c r="BK206" i="16"/>
  <c r="BK210" i="16"/>
  <c r="BK214" i="16"/>
  <c r="BK218" i="16"/>
  <c r="BK224" i="16"/>
  <c r="BK248" i="16"/>
  <c r="BK252" i="16"/>
  <c r="BL140" i="16"/>
  <c r="BM140" i="16" s="1"/>
  <c r="AB140" i="16" s="1"/>
  <c r="BA140" i="16" s="1"/>
  <c r="BJ154" i="16"/>
  <c r="BK154" i="16" s="1"/>
  <c r="BM154" i="16" s="1"/>
  <c r="AB154" i="16" s="1"/>
  <c r="BA154" i="16" s="1"/>
  <c r="BL136" i="16"/>
  <c r="BM136" i="16" s="1"/>
  <c r="BJ166" i="16"/>
  <c r="BK166" i="16" s="1"/>
  <c r="BM166" i="16" s="1"/>
  <c r="BJ176" i="16"/>
  <c r="BK176" i="16" s="1"/>
  <c r="BM176" i="16" s="1"/>
  <c r="BJ197" i="16"/>
  <c r="BK197" i="16" s="1"/>
  <c r="BM197" i="16" s="1"/>
  <c r="AB197" i="16" s="1"/>
  <c r="BA197" i="16" s="1"/>
  <c r="BL252" i="16"/>
  <c r="BM252" i="16" s="1"/>
  <c r="AT49" i="16"/>
  <c r="BC49" i="16" s="1"/>
  <c r="BJ42" i="16"/>
  <c r="BK42" i="16" s="1"/>
  <c r="BM42" i="16" s="1"/>
  <c r="BJ44" i="16"/>
  <c r="BK44" i="16" s="1"/>
  <c r="BM44" i="16" s="1"/>
  <c r="BJ48" i="16"/>
  <c r="BK48" i="16" s="1"/>
  <c r="BM48" i="16" s="1"/>
  <c r="BJ131" i="16"/>
  <c r="BK131" i="16" s="1"/>
  <c r="BM131" i="16" s="1"/>
  <c r="BJ138" i="16"/>
  <c r="BK138" i="16" s="1"/>
  <c r="BM138" i="16" s="1"/>
  <c r="AB138" i="16" s="1"/>
  <c r="BN138" i="16" s="1"/>
  <c r="BJ148" i="16"/>
  <c r="BJ160" i="16"/>
  <c r="BK160" i="16" s="1"/>
  <c r="BM160" i="16" s="1"/>
  <c r="BJ249" i="16"/>
  <c r="BK249" i="16" s="1"/>
  <c r="BM249" i="16" s="1"/>
  <c r="BJ251" i="16"/>
  <c r="BK251" i="16" s="1"/>
  <c r="BM251" i="16" s="1"/>
  <c r="BJ143" i="16"/>
  <c r="BK143" i="16" s="1"/>
  <c r="BM143" i="16" s="1"/>
  <c r="BJ170" i="16"/>
  <c r="BK170" i="16" s="1"/>
  <c r="BM170" i="16" s="1"/>
  <c r="AB170" i="16" s="1"/>
  <c r="BA170" i="16" s="1"/>
  <c r="BJ174" i="16"/>
  <c r="BK174" i="16" s="1"/>
  <c r="BM174" i="16" s="1"/>
  <c r="BJ186" i="16"/>
  <c r="BK186" i="16" s="1"/>
  <c r="BM186" i="16" s="1"/>
  <c r="AB186" i="16" s="1"/>
  <c r="BA186" i="16" s="1"/>
  <c r="BJ207" i="16"/>
  <c r="BK207" i="16" s="1"/>
  <c r="BM207" i="16" s="1"/>
  <c r="AB207" i="16" s="1"/>
  <c r="BJ234" i="16"/>
  <c r="BK234" i="16" s="1"/>
  <c r="BM234" i="16" s="1"/>
  <c r="BL101" i="16"/>
  <c r="BJ101" i="16"/>
  <c r="BK101" i="16" s="1"/>
  <c r="BL132" i="16"/>
  <c r="BJ132" i="16"/>
  <c r="BK132" i="16" s="1"/>
  <c r="BJ220" i="16"/>
  <c r="BK220" i="16" s="1"/>
  <c r="BL220" i="16"/>
  <c r="BL243" i="16"/>
  <c r="BJ243" i="16"/>
  <c r="BK243" i="16" s="1"/>
  <c r="BL247" i="16"/>
  <c r="BJ247" i="16"/>
  <c r="BK247" i="16" s="1"/>
  <c r="BL158" i="16"/>
  <c r="BJ158" i="16"/>
  <c r="BK158" i="16" s="1"/>
  <c r="BL178" i="16"/>
  <c r="BJ178" i="16"/>
  <c r="BK178" i="16" s="1"/>
  <c r="BJ189" i="16"/>
  <c r="BK189" i="16" s="1"/>
  <c r="BL189" i="16"/>
  <c r="BJ192" i="16"/>
  <c r="BK192" i="16" s="1"/>
  <c r="BL192" i="16"/>
  <c r="BJ194" i="16"/>
  <c r="BK194" i="16" s="1"/>
  <c r="BL194" i="16"/>
  <c r="BJ250" i="16"/>
  <c r="BK250" i="16" s="1"/>
  <c r="BL250" i="16"/>
  <c r="BL107" i="16"/>
  <c r="BJ107" i="16"/>
  <c r="BK107" i="16" s="1"/>
  <c r="BJ119" i="16"/>
  <c r="BK119" i="16" s="1"/>
  <c r="BL119" i="16"/>
  <c r="BL239" i="16"/>
  <c r="BJ239" i="16"/>
  <c r="BK239" i="16" s="1"/>
  <c r="W264" i="16"/>
  <c r="BJ167" i="16"/>
  <c r="BK167" i="16" s="1"/>
  <c r="BL167" i="16"/>
  <c r="BJ216" i="16"/>
  <c r="BK216" i="16" s="1"/>
  <c r="BL216" i="16"/>
  <c r="BL224" i="16"/>
  <c r="BM224" i="16" s="1"/>
  <c r="BL241" i="16"/>
  <c r="BJ241" i="16"/>
  <c r="BK241" i="16" s="1"/>
  <c r="BJ111" i="16"/>
  <c r="BK111" i="16" s="1"/>
  <c r="BL111" i="16"/>
  <c r="BJ115" i="16"/>
  <c r="BK115" i="16" s="1"/>
  <c r="BL115" i="16"/>
  <c r="BJ123" i="16"/>
  <c r="BK123" i="16" s="1"/>
  <c r="BL123" i="16"/>
  <c r="BK9" i="16"/>
  <c r="BM9" i="16" s="1"/>
  <c r="AB9" i="16" s="1"/>
  <c r="BJ45" i="16"/>
  <c r="BK45" i="16" s="1"/>
  <c r="BM45" i="16" s="1"/>
  <c r="BL151" i="16"/>
  <c r="BM151" i="16" s="1"/>
  <c r="BL168" i="16"/>
  <c r="BJ168" i="16"/>
  <c r="BK168" i="16" s="1"/>
  <c r="BL184" i="16"/>
  <c r="BJ184" i="16"/>
  <c r="BK184" i="16" s="1"/>
  <c r="BJ226" i="16"/>
  <c r="BK226" i="16" s="1"/>
  <c r="BL226" i="16"/>
  <c r="S287" i="16"/>
  <c r="BJ98" i="16"/>
  <c r="BK98" i="16" s="1"/>
  <c r="BM98" i="16" s="1"/>
  <c r="BJ102" i="16"/>
  <c r="BK102" i="16" s="1"/>
  <c r="BM102" i="16" s="1"/>
  <c r="BJ108" i="16"/>
  <c r="BK108" i="16" s="1"/>
  <c r="BM108" i="16" s="1"/>
  <c r="BJ112" i="16"/>
  <c r="BK112" i="16" s="1"/>
  <c r="BM112" i="16" s="1"/>
  <c r="BJ116" i="16"/>
  <c r="BK116" i="16" s="1"/>
  <c r="BM116" i="16" s="1"/>
  <c r="BJ120" i="16"/>
  <c r="BK120" i="16" s="1"/>
  <c r="BM120" i="16" s="1"/>
  <c r="BL124" i="16"/>
  <c r="BM124" i="16" s="1"/>
  <c r="BJ126" i="16"/>
  <c r="BK126" i="16" s="1"/>
  <c r="BM126" i="16" s="1"/>
  <c r="BJ144" i="16"/>
  <c r="BK144" i="16" s="1"/>
  <c r="BM144" i="16" s="1"/>
  <c r="BJ152" i="16"/>
  <c r="BK152" i="16" s="1"/>
  <c r="BM152" i="16" s="1"/>
  <c r="BJ162" i="16"/>
  <c r="BK162" i="16" s="1"/>
  <c r="BM162" i="16" s="1"/>
  <c r="AB162" i="16" s="1"/>
  <c r="BA162" i="16" s="1"/>
  <c r="BJ182" i="16"/>
  <c r="BK182" i="16" s="1"/>
  <c r="BM182" i="16" s="1"/>
  <c r="BL191" i="16"/>
  <c r="BM191" i="16" s="1"/>
  <c r="BL204" i="16"/>
  <c r="BM204" i="16" s="1"/>
  <c r="BL218" i="16"/>
  <c r="BM218" i="16" s="1"/>
  <c r="BJ229" i="16"/>
  <c r="BK229" i="16" s="1"/>
  <c r="BM229" i="16" s="1"/>
  <c r="BL231" i="16"/>
  <c r="BL237" i="16"/>
  <c r="BJ244" i="16"/>
  <c r="BK244" i="16" s="1"/>
  <c r="BM244" i="16" s="1"/>
  <c r="BL248" i="16"/>
  <c r="BM248" i="16" s="1"/>
  <c r="AB248" i="16" s="1"/>
  <c r="BA248" i="16" s="1"/>
  <c r="AC263" i="16"/>
  <c r="AC264" i="16" s="1"/>
  <c r="S280" i="16" s="1"/>
  <c r="AX264" i="16"/>
  <c r="BB264" i="16"/>
  <c r="T280" i="16" s="1"/>
  <c r="Y264" i="16"/>
  <c r="BL10" i="16"/>
  <c r="BM10" i="16" s="1"/>
  <c r="BJ11" i="16"/>
  <c r="BK11" i="16" s="1"/>
  <c r="BM11" i="16" s="1"/>
  <c r="BL12" i="16"/>
  <c r="BM12" i="16" s="1"/>
  <c r="BJ13" i="16"/>
  <c r="BK13" i="16" s="1"/>
  <c r="BM13" i="16" s="1"/>
  <c r="BL14" i="16"/>
  <c r="BM14" i="16" s="1"/>
  <c r="BJ15" i="16"/>
  <c r="BK15" i="16" s="1"/>
  <c r="BM15" i="16" s="1"/>
  <c r="BL16" i="16"/>
  <c r="BM16" i="16" s="1"/>
  <c r="BJ19" i="16"/>
  <c r="BK19" i="16" s="1"/>
  <c r="BM19" i="16" s="1"/>
  <c r="BL20" i="16"/>
  <c r="BM20" i="16" s="1"/>
  <c r="BJ21" i="16"/>
  <c r="BK21" i="16" s="1"/>
  <c r="BM21" i="16" s="1"/>
  <c r="BL22" i="16"/>
  <c r="BM22" i="16" s="1"/>
  <c r="BJ23" i="16"/>
  <c r="BK23" i="16" s="1"/>
  <c r="BM23" i="16" s="1"/>
  <c r="BL24" i="16"/>
  <c r="BM24" i="16" s="1"/>
  <c r="BJ27" i="16"/>
  <c r="BK27" i="16" s="1"/>
  <c r="BM27" i="16" s="1"/>
  <c r="BL28" i="16"/>
  <c r="BM28" i="16" s="1"/>
  <c r="BJ29" i="16"/>
  <c r="BK29" i="16" s="1"/>
  <c r="BM29" i="16" s="1"/>
  <c r="BL30" i="16"/>
  <c r="BM30" i="16" s="1"/>
  <c r="BJ31" i="16"/>
  <c r="BK31" i="16" s="1"/>
  <c r="BM31" i="16" s="1"/>
  <c r="BL32" i="16"/>
  <c r="BM32" i="16" s="1"/>
  <c r="BJ33" i="16"/>
  <c r="BK33" i="16" s="1"/>
  <c r="BM33" i="16" s="1"/>
  <c r="BL34" i="16"/>
  <c r="BM34" i="16" s="1"/>
  <c r="BJ35" i="16"/>
  <c r="BK35" i="16" s="1"/>
  <c r="BM35" i="16" s="1"/>
  <c r="BL36" i="16"/>
  <c r="BM36" i="16" s="1"/>
  <c r="BJ37" i="16"/>
  <c r="BK37" i="16" s="1"/>
  <c r="BM37" i="16" s="1"/>
  <c r="BL38" i="16"/>
  <c r="BM38" i="16" s="1"/>
  <c r="BJ39" i="16"/>
  <c r="BK39" i="16" s="1"/>
  <c r="BM39" i="16" s="1"/>
  <c r="BL40" i="16"/>
  <c r="BM40" i="16" s="1"/>
  <c r="BJ41" i="16"/>
  <c r="BK41" i="16" s="1"/>
  <c r="BM41" i="16" s="1"/>
  <c r="BJ43" i="16"/>
  <c r="BK43" i="16" s="1"/>
  <c r="BM43" i="16" s="1"/>
  <c r="BJ47" i="16"/>
  <c r="BK47" i="16" s="1"/>
  <c r="BM47" i="16" s="1"/>
  <c r="AU49" i="16"/>
  <c r="BL49" i="16"/>
  <c r="BJ49" i="16"/>
  <c r="BK49" i="16" s="1"/>
  <c r="BL53" i="16"/>
  <c r="BJ53" i="16"/>
  <c r="BK53" i="16" s="1"/>
  <c r="AY264" i="16"/>
  <c r="T278" i="16" s="1"/>
  <c r="BJ56" i="16"/>
  <c r="BK56" i="16" s="1"/>
  <c r="BL56" i="16"/>
  <c r="X59" i="16"/>
  <c r="BJ60" i="16"/>
  <c r="BK60" i="16" s="1"/>
  <c r="BL60" i="16"/>
  <c r="X61" i="16"/>
  <c r="BJ62" i="16"/>
  <c r="BK62" i="16" s="1"/>
  <c r="BL62" i="16"/>
  <c r="X63" i="16"/>
  <c r="BJ64" i="16"/>
  <c r="BK64" i="16" s="1"/>
  <c r="BL64" i="16"/>
  <c r="X65" i="16"/>
  <c r="BJ66" i="16"/>
  <c r="BK66" i="16" s="1"/>
  <c r="BL66" i="16"/>
  <c r="X67" i="16"/>
  <c r="BJ68" i="16"/>
  <c r="BK68" i="16" s="1"/>
  <c r="BL68" i="16"/>
  <c r="X69" i="16"/>
  <c r="BJ72" i="16"/>
  <c r="BK72" i="16" s="1"/>
  <c r="BL72" i="16"/>
  <c r="X73" i="16"/>
  <c r="BJ74" i="16"/>
  <c r="BK74" i="16" s="1"/>
  <c r="BL74" i="16"/>
  <c r="X75" i="16"/>
  <c r="BJ76" i="16"/>
  <c r="BK76" i="16" s="1"/>
  <c r="BL76" i="16"/>
  <c r="X77" i="16"/>
  <c r="BJ78" i="16"/>
  <c r="BK78" i="16" s="1"/>
  <c r="BL78" i="16"/>
  <c r="X79" i="16"/>
  <c r="BJ80" i="16"/>
  <c r="BK80" i="16" s="1"/>
  <c r="BL80" i="16"/>
  <c r="X81" i="16"/>
  <c r="BJ82" i="16"/>
  <c r="BK82" i="16" s="1"/>
  <c r="BL82" i="16"/>
  <c r="X83" i="16"/>
  <c r="Z263" i="16"/>
  <c r="Z264" i="16" s="1"/>
  <c r="S278" i="16" s="1"/>
  <c r="U263" i="16"/>
  <c r="U264" i="16" s="1"/>
  <c r="AA263" i="16"/>
  <c r="AA264" i="16" s="1"/>
  <c r="S279" i="16" s="1"/>
  <c r="AZ264" i="16"/>
  <c r="T279" i="16" s="1"/>
  <c r="BJ46" i="16"/>
  <c r="BK46" i="16" s="1"/>
  <c r="BM46" i="16" s="1"/>
  <c r="BJ52" i="16"/>
  <c r="BK52" i="16" s="1"/>
  <c r="BL52" i="16"/>
  <c r="BJ54" i="16"/>
  <c r="BK54" i="16" s="1"/>
  <c r="BL54" i="16"/>
  <c r="BJ55" i="16"/>
  <c r="BK55" i="16" s="1"/>
  <c r="BM55" i="16" s="1"/>
  <c r="BJ59" i="16"/>
  <c r="BK59" i="16" s="1"/>
  <c r="BM59" i="16" s="1"/>
  <c r="BJ61" i="16"/>
  <c r="BK61" i="16" s="1"/>
  <c r="BM61" i="16" s="1"/>
  <c r="BJ63" i="16"/>
  <c r="BK63" i="16" s="1"/>
  <c r="BM63" i="16" s="1"/>
  <c r="BJ65" i="16"/>
  <c r="BK65" i="16" s="1"/>
  <c r="BM65" i="16" s="1"/>
  <c r="BJ67" i="16"/>
  <c r="BK67" i="16" s="1"/>
  <c r="BM67" i="16" s="1"/>
  <c r="BJ69" i="16"/>
  <c r="BK69" i="16" s="1"/>
  <c r="BM69" i="16" s="1"/>
  <c r="BJ73" i="16"/>
  <c r="BK73" i="16" s="1"/>
  <c r="BM73" i="16" s="1"/>
  <c r="BJ75" i="16"/>
  <c r="BK75" i="16" s="1"/>
  <c r="BM75" i="16" s="1"/>
  <c r="BJ77" i="16"/>
  <c r="BK77" i="16" s="1"/>
  <c r="BM77" i="16" s="1"/>
  <c r="BJ79" i="16"/>
  <c r="BK79" i="16" s="1"/>
  <c r="BM79" i="16" s="1"/>
  <c r="BJ81" i="16"/>
  <c r="BK81" i="16" s="1"/>
  <c r="BM81" i="16" s="1"/>
  <c r="BJ83" i="16"/>
  <c r="BK83" i="16" s="1"/>
  <c r="BM83" i="16" s="1"/>
  <c r="BL84" i="16"/>
  <c r="BM84" i="16" s="1"/>
  <c r="BJ85" i="16"/>
  <c r="BK85" i="16" s="1"/>
  <c r="BM85" i="16" s="1"/>
  <c r="BL86" i="16"/>
  <c r="BM86" i="16" s="1"/>
  <c r="BJ87" i="16"/>
  <c r="BK87" i="16" s="1"/>
  <c r="BM87" i="16" s="1"/>
  <c r="BL88" i="16"/>
  <c r="BM88" i="16" s="1"/>
  <c r="BJ89" i="16"/>
  <c r="BK89" i="16" s="1"/>
  <c r="BM89" i="16" s="1"/>
  <c r="BL90" i="16"/>
  <c r="BM90" i="16" s="1"/>
  <c r="BJ91" i="16"/>
  <c r="BK91" i="16" s="1"/>
  <c r="BM91" i="16" s="1"/>
  <c r="BL92" i="16"/>
  <c r="BM92" i="16" s="1"/>
  <c r="BJ93" i="16"/>
  <c r="BK93" i="16" s="1"/>
  <c r="BM93" i="16" s="1"/>
  <c r="BL94" i="16"/>
  <c r="BM94" i="16" s="1"/>
  <c r="BJ95" i="16"/>
  <c r="BK95" i="16" s="1"/>
  <c r="BM95" i="16" s="1"/>
  <c r="BL96" i="16"/>
  <c r="BM96" i="16" s="1"/>
  <c r="BJ97" i="16"/>
  <c r="BK97" i="16" s="1"/>
  <c r="BM97" i="16" s="1"/>
  <c r="BJ99" i="16"/>
  <c r="BK99" i="16" s="1"/>
  <c r="BM99" i="16" s="1"/>
  <c r="BJ106" i="16"/>
  <c r="BK106" i="16" s="1"/>
  <c r="BM106" i="16" s="1"/>
  <c r="BJ109" i="16"/>
  <c r="BK109" i="16" s="1"/>
  <c r="BM109" i="16" s="1"/>
  <c r="BL117" i="16"/>
  <c r="BM117" i="16" s="1"/>
  <c r="BJ118" i="16"/>
  <c r="BK118" i="16" s="1"/>
  <c r="BM118" i="16" s="1"/>
  <c r="BL137" i="16"/>
  <c r="BM137" i="16" s="1"/>
  <c r="BL145" i="16"/>
  <c r="BJ145" i="16"/>
  <c r="BK145" i="16" s="1"/>
  <c r="BJ159" i="16"/>
  <c r="BK159" i="16" s="1"/>
  <c r="BL159" i="16"/>
  <c r="BJ100" i="16"/>
  <c r="BK100" i="16" s="1"/>
  <c r="BM100" i="16" s="1"/>
  <c r="BJ105" i="16"/>
  <c r="BK105" i="16" s="1"/>
  <c r="BM105" i="16" s="1"/>
  <c r="BJ110" i="16"/>
  <c r="BK110" i="16" s="1"/>
  <c r="BM110" i="16" s="1"/>
  <c r="BL113" i="16"/>
  <c r="BM113" i="16" s="1"/>
  <c r="BJ114" i="16"/>
  <c r="BK114" i="16" s="1"/>
  <c r="BM114" i="16" s="1"/>
  <c r="BL121" i="16"/>
  <c r="BM121" i="16" s="1"/>
  <c r="BJ122" i="16"/>
  <c r="BK122" i="16" s="1"/>
  <c r="BM122" i="16" s="1"/>
  <c r="BL125" i="16"/>
  <c r="BM125" i="16" s="1"/>
  <c r="X132" i="16"/>
  <c r="BJ133" i="16"/>
  <c r="BK133" i="16" s="1"/>
  <c r="BL133" i="16"/>
  <c r="X170" i="16"/>
  <c r="BJ129" i="16"/>
  <c r="BK129" i="16" s="1"/>
  <c r="BM129" i="16" s="1"/>
  <c r="BJ130" i="16"/>
  <c r="BK130" i="16" s="1"/>
  <c r="BM130" i="16" s="1"/>
  <c r="BJ139" i="16"/>
  <c r="BK139" i="16" s="1"/>
  <c r="BM139" i="16" s="1"/>
  <c r="BJ146" i="16"/>
  <c r="BK146" i="16" s="1"/>
  <c r="BM146" i="16" s="1"/>
  <c r="BL147" i="16"/>
  <c r="BM147" i="16" s="1"/>
  <c r="X162" i="16"/>
  <c r="BL172" i="16"/>
  <c r="BJ172" i="16"/>
  <c r="BK172" i="16" s="1"/>
  <c r="X154" i="16"/>
  <c r="BL164" i="16"/>
  <c r="BJ164" i="16"/>
  <c r="BK164" i="16" s="1"/>
  <c r="BJ175" i="16"/>
  <c r="BK175" i="16" s="1"/>
  <c r="BL175" i="16"/>
  <c r="BL156" i="16"/>
  <c r="BJ156" i="16"/>
  <c r="BK156" i="16" s="1"/>
  <c r="BL157" i="16"/>
  <c r="BM157" i="16" s="1"/>
  <c r="BL165" i="16"/>
  <c r="BM165" i="16" s="1"/>
  <c r="BL173" i="16"/>
  <c r="BM173" i="16" s="1"/>
  <c r="BL181" i="16"/>
  <c r="BM181" i="16" s="1"/>
  <c r="BL193" i="16"/>
  <c r="BJ193" i="16"/>
  <c r="BK193" i="16" s="1"/>
  <c r="X197" i="16"/>
  <c r="BL199" i="16"/>
  <c r="BJ199" i="16"/>
  <c r="BK199" i="16" s="1"/>
  <c r="BK148" i="16"/>
  <c r="BM148" i="16" s="1"/>
  <c r="BL155" i="16"/>
  <c r="BM155" i="16" s="1"/>
  <c r="BL163" i="16"/>
  <c r="BM163" i="16" s="1"/>
  <c r="BL171" i="16"/>
  <c r="BM171" i="16" s="1"/>
  <c r="BL179" i="16"/>
  <c r="BM179" i="16" s="1"/>
  <c r="BL187" i="16"/>
  <c r="BM187" i="16" s="1"/>
  <c r="BL242" i="16"/>
  <c r="BJ242" i="16"/>
  <c r="BK242" i="16" s="1"/>
  <c r="BL153" i="16"/>
  <c r="BM153" i="16" s="1"/>
  <c r="BL161" i="16"/>
  <c r="BM161" i="16" s="1"/>
  <c r="BL169" i="16"/>
  <c r="BM169" i="16" s="1"/>
  <c r="BL177" i="16"/>
  <c r="BM177" i="16" s="1"/>
  <c r="BJ180" i="16"/>
  <c r="BK180" i="16" s="1"/>
  <c r="BM180" i="16" s="1"/>
  <c r="BL185" i="16"/>
  <c r="BM185" i="16" s="1"/>
  <c r="BJ188" i="16"/>
  <c r="BK188" i="16" s="1"/>
  <c r="BM188" i="16" s="1"/>
  <c r="BJ190" i="16"/>
  <c r="BK190" i="16" s="1"/>
  <c r="BM190" i="16" s="1"/>
  <c r="BL212" i="16"/>
  <c r="BM212" i="16" s="1"/>
  <c r="BL183" i="16"/>
  <c r="BM183" i="16" s="1"/>
  <c r="X207" i="16"/>
  <c r="BL209" i="16"/>
  <c r="BJ209" i="16"/>
  <c r="BK209" i="16" s="1"/>
  <c r="X233" i="16"/>
  <c r="BJ195" i="16"/>
  <c r="BK195" i="16" s="1"/>
  <c r="BM195" i="16" s="1"/>
  <c r="BL202" i="16"/>
  <c r="BM202" i="16" s="1"/>
  <c r="BJ205" i="16"/>
  <c r="BK205" i="16" s="1"/>
  <c r="BM205" i="16" s="1"/>
  <c r="BL210" i="16"/>
  <c r="BM210" i="16" s="1"/>
  <c r="BJ213" i="16"/>
  <c r="BK213" i="16" s="1"/>
  <c r="BM213" i="16" s="1"/>
  <c r="BJ230" i="16"/>
  <c r="BK230" i="16" s="1"/>
  <c r="BM230" i="16" s="1"/>
  <c r="BL232" i="16"/>
  <c r="BJ232" i="16"/>
  <c r="BK232" i="16" s="1"/>
  <c r="X241" i="16"/>
  <c r="BJ246" i="16"/>
  <c r="BK246" i="16" s="1"/>
  <c r="BL246" i="16"/>
  <c r="BL198" i="16"/>
  <c r="BM198" i="16" s="1"/>
  <c r="BJ203" i="16"/>
  <c r="BK203" i="16" s="1"/>
  <c r="BM203" i="16" s="1"/>
  <c r="BL208" i="16"/>
  <c r="BM208" i="16" s="1"/>
  <c r="BJ211" i="16"/>
  <c r="BK211" i="16" s="1"/>
  <c r="BM211" i="16" s="1"/>
  <c r="BJ215" i="16"/>
  <c r="BK215" i="16" s="1"/>
  <c r="BM215" i="16" s="1"/>
  <c r="BJ217" i="16"/>
  <c r="BK217" i="16" s="1"/>
  <c r="BM217" i="16" s="1"/>
  <c r="BJ219" i="16"/>
  <c r="BK219" i="16" s="1"/>
  <c r="BM219" i="16" s="1"/>
  <c r="BJ223" i="16"/>
  <c r="BK223" i="16" s="1"/>
  <c r="BM223" i="16" s="1"/>
  <c r="BJ225" i="16"/>
  <c r="BK225" i="16" s="1"/>
  <c r="BM225" i="16" s="1"/>
  <c r="X231" i="16"/>
  <c r="BJ233" i="16"/>
  <c r="BK233" i="16" s="1"/>
  <c r="BL233" i="16"/>
  <c r="BL196" i="16"/>
  <c r="BM196" i="16" s="1"/>
  <c r="BL206" i="16"/>
  <c r="BM206" i="16" s="1"/>
  <c r="BL214" i="16"/>
  <c r="BM214" i="16" s="1"/>
  <c r="BL228" i="16"/>
  <c r="BJ228" i="16"/>
  <c r="BK228" i="16" s="1"/>
  <c r="BL236" i="16"/>
  <c r="BJ236" i="16"/>
  <c r="BK236" i="16" s="1"/>
  <c r="BK231" i="16"/>
  <c r="BL245" i="16"/>
  <c r="BJ245" i="16"/>
  <c r="BK245" i="16" s="1"/>
  <c r="BJ227" i="16"/>
  <c r="BK227" i="16" s="1"/>
  <c r="BM227" i="16" s="1"/>
  <c r="BL235" i="16"/>
  <c r="BM235" i="16" s="1"/>
  <c r="X237" i="16"/>
  <c r="BK237" i="16"/>
  <c r="BJ238" i="16"/>
  <c r="BK238" i="16" s="1"/>
  <c r="BM238" i="16" s="1"/>
  <c r="BJ240" i="16"/>
  <c r="BK240" i="16" s="1"/>
  <c r="BM240" i="16" s="1"/>
  <c r="BJ254" i="16"/>
  <c r="BK254" i="16" s="1"/>
  <c r="BL254" i="16"/>
  <c r="X235" i="16"/>
  <c r="X243" i="16"/>
  <c r="BL253" i="16"/>
  <c r="BJ253" i="16"/>
  <c r="BK253" i="16" s="1"/>
  <c r="S292" i="16"/>
  <c r="BM216" i="16" l="1"/>
  <c r="AB216" i="16" s="1"/>
  <c r="BN216" i="16" s="1"/>
  <c r="BM231" i="16"/>
  <c r="AB231" i="16" s="1"/>
  <c r="BN231" i="16" s="1"/>
  <c r="BM123" i="16"/>
  <c r="AB123" i="16" s="1"/>
  <c r="BA123" i="16" s="1"/>
  <c r="BM111" i="16"/>
  <c r="AB111" i="16" s="1"/>
  <c r="BN111" i="16" s="1"/>
  <c r="BM220" i="16"/>
  <c r="AB220" i="16" s="1"/>
  <c r="BN220" i="16" s="1"/>
  <c r="BM107" i="16"/>
  <c r="AB107" i="16" s="1"/>
  <c r="BN107" i="16" s="1"/>
  <c r="BM243" i="16"/>
  <c r="AB243" i="16" s="1"/>
  <c r="BN243" i="16" s="1"/>
  <c r="BM145" i="16"/>
  <c r="AB145" i="16" s="1"/>
  <c r="BN145" i="16" s="1"/>
  <c r="BM168" i="16"/>
  <c r="AB168" i="16" s="1"/>
  <c r="BN168" i="16" s="1"/>
  <c r="BM167" i="16"/>
  <c r="AB167" i="16" s="1"/>
  <c r="BN167" i="16" s="1"/>
  <c r="BM226" i="16"/>
  <c r="AB226" i="16" s="1"/>
  <c r="BN226" i="16" s="1"/>
  <c r="AV49" i="16"/>
  <c r="BM194" i="16"/>
  <c r="AB194" i="16" s="1"/>
  <c r="BM189" i="16"/>
  <c r="AB189" i="16" s="1"/>
  <c r="BN189" i="16" s="1"/>
  <c r="BM245" i="16"/>
  <c r="AB245" i="16" s="1"/>
  <c r="BN245" i="16" s="1"/>
  <c r="AU154" i="16"/>
  <c r="BM247" i="16"/>
  <c r="AB247" i="16" s="1"/>
  <c r="BM101" i="16"/>
  <c r="AB101" i="16" s="1"/>
  <c r="BN101" i="16" s="1"/>
  <c r="BM246" i="16"/>
  <c r="AB246" i="16" s="1"/>
  <c r="BN246" i="16" s="1"/>
  <c r="AT9" i="16"/>
  <c r="AU9" i="16"/>
  <c r="BA207" i="16"/>
  <c r="AU207" i="16"/>
  <c r="BM237" i="16"/>
  <c r="AB237" i="16" s="1"/>
  <c r="BN237" i="16" s="1"/>
  <c r="BM175" i="16"/>
  <c r="AB175" i="16" s="1"/>
  <c r="BN175" i="16" s="1"/>
  <c r="AU138" i="16"/>
  <c r="BM158" i="16"/>
  <c r="AB158" i="16" s="1"/>
  <c r="BN158" i="16" s="1"/>
  <c r="BM239" i="16"/>
  <c r="AB239" i="16" s="1"/>
  <c r="BN239" i="16" s="1"/>
  <c r="BM228" i="16"/>
  <c r="AB228" i="16" s="1"/>
  <c r="BM209" i="16"/>
  <c r="AB209" i="16" s="1"/>
  <c r="BN209" i="16" s="1"/>
  <c r="AB124" i="16"/>
  <c r="BA124" i="16" s="1"/>
  <c r="BM156" i="16"/>
  <c r="AB156" i="16" s="1"/>
  <c r="BN156" i="16" s="1"/>
  <c r="BM236" i="16"/>
  <c r="AB236" i="16" s="1"/>
  <c r="BN236" i="16" s="1"/>
  <c r="BM159" i="16"/>
  <c r="AB159" i="16" s="1"/>
  <c r="BN159" i="16" s="1"/>
  <c r="BM184" i="16"/>
  <c r="AB184" i="16" s="1"/>
  <c r="BN184" i="16" s="1"/>
  <c r="BM119" i="16"/>
  <c r="AB119" i="16" s="1"/>
  <c r="BN119" i="16" s="1"/>
  <c r="BM250" i="16"/>
  <c r="AB250" i="16" s="1"/>
  <c r="BN250" i="16" s="1"/>
  <c r="BM192" i="16"/>
  <c r="AB192" i="16" s="1"/>
  <c r="BM242" i="16"/>
  <c r="AB242" i="16" s="1"/>
  <c r="AT170" i="16"/>
  <c r="BC170" i="16" s="1"/>
  <c r="BM133" i="16"/>
  <c r="AB133" i="16" s="1"/>
  <c r="BN9" i="16"/>
  <c r="BM115" i="16"/>
  <c r="AB115" i="16" s="1"/>
  <c r="BN115" i="16" s="1"/>
  <c r="BM241" i="16"/>
  <c r="AB241" i="16" s="1"/>
  <c r="BN241" i="16" s="1"/>
  <c r="BM132" i="16"/>
  <c r="AB132" i="16" s="1"/>
  <c r="BN132" i="16" s="1"/>
  <c r="AB116" i="16"/>
  <c r="AB244" i="16"/>
  <c r="BN244" i="16" s="1"/>
  <c r="AB126" i="16"/>
  <c r="AU126" i="16" s="1"/>
  <c r="AT197" i="16"/>
  <c r="BC197" i="16" s="1"/>
  <c r="AT207" i="16"/>
  <c r="X264" i="16"/>
  <c r="BM253" i="16"/>
  <c r="AB253" i="16" s="1"/>
  <c r="BM254" i="16"/>
  <c r="AB254" i="16" s="1"/>
  <c r="BN254" i="16" s="1"/>
  <c r="BN197" i="16"/>
  <c r="BN207" i="16"/>
  <c r="BM199" i="16"/>
  <c r="AB199" i="16" s="1"/>
  <c r="BN199" i="16" s="1"/>
  <c r="BM193" i="16"/>
  <c r="AB193" i="16" s="1"/>
  <c r="BM52" i="16"/>
  <c r="AB52" i="16" s="1"/>
  <c r="BN52" i="16" s="1"/>
  <c r="BM53" i="16"/>
  <c r="AB53" i="16" s="1"/>
  <c r="BN53" i="16" s="1"/>
  <c r="BM178" i="16"/>
  <c r="AB178" i="16" s="1"/>
  <c r="BM232" i="16"/>
  <c r="AB232" i="16" s="1"/>
  <c r="BN232" i="16" s="1"/>
  <c r="AU197" i="16"/>
  <c r="BN170" i="16"/>
  <c r="AT154" i="16"/>
  <c r="BM54" i="16"/>
  <c r="AB54" i="16" s="1"/>
  <c r="BN54" i="16" s="1"/>
  <c r="U279" i="16"/>
  <c r="BM49" i="16"/>
  <c r="BN49" i="16" s="1"/>
  <c r="U280" i="16"/>
  <c r="AB227" i="16"/>
  <c r="AB196" i="16"/>
  <c r="BN196" i="16" s="1"/>
  <c r="AB183" i="16"/>
  <c r="AB146" i="16"/>
  <c r="BN146" i="16" s="1"/>
  <c r="AB130" i="16"/>
  <c r="BN130" i="16" s="1"/>
  <c r="AB235" i="16"/>
  <c r="BN235" i="16" s="1"/>
  <c r="AB214" i="16"/>
  <c r="BN214" i="16" s="1"/>
  <c r="AB198" i="16"/>
  <c r="AB177" i="16"/>
  <c r="AB161" i="16"/>
  <c r="BN161" i="16" s="1"/>
  <c r="AB114" i="16"/>
  <c r="BN114" i="16" s="1"/>
  <c r="AB105" i="16"/>
  <c r="BN105" i="16" s="1"/>
  <c r="AB137" i="16"/>
  <c r="AB106" i="16"/>
  <c r="BN106" i="16" s="1"/>
  <c r="AB96" i="16"/>
  <c r="BN96" i="16" s="1"/>
  <c r="AB92" i="16"/>
  <c r="BN92" i="16" s="1"/>
  <c r="AB88" i="16"/>
  <c r="BN88" i="16" s="1"/>
  <c r="AB84" i="16"/>
  <c r="BN84" i="16" s="1"/>
  <c r="AB46" i="16"/>
  <c r="BN46" i="16" s="1"/>
  <c r="AB38" i="16"/>
  <c r="BN38" i="16" s="1"/>
  <c r="AB34" i="16"/>
  <c r="BN34" i="16" s="1"/>
  <c r="AB30" i="16"/>
  <c r="BN30" i="16" s="1"/>
  <c r="AB24" i="16"/>
  <c r="AB20" i="16"/>
  <c r="BN20" i="16" s="1"/>
  <c r="AB14" i="16"/>
  <c r="AB10" i="16"/>
  <c r="BN10" i="16" s="1"/>
  <c r="AB238" i="16"/>
  <c r="BN238" i="16" s="1"/>
  <c r="AB113" i="16"/>
  <c r="BN113" i="16" s="1"/>
  <c r="AB210" i="16"/>
  <c r="BN210" i="16" s="1"/>
  <c r="AB169" i="16"/>
  <c r="AB153" i="16"/>
  <c r="BN153" i="16" s="1"/>
  <c r="AB121" i="16"/>
  <c r="BN121" i="16" s="1"/>
  <c r="AB94" i="16"/>
  <c r="BN94" i="16" s="1"/>
  <c r="AB90" i="16"/>
  <c r="BN90" i="16" s="1"/>
  <c r="AB86" i="16"/>
  <c r="BN86" i="16" s="1"/>
  <c r="AB40" i="16"/>
  <c r="AB36" i="16"/>
  <c r="BN36" i="16" s="1"/>
  <c r="AB32" i="16"/>
  <c r="BN32" i="16" s="1"/>
  <c r="AB28" i="16"/>
  <c r="BN28" i="16" s="1"/>
  <c r="AB22" i="16"/>
  <c r="AB16" i="16"/>
  <c r="BN16" i="16" s="1"/>
  <c r="AB12" i="16"/>
  <c r="AB97" i="16"/>
  <c r="BN97" i="16" s="1"/>
  <c r="AB234" i="16"/>
  <c r="BN234" i="16" s="1"/>
  <c r="AB229" i="16"/>
  <c r="BN229" i="16" s="1"/>
  <c r="AB215" i="16"/>
  <c r="BN215" i="16" s="1"/>
  <c r="AB205" i="16"/>
  <c r="BN205" i="16" s="1"/>
  <c r="AB240" i="16"/>
  <c r="BN240" i="16" s="1"/>
  <c r="AB251" i="16"/>
  <c r="BN251" i="16" s="1"/>
  <c r="BN248" i="16"/>
  <c r="BM233" i="16"/>
  <c r="AB223" i="16"/>
  <c r="BN223" i="16" s="1"/>
  <c r="AB203" i="16"/>
  <c r="BN203" i="16" s="1"/>
  <c r="AB213" i="16"/>
  <c r="BN213" i="16" s="1"/>
  <c r="AB204" i="16"/>
  <c r="BN204" i="16" s="1"/>
  <c r="AB190" i="16"/>
  <c r="BN190" i="16" s="1"/>
  <c r="AU186" i="16"/>
  <c r="AB173" i="16"/>
  <c r="BN173" i="16" s="1"/>
  <c r="AB157" i="16"/>
  <c r="BN157" i="16" s="1"/>
  <c r="BN162" i="16"/>
  <c r="AB144" i="16"/>
  <c r="BN144" i="16" s="1"/>
  <c r="AB129" i="16"/>
  <c r="BN129" i="16" s="1"/>
  <c r="AB102" i="16"/>
  <c r="BN102" i="16" s="1"/>
  <c r="AU170" i="16"/>
  <c r="AB117" i="16"/>
  <c r="BN117" i="16" s="1"/>
  <c r="BN154" i="16"/>
  <c r="AB91" i="16"/>
  <c r="BN91" i="16" s="1"/>
  <c r="AB83" i="16"/>
  <c r="BN83" i="16" s="1"/>
  <c r="AB75" i="16"/>
  <c r="BN75" i="16" s="1"/>
  <c r="AB65" i="16"/>
  <c r="BN65" i="16" s="1"/>
  <c r="AB55" i="16"/>
  <c r="BN55" i="16" s="1"/>
  <c r="AB41" i="16"/>
  <c r="BN41" i="16" s="1"/>
  <c r="AB33" i="16"/>
  <c r="BN33" i="16" s="1"/>
  <c r="AB23" i="16"/>
  <c r="BN23" i="16" s="1"/>
  <c r="AB13" i="16"/>
  <c r="BN13" i="16" s="1"/>
  <c r="T276" i="16"/>
  <c r="AB211" i="16"/>
  <c r="BN211" i="16" s="1"/>
  <c r="AB212" i="16"/>
  <c r="BN212" i="16" s="1"/>
  <c r="AB188" i="16"/>
  <c r="BN188" i="16" s="1"/>
  <c r="AB180" i="16"/>
  <c r="BN180" i="16" s="1"/>
  <c r="AB171" i="16"/>
  <c r="BN171" i="16" s="1"/>
  <c r="AB191" i="16"/>
  <c r="BN191" i="16" s="1"/>
  <c r="AB182" i="16"/>
  <c r="BN182" i="16" s="1"/>
  <c r="AB166" i="16"/>
  <c r="BN166" i="16" s="1"/>
  <c r="AB148" i="16"/>
  <c r="BN148" i="16" s="1"/>
  <c r="AB176" i="16"/>
  <c r="BN176" i="16" s="1"/>
  <c r="AB160" i="16"/>
  <c r="BN160" i="16" s="1"/>
  <c r="AB139" i="16"/>
  <c r="BN139" i="16" s="1"/>
  <c r="AB151" i="16"/>
  <c r="BN151" i="16" s="1"/>
  <c r="AB109" i="16"/>
  <c r="BN109" i="16" s="1"/>
  <c r="AB99" i="16"/>
  <c r="BN99" i="16" s="1"/>
  <c r="AB112" i="16"/>
  <c r="BN112" i="16" s="1"/>
  <c r="AB108" i="16"/>
  <c r="BN108" i="16" s="1"/>
  <c r="AB125" i="16"/>
  <c r="AB93" i="16"/>
  <c r="BN93" i="16" s="1"/>
  <c r="AB85" i="16"/>
  <c r="BN85" i="16" s="1"/>
  <c r="AB81" i="16"/>
  <c r="BN81" i="16" s="1"/>
  <c r="AB73" i="16"/>
  <c r="BN73" i="16" s="1"/>
  <c r="AB63" i="16"/>
  <c r="BN63" i="16" s="1"/>
  <c r="AU140" i="16"/>
  <c r="AB35" i="16"/>
  <c r="BN35" i="16" s="1"/>
  <c r="AB27" i="16"/>
  <c r="BN27" i="16" s="1"/>
  <c r="AB15" i="16"/>
  <c r="BN15" i="16" s="1"/>
  <c r="AB249" i="16"/>
  <c r="BN249" i="16" s="1"/>
  <c r="AB230" i="16"/>
  <c r="AB208" i="16"/>
  <c r="BN208" i="16" s="1"/>
  <c r="AB219" i="16"/>
  <c r="BN219" i="16" s="1"/>
  <c r="AB202" i="16"/>
  <c r="AB218" i="16"/>
  <c r="BN218" i="16" s="1"/>
  <c r="AB252" i="16"/>
  <c r="BN252" i="16" s="1"/>
  <c r="AU248" i="16"/>
  <c r="AT248" i="16"/>
  <c r="BC248" i="16" s="1"/>
  <c r="AB217" i="16"/>
  <c r="BN217" i="16" s="1"/>
  <c r="AB195" i="16"/>
  <c r="BN195" i="16" s="1"/>
  <c r="AB187" i="16"/>
  <c r="AB179" i="16"/>
  <c r="AB163" i="16"/>
  <c r="AB181" i="16"/>
  <c r="BN181" i="16" s="1"/>
  <c r="AB165" i="16"/>
  <c r="BN165" i="16" s="1"/>
  <c r="AB147" i="16"/>
  <c r="BN147" i="16" s="1"/>
  <c r="AT186" i="16"/>
  <c r="BC186" i="16" s="1"/>
  <c r="BM164" i="16"/>
  <c r="AB131" i="16"/>
  <c r="BN186" i="16"/>
  <c r="BM172" i="16"/>
  <c r="AT162" i="16"/>
  <c r="BC162" i="16" s="1"/>
  <c r="BN140" i="16"/>
  <c r="AB136" i="16"/>
  <c r="AB120" i="16"/>
  <c r="BN120" i="16" s="1"/>
  <c r="AB95" i="16"/>
  <c r="BN95" i="16" s="1"/>
  <c r="AB87" i="16"/>
  <c r="BN87" i="16" s="1"/>
  <c r="AB79" i="16"/>
  <c r="BN79" i="16" s="1"/>
  <c r="AB69" i="16"/>
  <c r="BN69" i="16" s="1"/>
  <c r="AB61" i="16"/>
  <c r="BN61" i="16" s="1"/>
  <c r="AB47" i="16"/>
  <c r="BN47" i="16" s="1"/>
  <c r="U278" i="16"/>
  <c r="BM82" i="16"/>
  <c r="BM80" i="16"/>
  <c r="BM78" i="16"/>
  <c r="BM76" i="16"/>
  <c r="BM74" i="16"/>
  <c r="BM72" i="16"/>
  <c r="BM68" i="16"/>
  <c r="BM66" i="16"/>
  <c r="BM64" i="16"/>
  <c r="BM62" i="16"/>
  <c r="BM60" i="16"/>
  <c r="BM56" i="16"/>
  <c r="AB48" i="16"/>
  <c r="BN48" i="16" s="1"/>
  <c r="AB37" i="16"/>
  <c r="BN37" i="16" s="1"/>
  <c r="AB29" i="16"/>
  <c r="BN29" i="16" s="1"/>
  <c r="AB19" i="16"/>
  <c r="BN19" i="16" s="1"/>
  <c r="BA9" i="16"/>
  <c r="AB225" i="16"/>
  <c r="BN225" i="16" s="1"/>
  <c r="AB224" i="16"/>
  <c r="BN224" i="16" s="1"/>
  <c r="AB185" i="16"/>
  <c r="AB155" i="16"/>
  <c r="AB206" i="16"/>
  <c r="AB174" i="16"/>
  <c r="BN174" i="16" s="1"/>
  <c r="AB152" i="16"/>
  <c r="BN152" i="16" s="1"/>
  <c r="AB143" i="16"/>
  <c r="AU162" i="16"/>
  <c r="AB118" i="16"/>
  <c r="BN118" i="16" s="1"/>
  <c r="AT140" i="16"/>
  <c r="BC140" i="16" s="1"/>
  <c r="AB98" i="16"/>
  <c r="BN98" i="16" s="1"/>
  <c r="AB122" i="16"/>
  <c r="BN122" i="16" s="1"/>
  <c r="AB110" i="16"/>
  <c r="BN110" i="16" s="1"/>
  <c r="AB100" i="16"/>
  <c r="BN100" i="16" s="1"/>
  <c r="AB89" i="16"/>
  <c r="BN89" i="16" s="1"/>
  <c r="AB77" i="16"/>
  <c r="BN77" i="16" s="1"/>
  <c r="AB67" i="16"/>
  <c r="AB59" i="16"/>
  <c r="BN59" i="16" s="1"/>
  <c r="BA138" i="16"/>
  <c r="AT138" i="16"/>
  <c r="AB43" i="16"/>
  <c r="BN43" i="16" s="1"/>
  <c r="AB44" i="16"/>
  <c r="BN44" i="16" s="1"/>
  <c r="AB45" i="16"/>
  <c r="AB39" i="16"/>
  <c r="BN39" i="16" s="1"/>
  <c r="AB31" i="16"/>
  <c r="BN31" i="16" s="1"/>
  <c r="AB21" i="16"/>
  <c r="AB11" i="16"/>
  <c r="AB42" i="16"/>
  <c r="BN123" i="16" l="1"/>
  <c r="AV9" i="16"/>
  <c r="AV138" i="16"/>
  <c r="AU123" i="16"/>
  <c r="AT123" i="16"/>
  <c r="BC123" i="16" s="1"/>
  <c r="AV170" i="16"/>
  <c r="AV154" i="16"/>
  <c r="AV197" i="16"/>
  <c r="BC207" i="16"/>
  <c r="BN253" i="16"/>
  <c r="BN178" i="16"/>
  <c r="BN126" i="16"/>
  <c r="AU124" i="16"/>
  <c r="BA126" i="16"/>
  <c r="BC154" i="16"/>
  <c r="AV207" i="16"/>
  <c r="AT126" i="16"/>
  <c r="AV126" i="16" s="1"/>
  <c r="AT124" i="16"/>
  <c r="BC124" i="16" s="1"/>
  <c r="AV162" i="16"/>
  <c r="BN124" i="16"/>
  <c r="BA178" i="16"/>
  <c r="AU178" i="16"/>
  <c r="AT178" i="16"/>
  <c r="BA244" i="16"/>
  <c r="AU244" i="16"/>
  <c r="AT244" i="16"/>
  <c r="BA116" i="16"/>
  <c r="AU116" i="16"/>
  <c r="AT116" i="16"/>
  <c r="BA247" i="16"/>
  <c r="AU247" i="16"/>
  <c r="AT247" i="16"/>
  <c r="BC138" i="16"/>
  <c r="BN247" i="16"/>
  <c r="BN116" i="16"/>
  <c r="BA115" i="16"/>
  <c r="AT115" i="16"/>
  <c r="AU115" i="16"/>
  <c r="BA21" i="16"/>
  <c r="AT21" i="16"/>
  <c r="AU21" i="16"/>
  <c r="BA45" i="16"/>
  <c r="AU45" i="16"/>
  <c r="AT45" i="16"/>
  <c r="BA67" i="16"/>
  <c r="AT67" i="16"/>
  <c r="AU67" i="16"/>
  <c r="BA192" i="16"/>
  <c r="AT192" i="16"/>
  <c r="AU192" i="16"/>
  <c r="BC9" i="16"/>
  <c r="AB56" i="16"/>
  <c r="BN56" i="16" s="1"/>
  <c r="BA136" i="16"/>
  <c r="AU136" i="16"/>
  <c r="AT136" i="16"/>
  <c r="AB172" i="16"/>
  <c r="BN172" i="16" s="1"/>
  <c r="AB164" i="16"/>
  <c r="BN164" i="16" s="1"/>
  <c r="BA163" i="16"/>
  <c r="AT163" i="16"/>
  <c r="AU163" i="16"/>
  <c r="BA187" i="16"/>
  <c r="AT187" i="16"/>
  <c r="AU187" i="16"/>
  <c r="BA202" i="16"/>
  <c r="AT202" i="16"/>
  <c r="AU202" i="16"/>
  <c r="BN11" i="16"/>
  <c r="BA53" i="16"/>
  <c r="AU53" i="16"/>
  <c r="AT53" i="16"/>
  <c r="BA52" i="16"/>
  <c r="AT52" i="16"/>
  <c r="AU52" i="16"/>
  <c r="BA98" i="16"/>
  <c r="AU98" i="16"/>
  <c r="AT98" i="16"/>
  <c r="BA152" i="16"/>
  <c r="AT152" i="16"/>
  <c r="AU152" i="16"/>
  <c r="BA184" i="16"/>
  <c r="AU184" i="16"/>
  <c r="AT184" i="16"/>
  <c r="BA158" i="16"/>
  <c r="AT158" i="16"/>
  <c r="AU158" i="16"/>
  <c r="BA189" i="16"/>
  <c r="AT189" i="16"/>
  <c r="AU189" i="16"/>
  <c r="BN192" i="16"/>
  <c r="BA209" i="16"/>
  <c r="AT209" i="16"/>
  <c r="AU209" i="16"/>
  <c r="BA225" i="16"/>
  <c r="AT225" i="16"/>
  <c r="AU225" i="16"/>
  <c r="BA29" i="16"/>
  <c r="AU29" i="16"/>
  <c r="AT29" i="16"/>
  <c r="AB60" i="16"/>
  <c r="BN60" i="16" s="1"/>
  <c r="AB68" i="16"/>
  <c r="BN68" i="16" s="1"/>
  <c r="AB78" i="16"/>
  <c r="BN78" i="16" s="1"/>
  <c r="BA61" i="16"/>
  <c r="AT61" i="16"/>
  <c r="AU61" i="16"/>
  <c r="BA79" i="16"/>
  <c r="AT79" i="16"/>
  <c r="AU79" i="16"/>
  <c r="BA95" i="16"/>
  <c r="AU95" i="16"/>
  <c r="AT95" i="16"/>
  <c r="BA147" i="16"/>
  <c r="AU147" i="16"/>
  <c r="AT147" i="16"/>
  <c r="BA181" i="16"/>
  <c r="AT181" i="16"/>
  <c r="AU181" i="16"/>
  <c r="BN163" i="16"/>
  <c r="BN187" i="16"/>
  <c r="BA216" i="16"/>
  <c r="AU216" i="16"/>
  <c r="AT216" i="16"/>
  <c r="BA217" i="16"/>
  <c r="AT217" i="16"/>
  <c r="AU217" i="16"/>
  <c r="AV248" i="16"/>
  <c r="BA252" i="16"/>
  <c r="AU252" i="16"/>
  <c r="AT252" i="16"/>
  <c r="BN202" i="16"/>
  <c r="BA249" i="16"/>
  <c r="AU249" i="16"/>
  <c r="AT249" i="16"/>
  <c r="BA15" i="16"/>
  <c r="AU15" i="16"/>
  <c r="AT15" i="16"/>
  <c r="BA35" i="16"/>
  <c r="AU35" i="16"/>
  <c r="AT35" i="16"/>
  <c r="BA54" i="16"/>
  <c r="AU54" i="16"/>
  <c r="AT54" i="16"/>
  <c r="BA63" i="16"/>
  <c r="AT63" i="16"/>
  <c r="AU63" i="16"/>
  <c r="BA81" i="16"/>
  <c r="AT81" i="16"/>
  <c r="AU81" i="16"/>
  <c r="BA93" i="16"/>
  <c r="AU93" i="16"/>
  <c r="AT93" i="16"/>
  <c r="BA108" i="16"/>
  <c r="AU108" i="16"/>
  <c r="AT108" i="16"/>
  <c r="BA156" i="16"/>
  <c r="AT156" i="16"/>
  <c r="AU156" i="16"/>
  <c r="BA171" i="16"/>
  <c r="AU171" i="16"/>
  <c r="AT171" i="16"/>
  <c r="BA117" i="16"/>
  <c r="AT117" i="16"/>
  <c r="AU117" i="16"/>
  <c r="BA167" i="16"/>
  <c r="AT167" i="16"/>
  <c r="AU167" i="16"/>
  <c r="BA173" i="16"/>
  <c r="AT173" i="16"/>
  <c r="AU173" i="16"/>
  <c r="BA220" i="16"/>
  <c r="AT220" i="16"/>
  <c r="AU220" i="16"/>
  <c r="BA223" i="16"/>
  <c r="AU223" i="16"/>
  <c r="AT223" i="16"/>
  <c r="BA239" i="16"/>
  <c r="AU239" i="16"/>
  <c r="AT239" i="16"/>
  <c r="BA205" i="16"/>
  <c r="AT205" i="16"/>
  <c r="AU205" i="16"/>
  <c r="BA229" i="16"/>
  <c r="AU229" i="16"/>
  <c r="AT229" i="16"/>
  <c r="BA86" i="16"/>
  <c r="AU86" i="16"/>
  <c r="AT86" i="16"/>
  <c r="BA94" i="16"/>
  <c r="AU94" i="16"/>
  <c r="AT94" i="16"/>
  <c r="BA254" i="16"/>
  <c r="AT254" i="16"/>
  <c r="AU254" i="16"/>
  <c r="BA113" i="16"/>
  <c r="AT113" i="16"/>
  <c r="AU113" i="16"/>
  <c r="BA238" i="16"/>
  <c r="AT238" i="16"/>
  <c r="AU238" i="16"/>
  <c r="BA84" i="16"/>
  <c r="AU84" i="16"/>
  <c r="AT84" i="16"/>
  <c r="BA92" i="16"/>
  <c r="AT92" i="16"/>
  <c r="AU92" i="16"/>
  <c r="BA106" i="16"/>
  <c r="AT106" i="16"/>
  <c r="AU106" i="16"/>
  <c r="BA105" i="16"/>
  <c r="AU105" i="16"/>
  <c r="AT105" i="16"/>
  <c r="BA175" i="16"/>
  <c r="AT175" i="16"/>
  <c r="AU175" i="16"/>
  <c r="BA196" i="16"/>
  <c r="AU196" i="16"/>
  <c r="AT196" i="16"/>
  <c r="BA11" i="16"/>
  <c r="AT11" i="16"/>
  <c r="AU11" i="16"/>
  <c r="BA100" i="16"/>
  <c r="AU100" i="16"/>
  <c r="AT100" i="16"/>
  <c r="BA193" i="16"/>
  <c r="AU193" i="16"/>
  <c r="AT193" i="16"/>
  <c r="AB72" i="16"/>
  <c r="BN72" i="16" s="1"/>
  <c r="AB80" i="16"/>
  <c r="BN80" i="16" s="1"/>
  <c r="BA179" i="16"/>
  <c r="AT179" i="16"/>
  <c r="AU179" i="16"/>
  <c r="BA230" i="16"/>
  <c r="AU230" i="16"/>
  <c r="AT230" i="16"/>
  <c r="BA125" i="16"/>
  <c r="AU125" i="16"/>
  <c r="AT125" i="16"/>
  <c r="BA99" i="16"/>
  <c r="AU99" i="16"/>
  <c r="AT99" i="16"/>
  <c r="BA107" i="16"/>
  <c r="AT107" i="16"/>
  <c r="AU107" i="16"/>
  <c r="BA176" i="16"/>
  <c r="AU176" i="16"/>
  <c r="AT176" i="16"/>
  <c r="BA148" i="16"/>
  <c r="AT148" i="16"/>
  <c r="AU148" i="16"/>
  <c r="BA182" i="16"/>
  <c r="AT182" i="16"/>
  <c r="AU182" i="16"/>
  <c r="BA188" i="16"/>
  <c r="AT188" i="16"/>
  <c r="AU188" i="16"/>
  <c r="BA211" i="16"/>
  <c r="AT211" i="16"/>
  <c r="AU211" i="16"/>
  <c r="BA245" i="16"/>
  <c r="AT245" i="16"/>
  <c r="AU245" i="16"/>
  <c r="U276" i="16"/>
  <c r="BA23" i="16"/>
  <c r="AT23" i="16"/>
  <c r="AU23" i="16"/>
  <c r="BA41" i="16"/>
  <c r="AT41" i="16"/>
  <c r="AU41" i="16"/>
  <c r="BA65" i="16"/>
  <c r="AT65" i="16"/>
  <c r="AU65" i="16"/>
  <c r="BA83" i="16"/>
  <c r="AT83" i="16"/>
  <c r="AU83" i="16"/>
  <c r="BA101" i="16"/>
  <c r="AU101" i="16"/>
  <c r="AT101" i="16"/>
  <c r="BA190" i="16"/>
  <c r="AT190" i="16"/>
  <c r="AU190" i="16"/>
  <c r="AB233" i="16"/>
  <c r="BN233" i="16" s="1"/>
  <c r="BA194" i="16"/>
  <c r="AU194" i="16"/>
  <c r="AT194" i="16"/>
  <c r="BA12" i="16"/>
  <c r="AT12" i="16"/>
  <c r="AU12" i="16"/>
  <c r="BA22" i="16"/>
  <c r="AU22" i="16"/>
  <c r="AT22" i="16"/>
  <c r="BA40" i="16"/>
  <c r="AU40" i="16"/>
  <c r="AT40" i="16"/>
  <c r="BA169" i="16"/>
  <c r="AT169" i="16"/>
  <c r="AU169" i="16"/>
  <c r="BA14" i="16"/>
  <c r="AT14" i="16"/>
  <c r="AU14" i="16"/>
  <c r="BA24" i="16"/>
  <c r="AU24" i="16"/>
  <c r="AT24" i="16"/>
  <c r="BA137" i="16"/>
  <c r="AT137" i="16"/>
  <c r="AU137" i="16"/>
  <c r="BA177" i="16"/>
  <c r="AT177" i="16"/>
  <c r="AU177" i="16"/>
  <c r="BA198" i="16"/>
  <c r="AT198" i="16"/>
  <c r="AU198" i="16"/>
  <c r="BA130" i="16"/>
  <c r="AU130" i="16"/>
  <c r="AT130" i="16"/>
  <c r="BA236" i="16"/>
  <c r="AU236" i="16"/>
  <c r="AT236" i="16"/>
  <c r="BA42" i="16"/>
  <c r="AU42" i="16"/>
  <c r="AT42" i="16"/>
  <c r="BA31" i="16"/>
  <c r="AT31" i="16"/>
  <c r="AU31" i="16"/>
  <c r="BA44" i="16"/>
  <c r="AU44" i="16"/>
  <c r="AT44" i="16"/>
  <c r="BA59" i="16"/>
  <c r="AT59" i="16"/>
  <c r="AU59" i="16"/>
  <c r="BA77" i="16"/>
  <c r="AT77" i="16"/>
  <c r="AU77" i="16"/>
  <c r="BA118" i="16"/>
  <c r="AU118" i="16"/>
  <c r="AT118" i="16"/>
  <c r="BA133" i="16"/>
  <c r="AU133" i="16"/>
  <c r="AT133" i="16"/>
  <c r="BA143" i="16"/>
  <c r="AU143" i="16"/>
  <c r="AT143" i="16"/>
  <c r="BA206" i="16"/>
  <c r="AU206" i="16"/>
  <c r="AT206" i="16"/>
  <c r="BA155" i="16"/>
  <c r="AU155" i="16"/>
  <c r="AT155" i="16"/>
  <c r="BA185" i="16"/>
  <c r="AU185" i="16"/>
  <c r="AT185" i="16"/>
  <c r="AB62" i="16"/>
  <c r="BN62" i="16" s="1"/>
  <c r="BA120" i="16"/>
  <c r="AU120" i="16"/>
  <c r="AT120" i="16"/>
  <c r="BA131" i="16"/>
  <c r="AU131" i="16"/>
  <c r="AT131" i="16"/>
  <c r="BA242" i="16"/>
  <c r="AU242" i="16"/>
  <c r="AT242" i="16"/>
  <c r="BN42" i="16"/>
  <c r="BN21" i="16"/>
  <c r="BN45" i="16"/>
  <c r="BN67" i="16"/>
  <c r="BA122" i="16"/>
  <c r="AU122" i="16"/>
  <c r="AT122" i="16"/>
  <c r="BA119" i="16"/>
  <c r="AU119" i="16"/>
  <c r="AT119" i="16"/>
  <c r="BN133" i="16"/>
  <c r="BN143" i="16"/>
  <c r="BA168" i="16"/>
  <c r="AU168" i="16"/>
  <c r="AT168" i="16"/>
  <c r="BN193" i="16"/>
  <c r="BA174" i="16"/>
  <c r="AT174" i="16"/>
  <c r="AU174" i="16"/>
  <c r="BN206" i="16"/>
  <c r="BN155" i="16"/>
  <c r="BN185" i="16"/>
  <c r="BA224" i="16"/>
  <c r="AU224" i="16"/>
  <c r="AT224" i="16"/>
  <c r="BA246" i="16"/>
  <c r="AT246" i="16"/>
  <c r="AU246" i="16"/>
  <c r="BA19" i="16"/>
  <c r="AU19" i="16"/>
  <c r="AT19" i="16"/>
  <c r="BA37" i="16"/>
  <c r="AT37" i="16"/>
  <c r="AU37" i="16"/>
  <c r="BA48" i="16"/>
  <c r="AU48" i="16"/>
  <c r="AT48" i="16"/>
  <c r="AB64" i="16"/>
  <c r="BN64" i="16" s="1"/>
  <c r="AB74" i="16"/>
  <c r="BN74" i="16" s="1"/>
  <c r="AB82" i="16"/>
  <c r="BN82" i="16" s="1"/>
  <c r="BA47" i="16"/>
  <c r="AU47" i="16"/>
  <c r="AT47" i="16"/>
  <c r="BA69" i="16"/>
  <c r="AT69" i="16"/>
  <c r="AU69" i="16"/>
  <c r="BA87" i="16"/>
  <c r="AU87" i="16"/>
  <c r="AT87" i="16"/>
  <c r="BN136" i="16"/>
  <c r="BN131" i="16"/>
  <c r="BA159" i="16"/>
  <c r="AT159" i="16"/>
  <c r="AU159" i="16"/>
  <c r="BA165" i="16"/>
  <c r="AT165" i="16"/>
  <c r="AU165" i="16"/>
  <c r="BN179" i="16"/>
  <c r="BA195" i="16"/>
  <c r="AU195" i="16"/>
  <c r="AT195" i="16"/>
  <c r="BA226" i="16"/>
  <c r="AU226" i="16"/>
  <c r="AT226" i="16"/>
  <c r="BA231" i="16"/>
  <c r="AT231" i="16"/>
  <c r="AU231" i="16"/>
  <c r="BN242" i="16"/>
  <c r="BA218" i="16"/>
  <c r="AU218" i="16"/>
  <c r="AT218" i="16"/>
  <c r="BA219" i="16"/>
  <c r="AT219" i="16"/>
  <c r="AU219" i="16"/>
  <c r="BN230" i="16"/>
  <c r="BA250" i="16"/>
  <c r="AU250" i="16"/>
  <c r="AT250" i="16"/>
  <c r="BA27" i="16"/>
  <c r="AT27" i="16"/>
  <c r="AU27" i="16"/>
  <c r="AV140" i="16"/>
  <c r="BA73" i="16"/>
  <c r="AT73" i="16"/>
  <c r="AU73" i="16"/>
  <c r="BA85" i="16"/>
  <c r="AT85" i="16"/>
  <c r="AU85" i="16"/>
  <c r="BN125" i="16"/>
  <c r="BA112" i="16"/>
  <c r="AU112" i="16"/>
  <c r="AT112" i="16"/>
  <c r="BA139" i="16"/>
  <c r="AU139" i="16"/>
  <c r="AT139" i="16"/>
  <c r="BA212" i="16"/>
  <c r="AU212" i="16"/>
  <c r="AT212" i="16"/>
  <c r="BA55" i="16"/>
  <c r="AT55" i="16"/>
  <c r="AU55" i="16"/>
  <c r="BA144" i="16"/>
  <c r="AU144" i="16"/>
  <c r="AT144" i="16"/>
  <c r="BA157" i="16"/>
  <c r="AU157" i="16"/>
  <c r="AT157" i="16"/>
  <c r="BA213" i="16"/>
  <c r="AT213" i="16"/>
  <c r="AU213" i="16"/>
  <c r="BA203" i="16"/>
  <c r="AT203" i="16"/>
  <c r="AU203" i="16"/>
  <c r="BA251" i="16"/>
  <c r="AU251" i="16"/>
  <c r="AT251" i="16"/>
  <c r="BN194" i="16"/>
  <c r="BA215" i="16"/>
  <c r="AT215" i="16"/>
  <c r="AU215" i="16"/>
  <c r="BA234" i="16"/>
  <c r="AU234" i="16"/>
  <c r="AT234" i="16"/>
  <c r="BN12" i="16"/>
  <c r="BN22" i="16"/>
  <c r="BA32" i="16"/>
  <c r="AU32" i="16"/>
  <c r="AT32" i="16"/>
  <c r="BN40" i="16"/>
  <c r="BA90" i="16"/>
  <c r="AT90" i="16"/>
  <c r="AU90" i="16"/>
  <c r="BA121" i="16"/>
  <c r="AT121" i="16"/>
  <c r="AU121" i="16"/>
  <c r="BN169" i="16"/>
  <c r="BA237" i="16"/>
  <c r="AT237" i="16"/>
  <c r="AU237" i="16"/>
  <c r="BA253" i="16"/>
  <c r="AT253" i="16"/>
  <c r="AU253" i="16"/>
  <c r="BM259" i="16"/>
  <c r="BN14" i="16"/>
  <c r="BN24" i="16"/>
  <c r="BA34" i="16"/>
  <c r="AT34" i="16"/>
  <c r="AU34" i="16"/>
  <c r="BA46" i="16"/>
  <c r="AU46" i="16"/>
  <c r="AT46" i="16"/>
  <c r="BA88" i="16"/>
  <c r="AU88" i="16"/>
  <c r="AT88" i="16"/>
  <c r="BA96" i="16"/>
  <c r="AU96" i="16"/>
  <c r="AT96" i="16"/>
  <c r="BN137" i="16"/>
  <c r="BA114" i="16"/>
  <c r="AU114" i="16"/>
  <c r="AT114" i="16"/>
  <c r="BN177" i="16"/>
  <c r="BN198" i="16"/>
  <c r="BA183" i="16"/>
  <c r="AT183" i="16"/>
  <c r="AU183" i="16"/>
  <c r="BA228" i="16"/>
  <c r="AT228" i="16"/>
  <c r="AU228" i="16"/>
  <c r="BA227" i="16"/>
  <c r="AU227" i="16"/>
  <c r="AT227" i="16"/>
  <c r="BA39" i="16"/>
  <c r="AT39" i="16"/>
  <c r="AU39" i="16"/>
  <c r="BA43" i="16"/>
  <c r="AU43" i="16"/>
  <c r="AT43" i="16"/>
  <c r="BA89" i="16"/>
  <c r="AT89" i="16"/>
  <c r="AU89" i="16"/>
  <c r="BA110" i="16"/>
  <c r="AU110" i="16"/>
  <c r="AT110" i="16"/>
  <c r="BA132" i="16"/>
  <c r="AU132" i="16"/>
  <c r="AT132" i="16"/>
  <c r="BA145" i="16"/>
  <c r="AU145" i="16"/>
  <c r="AT145" i="16"/>
  <c r="AB66" i="16"/>
  <c r="AB76" i="16"/>
  <c r="BA111" i="16"/>
  <c r="AU111" i="16"/>
  <c r="AT111" i="16"/>
  <c r="BA208" i="16"/>
  <c r="AT208" i="16"/>
  <c r="AU208" i="16"/>
  <c r="BA109" i="16"/>
  <c r="AU109" i="16"/>
  <c r="AT109" i="16"/>
  <c r="BA151" i="16"/>
  <c r="AT151" i="16"/>
  <c r="AU151" i="16"/>
  <c r="BA160" i="16"/>
  <c r="AU160" i="16"/>
  <c r="AT160" i="16"/>
  <c r="BA199" i="16"/>
  <c r="AT199" i="16"/>
  <c r="AU199" i="16"/>
  <c r="BA166" i="16"/>
  <c r="AT166" i="16"/>
  <c r="AU166" i="16"/>
  <c r="BA191" i="16"/>
  <c r="AT191" i="16"/>
  <c r="AU191" i="16"/>
  <c r="BA180" i="16"/>
  <c r="AT180" i="16"/>
  <c r="AU180" i="16"/>
  <c r="BA241" i="16"/>
  <c r="AU241" i="16"/>
  <c r="AT241" i="16"/>
  <c r="BA243" i="16"/>
  <c r="AU243" i="16"/>
  <c r="AT243" i="16"/>
  <c r="BA13" i="16"/>
  <c r="AT13" i="16"/>
  <c r="AU13" i="16"/>
  <c r="BA33" i="16"/>
  <c r="AT33" i="16"/>
  <c r="AU33" i="16"/>
  <c r="BA75" i="16"/>
  <c r="AT75" i="16"/>
  <c r="AU75" i="16"/>
  <c r="BA91" i="16"/>
  <c r="AT91" i="16"/>
  <c r="AU91" i="16"/>
  <c r="BA102" i="16"/>
  <c r="AT102" i="16"/>
  <c r="AU102" i="16"/>
  <c r="BA129" i="16"/>
  <c r="AU129" i="16"/>
  <c r="AT129" i="16"/>
  <c r="AV186" i="16"/>
  <c r="BA204" i="16"/>
  <c r="AU204" i="16"/>
  <c r="AT204" i="16"/>
  <c r="BA240" i="16"/>
  <c r="AU240" i="16"/>
  <c r="AT240" i="16"/>
  <c r="BA97" i="16"/>
  <c r="AT97" i="16"/>
  <c r="AU97" i="16"/>
  <c r="BA16" i="16"/>
  <c r="AU16" i="16"/>
  <c r="AT16" i="16"/>
  <c r="BA28" i="16"/>
  <c r="AU28" i="16"/>
  <c r="AT28" i="16"/>
  <c r="BA36" i="16"/>
  <c r="AU36" i="16"/>
  <c r="AT36" i="16"/>
  <c r="BA153" i="16"/>
  <c r="AU153" i="16"/>
  <c r="AT153" i="16"/>
  <c r="BA210" i="16"/>
  <c r="AU210" i="16"/>
  <c r="AT210" i="16"/>
  <c r="BA10" i="16"/>
  <c r="AU10" i="16"/>
  <c r="AT10" i="16"/>
  <c r="BA20" i="16"/>
  <c r="AU20" i="16"/>
  <c r="AT20" i="16"/>
  <c r="BA30" i="16"/>
  <c r="AU30" i="16"/>
  <c r="AT30" i="16"/>
  <c r="BA38" i="16"/>
  <c r="AU38" i="16"/>
  <c r="AT38" i="16"/>
  <c r="BA161" i="16"/>
  <c r="AT161" i="16"/>
  <c r="AU161" i="16"/>
  <c r="BA232" i="16"/>
  <c r="AU232" i="16"/>
  <c r="AT232" i="16"/>
  <c r="BA214" i="16"/>
  <c r="AU214" i="16"/>
  <c r="AT214" i="16"/>
  <c r="BA235" i="16"/>
  <c r="AT235" i="16"/>
  <c r="AU235" i="16"/>
  <c r="BA146" i="16"/>
  <c r="AU146" i="16"/>
  <c r="AT146" i="16"/>
  <c r="BN183" i="16"/>
  <c r="BN228" i="16"/>
  <c r="BN227" i="16"/>
  <c r="AV123" i="16" l="1"/>
  <c r="BC114" i="16"/>
  <c r="BC84" i="16"/>
  <c r="BC94" i="16"/>
  <c r="BC239" i="16"/>
  <c r="BC108" i="16"/>
  <c r="AV238" i="16"/>
  <c r="BC96" i="16"/>
  <c r="BC193" i="16"/>
  <c r="BC54" i="16"/>
  <c r="AV124" i="16"/>
  <c r="BC99" i="16"/>
  <c r="AV245" i="16"/>
  <c r="AV148" i="16"/>
  <c r="BC115" i="16"/>
  <c r="BC126" i="16"/>
  <c r="BC188" i="16"/>
  <c r="AV176" i="16"/>
  <c r="BC107" i="16"/>
  <c r="AV230" i="16"/>
  <c r="BC179" i="16"/>
  <c r="BC92" i="16"/>
  <c r="BC254" i="16"/>
  <c r="AV229" i="16"/>
  <c r="BC205" i="16"/>
  <c r="BC173" i="16"/>
  <c r="AV117" i="16"/>
  <c r="AV171" i="16"/>
  <c r="BC156" i="16"/>
  <c r="BC63" i="16"/>
  <c r="AV15" i="16"/>
  <c r="BC217" i="16"/>
  <c r="BC181" i="16"/>
  <c r="BC61" i="16"/>
  <c r="AV247" i="16"/>
  <c r="BC245" i="16"/>
  <c r="AV188" i="16"/>
  <c r="BC148" i="16"/>
  <c r="AV107" i="16"/>
  <c r="AV99" i="16"/>
  <c r="AV179" i="16"/>
  <c r="AV193" i="16"/>
  <c r="AV92" i="16"/>
  <c r="AV84" i="16"/>
  <c r="BC238" i="16"/>
  <c r="AV254" i="16"/>
  <c r="AV94" i="16"/>
  <c r="AV239" i="16"/>
  <c r="BC209" i="16"/>
  <c r="BC189" i="16"/>
  <c r="AV202" i="16"/>
  <c r="AV192" i="16"/>
  <c r="AV115" i="16"/>
  <c r="BC247" i="16"/>
  <c r="AV244" i="16"/>
  <c r="AV235" i="16"/>
  <c r="AV214" i="16"/>
  <c r="AV30" i="16"/>
  <c r="AV153" i="16"/>
  <c r="AV102" i="16"/>
  <c r="BC75" i="16"/>
  <c r="AV13" i="16"/>
  <c r="AV243" i="16"/>
  <c r="AV191" i="16"/>
  <c r="BC199" i="16"/>
  <c r="AV151" i="16"/>
  <c r="AV109" i="16"/>
  <c r="BC208" i="16"/>
  <c r="BC145" i="16"/>
  <c r="BC43" i="16"/>
  <c r="BC183" i="16"/>
  <c r="AV114" i="16"/>
  <c r="AV96" i="16"/>
  <c r="AV34" i="16"/>
  <c r="BC253" i="16"/>
  <c r="AV90" i="16"/>
  <c r="AV215" i="16"/>
  <c r="BC213" i="16"/>
  <c r="AV85" i="16"/>
  <c r="BC120" i="16"/>
  <c r="BC125" i="16"/>
  <c r="BC100" i="16"/>
  <c r="BC105" i="16"/>
  <c r="BC86" i="16"/>
  <c r="AV205" i="16"/>
  <c r="AV173" i="16"/>
  <c r="BC117" i="16"/>
  <c r="AV156" i="16"/>
  <c r="AV108" i="16"/>
  <c r="AV63" i="16"/>
  <c r="AV54" i="16"/>
  <c r="AV217" i="16"/>
  <c r="AV216" i="16"/>
  <c r="AV147" i="16"/>
  <c r="BC202" i="16"/>
  <c r="AV146" i="16"/>
  <c r="BC235" i="16"/>
  <c r="AV28" i="16"/>
  <c r="AV204" i="16"/>
  <c r="AV129" i="16"/>
  <c r="BC102" i="16"/>
  <c r="AV75" i="16"/>
  <c r="BC13" i="16"/>
  <c r="BC191" i="16"/>
  <c r="AV199" i="16"/>
  <c r="AV160" i="16"/>
  <c r="BC151" i="16"/>
  <c r="AV208" i="16"/>
  <c r="AV111" i="16"/>
  <c r="AV132" i="16"/>
  <c r="AV183" i="16"/>
  <c r="AV46" i="16"/>
  <c r="BC34" i="16"/>
  <c r="AV253" i="16"/>
  <c r="BC90" i="16"/>
  <c r="AV234" i="16"/>
  <c r="BC215" i="16"/>
  <c r="AV213" i="16"/>
  <c r="AV157" i="16"/>
  <c r="AV139" i="16"/>
  <c r="BC85" i="16"/>
  <c r="BC216" i="16"/>
  <c r="BC147" i="16"/>
  <c r="AV67" i="16"/>
  <c r="BC116" i="16"/>
  <c r="BC16" i="16"/>
  <c r="BC223" i="16"/>
  <c r="BC93" i="16"/>
  <c r="BC35" i="16"/>
  <c r="AV181" i="16"/>
  <c r="AV61" i="16"/>
  <c r="BC29" i="16"/>
  <c r="AV209" i="16"/>
  <c r="AV189" i="16"/>
  <c r="AV163" i="16"/>
  <c r="BC192" i="16"/>
  <c r="BC244" i="16"/>
  <c r="BC38" i="16"/>
  <c r="BC210" i="16"/>
  <c r="BC146" i="16"/>
  <c r="BC10" i="16"/>
  <c r="BC28" i="16"/>
  <c r="BC204" i="16"/>
  <c r="BC129" i="16"/>
  <c r="BC160" i="16"/>
  <c r="BC111" i="16"/>
  <c r="AV27" i="16"/>
  <c r="AV250" i="16"/>
  <c r="BC231" i="16"/>
  <c r="AV165" i="16"/>
  <c r="AV48" i="16"/>
  <c r="BC37" i="16"/>
  <c r="AV246" i="16"/>
  <c r="AV224" i="16"/>
  <c r="AV131" i="16"/>
  <c r="AV185" i="16"/>
  <c r="AV133" i="16"/>
  <c r="AV59" i="16"/>
  <c r="AV44" i="16"/>
  <c r="BC31" i="16"/>
  <c r="AV130" i="16"/>
  <c r="BC198" i="16"/>
  <c r="AV137" i="16"/>
  <c r="AV24" i="16"/>
  <c r="BC14" i="16"/>
  <c r="AV22" i="16"/>
  <c r="BC12" i="16"/>
  <c r="BC190" i="16"/>
  <c r="AV83" i="16"/>
  <c r="BC41" i="16"/>
  <c r="BC88" i="16"/>
  <c r="BC212" i="16"/>
  <c r="BC250" i="16"/>
  <c r="BC48" i="16"/>
  <c r="BC224" i="16"/>
  <c r="BC131" i="16"/>
  <c r="BC185" i="16"/>
  <c r="BC133" i="16"/>
  <c r="BC44" i="16"/>
  <c r="BC130" i="16"/>
  <c r="BC24" i="16"/>
  <c r="BC22" i="16"/>
  <c r="BC163" i="16"/>
  <c r="AV136" i="16"/>
  <c r="AV178" i="16"/>
  <c r="BC27" i="16"/>
  <c r="AV231" i="16"/>
  <c r="AV226" i="16"/>
  <c r="BC165" i="16"/>
  <c r="AV37" i="16"/>
  <c r="AV19" i="16"/>
  <c r="BC246" i="16"/>
  <c r="AV168" i="16"/>
  <c r="AV122" i="16"/>
  <c r="AV206" i="16"/>
  <c r="BC59" i="16"/>
  <c r="AV31" i="16"/>
  <c r="AV42" i="16"/>
  <c r="AV198" i="16"/>
  <c r="BC137" i="16"/>
  <c r="AV14" i="16"/>
  <c r="BC40" i="16"/>
  <c r="AV12" i="16"/>
  <c r="AV194" i="16"/>
  <c r="AV190" i="16"/>
  <c r="AV101" i="16"/>
  <c r="BC83" i="16"/>
  <c r="AV41" i="16"/>
  <c r="AV116" i="16"/>
  <c r="BC178" i="16"/>
  <c r="BC232" i="16"/>
  <c r="BC20" i="16"/>
  <c r="BC36" i="16"/>
  <c r="BC240" i="16"/>
  <c r="BC241" i="16"/>
  <c r="BA76" i="16"/>
  <c r="AU76" i="16"/>
  <c r="AT76" i="16"/>
  <c r="BC110" i="16"/>
  <c r="BC32" i="16"/>
  <c r="BC251" i="16"/>
  <c r="BC144" i="16"/>
  <c r="BC214" i="16"/>
  <c r="AV161" i="16"/>
  <c r="AV38" i="16"/>
  <c r="BC30" i="16"/>
  <c r="AV210" i="16"/>
  <c r="BC153" i="16"/>
  <c r="AV16" i="16"/>
  <c r="BC97" i="16"/>
  <c r="BC91" i="16"/>
  <c r="AV33" i="16"/>
  <c r="BC243" i="16"/>
  <c r="AV180" i="16"/>
  <c r="BC166" i="16"/>
  <c r="BC109" i="16"/>
  <c r="BN76" i="16"/>
  <c r="AV145" i="16"/>
  <c r="BC132" i="16"/>
  <c r="AV89" i="16"/>
  <c r="AV43" i="16"/>
  <c r="BC39" i="16"/>
  <c r="AV228" i="16"/>
  <c r="AV88" i="16"/>
  <c r="BC46" i="16"/>
  <c r="BC237" i="16"/>
  <c r="BC121" i="16"/>
  <c r="BC234" i="16"/>
  <c r="AV203" i="16"/>
  <c r="BC157" i="16"/>
  <c r="AV55" i="16"/>
  <c r="AV212" i="16"/>
  <c r="BC139" i="16"/>
  <c r="AV73" i="16"/>
  <c r="AV219" i="16"/>
  <c r="AV218" i="16"/>
  <c r="BC226" i="16"/>
  <c r="AV159" i="16"/>
  <c r="AV69" i="16"/>
  <c r="AV47" i="16"/>
  <c r="BA74" i="16"/>
  <c r="AU74" i="16"/>
  <c r="AT74" i="16"/>
  <c r="BC19" i="16"/>
  <c r="BC174" i="16"/>
  <c r="BC168" i="16"/>
  <c r="AV119" i="16"/>
  <c r="BC122" i="16"/>
  <c r="AV120" i="16"/>
  <c r="AV155" i="16"/>
  <c r="BC206" i="16"/>
  <c r="AV118" i="16"/>
  <c r="BC77" i="16"/>
  <c r="BC42" i="16"/>
  <c r="BC177" i="16"/>
  <c r="BC169" i="16"/>
  <c r="BC194" i="16"/>
  <c r="BC101" i="16"/>
  <c r="AV65" i="16"/>
  <c r="BC23" i="16"/>
  <c r="BC211" i="16"/>
  <c r="AV182" i="16"/>
  <c r="BC176" i="16"/>
  <c r="AV125" i="16"/>
  <c r="BC230" i="16"/>
  <c r="BA80" i="16"/>
  <c r="AU80" i="16"/>
  <c r="AT80" i="16"/>
  <c r="AV100" i="16"/>
  <c r="BC11" i="16"/>
  <c r="AV175" i="16"/>
  <c r="AV105" i="16"/>
  <c r="BC106" i="16"/>
  <c r="BC113" i="16"/>
  <c r="AV86" i="16"/>
  <c r="BC229" i="16"/>
  <c r="AV223" i="16"/>
  <c r="BC220" i="16"/>
  <c r="AV167" i="16"/>
  <c r="BC171" i="16"/>
  <c r="AV93" i="16"/>
  <c r="BC81" i="16"/>
  <c r="AV35" i="16"/>
  <c r="BC15" i="16"/>
  <c r="AV95" i="16"/>
  <c r="BC79" i="16"/>
  <c r="BA78" i="16"/>
  <c r="AU78" i="16"/>
  <c r="AT78" i="16"/>
  <c r="BA60" i="16"/>
  <c r="AU60" i="16"/>
  <c r="AT60" i="16"/>
  <c r="AV29" i="16"/>
  <c r="BC225" i="16"/>
  <c r="AV158" i="16"/>
  <c r="AV184" i="16"/>
  <c r="BC152" i="16"/>
  <c r="AV52" i="16"/>
  <c r="AV53" i="16"/>
  <c r="BC187" i="16"/>
  <c r="BC67" i="16"/>
  <c r="AV21" i="16"/>
  <c r="AV10" i="16"/>
  <c r="BA66" i="16"/>
  <c r="AU66" i="16"/>
  <c r="AT66" i="16"/>
  <c r="BC218" i="16"/>
  <c r="BC47" i="16"/>
  <c r="BC119" i="16"/>
  <c r="BC155" i="16"/>
  <c r="BC118" i="16"/>
  <c r="BC95" i="16"/>
  <c r="BC184" i="16"/>
  <c r="BC53" i="16"/>
  <c r="BA164" i="16"/>
  <c r="AT164" i="16"/>
  <c r="AU164" i="16"/>
  <c r="AV232" i="16"/>
  <c r="BC161" i="16"/>
  <c r="AV20" i="16"/>
  <c r="AV36" i="16"/>
  <c r="AV97" i="16"/>
  <c r="AV240" i="16"/>
  <c r="AV91" i="16"/>
  <c r="BC33" i="16"/>
  <c r="AV241" i="16"/>
  <c r="BC180" i="16"/>
  <c r="AV166" i="16"/>
  <c r="BN66" i="16"/>
  <c r="AV110" i="16"/>
  <c r="BC89" i="16"/>
  <c r="AV39" i="16"/>
  <c r="AV227" i="16"/>
  <c r="BC228" i="16"/>
  <c r="AV237" i="16"/>
  <c r="AV121" i="16"/>
  <c r="AV32" i="16"/>
  <c r="AV251" i="16"/>
  <c r="BC203" i="16"/>
  <c r="AV144" i="16"/>
  <c r="BC55" i="16"/>
  <c r="AV112" i="16"/>
  <c r="BC73" i="16"/>
  <c r="BC219" i="16"/>
  <c r="AV195" i="16"/>
  <c r="BC159" i="16"/>
  <c r="AV87" i="16"/>
  <c r="BC69" i="16"/>
  <c r="BA82" i="16"/>
  <c r="AU82" i="16"/>
  <c r="AT82" i="16"/>
  <c r="BA64" i="16"/>
  <c r="AU64" i="16"/>
  <c r="AT64" i="16"/>
  <c r="AV174" i="16"/>
  <c r="AV242" i="16"/>
  <c r="BA62" i="16"/>
  <c r="AU62" i="16"/>
  <c r="AT62" i="16"/>
  <c r="AV143" i="16"/>
  <c r="AV77" i="16"/>
  <c r="AV236" i="16"/>
  <c r="AV177" i="16"/>
  <c r="AV169" i="16"/>
  <c r="AV40" i="16"/>
  <c r="BA233" i="16"/>
  <c r="AT233" i="16"/>
  <c r="AU233" i="16"/>
  <c r="BC65" i="16"/>
  <c r="AV23" i="16"/>
  <c r="AV211" i="16"/>
  <c r="BC182" i="16"/>
  <c r="BA72" i="16"/>
  <c r="AU72" i="16"/>
  <c r="AT72" i="16"/>
  <c r="AV11" i="16"/>
  <c r="AV196" i="16"/>
  <c r="BC175" i="16"/>
  <c r="AV106" i="16"/>
  <c r="AV113" i="16"/>
  <c r="AV220" i="16"/>
  <c r="BC167" i="16"/>
  <c r="AV81" i="16"/>
  <c r="AV249" i="16"/>
  <c r="AV252" i="16"/>
  <c r="AV79" i="16"/>
  <c r="BA68" i="16"/>
  <c r="AU68" i="16"/>
  <c r="AT68" i="16"/>
  <c r="AV225" i="16"/>
  <c r="BC158" i="16"/>
  <c r="AV152" i="16"/>
  <c r="AV98" i="16"/>
  <c r="BC52" i="16"/>
  <c r="AV187" i="16"/>
  <c r="BC136" i="16"/>
  <c r="AV45" i="16"/>
  <c r="BC21" i="16"/>
  <c r="BC227" i="16"/>
  <c r="BC112" i="16"/>
  <c r="BC195" i="16"/>
  <c r="BC87" i="16"/>
  <c r="BC242" i="16"/>
  <c r="BC143" i="16"/>
  <c r="BC236" i="16"/>
  <c r="BC196" i="16"/>
  <c r="BC249" i="16"/>
  <c r="BC252" i="16"/>
  <c r="BC98" i="16"/>
  <c r="BA172" i="16"/>
  <c r="AT172" i="16"/>
  <c r="AU172" i="16"/>
  <c r="BA56" i="16"/>
  <c r="AU56" i="16"/>
  <c r="AT56" i="16"/>
  <c r="BC45" i="16"/>
  <c r="AB263" i="16"/>
  <c r="AB264" i="16" s="1"/>
  <c r="S277" i="16" s="1"/>
  <c r="AV56" i="16" l="1"/>
  <c r="BC172" i="16"/>
  <c r="AV74" i="16"/>
  <c r="AT264" i="16"/>
  <c r="BC164" i="16"/>
  <c r="BC56" i="16"/>
  <c r="AV78" i="16"/>
  <c r="AV172" i="16"/>
  <c r="BA264" i="16"/>
  <c r="T277" i="16" s="1"/>
  <c r="AV64" i="16"/>
  <c r="AV164" i="16"/>
  <c r="AV66" i="16"/>
  <c r="AV76" i="16"/>
  <c r="AV68" i="16"/>
  <c r="AV233" i="16"/>
  <c r="BC64" i="16"/>
  <c r="BC66" i="16"/>
  <c r="BC74" i="16"/>
  <c r="BC68" i="16"/>
  <c r="AU263" i="16"/>
  <c r="AU264" i="16" s="1"/>
  <c r="S281" i="16"/>
  <c r="AV72" i="16"/>
  <c r="BC233" i="16"/>
  <c r="AV62" i="16"/>
  <c r="AV82" i="16"/>
  <c r="AV60" i="16"/>
  <c r="BC78" i="16"/>
  <c r="AV80" i="16"/>
  <c r="BC76" i="16"/>
  <c r="BC72" i="16"/>
  <c r="BC62" i="16"/>
  <c r="BC82" i="16"/>
  <c r="BC60" i="16"/>
  <c r="BC80" i="16"/>
  <c r="AV264" i="16" l="1"/>
  <c r="AV267" i="16" s="1"/>
  <c r="BB266" i="16"/>
  <c r="T281" i="16"/>
  <c r="U281" i="16" s="1"/>
  <c r="U277" i="16"/>
  <c r="AV263" i="16"/>
  <c r="AX266" i="16" l="1"/>
</calcChain>
</file>

<file path=xl/sharedStrings.xml><?xml version="1.0" encoding="utf-8"?>
<sst xmlns="http://schemas.openxmlformats.org/spreadsheetml/2006/main" count="4311" uniqueCount="717">
  <si>
    <t>COSTO MENSUAL</t>
  </si>
  <si>
    <t>COSTO ANUAL</t>
  </si>
  <si>
    <t>COLUMNAS ADICIONALES PARA CONCEPTOS PROPIOS DEL ORGANISMO</t>
  </si>
  <si>
    <t>No. Cons</t>
  </si>
  <si>
    <t>UP</t>
  </si>
  <si>
    <t>ORG</t>
  </si>
  <si>
    <t>PG</t>
  </si>
  <si>
    <t>PC</t>
  </si>
  <si>
    <t>NOMBRE DEL BENEFICIARIO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</si>
  <si>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</si>
  <si>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</si>
  <si>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</si>
  <si>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</si>
  <si>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</si>
  <si>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</si>
  <si>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</si>
  <si>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</si>
  <si>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 xml:space="preserve">SUELDO </t>
  </si>
  <si>
    <t>QUINQUENIO
1301</t>
  </si>
  <si>
    <t>PRIMA
VACACIONAL
1311</t>
  </si>
  <si>
    <t>AGUINALDO
1312</t>
  </si>
  <si>
    <t>ESTIMULO AL SERVICIO ADMINISTRATIVO</t>
  </si>
  <si>
    <t>CUOTAS A
PENSIONES
1401</t>
  </si>
  <si>
    <t>CUOTAS PARA
LA VIVIENDA
1402</t>
  </si>
  <si>
    <t>CUOTAS 
AL IMSS
1404</t>
  </si>
  <si>
    <t>CUOTAS
AL S.A.R.
1405</t>
  </si>
  <si>
    <t>TIEMPO EXTRA 1315</t>
  </si>
  <si>
    <t>DÍA FESTIVO Y DESCANSO TRABAJADO 1315</t>
  </si>
  <si>
    <t>AJUSTE EN SUELDO 1315</t>
  </si>
  <si>
    <t>ESTIMULO VARIOS 1502</t>
  </si>
  <si>
    <t>ESTIMULO HORARIO 1502</t>
  </si>
  <si>
    <t>ESTIMULO POR PUNTUALIDAD 1502</t>
  </si>
  <si>
    <t>SUBSIDIO AL EMPLEO 1104</t>
  </si>
  <si>
    <t>PRIMA DE ANTIGÜEDAD</t>
  </si>
  <si>
    <t>INDEMNIZACION</t>
  </si>
  <si>
    <t>DIFERENCIA DÍAS 31 1101,1401,1402,1404,1405.</t>
  </si>
  <si>
    <t>IMPACTO AL
SALARIO
1801</t>
  </si>
  <si>
    <t>TOTAL
MENSUAL</t>
  </si>
  <si>
    <t>TOTAL
ANUAL</t>
  </si>
  <si>
    <t>DIRECCIÓN</t>
  </si>
  <si>
    <t>DIRECCION</t>
  </si>
  <si>
    <t>SUELDO</t>
  </si>
  <si>
    <t>VIVIENDA</t>
  </si>
  <si>
    <t>03</t>
  </si>
  <si>
    <t>06</t>
  </si>
  <si>
    <t>C</t>
  </si>
  <si>
    <t>DIRECTORA</t>
  </si>
  <si>
    <t>SUBDIRECTORA TECNICA-EDUCATIVA</t>
  </si>
  <si>
    <t>ALFARO MAGDALENO ALICIA</t>
  </si>
  <si>
    <t>AAMA650501Q45</t>
  </si>
  <si>
    <t>SECRETARIA DE DIRECCION</t>
  </si>
  <si>
    <t>ENC. RELACIONES PUBLICAS</t>
  </si>
  <si>
    <t>RECEPCIONISTA</t>
  </si>
  <si>
    <t>ABOGADO</t>
  </si>
  <si>
    <t>CONTABILIDAD</t>
  </si>
  <si>
    <t>GARAVITO AGUIRRE GERARDO</t>
  </si>
  <si>
    <t>GAAG650531PC4</t>
  </si>
  <si>
    <t>COORD. DEPTO. CONTABILIDAD</t>
  </si>
  <si>
    <t>VALLEJO AYALA AURORA</t>
  </si>
  <si>
    <t>VAAA640115Q96</t>
  </si>
  <si>
    <t>ENC. DE ALMACEN</t>
  </si>
  <si>
    <t>IBARRA VIZCAINO ANA MARIA</t>
  </si>
  <si>
    <t>IAVA5903274Y6</t>
  </si>
  <si>
    <t>B</t>
  </si>
  <si>
    <t>ENC. DE FARMACIA</t>
  </si>
  <si>
    <t>TORRES QUEZADA PAULINA IVETTE</t>
  </si>
  <si>
    <t>AUX. DE ALMACEN</t>
  </si>
  <si>
    <t>GARCIA HERNANDEZ THELMA PATRICIA</t>
  </si>
  <si>
    <t>GAHT8008283W4</t>
  </si>
  <si>
    <t>AUX. DE CONTABILIDAD</t>
  </si>
  <si>
    <t>ARAGON SALCEDO CESAR</t>
  </si>
  <si>
    <t>AASC810611FA1</t>
  </si>
  <si>
    <t>MEDICO</t>
  </si>
  <si>
    <t>DE LA GARZA CAMPERO LOURDES</t>
  </si>
  <si>
    <t>GACL6403089B3</t>
  </si>
  <si>
    <t>COORD. DEPTO. MEDICO</t>
  </si>
  <si>
    <t>SERRA RUIZ LETICIA</t>
  </si>
  <si>
    <t>SERL571008KW2</t>
  </si>
  <si>
    <t>PEDIATRA</t>
  </si>
  <si>
    <t>SANTIAGO MEJIA SOFIA</t>
  </si>
  <si>
    <t>SAMS770430JP2</t>
  </si>
  <si>
    <t>NUTRIOLOGA</t>
  </si>
  <si>
    <t>ODONTOLOGA</t>
  </si>
  <si>
    <t>NAVA RODRIGUEZ JOSEFINA</t>
  </si>
  <si>
    <t>NARJ6507259K5</t>
  </si>
  <si>
    <t>SECRETARIA DE ENFERMERIA</t>
  </si>
  <si>
    <t>DIAZ RODRIGUEZ CARMEN</t>
  </si>
  <si>
    <t>DIRC49072592A</t>
  </si>
  <si>
    <t>ENFERMERA DE TERAPIAS</t>
  </si>
  <si>
    <t>LEAL OCHOA GRACIELA</t>
  </si>
  <si>
    <t>LEOG581031DE0</t>
  </si>
  <si>
    <t>ENFERMERA</t>
  </si>
  <si>
    <t>DE LA CRUZ BENITES MA GUADALUPE</t>
  </si>
  <si>
    <t>CUBG590306KE0</t>
  </si>
  <si>
    <t>BARL591228K63</t>
  </si>
  <si>
    <t>CASTILLO BELECHE CONSUELO</t>
  </si>
  <si>
    <t>CABC521124DL6</t>
  </si>
  <si>
    <t>CANDELARIO GARCIA MARGARITA</t>
  </si>
  <si>
    <t>CAGM740610642</t>
  </si>
  <si>
    <t>HERNANDEZ REA MA ESTHER</t>
  </si>
  <si>
    <t>MACIAS RAMOS TANIA EDITH</t>
  </si>
  <si>
    <t>PEREZ LOPEZ RAQUEL</t>
  </si>
  <si>
    <t>PELR810714TE9</t>
  </si>
  <si>
    <t>(10/7)</t>
  </si>
  <si>
    <t>HERNANDEZ SANTANA MARIA DEL CARMEN</t>
  </si>
  <si>
    <t>ESPARZA MALDONADO ALTAGRACIA</t>
  </si>
  <si>
    <t>EAMA6711235MA</t>
  </si>
  <si>
    <t>ENC. DE INTERCONSULTAS</t>
  </si>
  <si>
    <t>LOPEZ MANZANO MA IGNACIA</t>
  </si>
  <si>
    <t>RAMIREZ SANCHEZ NORMA AURORA</t>
  </si>
  <si>
    <t>RASN780507EU9</t>
  </si>
  <si>
    <t>TRABAJO SOCIAL</t>
  </si>
  <si>
    <t>VAZQUEZ JAIME FELIPA</t>
  </si>
  <si>
    <t>VAJF650526MV5</t>
  </si>
  <si>
    <t>COORD. DEPTO T. SOCIAL</t>
  </si>
  <si>
    <t>GUTIERREZ REYNOSO GABRIELA</t>
  </si>
  <si>
    <t>GURG660713JS7</t>
  </si>
  <si>
    <t>TRABAJADORA SOCIAL</t>
  </si>
  <si>
    <t xml:space="preserve">PIZANO VEGA MARIA DEL CARMEN  </t>
  </si>
  <si>
    <t>PIVC690117962</t>
  </si>
  <si>
    <t>MEDINA ORTEGA CLAUDIA LETICIA</t>
  </si>
  <si>
    <t>MEOC7110312T0</t>
  </si>
  <si>
    <t>ZUÑIGA VILLALPANDO ANDREA</t>
  </si>
  <si>
    <t>PSICOLOGÍA</t>
  </si>
  <si>
    <t>ALBA VEGA CARMEN LETICIA</t>
  </si>
  <si>
    <t>AAVC500716Q48</t>
  </si>
  <si>
    <t>COORD. DE ADOPCIONES</t>
  </si>
  <si>
    <t>PSICOLOGA</t>
  </si>
  <si>
    <t>MACIAS CARRILLO SILVIA YUNUEN</t>
  </si>
  <si>
    <t>MACS841130U11</t>
  </si>
  <si>
    <t>GARCIA RUBIO MARIA PATRICIA</t>
  </si>
  <si>
    <t>GARP701027DR1</t>
  </si>
  <si>
    <t>MARTIN RODRIGUEZ MARIA LORENA</t>
  </si>
  <si>
    <t>MARL800502P18</t>
  </si>
  <si>
    <t>PALAZUELOS GAMEZ LIZBETH</t>
  </si>
  <si>
    <t>CALDERON DELGADO MARIA ANTONIETA</t>
  </si>
  <si>
    <t>CADA810311IH1</t>
  </si>
  <si>
    <t>SERVICIOS GENERALES</t>
  </si>
  <si>
    <t>COORD. SERVICIOS GENERALES</t>
  </si>
  <si>
    <t>LOPEZ ORTIZ JOSE DEL CARMEN</t>
  </si>
  <si>
    <t>LOOC700716SR9</t>
  </si>
  <si>
    <t>MOZO DE OFICINA Y ENCARGADO DE ALBERCA</t>
  </si>
  <si>
    <t>MOZO DE SERVICIOS GENERALES</t>
  </si>
  <si>
    <t>GARCIA CABRERA JOSE</t>
  </si>
  <si>
    <t>GACJ490317GL3</t>
  </si>
  <si>
    <t>AUXILIAR DE SERVICIOS GENERALES</t>
  </si>
  <si>
    <t>ORTIZ MAGAÑA LUIS</t>
  </si>
  <si>
    <t>OIML640214166</t>
  </si>
  <si>
    <t>GONZALEZ SANCHEZ SERGIO</t>
  </si>
  <si>
    <t>GOSS510715FR4</t>
  </si>
  <si>
    <t>NEGRETE ROMO JORGE</t>
  </si>
  <si>
    <t>NERJ580222BX5</t>
  </si>
  <si>
    <t>RAMIREZ SANCHEZ JUAN CARLOS</t>
  </si>
  <si>
    <t>RASJ770331FP8</t>
  </si>
  <si>
    <t>AUXILIAR DE SERV. GRALES./VELADOR</t>
  </si>
  <si>
    <t>CRUZ MARTINEZ SALVADOR</t>
  </si>
  <si>
    <t>CUMS620905E75</t>
  </si>
  <si>
    <t>MEZA GONZALEZ JAIME ADRIAN</t>
  </si>
  <si>
    <t>MEGJ590417C71</t>
  </si>
  <si>
    <t>VASQUEZ SALCEDO HUGO ALEJANDRO</t>
  </si>
  <si>
    <t>VASH731222JS1</t>
  </si>
  <si>
    <t>CERVANTES CAMACHO JOSE GUADALUPE</t>
  </si>
  <si>
    <t>CECG750609FZ5</t>
  </si>
  <si>
    <t>BELTRAN MORAN SANTIAGO</t>
  </si>
  <si>
    <t>BEMS5207259J4</t>
  </si>
  <si>
    <t>VIGILANTE</t>
  </si>
  <si>
    <t>MONTES CARDENAS JAVIER</t>
  </si>
  <si>
    <t>MOCJ5111057B8</t>
  </si>
  <si>
    <t>NUÑO GONZALEZ ANTONIO</t>
  </si>
  <si>
    <t>VELADOR</t>
  </si>
  <si>
    <t xml:space="preserve">VIGILANTE ROTATORIO </t>
  </si>
  <si>
    <t>BEAS ZARATE JAVIER GUSTAVO</t>
  </si>
  <si>
    <t>LOPEZ YEPEZ MARTIN</t>
  </si>
  <si>
    <t>LOYM671218173</t>
  </si>
  <si>
    <t xml:space="preserve">JARDINERO </t>
  </si>
  <si>
    <t>VELAZQUEZ LOMA GONZALO</t>
  </si>
  <si>
    <t>VELG540110FI0</t>
  </si>
  <si>
    <t>MORAN VELAZQUEZ JOSE</t>
  </si>
  <si>
    <t>JARDINERO</t>
  </si>
  <si>
    <t>GUZMAN GAMA ROSA MARIA</t>
  </si>
  <si>
    <t>GUGR491108FR8</t>
  </si>
  <si>
    <t>ENC. DE ASEOS</t>
  </si>
  <si>
    <t>ZARATE SERAFIN MA NATIVIDAD</t>
  </si>
  <si>
    <t>RODRIGUEZ GARCIA ANGELICA</t>
  </si>
  <si>
    <t>ROGA811025EP4</t>
  </si>
  <si>
    <t>COMEDOR Y COCINA</t>
  </si>
  <si>
    <t>GONZALEZ CHAVEZ MARIA LUISA</t>
  </si>
  <si>
    <t>GOCL570621QT2</t>
  </si>
  <si>
    <t>ENCARGADO DE COMEDOR Y COCINA</t>
  </si>
  <si>
    <t xml:space="preserve">CHAVEZ MOYA MARIA DEL REFUGIO </t>
  </si>
  <si>
    <t>CAMR650701RQ2</t>
  </si>
  <si>
    <t>COCINERA</t>
  </si>
  <si>
    <t>ALVAREZ ROBLES MARIA ISIDRA</t>
  </si>
  <si>
    <t>AARI500515JQ8</t>
  </si>
  <si>
    <t>GARCIA FALCON MARIA SOLEDAD</t>
  </si>
  <si>
    <t>GALOPINA</t>
  </si>
  <si>
    <t>NAVARRO MACIEL ANGELICA</t>
  </si>
  <si>
    <t>NAMA7408109Y6</t>
  </si>
  <si>
    <t>ORTEGA GONZALEZ IRMA</t>
  </si>
  <si>
    <t>OEGI6205317H0</t>
  </si>
  <si>
    <t>SANCHEZ DIAZ ADRIANA</t>
  </si>
  <si>
    <t>SADA740728TT9</t>
  </si>
  <si>
    <t>ALVAREZ VALENZUELA GLORIA</t>
  </si>
  <si>
    <t>AAVG670606JNA</t>
  </si>
  <si>
    <t>AYUD. DE COMEDOR Y COCINA</t>
  </si>
  <si>
    <t>ROSALES PUENTES AIDE BIBIANA</t>
  </si>
  <si>
    <t>SALAZAR PEREZ NORMA ANGELICA</t>
  </si>
  <si>
    <t>SAPN770624GI9</t>
  </si>
  <si>
    <t>SANCHEZ GARCIA MARIA LOURDES</t>
  </si>
  <si>
    <t>SAGL600211GKA</t>
  </si>
  <si>
    <t>LAMAS MOJARRO MA DEL CARMEN</t>
  </si>
  <si>
    <t>PRESA BENITES MA DOLORES</t>
  </si>
  <si>
    <t>ARMIENTA VALADEZ ALICIA</t>
  </si>
  <si>
    <t>AIVA5612239T4</t>
  </si>
  <si>
    <t>RIVERA GOMEZ ANA MA DE JESUS</t>
  </si>
  <si>
    <t>RIGA5610104J1</t>
  </si>
  <si>
    <t>VILLEGAS PRECIADO MARTHA ROSARIO</t>
  </si>
  <si>
    <t>JUAREZ HUERTA MARIA DE JESUS</t>
  </si>
  <si>
    <t>JUHJ530530BB1</t>
  </si>
  <si>
    <t>ARCINIEGA TABARES SONIA ELIZABETH</t>
  </si>
  <si>
    <t>VARGAS MUÑOZ CRISTINA ELIZABETH</t>
  </si>
  <si>
    <t>RINCON ROBERTO</t>
  </si>
  <si>
    <t>RIRO610518599</t>
  </si>
  <si>
    <t>MOZO DE COCINA</t>
  </si>
  <si>
    <t>SERVICIOS MULTIPLES</t>
  </si>
  <si>
    <t>GONZALEZ MARTINEZ JAVIER</t>
  </si>
  <si>
    <t>GOMJ490406UF2</t>
  </si>
  <si>
    <t>PREST. DE SERVICIOS MULTIPLES</t>
  </si>
  <si>
    <t>BELTRAN LOPEZ MIGUEL ALEJANDRO</t>
  </si>
  <si>
    <t>BELM770519PE9</t>
  </si>
  <si>
    <t>VAZQUEZ SOTO FRANCISCO</t>
  </si>
  <si>
    <t>VASF670502F95</t>
  </si>
  <si>
    <t>MARTINEZ SERRANO FREDY</t>
  </si>
  <si>
    <t>LAVANDERÍA</t>
  </si>
  <si>
    <t>GONZALEZ GONZALEZ CERVANDO</t>
  </si>
  <si>
    <t>GOGC500620FT1</t>
  </si>
  <si>
    <t>ENC. DE LAVANDERIA</t>
  </si>
  <si>
    <t>LAVANDERIA</t>
  </si>
  <si>
    <t>RUVALCABA MENDOZA J. JESUS</t>
  </si>
  <si>
    <t>AYUD. DE LAVANDERIA</t>
  </si>
  <si>
    <t>VENTURA MEDINA DANIEL ALEJANDRO</t>
  </si>
  <si>
    <t>VEMD780608FT9</t>
  </si>
  <si>
    <t>PERSONAL</t>
  </si>
  <si>
    <t>TECNICO ESPECIALIZADO NOMINAS</t>
  </si>
  <si>
    <t>PLASCENCIA AYALA MARTHA GRACIELA</t>
  </si>
  <si>
    <t>PAAM8601048S0</t>
  </si>
  <si>
    <t>AUXILIAR DE COMPRAS</t>
  </si>
  <si>
    <t>ENCARGADA DE PORTERIA</t>
  </si>
  <si>
    <t>LACTANTES Y MATERNAL</t>
  </si>
  <si>
    <t>SANTIAGO CAMPOS JUANA</t>
  </si>
  <si>
    <t>SACJ761221MP8</t>
  </si>
  <si>
    <t>TERAPISTA FISICO</t>
  </si>
  <si>
    <t>RODRIGUEZ RAMIREZ ALMA GABRIELA</t>
  </si>
  <si>
    <t>ENCARGADA DE NIÑOS</t>
  </si>
  <si>
    <t>AGUILAR RAMIREZ BLANCA ESTELA</t>
  </si>
  <si>
    <t>AURB801123BJ2</t>
  </si>
  <si>
    <t>SANCHEZ CASTILLO MIRIAM SUSANA</t>
  </si>
  <si>
    <t>SACM7802289V1</t>
  </si>
  <si>
    <t>VARGAS IBARRA NAYELI</t>
  </si>
  <si>
    <t>VAIN861019575</t>
  </si>
  <si>
    <t>AVILA QUEZADA SANDRA ISABEL</t>
  </si>
  <si>
    <t>AIQS860411RD3</t>
  </si>
  <si>
    <t>CASTRO MONTELONGO LETICIA</t>
  </si>
  <si>
    <t>CAML8807035L4</t>
  </si>
  <si>
    <t>AGUILAR ORNELAS SILVIA MARIANA</t>
  </si>
  <si>
    <t>AUOS910612M21</t>
  </si>
  <si>
    <t>LEAL CASTELLANOS LAURA EDUWIGES</t>
  </si>
  <si>
    <t>LECL871005598</t>
  </si>
  <si>
    <t>MURILLO PADILLA ROSA ISELA</t>
  </si>
  <si>
    <t>MUPR820518953</t>
  </si>
  <si>
    <t>TORRES SANDOVAL JUANA</t>
  </si>
  <si>
    <t>TOSJ6706254U3</t>
  </si>
  <si>
    <t>NAVARRO GUTIERREZ SANDRA NEYELY</t>
  </si>
  <si>
    <t>APOYO A LACTANTES</t>
  </si>
  <si>
    <t>CABRERA DAVALOS LUZ MARIA</t>
  </si>
  <si>
    <t>CADL800116IIA</t>
  </si>
  <si>
    <t>ORTIZ DE LEON ZERENA</t>
  </si>
  <si>
    <t>OILZ640826UD0</t>
  </si>
  <si>
    <t>DIAZ HUANTE MELANIA</t>
  </si>
  <si>
    <t>DIHM641109ND1</t>
  </si>
  <si>
    <t>ORTIZ DE LEON JACINTA</t>
  </si>
  <si>
    <t>OILJ570817GFA</t>
  </si>
  <si>
    <t>VELADORA NIÑOS C/CAP.   DIFERENTES</t>
  </si>
  <si>
    <t>VELADORA DE LAC. Y MAT.</t>
  </si>
  <si>
    <t>MARTINEZ ECHEVERRIA ROSA</t>
  </si>
  <si>
    <t>MAER550104UX3</t>
  </si>
  <si>
    <t>TALAVERA VELEZ BEATRIZ</t>
  </si>
  <si>
    <t>TAVB540414MG7</t>
  </si>
  <si>
    <t>CORONA PINEDA ELOISA</t>
  </si>
  <si>
    <t>COPE511021CT4</t>
  </si>
  <si>
    <t>HERNANDEZ FUENTES MARIA TRINIDAD</t>
  </si>
  <si>
    <t>RAMOS GONZALEZ EVA</t>
  </si>
  <si>
    <t>RAGE611219E12</t>
  </si>
  <si>
    <t>PEREZ GONZALEZ BERNARDINA</t>
  </si>
  <si>
    <t>PEGB590226851</t>
  </si>
  <si>
    <t>VELADORA DE LAC. Y MAT. ROT.</t>
  </si>
  <si>
    <t>CEDANO CORONA ZERAFINA</t>
  </si>
  <si>
    <t>CECZ591114LZ9</t>
  </si>
  <si>
    <t>ROSALES PEREZ CARMEN</t>
  </si>
  <si>
    <t>ROPC590706L55</t>
  </si>
  <si>
    <t>TAMAYO ALONSO MARIA DEL CARMEN</t>
  </si>
  <si>
    <t>TAAC6803084K8</t>
  </si>
  <si>
    <t>SANCHEZ ALVAREZ RODRIGUEZ AMALIA MANUELA</t>
  </si>
  <si>
    <t>ENC. DE BIBERONES</t>
  </si>
  <si>
    <t>MARTINEZ LARA BERTHA</t>
  </si>
  <si>
    <t>MALB560415II0</t>
  </si>
  <si>
    <t>AUXILIAR DE BIBERONES</t>
  </si>
  <si>
    <t>HERNANDEZ VASQUEZ M GUADALUPE</t>
  </si>
  <si>
    <t>AUXILIAR DE COCINITA</t>
  </si>
  <si>
    <t>GONZALEZ GOMEZ MARIA DEL ROSARIO</t>
  </si>
  <si>
    <t>GOGR6710056B3</t>
  </si>
  <si>
    <t>ENCARGADA DE COCINITA</t>
  </si>
  <si>
    <t>AUX. DE COCINITA</t>
  </si>
  <si>
    <t>GUEVARA BRIONES VIRGINIA</t>
  </si>
  <si>
    <t>GUBV490521QQ1</t>
  </si>
  <si>
    <t>ROPERA MATERNAL, ENFERMERIA Y CAP. DIFERENTES</t>
  </si>
  <si>
    <t>GONZALEZ NERI MARIA ANSELMA</t>
  </si>
  <si>
    <t>GONM630318GU7</t>
  </si>
  <si>
    <t>ROPERA</t>
  </si>
  <si>
    <t>PREESCOLARES</t>
  </si>
  <si>
    <t>CERVANTES SERAFIN NANCY</t>
  </si>
  <si>
    <t>CORTES AGUILAR OLIVIER</t>
  </si>
  <si>
    <t>COAO850604CV9</t>
  </si>
  <si>
    <t>NUÑEZ GARCIA NORMA</t>
  </si>
  <si>
    <t>ESCOLARES</t>
  </si>
  <si>
    <t>TORIBIO RAMOS MARIA GUADALUPE</t>
  </si>
  <si>
    <t>TORG900610PF9</t>
  </si>
  <si>
    <t>LUNA DE LA CRUZ MARIA JOSEFINA</t>
  </si>
  <si>
    <t>LUCJ8310017U9</t>
  </si>
  <si>
    <t>GONZALEZ AMERICANO MARIA TRINIDAD</t>
  </si>
  <si>
    <t>GOAT850821MR7</t>
  </si>
  <si>
    <t>MENDOZA LLAMAS CELIA</t>
  </si>
  <si>
    <t>MELC670821I38</t>
  </si>
  <si>
    <t>VIGILANTE DEL INTERNADO</t>
  </si>
  <si>
    <t>SANTANA CRUZ ROSA ISELY</t>
  </si>
  <si>
    <t>SACR740512416</t>
  </si>
  <si>
    <t>(6/2)</t>
  </si>
  <si>
    <t>(12/4)</t>
  </si>
  <si>
    <t>JIMENEZ GRANADOS VERONICA</t>
  </si>
  <si>
    <t>JIGV820603GF4</t>
  </si>
  <si>
    <t>AVALOS FLORES NORMA YESENIA</t>
  </si>
  <si>
    <t>AAFN890310I89</t>
  </si>
  <si>
    <t>GONZALEZ MEJIA MAURA</t>
  </si>
  <si>
    <t>GOMM820816CG7</t>
  </si>
  <si>
    <t>RODRIGUEZ BARRAGAN GRISELDA</t>
  </si>
  <si>
    <t>ROBG711106A30</t>
  </si>
  <si>
    <t>PEREZ GONZALEZ MA ESPERANZA</t>
  </si>
  <si>
    <t>CONTRERAS DUEÑAS LETICIA</t>
  </si>
  <si>
    <t>JARDINERO/VIGILANTE</t>
  </si>
  <si>
    <t>AYUD. LAVANDERIA/ROPERA</t>
  </si>
  <si>
    <t>INDEMNIZACIONES</t>
  </si>
  <si>
    <t>Total Mensual</t>
  </si>
  <si>
    <t>Total Anual</t>
  </si>
  <si>
    <t>CUOTAS PARA EL SEGURO DE VIDA DEL PERSONAL</t>
  </si>
  <si>
    <t>TOTAL ANUAL</t>
  </si>
  <si>
    <t>Total de plazas</t>
  </si>
  <si>
    <t>NOTAS</t>
  </si>
  <si>
    <t>DESCRIPCIÓN DE LOS CONCEPTOS DE LAS COLUMNAS</t>
  </si>
  <si>
    <t>NÚMERO DE LA DEPENDENCIA CABEZA DE SECTOR</t>
  </si>
  <si>
    <t>ORG.</t>
  </si>
  <si>
    <t>NUMERO DE ORGANISMO</t>
  </si>
  <si>
    <t>NUMERO DE PROGRAMA DE GOBIERNO</t>
  </si>
  <si>
    <t>DIFERENCIA DE DIAS</t>
  </si>
  <si>
    <t>TOTALES</t>
  </si>
  <si>
    <t>NUMERO DE PROCESO</t>
  </si>
  <si>
    <t>SUELDO 1101</t>
  </si>
  <si>
    <t>UEG</t>
  </si>
  <si>
    <t xml:space="preserve">NUMERO DE LA UNIDAD EJECUTORA DEL GASTO </t>
  </si>
  <si>
    <t>IMSS 1404</t>
  </si>
  <si>
    <t>BENEFICIARIO</t>
  </si>
  <si>
    <t>NOMBRE DEL PERSONAL QUE OCUPA LA PLAZA</t>
  </si>
  <si>
    <t>PENSIONES 1401</t>
  </si>
  <si>
    <t>RFC DEL BENEFICIARIO</t>
  </si>
  <si>
    <t>VIVIENDA 1402</t>
  </si>
  <si>
    <t>FECHA DE INGRESO DEL BENEFICIARIO</t>
  </si>
  <si>
    <t>SEDAR 1405</t>
  </si>
  <si>
    <t>NUMERO DE NIVEL DE LA PLAZA</t>
  </si>
  <si>
    <t>JOR.</t>
  </si>
  <si>
    <t>NUMERO DE HORAS QUE EMPRENDE LA JORNADA LABORAL DE BENEFICIARIO (SEMANAL)</t>
  </si>
  <si>
    <t>CATEG.</t>
  </si>
  <si>
    <t>B= BASE       C= CONFIANZA</t>
  </si>
  <si>
    <t>DESCRIPCIÓN DEL NOMBRAMIENTO DEL BENEFICIARIO</t>
  </si>
  <si>
    <t>ESTIMULOS VARIOS</t>
  </si>
  <si>
    <t>ZONA ECONÓMICA</t>
  </si>
  <si>
    <t>NUMERO DE LA ZONA ECONÓMICA DE LA PLAZA</t>
  </si>
  <si>
    <t>ESTIMULOS POR HORARIO</t>
  </si>
  <si>
    <t>DIRECCIÓN O ÁREA DE ADSCRIPCIÓN DE LA PLAZA</t>
  </si>
  <si>
    <t>ESTIMULOS POR PUNTUALIDAD</t>
  </si>
  <si>
    <t>SUELDO BASE MENSUAL BRUTO</t>
  </si>
  <si>
    <t>ESTIMULOS AL PERSONAL</t>
  </si>
  <si>
    <t>SOBRESUELDO</t>
  </si>
  <si>
    <t>MONTO MENSUAL ADICIONAL PARA LAS PLAZAS QUE LABORAN EN ZONAS DE VIDA CARA (SEGÚN ZONA ECONÓMICA)</t>
  </si>
  <si>
    <t>SUMA</t>
  </si>
  <si>
    <t>ES LA SUMA DE SUELDO MAS SOBRESUELDO</t>
  </si>
  <si>
    <t>TIEMPO EXTRA</t>
  </si>
  <si>
    <t>QUINQUENIO</t>
  </si>
  <si>
    <t>APORTACIÓN PATRONAL POR AÑOS DE SERVICIO EFECTIVOS PRESTADOS</t>
  </si>
  <si>
    <t>DIAS FESTIVOS Y DESC. TRAB</t>
  </si>
  <si>
    <t>PRIMA VACACIONAL</t>
  </si>
  <si>
    <t>MONTO ANUAL QUE OTORGA EL PATRÓN POR ESTE CONCEPTO</t>
  </si>
  <si>
    <t>AJUSTE EN SUELDO</t>
  </si>
  <si>
    <t>AGUINALDO</t>
  </si>
  <si>
    <t>APORTACIÓN PATRONAL PARA AGUINALDO</t>
  </si>
  <si>
    <t>REMUNERACIONES HRS. EXT-</t>
  </si>
  <si>
    <t>CUOTAS A PENSIONES</t>
  </si>
  <si>
    <t>APORTACIÓN PATRONAL A PENSIONES DEL ESTADO</t>
  </si>
  <si>
    <t>APORTACIÓN PATRONAL A PENSIONES DEL ESTADO PARA ESTE CONCEPTO</t>
  </si>
  <si>
    <t>CUOTAS AL IMSS</t>
  </si>
  <si>
    <t>APORTACIÓN PATRONAL AL SEGURO SOCIAL</t>
  </si>
  <si>
    <t>CUOTAS AL SAR</t>
  </si>
  <si>
    <t>APORTACIÓN PATRONAL PARA SISTEMA DE AHORRO PARA EL RETIRO</t>
  </si>
  <si>
    <t>DESPENSA</t>
  </si>
  <si>
    <t>MONTO DE ESTA PRESTACIÓN PATRONAL</t>
  </si>
  <si>
    <t>PASAJE</t>
  </si>
  <si>
    <t>IMPACTO AL SALARIO</t>
  </si>
  <si>
    <t>PREVISIÓN PATRONAL PARA INCREMENTO SALARIAL</t>
  </si>
  <si>
    <t>PRESIDENTA DE LA JUNTA DE GOBIERNO</t>
  </si>
  <si>
    <t>HONORARIOS POR SERVICIOS PROFESIONALES</t>
  </si>
  <si>
    <t xml:space="preserve">DESPENSA
</t>
  </si>
  <si>
    <t xml:space="preserve">PASAJES
</t>
  </si>
  <si>
    <t>ENFERMERA NOCTURNA</t>
  </si>
  <si>
    <t>HONORATO VAZQUEZ MARIA TERESA</t>
  </si>
  <si>
    <t>ENFERMERA ROTATORIA NOCT.</t>
  </si>
  <si>
    <t>MONTAÑO IBARRA ADRIANA</t>
  </si>
  <si>
    <t>LOPEZ ARMANDO ELIGIO</t>
  </si>
  <si>
    <t>LOAR581206JJ0</t>
  </si>
  <si>
    <t>QUEZADA MELGOZA ERIKA VERONICA</t>
  </si>
  <si>
    <t>MARES DE LA PAZ SANDRA PATRICIA</t>
  </si>
  <si>
    <t>0</t>
  </si>
  <si>
    <t>RIVERA ARROLA MARIBEL ELIZABETH</t>
  </si>
  <si>
    <t>RIAM890325PR7</t>
  </si>
  <si>
    <t>MARTINEZ NAVARRO JUANA</t>
  </si>
  <si>
    <t xml:space="preserve">GANDARA MENDEZ RUBEN </t>
  </si>
  <si>
    <t>GAMR8609175A8</t>
  </si>
  <si>
    <t>GOMEZ AGUIAR MARIA TERESA</t>
  </si>
  <si>
    <t>GOAT6809145T2</t>
  </si>
  <si>
    <t>PENSIONES</t>
  </si>
  <si>
    <t>IMSS</t>
  </si>
  <si>
    <t>SEDAR</t>
  </si>
  <si>
    <t>s diario</t>
  </si>
  <si>
    <t>s integrado</t>
  </si>
  <si>
    <t>c. fija</t>
  </si>
  <si>
    <t>c. fija men</t>
  </si>
  <si>
    <t>cant men int</t>
  </si>
  <si>
    <t>resultado</t>
  </si>
  <si>
    <t>r. trabajo</t>
  </si>
  <si>
    <t>suma total</t>
  </si>
  <si>
    <t>total</t>
  </si>
  <si>
    <t>PSICOLOGIA</t>
  </si>
  <si>
    <t>TOQP820331FM2</t>
  </si>
  <si>
    <t>PAGL770812EY8</t>
  </si>
  <si>
    <t xml:space="preserve">COCINERA </t>
  </si>
  <si>
    <t>ROPA7212253J7</t>
  </si>
  <si>
    <t>MASF721119JU6</t>
  </si>
  <si>
    <t>RUMJ550728FZ9</t>
  </si>
  <si>
    <t>CESN760905RW2</t>
  </si>
  <si>
    <t>CARRILLO  GONZALEZ LAURA MARGARITA</t>
  </si>
  <si>
    <t>CAGL760405423</t>
  </si>
  <si>
    <t>H</t>
  </si>
  <si>
    <t>ECONOMIA CAPITULO 1000</t>
  </si>
  <si>
    <t>SUPERVISORA DE ADOLESCENTES VARONES</t>
  </si>
  <si>
    <t>TESORERA</t>
  </si>
  <si>
    <t>CONSEJERA</t>
  </si>
  <si>
    <t>CODIGO DE PUESTO</t>
  </si>
  <si>
    <t>SEXO</t>
  </si>
  <si>
    <t>NOMBRE DEL PUESTO</t>
  </si>
  <si>
    <t>DIRECCIÓN DE ADSCRIPCIÓN DEL PUESTO</t>
  </si>
  <si>
    <t>M</t>
  </si>
  <si>
    <t>DIRECTOR</t>
  </si>
  <si>
    <t>SUBDIRECTOR TECNICO-EDUCATIVO</t>
  </si>
  <si>
    <t>ENCARGADO DE ADOLESCENTES VARONES</t>
  </si>
  <si>
    <t>SAHAGUN CONTRERAS ANA KARINA</t>
  </si>
  <si>
    <t>SACA8904023T5</t>
  </si>
  <si>
    <t>MENDOZA FRIAS JUAN CARLOS</t>
  </si>
  <si>
    <t>MEFJ800423RT7</t>
  </si>
  <si>
    <t>MIRAMONTES MENDEZ EMMANUEL</t>
  </si>
  <si>
    <t>MIME860215EY2</t>
  </si>
  <si>
    <t>MORA GARCIA ELIZABETH</t>
  </si>
  <si>
    <t>MOGE740909FK5</t>
  </si>
  <si>
    <t>COLLAZO ESQUIVEL VERONICA</t>
  </si>
  <si>
    <t>GALLARDO RUBIO ELIZABETH</t>
  </si>
  <si>
    <t>BELECHE GARCIA BEATRIZ</t>
  </si>
  <si>
    <t>BEGB880818996</t>
  </si>
  <si>
    <t>COBB910401EI9</t>
  </si>
  <si>
    <t>TRUJILLO ALVARADO JESUS MISAEL</t>
  </si>
  <si>
    <t xml:space="preserve"> </t>
  </si>
  <si>
    <t>HOVT761004KVA</t>
  </si>
  <si>
    <t>GARE8607215W1</t>
  </si>
  <si>
    <t>VELADOR/ VIGILANTE</t>
  </si>
  <si>
    <t>COEV740804TGA</t>
  </si>
  <si>
    <t>VACANTE</t>
  </si>
  <si>
    <t>2% DEL SEDAR.</t>
  </si>
  <si>
    <t>ROBLES UREÑA SILVIA ROSALIA</t>
  </si>
  <si>
    <t>JARA DELGADO MARIA DEL CARMEN</t>
  </si>
  <si>
    <t>CHOLICO MEDINA YADIRA ELIZABETH</t>
  </si>
  <si>
    <t>PEREZ FLORES MARIA CANDELARIO</t>
  </si>
  <si>
    <t>PEFC930407UW4</t>
  </si>
  <si>
    <t>ZACB8907124S1</t>
  </si>
  <si>
    <t>SRA. MARIA DE LA SALUD RAMIREZ FRUCHIER</t>
  </si>
  <si>
    <t>CANO GUTIERREZ IRMA ALICIA</t>
  </si>
  <si>
    <t>CAGI560325MQ9</t>
  </si>
  <si>
    <t>CUESTA VAZQUEZ MARIO ALBERTO</t>
  </si>
  <si>
    <t>CUVM780307526</t>
  </si>
  <si>
    <t>RAMIREZ CASTRO MATILDE</t>
  </si>
  <si>
    <t>RACM520826P50</t>
  </si>
  <si>
    <t>ARIAS ALVAREZ MARCELA</t>
  </si>
  <si>
    <t>AIAM7511272L2</t>
  </si>
  <si>
    <t>VAMC810201JEA</t>
  </si>
  <si>
    <t>SARA630902J41</t>
  </si>
  <si>
    <t>MAPS8912191MA</t>
  </si>
  <si>
    <t>CODL501022RP8</t>
  </si>
  <si>
    <t>PERSONAL DEL ORGANISMO VARIABLE</t>
  </si>
  <si>
    <t>MTRA. IRMA ALICIA CANO GUTIERREZ</t>
  </si>
  <si>
    <t>SALAZAR GUTIERREZ LUIS ENRIQUE</t>
  </si>
  <si>
    <t>SAGL860503973</t>
  </si>
  <si>
    <t>GACL901012V29</t>
  </si>
  <si>
    <t>ESPINOSA HORN MARIA JOSE</t>
  </si>
  <si>
    <t>RAMIREZ MONTANTES SANDY NAYELI</t>
  </si>
  <si>
    <t>ORGANISMO:              HOGAR CABAÑAS</t>
  </si>
  <si>
    <t>AGUIRRE PLAZOLA SILVIA ILIANA</t>
  </si>
  <si>
    <t>HERNANDEZ GONZALEZ MARTIN</t>
  </si>
  <si>
    <t>HEGM6109077X5</t>
  </si>
  <si>
    <t>POLANCO GONZALEZ LILIANA</t>
  </si>
  <si>
    <t>HERNANDEZ GUERRERO KENIA DEL REFUGIO</t>
  </si>
  <si>
    <t>HEGK931002RV1</t>
  </si>
  <si>
    <t>RAMOS DE LA PEÑA LAURA IVONNE</t>
  </si>
  <si>
    <t>FERNANDEZ CARAPIA MARIA ANGELES</t>
  </si>
  <si>
    <t>HERNANDEZ OCHOA ANA LEIDA</t>
  </si>
  <si>
    <t>RAMIREZ CONTRERAS CYNTHIA YAMILKA</t>
  </si>
  <si>
    <t>RACC8812239R5</t>
  </si>
  <si>
    <t>FECA861127KC8</t>
  </si>
  <si>
    <t>HEOA921114HRA</t>
  </si>
  <si>
    <t>SUBDIRECTOR ADMINISTRATIVO</t>
  </si>
  <si>
    <t>SUBDIRECTOR ADMON.</t>
  </si>
  <si>
    <t>COORD. DE PSICOLOGIA</t>
  </si>
  <si>
    <t>MOLINA PEREZ ANAHI</t>
  </si>
  <si>
    <t>MOPA8906124F3</t>
  </si>
  <si>
    <t>FRIAS GUTIERREZ VERONICA</t>
  </si>
  <si>
    <t>FIGV7702035U6</t>
  </si>
  <si>
    <t>VARGAS ARAIZA PERLA ELIZABETH</t>
  </si>
  <si>
    <t>PLAZA AUTORIZADA SIN RECURSO</t>
  </si>
  <si>
    <t>SOPORTE TECNICO</t>
  </si>
  <si>
    <t>PLASCENCIA CARDENAS JUAN CARLOS</t>
  </si>
  <si>
    <t>PACJ861006R91</t>
  </si>
  <si>
    <t>ENFERMERA ROTATORIA VAC.</t>
  </si>
  <si>
    <t>ENC. NIÑOS CAPACIDADES DIFERENTES</t>
  </si>
  <si>
    <t>MAESTRA DE TALLER Y MUÑECAS/ ENC. NIÑOS 8HRS/ ENC NIÑOS ADOLESCENTES VARONES</t>
  </si>
  <si>
    <t>ENCARGADA DE NIÑOS/ 8HRS/ENC NIÑOS LACT MARCELA</t>
  </si>
  <si>
    <t xml:space="preserve">ENCARGADA DE NIÑOS GUARDIA/ENC. NIÑOS ANA LEIDA </t>
  </si>
  <si>
    <t xml:space="preserve">* DENTRO DE LA COLUMNA "DIFERENCIA DIAS 31" INCLUYE LOS DIAS 31 DE CADA MES DEL SUELDO, EL PAGO EN EL SEGURO SOCIAL, 12% PENSIONES, 3% DE VIVIENDA Y </t>
  </si>
  <si>
    <t>AUPS8210287W7</t>
  </si>
  <si>
    <t>LOMI450813EBA</t>
  </si>
  <si>
    <t>MART8809295Q1</t>
  </si>
  <si>
    <t>HESC841122Q87</t>
  </si>
  <si>
    <t>PEGM651130DL6</t>
  </si>
  <si>
    <t>VAAP860214UZ8</t>
  </si>
  <si>
    <t>ZUVA8703241FA</t>
  </si>
  <si>
    <t>RAPL8804212UA</t>
  </si>
  <si>
    <t>PEBD580330TH9</t>
  </si>
  <si>
    <t>TOCC7310286N2</t>
  </si>
  <si>
    <t>MOVJ501017RF4</t>
  </si>
  <si>
    <t>NUGA4002066W8</t>
  </si>
  <si>
    <t>BEZJ550212CK6</t>
  </si>
  <si>
    <t>SERNA MUÑOZ JAIME ANTONIO</t>
  </si>
  <si>
    <t>SEMJ7701057I9</t>
  </si>
  <si>
    <t>GAFS571219AG6</t>
  </si>
  <si>
    <t>AITS8207292U0</t>
  </si>
  <si>
    <t>VIPM830225HZ9</t>
  </si>
  <si>
    <t>MOIA7804288I7</t>
  </si>
  <si>
    <t>HEVG62061527A</t>
  </si>
  <si>
    <t>HEFM590601SZA</t>
  </si>
  <si>
    <t>NAGS7304075Y2</t>
  </si>
  <si>
    <t xml:space="preserve"> RORA891210QS7</t>
  </si>
  <si>
    <t>QUME820427HJ9</t>
  </si>
  <si>
    <t>MANJ890718UB1</t>
  </si>
  <si>
    <t>JADC870607EH4</t>
  </si>
  <si>
    <t>GRAJEDA CASTILLO LIZETH ANAI</t>
  </si>
  <si>
    <t>RAMS8502269Y5</t>
  </si>
  <si>
    <t>NUGN6805017A6</t>
  </si>
  <si>
    <t>CORONADO BENITEZ BLANCA NELIDA</t>
  </si>
  <si>
    <t>ZAVALA CARRETERO BLANCA ELIZABETH</t>
  </si>
  <si>
    <t>JIMENEZ CASTRO ALICIA</t>
  </si>
  <si>
    <t>JICA8604167P5</t>
  </si>
  <si>
    <t>TUAJ890313HB6</t>
  </si>
  <si>
    <t>EIHJ920526573</t>
  </si>
  <si>
    <t>CHAVEZ ARTEAGA LESTER</t>
  </si>
  <si>
    <t>CAAL8608238G5</t>
  </si>
  <si>
    <t>ZASN500401131</t>
  </si>
  <si>
    <t>ROUS881015DC3</t>
  </si>
  <si>
    <t>POGL8508227H8</t>
  </si>
  <si>
    <t>LAMM621109EG8</t>
  </si>
  <si>
    <t>TOTAL</t>
  </si>
  <si>
    <t>CRUZ VERA FERNANDO JOSE</t>
  </si>
  <si>
    <t>LOPEZ ALVAREZ ALMA GUADALUPE</t>
  </si>
  <si>
    <t>LOAA870318C18</t>
  </si>
  <si>
    <t>LOPEZ PEREZ GUADALUPE</t>
  </si>
  <si>
    <t>LOPG840917221</t>
  </si>
  <si>
    <t>HERNANDEZ OROZCO BIRSHA SARAI</t>
  </si>
  <si>
    <t>CUVF8010212N2</t>
  </si>
  <si>
    <t>HEOB801117JJ3</t>
  </si>
  <si>
    <t>HERNANDEZ DE LEON KAREN SARAI HAIDEE</t>
  </si>
  <si>
    <t>HELK9008101N9</t>
  </si>
  <si>
    <t>RAZO RIVERA ANA LAURA</t>
  </si>
  <si>
    <t>RARA880917JK9</t>
  </si>
  <si>
    <t>ROSALES GOMEZ CHANTAL ALEJANDRA ROSALES</t>
  </si>
  <si>
    <t>ROGC901217FD2</t>
  </si>
  <si>
    <t xml:space="preserve">GONZALEZ MENDOZA ROSALIA </t>
  </si>
  <si>
    <t>GOMR711113LX3</t>
  </si>
  <si>
    <t>SANCHEZ GONZALEZ PAULINA GUADALUPE</t>
  </si>
  <si>
    <t>SAGP870319MW2</t>
  </si>
  <si>
    <t>GONZALEZ MARCOS SARAH ALINA</t>
  </si>
  <si>
    <t>GOMS660917BG4</t>
  </si>
  <si>
    <t>COMY8604075U1</t>
  </si>
  <si>
    <t>LOZOYA SANCHEZ MARTHA LETICIA</t>
  </si>
  <si>
    <t>LOSM8309233W5</t>
  </si>
  <si>
    <t>MARES ORTEGA LAURA KARINA</t>
  </si>
  <si>
    <t>MAOL880721QSA</t>
  </si>
  <si>
    <t>(5/2)</t>
  </si>
  <si>
    <t>(8/2)</t>
  </si>
  <si>
    <t>TRINIDAD BLANCO LUCIA</t>
  </si>
  <si>
    <t>TIBL910210Q84</t>
  </si>
  <si>
    <t>JIMENEZ GRANADOS SENDY</t>
  </si>
  <si>
    <t>JIGS891025PN9</t>
  </si>
  <si>
    <t>RODRIGUEZ SANCHEZ RUBI PEREGRINA</t>
  </si>
  <si>
    <t>ROSR781004M73</t>
  </si>
  <si>
    <t>GUTIERREZ SALCEDO ALMA DELIA</t>
  </si>
  <si>
    <t>GUSA760605884</t>
  </si>
  <si>
    <t>COLLAZO ESQUIVEL MARIA GUADALUPE</t>
  </si>
  <si>
    <t>COEG800304ET1</t>
  </si>
  <si>
    <t>DUEÑAS GARCIA GERALDINE ALEXANDRA</t>
  </si>
  <si>
    <t>DUGG880901KJ8</t>
  </si>
  <si>
    <t>GUZMAN HERAZO ROCIO DEL CARMEN</t>
  </si>
  <si>
    <t>GUHR780716GA7</t>
  </si>
  <si>
    <t>ROBLES CONTRERAS SANDRA MARIA</t>
  </si>
  <si>
    <t>RUIZ VALLADOLID PATRICIA DE JESUS</t>
  </si>
  <si>
    <t>RUVP8604087L8</t>
  </si>
  <si>
    <t>CASTRO ARREOLA ROSARIO MARGARITA</t>
  </si>
  <si>
    <t>CAAR661209SB3</t>
  </si>
  <si>
    <t>MENDOZA MARIN ALEJANDRA EDITH</t>
  </si>
  <si>
    <t>MEMA740814EA1</t>
  </si>
  <si>
    <t>DE LEON VEGA PATSY VIANNEY</t>
  </si>
  <si>
    <t>LEVP881110QX8</t>
  </si>
  <si>
    <t>SOBRE SUELDO</t>
  </si>
  <si>
    <t>* EL CONCEPTO DE 13.5% EN PENSIONES, 3% EN VIVIENDA Y 2% SEDAR TIENE LA FORMULA DE SUELDO MAS ESTIMULOS POR HORARIO POR EL PORCENTAJE INDICADO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</si>
  <si>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</si>
  <si>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SUPERVISOR DE LACT. Y MAT.</t>
  </si>
  <si>
    <t>HERRERA MEDINA PERLA ROCIO</t>
  </si>
  <si>
    <t>HEMP891123SD5</t>
  </si>
  <si>
    <t xml:space="preserve">SRA. EVA ARACELI AVILES ALVAREZ </t>
  </si>
  <si>
    <t>SRA. ROSALINDA GONZALEZ NAVARRO</t>
  </si>
  <si>
    <t>DELGADO RAMOS JESSICA</t>
  </si>
  <si>
    <t>DERJ920915LH3</t>
  </si>
  <si>
    <t>ROCS830311HR4</t>
  </si>
  <si>
    <t>GOMEZ LAZO MELANY DAYANA</t>
  </si>
  <si>
    <t>GOLM951002SR5</t>
  </si>
  <si>
    <t>ECONOMIA 1000</t>
  </si>
  <si>
    <t>AUXILIAR DE BIBERONES/ ENC DE NIÑOS PREES</t>
  </si>
  <si>
    <t>ENCARGADA DE NIÑOS/ AUX BIBERONES</t>
  </si>
  <si>
    <t>PADIERNA JIMENEZ MARGARITA</t>
  </si>
  <si>
    <t>PAJM740113J99</t>
  </si>
  <si>
    <t>BARAJAS RUIZ MA.  DE LA LUZ</t>
  </si>
  <si>
    <t>HERE590527ME6</t>
  </si>
  <si>
    <t>TOLENTINO CABRERA CRISTORREY</t>
  </si>
  <si>
    <t>BOBADILLA GUTIERREZ GRACIELA</t>
  </si>
  <si>
    <t>BOGG931227RH8</t>
  </si>
  <si>
    <t>GOMEZ HURTADO CLAUDIA</t>
  </si>
  <si>
    <t>GOHC790726KP6</t>
  </si>
  <si>
    <t>DE LA CRUZ VELAZQUEZ MARIA DEL TRANSITO</t>
  </si>
  <si>
    <t>CUVT820805MD2</t>
  </si>
  <si>
    <t>PLANTILLA DE SUELDOS DE ABRIL 2015</t>
  </si>
  <si>
    <t>LUNA PEREZ MARIA DEL CARMEN</t>
  </si>
  <si>
    <t>LUPC8602193WA</t>
  </si>
  <si>
    <t>GUTIERREZ RAMOS MARISOL</t>
  </si>
  <si>
    <t>GURM850111UL5</t>
  </si>
  <si>
    <t>AUMENTO</t>
  </si>
  <si>
    <t>TOTAL DESPENSA</t>
  </si>
  <si>
    <t>TOTAL TRANSPORTE</t>
  </si>
  <si>
    <t>AGUILAR GIRON MAGDA VERONICA DE ROCIO</t>
  </si>
  <si>
    <t>AUGM8211297L3</t>
  </si>
  <si>
    <t>AAMV881212522</t>
  </si>
  <si>
    <t>QUINQUENIO
1311</t>
  </si>
  <si>
    <t>PRIMA
VACACIONAL
1321</t>
  </si>
  <si>
    <t>AGUINALDO
1322</t>
  </si>
  <si>
    <t>PLASCENCIA COMPARAN RUTH MIREYA</t>
  </si>
  <si>
    <t>PACR790218916</t>
  </si>
  <si>
    <t>PEÑA CORTES JOSE BENJAMIN</t>
  </si>
  <si>
    <t>RORA891210QS7</t>
  </si>
  <si>
    <t>CARRILLO CASTELLANOS MARIBEL</t>
  </si>
  <si>
    <t>LEOG581021DE5</t>
  </si>
  <si>
    <t>LAMC621109ET3</t>
  </si>
  <si>
    <t>HEVM62061527A</t>
  </si>
  <si>
    <t>GONA630318GU7</t>
  </si>
  <si>
    <t>PEFC930407P24</t>
  </si>
  <si>
    <t>CAMARENA RIOS BRENDA ANALLELY</t>
  </si>
  <si>
    <t>CARB9108254V9</t>
  </si>
  <si>
    <t>GARCIA LOPEZ DOMINGO CLEMENTE</t>
  </si>
  <si>
    <t>GALD870323RV7</t>
  </si>
  <si>
    <t>CAAI880913D45</t>
  </si>
  <si>
    <t>CACM7409257U1</t>
  </si>
  <si>
    <t>CASTILLO ALVARADO MARIA IVETTE</t>
  </si>
  <si>
    <t>OROZCO SANCHEZ ROCIO DE LAS NIEVES</t>
  </si>
  <si>
    <t>OOSR800805PH9</t>
  </si>
  <si>
    <t xml:space="preserve">ENC. DE ASEOS </t>
  </si>
  <si>
    <t xml:space="preserve">RAMIREZ BARRETO MIRYAM </t>
  </si>
  <si>
    <t>RABM780105PM0</t>
  </si>
  <si>
    <t>SANCHEZ GARCIA MARIA DE LOURDES</t>
  </si>
  <si>
    <t>RIVERA ARREOLA MARIBEL ELIZABETH</t>
  </si>
  <si>
    <t>PEREZ FLORES MARIA CANDELARIA</t>
  </si>
  <si>
    <t>ALVARADO MEDINA VICTORIA GUADALUPE</t>
  </si>
  <si>
    <t>ZASM500401131</t>
  </si>
  <si>
    <t>PECB7602021Z7</t>
  </si>
  <si>
    <t>PLANTILLA DE SUELDOS DE SEPTIEMBRE 2015</t>
  </si>
  <si>
    <t>NOMBRE</t>
  </si>
  <si>
    <t>CARGO</t>
  </si>
  <si>
    <t>FIRMA</t>
  </si>
  <si>
    <t>REGISTRO DE INTERESADOS EN VACUNA CONTRA INFLUENZA 2015 - 2016</t>
  </si>
  <si>
    <t>Número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</si>
</sst>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[Red]\-#,##0.00\ "/>
    <numFmt numFmtId="165" formatCode="_(* #,##0.00_);_(* \(#,##0.00\);_(* &quot;-&quot;??_);_(@_)"/>
    <numFmt numFmtId="166" formatCode="_-* #,##0_-;\-* #,##0_-;_-* &quot;-&quot;??_-;_-@_-"/>
    <numFmt numFmtId="167" formatCode="#,##0.000000000000000000_ ;[Red]\-#,##0.000000000000000000\ 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0"/>
      <name val="Arial"/>
      <family val="2"/>
    </font>
    <font>
      <b/>
      <sz val="8"/>
      <color indexed="6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8"/>
      <color indexed="8"/>
      <name val="Arial"/>
      <family val="2"/>
    </font>
    <font>
      <b/>
      <sz val="10"/>
      <name val="MS Sans Serif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43CE4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165" fontId="2" fillId="0" borderId="0" applyFont="0" applyFill="0" applyBorder="0" applyAlignment="0" applyProtection="0"/>
    <xf numFmtId="0" fontId="2" fillId="0" borderId="0"/>
    <xf numFmtId="0" fontId="1" fillId="0" borderId="0"/>
    <xf numFmtId="0" fontId="12" fillId="0" borderId="0"/>
    <xf numFmtId="44" fontId="13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327">
    <xf numFmtId="0" fontId="0" fillId="0" borderId="0" xfId="0"/>
    <xf numFmtId="0" fontId="4" fillId="0" borderId="1" xfId="0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3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9" fontId="5" fillId="0" borderId="1" xfId="0" applyNumberFormat="1" applyFont="1" applyFill="1" applyBorder="1" applyAlignment="1" applyProtection="1">
      <alignment horizontal="left" vertical="center"/>
    </xf>
    <xf numFmtId="37" fontId="5" fillId="0" borderId="1" xfId="0" applyNumberFormat="1" applyFont="1" applyFill="1" applyBorder="1" applyAlignment="1" applyProtection="1">
      <alignment vertical="center"/>
    </xf>
    <xf numFmtId="43" fontId="5" fillId="0" borderId="1" xfId="0" applyNumberFormat="1" applyFont="1" applyFill="1" applyBorder="1" applyAlignment="1" applyProtection="1">
      <alignment vertical="center"/>
    </xf>
    <xf numFmtId="43" fontId="5" fillId="0" borderId="1" xfId="0" applyNumberFormat="1" applyFont="1" applyFill="1" applyBorder="1" applyAlignment="1">
      <alignment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5" fontId="5" fillId="0" borderId="1" xfId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left" vertical="center" wrapText="1" shrinkToFit="1"/>
    </xf>
    <xf numFmtId="39" fontId="5" fillId="0" borderId="1" xfId="0" applyNumberFormat="1" applyFont="1" applyFill="1" applyBorder="1" applyAlignment="1" applyProtection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left" vertical="center" wrapText="1"/>
    </xf>
    <xf numFmtId="37" fontId="5" fillId="0" borderId="1" xfId="0" applyNumberFormat="1" applyFont="1" applyFill="1" applyBorder="1" applyAlignment="1" applyProtection="1">
      <alignment horizontal="left" vertical="center"/>
    </xf>
    <xf numFmtId="43" fontId="5" fillId="0" borderId="1" xfId="2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/>
    </xf>
    <xf numFmtId="43" fontId="5" fillId="0" borderId="1" xfId="0" applyNumberFormat="1" applyFont="1" applyFill="1" applyBorder="1" applyAlignment="1">
      <alignment horizontal="center" vertical="center"/>
    </xf>
    <xf numFmtId="43" fontId="5" fillId="0" borderId="1" xfId="0" applyNumberFormat="1" applyFont="1" applyFill="1" applyBorder="1" applyAlignment="1">
      <alignment horizontal="right" vertical="center" wrapText="1"/>
    </xf>
    <xf numFmtId="37" fontId="5" fillId="0" borderId="0" xfId="0" applyNumberFormat="1" applyFont="1" applyFill="1" applyBorder="1" applyAlignment="1" applyProtection="1">
      <alignment vertical="center"/>
    </xf>
    <xf numFmtId="0" fontId="5" fillId="0" borderId="0" xfId="0" applyFont="1" applyFill="1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37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right" vertical="center"/>
    </xf>
    <xf numFmtId="4" fontId="3" fillId="0" borderId="0" xfId="2" applyNumberFormat="1" applyFont="1" applyFill="1" applyAlignment="1">
      <alignment horizontal="center" vertical="center"/>
    </xf>
    <xf numFmtId="166" fontId="5" fillId="0" borderId="1" xfId="0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166" fontId="5" fillId="0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Fill="1" applyBorder="1" applyAlignment="1" applyProtection="1">
      <alignment vertical="center"/>
    </xf>
    <xf numFmtId="4" fontId="3" fillId="0" borderId="1" xfId="2" applyNumberFormat="1" applyFont="1" applyFill="1" applyBorder="1" applyAlignment="1">
      <alignment horizontal="center" vertical="center"/>
    </xf>
    <xf numFmtId="166" fontId="3" fillId="0" borderId="1" xfId="2" applyNumberFormat="1" applyFont="1" applyFill="1" applyBorder="1" applyAlignment="1">
      <alignment vertical="center"/>
    </xf>
    <xf numFmtId="0" fontId="5" fillId="0" borderId="11" xfId="2" applyFont="1" applyFill="1" applyBorder="1" applyAlignment="1">
      <alignment horizontal="center" vertical="center"/>
    </xf>
    <xf numFmtId="4" fontId="3" fillId="0" borderId="0" xfId="2" applyNumberFormat="1" applyFont="1" applyFill="1" applyBorder="1" applyAlignment="1">
      <alignment horizontal="center" vertical="center"/>
    </xf>
    <xf numFmtId="4" fontId="3" fillId="0" borderId="12" xfId="2" applyNumberFormat="1" applyFont="1" applyFill="1" applyBorder="1" applyAlignment="1">
      <alignment horizontal="center" vertical="center"/>
    </xf>
    <xf numFmtId="0" fontId="3" fillId="0" borderId="8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4" fontId="3" fillId="0" borderId="8" xfId="2" applyNumberFormat="1" applyFont="1" applyFill="1" applyBorder="1" applyAlignment="1">
      <alignment horizontal="center" vertical="center"/>
    </xf>
    <xf numFmtId="0" fontId="3" fillId="0" borderId="8" xfId="2" applyFont="1" applyFill="1" applyBorder="1" applyAlignment="1">
      <alignment vertical="center"/>
    </xf>
    <xf numFmtId="0" fontId="3" fillId="0" borderId="0" xfId="2" applyFont="1" applyAlignment="1">
      <alignment horizontal="left" vertical="center"/>
    </xf>
    <xf numFmtId="0" fontId="3" fillId="0" borderId="8" xfId="2" applyFont="1" applyBorder="1" applyAlignment="1">
      <alignment vertical="center"/>
    </xf>
    <xf numFmtId="0" fontId="3" fillId="0" borderId="8" xfId="2" applyFont="1" applyBorder="1" applyAlignment="1">
      <alignment horizontal="left" vertical="center"/>
    </xf>
    <xf numFmtId="4" fontId="3" fillId="0" borderId="0" xfId="2" applyNumberFormat="1" applyFont="1" applyAlignment="1">
      <alignment vertical="center"/>
    </xf>
    <xf numFmtId="0" fontId="3" fillId="0" borderId="0" xfId="2" applyNumberFormat="1" applyFont="1" applyFill="1" applyAlignment="1">
      <alignment vertical="center"/>
    </xf>
    <xf numFmtId="164" fontId="3" fillId="0" borderId="0" xfId="2" applyNumberFormat="1" applyFont="1" applyFill="1" applyBorder="1" applyAlignment="1">
      <alignment vertical="center"/>
    </xf>
    <xf numFmtId="165" fontId="8" fillId="0" borderId="0" xfId="1" applyFont="1" applyFill="1" applyAlignment="1">
      <alignment vertical="center"/>
    </xf>
    <xf numFmtId="164" fontId="3" fillId="0" borderId="0" xfId="2" applyNumberFormat="1" applyFont="1" applyAlignment="1">
      <alignment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0" xfId="2" applyFont="1" applyBorder="1" applyAlignment="1">
      <alignment vertical="center"/>
    </xf>
    <xf numFmtId="4" fontId="5" fillId="0" borderId="1" xfId="0" applyNumberFormat="1" applyFont="1" applyFill="1" applyBorder="1" applyAlignment="1">
      <alignment vertical="center"/>
    </xf>
    <xf numFmtId="43" fontId="3" fillId="0" borderId="0" xfId="2" applyNumberFormat="1" applyFont="1" applyAlignment="1">
      <alignment vertical="center"/>
    </xf>
    <xf numFmtId="0" fontId="3" fillId="0" borderId="15" xfId="2" applyFont="1" applyFill="1" applyBorder="1" applyAlignment="1">
      <alignment horizontal="center" vertical="center"/>
    </xf>
    <xf numFmtId="4" fontId="3" fillId="0" borderId="16" xfId="2" applyNumberFormat="1" applyFont="1" applyFill="1" applyBorder="1" applyAlignment="1">
      <alignment horizontal="center" vertical="center"/>
    </xf>
    <xf numFmtId="4" fontId="3" fillId="0" borderId="17" xfId="2" applyNumberFormat="1" applyFont="1" applyFill="1" applyBorder="1" applyAlignment="1">
      <alignment horizontal="center" vertical="center"/>
    </xf>
    <xf numFmtId="4" fontId="3" fillId="0" borderId="0" xfId="2" applyNumberFormat="1" applyFont="1" applyAlignment="1">
      <alignment horizontal="center" vertical="center"/>
    </xf>
    <xf numFmtId="4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horizontal="left" vertical="center"/>
    </xf>
    <xf numFmtId="4" fontId="3" fillId="0" borderId="8" xfId="2" applyNumberFormat="1" applyFont="1" applyFill="1" applyBorder="1" applyAlignment="1">
      <alignment vertical="center"/>
    </xf>
    <xf numFmtId="0" fontId="3" fillId="0" borderId="8" xfId="2" applyFont="1" applyFill="1" applyBorder="1" applyAlignment="1">
      <alignment horizontal="left" vertical="center"/>
    </xf>
    <xf numFmtId="4" fontId="3" fillId="0" borderId="18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vertical="center"/>
    </xf>
    <xf numFmtId="0" fontId="5" fillId="0" borderId="0" xfId="2" applyFont="1" applyFill="1" applyBorder="1" applyAlignment="1">
      <alignment vertical="center"/>
    </xf>
    <xf numFmtId="0" fontId="5" fillId="0" borderId="8" xfId="2" applyFont="1" applyFill="1" applyBorder="1" applyAlignment="1">
      <alignment vertical="center"/>
    </xf>
    <xf numFmtId="0" fontId="3" fillId="2" borderId="0" xfId="2" applyFont="1" applyFill="1" applyAlignment="1">
      <alignment vertical="center"/>
    </xf>
    <xf numFmtId="167" fontId="3" fillId="0" borderId="0" xfId="2" applyNumberFormat="1" applyFont="1" applyFill="1" applyBorder="1" applyAlignment="1">
      <alignment vertical="center"/>
    </xf>
    <xf numFmtId="0" fontId="3" fillId="0" borderId="1" xfId="2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16" fontId="5" fillId="0" borderId="1" xfId="0" applyNumberFormat="1" applyFont="1" applyFill="1" applyBorder="1" applyAlignment="1" applyProtection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3" borderId="4" xfId="2" applyFont="1" applyFill="1" applyBorder="1" applyAlignment="1">
      <alignment horizontal="center" vertical="center" wrapText="1"/>
    </xf>
    <xf numFmtId="0" fontId="9" fillId="3" borderId="7" xfId="2" applyFont="1" applyFill="1" applyBorder="1" applyAlignment="1">
      <alignment vertical="center"/>
    </xf>
    <xf numFmtId="0" fontId="9" fillId="3" borderId="1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9" fillId="2" borderId="0" xfId="2" applyFont="1" applyFill="1" applyAlignment="1">
      <alignment horizontal="left" vertical="center"/>
    </xf>
    <xf numFmtId="0" fontId="9" fillId="2" borderId="0" xfId="2" applyFont="1" applyFill="1" applyAlignment="1">
      <alignment horizontal="center" vertical="center"/>
    </xf>
    <xf numFmtId="0" fontId="9" fillId="2" borderId="0" xfId="2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4" fontId="9" fillId="2" borderId="0" xfId="2" applyNumberFormat="1" applyFont="1" applyFill="1" applyAlignment="1">
      <alignment horizontal="center" vertical="center"/>
    </xf>
    <xf numFmtId="4" fontId="9" fillId="2" borderId="0" xfId="2" applyNumberFormat="1" applyFont="1" applyFill="1" applyAlignment="1">
      <alignment vertical="center"/>
    </xf>
    <xf numFmtId="0" fontId="3" fillId="2" borderId="0" xfId="2" applyFont="1" applyFill="1" applyAlignment="1">
      <alignment horizontal="left" vertical="center"/>
    </xf>
    <xf numFmtId="0" fontId="3" fillId="2" borderId="0" xfId="2" applyFont="1" applyFill="1" applyAlignment="1">
      <alignment horizontal="center" vertical="center"/>
    </xf>
    <xf numFmtId="4" fontId="3" fillId="2" borderId="0" xfId="2" applyNumberFormat="1" applyFont="1" applyFill="1" applyAlignment="1">
      <alignment horizontal="center" vertical="center"/>
    </xf>
    <xf numFmtId="0" fontId="3" fillId="2" borderId="8" xfId="2" applyFont="1" applyFill="1" applyBorder="1" applyAlignment="1">
      <alignment horizontal="center" vertical="center"/>
    </xf>
    <xf numFmtId="0" fontId="3" fillId="2" borderId="8" xfId="2" applyFont="1" applyFill="1" applyBorder="1" applyAlignment="1">
      <alignment vertical="center"/>
    </xf>
    <xf numFmtId="14" fontId="3" fillId="2" borderId="0" xfId="2" applyNumberFormat="1" applyFont="1" applyFill="1" applyAlignment="1">
      <alignment vertical="center"/>
    </xf>
    <xf numFmtId="0" fontId="3" fillId="2" borderId="8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0" fontId="3" fillId="0" borderId="0" xfId="2" applyFont="1" applyAlignment="1">
      <alignment vertical="center"/>
    </xf>
    <xf numFmtId="0" fontId="5" fillId="0" borderId="1" xfId="2" applyFont="1" applyFill="1" applyBorder="1" applyAlignment="1">
      <alignment horizontal="center" vertical="center"/>
    </xf>
    <xf numFmtId="164" fontId="3" fillId="0" borderId="0" xfId="2" applyNumberFormat="1" applyFont="1" applyFill="1" applyAlignment="1">
      <alignment vertical="center"/>
    </xf>
    <xf numFmtId="0" fontId="5" fillId="0" borderId="1" xfId="4" applyNumberFormat="1" applyFont="1" applyFill="1" applyBorder="1" applyAlignment="1">
      <alignment horizontal="center" vertical="center" wrapText="1"/>
    </xf>
    <xf numFmtId="0" fontId="5" fillId="0" borderId="1" xfId="4" applyNumberFormat="1" applyFont="1" applyFill="1" applyBorder="1" applyAlignment="1">
      <alignment horizontal="center" vertical="center"/>
    </xf>
    <xf numFmtId="0" fontId="3" fillId="3" borderId="2" xfId="2" applyNumberFormat="1" applyFont="1" applyFill="1" applyBorder="1" applyAlignment="1">
      <alignment horizontal="center" vertical="center" wrapText="1"/>
    </xf>
    <xf numFmtId="0" fontId="5" fillId="3" borderId="2" xfId="2" applyNumberFormat="1" applyFont="1" applyFill="1" applyBorder="1" applyAlignment="1">
      <alignment horizontal="center" vertical="center" textRotation="90" wrapText="1"/>
    </xf>
    <xf numFmtId="0" fontId="3" fillId="3" borderId="2" xfId="2" applyNumberFormat="1" applyFont="1" applyFill="1" applyBorder="1" applyAlignment="1">
      <alignment horizontal="center" vertical="center" textRotation="255" wrapText="1"/>
    </xf>
    <xf numFmtId="0" fontId="3" fillId="3" borderId="2" xfId="2" applyNumberFormat="1" applyFont="1" applyFill="1" applyBorder="1" applyAlignment="1">
      <alignment horizontal="center" vertical="center" textRotation="255"/>
    </xf>
    <xf numFmtId="0" fontId="9" fillId="3" borderId="2" xfId="2" applyNumberFormat="1" applyFont="1" applyFill="1" applyBorder="1" applyAlignment="1">
      <alignment horizontal="center" vertical="center" textRotation="255" wrapText="1"/>
    </xf>
    <xf numFmtId="0" fontId="10" fillId="3" borderId="2" xfId="0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center" vertical="center" wrapText="1"/>
    </xf>
    <xf numFmtId="4" fontId="3" fillId="3" borderId="3" xfId="2" applyNumberFormat="1" applyFont="1" applyFill="1" applyBorder="1" applyAlignment="1">
      <alignment horizontal="center" vertical="center" wrapText="1"/>
    </xf>
    <xf numFmtId="43" fontId="3" fillId="3" borderId="3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left" vertical="center" wrapText="1"/>
    </xf>
    <xf numFmtId="0" fontId="4" fillId="0" borderId="1" xfId="0" applyFont="1" applyBorder="1" applyAlignment="1" applyProtection="1">
      <alignment horizontal="left" vertical="center"/>
    </xf>
    <xf numFmtId="0" fontId="3" fillId="0" borderId="1" xfId="2" applyFont="1" applyFill="1" applyBorder="1" applyAlignment="1">
      <alignment horizontal="left" vertical="center" wrapText="1"/>
    </xf>
    <xf numFmtId="0" fontId="3" fillId="0" borderId="0" xfId="2" applyFont="1" applyFill="1" applyAlignment="1">
      <alignment horizontal="center" vertical="center"/>
    </xf>
    <xf numFmtId="0" fontId="3" fillId="0" borderId="0" xfId="2" applyFont="1" applyAlignment="1">
      <alignment horizontal="center" vertical="center"/>
    </xf>
    <xf numFmtId="39" fontId="5" fillId="0" borderId="1" xfId="0" applyNumberFormat="1" applyFont="1" applyFill="1" applyBorder="1" applyAlignment="1" applyProtection="1">
      <alignment horizontal="center" vertical="center"/>
    </xf>
    <xf numFmtId="0" fontId="3" fillId="0" borderId="0" xfId="2" applyFont="1" applyFill="1" applyAlignment="1">
      <alignment horizontal="center" vertical="center"/>
    </xf>
    <xf numFmtId="0" fontId="9" fillId="3" borderId="19" xfId="2" applyFont="1" applyFill="1" applyBorder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4" fontId="3" fillId="0" borderId="0" xfId="2" applyNumberFormat="1" applyFont="1" applyFill="1" applyAlignment="1">
      <alignment vertical="center"/>
    </xf>
    <xf numFmtId="0" fontId="3" fillId="0" borderId="0" xfId="2" applyFont="1" applyFill="1" applyAlignment="1">
      <alignment horizontal="left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7" xfId="2" applyFont="1" applyFill="1" applyBorder="1" applyAlignment="1">
      <alignment horizontal="center" vertical="center"/>
    </xf>
    <xf numFmtId="0" fontId="6" fillId="0" borderId="7" xfId="2" applyFont="1" applyFill="1" applyBorder="1" applyAlignment="1">
      <alignment vertical="center"/>
    </xf>
    <xf numFmtId="0" fontId="6" fillId="0" borderId="7" xfId="2" applyFont="1" applyFill="1" applyBorder="1" applyAlignment="1">
      <alignment horizontal="center" vertical="center"/>
    </xf>
    <xf numFmtId="4" fontId="3" fillId="0" borderId="13" xfId="2" applyNumberFormat="1" applyFont="1" applyFill="1" applyBorder="1" applyAlignment="1">
      <alignment vertical="center"/>
    </xf>
    <xf numFmtId="0" fontId="6" fillId="0" borderId="8" xfId="2" applyFont="1" applyFill="1" applyBorder="1" applyAlignment="1">
      <alignment vertical="center"/>
    </xf>
    <xf numFmtId="4" fontId="3" fillId="0" borderId="0" xfId="2" applyNumberFormat="1" applyFont="1" applyFill="1" applyAlignment="1">
      <alignment horizontal="left" vertical="center"/>
    </xf>
    <xf numFmtId="0" fontId="3" fillId="0" borderId="14" xfId="2" applyFont="1" applyFill="1" applyBorder="1" applyAlignment="1">
      <alignment vertical="center"/>
    </xf>
    <xf numFmtId="0" fontId="3" fillId="0" borderId="11" xfId="2" applyFont="1" applyFill="1" applyBorder="1" applyAlignment="1">
      <alignment vertical="center"/>
    </xf>
    <xf numFmtId="0" fontId="3" fillId="0" borderId="9" xfId="2" applyFont="1" applyFill="1" applyBorder="1" applyAlignment="1">
      <alignment vertical="center"/>
    </xf>
    <xf numFmtId="4" fontId="3" fillId="0" borderId="12" xfId="2" applyNumberFormat="1" applyFont="1" applyFill="1" applyBorder="1" applyAlignment="1">
      <alignment vertical="center"/>
    </xf>
    <xf numFmtId="0" fontId="3" fillId="0" borderId="10" xfId="2" applyFont="1" applyFill="1" applyBorder="1" applyAlignment="1">
      <alignment vertical="center"/>
    </xf>
    <xf numFmtId="0" fontId="9" fillId="0" borderId="14" xfId="2" applyFont="1" applyFill="1" applyBorder="1" applyAlignment="1">
      <alignment vertical="center"/>
    </xf>
    <xf numFmtId="4" fontId="3" fillId="0" borderId="15" xfId="2" applyNumberFormat="1" applyFont="1" applyFill="1" applyBorder="1" applyAlignment="1">
      <alignment vertical="center"/>
    </xf>
    <xf numFmtId="0" fontId="9" fillId="0" borderId="9" xfId="2" applyFont="1" applyFill="1" applyBorder="1" applyAlignment="1">
      <alignment vertical="center"/>
    </xf>
    <xf numFmtId="4" fontId="3" fillId="0" borderId="16" xfId="2" applyNumberFormat="1" applyFont="1" applyFill="1" applyBorder="1" applyAlignment="1">
      <alignment vertical="center"/>
    </xf>
    <xf numFmtId="4" fontId="3" fillId="0" borderId="17" xfId="2" applyNumberFormat="1" applyFont="1" applyFill="1" applyBorder="1" applyAlignment="1">
      <alignment vertical="center"/>
    </xf>
    <xf numFmtId="0" fontId="9" fillId="0" borderId="10" xfId="2" applyFont="1" applyFill="1" applyBorder="1" applyAlignment="1">
      <alignment vertical="center"/>
    </xf>
    <xf numFmtId="0" fontId="5" fillId="0" borderId="1" xfId="0" applyNumberFormat="1" applyFont="1" applyFill="1" applyBorder="1" applyAlignment="1" applyProtection="1">
      <alignment vertical="center"/>
    </xf>
    <xf numFmtId="0" fontId="11" fillId="2" borderId="0" xfId="2" applyFont="1" applyFill="1" applyAlignment="1">
      <alignment vertical="center"/>
    </xf>
    <xf numFmtId="0" fontId="5" fillId="0" borderId="1" xfId="4" applyFont="1" applyFill="1" applyBorder="1" applyAlignment="1">
      <alignment horizontal="left" vertical="center"/>
    </xf>
    <xf numFmtId="0" fontId="5" fillId="0" borderId="1" xfId="4" applyFont="1" applyFill="1" applyBorder="1" applyAlignment="1">
      <alignment horizontal="center" vertical="center"/>
    </xf>
    <xf numFmtId="14" fontId="5" fillId="0" borderId="1" xfId="4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vertical="center"/>
    </xf>
    <xf numFmtId="0" fontId="9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2" applyFont="1" applyFill="1" applyAlignment="1">
      <alignment horizontal="center" vertical="center"/>
    </xf>
    <xf numFmtId="0" fontId="9" fillId="3" borderId="1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43" fontId="5" fillId="4" borderId="1" xfId="0" applyNumberFormat="1" applyFont="1" applyFill="1" applyBorder="1" applyAlignment="1">
      <alignment horizontal="center" vertical="center"/>
    </xf>
    <xf numFmtId="166" fontId="5" fillId="4" borderId="1" xfId="0" applyNumberFormat="1" applyFont="1" applyFill="1" applyBorder="1" applyAlignment="1">
      <alignment horizontal="center" vertical="center" wrapText="1"/>
    </xf>
    <xf numFmtId="166" fontId="5" fillId="4" borderId="1" xfId="0" applyNumberFormat="1" applyFont="1" applyFill="1" applyBorder="1" applyAlignment="1">
      <alignment vertical="center"/>
    </xf>
    <xf numFmtId="43" fontId="5" fillId="5" borderId="1" xfId="0" applyNumberFormat="1" applyFont="1" applyFill="1" applyBorder="1" applyAlignment="1">
      <alignment vertical="center"/>
    </xf>
    <xf numFmtId="43" fontId="7" fillId="5" borderId="1" xfId="0" applyNumberFormat="1" applyFont="1" applyFill="1" applyBorder="1" applyAlignment="1">
      <alignment vertical="center"/>
    </xf>
    <xf numFmtId="43" fontId="5" fillId="5" borderId="1" xfId="0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vertical="center"/>
    </xf>
    <xf numFmtId="43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NumberFormat="1" applyFont="1" applyFill="1" applyBorder="1" applyAlignment="1">
      <alignment horizontal="center" vertical="center"/>
    </xf>
    <xf numFmtId="39" fontId="5" fillId="5" borderId="1" xfId="0" applyNumberFormat="1" applyFont="1" applyFill="1" applyBorder="1" applyAlignment="1" applyProtection="1">
      <alignment horizontal="left" vertical="center"/>
    </xf>
    <xf numFmtId="14" fontId="5" fillId="5" borderId="1" xfId="0" applyNumberFormat="1" applyFont="1" applyFill="1" applyBorder="1" applyAlignment="1">
      <alignment horizontal="center" vertical="center" wrapText="1"/>
    </xf>
    <xf numFmtId="37" fontId="5" fillId="5" borderId="1" xfId="0" applyNumberFormat="1" applyFont="1" applyFill="1" applyBorder="1" applyAlignment="1" applyProtection="1">
      <alignment vertical="center"/>
    </xf>
    <xf numFmtId="0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 applyProtection="1">
      <alignment horizontal="left" vertical="center" wrapText="1"/>
    </xf>
    <xf numFmtId="0" fontId="3" fillId="5" borderId="0" xfId="2" applyFont="1" applyFill="1" applyAlignment="1">
      <alignment vertical="center"/>
    </xf>
    <xf numFmtId="0" fontId="5" fillId="6" borderId="1" xfId="0" applyNumberFormat="1" applyFont="1" applyFill="1" applyBorder="1" applyAlignment="1">
      <alignment horizontal="center" vertical="center"/>
    </xf>
    <xf numFmtId="39" fontId="5" fillId="6" borderId="1" xfId="0" applyNumberFormat="1" applyFont="1" applyFill="1" applyBorder="1" applyAlignment="1" applyProtection="1">
      <alignment horizontal="left" vertical="center"/>
    </xf>
    <xf numFmtId="14" fontId="5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vertical="center"/>
    </xf>
    <xf numFmtId="0" fontId="5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</xf>
    <xf numFmtId="43" fontId="5" fillId="6" borderId="1" xfId="0" applyNumberFormat="1" applyFont="1" applyFill="1" applyBorder="1" applyAlignment="1">
      <alignment vertical="center"/>
    </xf>
    <xf numFmtId="43" fontId="5" fillId="6" borderId="1" xfId="0" applyNumberFormat="1" applyFont="1" applyFill="1" applyBorder="1" applyAlignment="1">
      <alignment horizontal="center" vertical="center"/>
    </xf>
    <xf numFmtId="43" fontId="5" fillId="6" borderId="1" xfId="0" applyNumberFormat="1" applyFont="1" applyFill="1" applyBorder="1" applyAlignment="1">
      <alignment horizontal="center" vertical="center" wrapText="1"/>
    </xf>
    <xf numFmtId="166" fontId="5" fillId="6" borderId="1" xfId="0" applyNumberFormat="1" applyFont="1" applyFill="1" applyBorder="1" applyAlignment="1">
      <alignment vertical="center"/>
    </xf>
    <xf numFmtId="166" fontId="5" fillId="6" borderId="1" xfId="0" applyNumberFormat="1" applyFont="1" applyFill="1" applyBorder="1" applyAlignment="1">
      <alignment horizontal="center" vertical="center" wrapText="1"/>
    </xf>
    <xf numFmtId="0" fontId="3" fillId="6" borderId="0" xfId="2" applyFont="1" applyFill="1" applyAlignment="1">
      <alignment vertical="center"/>
    </xf>
    <xf numFmtId="37" fontId="5" fillId="6" borderId="1" xfId="0" applyNumberFormat="1" applyFont="1" applyFill="1" applyBorder="1" applyAlignment="1" applyProtection="1">
      <alignment vertical="center"/>
    </xf>
    <xf numFmtId="43" fontId="7" fillId="6" borderId="1" xfId="0" applyNumberFormat="1" applyFont="1" applyFill="1" applyBorder="1" applyAlignment="1">
      <alignment vertical="center"/>
    </xf>
    <xf numFmtId="166" fontId="5" fillId="6" borderId="1" xfId="0" applyNumberFormat="1" applyFont="1" applyFill="1" applyBorder="1" applyAlignment="1" applyProtection="1">
      <alignment vertical="center"/>
    </xf>
    <xf numFmtId="43" fontId="5" fillId="6" borderId="1" xfId="0" applyNumberFormat="1" applyFont="1" applyFill="1" applyBorder="1" applyAlignment="1" applyProtection="1">
      <alignment vertical="center"/>
    </xf>
    <xf numFmtId="44" fontId="9" fillId="2" borderId="0" xfId="5" applyFont="1" applyFill="1" applyAlignment="1">
      <alignment vertical="center"/>
    </xf>
    <xf numFmtId="44" fontId="9" fillId="2" borderId="0" xfId="5" applyFont="1" applyFill="1" applyAlignment="1">
      <alignment horizontal="center" vertical="center"/>
    </xf>
    <xf numFmtId="44" fontId="3" fillId="2" borderId="0" xfId="5" applyFont="1" applyFill="1" applyAlignment="1">
      <alignment vertical="center"/>
    </xf>
    <xf numFmtId="44" fontId="3" fillId="3" borderId="2" xfId="5" applyFont="1" applyFill="1" applyBorder="1" applyAlignment="1">
      <alignment horizontal="center" vertical="center" wrapText="1"/>
    </xf>
    <xf numFmtId="44" fontId="5" fillId="0" borderId="1" xfId="5" applyFont="1" applyFill="1" applyBorder="1" applyAlignment="1">
      <alignment horizontal="center" vertical="center" wrapText="1"/>
    </xf>
    <xf numFmtId="44" fontId="5" fillId="6" borderId="1" xfId="5" applyFont="1" applyFill="1" applyBorder="1" applyAlignment="1">
      <alignment vertical="center"/>
    </xf>
    <xf numFmtId="44" fontId="3" fillId="0" borderId="0" xfId="5" applyFont="1" applyFill="1" applyAlignment="1">
      <alignment vertical="center"/>
    </xf>
    <xf numFmtId="44" fontId="3" fillId="0" borderId="0" xfId="5" applyFont="1" applyFill="1" applyBorder="1" applyAlignment="1">
      <alignment vertical="center"/>
    </xf>
    <xf numFmtId="44" fontId="3" fillId="0" borderId="8" xfId="5" applyFont="1" applyFill="1" applyBorder="1" applyAlignment="1">
      <alignment horizontal="center" vertical="center"/>
    </xf>
    <xf numFmtId="44" fontId="3" fillId="0" borderId="0" xfId="5" applyFont="1" applyAlignment="1">
      <alignment vertical="center"/>
    </xf>
    <xf numFmtId="44" fontId="3" fillId="0" borderId="8" xfId="5" applyFont="1" applyFill="1" applyBorder="1" applyAlignment="1">
      <alignment vertical="center"/>
    </xf>
    <xf numFmtId="44" fontId="3" fillId="2" borderId="0" xfId="5" applyFont="1" applyFill="1" applyAlignment="1">
      <alignment horizontal="center" vertical="center"/>
    </xf>
    <xf numFmtId="44" fontId="3" fillId="8" borderId="2" xfId="5" applyFont="1" applyFill="1" applyBorder="1" applyAlignment="1">
      <alignment horizontal="center" vertical="center" wrapText="1"/>
    </xf>
    <xf numFmtId="44" fontId="5" fillId="8" borderId="1" xfId="5" applyFont="1" applyFill="1" applyBorder="1" applyAlignment="1">
      <alignment horizontal="center" vertical="center" wrapText="1"/>
    </xf>
    <xf numFmtId="44" fontId="9" fillId="3" borderId="4" xfId="5" applyFont="1" applyFill="1" applyBorder="1" applyAlignment="1">
      <alignment horizontal="center" vertical="center"/>
    </xf>
    <xf numFmtId="44" fontId="5" fillId="6" borderId="1" xfId="5" applyFont="1" applyFill="1" applyBorder="1" applyAlignment="1">
      <alignment horizontal="center" vertical="center"/>
    </xf>
    <xf numFmtId="44" fontId="5" fillId="6" borderId="1" xfId="5" applyFont="1" applyFill="1" applyBorder="1" applyAlignment="1">
      <alignment horizontal="center" vertical="center" wrapText="1"/>
    </xf>
    <xf numFmtId="44" fontId="3" fillId="0" borderId="0" xfId="5" applyFont="1" applyFill="1" applyAlignment="1">
      <alignment horizontal="center" vertical="center"/>
    </xf>
    <xf numFmtId="44" fontId="3" fillId="0" borderId="11" xfId="5" applyFont="1" applyFill="1" applyBorder="1" applyAlignment="1">
      <alignment vertical="center"/>
    </xf>
    <xf numFmtId="44" fontId="5" fillId="0" borderId="11" xfId="5" applyFont="1" applyFill="1" applyBorder="1" applyAlignment="1">
      <alignment horizontal="center" vertical="center"/>
    </xf>
    <xf numFmtId="44" fontId="3" fillId="0" borderId="15" xfId="5" applyFont="1" applyFill="1" applyBorder="1" applyAlignment="1">
      <alignment horizontal="center" vertical="center"/>
    </xf>
    <xf numFmtId="44" fontId="3" fillId="0" borderId="0" xfId="5" applyFont="1" applyFill="1" applyBorder="1" applyAlignment="1">
      <alignment horizontal="center" vertical="center"/>
    </xf>
    <xf numFmtId="44" fontId="3" fillId="0" borderId="16" xfId="5" applyFont="1" applyFill="1" applyBorder="1" applyAlignment="1">
      <alignment horizontal="center" vertical="center"/>
    </xf>
    <xf numFmtId="44" fontId="3" fillId="0" borderId="12" xfId="5" applyFont="1" applyFill="1" applyBorder="1" applyAlignment="1">
      <alignment vertical="center"/>
    </xf>
    <xf numFmtId="44" fontId="3" fillId="0" borderId="12" xfId="5" applyFont="1" applyFill="1" applyBorder="1" applyAlignment="1">
      <alignment horizontal="center" vertical="center"/>
    </xf>
    <xf numFmtId="44" fontId="3" fillId="0" borderId="18" xfId="5" applyFont="1" applyFill="1" applyBorder="1" applyAlignment="1">
      <alignment horizontal="center" vertical="center"/>
    </xf>
    <xf numFmtId="44" fontId="3" fillId="0" borderId="15" xfId="5" applyFont="1" applyFill="1" applyBorder="1" applyAlignment="1">
      <alignment vertical="center"/>
    </xf>
    <xf numFmtId="44" fontId="3" fillId="0" borderId="16" xfId="5" applyFont="1" applyFill="1" applyBorder="1" applyAlignment="1">
      <alignment vertical="center"/>
    </xf>
    <xf numFmtId="44" fontId="3" fillId="0" borderId="17" xfId="5" applyFont="1" applyFill="1" applyBorder="1" applyAlignment="1">
      <alignment vertical="center"/>
    </xf>
    <xf numFmtId="44" fontId="3" fillId="0" borderId="17" xfId="5" applyFont="1" applyFill="1" applyBorder="1" applyAlignment="1">
      <alignment horizontal="center" vertical="center"/>
    </xf>
    <xf numFmtId="37" fontId="5" fillId="6" borderId="1" xfId="0" applyNumberFormat="1" applyFont="1" applyFill="1" applyBorder="1" applyAlignment="1" applyProtection="1">
      <alignment horizontal="left" vertical="center"/>
    </xf>
    <xf numFmtId="0" fontId="5" fillId="6" borderId="1" xfId="4" applyNumberFormat="1" applyFont="1" applyFill="1" applyBorder="1" applyAlignment="1">
      <alignment horizontal="center" vertical="center"/>
    </xf>
    <xf numFmtId="37" fontId="5" fillId="6" borderId="1" xfId="4" applyNumberFormat="1" applyFont="1" applyFill="1" applyBorder="1" applyAlignment="1" applyProtection="1">
      <alignment horizontal="left" vertical="center"/>
    </xf>
    <xf numFmtId="0" fontId="5" fillId="6" borderId="1" xfId="0" applyNumberFormat="1" applyFont="1" applyFill="1" applyBorder="1" applyAlignment="1" applyProtection="1">
      <alignment horizontal="left" vertical="center" wrapText="1"/>
    </xf>
    <xf numFmtId="37" fontId="5" fillId="6" borderId="1" xfId="0" applyNumberFormat="1" applyFont="1" applyFill="1" applyBorder="1" applyAlignment="1" applyProtection="1">
      <alignment horizontal="center" vertical="center"/>
    </xf>
    <xf numFmtId="14" fontId="5" fillId="6" borderId="1" xfId="4" applyNumberFormat="1" applyFont="1" applyFill="1" applyBorder="1" applyAlignment="1">
      <alignment horizontal="center" vertical="center" wrapText="1"/>
    </xf>
    <xf numFmtId="39" fontId="5" fillId="6" borderId="1" xfId="4" applyNumberFormat="1" applyFont="1" applyFill="1" applyBorder="1" applyAlignment="1" applyProtection="1">
      <alignment horizontal="left" vertical="center"/>
    </xf>
    <xf numFmtId="0" fontId="5" fillId="6" borderId="1" xfId="0" applyFont="1" applyFill="1" applyBorder="1" applyAlignment="1">
      <alignment horizontal="left" vertical="center" wrapText="1"/>
    </xf>
    <xf numFmtId="14" fontId="5" fillId="6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 applyProtection="1">
      <alignment horizontal="left" vertical="center" wrapText="1" shrinkToFit="1"/>
    </xf>
    <xf numFmtId="164" fontId="3" fillId="6" borderId="0" xfId="2" applyNumberFormat="1" applyFont="1" applyFill="1" applyAlignment="1">
      <alignment vertical="center"/>
    </xf>
    <xf numFmtId="44" fontId="5" fillId="6" borderId="1" xfId="5" applyFont="1" applyFill="1" applyBorder="1" applyAlignment="1" applyProtection="1">
      <alignment vertical="center"/>
    </xf>
    <xf numFmtId="44" fontId="3" fillId="6" borderId="0" xfId="5" applyFont="1" applyFill="1" applyAlignment="1">
      <alignment vertical="center"/>
    </xf>
    <xf numFmtId="0" fontId="4" fillId="6" borderId="1" xfId="0" applyFont="1" applyFill="1" applyBorder="1" applyAlignment="1" applyProtection="1">
      <alignment horizontal="left" vertical="center"/>
    </xf>
    <xf numFmtId="0" fontId="4" fillId="6" borderId="1" xfId="0" applyFont="1" applyFill="1" applyBorder="1" applyAlignment="1" applyProtection="1">
      <alignment horizontal="left" vertical="center" wrapText="1"/>
    </xf>
    <xf numFmtId="14" fontId="5" fillId="5" borderId="1" xfId="0" applyNumberFormat="1" applyFont="1" applyFill="1" applyBorder="1" applyAlignment="1">
      <alignment horizontal="center" vertical="center"/>
    </xf>
    <xf numFmtId="37" fontId="5" fillId="6" borderId="1" xfId="0" applyNumberFormat="1" applyFont="1" applyFill="1" applyBorder="1" applyAlignment="1">
      <alignment vertical="center"/>
    </xf>
    <xf numFmtId="44" fontId="5" fillId="5" borderId="1" xfId="5" applyFont="1" applyFill="1" applyBorder="1" applyAlignment="1">
      <alignment horizontal="center" vertical="center"/>
    </xf>
    <xf numFmtId="44" fontId="5" fillId="5" borderId="1" xfId="5" applyFont="1" applyFill="1" applyBorder="1" applyAlignment="1">
      <alignment horizontal="center" vertical="center" wrapText="1"/>
    </xf>
    <xf numFmtId="39" fontId="5" fillId="6" borderId="1" xfId="0" applyNumberFormat="1" applyFont="1" applyFill="1" applyBorder="1" applyAlignment="1" applyProtection="1">
      <alignment horizontal="left" vertical="center" wrapText="1"/>
    </xf>
    <xf numFmtId="166" fontId="5" fillId="6" borderId="1" xfId="0" applyNumberFormat="1" applyFont="1" applyFill="1" applyBorder="1" applyAlignment="1">
      <alignment horizontal="center" vertical="center"/>
    </xf>
    <xf numFmtId="0" fontId="5" fillId="6" borderId="1" xfId="2" applyFont="1" applyFill="1" applyBorder="1" applyAlignment="1">
      <alignment vertical="center"/>
    </xf>
    <xf numFmtId="14" fontId="5" fillId="6" borderId="1" xfId="2" applyNumberFormat="1" applyFont="1" applyFill="1" applyBorder="1" applyAlignment="1">
      <alignment horizontal="center" vertical="center"/>
    </xf>
    <xf numFmtId="44" fontId="5" fillId="0" borderId="1" xfId="5" applyFont="1" applyFill="1" applyBorder="1" applyAlignment="1">
      <alignment horizontal="center" vertical="center"/>
    </xf>
    <xf numFmtId="44" fontId="5" fillId="0" borderId="1" xfId="5" applyFont="1" applyFill="1" applyBorder="1" applyAlignment="1" applyProtection="1">
      <alignment vertical="center"/>
    </xf>
    <xf numFmtId="43" fontId="5" fillId="6" borderId="1" xfId="6" applyFont="1" applyFill="1" applyBorder="1" applyAlignment="1">
      <alignment horizontal="center" vertical="center"/>
    </xf>
    <xf numFmtId="43" fontId="5" fillId="6" borderId="1" xfId="6" applyFont="1" applyFill="1" applyBorder="1" applyAlignment="1">
      <alignment horizontal="center" vertical="center" wrapText="1"/>
    </xf>
    <xf numFmtId="43" fontId="5" fillId="6" borderId="1" xfId="6" applyFont="1" applyFill="1" applyBorder="1" applyAlignment="1" applyProtection="1">
      <alignment vertical="center"/>
    </xf>
    <xf numFmtId="43" fontId="7" fillId="6" borderId="1" xfId="0" applyNumberFormat="1" applyFont="1" applyFill="1" applyBorder="1" applyAlignment="1" applyProtection="1">
      <alignment horizontal="right" vertical="center"/>
    </xf>
    <xf numFmtId="0" fontId="5" fillId="6" borderId="1" xfId="0" applyFont="1" applyFill="1" applyBorder="1" applyAlignment="1">
      <alignment horizontal="left" vertical="center"/>
    </xf>
    <xf numFmtId="0" fontId="5" fillId="6" borderId="1" xfId="4" applyFont="1" applyFill="1" applyBorder="1" applyAlignment="1">
      <alignment horizontal="left" vertical="center"/>
    </xf>
    <xf numFmtId="14" fontId="5" fillId="6" borderId="1" xfId="4" applyNumberFormat="1" applyFont="1" applyFill="1" applyBorder="1" applyAlignment="1">
      <alignment horizontal="center" vertical="center"/>
    </xf>
    <xf numFmtId="39" fontId="5" fillId="6" borderId="1" xfId="0" applyNumberFormat="1" applyFont="1" applyFill="1" applyBorder="1" applyAlignment="1" applyProtection="1">
      <alignment horizontal="center" vertical="center"/>
    </xf>
    <xf numFmtId="16" fontId="5" fillId="6" borderId="1" xfId="0" applyNumberFormat="1" applyFont="1" applyFill="1" applyBorder="1" applyAlignment="1" applyProtection="1">
      <alignment horizontal="right" vertical="center"/>
    </xf>
    <xf numFmtId="0" fontId="5" fillId="6" borderId="1" xfId="0" applyNumberFormat="1" applyFont="1" applyFill="1" applyBorder="1" applyAlignment="1" applyProtection="1">
      <alignment vertical="center"/>
    </xf>
    <xf numFmtId="43" fontId="5" fillId="6" borderId="1" xfId="6" applyFont="1" applyFill="1" applyBorder="1" applyAlignment="1">
      <alignment vertical="center"/>
    </xf>
    <xf numFmtId="43" fontId="9" fillId="2" borderId="0" xfId="6" applyFont="1" applyFill="1" applyAlignment="1">
      <alignment vertical="center"/>
    </xf>
    <xf numFmtId="43" fontId="9" fillId="2" borderId="0" xfId="6" applyFont="1" applyFill="1" applyAlignment="1">
      <alignment horizontal="center" vertical="center"/>
    </xf>
    <xf numFmtId="43" fontId="3" fillId="2" borderId="0" xfId="6" applyFont="1" applyFill="1" applyAlignment="1">
      <alignment vertical="center"/>
    </xf>
    <xf numFmtId="43" fontId="3" fillId="9" borderId="2" xfId="6" applyFont="1" applyFill="1" applyBorder="1" applyAlignment="1">
      <alignment horizontal="center" vertical="center" wrapText="1"/>
    </xf>
    <xf numFmtId="43" fontId="5" fillId="9" borderId="1" xfId="6" applyFont="1" applyFill="1" applyBorder="1" applyAlignment="1">
      <alignment horizontal="center" vertical="center" wrapText="1"/>
    </xf>
    <xf numFmtId="43" fontId="5" fillId="0" borderId="1" xfId="6" applyFont="1" applyFill="1" applyBorder="1" applyAlignment="1" applyProtection="1">
      <alignment vertical="center"/>
    </xf>
    <xf numFmtId="43" fontId="5" fillId="0" borderId="1" xfId="6" applyFont="1" applyFill="1" applyBorder="1" applyAlignment="1">
      <alignment vertical="center"/>
    </xf>
    <xf numFmtId="43" fontId="3" fillId="0" borderId="1" xfId="6" applyFont="1" applyFill="1" applyBorder="1" applyAlignment="1">
      <alignment vertical="center"/>
    </xf>
    <xf numFmtId="43" fontId="5" fillId="0" borderId="1" xfId="6" applyFont="1" applyFill="1" applyBorder="1" applyAlignment="1">
      <alignment horizontal="center" vertical="center"/>
    </xf>
    <xf numFmtId="43" fontId="3" fillId="0" borderId="0" xfId="6" applyFont="1" applyFill="1" applyAlignment="1">
      <alignment vertical="center"/>
    </xf>
    <xf numFmtId="43" fontId="3" fillId="0" borderId="0" xfId="6" applyFont="1" applyFill="1" applyBorder="1" applyAlignment="1">
      <alignment vertical="center"/>
    </xf>
    <xf numFmtId="43" fontId="3" fillId="0" borderId="8" xfId="6" applyFont="1" applyFill="1" applyBorder="1" applyAlignment="1">
      <alignment horizontal="center" vertical="center"/>
    </xf>
    <xf numFmtId="43" fontId="3" fillId="0" borderId="0" xfId="6" applyFont="1" applyAlignment="1">
      <alignment vertical="center"/>
    </xf>
    <xf numFmtId="43" fontId="3" fillId="0" borderId="8" xfId="6" applyFont="1" applyFill="1" applyBorder="1" applyAlignment="1">
      <alignment vertical="center"/>
    </xf>
    <xf numFmtId="43" fontId="9" fillId="3" borderId="4" xfId="6" applyFont="1" applyFill="1" applyBorder="1" applyAlignment="1">
      <alignment horizontal="center" vertical="center"/>
    </xf>
    <xf numFmtId="43" fontId="3" fillId="7" borderId="2" xfId="6" applyFont="1" applyFill="1" applyBorder="1" applyAlignment="1">
      <alignment horizontal="center" vertical="center" wrapText="1"/>
    </xf>
    <xf numFmtId="43" fontId="5" fillId="0" borderId="1" xfId="6" applyFont="1" applyFill="1" applyBorder="1" applyAlignment="1">
      <alignment horizontal="center" vertical="center" wrapText="1"/>
    </xf>
    <xf numFmtId="37" fontId="5" fillId="0" borderId="1" xfId="0" applyNumberFormat="1" applyFont="1" applyFill="1" applyBorder="1" applyAlignment="1">
      <alignment vertical="center"/>
    </xf>
    <xf numFmtId="39" fontId="5" fillId="0" borderId="1" xfId="0" applyNumberFormat="1" applyFont="1" applyFill="1" applyBorder="1" applyAlignment="1" applyProtection="1">
      <alignment horizontal="left" vertical="center" wrapText="1"/>
    </xf>
    <xf numFmtId="14" fontId="5" fillId="0" borderId="1" xfId="2" applyNumberFormat="1" applyFont="1" applyFill="1" applyBorder="1" applyAlignment="1">
      <alignment horizontal="center" vertical="center"/>
    </xf>
    <xf numFmtId="37" fontId="5" fillId="0" borderId="1" xfId="4" applyNumberFormat="1" applyFont="1" applyFill="1" applyBorder="1" applyAlignment="1" applyProtection="1">
      <alignment horizontal="left" vertical="center"/>
    </xf>
    <xf numFmtId="14" fontId="5" fillId="0" borderId="1" xfId="4" applyNumberFormat="1" applyFont="1" applyFill="1" applyBorder="1" applyAlignment="1">
      <alignment horizontal="center" vertical="center" wrapText="1"/>
    </xf>
    <xf numFmtId="39" fontId="5" fillId="0" borderId="1" xfId="4" applyNumberFormat="1" applyFont="1" applyFill="1" applyBorder="1" applyAlignment="1" applyProtection="1">
      <alignment horizontal="left" vertical="center"/>
    </xf>
    <xf numFmtId="43" fontId="7" fillId="0" borderId="1" xfId="0" applyNumberFormat="1" applyFont="1" applyFill="1" applyBorder="1" applyAlignment="1">
      <alignment vertical="center"/>
    </xf>
    <xf numFmtId="166" fontId="5" fillId="0" borderId="1" xfId="0" applyNumberFormat="1" applyFont="1" applyFill="1" applyBorder="1" applyAlignment="1">
      <alignment horizontal="center" vertical="center"/>
    </xf>
    <xf numFmtId="43" fontId="7" fillId="0" borderId="1" xfId="0" applyNumberFormat="1" applyFont="1" applyFill="1" applyBorder="1" applyAlignment="1" applyProtection="1">
      <alignment horizontal="right" vertical="center"/>
    </xf>
    <xf numFmtId="0" fontId="3" fillId="3" borderId="2" xfId="2" applyNumberFormat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/>
    </xf>
    <xf numFmtId="0" fontId="5" fillId="0" borderId="1" xfId="2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37" fontId="5" fillId="0" borderId="0" xfId="0" applyNumberFormat="1" applyFont="1" applyFill="1" applyBorder="1" applyAlignment="1" applyProtection="1">
      <alignment horizontal="left" vertical="center"/>
    </xf>
    <xf numFmtId="0" fontId="9" fillId="2" borderId="0" xfId="0" applyFont="1" applyFill="1" applyBorder="1" applyAlignment="1">
      <alignment vertical="center"/>
    </xf>
    <xf numFmtId="39" fontId="5" fillId="4" borderId="1" xfId="0" applyNumberFormat="1" applyFont="1" applyFill="1" applyBorder="1" applyAlignment="1" applyProtection="1">
      <alignment horizontal="left" vertical="center"/>
    </xf>
    <xf numFmtId="0" fontId="9" fillId="3" borderId="2" xfId="2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/>
    </xf>
    <xf numFmtId="0" fontId="9" fillId="0" borderId="1" xfId="4" applyNumberFormat="1" applyFont="1" applyFill="1" applyBorder="1" applyAlignment="1">
      <alignment vertical="center" wrapText="1"/>
    </xf>
    <xf numFmtId="0" fontId="9" fillId="0" borderId="1" xfId="2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 wrapText="1"/>
    </xf>
    <xf numFmtId="0" fontId="9" fillId="0" borderId="1" xfId="4" applyFont="1" applyFill="1" applyBorder="1" applyAlignment="1">
      <alignment vertical="center"/>
    </xf>
    <xf numFmtId="39" fontId="9" fillId="0" borderId="1" xfId="0" applyNumberFormat="1" applyFont="1" applyFill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0" fontId="9" fillId="0" borderId="0" xfId="2" applyFont="1" applyAlignment="1">
      <alignment vertical="center"/>
    </xf>
    <xf numFmtId="0" fontId="9" fillId="0" borderId="8" xfId="2" applyFont="1" applyFill="1" applyBorder="1" applyAlignment="1">
      <alignment vertical="center"/>
    </xf>
    <xf numFmtId="0" fontId="5" fillId="0" borderId="1" xfId="0" applyNumberFormat="1" applyFont="1" applyFill="1" applyBorder="1" applyAlignment="1" applyProtection="1">
      <alignment horizontal="left" vertical="center" wrapText="1"/>
    </xf>
    <xf numFmtId="37" fontId="5" fillId="4" borderId="1" xfId="0" applyNumberFormat="1" applyFont="1" applyFill="1" applyBorder="1" applyAlignment="1" applyProtection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5" xfId="0" applyBorder="1"/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0" xfId="2" applyFont="1" applyFill="1" applyAlignment="1">
      <alignment horizontal="center" vertical="center"/>
    </xf>
    <xf numFmtId="0" fontId="11" fillId="2" borderId="0" xfId="2" applyFont="1" applyFill="1" applyAlignment="1">
      <alignment horizontal="center" vertical="center"/>
    </xf>
    <xf numFmtId="4" fontId="9" fillId="3" borderId="5" xfId="2" applyNumberFormat="1" applyFont="1" applyFill="1" applyBorder="1" applyAlignment="1">
      <alignment horizontal="center" vertical="center"/>
    </xf>
    <xf numFmtId="4" fontId="9" fillId="3" borderId="19" xfId="2" applyNumberFormat="1" applyFont="1" applyFill="1" applyBorder="1" applyAlignment="1">
      <alignment horizontal="center" vertical="center"/>
    </xf>
    <xf numFmtId="4" fontId="9" fillId="3" borderId="4" xfId="2" applyNumberFormat="1" applyFont="1" applyFill="1" applyBorder="1" applyAlignment="1">
      <alignment horizontal="center" vertical="center"/>
    </xf>
    <xf numFmtId="0" fontId="9" fillId="3" borderId="5" xfId="2" applyFont="1" applyFill="1" applyBorder="1" applyAlignment="1">
      <alignment horizontal="center" vertical="center"/>
    </xf>
    <xf numFmtId="0" fontId="9" fillId="3" borderId="19" xfId="2" applyFont="1" applyFill="1" applyBorder="1" applyAlignment="1">
      <alignment horizontal="center" vertical="center"/>
    </xf>
    <xf numFmtId="0" fontId="9" fillId="3" borderId="4" xfId="2" applyFont="1" applyFill="1" applyBorder="1" applyAlignment="1">
      <alignment horizontal="center" vertical="center"/>
    </xf>
    <xf numFmtId="0" fontId="9" fillId="3" borderId="1" xfId="2" applyFont="1" applyFill="1" applyBorder="1" applyAlignment="1">
      <alignment horizontal="center" vertical="center" wrapText="1"/>
    </xf>
    <xf numFmtId="0" fontId="9" fillId="3" borderId="5" xfId="2" applyFont="1" applyFill="1" applyBorder="1" applyAlignment="1">
      <alignment horizontal="center" vertical="center" wrapText="1"/>
    </xf>
    <xf numFmtId="4" fontId="3" fillId="2" borderId="20" xfId="2" applyNumberFormat="1" applyFont="1" applyFill="1" applyBorder="1" applyAlignment="1">
      <alignment horizontal="center" vertical="center"/>
    </xf>
    <xf numFmtId="0" fontId="3" fillId="0" borderId="20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44" fontId="3" fillId="0" borderId="0" xfId="5" applyFont="1" applyFill="1" applyBorder="1" applyAlignment="1">
      <alignment horizontal="center" vertical="center"/>
    </xf>
    <xf numFmtId="44" fontId="3" fillId="0" borderId="20" xfId="5" applyFont="1" applyFill="1" applyBorder="1" applyAlignment="1">
      <alignment horizontal="center" vertical="center"/>
    </xf>
    <xf numFmtId="44" fontId="3" fillId="0" borderId="0" xfId="5" applyFont="1" applyFill="1" applyAlignment="1">
      <alignment horizontal="center" vertical="center"/>
    </xf>
    <xf numFmtId="164" fontId="3" fillId="0" borderId="0" xfId="2" applyNumberFormat="1" applyFont="1" applyFill="1" applyAlignment="1">
      <alignment horizontal="center" vertical="center"/>
    </xf>
    <xf numFmtId="44" fontId="11" fillId="2" borderId="0" xfId="5" applyFont="1" applyFill="1" applyAlignment="1">
      <alignment horizontal="center" vertical="center"/>
    </xf>
    <xf numFmtId="44" fontId="9" fillId="3" borderId="5" xfId="5" applyFont="1" applyFill="1" applyBorder="1" applyAlignment="1">
      <alignment horizontal="center" vertical="center"/>
    </xf>
    <xf numFmtId="44" fontId="9" fillId="3" borderId="19" xfId="5" applyFont="1" applyFill="1" applyBorder="1" applyAlignment="1">
      <alignment horizontal="center" vertical="center"/>
    </xf>
    <xf numFmtId="44" fontId="9" fillId="3" borderId="4" xfId="5" applyFont="1" applyFill="1" applyBorder="1" applyAlignment="1">
      <alignment horizontal="center" vertical="center"/>
    </xf>
  </cellXfs>
  <cellStyles count="7">
    <cellStyle name="Millares" xfId="6" builtinId="3"/>
    <cellStyle name="Millares_~9885111" xfId="1"/>
    <cellStyle name="Moneda" xfId="5" builtinId="4"/>
    <cellStyle name="Normal" xfId="0" builtinId="0"/>
    <cellStyle name="Normal 2" xfId="4"/>
    <cellStyle name="Normal 3" xfId="3"/>
    <cellStyle name="Normal_~9885111" xfId="2"/>
  </cellStyles>
  <dxfs count="0"/>
  <tableStyles count="0" defaultTableStyle="TableStyleMedium2" defaultPivotStyle="PivotStyleLight16"/>
  <colors>
    <mruColors>
      <color rgb="FFE43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1532282</xdr:colOff>
      <xdr:row>297</xdr:row>
      <xdr:rowOff>0</xdr:rowOff>
    </xdr:from>
    <xdr:to>
      <xdr:col>20</xdr:col>
      <xdr:colOff>182217</xdr:colOff>
      <xdr:row>297</xdr:row>
      <xdr:rowOff>0</xdr:rowOff>
    </xdr:to>
    <xdr:cxnSp macro="">
      <xdr:nvCxnSpPr>
        <xdr:cNvPr id="2" name="1 Conector recto"/>
        <xdr:cNvCxnSpPr/>
      </xdr:nvCxnSpPr>
      <xdr:spPr>
        <a:xfrm>
          <a:off x="9048750" y="85363050"/>
          <a:ext cx="221104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66675</xdr:colOff>
      <xdr:row>0</xdr:row>
      <xdr:rowOff>95250</xdr:rowOff>
    </xdr:from>
    <xdr:to>
      <xdr:col>7</xdr:col>
      <xdr:colOff>1360833</xdr:colOff>
      <xdr:row>3</xdr:row>
      <xdr:rowOff>47211</xdr:rowOff>
    </xdr:to>
    <xdr:pic>
      <xdr:nvPicPr>
        <xdr:cNvPr id="3" name="2 Imagen" descr="Gobierno del Estado de Jalisc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95250"/>
          <a:ext cx="1999008" cy="51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1532282</xdr:colOff>
      <xdr:row>297</xdr:row>
      <xdr:rowOff>0</xdr:rowOff>
    </xdr:from>
    <xdr:to>
      <xdr:col>20</xdr:col>
      <xdr:colOff>182217</xdr:colOff>
      <xdr:row>297</xdr:row>
      <xdr:rowOff>0</xdr:rowOff>
    </xdr:to>
    <xdr:cxnSp macro="">
      <xdr:nvCxnSpPr>
        <xdr:cNvPr id="2" name="1 Conector recto"/>
        <xdr:cNvCxnSpPr/>
      </xdr:nvCxnSpPr>
      <xdr:spPr>
        <a:xfrm>
          <a:off x="8801100" y="76438125"/>
          <a:ext cx="8763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66675</xdr:colOff>
      <xdr:row>0</xdr:row>
      <xdr:rowOff>95250</xdr:rowOff>
    </xdr:from>
    <xdr:to>
      <xdr:col>7</xdr:col>
      <xdr:colOff>1618008</xdr:colOff>
      <xdr:row>3</xdr:row>
      <xdr:rowOff>47211</xdr:rowOff>
    </xdr:to>
    <xdr:pic>
      <xdr:nvPicPr>
        <xdr:cNvPr id="3" name="2 Imagen" descr="Gobierno del Estado de Jalisc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95250"/>
          <a:ext cx="1999008" cy="51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51"/>
  <sheetViews>
    <sheetView tabSelected="1" zoomScaleNormal="100" workbookViewId="0">
      <pane ySplit="7" topLeftCell="A138" activePane="bottomLeft" state="frozen"/>
      <selection pane="bottomLeft" activeCell="H143" sqref="H143"/>
    </sheetView>
  </sheetViews>
  <sheetFormatPr baseColWidth="10" defaultColWidth="11.44140625" defaultRowHeight="13.2" x14ac:dyDescent="0.25"/>
  <cols>
    <col min="1" max="1" width="5.109375" style="114" customWidth="1"/>
    <col min="2" max="2" width="3.5546875" style="114" bestFit="1" customWidth="1"/>
    <col min="3" max="3" width="4.6640625" style="114" customWidth="1"/>
    <col min="4" max="4" width="3.6640625" style="114" bestFit="1" customWidth="1"/>
    <col min="5" max="5" width="5" style="114" customWidth="1"/>
    <col min="6" max="6" width="4.88671875" style="49" bestFit="1" customWidth="1"/>
    <col min="7" max="7" width="5.6640625" style="49" customWidth="1"/>
    <col min="8" max="8" width="30.44140625" style="121" customWidth="1"/>
    <col min="9" max="9" width="16.5546875" style="294" customWidth="1"/>
    <col min="10" max="10" width="5.109375" style="95" customWidth="1"/>
    <col min="11" max="11" width="11.5546875" style="114" bestFit="1" customWidth="1"/>
    <col min="12" max="12" width="4.33203125" style="114" customWidth="1"/>
    <col min="13" max="14" width="3.88671875" style="114" customWidth="1"/>
    <col min="15" max="15" width="26.88671875" style="46" customWidth="1"/>
    <col min="16" max="16" width="20.44140625" style="114" customWidth="1"/>
    <col min="17" max="17" width="19.6640625" style="114" customWidth="1"/>
    <col min="18" max="18" width="17.33203125" style="95" customWidth="1"/>
    <col min="19" max="19" width="14" style="113" bestFit="1" customWidth="1"/>
    <col min="20" max="20" width="16.109375" style="31" bestFit="1" customWidth="1"/>
    <col min="21" max="21" width="13.88671875" style="31" customWidth="1"/>
    <col min="22" max="22" width="16.44140625" style="31" customWidth="1"/>
    <col min="23" max="23" width="13.109375" style="31" customWidth="1"/>
    <col min="24" max="25" width="12" style="31" customWidth="1"/>
    <col min="26" max="26" width="10.88671875" style="33" customWidth="1"/>
    <col min="27" max="27" width="11.33203125" style="33" customWidth="1"/>
    <col min="28" max="28" width="10.88671875" style="33" customWidth="1"/>
    <col min="29" max="29" width="9.88671875" style="33" customWidth="1"/>
    <col min="30" max="30" width="11.109375" style="33" customWidth="1"/>
    <col min="31" max="31" width="11" style="33" customWidth="1"/>
    <col min="32" max="32" width="10.33203125" style="95" customWidth="1"/>
    <col min="33" max="33" width="11.33203125" style="95" customWidth="1"/>
    <col min="34" max="34" width="12.33203125" style="95" customWidth="1"/>
    <col min="35" max="35" width="10.33203125" style="95" customWidth="1"/>
    <col min="36" max="36" width="10.5546875" style="95" customWidth="1"/>
    <col min="37" max="37" width="11.33203125" style="95" customWidth="1"/>
    <col min="38" max="38" width="11.5546875" style="95" customWidth="1"/>
    <col min="39" max="39" width="9.6640625" style="95" customWidth="1"/>
    <col min="40" max="40" width="13" style="147" customWidth="1"/>
    <col min="41" max="41" width="11.88671875" style="67" customWidth="1"/>
    <col min="42" max="42" width="11.88671875" style="95" customWidth="1"/>
    <col min="43" max="43" width="11.5546875" style="95" customWidth="1"/>
    <col min="44" max="44" width="11.6640625" style="95" customWidth="1"/>
    <col min="45" max="16384" width="11.44140625" style="95"/>
  </cols>
  <sheetData>
    <row r="1" spans="1:44" s="80" customFormat="1" ht="12" x14ac:dyDescent="0.25">
      <c r="H1" s="81"/>
      <c r="O1" s="81"/>
      <c r="AN1" s="145"/>
    </row>
    <row r="2" spans="1:44" s="80" customFormat="1" ht="21" x14ac:dyDescent="0.25">
      <c r="A2" s="304" t="s">
        <v>711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</row>
    <row r="3" spans="1:44" s="80" customFormat="1" ht="12" x14ac:dyDescent="0.25">
      <c r="A3" s="82"/>
      <c r="B3" s="82"/>
      <c r="C3" s="82"/>
      <c r="D3" s="82"/>
      <c r="E3" s="82"/>
      <c r="F3" s="82"/>
      <c r="G3" s="82"/>
      <c r="H3" s="81"/>
      <c r="J3" s="82"/>
      <c r="K3" s="82"/>
      <c r="L3" s="82"/>
      <c r="M3" s="82"/>
      <c r="N3" s="82"/>
      <c r="O3" s="81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146"/>
      <c r="AO3" s="82"/>
      <c r="AP3" s="82"/>
      <c r="AQ3" s="82"/>
      <c r="AR3" s="82"/>
    </row>
    <row r="4" spans="1:44" s="80" customFormat="1" ht="6.75" customHeight="1" x14ac:dyDescent="0.25">
      <c r="C4" s="82"/>
      <c r="D4" s="82"/>
      <c r="E4" s="83"/>
      <c r="F4" s="84"/>
      <c r="G4" s="84"/>
      <c r="H4" s="84"/>
      <c r="I4" s="282"/>
      <c r="J4" s="84"/>
      <c r="K4" s="84"/>
      <c r="L4" s="84"/>
      <c r="M4" s="84"/>
      <c r="N4" s="84"/>
      <c r="O4" s="81" t="s">
        <v>485</v>
      </c>
      <c r="P4" s="82"/>
      <c r="Q4" s="82"/>
      <c r="S4" s="82"/>
      <c r="T4" s="85"/>
      <c r="U4" s="85"/>
      <c r="V4" s="85"/>
      <c r="W4" s="85"/>
      <c r="X4" s="85"/>
      <c r="Y4" s="85"/>
      <c r="AN4" s="145"/>
    </row>
    <row r="5" spans="1:44" s="70" customFormat="1" ht="13.8" thickBot="1" x14ac:dyDescent="0.3">
      <c r="A5" s="70" t="s">
        <v>518</v>
      </c>
      <c r="C5" s="88"/>
      <c r="D5" s="90"/>
      <c r="E5" s="91"/>
      <c r="F5" s="93"/>
      <c r="G5" s="93"/>
      <c r="H5" s="279"/>
      <c r="I5" s="282"/>
      <c r="J5" s="94"/>
      <c r="K5" s="94"/>
      <c r="L5" s="94"/>
      <c r="M5" s="94"/>
      <c r="N5" s="94"/>
      <c r="O5" s="87"/>
      <c r="P5" s="88"/>
      <c r="Q5" s="88"/>
      <c r="S5" s="88"/>
      <c r="T5" s="89"/>
      <c r="U5" s="89"/>
      <c r="V5" s="89"/>
      <c r="W5" s="89"/>
      <c r="X5" s="89"/>
      <c r="Y5" s="89"/>
      <c r="AN5" s="33"/>
      <c r="AR5" s="92">
        <v>42277</v>
      </c>
    </row>
    <row r="6" spans="1:44" s="80" customFormat="1" ht="24.75" customHeight="1" thickBot="1" x14ac:dyDescent="0.3">
      <c r="A6" s="82"/>
      <c r="B6" s="82"/>
      <c r="C6" s="82"/>
      <c r="D6" s="82"/>
      <c r="E6" s="82"/>
      <c r="F6" s="86"/>
      <c r="G6" s="86"/>
      <c r="H6" s="81"/>
      <c r="K6" s="82"/>
      <c r="L6" s="82"/>
      <c r="M6" s="82"/>
      <c r="N6" s="82"/>
      <c r="O6" s="81"/>
      <c r="P6" s="82"/>
      <c r="Q6" s="82"/>
      <c r="S6" s="308" t="s">
        <v>0</v>
      </c>
      <c r="T6" s="309"/>
      <c r="U6" s="309"/>
      <c r="V6" s="117"/>
      <c r="W6" s="305" t="s">
        <v>1</v>
      </c>
      <c r="X6" s="306"/>
      <c r="Y6" s="307"/>
      <c r="Z6" s="308" t="s">
        <v>0</v>
      </c>
      <c r="AA6" s="309"/>
      <c r="AB6" s="309"/>
      <c r="AC6" s="309"/>
      <c r="AD6" s="309"/>
      <c r="AE6" s="310"/>
      <c r="AF6" s="77" t="s">
        <v>1</v>
      </c>
      <c r="AG6" s="311" t="s">
        <v>2</v>
      </c>
      <c r="AH6" s="311"/>
      <c r="AI6" s="311"/>
      <c r="AJ6" s="311"/>
      <c r="AK6" s="311"/>
      <c r="AL6" s="311"/>
      <c r="AM6" s="311"/>
      <c r="AN6" s="312"/>
      <c r="AO6" s="312"/>
      <c r="AP6" s="312"/>
      <c r="AQ6" s="78"/>
      <c r="AR6" s="79"/>
    </row>
    <row r="7" spans="1:44" s="50" customFormat="1" ht="67.2" x14ac:dyDescent="0.25">
      <c r="A7" s="100" t="s">
        <v>3</v>
      </c>
      <c r="B7" s="100" t="s">
        <v>4</v>
      </c>
      <c r="C7" s="100" t="s">
        <v>5</v>
      </c>
      <c r="D7" s="100" t="s">
        <v>6</v>
      </c>
      <c r="E7" s="100" t="s">
        <v>7</v>
      </c>
      <c r="F7" s="100" t="s">
        <v>366</v>
      </c>
      <c r="G7" s="101" t="s">
        <v>463</v>
      </c>
      <c r="H7" s="276" t="s">
        <v>8</v>
      </c>
      <c r="I7" s="284" t="s">
        <v>9</v>
      </c>
      <c r="J7" s="102" t="s">
        <v>464</v>
      </c>
      <c r="K7" s="100" t="s">
        <v>10</v>
      </c>
      <c r="L7" s="103" t="s">
        <v>11</v>
      </c>
      <c r="M7" s="102" t="s">
        <v>12</v>
      </c>
      <c r="N7" s="104" t="s">
        <v>13</v>
      </c>
      <c r="O7" s="100" t="s">
        <v>465</v>
      </c>
      <c r="P7" s="100" t="s">
        <v>16</v>
      </c>
      <c r="Q7" s="105" t="s">
        <v>466</v>
      </c>
      <c r="R7" s="100" t="s">
        <v>15</v>
      </c>
      <c r="S7" s="100" t="s">
        <v>17</v>
      </c>
      <c r="T7" s="106" t="s">
        <v>642</v>
      </c>
      <c r="U7" s="106" t="s">
        <v>591</v>
      </c>
      <c r="V7" s="106" t="s">
        <v>680</v>
      </c>
      <c r="W7" s="106" t="s">
        <v>681</v>
      </c>
      <c r="X7" s="106" t="s">
        <v>682</v>
      </c>
      <c r="Y7" s="107" t="s">
        <v>21</v>
      </c>
      <c r="Z7" s="106" t="s">
        <v>22</v>
      </c>
      <c r="AA7" s="106" t="s">
        <v>23</v>
      </c>
      <c r="AB7" s="106" t="s">
        <v>24</v>
      </c>
      <c r="AC7" s="106" t="s">
        <v>25</v>
      </c>
      <c r="AD7" s="106" t="s">
        <v>418</v>
      </c>
      <c r="AE7" s="106" t="s">
        <v>419</v>
      </c>
      <c r="AF7" s="108" t="s">
        <v>36</v>
      </c>
      <c r="AG7" s="107" t="s">
        <v>26</v>
      </c>
      <c r="AH7" s="107" t="s">
        <v>27</v>
      </c>
      <c r="AI7" s="107" t="s">
        <v>28</v>
      </c>
      <c r="AJ7" s="107" t="s">
        <v>29</v>
      </c>
      <c r="AK7" s="107" t="s">
        <v>30</v>
      </c>
      <c r="AL7" s="107" t="s">
        <v>31</v>
      </c>
      <c r="AM7" s="107" t="s">
        <v>32</v>
      </c>
      <c r="AN7" s="107" t="s">
        <v>33</v>
      </c>
      <c r="AO7" s="107" t="s">
        <v>34</v>
      </c>
      <c r="AP7" s="107" t="s">
        <v>35</v>
      </c>
      <c r="AQ7" s="109" t="s">
        <v>37</v>
      </c>
      <c r="AR7" s="108" t="s">
        <v>38</v>
      </c>
    </row>
    <row r="8" spans="1:44" s="97" customFormat="1" ht="21" customHeight="1" x14ac:dyDescent="0.25">
      <c r="A8" s="54"/>
      <c r="B8" s="17"/>
      <c r="C8" s="5"/>
      <c r="D8" s="5"/>
      <c r="E8" s="6"/>
      <c r="F8" s="6"/>
      <c r="G8" s="6"/>
      <c r="H8" s="1" t="s">
        <v>39</v>
      </c>
      <c r="I8" s="285"/>
      <c r="J8" s="2"/>
      <c r="K8" s="2"/>
      <c r="L8" s="2"/>
      <c r="M8" s="2"/>
      <c r="N8" s="2"/>
      <c r="O8" s="110" t="s">
        <v>40</v>
      </c>
      <c r="P8" s="111"/>
      <c r="Q8" s="111"/>
      <c r="R8" s="2"/>
      <c r="S8" s="2"/>
      <c r="T8" s="4"/>
      <c r="U8" s="4"/>
      <c r="V8" s="3"/>
      <c r="W8" s="3"/>
      <c r="X8" s="3"/>
      <c r="Y8" s="3"/>
      <c r="Z8" s="4"/>
      <c r="AA8" s="4"/>
      <c r="AB8" s="3"/>
      <c r="AC8" s="4"/>
      <c r="AD8" s="3"/>
      <c r="AE8" s="3"/>
      <c r="AF8" s="4"/>
      <c r="AG8" s="3"/>
      <c r="AH8" s="3"/>
      <c r="AI8" s="3"/>
      <c r="AJ8" s="3"/>
      <c r="AK8" s="3"/>
      <c r="AL8" s="3"/>
      <c r="AM8" s="3"/>
      <c r="AN8" s="3"/>
      <c r="AO8" s="3"/>
      <c r="AP8" s="3"/>
      <c r="AQ8" s="4"/>
      <c r="AR8" s="4"/>
    </row>
    <row r="9" spans="1:44" s="97" customFormat="1" ht="21" customHeight="1" x14ac:dyDescent="0.25">
      <c r="A9" s="96">
        <v>1</v>
      </c>
      <c r="B9" s="17">
        <v>29</v>
      </c>
      <c r="C9" s="5" t="s">
        <v>43</v>
      </c>
      <c r="D9" s="5" t="s">
        <v>44</v>
      </c>
      <c r="E9" s="6">
        <v>15</v>
      </c>
      <c r="F9" s="6">
        <v>539</v>
      </c>
      <c r="G9" s="6">
        <v>1980</v>
      </c>
      <c r="H9" s="7" t="s">
        <v>499</v>
      </c>
      <c r="I9" s="285" t="s">
        <v>500</v>
      </c>
      <c r="J9" s="2" t="s">
        <v>467</v>
      </c>
      <c r="K9" s="21">
        <v>41396</v>
      </c>
      <c r="L9" s="8">
        <v>25</v>
      </c>
      <c r="M9" s="8">
        <v>8</v>
      </c>
      <c r="N9" s="2" t="s">
        <v>45</v>
      </c>
      <c r="O9" s="18" t="s">
        <v>46</v>
      </c>
      <c r="P9" s="18" t="s">
        <v>40</v>
      </c>
      <c r="Q9" s="18" t="s">
        <v>468</v>
      </c>
      <c r="R9" s="2">
        <v>2</v>
      </c>
      <c r="S9" s="9">
        <v>47106</v>
      </c>
      <c r="T9" s="23"/>
      <c r="U9" s="4">
        <v>47106</v>
      </c>
      <c r="V9" s="9"/>
      <c r="W9" s="9">
        <v>7851</v>
      </c>
      <c r="X9" s="10">
        <v>78510</v>
      </c>
      <c r="Y9" s="4"/>
      <c r="Z9" s="4">
        <v>6359.31</v>
      </c>
      <c r="AA9" s="4">
        <v>1413.1799999999998</v>
      </c>
      <c r="AB9" s="11">
        <v>1490.8397625</v>
      </c>
      <c r="AC9" s="4">
        <v>942.12</v>
      </c>
      <c r="AD9" s="32">
        <v>1920</v>
      </c>
      <c r="AE9" s="34"/>
      <c r="AF9" s="12"/>
      <c r="AG9" s="4"/>
      <c r="AH9" s="4"/>
      <c r="AI9" s="4"/>
      <c r="AJ9" s="4"/>
      <c r="AK9" s="4"/>
      <c r="AL9" s="4"/>
      <c r="AM9" s="4"/>
      <c r="AN9" s="20"/>
      <c r="AO9" s="20"/>
      <c r="AP9" s="4">
        <v>9551.9082937500007</v>
      </c>
      <c r="AQ9" s="4">
        <v>59231.4497625</v>
      </c>
      <c r="AR9" s="4">
        <v>806690.30544375</v>
      </c>
    </row>
    <row r="10" spans="1:44" s="33" customFormat="1" ht="21" customHeight="1" x14ac:dyDescent="0.25">
      <c r="A10" s="96">
        <v>2</v>
      </c>
      <c r="B10" s="17">
        <v>29</v>
      </c>
      <c r="C10" s="5" t="s">
        <v>43</v>
      </c>
      <c r="D10" s="5" t="s">
        <v>44</v>
      </c>
      <c r="E10" s="6">
        <v>15</v>
      </c>
      <c r="F10" s="6">
        <v>539</v>
      </c>
      <c r="G10" s="6">
        <v>1218</v>
      </c>
      <c r="H10" s="7" t="s">
        <v>48</v>
      </c>
      <c r="I10" s="285" t="s">
        <v>49</v>
      </c>
      <c r="J10" s="2" t="s">
        <v>467</v>
      </c>
      <c r="K10" s="13">
        <v>36571</v>
      </c>
      <c r="L10" s="8">
        <v>9</v>
      </c>
      <c r="M10" s="8">
        <v>6</v>
      </c>
      <c r="N10" s="2" t="s">
        <v>45</v>
      </c>
      <c r="O10" s="18" t="s">
        <v>50</v>
      </c>
      <c r="P10" s="18" t="s">
        <v>40</v>
      </c>
      <c r="Q10" s="18" t="s">
        <v>468</v>
      </c>
      <c r="R10" s="2">
        <v>2</v>
      </c>
      <c r="S10" s="23">
        <v>8840.5</v>
      </c>
      <c r="T10" s="23"/>
      <c r="U10" s="4">
        <v>8840.5</v>
      </c>
      <c r="V10" s="9">
        <v>280.39999999999998</v>
      </c>
      <c r="W10" s="9">
        <v>1473.4166666666667</v>
      </c>
      <c r="X10" s="10">
        <v>14734.166666666666</v>
      </c>
      <c r="Y10" s="4">
        <v>4420.25</v>
      </c>
      <c r="Z10" s="4">
        <v>1193.4675</v>
      </c>
      <c r="AA10" s="4">
        <v>265.21499999999997</v>
      </c>
      <c r="AB10" s="11">
        <v>575.81191252849999</v>
      </c>
      <c r="AC10" s="4">
        <v>176.81</v>
      </c>
      <c r="AD10" s="32">
        <v>718.5</v>
      </c>
      <c r="AE10" s="34">
        <v>496.5</v>
      </c>
      <c r="AF10" s="12"/>
      <c r="AG10" s="4"/>
      <c r="AH10" s="4"/>
      <c r="AI10" s="4"/>
      <c r="AJ10" s="4"/>
      <c r="AK10" s="4"/>
      <c r="AL10" s="4"/>
      <c r="AM10" s="4"/>
      <c r="AN10" s="20"/>
      <c r="AO10" s="20"/>
      <c r="AP10" s="4">
        <v>1841.9674020880834</v>
      </c>
      <c r="AQ10" s="4">
        <v>12547.204412528499</v>
      </c>
      <c r="AR10" s="4">
        <v>173036.25368576337</v>
      </c>
    </row>
    <row r="11" spans="1:44" s="33" customFormat="1" ht="21" customHeight="1" x14ac:dyDescent="0.25">
      <c r="A11" s="96">
        <v>3</v>
      </c>
      <c r="B11" s="17">
        <v>29</v>
      </c>
      <c r="C11" s="5" t="s">
        <v>43</v>
      </c>
      <c r="D11" s="5" t="s">
        <v>44</v>
      </c>
      <c r="E11" s="6">
        <v>15</v>
      </c>
      <c r="F11" s="6">
        <v>539</v>
      </c>
      <c r="G11" s="6">
        <v>1668</v>
      </c>
      <c r="H11" s="19" t="s">
        <v>135</v>
      </c>
      <c r="I11" s="285" t="s">
        <v>136</v>
      </c>
      <c r="J11" s="2" t="s">
        <v>467</v>
      </c>
      <c r="K11" s="13">
        <v>38278</v>
      </c>
      <c r="L11" s="8">
        <v>22</v>
      </c>
      <c r="M11" s="8">
        <v>8</v>
      </c>
      <c r="N11" s="2" t="s">
        <v>45</v>
      </c>
      <c r="O11" s="14" t="s">
        <v>47</v>
      </c>
      <c r="P11" s="18" t="s">
        <v>40</v>
      </c>
      <c r="Q11" s="18" t="s">
        <v>468</v>
      </c>
      <c r="R11" s="2">
        <v>2</v>
      </c>
      <c r="S11" s="9">
        <v>34487</v>
      </c>
      <c r="T11" s="23"/>
      <c r="U11" s="4">
        <v>34487</v>
      </c>
      <c r="V11" s="9">
        <v>210.3</v>
      </c>
      <c r="W11" s="9">
        <v>5747.833333333333</v>
      </c>
      <c r="X11" s="10">
        <v>57478.333333333328</v>
      </c>
      <c r="Y11" s="4">
        <v>17243.5</v>
      </c>
      <c r="Z11" s="4">
        <v>4655.7449999999999</v>
      </c>
      <c r="AA11" s="4">
        <v>1034.6099999999999</v>
      </c>
      <c r="AB11" s="11">
        <v>1276.220315239</v>
      </c>
      <c r="AC11" s="4">
        <v>689.74</v>
      </c>
      <c r="AD11" s="32">
        <v>1680</v>
      </c>
      <c r="AE11" s="34">
        <v>1191</v>
      </c>
      <c r="AF11" s="12"/>
      <c r="AG11" s="4"/>
      <c r="AH11" s="4"/>
      <c r="AI11" s="4"/>
      <c r="AJ11" s="4"/>
      <c r="AK11" s="4"/>
      <c r="AL11" s="4"/>
      <c r="AM11" s="4"/>
      <c r="AN11" s="20"/>
      <c r="AO11" s="20"/>
      <c r="AP11" s="4">
        <v>7023.8858858731664</v>
      </c>
      <c r="AQ11" s="4">
        <v>45224.615315239003</v>
      </c>
      <c r="AR11" s="4">
        <v>630188.9363354079</v>
      </c>
    </row>
    <row r="12" spans="1:44" s="33" customFormat="1" ht="21" customHeight="1" x14ac:dyDescent="0.25">
      <c r="A12" s="96">
        <v>4</v>
      </c>
      <c r="B12" s="17">
        <v>29</v>
      </c>
      <c r="C12" s="5" t="s">
        <v>43</v>
      </c>
      <c r="D12" s="5" t="s">
        <v>44</v>
      </c>
      <c r="E12" s="6">
        <v>15</v>
      </c>
      <c r="F12" s="6">
        <v>539</v>
      </c>
      <c r="G12" s="6">
        <v>1973</v>
      </c>
      <c r="H12" s="19" t="s">
        <v>492</v>
      </c>
      <c r="I12" s="285" t="s">
        <v>588</v>
      </c>
      <c r="J12" s="2" t="s">
        <v>467</v>
      </c>
      <c r="K12" s="13">
        <v>41323</v>
      </c>
      <c r="L12" s="8">
        <v>11</v>
      </c>
      <c r="M12" s="8">
        <v>6</v>
      </c>
      <c r="N12" s="2" t="s">
        <v>45</v>
      </c>
      <c r="O12" s="18" t="s">
        <v>53</v>
      </c>
      <c r="P12" s="18" t="s">
        <v>40</v>
      </c>
      <c r="Q12" s="18" t="s">
        <v>468</v>
      </c>
      <c r="R12" s="2">
        <v>2</v>
      </c>
      <c r="S12" s="23">
        <v>9849</v>
      </c>
      <c r="T12" s="23"/>
      <c r="U12" s="4">
        <v>9849</v>
      </c>
      <c r="V12" s="9"/>
      <c r="W12" s="9">
        <v>1641.5</v>
      </c>
      <c r="X12" s="10">
        <v>16415</v>
      </c>
      <c r="Y12" s="4">
        <v>4924.5</v>
      </c>
      <c r="Z12" s="4">
        <v>1329.615</v>
      </c>
      <c r="AA12" s="4">
        <v>295.46999999999997</v>
      </c>
      <c r="AB12" s="11">
        <v>603.35414535300004</v>
      </c>
      <c r="AC12" s="4">
        <v>196.98000000000002</v>
      </c>
      <c r="AD12" s="32">
        <v>819.75</v>
      </c>
      <c r="AE12" s="34">
        <v>510</v>
      </c>
      <c r="AF12" s="12"/>
      <c r="AG12" s="4"/>
      <c r="AH12" s="4"/>
      <c r="AI12" s="4"/>
      <c r="AJ12" s="4"/>
      <c r="AK12" s="4"/>
      <c r="AL12" s="4"/>
      <c r="AM12" s="4"/>
      <c r="AN12" s="20"/>
      <c r="AO12" s="20"/>
      <c r="AP12" s="4">
        <v>2045.7365242254998</v>
      </c>
      <c r="AQ12" s="4">
        <v>13604.169145352998</v>
      </c>
      <c r="AR12" s="4">
        <v>188276.76626846148</v>
      </c>
    </row>
    <row r="13" spans="1:44" s="33" customFormat="1" ht="21" customHeight="1" x14ac:dyDescent="0.25">
      <c r="A13" s="96">
        <v>5</v>
      </c>
      <c r="B13" s="17">
        <v>29</v>
      </c>
      <c r="C13" s="5" t="s">
        <v>43</v>
      </c>
      <c r="D13" s="5" t="s">
        <v>44</v>
      </c>
      <c r="E13" s="6">
        <v>15</v>
      </c>
      <c r="F13" s="6">
        <v>539</v>
      </c>
      <c r="G13" s="6">
        <v>2024</v>
      </c>
      <c r="H13" s="7" t="s">
        <v>593</v>
      </c>
      <c r="I13" s="285" t="s">
        <v>594</v>
      </c>
      <c r="J13" s="2" t="s">
        <v>467</v>
      </c>
      <c r="K13" s="13">
        <v>41730</v>
      </c>
      <c r="L13" s="8">
        <v>5</v>
      </c>
      <c r="M13" s="8">
        <v>6</v>
      </c>
      <c r="N13" s="2" t="s">
        <v>45</v>
      </c>
      <c r="O13" s="18" t="s">
        <v>52</v>
      </c>
      <c r="P13" s="18" t="s">
        <v>40</v>
      </c>
      <c r="Q13" s="18" t="s">
        <v>468</v>
      </c>
      <c r="R13" s="2">
        <v>2</v>
      </c>
      <c r="S13" s="23">
        <v>7178.5</v>
      </c>
      <c r="T13" s="23"/>
      <c r="U13" s="4">
        <v>7178.5</v>
      </c>
      <c r="V13" s="9"/>
      <c r="W13" s="9">
        <v>1196.4166666666667</v>
      </c>
      <c r="X13" s="10">
        <v>11964.166666666666</v>
      </c>
      <c r="Y13" s="4">
        <v>3589.25</v>
      </c>
      <c r="Z13" s="4">
        <v>969.09750000000008</v>
      </c>
      <c r="AA13" s="4">
        <v>215.35499999999999</v>
      </c>
      <c r="AB13" s="11">
        <v>530.42253131450002</v>
      </c>
      <c r="AC13" s="4">
        <v>143.57</v>
      </c>
      <c r="AD13" s="32">
        <v>611.5</v>
      </c>
      <c r="AE13" s="34">
        <v>372.5</v>
      </c>
      <c r="AF13" s="12"/>
      <c r="AG13" s="4"/>
      <c r="AH13" s="4"/>
      <c r="AI13" s="4"/>
      <c r="AJ13" s="4"/>
      <c r="AK13" s="4"/>
      <c r="AL13" s="4"/>
      <c r="AM13" s="4"/>
      <c r="AN13" s="20"/>
      <c r="AO13" s="20"/>
      <c r="AP13" s="4">
        <v>1506.1575052190833</v>
      </c>
      <c r="AQ13" s="4">
        <v>10020.945031314499</v>
      </c>
      <c r="AR13" s="4">
        <v>138507.3312143264</v>
      </c>
    </row>
    <row r="14" spans="1:44" s="33" customFormat="1" ht="21" customHeight="1" x14ac:dyDescent="0.25">
      <c r="A14" s="96">
        <v>6</v>
      </c>
      <c r="B14" s="17">
        <v>29</v>
      </c>
      <c r="C14" s="5" t="s">
        <v>43</v>
      </c>
      <c r="D14" s="5" t="s">
        <v>44</v>
      </c>
      <c r="E14" s="6">
        <v>15</v>
      </c>
      <c r="F14" s="6">
        <v>539</v>
      </c>
      <c r="G14" s="6">
        <v>2032</v>
      </c>
      <c r="H14" s="7" t="s">
        <v>608</v>
      </c>
      <c r="I14" s="285" t="s">
        <v>609</v>
      </c>
      <c r="J14" s="2" t="s">
        <v>467</v>
      </c>
      <c r="K14" s="13">
        <v>41843</v>
      </c>
      <c r="L14" s="8">
        <v>11</v>
      </c>
      <c r="M14" s="8">
        <v>6</v>
      </c>
      <c r="N14" s="2" t="s">
        <v>45</v>
      </c>
      <c r="O14" s="18" t="s">
        <v>53</v>
      </c>
      <c r="P14" s="18" t="s">
        <v>40</v>
      </c>
      <c r="Q14" s="18" t="s">
        <v>468</v>
      </c>
      <c r="R14" s="2">
        <v>2</v>
      </c>
      <c r="S14" s="23">
        <v>9849</v>
      </c>
      <c r="T14" s="23"/>
      <c r="U14" s="4">
        <v>9849</v>
      </c>
      <c r="V14" s="9"/>
      <c r="W14" s="9">
        <v>1641.5</v>
      </c>
      <c r="X14" s="10">
        <v>16415</v>
      </c>
      <c r="Y14" s="4">
        <v>4924.5</v>
      </c>
      <c r="Z14" s="4">
        <v>1329.615</v>
      </c>
      <c r="AA14" s="4">
        <v>295.46999999999997</v>
      </c>
      <c r="AB14" s="11">
        <v>603.35414535300004</v>
      </c>
      <c r="AC14" s="4">
        <v>196.98000000000002</v>
      </c>
      <c r="AD14" s="32">
        <v>819.75</v>
      </c>
      <c r="AE14" s="34">
        <v>510</v>
      </c>
      <c r="AF14" s="12"/>
      <c r="AG14" s="4"/>
      <c r="AH14" s="4"/>
      <c r="AI14" s="4"/>
      <c r="AJ14" s="4"/>
      <c r="AK14" s="4"/>
      <c r="AL14" s="4"/>
      <c r="AM14" s="4"/>
      <c r="AN14" s="20"/>
      <c r="AO14" s="20"/>
      <c r="AP14" s="4">
        <v>2045.7365242254998</v>
      </c>
      <c r="AQ14" s="4">
        <v>13604.169145352998</v>
      </c>
      <c r="AR14" s="4">
        <v>188276.76626846148</v>
      </c>
    </row>
    <row r="15" spans="1:44" s="33" customFormat="1" ht="21" customHeight="1" x14ac:dyDescent="0.25">
      <c r="A15" s="96">
        <v>7</v>
      </c>
      <c r="B15" s="17">
        <v>29</v>
      </c>
      <c r="C15" s="5" t="s">
        <v>43</v>
      </c>
      <c r="D15" s="5" t="s">
        <v>44</v>
      </c>
      <c r="E15" s="6">
        <v>15</v>
      </c>
      <c r="F15" s="6">
        <v>539</v>
      </c>
      <c r="G15" s="6">
        <v>2048</v>
      </c>
      <c r="H15" s="7" t="s">
        <v>634</v>
      </c>
      <c r="I15" s="285" t="s">
        <v>635</v>
      </c>
      <c r="J15" s="2" t="s">
        <v>467</v>
      </c>
      <c r="K15" s="13">
        <v>41946</v>
      </c>
      <c r="L15" s="8">
        <v>11</v>
      </c>
      <c r="M15" s="8">
        <v>6</v>
      </c>
      <c r="N15" s="2" t="s">
        <v>45</v>
      </c>
      <c r="O15" s="18" t="s">
        <v>53</v>
      </c>
      <c r="P15" s="18" t="s">
        <v>40</v>
      </c>
      <c r="Q15" s="18" t="s">
        <v>468</v>
      </c>
      <c r="R15" s="2">
        <v>2</v>
      </c>
      <c r="S15" s="23">
        <v>9849</v>
      </c>
      <c r="T15" s="23"/>
      <c r="U15" s="4">
        <v>9849</v>
      </c>
      <c r="V15" s="9"/>
      <c r="W15" s="9">
        <v>1641.5</v>
      </c>
      <c r="X15" s="10">
        <v>16415</v>
      </c>
      <c r="Y15" s="4">
        <v>4924.5</v>
      </c>
      <c r="Z15" s="4">
        <v>1329.615</v>
      </c>
      <c r="AA15" s="4">
        <v>295.46999999999997</v>
      </c>
      <c r="AB15" s="11">
        <v>603.35414535300004</v>
      </c>
      <c r="AC15" s="4">
        <v>196.98000000000002</v>
      </c>
      <c r="AD15" s="32">
        <v>819.75</v>
      </c>
      <c r="AE15" s="34">
        <v>510</v>
      </c>
      <c r="AF15" s="12"/>
      <c r="AG15" s="4"/>
      <c r="AH15" s="4"/>
      <c r="AI15" s="4"/>
      <c r="AJ15" s="4"/>
      <c r="AK15" s="4"/>
      <c r="AL15" s="4"/>
      <c r="AM15" s="4"/>
      <c r="AN15" s="20"/>
      <c r="AO15" s="20"/>
      <c r="AP15" s="4">
        <v>2045.7365242254998</v>
      </c>
      <c r="AQ15" s="4">
        <v>13604.169145352998</v>
      </c>
      <c r="AR15" s="4">
        <v>188276.76626846148</v>
      </c>
    </row>
    <row r="16" spans="1:44" s="33" customFormat="1" ht="21" customHeight="1" x14ac:dyDescent="0.25">
      <c r="A16" s="96">
        <v>8</v>
      </c>
      <c r="B16" s="17">
        <v>29</v>
      </c>
      <c r="C16" s="5" t="s">
        <v>43</v>
      </c>
      <c r="D16" s="5" t="s">
        <v>44</v>
      </c>
      <c r="E16" s="6">
        <v>15</v>
      </c>
      <c r="F16" s="6">
        <v>539</v>
      </c>
      <c r="G16" s="6">
        <v>2072</v>
      </c>
      <c r="H16" s="7" t="s">
        <v>687</v>
      </c>
      <c r="I16" s="285" t="s">
        <v>698</v>
      </c>
      <c r="J16" s="2" t="s">
        <v>467</v>
      </c>
      <c r="K16" s="13">
        <v>42186</v>
      </c>
      <c r="L16" s="8">
        <v>14</v>
      </c>
      <c r="M16" s="8">
        <v>5</v>
      </c>
      <c r="N16" s="2" t="s">
        <v>45</v>
      </c>
      <c r="O16" s="18" t="s">
        <v>51</v>
      </c>
      <c r="P16" s="18" t="s">
        <v>40</v>
      </c>
      <c r="Q16" s="18" t="s">
        <v>468</v>
      </c>
      <c r="R16" s="2">
        <v>2</v>
      </c>
      <c r="S16" s="23">
        <v>8730</v>
      </c>
      <c r="T16" s="23"/>
      <c r="U16" s="4">
        <v>8730</v>
      </c>
      <c r="V16" s="9"/>
      <c r="W16" s="9">
        <v>1455</v>
      </c>
      <c r="X16" s="10">
        <v>14550</v>
      </c>
      <c r="Y16" s="4">
        <v>4365</v>
      </c>
      <c r="Z16" s="4">
        <v>1178.5500000000002</v>
      </c>
      <c r="AA16" s="4">
        <v>261.89999999999998</v>
      </c>
      <c r="AB16" s="11">
        <v>572.79414681000003</v>
      </c>
      <c r="AC16" s="4">
        <v>174.6</v>
      </c>
      <c r="AD16" s="32">
        <v>727.5</v>
      </c>
      <c r="AE16" s="34">
        <v>451</v>
      </c>
      <c r="AF16" s="12"/>
      <c r="AG16" s="4"/>
      <c r="AH16" s="4"/>
      <c r="AI16" s="4"/>
      <c r="AJ16" s="4"/>
      <c r="AK16" s="4"/>
      <c r="AL16" s="4"/>
      <c r="AM16" s="4"/>
      <c r="AN16" s="20"/>
      <c r="AO16" s="20"/>
      <c r="AP16" s="4">
        <v>1819.640691135</v>
      </c>
      <c r="AQ16" s="4">
        <v>12096.344146809999</v>
      </c>
      <c r="AR16" s="4">
        <v>167345.77045285498</v>
      </c>
    </row>
    <row r="17" spans="1:44" s="33" customFormat="1" ht="21" customHeight="1" x14ac:dyDescent="0.25">
      <c r="A17" s="96"/>
      <c r="B17" s="17"/>
      <c r="C17" s="5"/>
      <c r="D17" s="5"/>
      <c r="E17" s="6"/>
      <c r="F17" s="6"/>
      <c r="G17" s="6"/>
      <c r="H17" s="7"/>
      <c r="I17" s="285"/>
      <c r="J17" s="2"/>
      <c r="K17" s="2"/>
      <c r="L17" s="8"/>
      <c r="M17" s="8"/>
      <c r="N17" s="2"/>
      <c r="O17" s="73"/>
      <c r="P17" s="2"/>
      <c r="Q17" s="2"/>
      <c r="R17" s="2"/>
      <c r="S17" s="9"/>
      <c r="T17" s="23"/>
      <c r="U17" s="4"/>
      <c r="V17" s="9"/>
      <c r="W17" s="9"/>
      <c r="X17" s="10"/>
      <c r="Y17" s="4"/>
      <c r="Z17" s="4"/>
      <c r="AA17" s="4"/>
      <c r="AB17" s="11"/>
      <c r="AC17" s="4"/>
      <c r="AD17" s="35"/>
      <c r="AE17" s="34"/>
      <c r="AF17" s="12"/>
      <c r="AG17" s="4"/>
      <c r="AH17" s="4"/>
      <c r="AI17" s="4"/>
      <c r="AJ17" s="4"/>
      <c r="AK17" s="4"/>
      <c r="AL17" s="4"/>
      <c r="AM17" s="4"/>
      <c r="AN17" s="20"/>
      <c r="AO17" s="20"/>
      <c r="AP17" s="4"/>
      <c r="AQ17" s="4"/>
      <c r="AR17" s="4"/>
    </row>
    <row r="18" spans="1:44" s="33" customFormat="1" ht="21" customHeight="1" x14ac:dyDescent="0.25">
      <c r="A18" s="96"/>
      <c r="B18" s="17"/>
      <c r="C18" s="5"/>
      <c r="D18" s="5"/>
      <c r="E18" s="6"/>
      <c r="F18" s="6"/>
      <c r="G18" s="6"/>
      <c r="H18" s="7" t="s">
        <v>54</v>
      </c>
      <c r="I18" s="285"/>
      <c r="J18" s="2"/>
      <c r="K18" s="2"/>
      <c r="L18" s="8"/>
      <c r="M18" s="8"/>
      <c r="N18" s="2"/>
      <c r="O18" s="18"/>
      <c r="P18" s="18"/>
      <c r="Q18" s="18"/>
      <c r="R18" s="2"/>
      <c r="S18" s="9"/>
      <c r="T18" s="23"/>
      <c r="U18" s="4"/>
      <c r="V18" s="9"/>
      <c r="W18" s="9"/>
      <c r="X18" s="10"/>
      <c r="Y18" s="4"/>
      <c r="Z18" s="4"/>
      <c r="AA18" s="4"/>
      <c r="AB18" s="11"/>
      <c r="AC18" s="4"/>
      <c r="AD18" s="35"/>
      <c r="AE18" s="34"/>
      <c r="AF18" s="12"/>
      <c r="AG18" s="4"/>
      <c r="AH18" s="4"/>
      <c r="AI18" s="4"/>
      <c r="AJ18" s="4"/>
      <c r="AK18" s="4"/>
      <c r="AL18" s="4"/>
      <c r="AM18" s="4"/>
      <c r="AN18" s="20"/>
      <c r="AO18" s="20"/>
      <c r="AP18" s="4"/>
      <c r="AQ18" s="4"/>
      <c r="AR18" s="4"/>
    </row>
    <row r="19" spans="1:44" s="33" customFormat="1" ht="21" customHeight="1" x14ac:dyDescent="0.25">
      <c r="A19" s="96">
        <v>9</v>
      </c>
      <c r="B19" s="17">
        <v>29</v>
      </c>
      <c r="C19" s="5" t="s">
        <v>43</v>
      </c>
      <c r="D19" s="5" t="s">
        <v>44</v>
      </c>
      <c r="E19" s="6">
        <v>15</v>
      </c>
      <c r="F19" s="6">
        <v>539</v>
      </c>
      <c r="G19" s="6">
        <v>150</v>
      </c>
      <c r="H19" s="7" t="s">
        <v>55</v>
      </c>
      <c r="I19" s="285" t="s">
        <v>56</v>
      </c>
      <c r="J19" s="2" t="s">
        <v>458</v>
      </c>
      <c r="K19" s="13">
        <v>34003</v>
      </c>
      <c r="L19" s="8">
        <v>15</v>
      </c>
      <c r="M19" s="8">
        <v>6</v>
      </c>
      <c r="N19" s="2" t="s">
        <v>45</v>
      </c>
      <c r="O19" s="18" t="s">
        <v>57</v>
      </c>
      <c r="P19" s="18" t="s">
        <v>54</v>
      </c>
      <c r="Q19" s="18" t="s">
        <v>533</v>
      </c>
      <c r="R19" s="2">
        <v>2</v>
      </c>
      <c r="S19" s="9">
        <v>11569</v>
      </c>
      <c r="T19" s="23"/>
      <c r="U19" s="4">
        <v>11569</v>
      </c>
      <c r="V19" s="9">
        <v>350.5</v>
      </c>
      <c r="W19" s="9">
        <v>1928.1666666666665</v>
      </c>
      <c r="X19" s="10">
        <v>19281.666666666668</v>
      </c>
      <c r="Y19" s="4">
        <v>5784.5</v>
      </c>
      <c r="Z19" s="4">
        <v>1561.8150000000001</v>
      </c>
      <c r="AA19" s="4">
        <v>347.07</v>
      </c>
      <c r="AB19" s="11">
        <v>650.32751219299996</v>
      </c>
      <c r="AC19" s="4">
        <v>231.38</v>
      </c>
      <c r="AD19" s="32">
        <v>905</v>
      </c>
      <c r="AE19" s="34">
        <v>567</v>
      </c>
      <c r="AF19" s="12"/>
      <c r="AG19" s="4"/>
      <c r="AH19" s="4"/>
      <c r="AI19" s="4"/>
      <c r="AJ19" s="4"/>
      <c r="AK19" s="4"/>
      <c r="AL19" s="4"/>
      <c r="AM19" s="4"/>
      <c r="AN19" s="20"/>
      <c r="AO19" s="20"/>
      <c r="AP19" s="4">
        <v>2393.2654186988334</v>
      </c>
      <c r="AQ19" s="4">
        <v>16182.092512192999</v>
      </c>
      <c r="AR19" s="4">
        <v>223572.70889834815</v>
      </c>
    </row>
    <row r="20" spans="1:44" s="33" customFormat="1" ht="21" customHeight="1" x14ac:dyDescent="0.25">
      <c r="A20" s="96">
        <v>10</v>
      </c>
      <c r="B20" s="17">
        <v>29</v>
      </c>
      <c r="C20" s="5" t="s">
        <v>43</v>
      </c>
      <c r="D20" s="5" t="s">
        <v>44</v>
      </c>
      <c r="E20" s="6">
        <v>15</v>
      </c>
      <c r="F20" s="6">
        <v>539</v>
      </c>
      <c r="G20" s="6">
        <v>1202</v>
      </c>
      <c r="H20" s="7" t="s">
        <v>58</v>
      </c>
      <c r="I20" s="285" t="s">
        <v>59</v>
      </c>
      <c r="J20" s="2" t="s">
        <v>467</v>
      </c>
      <c r="K20" s="13">
        <v>34972</v>
      </c>
      <c r="L20" s="8">
        <v>8</v>
      </c>
      <c r="M20" s="8">
        <v>6</v>
      </c>
      <c r="N20" s="2" t="s">
        <v>45</v>
      </c>
      <c r="O20" s="18" t="s">
        <v>60</v>
      </c>
      <c r="P20" s="18" t="s">
        <v>54</v>
      </c>
      <c r="Q20" s="18" t="s">
        <v>57</v>
      </c>
      <c r="R20" s="2">
        <v>2</v>
      </c>
      <c r="S20" s="10">
        <v>9370</v>
      </c>
      <c r="T20" s="23"/>
      <c r="U20" s="4">
        <v>9370</v>
      </c>
      <c r="V20" s="9">
        <v>350.5</v>
      </c>
      <c r="W20" s="9">
        <v>1561.6666666666665</v>
      </c>
      <c r="X20" s="10">
        <v>15616.666666666666</v>
      </c>
      <c r="Y20" s="4">
        <v>4685</v>
      </c>
      <c r="Z20" s="4">
        <v>1264.95</v>
      </c>
      <c r="AA20" s="4">
        <v>281.09999999999997</v>
      </c>
      <c r="AB20" s="11">
        <v>590.27260889000001</v>
      </c>
      <c r="AC20" s="4">
        <v>187.4</v>
      </c>
      <c r="AD20" s="32">
        <v>706.5</v>
      </c>
      <c r="AE20" s="34">
        <v>483.5</v>
      </c>
      <c r="AF20" s="12"/>
      <c r="AG20" s="4"/>
      <c r="AH20" s="4"/>
      <c r="AI20" s="4"/>
      <c r="AJ20" s="4"/>
      <c r="AK20" s="4"/>
      <c r="AL20" s="4"/>
      <c r="AM20" s="4"/>
      <c r="AN20" s="20"/>
      <c r="AO20" s="20"/>
      <c r="AP20" s="4">
        <v>1948.9537681483332</v>
      </c>
      <c r="AQ20" s="4">
        <v>13234.222608890001</v>
      </c>
      <c r="AR20" s="4">
        <v>182622.95840816165</v>
      </c>
    </row>
    <row r="21" spans="1:44" s="33" customFormat="1" ht="21" customHeight="1" x14ac:dyDescent="0.25">
      <c r="A21" s="96">
        <v>11</v>
      </c>
      <c r="B21" s="17">
        <v>29</v>
      </c>
      <c r="C21" s="5" t="s">
        <v>43</v>
      </c>
      <c r="D21" s="5" t="s">
        <v>44</v>
      </c>
      <c r="E21" s="6">
        <v>15</v>
      </c>
      <c r="F21" s="6">
        <v>539</v>
      </c>
      <c r="G21" s="6">
        <v>1318</v>
      </c>
      <c r="H21" s="7" t="s">
        <v>61</v>
      </c>
      <c r="I21" s="285" t="s">
        <v>62</v>
      </c>
      <c r="J21" s="2" t="s">
        <v>467</v>
      </c>
      <c r="K21" s="13">
        <v>35668</v>
      </c>
      <c r="L21" s="8">
        <v>8</v>
      </c>
      <c r="M21" s="8">
        <v>6</v>
      </c>
      <c r="N21" s="2" t="s">
        <v>63</v>
      </c>
      <c r="O21" s="18" t="s">
        <v>64</v>
      </c>
      <c r="P21" s="18" t="s">
        <v>54</v>
      </c>
      <c r="Q21" s="18" t="s">
        <v>57</v>
      </c>
      <c r="R21" s="2">
        <v>2</v>
      </c>
      <c r="S21" s="9">
        <v>8329.5</v>
      </c>
      <c r="T21" s="23"/>
      <c r="U21" s="4">
        <v>8329.5</v>
      </c>
      <c r="V21" s="9">
        <v>280.39999999999998</v>
      </c>
      <c r="W21" s="9">
        <v>1388.25</v>
      </c>
      <c r="X21" s="10">
        <v>13882.499999999998</v>
      </c>
      <c r="Y21" s="4">
        <v>4164.75</v>
      </c>
      <c r="Z21" s="4">
        <v>1124.4825000000001</v>
      </c>
      <c r="AA21" s="4">
        <v>249.88499999999999</v>
      </c>
      <c r="AB21" s="11">
        <v>561.85645296150005</v>
      </c>
      <c r="AC21" s="4">
        <v>166.59</v>
      </c>
      <c r="AD21" s="32">
        <v>706.5</v>
      </c>
      <c r="AE21" s="34">
        <v>483.5</v>
      </c>
      <c r="AF21" s="12"/>
      <c r="AG21" s="4"/>
      <c r="AH21" s="4"/>
      <c r="AI21" s="4"/>
      <c r="AJ21" s="4"/>
      <c r="AK21" s="4"/>
      <c r="AL21" s="4"/>
      <c r="AM21" s="4"/>
      <c r="AN21" s="20"/>
      <c r="AO21" s="20"/>
      <c r="AP21" s="4">
        <v>1738.7189921602501</v>
      </c>
      <c r="AQ21" s="4">
        <v>11902.7139529615</v>
      </c>
      <c r="AR21" s="4">
        <v>164006.78642769824</v>
      </c>
    </row>
    <row r="22" spans="1:44" s="33" customFormat="1" ht="21" customHeight="1" x14ac:dyDescent="0.25">
      <c r="A22" s="96">
        <v>12</v>
      </c>
      <c r="B22" s="17">
        <v>29</v>
      </c>
      <c r="C22" s="5" t="s">
        <v>43</v>
      </c>
      <c r="D22" s="5" t="s">
        <v>44</v>
      </c>
      <c r="E22" s="6">
        <v>15</v>
      </c>
      <c r="F22" s="6">
        <v>539</v>
      </c>
      <c r="G22" s="6">
        <v>1695</v>
      </c>
      <c r="H22" s="7" t="s">
        <v>67</v>
      </c>
      <c r="I22" s="285" t="s">
        <v>68</v>
      </c>
      <c r="J22" s="2" t="s">
        <v>467</v>
      </c>
      <c r="K22" s="13">
        <v>38448</v>
      </c>
      <c r="L22" s="8">
        <v>11</v>
      </c>
      <c r="M22" s="8">
        <v>6</v>
      </c>
      <c r="N22" s="2" t="s">
        <v>45</v>
      </c>
      <c r="O22" s="18" t="s">
        <v>69</v>
      </c>
      <c r="P22" s="18" t="s">
        <v>54</v>
      </c>
      <c r="Q22" s="18" t="s">
        <v>57</v>
      </c>
      <c r="R22" s="2">
        <v>2</v>
      </c>
      <c r="S22" s="10">
        <v>9849</v>
      </c>
      <c r="T22" s="23"/>
      <c r="U22" s="4">
        <v>9849</v>
      </c>
      <c r="V22" s="9">
        <v>210.3</v>
      </c>
      <c r="W22" s="9">
        <v>1641.5</v>
      </c>
      <c r="X22" s="10">
        <v>16415</v>
      </c>
      <c r="Y22" s="4">
        <v>4924.5</v>
      </c>
      <c r="Z22" s="4">
        <v>1329.615</v>
      </c>
      <c r="AA22" s="4">
        <v>295.46999999999997</v>
      </c>
      <c r="AB22" s="11">
        <v>603.35414535300004</v>
      </c>
      <c r="AC22" s="4">
        <v>196.98000000000002</v>
      </c>
      <c r="AD22" s="32">
        <v>819.75</v>
      </c>
      <c r="AE22" s="34">
        <v>510</v>
      </c>
      <c r="AF22" s="12"/>
      <c r="AG22" s="4"/>
      <c r="AH22" s="4"/>
      <c r="AI22" s="4"/>
      <c r="AJ22" s="4"/>
      <c r="AK22" s="4"/>
      <c r="AL22" s="4"/>
      <c r="AM22" s="4"/>
      <c r="AN22" s="20"/>
      <c r="AO22" s="20"/>
      <c r="AP22" s="4">
        <v>2045.7365242254998</v>
      </c>
      <c r="AQ22" s="4">
        <v>13814.469145352998</v>
      </c>
      <c r="AR22" s="4">
        <v>190800.36626846148</v>
      </c>
    </row>
    <row r="23" spans="1:44" s="33" customFormat="1" ht="21" customHeight="1" x14ac:dyDescent="0.25">
      <c r="A23" s="96">
        <v>13</v>
      </c>
      <c r="B23" s="17">
        <v>29</v>
      </c>
      <c r="C23" s="5" t="s">
        <v>43</v>
      </c>
      <c r="D23" s="5" t="s">
        <v>44</v>
      </c>
      <c r="E23" s="6">
        <v>15</v>
      </c>
      <c r="F23" s="6">
        <v>539</v>
      </c>
      <c r="G23" s="6">
        <v>1849</v>
      </c>
      <c r="H23" s="7" t="s">
        <v>65</v>
      </c>
      <c r="I23" s="285" t="s">
        <v>449</v>
      </c>
      <c r="J23" s="2" t="s">
        <v>467</v>
      </c>
      <c r="K23" s="13">
        <v>39853</v>
      </c>
      <c r="L23" s="8">
        <v>4</v>
      </c>
      <c r="M23" s="8">
        <v>6</v>
      </c>
      <c r="N23" s="2" t="s">
        <v>45</v>
      </c>
      <c r="O23" s="18" t="s">
        <v>66</v>
      </c>
      <c r="P23" s="18" t="s">
        <v>54</v>
      </c>
      <c r="Q23" s="18" t="s">
        <v>57</v>
      </c>
      <c r="R23" s="2">
        <v>2</v>
      </c>
      <c r="S23" s="9">
        <v>7004</v>
      </c>
      <c r="T23" s="23"/>
      <c r="U23" s="4">
        <v>7004</v>
      </c>
      <c r="V23" s="9">
        <v>140.19999999999999</v>
      </c>
      <c r="W23" s="9">
        <v>1167.3333333333333</v>
      </c>
      <c r="X23" s="10">
        <v>11673.333333333334</v>
      </c>
      <c r="Y23" s="4">
        <v>3502</v>
      </c>
      <c r="Z23" s="4">
        <v>945.54000000000008</v>
      </c>
      <c r="AA23" s="4">
        <v>210.12</v>
      </c>
      <c r="AB23" s="11">
        <v>525.65691938800001</v>
      </c>
      <c r="AC23" s="4">
        <v>140.08000000000001</v>
      </c>
      <c r="AD23" s="32">
        <v>600.5</v>
      </c>
      <c r="AE23" s="34">
        <v>360.5</v>
      </c>
      <c r="AF23" s="12"/>
      <c r="AG23" s="4"/>
      <c r="AH23" s="4"/>
      <c r="AI23" s="4"/>
      <c r="AJ23" s="4"/>
      <c r="AK23" s="4"/>
      <c r="AL23" s="4"/>
      <c r="AM23" s="4"/>
      <c r="AN23" s="20"/>
      <c r="AO23" s="20"/>
      <c r="AP23" s="4">
        <v>1470.8994865646664</v>
      </c>
      <c r="AQ23" s="4">
        <v>9926.596919388001</v>
      </c>
      <c r="AR23" s="4">
        <v>136932.72918588732</v>
      </c>
    </row>
    <row r="24" spans="1:44" s="33" customFormat="1" ht="21" customHeight="1" x14ac:dyDescent="0.25">
      <c r="A24" s="96">
        <v>14</v>
      </c>
      <c r="B24" s="17">
        <v>29</v>
      </c>
      <c r="C24" s="5" t="s">
        <v>43</v>
      </c>
      <c r="D24" s="5" t="s">
        <v>44</v>
      </c>
      <c r="E24" s="6">
        <v>15</v>
      </c>
      <c r="F24" s="6">
        <v>539</v>
      </c>
      <c r="G24" s="6">
        <v>2075</v>
      </c>
      <c r="H24" s="7" t="s">
        <v>695</v>
      </c>
      <c r="I24" s="285" t="s">
        <v>696</v>
      </c>
      <c r="J24" s="2" t="s">
        <v>458</v>
      </c>
      <c r="K24" s="13">
        <v>42212</v>
      </c>
      <c r="L24" s="8">
        <v>11</v>
      </c>
      <c r="M24" s="8">
        <v>6</v>
      </c>
      <c r="N24" s="2" t="s">
        <v>45</v>
      </c>
      <c r="O24" s="18" t="s">
        <v>69</v>
      </c>
      <c r="P24" s="18" t="s">
        <v>54</v>
      </c>
      <c r="Q24" s="18" t="s">
        <v>57</v>
      </c>
      <c r="R24" s="2">
        <v>2</v>
      </c>
      <c r="S24" s="10">
        <v>9849</v>
      </c>
      <c r="T24" s="23"/>
      <c r="U24" s="4">
        <v>9849</v>
      </c>
      <c r="V24" s="9"/>
      <c r="W24" s="9">
        <v>1641.5</v>
      </c>
      <c r="X24" s="10">
        <v>16415</v>
      </c>
      <c r="Y24" s="4">
        <v>4924.5</v>
      </c>
      <c r="Z24" s="4">
        <v>1329.615</v>
      </c>
      <c r="AA24" s="4">
        <v>295.46999999999997</v>
      </c>
      <c r="AB24" s="11">
        <v>603.35414535300004</v>
      </c>
      <c r="AC24" s="4">
        <v>196.98000000000002</v>
      </c>
      <c r="AD24" s="32">
        <v>819.75</v>
      </c>
      <c r="AE24" s="34">
        <v>510</v>
      </c>
      <c r="AF24" s="12"/>
      <c r="AG24" s="4"/>
      <c r="AH24" s="4"/>
      <c r="AI24" s="4"/>
      <c r="AJ24" s="4"/>
      <c r="AK24" s="4"/>
      <c r="AL24" s="4"/>
      <c r="AM24" s="4"/>
      <c r="AN24" s="20"/>
      <c r="AO24" s="20"/>
      <c r="AP24" s="4">
        <v>2045.7365242254998</v>
      </c>
      <c r="AQ24" s="4">
        <v>13604.169145352998</v>
      </c>
      <c r="AR24" s="4">
        <v>188276.76626846148</v>
      </c>
    </row>
    <row r="25" spans="1:44" s="33" customFormat="1" ht="21" customHeight="1" x14ac:dyDescent="0.25">
      <c r="A25" s="96"/>
      <c r="B25" s="17"/>
      <c r="C25" s="5"/>
      <c r="D25" s="5"/>
      <c r="E25" s="6"/>
      <c r="F25" s="6"/>
      <c r="G25" s="6"/>
      <c r="H25" s="7"/>
      <c r="I25" s="285"/>
      <c r="J25" s="2"/>
      <c r="K25" s="2"/>
      <c r="L25" s="8"/>
      <c r="M25" s="8"/>
      <c r="N25" s="2"/>
      <c r="O25" s="73"/>
      <c r="P25" s="2"/>
      <c r="Q25" s="2"/>
      <c r="R25" s="2"/>
      <c r="S25" s="9"/>
      <c r="T25" s="23"/>
      <c r="U25" s="4"/>
      <c r="V25" s="9"/>
      <c r="W25" s="9"/>
      <c r="X25" s="10"/>
      <c r="Y25" s="4"/>
      <c r="Z25" s="4"/>
      <c r="AA25" s="4"/>
      <c r="AB25" s="11"/>
      <c r="AC25" s="4"/>
      <c r="AD25" s="35"/>
      <c r="AE25" s="34"/>
      <c r="AF25" s="12"/>
      <c r="AG25" s="4"/>
      <c r="AH25" s="4"/>
      <c r="AI25" s="4"/>
      <c r="AJ25" s="4"/>
      <c r="AK25" s="4"/>
      <c r="AL25" s="4"/>
      <c r="AM25" s="4"/>
      <c r="AN25" s="20"/>
      <c r="AO25" s="20"/>
      <c r="AP25" s="4"/>
      <c r="AQ25" s="4"/>
      <c r="AR25" s="4"/>
    </row>
    <row r="26" spans="1:44" s="33" customFormat="1" ht="21" customHeight="1" x14ac:dyDescent="0.25">
      <c r="A26" s="96"/>
      <c r="B26" s="17"/>
      <c r="C26" s="5"/>
      <c r="D26" s="5"/>
      <c r="E26" s="6"/>
      <c r="F26" s="6"/>
      <c r="G26" s="6"/>
      <c r="H26" s="7" t="s">
        <v>72</v>
      </c>
      <c r="I26" s="285"/>
      <c r="J26" s="2"/>
      <c r="K26" s="2"/>
      <c r="L26" s="8"/>
      <c r="M26" s="8"/>
      <c r="N26" s="2"/>
      <c r="O26" s="18"/>
      <c r="P26" s="18"/>
      <c r="Q26" s="18"/>
      <c r="R26" s="2"/>
      <c r="S26" s="9"/>
      <c r="T26" s="23"/>
      <c r="U26" s="4"/>
      <c r="V26" s="9"/>
      <c r="W26" s="9"/>
      <c r="X26" s="10"/>
      <c r="Y26" s="4"/>
      <c r="Z26" s="4"/>
      <c r="AA26" s="4"/>
      <c r="AB26" s="11"/>
      <c r="AC26" s="4"/>
      <c r="AD26" s="35"/>
      <c r="AE26" s="34"/>
      <c r="AF26" s="12"/>
      <c r="AG26" s="4"/>
      <c r="AH26" s="4"/>
      <c r="AI26" s="4"/>
      <c r="AJ26" s="4"/>
      <c r="AK26" s="4"/>
      <c r="AL26" s="4"/>
      <c r="AM26" s="4"/>
      <c r="AN26" s="20"/>
      <c r="AO26" s="20"/>
      <c r="AP26" s="4"/>
      <c r="AQ26" s="4"/>
      <c r="AR26" s="4"/>
    </row>
    <row r="27" spans="1:44" s="33" customFormat="1" ht="21" customHeight="1" x14ac:dyDescent="0.25">
      <c r="A27" s="96">
        <v>15</v>
      </c>
      <c r="B27" s="17">
        <v>29</v>
      </c>
      <c r="C27" s="5" t="s">
        <v>43</v>
      </c>
      <c r="D27" s="5" t="s">
        <v>44</v>
      </c>
      <c r="E27" s="6">
        <v>15</v>
      </c>
      <c r="F27" s="6">
        <v>539</v>
      </c>
      <c r="G27" s="6">
        <v>180</v>
      </c>
      <c r="H27" s="19" t="s">
        <v>86</v>
      </c>
      <c r="I27" s="285" t="s">
        <v>87</v>
      </c>
      <c r="J27" s="2" t="s">
        <v>467</v>
      </c>
      <c r="K27" s="13">
        <v>29252</v>
      </c>
      <c r="L27" s="8">
        <v>6</v>
      </c>
      <c r="M27" s="8">
        <v>7</v>
      </c>
      <c r="N27" s="2" t="s">
        <v>63</v>
      </c>
      <c r="O27" s="18" t="s">
        <v>88</v>
      </c>
      <c r="P27" s="18" t="s">
        <v>72</v>
      </c>
      <c r="Q27" s="18" t="s">
        <v>75</v>
      </c>
      <c r="R27" s="2">
        <v>2</v>
      </c>
      <c r="S27" s="23">
        <v>8866.25</v>
      </c>
      <c r="T27" s="23"/>
      <c r="U27" s="4">
        <v>8866.25</v>
      </c>
      <c r="V27" s="9">
        <v>403.74</v>
      </c>
      <c r="W27" s="9">
        <v>1477.7083333333335</v>
      </c>
      <c r="X27" s="10">
        <v>14777.083333333334</v>
      </c>
      <c r="Y27" s="4">
        <v>4433.125</v>
      </c>
      <c r="Z27" s="4">
        <v>1196.9437500000001</v>
      </c>
      <c r="AA27" s="4">
        <v>265.98750000000001</v>
      </c>
      <c r="AB27" s="11">
        <v>576.51514752624996</v>
      </c>
      <c r="AC27" s="4">
        <v>177.32500000000002</v>
      </c>
      <c r="AD27" s="32">
        <v>800.63</v>
      </c>
      <c r="AE27" s="34">
        <v>539</v>
      </c>
      <c r="AF27" s="12"/>
      <c r="AG27" s="4"/>
      <c r="AH27" s="4"/>
      <c r="AI27" s="4"/>
      <c r="AJ27" s="4"/>
      <c r="AK27" s="4"/>
      <c r="AL27" s="4"/>
      <c r="AM27" s="4"/>
      <c r="AN27" s="20"/>
      <c r="AO27" s="20"/>
      <c r="AP27" s="4">
        <v>1847.1702329210416</v>
      </c>
      <c r="AQ27" s="4">
        <v>12826.391397526249</v>
      </c>
      <c r="AR27" s="4">
        <v>176451.78366990274</v>
      </c>
    </row>
    <row r="28" spans="1:44" s="33" customFormat="1" ht="21" customHeight="1" x14ac:dyDescent="0.25">
      <c r="A28" s="96">
        <v>16</v>
      </c>
      <c r="B28" s="17">
        <v>29</v>
      </c>
      <c r="C28" s="5" t="s">
        <v>43</v>
      </c>
      <c r="D28" s="5" t="s">
        <v>44</v>
      </c>
      <c r="E28" s="6">
        <v>15</v>
      </c>
      <c r="F28" s="6">
        <v>539</v>
      </c>
      <c r="G28" s="6">
        <v>187</v>
      </c>
      <c r="H28" s="7" t="s">
        <v>76</v>
      </c>
      <c r="I28" s="285" t="s">
        <v>77</v>
      </c>
      <c r="J28" s="2" t="s">
        <v>467</v>
      </c>
      <c r="K28" s="13">
        <v>34358</v>
      </c>
      <c r="L28" s="8">
        <v>15</v>
      </c>
      <c r="M28" s="8">
        <v>4</v>
      </c>
      <c r="N28" s="2" t="s">
        <v>45</v>
      </c>
      <c r="O28" s="18" t="s">
        <v>78</v>
      </c>
      <c r="P28" s="18" t="s">
        <v>72</v>
      </c>
      <c r="Q28" s="18" t="s">
        <v>75</v>
      </c>
      <c r="R28" s="2">
        <v>2</v>
      </c>
      <c r="S28" s="273">
        <v>8606.4</v>
      </c>
      <c r="T28" s="23"/>
      <c r="U28" s="4">
        <v>8606.4</v>
      </c>
      <c r="V28" s="9">
        <v>350.5</v>
      </c>
      <c r="W28" s="9">
        <v>1434.4</v>
      </c>
      <c r="X28" s="10">
        <v>14344</v>
      </c>
      <c r="Y28" s="4">
        <v>4303.2</v>
      </c>
      <c r="Z28" s="4">
        <v>1161.864</v>
      </c>
      <c r="AA28" s="4">
        <v>258.19200000000001</v>
      </c>
      <c r="AB28" s="11">
        <v>569.41861882080002</v>
      </c>
      <c r="AC28" s="4">
        <v>172.12799999999999</v>
      </c>
      <c r="AD28" s="32">
        <v>603.33000000000004</v>
      </c>
      <c r="AE28" s="34">
        <v>378</v>
      </c>
      <c r="AF28" s="12"/>
      <c r="AG28" s="4"/>
      <c r="AH28" s="4"/>
      <c r="AI28" s="4"/>
      <c r="AJ28" s="4"/>
      <c r="AK28" s="4"/>
      <c r="AL28" s="4"/>
      <c r="AM28" s="4"/>
      <c r="AN28" s="20"/>
      <c r="AO28" s="20"/>
      <c r="AP28" s="4">
        <v>1794.6671031368001</v>
      </c>
      <c r="AQ28" s="4">
        <v>12099.832618820799</v>
      </c>
      <c r="AR28" s="4">
        <v>167074.25852898639</v>
      </c>
    </row>
    <row r="29" spans="1:44" s="33" customFormat="1" ht="21" customHeight="1" x14ac:dyDescent="0.25">
      <c r="A29" s="96">
        <v>17</v>
      </c>
      <c r="B29" s="17">
        <v>29</v>
      </c>
      <c r="C29" s="5" t="s">
        <v>43</v>
      </c>
      <c r="D29" s="5" t="s">
        <v>44</v>
      </c>
      <c r="E29" s="6">
        <v>15</v>
      </c>
      <c r="F29" s="6">
        <v>539</v>
      </c>
      <c r="G29" s="6">
        <v>200</v>
      </c>
      <c r="H29" s="7" t="s">
        <v>83</v>
      </c>
      <c r="I29" s="285" t="s">
        <v>84</v>
      </c>
      <c r="J29" s="2" t="s">
        <v>467</v>
      </c>
      <c r="K29" s="13">
        <v>31321</v>
      </c>
      <c r="L29" s="8">
        <v>7</v>
      </c>
      <c r="M29" s="8">
        <v>8</v>
      </c>
      <c r="N29" s="2" t="s">
        <v>45</v>
      </c>
      <c r="O29" s="18" t="s">
        <v>85</v>
      </c>
      <c r="P29" s="18" t="s">
        <v>72</v>
      </c>
      <c r="Q29" s="18" t="s">
        <v>75</v>
      </c>
      <c r="R29" s="2">
        <v>2</v>
      </c>
      <c r="S29" s="23">
        <v>10631</v>
      </c>
      <c r="T29" s="23"/>
      <c r="U29" s="4">
        <v>10631</v>
      </c>
      <c r="V29" s="9">
        <v>403.74</v>
      </c>
      <c r="W29" s="9">
        <v>1771.8333333333335</v>
      </c>
      <c r="X29" s="10">
        <v>17718.333333333332</v>
      </c>
      <c r="Y29" s="4">
        <v>5315.5</v>
      </c>
      <c r="Z29" s="4">
        <v>1435.1850000000002</v>
      </c>
      <c r="AA29" s="4">
        <v>318.93</v>
      </c>
      <c r="AB29" s="11">
        <v>624.71064120700009</v>
      </c>
      <c r="AC29" s="4">
        <v>212.62</v>
      </c>
      <c r="AD29" s="32">
        <v>926</v>
      </c>
      <c r="AE29" s="34">
        <v>630</v>
      </c>
      <c r="AF29" s="12"/>
      <c r="AG29" s="4"/>
      <c r="AH29" s="4"/>
      <c r="AI29" s="4"/>
      <c r="AJ29" s="4"/>
      <c r="AK29" s="4"/>
      <c r="AL29" s="4"/>
      <c r="AM29" s="4"/>
      <c r="AN29" s="20"/>
      <c r="AO29" s="20"/>
      <c r="AP29" s="4">
        <v>2203.7409402011667</v>
      </c>
      <c r="AQ29" s="4">
        <v>15182.185641207001</v>
      </c>
      <c r="AR29" s="4">
        <v>209195.63530135184</v>
      </c>
    </row>
    <row r="30" spans="1:44" s="33" customFormat="1" ht="21" customHeight="1" x14ac:dyDescent="0.25">
      <c r="A30" s="96">
        <v>18</v>
      </c>
      <c r="B30" s="17">
        <v>29</v>
      </c>
      <c r="C30" s="5" t="s">
        <v>43</v>
      </c>
      <c r="D30" s="5" t="s">
        <v>44</v>
      </c>
      <c r="E30" s="6">
        <v>15</v>
      </c>
      <c r="F30" s="6">
        <v>539</v>
      </c>
      <c r="G30" s="6">
        <v>210</v>
      </c>
      <c r="H30" s="19" t="s">
        <v>89</v>
      </c>
      <c r="I30" s="285" t="s">
        <v>688</v>
      </c>
      <c r="J30" s="2" t="s">
        <v>467</v>
      </c>
      <c r="K30" s="13">
        <v>31448</v>
      </c>
      <c r="L30" s="8">
        <v>6</v>
      </c>
      <c r="M30" s="8">
        <v>7</v>
      </c>
      <c r="N30" s="2" t="s">
        <v>63</v>
      </c>
      <c r="O30" s="18" t="s">
        <v>91</v>
      </c>
      <c r="P30" s="18" t="s">
        <v>72</v>
      </c>
      <c r="Q30" s="18" t="s">
        <v>75</v>
      </c>
      <c r="R30" s="2">
        <v>2</v>
      </c>
      <c r="S30" s="23">
        <v>8866.25</v>
      </c>
      <c r="T30" s="23"/>
      <c r="U30" s="4">
        <v>8866.25</v>
      </c>
      <c r="V30" s="9">
        <v>403.74</v>
      </c>
      <c r="W30" s="9">
        <v>1477.7083333333335</v>
      </c>
      <c r="X30" s="10">
        <v>14777.083333333334</v>
      </c>
      <c r="Y30" s="4">
        <v>4433.125</v>
      </c>
      <c r="Z30" s="4">
        <v>1196.9437500000001</v>
      </c>
      <c r="AA30" s="4">
        <v>265.98750000000001</v>
      </c>
      <c r="AB30" s="11">
        <v>576.51514752624996</v>
      </c>
      <c r="AC30" s="4">
        <v>177.32500000000002</v>
      </c>
      <c r="AD30" s="32">
        <v>800.63</v>
      </c>
      <c r="AE30" s="34">
        <v>539</v>
      </c>
      <c r="AF30" s="12"/>
      <c r="AG30" s="4"/>
      <c r="AH30" s="4"/>
      <c r="AI30" s="4"/>
      <c r="AJ30" s="4"/>
      <c r="AK30" s="4"/>
      <c r="AL30" s="4"/>
      <c r="AM30" s="4"/>
      <c r="AN30" s="20"/>
      <c r="AO30" s="20"/>
      <c r="AP30" s="4">
        <v>1847.1702329210416</v>
      </c>
      <c r="AQ30" s="4">
        <v>12826.391397526249</v>
      </c>
      <c r="AR30" s="4">
        <v>176451.78366990274</v>
      </c>
    </row>
    <row r="31" spans="1:44" s="33" customFormat="1" ht="21" customHeight="1" x14ac:dyDescent="0.25">
      <c r="A31" s="96">
        <v>19</v>
      </c>
      <c r="B31" s="17">
        <v>29</v>
      </c>
      <c r="C31" s="5" t="s">
        <v>43</v>
      </c>
      <c r="D31" s="5" t="s">
        <v>44</v>
      </c>
      <c r="E31" s="6">
        <v>15</v>
      </c>
      <c r="F31" s="6">
        <v>539</v>
      </c>
      <c r="G31" s="6">
        <v>230</v>
      </c>
      <c r="H31" s="7" t="s">
        <v>73</v>
      </c>
      <c r="I31" s="285" t="s">
        <v>74</v>
      </c>
      <c r="J31" s="2" t="s">
        <v>467</v>
      </c>
      <c r="K31" s="13">
        <v>36312</v>
      </c>
      <c r="L31" s="16">
        <v>19</v>
      </c>
      <c r="M31" s="16">
        <v>4</v>
      </c>
      <c r="N31" s="2" t="s">
        <v>45</v>
      </c>
      <c r="O31" s="18" t="s">
        <v>75</v>
      </c>
      <c r="P31" s="18" t="s">
        <v>72</v>
      </c>
      <c r="Q31" s="18" t="s">
        <v>468</v>
      </c>
      <c r="R31" s="2">
        <v>2</v>
      </c>
      <c r="S31" s="10">
        <v>12266.5</v>
      </c>
      <c r="T31" s="23"/>
      <c r="U31" s="4">
        <v>12266.5</v>
      </c>
      <c r="V31" s="9">
        <v>280.39999999999998</v>
      </c>
      <c r="W31" s="9">
        <v>2044.4166666666665</v>
      </c>
      <c r="X31" s="10">
        <v>20444.166666666668</v>
      </c>
      <c r="Y31" s="4">
        <v>6133.25</v>
      </c>
      <c r="Z31" s="4">
        <v>1655.9775000000002</v>
      </c>
      <c r="AA31" s="4">
        <v>367.995</v>
      </c>
      <c r="AB31" s="11">
        <v>669.37630485049999</v>
      </c>
      <c r="AC31" s="4">
        <v>245.33</v>
      </c>
      <c r="AD31" s="32">
        <v>774.5</v>
      </c>
      <c r="AE31" s="34">
        <v>508</v>
      </c>
      <c r="AF31" s="12"/>
      <c r="AG31" s="4"/>
      <c r="AH31" s="4"/>
      <c r="AI31" s="4"/>
      <c r="AJ31" s="4"/>
      <c r="AK31" s="4"/>
      <c r="AL31" s="4"/>
      <c r="AM31" s="4"/>
      <c r="AN31" s="20"/>
      <c r="AO31" s="20"/>
      <c r="AP31" s="4">
        <v>2534.1964674750834</v>
      </c>
      <c r="AQ31" s="4">
        <v>16768.078804850502</v>
      </c>
      <c r="AR31" s="4">
        <v>232372.97545901441</v>
      </c>
    </row>
    <row r="32" spans="1:44" s="33" customFormat="1" ht="21" customHeight="1" x14ac:dyDescent="0.25">
      <c r="A32" s="96">
        <v>20</v>
      </c>
      <c r="B32" s="17">
        <v>29</v>
      </c>
      <c r="C32" s="5" t="s">
        <v>43</v>
      </c>
      <c r="D32" s="5" t="s">
        <v>44</v>
      </c>
      <c r="E32" s="6">
        <v>15</v>
      </c>
      <c r="F32" s="6">
        <v>539</v>
      </c>
      <c r="G32" s="6">
        <v>240</v>
      </c>
      <c r="H32" s="7" t="s">
        <v>92</v>
      </c>
      <c r="I32" s="285" t="s">
        <v>93</v>
      </c>
      <c r="J32" s="2" t="s">
        <v>467</v>
      </c>
      <c r="K32" s="13">
        <v>34024</v>
      </c>
      <c r="L32" s="8">
        <v>6</v>
      </c>
      <c r="M32" s="8">
        <v>7</v>
      </c>
      <c r="N32" s="2" t="s">
        <v>63</v>
      </c>
      <c r="O32" s="18" t="s">
        <v>91</v>
      </c>
      <c r="P32" s="18" t="s">
        <v>72</v>
      </c>
      <c r="Q32" s="18" t="s">
        <v>75</v>
      </c>
      <c r="R32" s="2">
        <v>2</v>
      </c>
      <c r="S32" s="23">
        <v>8866.25</v>
      </c>
      <c r="T32" s="23"/>
      <c r="U32" s="4">
        <v>8866.25</v>
      </c>
      <c r="V32" s="9">
        <v>350.5</v>
      </c>
      <c r="W32" s="9">
        <v>1477.7083333333335</v>
      </c>
      <c r="X32" s="10">
        <v>14777.083333333334</v>
      </c>
      <c r="Y32" s="4">
        <v>4433.125</v>
      </c>
      <c r="Z32" s="4">
        <v>1196.9437500000001</v>
      </c>
      <c r="AA32" s="4">
        <v>265.98750000000001</v>
      </c>
      <c r="AB32" s="11">
        <v>576.51514752624996</v>
      </c>
      <c r="AC32" s="4">
        <v>177.32500000000002</v>
      </c>
      <c r="AD32" s="32">
        <v>800.63</v>
      </c>
      <c r="AE32" s="34">
        <v>539</v>
      </c>
      <c r="AF32" s="12"/>
      <c r="AG32" s="4"/>
      <c r="AH32" s="4"/>
      <c r="AI32" s="4"/>
      <c r="AJ32" s="4"/>
      <c r="AK32" s="4"/>
      <c r="AL32" s="4"/>
      <c r="AM32" s="4"/>
      <c r="AN32" s="20"/>
      <c r="AO32" s="20"/>
      <c r="AP32" s="4">
        <v>1847.1702329210416</v>
      </c>
      <c r="AQ32" s="4">
        <v>12773.15139752625</v>
      </c>
      <c r="AR32" s="4">
        <v>175812.90366990273</v>
      </c>
    </row>
    <row r="33" spans="1:44" s="33" customFormat="1" ht="21" customHeight="1" x14ac:dyDescent="0.25">
      <c r="A33" s="96">
        <v>21</v>
      </c>
      <c r="B33" s="17">
        <v>29</v>
      </c>
      <c r="C33" s="5" t="s">
        <v>43</v>
      </c>
      <c r="D33" s="5" t="s">
        <v>44</v>
      </c>
      <c r="E33" s="6">
        <v>15</v>
      </c>
      <c r="F33" s="6">
        <v>539</v>
      </c>
      <c r="G33" s="6">
        <v>940</v>
      </c>
      <c r="H33" s="19" t="s">
        <v>105</v>
      </c>
      <c r="I33" s="285" t="s">
        <v>106</v>
      </c>
      <c r="J33" s="2" t="s">
        <v>467</v>
      </c>
      <c r="K33" s="13">
        <v>33604</v>
      </c>
      <c r="L33" s="8">
        <v>5</v>
      </c>
      <c r="M33" s="8">
        <v>8</v>
      </c>
      <c r="N33" s="2" t="s">
        <v>63</v>
      </c>
      <c r="O33" s="18" t="s">
        <v>107</v>
      </c>
      <c r="P33" s="18" t="s">
        <v>72</v>
      </c>
      <c r="Q33" s="18" t="s">
        <v>75</v>
      </c>
      <c r="R33" s="2">
        <v>2</v>
      </c>
      <c r="S33" s="23">
        <v>9572</v>
      </c>
      <c r="T33" s="23"/>
      <c r="U33" s="4">
        <v>9572</v>
      </c>
      <c r="V33" s="9">
        <v>350.5</v>
      </c>
      <c r="W33" s="9">
        <v>1595.3333333333333</v>
      </c>
      <c r="X33" s="10">
        <v>15953.333333333334</v>
      </c>
      <c r="Y33" s="4">
        <v>4786</v>
      </c>
      <c r="Z33" s="4">
        <v>1292.22</v>
      </c>
      <c r="AA33" s="4">
        <v>287.15999999999997</v>
      </c>
      <c r="AB33" s="11">
        <v>595.78924848399993</v>
      </c>
      <c r="AC33" s="4">
        <v>191.44</v>
      </c>
      <c r="AD33" s="274">
        <v>815</v>
      </c>
      <c r="AE33" s="34">
        <v>496</v>
      </c>
      <c r="AF33" s="12"/>
      <c r="AG33" s="4"/>
      <c r="AH33" s="4"/>
      <c r="AI33" s="4"/>
      <c r="AJ33" s="4"/>
      <c r="AK33" s="4"/>
      <c r="AL33" s="4"/>
      <c r="AM33" s="4"/>
      <c r="AN33" s="20"/>
      <c r="AO33" s="20"/>
      <c r="AP33" s="4">
        <v>1989.7682080806667</v>
      </c>
      <c r="AQ33" s="4">
        <v>13600.109248483999</v>
      </c>
      <c r="AR33" s="4">
        <v>187525.74585655535</v>
      </c>
    </row>
    <row r="34" spans="1:44" s="33" customFormat="1" ht="21" customHeight="1" x14ac:dyDescent="0.25">
      <c r="A34" s="96">
        <v>22</v>
      </c>
      <c r="B34" s="17">
        <v>29</v>
      </c>
      <c r="C34" s="5" t="s">
        <v>43</v>
      </c>
      <c r="D34" s="5" t="s">
        <v>44</v>
      </c>
      <c r="E34" s="6">
        <v>15</v>
      </c>
      <c r="F34" s="6">
        <v>539</v>
      </c>
      <c r="G34" s="6">
        <v>1271</v>
      </c>
      <c r="H34" s="19" t="s">
        <v>660</v>
      </c>
      <c r="I34" s="285" t="s">
        <v>94</v>
      </c>
      <c r="J34" s="2" t="s">
        <v>467</v>
      </c>
      <c r="K34" s="13">
        <v>35373</v>
      </c>
      <c r="L34" s="8">
        <v>6</v>
      </c>
      <c r="M34" s="8">
        <v>7</v>
      </c>
      <c r="N34" s="2" t="s">
        <v>63</v>
      </c>
      <c r="O34" s="18" t="s">
        <v>91</v>
      </c>
      <c r="P34" s="18" t="s">
        <v>72</v>
      </c>
      <c r="Q34" s="18" t="s">
        <v>75</v>
      </c>
      <c r="R34" s="2">
        <v>2</v>
      </c>
      <c r="S34" s="23">
        <v>8866.25</v>
      </c>
      <c r="T34" s="23"/>
      <c r="U34" s="4">
        <v>8866.25</v>
      </c>
      <c r="V34" s="9">
        <v>280.39999999999998</v>
      </c>
      <c r="W34" s="9">
        <v>1477.7083333333335</v>
      </c>
      <c r="X34" s="10">
        <v>14777.083333333334</v>
      </c>
      <c r="Y34" s="4">
        <v>4433.125</v>
      </c>
      <c r="Z34" s="4">
        <v>1196.9437500000001</v>
      </c>
      <c r="AA34" s="4">
        <v>265.98750000000001</v>
      </c>
      <c r="AB34" s="11">
        <v>576.51514752624996</v>
      </c>
      <c r="AC34" s="4">
        <v>177.32500000000002</v>
      </c>
      <c r="AD34" s="32">
        <v>800.63</v>
      </c>
      <c r="AE34" s="34">
        <v>539</v>
      </c>
      <c r="AF34" s="12"/>
      <c r="AG34" s="4"/>
      <c r="AH34" s="4"/>
      <c r="AI34" s="4"/>
      <c r="AJ34" s="4"/>
      <c r="AK34" s="4"/>
      <c r="AL34" s="4"/>
      <c r="AM34" s="4"/>
      <c r="AN34" s="20"/>
      <c r="AO34" s="20"/>
      <c r="AP34" s="4">
        <v>1847.1702329210416</v>
      </c>
      <c r="AQ34" s="4">
        <v>12703.051397526249</v>
      </c>
      <c r="AR34" s="4">
        <v>174971.70366990272</v>
      </c>
    </row>
    <row r="35" spans="1:44" s="33" customFormat="1" ht="21" customHeight="1" x14ac:dyDescent="0.25">
      <c r="A35" s="96">
        <v>23</v>
      </c>
      <c r="B35" s="17">
        <v>29</v>
      </c>
      <c r="C35" s="5" t="s">
        <v>43</v>
      </c>
      <c r="D35" s="5" t="s">
        <v>44</v>
      </c>
      <c r="E35" s="6">
        <v>15</v>
      </c>
      <c r="F35" s="6">
        <v>539</v>
      </c>
      <c r="G35" s="6">
        <v>1290</v>
      </c>
      <c r="H35" s="7" t="s">
        <v>108</v>
      </c>
      <c r="I35" s="285" t="s">
        <v>551</v>
      </c>
      <c r="J35" s="2" t="s">
        <v>467</v>
      </c>
      <c r="K35" s="13">
        <v>35509</v>
      </c>
      <c r="L35" s="8">
        <v>5</v>
      </c>
      <c r="M35" s="8">
        <v>8</v>
      </c>
      <c r="N35" s="2" t="s">
        <v>63</v>
      </c>
      <c r="O35" s="18" t="s">
        <v>107</v>
      </c>
      <c r="P35" s="18" t="s">
        <v>72</v>
      </c>
      <c r="Q35" s="18" t="s">
        <v>75</v>
      </c>
      <c r="R35" s="2">
        <v>2</v>
      </c>
      <c r="S35" s="23">
        <v>9572</v>
      </c>
      <c r="T35" s="23"/>
      <c r="U35" s="4">
        <v>9572</v>
      </c>
      <c r="V35" s="9">
        <v>280.39999999999998</v>
      </c>
      <c r="W35" s="9">
        <v>1595.3333333333333</v>
      </c>
      <c r="X35" s="10">
        <v>15953.333333333334</v>
      </c>
      <c r="Y35" s="4">
        <v>4786</v>
      </c>
      <c r="Z35" s="4">
        <v>1292.22</v>
      </c>
      <c r="AA35" s="4">
        <v>287.15999999999997</v>
      </c>
      <c r="AB35" s="11">
        <v>595.78924848399993</v>
      </c>
      <c r="AC35" s="4">
        <v>191.44</v>
      </c>
      <c r="AD35" s="274">
        <v>815</v>
      </c>
      <c r="AE35" s="34">
        <v>496</v>
      </c>
      <c r="AF35" s="12"/>
      <c r="AG35" s="4"/>
      <c r="AH35" s="4"/>
      <c r="AI35" s="4"/>
      <c r="AJ35" s="4"/>
      <c r="AK35" s="4"/>
      <c r="AL35" s="4"/>
      <c r="AM35" s="4"/>
      <c r="AN35" s="20"/>
      <c r="AO35" s="20"/>
      <c r="AP35" s="4">
        <v>1989.7682080806667</v>
      </c>
      <c r="AQ35" s="4">
        <v>13530.009248483999</v>
      </c>
      <c r="AR35" s="4">
        <v>186684.54585655534</v>
      </c>
    </row>
    <row r="36" spans="1:44" s="33" customFormat="1" ht="21" customHeight="1" x14ac:dyDescent="0.25">
      <c r="A36" s="96">
        <v>24</v>
      </c>
      <c r="B36" s="17">
        <v>29</v>
      </c>
      <c r="C36" s="5" t="s">
        <v>43</v>
      </c>
      <c r="D36" s="5" t="s">
        <v>44</v>
      </c>
      <c r="E36" s="6">
        <v>15</v>
      </c>
      <c r="F36" s="6">
        <v>539</v>
      </c>
      <c r="G36" s="6">
        <v>1303</v>
      </c>
      <c r="H36" s="19" t="s">
        <v>95</v>
      </c>
      <c r="I36" s="285" t="s">
        <v>96</v>
      </c>
      <c r="J36" s="2" t="s">
        <v>467</v>
      </c>
      <c r="K36" s="13">
        <v>35544</v>
      </c>
      <c r="L36" s="8">
        <v>6</v>
      </c>
      <c r="M36" s="8">
        <v>7</v>
      </c>
      <c r="N36" s="2" t="s">
        <v>63</v>
      </c>
      <c r="O36" s="18" t="s">
        <v>91</v>
      </c>
      <c r="P36" s="18" t="s">
        <v>72</v>
      </c>
      <c r="Q36" s="18" t="s">
        <v>75</v>
      </c>
      <c r="R36" s="2">
        <v>2</v>
      </c>
      <c r="S36" s="23">
        <v>8866.25</v>
      </c>
      <c r="T36" s="23"/>
      <c r="U36" s="4">
        <v>8866.25</v>
      </c>
      <c r="V36" s="9">
        <v>280.39999999999998</v>
      </c>
      <c r="W36" s="9">
        <v>1477.7083333333335</v>
      </c>
      <c r="X36" s="10">
        <v>14777.083333333334</v>
      </c>
      <c r="Y36" s="4">
        <v>4433.125</v>
      </c>
      <c r="Z36" s="4">
        <v>1196.9437500000001</v>
      </c>
      <c r="AA36" s="4">
        <v>265.98750000000001</v>
      </c>
      <c r="AB36" s="11">
        <v>576.51514752624996</v>
      </c>
      <c r="AC36" s="4">
        <v>177.32500000000002</v>
      </c>
      <c r="AD36" s="32">
        <v>800.63</v>
      </c>
      <c r="AE36" s="34">
        <v>539</v>
      </c>
      <c r="AF36" s="12"/>
      <c r="AG36" s="4"/>
      <c r="AH36" s="4"/>
      <c r="AI36" s="4"/>
      <c r="AJ36" s="4"/>
      <c r="AK36" s="4"/>
      <c r="AL36" s="4"/>
      <c r="AM36" s="4"/>
      <c r="AN36" s="20"/>
      <c r="AO36" s="20"/>
      <c r="AP36" s="4">
        <v>1847.1702329210416</v>
      </c>
      <c r="AQ36" s="4">
        <v>12703.051397526249</v>
      </c>
      <c r="AR36" s="4">
        <v>174971.70366990272</v>
      </c>
    </row>
    <row r="37" spans="1:44" s="33" customFormat="1" ht="21" customHeight="1" x14ac:dyDescent="0.25">
      <c r="A37" s="96">
        <v>25</v>
      </c>
      <c r="B37" s="17">
        <v>29</v>
      </c>
      <c r="C37" s="5" t="s">
        <v>43</v>
      </c>
      <c r="D37" s="5" t="s">
        <v>44</v>
      </c>
      <c r="E37" s="6">
        <v>15</v>
      </c>
      <c r="F37" s="6">
        <v>539</v>
      </c>
      <c r="G37" s="6">
        <v>1357</v>
      </c>
      <c r="H37" s="7" t="s">
        <v>109</v>
      </c>
      <c r="I37" s="285" t="s">
        <v>110</v>
      </c>
      <c r="J37" s="2" t="s">
        <v>467</v>
      </c>
      <c r="K37" s="13">
        <v>35921</v>
      </c>
      <c r="L37" s="8">
        <v>5</v>
      </c>
      <c r="M37" s="8">
        <v>8</v>
      </c>
      <c r="N37" s="2" t="s">
        <v>63</v>
      </c>
      <c r="O37" s="18" t="s">
        <v>107</v>
      </c>
      <c r="P37" s="18" t="s">
        <v>72</v>
      </c>
      <c r="Q37" s="18" t="s">
        <v>75</v>
      </c>
      <c r="R37" s="2">
        <v>2</v>
      </c>
      <c r="S37" s="23">
        <v>9572</v>
      </c>
      <c r="T37" s="23"/>
      <c r="U37" s="4">
        <v>9572</v>
      </c>
      <c r="V37" s="9">
        <v>280.39999999999998</v>
      </c>
      <c r="W37" s="9">
        <v>1595.3333333333333</v>
      </c>
      <c r="X37" s="10">
        <v>15953.333333333334</v>
      </c>
      <c r="Y37" s="4">
        <v>4786</v>
      </c>
      <c r="Z37" s="4">
        <v>1292.22</v>
      </c>
      <c r="AA37" s="4">
        <v>287.15999999999997</v>
      </c>
      <c r="AB37" s="11">
        <v>595.78924848399993</v>
      </c>
      <c r="AC37" s="4">
        <v>191.44</v>
      </c>
      <c r="AD37" s="274">
        <v>815</v>
      </c>
      <c r="AE37" s="34">
        <v>496</v>
      </c>
      <c r="AF37" s="12"/>
      <c r="AG37" s="4"/>
      <c r="AH37" s="4"/>
      <c r="AI37" s="4"/>
      <c r="AJ37" s="4"/>
      <c r="AK37" s="4"/>
      <c r="AL37" s="4"/>
      <c r="AM37" s="4"/>
      <c r="AN37" s="20"/>
      <c r="AO37" s="20"/>
      <c r="AP37" s="4">
        <v>1989.7682080806667</v>
      </c>
      <c r="AQ37" s="4">
        <v>13530.009248483999</v>
      </c>
      <c r="AR37" s="4">
        <v>186684.54585655534</v>
      </c>
    </row>
    <row r="38" spans="1:44" s="33" customFormat="1" ht="21" customHeight="1" x14ac:dyDescent="0.25">
      <c r="A38" s="96">
        <v>26</v>
      </c>
      <c r="B38" s="17">
        <v>29</v>
      </c>
      <c r="C38" s="5" t="s">
        <v>43</v>
      </c>
      <c r="D38" s="5" t="s">
        <v>44</v>
      </c>
      <c r="E38" s="6">
        <v>15</v>
      </c>
      <c r="F38" s="6">
        <v>539</v>
      </c>
      <c r="G38" s="6">
        <v>1430</v>
      </c>
      <c r="H38" s="19" t="s">
        <v>97</v>
      </c>
      <c r="I38" s="285" t="s">
        <v>98</v>
      </c>
      <c r="J38" s="2" t="s">
        <v>467</v>
      </c>
      <c r="K38" s="13">
        <v>36339</v>
      </c>
      <c r="L38" s="8">
        <v>6</v>
      </c>
      <c r="M38" s="8">
        <v>7</v>
      </c>
      <c r="N38" s="2" t="s">
        <v>63</v>
      </c>
      <c r="O38" s="18" t="s">
        <v>91</v>
      </c>
      <c r="P38" s="18" t="s">
        <v>72</v>
      </c>
      <c r="Q38" s="18" t="s">
        <v>75</v>
      </c>
      <c r="R38" s="2">
        <v>2</v>
      </c>
      <c r="S38" s="23">
        <v>8866.25</v>
      </c>
      <c r="T38" s="23"/>
      <c r="U38" s="4">
        <v>8866.25</v>
      </c>
      <c r="V38" s="9">
        <v>280.39999999999998</v>
      </c>
      <c r="W38" s="9">
        <v>1477.7083333333335</v>
      </c>
      <c r="X38" s="10">
        <v>14777.083333333334</v>
      </c>
      <c r="Y38" s="4">
        <v>4433.125</v>
      </c>
      <c r="Z38" s="4">
        <v>1196.9437500000001</v>
      </c>
      <c r="AA38" s="4">
        <v>265.98750000000001</v>
      </c>
      <c r="AB38" s="11">
        <v>576.51514752624996</v>
      </c>
      <c r="AC38" s="4">
        <v>177.32500000000002</v>
      </c>
      <c r="AD38" s="32">
        <v>800.63</v>
      </c>
      <c r="AE38" s="34">
        <v>539</v>
      </c>
      <c r="AF38" s="12"/>
      <c r="AG38" s="4"/>
      <c r="AH38" s="4"/>
      <c r="AI38" s="4"/>
      <c r="AJ38" s="4"/>
      <c r="AK38" s="4"/>
      <c r="AL38" s="4"/>
      <c r="AM38" s="4"/>
      <c r="AN38" s="20"/>
      <c r="AO38" s="20"/>
      <c r="AP38" s="4">
        <v>1847.1702329210416</v>
      </c>
      <c r="AQ38" s="4">
        <v>12703.051397526249</v>
      </c>
      <c r="AR38" s="4">
        <v>174971.70366990272</v>
      </c>
    </row>
    <row r="39" spans="1:44" s="33" customFormat="1" ht="21" customHeight="1" x14ac:dyDescent="0.25">
      <c r="A39" s="96">
        <v>27</v>
      </c>
      <c r="B39" s="17">
        <v>29</v>
      </c>
      <c r="C39" s="5" t="s">
        <v>43</v>
      </c>
      <c r="D39" s="5" t="s">
        <v>44</v>
      </c>
      <c r="E39" s="6">
        <v>15</v>
      </c>
      <c r="F39" s="6">
        <v>539</v>
      </c>
      <c r="G39" s="6">
        <v>1490</v>
      </c>
      <c r="H39" s="19" t="s">
        <v>99</v>
      </c>
      <c r="I39" s="285" t="s">
        <v>661</v>
      </c>
      <c r="J39" s="2" t="s">
        <v>467</v>
      </c>
      <c r="K39" s="13">
        <v>36740</v>
      </c>
      <c r="L39" s="8">
        <v>6</v>
      </c>
      <c r="M39" s="8">
        <v>7</v>
      </c>
      <c r="N39" s="2" t="s">
        <v>63</v>
      </c>
      <c r="O39" s="18" t="s">
        <v>91</v>
      </c>
      <c r="P39" s="18" t="s">
        <v>72</v>
      </c>
      <c r="Q39" s="18" t="s">
        <v>75</v>
      </c>
      <c r="R39" s="2">
        <v>2</v>
      </c>
      <c r="S39" s="23">
        <v>8866.25</v>
      </c>
      <c r="T39" s="23"/>
      <c r="U39" s="4">
        <v>8866.25</v>
      </c>
      <c r="V39" s="9">
        <v>280.39999999999998</v>
      </c>
      <c r="W39" s="9">
        <v>1477.7083333333335</v>
      </c>
      <c r="X39" s="10">
        <v>14777.083333333334</v>
      </c>
      <c r="Y39" s="4">
        <v>4433.125</v>
      </c>
      <c r="Z39" s="4">
        <v>1196.9437500000001</v>
      </c>
      <c r="AA39" s="4">
        <v>265.98750000000001</v>
      </c>
      <c r="AB39" s="11">
        <v>576.51514752624996</v>
      </c>
      <c r="AC39" s="4">
        <v>177.32500000000002</v>
      </c>
      <c r="AD39" s="32">
        <v>800.63</v>
      </c>
      <c r="AE39" s="34">
        <v>539</v>
      </c>
      <c r="AF39" s="12"/>
      <c r="AG39" s="4"/>
      <c r="AH39" s="4"/>
      <c r="AI39" s="4"/>
      <c r="AJ39" s="4"/>
      <c r="AK39" s="4"/>
      <c r="AL39" s="4"/>
      <c r="AM39" s="4"/>
      <c r="AN39" s="20"/>
      <c r="AO39" s="20"/>
      <c r="AP39" s="4">
        <v>1847.1702329210416</v>
      </c>
      <c r="AQ39" s="4">
        <v>12703.051397526249</v>
      </c>
      <c r="AR39" s="4">
        <v>174971.70366990272</v>
      </c>
    </row>
    <row r="40" spans="1:44" s="33" customFormat="1" ht="21" customHeight="1" x14ac:dyDescent="0.25">
      <c r="A40" s="96">
        <v>28</v>
      </c>
      <c r="B40" s="17">
        <v>29</v>
      </c>
      <c r="C40" s="5" t="s">
        <v>43</v>
      </c>
      <c r="D40" s="5" t="s">
        <v>44</v>
      </c>
      <c r="E40" s="6">
        <v>15</v>
      </c>
      <c r="F40" s="6">
        <v>539</v>
      </c>
      <c r="G40" s="6">
        <v>1864</v>
      </c>
      <c r="H40" s="19" t="s">
        <v>100</v>
      </c>
      <c r="I40" s="285" t="s">
        <v>552</v>
      </c>
      <c r="J40" s="2" t="s">
        <v>467</v>
      </c>
      <c r="K40" s="13">
        <v>40010</v>
      </c>
      <c r="L40" s="8">
        <v>6</v>
      </c>
      <c r="M40" s="8">
        <v>7</v>
      </c>
      <c r="N40" s="2" t="s">
        <v>63</v>
      </c>
      <c r="O40" s="18" t="s">
        <v>91</v>
      </c>
      <c r="P40" s="18" t="s">
        <v>72</v>
      </c>
      <c r="Q40" s="18" t="s">
        <v>75</v>
      </c>
      <c r="R40" s="2">
        <v>2</v>
      </c>
      <c r="S40" s="23">
        <v>8866.25</v>
      </c>
      <c r="T40" s="23"/>
      <c r="U40" s="4">
        <v>8866.25</v>
      </c>
      <c r="V40" s="9">
        <v>140.19999999999999</v>
      </c>
      <c r="W40" s="9">
        <v>1477.7083333333335</v>
      </c>
      <c r="X40" s="10">
        <v>14777.083333333334</v>
      </c>
      <c r="Y40" s="4">
        <v>4433.125</v>
      </c>
      <c r="Z40" s="4">
        <v>1196.9437500000001</v>
      </c>
      <c r="AA40" s="4">
        <v>265.98750000000001</v>
      </c>
      <c r="AB40" s="11">
        <v>576.51514752624996</v>
      </c>
      <c r="AC40" s="4">
        <v>177.32500000000002</v>
      </c>
      <c r="AD40" s="32">
        <v>800.63</v>
      </c>
      <c r="AE40" s="34">
        <v>539</v>
      </c>
      <c r="AF40" s="12"/>
      <c r="AG40" s="4"/>
      <c r="AH40" s="4"/>
      <c r="AI40" s="4"/>
      <c r="AJ40" s="4"/>
      <c r="AK40" s="4"/>
      <c r="AL40" s="4"/>
      <c r="AM40" s="4"/>
      <c r="AN40" s="20"/>
      <c r="AO40" s="20"/>
      <c r="AP40" s="4">
        <v>1847.1702329210416</v>
      </c>
      <c r="AQ40" s="4">
        <v>12562.85139752625</v>
      </c>
      <c r="AR40" s="4">
        <v>173289.30366990276</v>
      </c>
    </row>
    <row r="41" spans="1:44" s="33" customFormat="1" ht="21" customHeight="1" x14ac:dyDescent="0.25">
      <c r="A41" s="96">
        <v>29</v>
      </c>
      <c r="B41" s="17">
        <v>29</v>
      </c>
      <c r="C41" s="5" t="s">
        <v>43</v>
      </c>
      <c r="D41" s="5" t="s">
        <v>44</v>
      </c>
      <c r="E41" s="6">
        <v>15</v>
      </c>
      <c r="F41" s="6">
        <v>539</v>
      </c>
      <c r="G41" s="6">
        <v>1875</v>
      </c>
      <c r="H41" s="19" t="s">
        <v>104</v>
      </c>
      <c r="I41" s="285" t="s">
        <v>553</v>
      </c>
      <c r="J41" s="2" t="s">
        <v>467</v>
      </c>
      <c r="K41" s="13">
        <v>40253</v>
      </c>
      <c r="L41" s="8">
        <v>6</v>
      </c>
      <c r="M41" s="8">
        <v>10</v>
      </c>
      <c r="N41" s="2" t="s">
        <v>63</v>
      </c>
      <c r="O41" s="18" t="s">
        <v>420</v>
      </c>
      <c r="P41" s="18" t="s">
        <v>72</v>
      </c>
      <c r="Q41" s="18" t="s">
        <v>75</v>
      </c>
      <c r="R41" s="2">
        <v>2</v>
      </c>
      <c r="S41" s="23">
        <v>10133</v>
      </c>
      <c r="T41" s="23"/>
      <c r="U41" s="4">
        <v>10133</v>
      </c>
      <c r="V41" s="9">
        <v>140.19999999999999</v>
      </c>
      <c r="W41" s="9">
        <v>1688.8333333333333</v>
      </c>
      <c r="X41" s="10">
        <v>16888.333333333332</v>
      </c>
      <c r="Y41" s="4">
        <v>5066.5</v>
      </c>
      <c r="Z41" s="4">
        <v>1367.9550000000002</v>
      </c>
      <c r="AA41" s="4">
        <v>303.99</v>
      </c>
      <c r="AB41" s="11">
        <v>611.11021290099995</v>
      </c>
      <c r="AC41" s="4">
        <v>202.66</v>
      </c>
      <c r="AD41" s="32">
        <v>915</v>
      </c>
      <c r="AE41" s="34">
        <v>616</v>
      </c>
      <c r="AF41" s="12"/>
      <c r="AG41" s="4"/>
      <c r="AH41" s="4"/>
      <c r="AI41" s="4"/>
      <c r="AJ41" s="4"/>
      <c r="AK41" s="4"/>
      <c r="AL41" s="4"/>
      <c r="AM41" s="4"/>
      <c r="AN41" s="20"/>
      <c r="AO41" s="20"/>
      <c r="AP41" s="4">
        <v>2103.1192021501665</v>
      </c>
      <c r="AQ41" s="4">
        <v>14289.915212901</v>
      </c>
      <c r="AR41" s="4">
        <v>197225.76842362885</v>
      </c>
    </row>
    <row r="42" spans="1:44" s="33" customFormat="1" ht="21" customHeight="1" x14ac:dyDescent="0.25">
      <c r="A42" s="96">
        <v>30</v>
      </c>
      <c r="B42" s="17">
        <v>29</v>
      </c>
      <c r="C42" s="5" t="s">
        <v>43</v>
      </c>
      <c r="D42" s="5" t="s">
        <v>44</v>
      </c>
      <c r="E42" s="6">
        <v>15</v>
      </c>
      <c r="F42" s="6">
        <v>539</v>
      </c>
      <c r="G42" s="6">
        <v>1931</v>
      </c>
      <c r="H42" s="19" t="s">
        <v>101</v>
      </c>
      <c r="I42" s="285" t="s">
        <v>102</v>
      </c>
      <c r="J42" s="2" t="s">
        <v>467</v>
      </c>
      <c r="K42" s="13">
        <v>40832</v>
      </c>
      <c r="L42" s="8">
        <v>6</v>
      </c>
      <c r="M42" s="8">
        <v>10</v>
      </c>
      <c r="N42" s="2" t="s">
        <v>63</v>
      </c>
      <c r="O42" s="18" t="s">
        <v>420</v>
      </c>
      <c r="P42" s="18" t="s">
        <v>72</v>
      </c>
      <c r="Q42" s="18" t="s">
        <v>75</v>
      </c>
      <c r="R42" s="2">
        <v>2</v>
      </c>
      <c r="S42" s="23">
        <v>10133</v>
      </c>
      <c r="T42" s="23"/>
      <c r="U42" s="4">
        <v>10133</v>
      </c>
      <c r="V42" s="9"/>
      <c r="W42" s="9">
        <v>1688.8333333333333</v>
      </c>
      <c r="X42" s="10">
        <v>16888.333333333332</v>
      </c>
      <c r="Y42" s="4">
        <v>5066.5</v>
      </c>
      <c r="Z42" s="4">
        <v>1367.9550000000002</v>
      </c>
      <c r="AA42" s="4">
        <v>303.99</v>
      </c>
      <c r="AB42" s="11">
        <v>611.11021290099995</v>
      </c>
      <c r="AC42" s="4">
        <v>202.66</v>
      </c>
      <c r="AD42" s="32">
        <v>915</v>
      </c>
      <c r="AE42" s="34">
        <v>616</v>
      </c>
      <c r="AF42" s="12"/>
      <c r="AG42" s="4"/>
      <c r="AH42" s="4"/>
      <c r="AI42" s="4"/>
      <c r="AJ42" s="4"/>
      <c r="AK42" s="4"/>
      <c r="AL42" s="4"/>
      <c r="AM42" s="4"/>
      <c r="AN42" s="20"/>
      <c r="AO42" s="20"/>
      <c r="AP42" s="4">
        <v>2103.1192021501665</v>
      </c>
      <c r="AQ42" s="4">
        <v>14149.715212900999</v>
      </c>
      <c r="AR42" s="4">
        <v>195543.36842362885</v>
      </c>
    </row>
    <row r="43" spans="1:44" s="33" customFormat="1" ht="21" customHeight="1" x14ac:dyDescent="0.25">
      <c r="A43" s="96">
        <v>31</v>
      </c>
      <c r="B43" s="17">
        <v>29</v>
      </c>
      <c r="C43" s="5" t="s">
        <v>43</v>
      </c>
      <c r="D43" s="5" t="s">
        <v>44</v>
      </c>
      <c r="E43" s="6">
        <v>15</v>
      </c>
      <c r="F43" s="6">
        <v>539</v>
      </c>
      <c r="G43" s="6">
        <v>1938</v>
      </c>
      <c r="H43" s="7" t="s">
        <v>421</v>
      </c>
      <c r="I43" s="286" t="s">
        <v>486</v>
      </c>
      <c r="J43" s="2" t="s">
        <v>467</v>
      </c>
      <c r="K43" s="13">
        <v>40948</v>
      </c>
      <c r="L43" s="8">
        <v>6</v>
      </c>
      <c r="M43" s="74" t="s">
        <v>103</v>
      </c>
      <c r="N43" s="2" t="s">
        <v>63</v>
      </c>
      <c r="O43" s="18" t="s">
        <v>422</v>
      </c>
      <c r="P43" s="18" t="s">
        <v>72</v>
      </c>
      <c r="Q43" s="18" t="s">
        <v>75</v>
      </c>
      <c r="R43" s="2">
        <v>2</v>
      </c>
      <c r="S43" s="23">
        <v>9672</v>
      </c>
      <c r="T43" s="23"/>
      <c r="U43" s="4">
        <v>9672</v>
      </c>
      <c r="V43" s="9"/>
      <c r="W43" s="9">
        <v>1612</v>
      </c>
      <c r="X43" s="10">
        <v>16119.999999999998</v>
      </c>
      <c r="Y43" s="4">
        <v>4836</v>
      </c>
      <c r="Z43" s="4">
        <v>1305.72</v>
      </c>
      <c r="AA43" s="4">
        <v>290.15999999999997</v>
      </c>
      <c r="AB43" s="11">
        <v>598.520258184</v>
      </c>
      <c r="AC43" s="4">
        <v>193.44</v>
      </c>
      <c r="AD43" s="32">
        <v>864</v>
      </c>
      <c r="AE43" s="34">
        <v>582</v>
      </c>
      <c r="AF43" s="12"/>
      <c r="AG43" s="4"/>
      <c r="AH43" s="4"/>
      <c r="AI43" s="4"/>
      <c r="AJ43" s="4"/>
      <c r="AK43" s="4"/>
      <c r="AL43" s="4"/>
      <c r="AM43" s="4"/>
      <c r="AN43" s="20"/>
      <c r="AO43" s="20"/>
      <c r="AP43" s="4">
        <v>2009.9733763639997</v>
      </c>
      <c r="AQ43" s="4">
        <v>13505.840258184</v>
      </c>
      <c r="AR43" s="4">
        <v>186648.05647457202</v>
      </c>
    </row>
    <row r="44" spans="1:44" s="33" customFormat="1" ht="21" customHeight="1" x14ac:dyDescent="0.25">
      <c r="A44" s="96">
        <v>32</v>
      </c>
      <c r="B44" s="17">
        <v>29</v>
      </c>
      <c r="C44" s="5" t="s">
        <v>43</v>
      </c>
      <c r="D44" s="5" t="s">
        <v>44</v>
      </c>
      <c r="E44" s="6">
        <v>15</v>
      </c>
      <c r="F44" s="6">
        <v>539</v>
      </c>
      <c r="G44" s="6">
        <v>1959</v>
      </c>
      <c r="H44" s="7" t="s">
        <v>480</v>
      </c>
      <c r="I44" s="286" t="s">
        <v>487</v>
      </c>
      <c r="J44" s="2" t="s">
        <v>467</v>
      </c>
      <c r="K44" s="13">
        <v>41214</v>
      </c>
      <c r="L44" s="8">
        <v>6</v>
      </c>
      <c r="M44" s="8">
        <v>7</v>
      </c>
      <c r="N44" s="2" t="s">
        <v>63</v>
      </c>
      <c r="O44" s="18" t="s">
        <v>544</v>
      </c>
      <c r="P44" s="18" t="s">
        <v>72</v>
      </c>
      <c r="Q44" s="18" t="s">
        <v>75</v>
      </c>
      <c r="R44" s="2">
        <v>2</v>
      </c>
      <c r="S44" s="23">
        <v>8866.25</v>
      </c>
      <c r="T44" s="23"/>
      <c r="U44" s="4">
        <v>8866.25</v>
      </c>
      <c r="V44" s="9"/>
      <c r="W44" s="9">
        <v>1477.7083333333335</v>
      </c>
      <c r="X44" s="10">
        <v>14777.083333333334</v>
      </c>
      <c r="Y44" s="4">
        <v>4433.125</v>
      </c>
      <c r="Z44" s="4">
        <v>1196.9437500000001</v>
      </c>
      <c r="AA44" s="4">
        <v>265.98750000000001</v>
      </c>
      <c r="AB44" s="11">
        <v>576.51514752624996</v>
      </c>
      <c r="AC44" s="4">
        <v>177.32500000000002</v>
      </c>
      <c r="AD44" s="32">
        <v>800.25</v>
      </c>
      <c r="AE44" s="34">
        <v>539.25</v>
      </c>
      <c r="AF44" s="12"/>
      <c r="AG44" s="4"/>
      <c r="AH44" s="4"/>
      <c r="AI44" s="4"/>
      <c r="AJ44" s="4"/>
      <c r="AK44" s="4"/>
      <c r="AL44" s="4"/>
      <c r="AM44" s="4"/>
      <c r="AN44" s="20"/>
      <c r="AO44" s="20"/>
      <c r="AP44" s="4">
        <v>1847.1702329210416</v>
      </c>
      <c r="AQ44" s="4">
        <v>12422.52139752625</v>
      </c>
      <c r="AR44" s="4">
        <v>171605.34366990274</v>
      </c>
    </row>
    <row r="45" spans="1:44" s="33" customFormat="1" ht="21" customHeight="1" x14ac:dyDescent="0.25">
      <c r="A45" s="96">
        <v>33</v>
      </c>
      <c r="B45" s="17">
        <v>29</v>
      </c>
      <c r="C45" s="5" t="s">
        <v>43</v>
      </c>
      <c r="D45" s="5" t="s">
        <v>44</v>
      </c>
      <c r="E45" s="6">
        <v>15</v>
      </c>
      <c r="F45" s="6">
        <v>539</v>
      </c>
      <c r="G45" s="6">
        <v>2002</v>
      </c>
      <c r="H45" s="7" t="s">
        <v>522</v>
      </c>
      <c r="I45" s="285" t="s">
        <v>589</v>
      </c>
      <c r="J45" s="2" t="s">
        <v>467</v>
      </c>
      <c r="K45" s="13">
        <v>41550</v>
      </c>
      <c r="L45" s="8">
        <v>15</v>
      </c>
      <c r="M45" s="8">
        <v>4</v>
      </c>
      <c r="N45" s="2" t="s">
        <v>45</v>
      </c>
      <c r="O45" s="18" t="s">
        <v>82</v>
      </c>
      <c r="P45" s="18" t="s">
        <v>72</v>
      </c>
      <c r="Q45" s="18" t="s">
        <v>75</v>
      </c>
      <c r="R45" s="2">
        <v>2</v>
      </c>
      <c r="S45" s="10">
        <v>7712.5</v>
      </c>
      <c r="T45" s="23"/>
      <c r="U45" s="4">
        <v>7712.5</v>
      </c>
      <c r="V45" s="9"/>
      <c r="W45" s="9">
        <v>1285.4166666666665</v>
      </c>
      <c r="X45" s="10">
        <v>12854.166666666666</v>
      </c>
      <c r="Y45" s="4">
        <v>3856.25</v>
      </c>
      <c r="Z45" s="4">
        <v>1041.1875</v>
      </c>
      <c r="AA45" s="4">
        <v>231.375</v>
      </c>
      <c r="AB45" s="11">
        <v>545.00612311249995</v>
      </c>
      <c r="AC45" s="4">
        <v>154.25</v>
      </c>
      <c r="AD45" s="32">
        <v>603.33000000000004</v>
      </c>
      <c r="AE45" s="34">
        <v>378</v>
      </c>
      <c r="AF45" s="12"/>
      <c r="AG45" s="4"/>
      <c r="AH45" s="4"/>
      <c r="AI45" s="4"/>
      <c r="AJ45" s="4"/>
      <c r="AK45" s="4"/>
      <c r="AL45" s="4"/>
      <c r="AM45" s="4"/>
      <c r="AN45" s="159"/>
      <c r="AO45" s="159"/>
      <c r="AP45" s="4">
        <v>1614.053103852083</v>
      </c>
      <c r="AQ45" s="4">
        <v>10665.6486231125</v>
      </c>
      <c r="AR45" s="4">
        <v>147597.66991453542</v>
      </c>
    </row>
    <row r="46" spans="1:44" s="33" customFormat="1" ht="21" customHeight="1" x14ac:dyDescent="0.25">
      <c r="A46" s="96">
        <v>34</v>
      </c>
      <c r="B46" s="17">
        <v>29</v>
      </c>
      <c r="C46" s="5" t="s">
        <v>43</v>
      </c>
      <c r="D46" s="5" t="s">
        <v>44</v>
      </c>
      <c r="E46" s="6">
        <v>15</v>
      </c>
      <c r="F46" s="6">
        <v>539</v>
      </c>
      <c r="G46" s="99">
        <v>2008</v>
      </c>
      <c r="H46" s="272" t="s">
        <v>528</v>
      </c>
      <c r="I46" s="287" t="s">
        <v>529</v>
      </c>
      <c r="J46" s="2" t="s">
        <v>467</v>
      </c>
      <c r="K46" s="271">
        <v>41598</v>
      </c>
      <c r="L46" s="8">
        <v>13</v>
      </c>
      <c r="M46" s="8">
        <v>6</v>
      </c>
      <c r="N46" s="2" t="s">
        <v>45</v>
      </c>
      <c r="O46" s="18" t="s">
        <v>81</v>
      </c>
      <c r="P46" s="18" t="s">
        <v>72</v>
      </c>
      <c r="Q46" s="18" t="s">
        <v>75</v>
      </c>
      <c r="R46" s="2">
        <v>2</v>
      </c>
      <c r="S46" s="23">
        <v>9912</v>
      </c>
      <c r="T46" s="23"/>
      <c r="U46" s="4">
        <v>9912</v>
      </c>
      <c r="V46" s="9"/>
      <c r="W46" s="9">
        <v>1652</v>
      </c>
      <c r="X46" s="10">
        <v>16520</v>
      </c>
      <c r="Y46" s="4">
        <v>4956</v>
      </c>
      <c r="Z46" s="4">
        <v>1338.1200000000001</v>
      </c>
      <c r="AA46" s="4">
        <v>297.36</v>
      </c>
      <c r="AB46" s="11">
        <v>605.07468146400004</v>
      </c>
      <c r="AC46" s="4">
        <v>198.24</v>
      </c>
      <c r="AD46" s="32">
        <v>846</v>
      </c>
      <c r="AE46" s="34">
        <v>528</v>
      </c>
      <c r="AF46" s="12"/>
      <c r="AG46" s="4"/>
      <c r="AH46" s="4"/>
      <c r="AI46" s="4"/>
      <c r="AJ46" s="4"/>
      <c r="AK46" s="4"/>
      <c r="AL46" s="4"/>
      <c r="AM46" s="4"/>
      <c r="AN46" s="20"/>
      <c r="AO46" s="20"/>
      <c r="AP46" s="4">
        <v>2058.4657802440001</v>
      </c>
      <c r="AQ46" s="4">
        <v>13724.794681464002</v>
      </c>
      <c r="AR46" s="4">
        <v>189884.00195781203</v>
      </c>
    </row>
    <row r="47" spans="1:44" s="33" customFormat="1" ht="21" customHeight="1" x14ac:dyDescent="0.25">
      <c r="A47" s="96">
        <v>35</v>
      </c>
      <c r="B47" s="17">
        <v>29</v>
      </c>
      <c r="C47" s="5" t="s">
        <v>43</v>
      </c>
      <c r="D47" s="5" t="s">
        <v>44</v>
      </c>
      <c r="E47" s="6">
        <v>15</v>
      </c>
      <c r="F47" s="6">
        <v>539</v>
      </c>
      <c r="G47" s="6">
        <v>2053</v>
      </c>
      <c r="H47" s="7" t="s">
        <v>633</v>
      </c>
      <c r="I47" s="285" t="s">
        <v>652</v>
      </c>
      <c r="J47" s="2" t="s">
        <v>467</v>
      </c>
      <c r="K47" s="13">
        <v>41953</v>
      </c>
      <c r="L47" s="8">
        <v>6</v>
      </c>
      <c r="M47" s="8">
        <v>7</v>
      </c>
      <c r="N47" s="2" t="s">
        <v>63</v>
      </c>
      <c r="O47" s="18" t="s">
        <v>91</v>
      </c>
      <c r="P47" s="18" t="s">
        <v>72</v>
      </c>
      <c r="Q47" s="18" t="s">
        <v>75</v>
      </c>
      <c r="R47" s="2">
        <v>2</v>
      </c>
      <c r="S47" s="23">
        <v>8866.25</v>
      </c>
      <c r="T47" s="23"/>
      <c r="U47" s="4">
        <v>8866.25</v>
      </c>
      <c r="V47" s="9"/>
      <c r="W47" s="9">
        <v>1477.7083333333335</v>
      </c>
      <c r="X47" s="10">
        <v>14777.083333333334</v>
      </c>
      <c r="Y47" s="4">
        <v>4433.125</v>
      </c>
      <c r="Z47" s="4">
        <v>1196.9437500000001</v>
      </c>
      <c r="AA47" s="4">
        <v>265.98750000000001</v>
      </c>
      <c r="AB47" s="11">
        <v>576.51514752624996</v>
      </c>
      <c r="AC47" s="4">
        <v>177.32500000000002</v>
      </c>
      <c r="AD47" s="32">
        <v>800.63</v>
      </c>
      <c r="AE47" s="34">
        <v>539</v>
      </c>
      <c r="AF47" s="12"/>
      <c r="AG47" s="4"/>
      <c r="AH47" s="4"/>
      <c r="AI47" s="4"/>
      <c r="AJ47" s="4"/>
      <c r="AK47" s="4"/>
      <c r="AL47" s="4"/>
      <c r="AM47" s="4"/>
      <c r="AN47" s="20"/>
      <c r="AO47" s="20"/>
      <c r="AP47" s="4">
        <v>1847.1702329210416</v>
      </c>
      <c r="AQ47" s="4">
        <v>12422.65139752625</v>
      </c>
      <c r="AR47" s="4">
        <v>171606.90366990273</v>
      </c>
    </row>
    <row r="48" spans="1:44" s="33" customFormat="1" ht="22.5" customHeight="1" x14ac:dyDescent="0.25">
      <c r="A48" s="96">
        <v>36</v>
      </c>
      <c r="B48" s="17">
        <v>29</v>
      </c>
      <c r="C48" s="5" t="s">
        <v>43</v>
      </c>
      <c r="D48" s="5" t="s">
        <v>44</v>
      </c>
      <c r="E48" s="6">
        <v>15</v>
      </c>
      <c r="F48" s="6">
        <v>539</v>
      </c>
      <c r="G48" s="6">
        <v>2068</v>
      </c>
      <c r="H48" s="7" t="s">
        <v>677</v>
      </c>
      <c r="I48" s="285" t="s">
        <v>678</v>
      </c>
      <c r="J48" s="2" t="s">
        <v>467</v>
      </c>
      <c r="K48" s="13">
        <v>42138</v>
      </c>
      <c r="L48" s="8">
        <v>15</v>
      </c>
      <c r="M48" s="8">
        <v>4</v>
      </c>
      <c r="N48" s="2" t="s">
        <v>45</v>
      </c>
      <c r="O48" s="18" t="s">
        <v>78</v>
      </c>
      <c r="P48" s="18" t="s">
        <v>72</v>
      </c>
      <c r="Q48" s="18" t="s">
        <v>75</v>
      </c>
      <c r="R48" s="2">
        <v>2</v>
      </c>
      <c r="S48" s="273">
        <v>7712.5</v>
      </c>
      <c r="T48" s="23"/>
      <c r="U48" s="4">
        <v>7712.5</v>
      </c>
      <c r="V48" s="9"/>
      <c r="W48" s="9">
        <v>1285.4166666666665</v>
      </c>
      <c r="X48" s="10">
        <v>12854.166666666666</v>
      </c>
      <c r="Y48" s="4">
        <v>3856.25</v>
      </c>
      <c r="Z48" s="4">
        <v>1041.1875</v>
      </c>
      <c r="AA48" s="4">
        <v>231.375</v>
      </c>
      <c r="AB48" s="11">
        <v>545.00612311249995</v>
      </c>
      <c r="AC48" s="4">
        <v>154.25</v>
      </c>
      <c r="AD48" s="32">
        <v>603</v>
      </c>
      <c r="AE48" s="34">
        <v>377.5</v>
      </c>
      <c r="AF48" s="12"/>
      <c r="AG48" s="4"/>
      <c r="AH48" s="4"/>
      <c r="AI48" s="4"/>
      <c r="AJ48" s="4"/>
      <c r="AK48" s="4"/>
      <c r="AL48" s="4"/>
      <c r="AM48" s="4"/>
      <c r="AN48" s="20"/>
      <c r="AO48" s="20"/>
      <c r="AP48" s="4">
        <v>1614.053103852083</v>
      </c>
      <c r="AQ48" s="4">
        <v>10664.8186231125</v>
      </c>
      <c r="AR48" s="4">
        <v>147587.70991453543</v>
      </c>
    </row>
    <row r="49" spans="1:44" s="33" customFormat="1" ht="21" customHeight="1" x14ac:dyDescent="0.25">
      <c r="A49" s="96">
        <v>37</v>
      </c>
      <c r="B49" s="17">
        <v>29</v>
      </c>
      <c r="C49" s="5" t="s">
        <v>43</v>
      </c>
      <c r="D49" s="5" t="s">
        <v>44</v>
      </c>
      <c r="E49" s="6">
        <v>15</v>
      </c>
      <c r="F49" s="6">
        <v>539</v>
      </c>
      <c r="G49" s="6"/>
      <c r="H49" s="7" t="s">
        <v>540</v>
      </c>
      <c r="I49" s="286"/>
      <c r="J49" s="2"/>
      <c r="K49" s="13"/>
      <c r="L49" s="8">
        <v>6</v>
      </c>
      <c r="M49" s="8">
        <v>8</v>
      </c>
      <c r="N49" s="2" t="s">
        <v>63</v>
      </c>
      <c r="O49" s="18" t="s">
        <v>91</v>
      </c>
      <c r="P49" s="18" t="s">
        <v>72</v>
      </c>
      <c r="Q49" s="18" t="s">
        <v>75</v>
      </c>
      <c r="R49" s="2">
        <v>2</v>
      </c>
      <c r="S49" s="23">
        <v>10133</v>
      </c>
      <c r="T49" s="23"/>
      <c r="U49" s="4">
        <v>10133</v>
      </c>
      <c r="V49" s="9"/>
      <c r="W49" s="9">
        <v>1688.8333333333333</v>
      </c>
      <c r="X49" s="10">
        <v>16888.333333333332</v>
      </c>
      <c r="Y49" s="4">
        <v>5066.5</v>
      </c>
      <c r="Z49" s="4">
        <v>1367.9550000000002</v>
      </c>
      <c r="AA49" s="4">
        <v>303.99</v>
      </c>
      <c r="AB49" s="11">
        <v>552.36</v>
      </c>
      <c r="AC49" s="4">
        <v>202.66</v>
      </c>
      <c r="AD49" s="32">
        <v>915</v>
      </c>
      <c r="AE49" s="34">
        <v>616</v>
      </c>
      <c r="AF49" s="12"/>
      <c r="AG49" s="4"/>
      <c r="AH49" s="4"/>
      <c r="AI49" s="4"/>
      <c r="AJ49" s="4"/>
      <c r="AK49" s="4"/>
      <c r="AL49" s="4"/>
      <c r="AM49" s="4"/>
      <c r="AN49" s="20"/>
      <c r="AO49" s="20"/>
      <c r="AP49" s="4">
        <v>2093.3274999999999</v>
      </c>
      <c r="AQ49" s="4">
        <v>14090.965</v>
      </c>
      <c r="AR49" s="4">
        <v>194828.57416666672</v>
      </c>
    </row>
    <row r="50" spans="1:44" s="33" customFormat="1" ht="21" customHeight="1" x14ac:dyDescent="0.25">
      <c r="A50" s="96"/>
      <c r="B50" s="17"/>
      <c r="C50" s="5"/>
      <c r="D50" s="5"/>
      <c r="E50" s="6"/>
      <c r="F50" s="6"/>
      <c r="G50" s="6"/>
      <c r="H50" s="277"/>
      <c r="I50" s="288"/>
      <c r="J50" s="72"/>
      <c r="K50" s="54"/>
      <c r="L50" s="8"/>
      <c r="M50" s="8"/>
      <c r="N50" s="2"/>
      <c r="O50" s="18"/>
      <c r="P50" s="18"/>
      <c r="Q50" s="18"/>
      <c r="R50" s="2"/>
      <c r="S50" s="10"/>
      <c r="T50" s="23"/>
      <c r="U50" s="4"/>
      <c r="V50" s="9"/>
      <c r="W50" s="9"/>
      <c r="X50" s="10"/>
      <c r="Y50" s="4"/>
      <c r="Z50" s="4"/>
      <c r="AA50" s="4"/>
      <c r="AB50" s="11"/>
      <c r="AC50" s="4"/>
      <c r="AD50" s="32"/>
      <c r="AE50" s="34"/>
      <c r="AF50" s="12"/>
      <c r="AG50" s="4"/>
      <c r="AH50" s="4"/>
      <c r="AI50" s="4"/>
      <c r="AJ50" s="4"/>
      <c r="AK50" s="4"/>
      <c r="AL50" s="4"/>
      <c r="AM50" s="4"/>
      <c r="AN50" s="20"/>
      <c r="AO50" s="20"/>
      <c r="AP50" s="4"/>
      <c r="AQ50" s="4"/>
      <c r="AR50" s="4"/>
    </row>
    <row r="51" spans="1:44" s="33" customFormat="1" ht="21" customHeight="1" x14ac:dyDescent="0.25">
      <c r="A51" s="96"/>
      <c r="B51" s="17"/>
      <c r="C51" s="5"/>
      <c r="D51" s="5"/>
      <c r="E51" s="6"/>
      <c r="F51" s="6"/>
      <c r="G51" s="6"/>
      <c r="H51" s="7" t="s">
        <v>111</v>
      </c>
      <c r="I51" s="285"/>
      <c r="J51" s="2"/>
      <c r="K51" s="2"/>
      <c r="L51" s="8"/>
      <c r="M51" s="8"/>
      <c r="N51" s="2"/>
      <c r="O51" s="73"/>
      <c r="P51" s="75"/>
      <c r="Q51" s="75"/>
      <c r="R51" s="2"/>
      <c r="S51" s="9"/>
      <c r="T51" s="23"/>
      <c r="U51" s="4"/>
      <c r="V51" s="9"/>
      <c r="W51" s="9"/>
      <c r="X51" s="10"/>
      <c r="Y51" s="4"/>
      <c r="Z51" s="4"/>
      <c r="AA51" s="4"/>
      <c r="AB51" s="11"/>
      <c r="AC51" s="4"/>
      <c r="AD51" s="35"/>
      <c r="AE51" s="34"/>
      <c r="AF51" s="12"/>
      <c r="AG51" s="4"/>
      <c r="AH51" s="4"/>
      <c r="AI51" s="4"/>
      <c r="AJ51" s="4"/>
      <c r="AK51" s="4"/>
      <c r="AL51" s="4"/>
      <c r="AM51" s="4"/>
      <c r="AN51" s="20"/>
      <c r="AO51" s="20"/>
      <c r="AP51" s="4"/>
      <c r="AQ51" s="4"/>
      <c r="AR51" s="4"/>
    </row>
    <row r="52" spans="1:44" s="33" customFormat="1" ht="21" customHeight="1" x14ac:dyDescent="0.25">
      <c r="A52" s="96">
        <v>38</v>
      </c>
      <c r="B52" s="17">
        <v>29</v>
      </c>
      <c r="C52" s="5" t="s">
        <v>43</v>
      </c>
      <c r="D52" s="5" t="s">
        <v>44</v>
      </c>
      <c r="E52" s="6">
        <v>15</v>
      </c>
      <c r="F52" s="6">
        <v>539</v>
      </c>
      <c r="G52" s="6">
        <v>410</v>
      </c>
      <c r="H52" s="7" t="s">
        <v>112</v>
      </c>
      <c r="I52" s="285" t="s">
        <v>113</v>
      </c>
      <c r="J52" s="2" t="s">
        <v>467</v>
      </c>
      <c r="K52" s="13">
        <v>33863</v>
      </c>
      <c r="L52" s="8">
        <v>17</v>
      </c>
      <c r="M52" s="8">
        <v>6</v>
      </c>
      <c r="N52" s="2" t="s">
        <v>45</v>
      </c>
      <c r="O52" s="18" t="s">
        <v>114</v>
      </c>
      <c r="P52" s="75" t="s">
        <v>111</v>
      </c>
      <c r="Q52" s="18" t="s">
        <v>468</v>
      </c>
      <c r="R52" s="2">
        <v>2</v>
      </c>
      <c r="S52" s="10">
        <v>14649</v>
      </c>
      <c r="T52" s="23"/>
      <c r="U52" s="4">
        <v>14649</v>
      </c>
      <c r="V52" s="9">
        <v>350.5</v>
      </c>
      <c r="W52" s="9">
        <v>2441.5</v>
      </c>
      <c r="X52" s="10">
        <v>24415</v>
      </c>
      <c r="Y52" s="4">
        <v>7324.5</v>
      </c>
      <c r="Z52" s="4">
        <v>1977.6150000000002</v>
      </c>
      <c r="AA52" s="4">
        <v>439.46999999999997</v>
      </c>
      <c r="AB52" s="11">
        <v>734.44261095299998</v>
      </c>
      <c r="AC52" s="4">
        <v>292.98</v>
      </c>
      <c r="AD52" s="32">
        <v>965</v>
      </c>
      <c r="AE52" s="34">
        <v>643</v>
      </c>
      <c r="AF52" s="12"/>
      <c r="AG52" s="4"/>
      <c r="AH52" s="4"/>
      <c r="AI52" s="4"/>
      <c r="AJ52" s="4"/>
      <c r="AK52" s="4"/>
      <c r="AL52" s="4"/>
      <c r="AM52" s="4"/>
      <c r="AN52" s="20"/>
      <c r="AO52" s="20"/>
      <c r="AP52" s="4">
        <v>3015.5846018254997</v>
      </c>
      <c r="AQ52" s="4">
        <v>20052.007610953002</v>
      </c>
      <c r="AR52" s="4">
        <v>277820.67593326152</v>
      </c>
    </row>
    <row r="53" spans="1:44" s="33" customFormat="1" ht="21" customHeight="1" x14ac:dyDescent="0.25">
      <c r="A53" s="96">
        <v>39</v>
      </c>
      <c r="B53" s="17">
        <v>29</v>
      </c>
      <c r="C53" s="5" t="s">
        <v>43</v>
      </c>
      <c r="D53" s="5" t="s">
        <v>44</v>
      </c>
      <c r="E53" s="6">
        <v>15</v>
      </c>
      <c r="F53" s="6">
        <v>539</v>
      </c>
      <c r="G53" s="6">
        <v>1179</v>
      </c>
      <c r="H53" s="7" t="s">
        <v>115</v>
      </c>
      <c r="I53" s="285" t="s">
        <v>116</v>
      </c>
      <c r="J53" s="2" t="s">
        <v>467</v>
      </c>
      <c r="K53" s="13">
        <v>34897</v>
      </c>
      <c r="L53" s="8">
        <v>10</v>
      </c>
      <c r="M53" s="8">
        <v>6</v>
      </c>
      <c r="N53" s="2" t="s">
        <v>45</v>
      </c>
      <c r="O53" s="18" t="s">
        <v>117</v>
      </c>
      <c r="P53" s="75" t="s">
        <v>111</v>
      </c>
      <c r="Q53" s="18" t="s">
        <v>114</v>
      </c>
      <c r="R53" s="2">
        <v>2</v>
      </c>
      <c r="S53" s="23">
        <v>9266</v>
      </c>
      <c r="T53" s="23"/>
      <c r="U53" s="4">
        <v>9266</v>
      </c>
      <c r="V53" s="9">
        <v>350.5</v>
      </c>
      <c r="W53" s="9">
        <v>1544.3333333333335</v>
      </c>
      <c r="X53" s="10">
        <v>15443.333333333334</v>
      </c>
      <c r="Y53" s="4">
        <v>4633</v>
      </c>
      <c r="Z53" s="4">
        <v>1250.9100000000001</v>
      </c>
      <c r="AA53" s="4">
        <v>277.97999999999996</v>
      </c>
      <c r="AB53" s="11">
        <v>587.43235880199995</v>
      </c>
      <c r="AC53" s="4">
        <v>185.32</v>
      </c>
      <c r="AD53" s="32">
        <v>783.75</v>
      </c>
      <c r="AE53" s="34">
        <v>499</v>
      </c>
      <c r="AF53" s="12"/>
      <c r="AG53" s="4"/>
      <c r="AH53" s="4"/>
      <c r="AI53" s="4"/>
      <c r="AJ53" s="4"/>
      <c r="AK53" s="4"/>
      <c r="AL53" s="4"/>
      <c r="AM53" s="4"/>
      <c r="AN53" s="20"/>
      <c r="AO53" s="20"/>
      <c r="AP53" s="4">
        <v>1927.9403931336669</v>
      </c>
      <c r="AQ53" s="4">
        <v>13200.892358801999</v>
      </c>
      <c r="AR53" s="4">
        <v>181959.31536542435</v>
      </c>
    </row>
    <row r="54" spans="1:44" s="33" customFormat="1" ht="21" customHeight="1" x14ac:dyDescent="0.25">
      <c r="A54" s="96">
        <v>40</v>
      </c>
      <c r="B54" s="17">
        <v>29</v>
      </c>
      <c r="C54" s="5" t="s">
        <v>43</v>
      </c>
      <c r="D54" s="5" t="s">
        <v>44</v>
      </c>
      <c r="E54" s="6">
        <v>15</v>
      </c>
      <c r="F54" s="6">
        <v>539</v>
      </c>
      <c r="G54" s="6">
        <v>1349</v>
      </c>
      <c r="H54" s="7" t="s">
        <v>118</v>
      </c>
      <c r="I54" s="285" t="s">
        <v>119</v>
      </c>
      <c r="J54" s="2" t="s">
        <v>467</v>
      </c>
      <c r="K54" s="13">
        <v>35849</v>
      </c>
      <c r="L54" s="8">
        <v>10</v>
      </c>
      <c r="M54" s="8">
        <v>6</v>
      </c>
      <c r="N54" s="2" t="s">
        <v>45</v>
      </c>
      <c r="O54" s="18" t="s">
        <v>117</v>
      </c>
      <c r="P54" s="75" t="s">
        <v>111</v>
      </c>
      <c r="Q54" s="18" t="s">
        <v>114</v>
      </c>
      <c r="R54" s="2">
        <v>2</v>
      </c>
      <c r="S54" s="23">
        <v>9266</v>
      </c>
      <c r="T54" s="23"/>
      <c r="U54" s="4">
        <v>9266</v>
      </c>
      <c r="V54" s="9">
        <v>280.39999999999998</v>
      </c>
      <c r="W54" s="9">
        <v>1544.3333333333335</v>
      </c>
      <c r="X54" s="10">
        <v>15443.333333333334</v>
      </c>
      <c r="Y54" s="4">
        <v>4633</v>
      </c>
      <c r="Z54" s="4">
        <v>1250.9100000000001</v>
      </c>
      <c r="AA54" s="4">
        <v>277.97999999999996</v>
      </c>
      <c r="AB54" s="11">
        <v>587.43235880199995</v>
      </c>
      <c r="AC54" s="4">
        <v>185.32</v>
      </c>
      <c r="AD54" s="32">
        <v>783.75</v>
      </c>
      <c r="AE54" s="34">
        <v>499</v>
      </c>
      <c r="AF54" s="12"/>
      <c r="AG54" s="4"/>
      <c r="AH54" s="4"/>
      <c r="AI54" s="4"/>
      <c r="AJ54" s="4"/>
      <c r="AK54" s="4"/>
      <c r="AL54" s="4"/>
      <c r="AM54" s="4"/>
      <c r="AN54" s="20"/>
      <c r="AO54" s="20"/>
      <c r="AP54" s="4">
        <v>1927.9403931336669</v>
      </c>
      <c r="AQ54" s="4">
        <v>13130.792358801998</v>
      </c>
      <c r="AR54" s="4">
        <v>181118.11536542434</v>
      </c>
    </row>
    <row r="55" spans="1:44" s="33" customFormat="1" ht="21" customHeight="1" x14ac:dyDescent="0.25">
      <c r="A55" s="96">
        <v>41</v>
      </c>
      <c r="B55" s="17">
        <v>29</v>
      </c>
      <c r="C55" s="5" t="s">
        <v>43</v>
      </c>
      <c r="D55" s="5" t="s">
        <v>44</v>
      </c>
      <c r="E55" s="6">
        <v>15</v>
      </c>
      <c r="F55" s="6">
        <v>539</v>
      </c>
      <c r="G55" s="6">
        <v>1402</v>
      </c>
      <c r="H55" s="7" t="s">
        <v>120</v>
      </c>
      <c r="I55" s="285" t="s">
        <v>121</v>
      </c>
      <c r="J55" s="2" t="s">
        <v>467</v>
      </c>
      <c r="K55" s="13">
        <v>36130</v>
      </c>
      <c r="L55" s="8">
        <v>10</v>
      </c>
      <c r="M55" s="8">
        <v>6</v>
      </c>
      <c r="N55" s="2" t="s">
        <v>45</v>
      </c>
      <c r="O55" s="18" t="s">
        <v>117</v>
      </c>
      <c r="P55" s="75" t="s">
        <v>111</v>
      </c>
      <c r="Q55" s="18" t="s">
        <v>114</v>
      </c>
      <c r="R55" s="2">
        <v>2</v>
      </c>
      <c r="S55" s="23">
        <v>9266</v>
      </c>
      <c r="T55" s="23"/>
      <c r="U55" s="4">
        <v>9266</v>
      </c>
      <c r="V55" s="9">
        <v>280.39999999999998</v>
      </c>
      <c r="W55" s="9">
        <v>1544.3333333333335</v>
      </c>
      <c r="X55" s="10">
        <v>15443.333333333334</v>
      </c>
      <c r="Y55" s="4">
        <v>4633</v>
      </c>
      <c r="Z55" s="4">
        <v>1250.9100000000001</v>
      </c>
      <c r="AA55" s="4">
        <v>277.97999999999996</v>
      </c>
      <c r="AB55" s="11">
        <v>587.43235880199995</v>
      </c>
      <c r="AC55" s="4">
        <v>185.32</v>
      </c>
      <c r="AD55" s="32">
        <v>783.75</v>
      </c>
      <c r="AE55" s="34">
        <v>499</v>
      </c>
      <c r="AF55" s="12"/>
      <c r="AG55" s="4"/>
      <c r="AH55" s="4"/>
      <c r="AI55" s="4"/>
      <c r="AJ55" s="4"/>
      <c r="AK55" s="4"/>
      <c r="AL55" s="4"/>
      <c r="AM55" s="4"/>
      <c r="AN55" s="20"/>
      <c r="AO55" s="20"/>
      <c r="AP55" s="4">
        <v>1927.9403931336669</v>
      </c>
      <c r="AQ55" s="4">
        <v>13130.792358801998</v>
      </c>
      <c r="AR55" s="4">
        <v>181118.11536542434</v>
      </c>
    </row>
    <row r="56" spans="1:44" s="33" customFormat="1" ht="21" customHeight="1" x14ac:dyDescent="0.25">
      <c r="A56" s="96">
        <v>42</v>
      </c>
      <c r="B56" s="17">
        <v>29</v>
      </c>
      <c r="C56" s="5" t="s">
        <v>43</v>
      </c>
      <c r="D56" s="5" t="s">
        <v>44</v>
      </c>
      <c r="E56" s="6">
        <v>15</v>
      </c>
      <c r="F56" s="6">
        <v>539</v>
      </c>
      <c r="G56" s="6">
        <v>1932</v>
      </c>
      <c r="H56" s="7" t="s">
        <v>122</v>
      </c>
      <c r="I56" s="285" t="s">
        <v>556</v>
      </c>
      <c r="J56" s="2" t="s">
        <v>467</v>
      </c>
      <c r="K56" s="13">
        <v>40842</v>
      </c>
      <c r="L56" s="8">
        <v>10</v>
      </c>
      <c r="M56" s="8">
        <v>6</v>
      </c>
      <c r="N56" s="2" t="s">
        <v>45</v>
      </c>
      <c r="O56" s="18" t="s">
        <v>117</v>
      </c>
      <c r="P56" s="75" t="s">
        <v>111</v>
      </c>
      <c r="Q56" s="18" t="s">
        <v>114</v>
      </c>
      <c r="R56" s="2">
        <v>2</v>
      </c>
      <c r="S56" s="23">
        <v>9266</v>
      </c>
      <c r="T56" s="23"/>
      <c r="U56" s="4">
        <v>9266</v>
      </c>
      <c r="V56" s="9"/>
      <c r="W56" s="9">
        <v>1544.3333333333335</v>
      </c>
      <c r="X56" s="10">
        <v>15443.333333333334</v>
      </c>
      <c r="Y56" s="4">
        <v>4633</v>
      </c>
      <c r="Z56" s="4">
        <v>1250.9100000000001</v>
      </c>
      <c r="AA56" s="4">
        <v>277.97999999999996</v>
      </c>
      <c r="AB56" s="11">
        <v>587.43235880199995</v>
      </c>
      <c r="AC56" s="4">
        <v>185.32</v>
      </c>
      <c r="AD56" s="32">
        <v>783.75</v>
      </c>
      <c r="AE56" s="34">
        <v>499</v>
      </c>
      <c r="AF56" s="12"/>
      <c r="AG56" s="4"/>
      <c r="AH56" s="4"/>
      <c r="AI56" s="4"/>
      <c r="AJ56" s="4"/>
      <c r="AK56" s="4"/>
      <c r="AL56" s="4"/>
      <c r="AM56" s="4"/>
      <c r="AN56" s="20"/>
      <c r="AO56" s="20"/>
      <c r="AP56" s="4">
        <v>1927.9403931336669</v>
      </c>
      <c r="AQ56" s="4">
        <v>12850.392358801999</v>
      </c>
      <c r="AR56" s="4">
        <v>177753.31536542435</v>
      </c>
    </row>
    <row r="57" spans="1:44" s="33" customFormat="1" ht="21" customHeight="1" x14ac:dyDescent="0.25">
      <c r="A57" s="96"/>
      <c r="B57" s="17"/>
      <c r="C57" s="5"/>
      <c r="D57" s="5"/>
      <c r="E57" s="6"/>
      <c r="F57" s="6"/>
      <c r="G57" s="6"/>
      <c r="H57" s="19"/>
      <c r="I57" s="285"/>
      <c r="J57" s="2"/>
      <c r="K57" s="2"/>
      <c r="L57" s="8"/>
      <c r="M57" s="8"/>
      <c r="N57" s="2"/>
      <c r="O57" s="18"/>
      <c r="P57" s="2"/>
      <c r="Q57" s="2"/>
      <c r="R57" s="2"/>
      <c r="S57" s="9"/>
      <c r="T57" s="23"/>
      <c r="U57" s="4"/>
      <c r="V57" s="9"/>
      <c r="W57" s="9"/>
      <c r="X57" s="10"/>
      <c r="Y57" s="4"/>
      <c r="Z57" s="4"/>
      <c r="AA57" s="4"/>
      <c r="AB57" s="11"/>
      <c r="AC57" s="4"/>
      <c r="AD57" s="35"/>
      <c r="AE57" s="34"/>
      <c r="AF57" s="12"/>
      <c r="AG57" s="4"/>
      <c r="AH57" s="4"/>
      <c r="AI57" s="4"/>
      <c r="AJ57" s="4"/>
      <c r="AK57" s="4"/>
      <c r="AL57" s="4"/>
      <c r="AM57" s="4"/>
      <c r="AN57" s="20"/>
      <c r="AO57" s="20"/>
      <c r="AP57" s="4"/>
      <c r="AQ57" s="4"/>
      <c r="AR57" s="4"/>
    </row>
    <row r="58" spans="1:44" s="33" customFormat="1" ht="21" customHeight="1" x14ac:dyDescent="0.25">
      <c r="A58" s="96"/>
      <c r="B58" s="17"/>
      <c r="C58" s="5"/>
      <c r="D58" s="5"/>
      <c r="E58" s="6"/>
      <c r="F58" s="6"/>
      <c r="G58" s="6"/>
      <c r="H58" s="19" t="s">
        <v>448</v>
      </c>
      <c r="I58" s="285"/>
      <c r="J58" s="2"/>
      <c r="K58" s="2"/>
      <c r="L58" s="8"/>
      <c r="M58" s="8"/>
      <c r="N58" s="2"/>
      <c r="O58" s="18"/>
      <c r="P58" s="2"/>
      <c r="Q58" s="2"/>
      <c r="R58" s="2"/>
      <c r="S58" s="9"/>
      <c r="T58" s="23"/>
      <c r="U58" s="4"/>
      <c r="V58" s="9"/>
      <c r="W58" s="9"/>
      <c r="X58" s="10"/>
      <c r="Y58" s="4"/>
      <c r="Z58" s="4"/>
      <c r="AA58" s="4"/>
      <c r="AB58" s="11"/>
      <c r="AC58" s="4"/>
      <c r="AD58" s="35"/>
      <c r="AE58" s="34"/>
      <c r="AF58" s="12"/>
      <c r="AG58" s="4"/>
      <c r="AH58" s="4"/>
      <c r="AI58" s="4"/>
      <c r="AJ58" s="4"/>
      <c r="AK58" s="4"/>
      <c r="AL58" s="4"/>
      <c r="AM58" s="4"/>
      <c r="AN58" s="20"/>
      <c r="AO58" s="20"/>
      <c r="AP58" s="4"/>
      <c r="AQ58" s="4"/>
      <c r="AR58" s="4"/>
    </row>
    <row r="59" spans="1:44" s="33" customFormat="1" ht="21" customHeight="1" x14ac:dyDescent="0.25">
      <c r="A59" s="96">
        <v>43</v>
      </c>
      <c r="B59" s="17">
        <v>29</v>
      </c>
      <c r="C59" s="5" t="s">
        <v>43</v>
      </c>
      <c r="D59" s="5" t="s">
        <v>44</v>
      </c>
      <c r="E59" s="6">
        <v>15</v>
      </c>
      <c r="F59" s="6">
        <v>539</v>
      </c>
      <c r="G59" s="6">
        <v>440</v>
      </c>
      <c r="H59" s="7" t="s">
        <v>124</v>
      </c>
      <c r="I59" s="285" t="s">
        <v>125</v>
      </c>
      <c r="J59" s="2" t="s">
        <v>467</v>
      </c>
      <c r="K59" s="13">
        <v>33178</v>
      </c>
      <c r="L59" s="8">
        <v>15</v>
      </c>
      <c r="M59" s="8">
        <v>6</v>
      </c>
      <c r="N59" s="2" t="s">
        <v>45</v>
      </c>
      <c r="O59" s="18" t="s">
        <v>126</v>
      </c>
      <c r="P59" s="18" t="s">
        <v>123</v>
      </c>
      <c r="Q59" s="18" t="s">
        <v>468</v>
      </c>
      <c r="R59" s="2">
        <v>2</v>
      </c>
      <c r="S59" s="9">
        <v>11569</v>
      </c>
      <c r="T59" s="23"/>
      <c r="U59" s="4">
        <v>11569</v>
      </c>
      <c r="V59" s="9">
        <v>336.45</v>
      </c>
      <c r="W59" s="9">
        <v>1928.1666666666665</v>
      </c>
      <c r="X59" s="10">
        <v>19281.666666666668</v>
      </c>
      <c r="Y59" s="4">
        <v>5784.5</v>
      </c>
      <c r="Z59" s="4">
        <v>1561.8150000000001</v>
      </c>
      <c r="AA59" s="4">
        <v>347.07</v>
      </c>
      <c r="AB59" s="11">
        <v>650.32751219299996</v>
      </c>
      <c r="AC59" s="4">
        <v>231.38</v>
      </c>
      <c r="AD59" s="32">
        <v>905</v>
      </c>
      <c r="AE59" s="34">
        <v>567</v>
      </c>
      <c r="AF59" s="12"/>
      <c r="AG59" s="4"/>
      <c r="AH59" s="4"/>
      <c r="AI59" s="4"/>
      <c r="AJ59" s="4"/>
      <c r="AK59" s="4"/>
      <c r="AL59" s="4"/>
      <c r="AM59" s="4"/>
      <c r="AN59" s="20"/>
      <c r="AO59" s="20"/>
      <c r="AP59" s="4">
        <v>2393.2654186988334</v>
      </c>
      <c r="AQ59" s="4">
        <v>16168.042512193</v>
      </c>
      <c r="AR59" s="4">
        <v>223404.10889834815</v>
      </c>
    </row>
    <row r="60" spans="1:44" s="33" customFormat="1" ht="21" customHeight="1" x14ac:dyDescent="0.25">
      <c r="A60" s="96">
        <v>44</v>
      </c>
      <c r="B60" s="17">
        <v>29</v>
      </c>
      <c r="C60" s="5" t="s">
        <v>43</v>
      </c>
      <c r="D60" s="5" t="s">
        <v>44</v>
      </c>
      <c r="E60" s="6">
        <v>15</v>
      </c>
      <c r="F60" s="6">
        <v>539</v>
      </c>
      <c r="G60" s="6">
        <v>1510</v>
      </c>
      <c r="H60" s="19" t="s">
        <v>130</v>
      </c>
      <c r="I60" s="285" t="s">
        <v>131</v>
      </c>
      <c r="J60" s="2" t="s">
        <v>467</v>
      </c>
      <c r="K60" s="13">
        <v>36831</v>
      </c>
      <c r="L60" s="8">
        <v>10</v>
      </c>
      <c r="M60" s="8">
        <v>6</v>
      </c>
      <c r="N60" s="2" t="s">
        <v>45</v>
      </c>
      <c r="O60" s="18" t="s">
        <v>127</v>
      </c>
      <c r="P60" s="18" t="s">
        <v>123</v>
      </c>
      <c r="Q60" s="18" t="s">
        <v>534</v>
      </c>
      <c r="R60" s="2">
        <v>2</v>
      </c>
      <c r="S60" s="23">
        <v>9266</v>
      </c>
      <c r="T60" s="23"/>
      <c r="U60" s="4">
        <v>9266</v>
      </c>
      <c r="V60" s="9">
        <v>280.39999999999998</v>
      </c>
      <c r="W60" s="9">
        <v>1544.3333333333335</v>
      </c>
      <c r="X60" s="10">
        <v>15443.333333333334</v>
      </c>
      <c r="Y60" s="4">
        <v>4633</v>
      </c>
      <c r="Z60" s="4">
        <v>1250.9100000000001</v>
      </c>
      <c r="AA60" s="4">
        <v>277.97999999999996</v>
      </c>
      <c r="AB60" s="11">
        <v>587.43235880199995</v>
      </c>
      <c r="AC60" s="4">
        <v>185.32</v>
      </c>
      <c r="AD60" s="32">
        <v>783.75</v>
      </c>
      <c r="AE60" s="34">
        <v>499</v>
      </c>
      <c r="AF60" s="12"/>
      <c r="AG60" s="4"/>
      <c r="AH60" s="4"/>
      <c r="AI60" s="4"/>
      <c r="AJ60" s="4"/>
      <c r="AK60" s="4"/>
      <c r="AL60" s="4"/>
      <c r="AM60" s="4"/>
      <c r="AN60" s="20"/>
      <c r="AO60" s="20"/>
      <c r="AP60" s="4">
        <v>1927.9403931336669</v>
      </c>
      <c r="AQ60" s="4">
        <v>13130.792358801998</v>
      </c>
      <c r="AR60" s="4">
        <v>181118.11536542434</v>
      </c>
    </row>
    <row r="61" spans="1:44" s="33" customFormat="1" ht="21" customHeight="1" x14ac:dyDescent="0.25">
      <c r="A61" s="96">
        <v>45</v>
      </c>
      <c r="B61" s="17">
        <v>29</v>
      </c>
      <c r="C61" s="5" t="s">
        <v>43</v>
      </c>
      <c r="D61" s="5" t="s">
        <v>44</v>
      </c>
      <c r="E61" s="6">
        <v>15</v>
      </c>
      <c r="F61" s="6">
        <v>539</v>
      </c>
      <c r="G61" s="6">
        <v>1660</v>
      </c>
      <c r="H61" s="19" t="s">
        <v>132</v>
      </c>
      <c r="I61" s="285" t="s">
        <v>133</v>
      </c>
      <c r="J61" s="2" t="s">
        <v>467</v>
      </c>
      <c r="K61" s="13">
        <v>38217</v>
      </c>
      <c r="L61" s="8">
        <v>10</v>
      </c>
      <c r="M61" s="8">
        <v>6</v>
      </c>
      <c r="N61" s="2" t="s">
        <v>45</v>
      </c>
      <c r="O61" s="18" t="s">
        <v>127</v>
      </c>
      <c r="P61" s="18" t="s">
        <v>123</v>
      </c>
      <c r="Q61" s="18" t="s">
        <v>534</v>
      </c>
      <c r="R61" s="2">
        <v>2</v>
      </c>
      <c r="S61" s="23">
        <v>9266</v>
      </c>
      <c r="T61" s="23"/>
      <c r="U61" s="4">
        <v>9266</v>
      </c>
      <c r="V61" s="9">
        <v>210.3</v>
      </c>
      <c r="W61" s="9">
        <v>1544.3333333333335</v>
      </c>
      <c r="X61" s="10">
        <v>15443.333333333334</v>
      </c>
      <c r="Y61" s="4">
        <v>4633</v>
      </c>
      <c r="Z61" s="4">
        <v>1250.9100000000001</v>
      </c>
      <c r="AA61" s="4">
        <v>277.97999999999996</v>
      </c>
      <c r="AB61" s="11">
        <v>587.43235880199995</v>
      </c>
      <c r="AC61" s="4">
        <v>185.32</v>
      </c>
      <c r="AD61" s="32">
        <v>783.75</v>
      </c>
      <c r="AE61" s="34">
        <v>499</v>
      </c>
      <c r="AF61" s="12"/>
      <c r="AG61" s="4"/>
      <c r="AH61" s="4"/>
      <c r="AI61" s="4"/>
      <c r="AJ61" s="4"/>
      <c r="AK61" s="4"/>
      <c r="AL61" s="4"/>
      <c r="AM61" s="4"/>
      <c r="AN61" s="20"/>
      <c r="AO61" s="20"/>
      <c r="AP61" s="4">
        <v>1927.9403931336669</v>
      </c>
      <c r="AQ61" s="4">
        <v>13060.692358801998</v>
      </c>
      <c r="AR61" s="4">
        <v>180276.91536542433</v>
      </c>
    </row>
    <row r="62" spans="1:44" s="33" customFormat="1" ht="21" customHeight="1" x14ac:dyDescent="0.25">
      <c r="A62" s="96">
        <v>46</v>
      </c>
      <c r="B62" s="17">
        <v>29</v>
      </c>
      <c r="C62" s="5" t="s">
        <v>43</v>
      </c>
      <c r="D62" s="5" t="s">
        <v>44</v>
      </c>
      <c r="E62" s="6">
        <v>15</v>
      </c>
      <c r="F62" s="6">
        <v>539</v>
      </c>
      <c r="G62" s="6">
        <v>1694</v>
      </c>
      <c r="H62" s="19" t="s">
        <v>134</v>
      </c>
      <c r="I62" s="285" t="s">
        <v>450</v>
      </c>
      <c r="J62" s="2" t="s">
        <v>467</v>
      </c>
      <c r="K62" s="13">
        <v>38446</v>
      </c>
      <c r="L62" s="8">
        <v>10</v>
      </c>
      <c r="M62" s="8">
        <v>6</v>
      </c>
      <c r="N62" s="2" t="s">
        <v>45</v>
      </c>
      <c r="O62" s="18" t="s">
        <v>127</v>
      </c>
      <c r="P62" s="18" t="s">
        <v>123</v>
      </c>
      <c r="Q62" s="18" t="s">
        <v>534</v>
      </c>
      <c r="R62" s="2">
        <v>2</v>
      </c>
      <c r="S62" s="23">
        <v>9266</v>
      </c>
      <c r="T62" s="23"/>
      <c r="U62" s="4">
        <v>9266</v>
      </c>
      <c r="V62" s="9">
        <v>210.3</v>
      </c>
      <c r="W62" s="9">
        <v>1544.3333333333335</v>
      </c>
      <c r="X62" s="10">
        <v>15443.333333333334</v>
      </c>
      <c r="Y62" s="4">
        <v>4633</v>
      </c>
      <c r="Z62" s="4">
        <v>1250.9100000000001</v>
      </c>
      <c r="AA62" s="4">
        <v>277.97999999999996</v>
      </c>
      <c r="AB62" s="11">
        <v>587.43235880199995</v>
      </c>
      <c r="AC62" s="4">
        <v>185.32</v>
      </c>
      <c r="AD62" s="32">
        <v>783.75</v>
      </c>
      <c r="AE62" s="34">
        <v>499</v>
      </c>
      <c r="AF62" s="12"/>
      <c r="AG62" s="4"/>
      <c r="AH62" s="4"/>
      <c r="AI62" s="4"/>
      <c r="AJ62" s="4"/>
      <c r="AK62" s="4"/>
      <c r="AL62" s="4"/>
      <c r="AM62" s="4"/>
      <c r="AN62" s="20"/>
      <c r="AO62" s="20"/>
      <c r="AP62" s="4">
        <v>1927.9403931336669</v>
      </c>
      <c r="AQ62" s="4">
        <v>13060.692358801998</v>
      </c>
      <c r="AR62" s="4">
        <v>180276.91536542433</v>
      </c>
    </row>
    <row r="63" spans="1:44" s="33" customFormat="1" ht="21" customHeight="1" x14ac:dyDescent="0.25">
      <c r="A63" s="96">
        <v>47</v>
      </c>
      <c r="B63" s="17">
        <v>29</v>
      </c>
      <c r="C63" s="5" t="s">
        <v>43</v>
      </c>
      <c r="D63" s="5" t="s">
        <v>44</v>
      </c>
      <c r="E63" s="6">
        <v>15</v>
      </c>
      <c r="F63" s="6">
        <v>539</v>
      </c>
      <c r="G63" s="6">
        <v>1908</v>
      </c>
      <c r="H63" s="19" t="s">
        <v>128</v>
      </c>
      <c r="I63" s="285" t="s">
        <v>129</v>
      </c>
      <c r="J63" s="2" t="s">
        <v>467</v>
      </c>
      <c r="K63" s="13">
        <v>40575</v>
      </c>
      <c r="L63" s="8">
        <v>15</v>
      </c>
      <c r="M63" s="8">
        <v>6</v>
      </c>
      <c r="N63" s="2" t="s">
        <v>45</v>
      </c>
      <c r="O63" s="18" t="s">
        <v>534</v>
      </c>
      <c r="P63" s="18" t="s">
        <v>123</v>
      </c>
      <c r="Q63" s="18" t="s">
        <v>468</v>
      </c>
      <c r="R63" s="2">
        <v>2</v>
      </c>
      <c r="S63" s="23">
        <v>11569</v>
      </c>
      <c r="T63" s="23"/>
      <c r="U63" s="4">
        <v>11569</v>
      </c>
      <c r="V63" s="9"/>
      <c r="W63" s="9">
        <v>1928.1666666666665</v>
      </c>
      <c r="X63" s="10">
        <v>19281.666666666668</v>
      </c>
      <c r="Y63" s="4">
        <v>5784.5</v>
      </c>
      <c r="Z63" s="4">
        <v>1561.8150000000001</v>
      </c>
      <c r="AA63" s="4">
        <v>347.07</v>
      </c>
      <c r="AB63" s="11">
        <v>650.32751219299996</v>
      </c>
      <c r="AC63" s="4">
        <v>231.38</v>
      </c>
      <c r="AD63" s="35">
        <v>905</v>
      </c>
      <c r="AE63" s="34">
        <v>567</v>
      </c>
      <c r="AF63" s="12"/>
      <c r="AG63" s="4"/>
      <c r="AH63" s="4"/>
      <c r="AI63" s="4"/>
      <c r="AJ63" s="4"/>
      <c r="AK63" s="4"/>
      <c r="AL63" s="4"/>
      <c r="AM63" s="4"/>
      <c r="AN63" s="20"/>
      <c r="AO63" s="20"/>
      <c r="AP63" s="4">
        <v>2393.2654186988334</v>
      </c>
      <c r="AQ63" s="4">
        <v>15831.592512192999</v>
      </c>
      <c r="AR63" s="4">
        <v>219366.70889834815</v>
      </c>
    </row>
    <row r="64" spans="1:44" s="33" customFormat="1" ht="21" customHeight="1" x14ac:dyDescent="0.25">
      <c r="A64" s="96">
        <v>48</v>
      </c>
      <c r="B64" s="17">
        <v>29</v>
      </c>
      <c r="C64" s="5" t="s">
        <v>43</v>
      </c>
      <c r="D64" s="5" t="s">
        <v>44</v>
      </c>
      <c r="E64" s="6">
        <v>15</v>
      </c>
      <c r="F64" s="6">
        <v>539</v>
      </c>
      <c r="G64" s="99">
        <v>2005</v>
      </c>
      <c r="H64" s="270" t="s">
        <v>525</v>
      </c>
      <c r="I64" s="287" t="s">
        <v>557</v>
      </c>
      <c r="J64" s="98" t="s">
        <v>467</v>
      </c>
      <c r="K64" s="271">
        <v>41579</v>
      </c>
      <c r="L64" s="8">
        <v>10</v>
      </c>
      <c r="M64" s="8">
        <v>6</v>
      </c>
      <c r="N64" s="2" t="s">
        <v>45</v>
      </c>
      <c r="O64" s="18" t="s">
        <v>127</v>
      </c>
      <c r="P64" s="18" t="s">
        <v>123</v>
      </c>
      <c r="Q64" s="18" t="s">
        <v>534</v>
      </c>
      <c r="R64" s="2">
        <v>2</v>
      </c>
      <c r="S64" s="23">
        <v>9266</v>
      </c>
      <c r="T64" s="23"/>
      <c r="U64" s="4">
        <v>9266</v>
      </c>
      <c r="V64" s="9"/>
      <c r="W64" s="9">
        <v>1544.3333333333335</v>
      </c>
      <c r="X64" s="10">
        <v>15443.333333333334</v>
      </c>
      <c r="Y64" s="4">
        <v>4633</v>
      </c>
      <c r="Z64" s="4">
        <v>1250.9100000000001</v>
      </c>
      <c r="AA64" s="4">
        <v>277.97999999999996</v>
      </c>
      <c r="AB64" s="11">
        <v>587.43235880199995</v>
      </c>
      <c r="AC64" s="4">
        <v>185.32</v>
      </c>
      <c r="AD64" s="32">
        <v>783.75</v>
      </c>
      <c r="AE64" s="34">
        <v>499</v>
      </c>
      <c r="AF64" s="12"/>
      <c r="AG64" s="4"/>
      <c r="AH64" s="4"/>
      <c r="AI64" s="4"/>
      <c r="AJ64" s="4"/>
      <c r="AK64" s="4"/>
      <c r="AL64" s="4"/>
      <c r="AM64" s="4"/>
      <c r="AN64" s="20"/>
      <c r="AO64" s="20"/>
      <c r="AP64" s="4">
        <v>1927.9403931336669</v>
      </c>
      <c r="AQ64" s="4">
        <v>12850.392358801999</v>
      </c>
      <c r="AR64" s="4">
        <v>177753.31536542435</v>
      </c>
    </row>
    <row r="65" spans="1:44" s="33" customFormat="1" ht="21" customHeight="1" x14ac:dyDescent="0.25">
      <c r="A65" s="96">
        <v>49</v>
      </c>
      <c r="B65" s="17">
        <v>29</v>
      </c>
      <c r="C65" s="5" t="s">
        <v>43</v>
      </c>
      <c r="D65" s="5" t="s">
        <v>44</v>
      </c>
      <c r="E65" s="6">
        <v>15</v>
      </c>
      <c r="F65" s="6">
        <v>539</v>
      </c>
      <c r="G65" s="99">
        <v>2006</v>
      </c>
      <c r="H65" s="270" t="s">
        <v>526</v>
      </c>
      <c r="I65" s="287" t="s">
        <v>530</v>
      </c>
      <c r="J65" s="98" t="s">
        <v>467</v>
      </c>
      <c r="K65" s="271">
        <v>41579</v>
      </c>
      <c r="L65" s="8">
        <v>10</v>
      </c>
      <c r="M65" s="8">
        <v>6</v>
      </c>
      <c r="N65" s="2" t="s">
        <v>45</v>
      </c>
      <c r="O65" s="18" t="s">
        <v>127</v>
      </c>
      <c r="P65" s="18" t="s">
        <v>123</v>
      </c>
      <c r="Q65" s="18" t="s">
        <v>534</v>
      </c>
      <c r="R65" s="2">
        <v>2</v>
      </c>
      <c r="S65" s="23">
        <v>9266</v>
      </c>
      <c r="T65" s="23"/>
      <c r="U65" s="4">
        <v>9266</v>
      </c>
      <c r="V65" s="9"/>
      <c r="W65" s="9">
        <v>1544.3333333333335</v>
      </c>
      <c r="X65" s="10">
        <v>15443.333333333334</v>
      </c>
      <c r="Y65" s="4">
        <v>4633</v>
      </c>
      <c r="Z65" s="4">
        <v>1250.9100000000001</v>
      </c>
      <c r="AA65" s="4">
        <v>277.97999999999996</v>
      </c>
      <c r="AB65" s="11">
        <v>587.43235880199995</v>
      </c>
      <c r="AC65" s="4">
        <v>185.32</v>
      </c>
      <c r="AD65" s="32">
        <v>783.75</v>
      </c>
      <c r="AE65" s="34">
        <v>499</v>
      </c>
      <c r="AF65" s="12"/>
      <c r="AG65" s="4"/>
      <c r="AH65" s="4"/>
      <c r="AI65" s="4"/>
      <c r="AJ65" s="4"/>
      <c r="AK65" s="4"/>
      <c r="AL65" s="4"/>
      <c r="AM65" s="4"/>
      <c r="AN65" s="20"/>
      <c r="AO65" s="20"/>
      <c r="AP65" s="4">
        <v>1927.9403931336669</v>
      </c>
      <c r="AQ65" s="4">
        <v>12850.392358801999</v>
      </c>
      <c r="AR65" s="4">
        <v>177753.31536542435</v>
      </c>
    </row>
    <row r="66" spans="1:44" s="33" customFormat="1" ht="21" customHeight="1" x14ac:dyDescent="0.25">
      <c r="A66" s="96">
        <v>50</v>
      </c>
      <c r="B66" s="17">
        <v>29</v>
      </c>
      <c r="C66" s="5" t="s">
        <v>43</v>
      </c>
      <c r="D66" s="5" t="s">
        <v>44</v>
      </c>
      <c r="E66" s="6">
        <v>15</v>
      </c>
      <c r="F66" s="6">
        <v>539</v>
      </c>
      <c r="G66" s="6">
        <v>2060</v>
      </c>
      <c r="H66" s="19" t="s">
        <v>650</v>
      </c>
      <c r="I66" s="285" t="s">
        <v>651</v>
      </c>
      <c r="J66" s="2" t="s">
        <v>467</v>
      </c>
      <c r="K66" s="13">
        <v>42265</v>
      </c>
      <c r="L66" s="8">
        <v>10</v>
      </c>
      <c r="M66" s="8">
        <v>6</v>
      </c>
      <c r="N66" s="2" t="s">
        <v>45</v>
      </c>
      <c r="O66" s="18" t="s">
        <v>127</v>
      </c>
      <c r="P66" s="18" t="s">
        <v>123</v>
      </c>
      <c r="Q66" s="18" t="s">
        <v>534</v>
      </c>
      <c r="R66" s="2">
        <v>2</v>
      </c>
      <c r="S66" s="23">
        <v>9266</v>
      </c>
      <c r="T66" s="23"/>
      <c r="U66" s="4">
        <v>9266</v>
      </c>
      <c r="V66" s="9"/>
      <c r="W66" s="9">
        <v>1544.3333333333335</v>
      </c>
      <c r="X66" s="10">
        <v>15443.333333333334</v>
      </c>
      <c r="Y66" s="4">
        <v>4633</v>
      </c>
      <c r="Z66" s="4">
        <v>1250.9100000000001</v>
      </c>
      <c r="AA66" s="4">
        <v>277.97999999999996</v>
      </c>
      <c r="AB66" s="11">
        <v>587.43235880199995</v>
      </c>
      <c r="AC66" s="4">
        <v>185.32</v>
      </c>
      <c r="AD66" s="32">
        <v>783.75</v>
      </c>
      <c r="AE66" s="34">
        <v>499</v>
      </c>
      <c r="AF66" s="12"/>
      <c r="AG66" s="4"/>
      <c r="AH66" s="4"/>
      <c r="AI66" s="4"/>
      <c r="AJ66" s="4"/>
      <c r="AK66" s="4"/>
      <c r="AL66" s="4"/>
      <c r="AM66" s="4"/>
      <c r="AN66" s="20"/>
      <c r="AO66" s="20"/>
      <c r="AP66" s="4">
        <v>1927.9403931336669</v>
      </c>
      <c r="AQ66" s="4">
        <v>12850.392358801999</v>
      </c>
      <c r="AR66" s="4">
        <v>177753.31536542435</v>
      </c>
    </row>
    <row r="67" spans="1:44" s="33" customFormat="1" ht="20.25" customHeight="1" x14ac:dyDescent="0.25">
      <c r="A67" s="96">
        <v>51</v>
      </c>
      <c r="B67" s="17">
        <v>29</v>
      </c>
      <c r="C67" s="5" t="s">
        <v>43</v>
      </c>
      <c r="D67" s="5" t="s">
        <v>44</v>
      </c>
      <c r="E67" s="6">
        <v>15</v>
      </c>
      <c r="F67" s="6">
        <v>539</v>
      </c>
      <c r="G67" s="6">
        <v>2076</v>
      </c>
      <c r="H67" s="19" t="s">
        <v>700</v>
      </c>
      <c r="I67" s="285" t="s">
        <v>701</v>
      </c>
      <c r="J67" s="2" t="s">
        <v>467</v>
      </c>
      <c r="K67" s="13">
        <v>42219</v>
      </c>
      <c r="L67" s="8">
        <v>10</v>
      </c>
      <c r="M67" s="8">
        <v>6</v>
      </c>
      <c r="N67" s="2" t="s">
        <v>45</v>
      </c>
      <c r="O67" s="18" t="s">
        <v>127</v>
      </c>
      <c r="P67" s="18" t="s">
        <v>123</v>
      </c>
      <c r="Q67" s="18" t="s">
        <v>534</v>
      </c>
      <c r="R67" s="2">
        <v>2</v>
      </c>
      <c r="S67" s="23">
        <v>9266</v>
      </c>
      <c r="T67" s="23"/>
      <c r="U67" s="4">
        <v>9266</v>
      </c>
      <c r="V67" s="9"/>
      <c r="W67" s="9">
        <v>1544.3333333333335</v>
      </c>
      <c r="X67" s="10">
        <v>15443.333333333334</v>
      </c>
      <c r="Y67" s="4">
        <v>4633</v>
      </c>
      <c r="Z67" s="4">
        <v>1250.9100000000001</v>
      </c>
      <c r="AA67" s="4">
        <v>277.97999999999996</v>
      </c>
      <c r="AB67" s="11">
        <v>587.43235880199995</v>
      </c>
      <c r="AC67" s="4">
        <v>185.32</v>
      </c>
      <c r="AD67" s="32">
        <v>783.75</v>
      </c>
      <c r="AE67" s="34">
        <v>499</v>
      </c>
      <c r="AF67" s="12"/>
      <c r="AG67" s="4"/>
      <c r="AH67" s="4"/>
      <c r="AI67" s="4"/>
      <c r="AJ67" s="4"/>
      <c r="AK67" s="4"/>
      <c r="AL67" s="4"/>
      <c r="AM67" s="4"/>
      <c r="AN67" s="20"/>
      <c r="AO67" s="20"/>
      <c r="AP67" s="4">
        <v>1927.9403931336669</v>
      </c>
      <c r="AQ67" s="4">
        <v>12850.392358801999</v>
      </c>
      <c r="AR67" s="4">
        <v>177753.31536542435</v>
      </c>
    </row>
    <row r="68" spans="1:44" s="33" customFormat="1" ht="21" customHeight="1" x14ac:dyDescent="0.25">
      <c r="A68" s="96">
        <v>52</v>
      </c>
      <c r="B68" s="17">
        <v>29</v>
      </c>
      <c r="C68" s="5" t="s">
        <v>43</v>
      </c>
      <c r="D68" s="5" t="s">
        <v>44</v>
      </c>
      <c r="E68" s="6">
        <v>15</v>
      </c>
      <c r="F68" s="6">
        <v>539</v>
      </c>
      <c r="G68" s="6"/>
      <c r="H68" s="19" t="s">
        <v>490</v>
      </c>
      <c r="I68" s="285"/>
      <c r="J68" s="2"/>
      <c r="K68" s="13"/>
      <c r="L68" s="8">
        <v>10</v>
      </c>
      <c r="M68" s="8">
        <v>6</v>
      </c>
      <c r="N68" s="2" t="s">
        <v>45</v>
      </c>
      <c r="O68" s="18" t="s">
        <v>127</v>
      </c>
      <c r="P68" s="18" t="s">
        <v>123</v>
      </c>
      <c r="Q68" s="18" t="s">
        <v>534</v>
      </c>
      <c r="R68" s="2">
        <v>2</v>
      </c>
      <c r="S68" s="23">
        <v>9266</v>
      </c>
      <c r="T68" s="23"/>
      <c r="U68" s="4">
        <v>9266</v>
      </c>
      <c r="V68" s="9"/>
      <c r="W68" s="9">
        <v>1544.3333333333335</v>
      </c>
      <c r="X68" s="10">
        <v>15443.333333333334</v>
      </c>
      <c r="Y68" s="4">
        <v>4633</v>
      </c>
      <c r="Z68" s="4">
        <v>1250.9100000000001</v>
      </c>
      <c r="AA68" s="4">
        <v>277.97999999999996</v>
      </c>
      <c r="AB68" s="11">
        <v>587.43235880199995</v>
      </c>
      <c r="AC68" s="4">
        <v>185.32</v>
      </c>
      <c r="AD68" s="32">
        <v>783.75</v>
      </c>
      <c r="AE68" s="34">
        <v>499</v>
      </c>
      <c r="AF68" s="12"/>
      <c r="AG68" s="4"/>
      <c r="AH68" s="4"/>
      <c r="AI68" s="4"/>
      <c r="AJ68" s="4"/>
      <c r="AK68" s="4"/>
      <c r="AL68" s="4"/>
      <c r="AM68" s="4"/>
      <c r="AN68" s="20"/>
      <c r="AO68" s="20"/>
      <c r="AP68" s="4">
        <v>1927.9403931336669</v>
      </c>
      <c r="AQ68" s="4">
        <v>12850.392358801999</v>
      </c>
      <c r="AR68" s="4">
        <v>177753.31536542435</v>
      </c>
    </row>
    <row r="69" spans="1:44" s="33" customFormat="1" ht="21" customHeight="1" x14ac:dyDescent="0.25">
      <c r="A69" s="96">
        <v>53</v>
      </c>
      <c r="B69" s="17">
        <v>29</v>
      </c>
      <c r="C69" s="5" t="s">
        <v>43</v>
      </c>
      <c r="D69" s="5" t="s">
        <v>44</v>
      </c>
      <c r="E69" s="6">
        <v>15</v>
      </c>
      <c r="F69" s="6">
        <v>539</v>
      </c>
      <c r="G69" s="6"/>
      <c r="H69" s="19" t="s">
        <v>490</v>
      </c>
      <c r="I69" s="285"/>
      <c r="J69" s="2"/>
      <c r="K69" s="13"/>
      <c r="L69" s="8">
        <v>10</v>
      </c>
      <c r="M69" s="8">
        <v>6</v>
      </c>
      <c r="N69" s="2" t="s">
        <v>45</v>
      </c>
      <c r="O69" s="18" t="s">
        <v>127</v>
      </c>
      <c r="P69" s="18" t="s">
        <v>123</v>
      </c>
      <c r="Q69" s="18" t="s">
        <v>534</v>
      </c>
      <c r="R69" s="2">
        <v>2</v>
      </c>
      <c r="S69" s="23">
        <v>9266</v>
      </c>
      <c r="T69" s="23"/>
      <c r="U69" s="4">
        <v>9266</v>
      </c>
      <c r="V69" s="9"/>
      <c r="W69" s="9">
        <v>1544.3333333333335</v>
      </c>
      <c r="X69" s="10">
        <v>15443.333333333334</v>
      </c>
      <c r="Y69" s="4">
        <v>4633</v>
      </c>
      <c r="Z69" s="4">
        <v>1250.9100000000001</v>
      </c>
      <c r="AA69" s="4">
        <v>277.97999999999996</v>
      </c>
      <c r="AB69" s="11">
        <v>587.43235880199995</v>
      </c>
      <c r="AC69" s="4">
        <v>185.32</v>
      </c>
      <c r="AD69" s="32">
        <v>180.75</v>
      </c>
      <c r="AE69" s="34">
        <v>121.5</v>
      </c>
      <c r="AF69" s="12"/>
      <c r="AG69" s="4"/>
      <c r="AH69" s="4"/>
      <c r="AI69" s="4"/>
      <c r="AJ69" s="4"/>
      <c r="AK69" s="4"/>
      <c r="AL69" s="4"/>
      <c r="AM69" s="4"/>
      <c r="AN69" s="20"/>
      <c r="AO69" s="20"/>
      <c r="AP69" s="4">
        <v>1927.9403931336669</v>
      </c>
      <c r="AQ69" s="4">
        <v>11869.892358801999</v>
      </c>
      <c r="AR69" s="4">
        <v>165987.31536542435</v>
      </c>
    </row>
    <row r="70" spans="1:44" s="33" customFormat="1" ht="21" customHeight="1" x14ac:dyDescent="0.25">
      <c r="A70" s="96"/>
      <c r="B70" s="17"/>
      <c r="C70" s="5"/>
      <c r="D70" s="5"/>
      <c r="E70" s="6"/>
      <c r="F70" s="6"/>
      <c r="G70" s="6"/>
      <c r="H70" s="7"/>
      <c r="I70" s="285"/>
      <c r="J70" s="2"/>
      <c r="K70" s="2"/>
      <c r="L70" s="8"/>
      <c r="M70" s="8"/>
      <c r="N70" s="2"/>
      <c r="O70" s="18"/>
      <c r="P70" s="2"/>
      <c r="Q70" s="2"/>
      <c r="R70" s="2"/>
      <c r="S70" s="9"/>
      <c r="T70" s="23"/>
      <c r="U70" s="4"/>
      <c r="V70" s="9"/>
      <c r="W70" s="9"/>
      <c r="X70" s="10"/>
      <c r="Y70" s="4"/>
      <c r="Z70" s="4"/>
      <c r="AA70" s="4"/>
      <c r="AB70" s="11"/>
      <c r="AC70" s="4"/>
      <c r="AD70" s="35"/>
      <c r="AE70" s="34"/>
      <c r="AF70" s="12"/>
      <c r="AG70" s="4"/>
      <c r="AH70" s="4"/>
      <c r="AI70" s="4"/>
      <c r="AJ70" s="4"/>
      <c r="AK70" s="4"/>
      <c r="AL70" s="4"/>
      <c r="AM70" s="4"/>
      <c r="AN70" s="20"/>
      <c r="AO70" s="20"/>
      <c r="AP70" s="4"/>
      <c r="AQ70" s="4"/>
      <c r="AR70" s="4"/>
    </row>
    <row r="71" spans="1:44" s="33" customFormat="1" ht="21" customHeight="1" x14ac:dyDescent="0.25">
      <c r="A71" s="96"/>
      <c r="B71" s="17"/>
      <c r="C71" s="5"/>
      <c r="D71" s="5"/>
      <c r="E71" s="6"/>
      <c r="F71" s="6"/>
      <c r="G71" s="6"/>
      <c r="H71" s="7" t="s">
        <v>137</v>
      </c>
      <c r="I71" s="285"/>
      <c r="J71" s="2"/>
      <c r="K71" s="2"/>
      <c r="L71" s="8"/>
      <c r="M71" s="8"/>
      <c r="N71" s="2"/>
      <c r="O71" s="18"/>
      <c r="P71" s="2"/>
      <c r="Q71" s="2"/>
      <c r="R71" s="2"/>
      <c r="S71" s="9"/>
      <c r="T71" s="23"/>
      <c r="U71" s="4"/>
      <c r="V71" s="9"/>
      <c r="W71" s="9"/>
      <c r="X71" s="10"/>
      <c r="Y71" s="4"/>
      <c r="Z71" s="4"/>
      <c r="AA71" s="4"/>
      <c r="AB71" s="11"/>
      <c r="AC71" s="4"/>
      <c r="AD71" s="37"/>
      <c r="AE71" s="34"/>
      <c r="AF71" s="12"/>
      <c r="AG71" s="4"/>
      <c r="AH71" s="4"/>
      <c r="AI71" s="4"/>
      <c r="AJ71" s="4"/>
      <c r="AK71" s="4"/>
      <c r="AL71" s="4"/>
      <c r="AM71" s="4"/>
      <c r="AN71" s="20"/>
      <c r="AO71" s="20"/>
      <c r="AP71" s="4"/>
      <c r="AQ71" s="4"/>
      <c r="AR71" s="4"/>
    </row>
    <row r="72" spans="1:44" s="33" customFormat="1" ht="21" customHeight="1" x14ac:dyDescent="0.25">
      <c r="A72" s="96">
        <v>54</v>
      </c>
      <c r="B72" s="17">
        <v>29</v>
      </c>
      <c r="C72" s="5" t="s">
        <v>43</v>
      </c>
      <c r="D72" s="5" t="s">
        <v>44</v>
      </c>
      <c r="E72" s="6">
        <v>15</v>
      </c>
      <c r="F72" s="6">
        <v>539</v>
      </c>
      <c r="G72" s="6">
        <v>172</v>
      </c>
      <c r="H72" s="7" t="s">
        <v>172</v>
      </c>
      <c r="I72" s="285" t="s">
        <v>173</v>
      </c>
      <c r="J72" s="2" t="s">
        <v>458</v>
      </c>
      <c r="K72" s="13">
        <v>34205</v>
      </c>
      <c r="L72" s="8">
        <v>3</v>
      </c>
      <c r="M72" s="8">
        <v>8</v>
      </c>
      <c r="N72" s="2" t="s">
        <v>63</v>
      </c>
      <c r="O72" s="18" t="s">
        <v>174</v>
      </c>
      <c r="P72" s="18" t="s">
        <v>137</v>
      </c>
      <c r="Q72" s="18" t="s">
        <v>138</v>
      </c>
      <c r="R72" s="2">
        <v>2</v>
      </c>
      <c r="S72" s="23">
        <v>8969</v>
      </c>
      <c r="T72" s="23"/>
      <c r="U72" s="4">
        <v>8969</v>
      </c>
      <c r="V72" s="9">
        <v>350.5</v>
      </c>
      <c r="W72" s="9">
        <v>1494.8333333333333</v>
      </c>
      <c r="X72" s="10">
        <v>14948.333333333332</v>
      </c>
      <c r="Y72" s="4">
        <v>4484.5</v>
      </c>
      <c r="Z72" s="4">
        <v>1210.8150000000001</v>
      </c>
      <c r="AA72" s="4">
        <v>269.07</v>
      </c>
      <c r="AB72" s="11">
        <v>579.32125999300001</v>
      </c>
      <c r="AC72" s="4">
        <v>179.38</v>
      </c>
      <c r="AD72" s="35">
        <v>788</v>
      </c>
      <c r="AE72" s="34">
        <v>468</v>
      </c>
      <c r="AF72" s="12"/>
      <c r="AG72" s="4"/>
      <c r="AH72" s="4"/>
      <c r="AI72" s="4"/>
      <c r="AJ72" s="4"/>
      <c r="AK72" s="4"/>
      <c r="AL72" s="4"/>
      <c r="AM72" s="4"/>
      <c r="AN72" s="20"/>
      <c r="AO72" s="20"/>
      <c r="AP72" s="4">
        <v>1867.9310433321668</v>
      </c>
      <c r="AQ72" s="4">
        <v>12814.086259992999</v>
      </c>
      <c r="AR72" s="4">
        <v>176564.63282991486</v>
      </c>
    </row>
    <row r="73" spans="1:44" s="33" customFormat="1" ht="21" customHeight="1" x14ac:dyDescent="0.25">
      <c r="A73" s="96">
        <v>55</v>
      </c>
      <c r="B73" s="17">
        <v>29</v>
      </c>
      <c r="C73" s="5" t="s">
        <v>43</v>
      </c>
      <c r="D73" s="5" t="s">
        <v>44</v>
      </c>
      <c r="E73" s="6">
        <v>15</v>
      </c>
      <c r="F73" s="6">
        <v>539</v>
      </c>
      <c r="G73" s="6">
        <v>252</v>
      </c>
      <c r="H73" s="7" t="s">
        <v>179</v>
      </c>
      <c r="I73" s="286" t="s">
        <v>180</v>
      </c>
      <c r="J73" s="2" t="s">
        <v>467</v>
      </c>
      <c r="K73" s="21">
        <v>34857</v>
      </c>
      <c r="L73" s="8">
        <v>1</v>
      </c>
      <c r="M73" s="8">
        <v>8</v>
      </c>
      <c r="N73" s="2" t="s">
        <v>63</v>
      </c>
      <c r="O73" s="18" t="s">
        <v>181</v>
      </c>
      <c r="P73" s="18" t="s">
        <v>137</v>
      </c>
      <c r="Q73" s="18" t="s">
        <v>533</v>
      </c>
      <c r="R73" s="2">
        <v>2</v>
      </c>
      <c r="S73" s="23">
        <v>8207</v>
      </c>
      <c r="T73" s="23"/>
      <c r="U73" s="4">
        <v>8207</v>
      </c>
      <c r="V73" s="9">
        <v>350.5</v>
      </c>
      <c r="W73" s="9">
        <v>1367.8333333333333</v>
      </c>
      <c r="X73" s="10">
        <v>13678.333333333334</v>
      </c>
      <c r="Y73" s="4">
        <v>4103.5</v>
      </c>
      <c r="Z73" s="4">
        <v>1107.9450000000002</v>
      </c>
      <c r="AA73" s="4">
        <v>246.20999999999998</v>
      </c>
      <c r="AB73" s="11">
        <v>558.5109660789999</v>
      </c>
      <c r="AC73" s="4">
        <v>164.14000000000001</v>
      </c>
      <c r="AD73" s="35">
        <v>717</v>
      </c>
      <c r="AE73" s="34">
        <v>447</v>
      </c>
      <c r="AF73" s="12"/>
      <c r="AG73" s="4"/>
      <c r="AH73" s="4"/>
      <c r="AI73" s="4"/>
      <c r="AJ73" s="4"/>
      <c r="AK73" s="4"/>
      <c r="AL73" s="4"/>
      <c r="AM73" s="4"/>
      <c r="AN73" s="20"/>
      <c r="AO73" s="20"/>
      <c r="AP73" s="4">
        <v>1713.9676610131667</v>
      </c>
      <c r="AQ73" s="4">
        <v>11798.305966078999</v>
      </c>
      <c r="AR73" s="4">
        <v>162443.30592062781</v>
      </c>
    </row>
    <row r="74" spans="1:44" s="33" customFormat="1" ht="21" customHeight="1" x14ac:dyDescent="0.25">
      <c r="A74" s="96">
        <v>56</v>
      </c>
      <c r="B74" s="17">
        <v>29</v>
      </c>
      <c r="C74" s="5" t="s">
        <v>43</v>
      </c>
      <c r="D74" s="5" t="s">
        <v>44</v>
      </c>
      <c r="E74" s="6">
        <v>15</v>
      </c>
      <c r="F74" s="6">
        <v>539</v>
      </c>
      <c r="G74" s="6">
        <v>580</v>
      </c>
      <c r="H74" s="7" t="s">
        <v>182</v>
      </c>
      <c r="I74" s="285" t="s">
        <v>709</v>
      </c>
      <c r="J74" s="2" t="s">
        <v>467</v>
      </c>
      <c r="K74" s="13">
        <v>33686</v>
      </c>
      <c r="L74" s="8">
        <v>1</v>
      </c>
      <c r="M74" s="8">
        <v>8</v>
      </c>
      <c r="N74" s="2" t="s">
        <v>63</v>
      </c>
      <c r="O74" s="18" t="s">
        <v>181</v>
      </c>
      <c r="P74" s="18" t="s">
        <v>137</v>
      </c>
      <c r="Q74" s="18" t="s">
        <v>533</v>
      </c>
      <c r="R74" s="2">
        <v>2</v>
      </c>
      <c r="S74" s="23">
        <v>8207</v>
      </c>
      <c r="T74" s="23"/>
      <c r="U74" s="4">
        <v>8207</v>
      </c>
      <c r="V74" s="9">
        <v>350.5</v>
      </c>
      <c r="W74" s="9">
        <v>1367.8333333333333</v>
      </c>
      <c r="X74" s="10">
        <v>13678.333333333334</v>
      </c>
      <c r="Y74" s="4">
        <v>4103.5</v>
      </c>
      <c r="Z74" s="4">
        <v>1107.9450000000002</v>
      </c>
      <c r="AA74" s="4">
        <v>246.20999999999998</v>
      </c>
      <c r="AB74" s="11">
        <v>558.5109660789999</v>
      </c>
      <c r="AC74" s="4">
        <v>164.14000000000001</v>
      </c>
      <c r="AD74" s="35">
        <v>717</v>
      </c>
      <c r="AE74" s="34">
        <v>447</v>
      </c>
      <c r="AF74" s="12"/>
      <c r="AG74" s="4"/>
      <c r="AH74" s="4"/>
      <c r="AI74" s="4"/>
      <c r="AJ74" s="4"/>
      <c r="AK74" s="4"/>
      <c r="AL74" s="4"/>
      <c r="AM74" s="4"/>
      <c r="AN74" s="20"/>
      <c r="AO74" s="20"/>
      <c r="AP74" s="4">
        <v>1713.9676610131667</v>
      </c>
      <c r="AQ74" s="4">
        <v>11798.305966078999</v>
      </c>
      <c r="AR74" s="4">
        <v>162443.30592062781</v>
      </c>
    </row>
    <row r="75" spans="1:44" s="33" customFormat="1" ht="21" customHeight="1" x14ac:dyDescent="0.25">
      <c r="A75" s="96">
        <v>57</v>
      </c>
      <c r="B75" s="17">
        <v>29</v>
      </c>
      <c r="C75" s="5" t="s">
        <v>43</v>
      </c>
      <c r="D75" s="5" t="s">
        <v>44</v>
      </c>
      <c r="E75" s="6">
        <v>15</v>
      </c>
      <c r="F75" s="6">
        <v>539</v>
      </c>
      <c r="G75" s="6">
        <v>630</v>
      </c>
      <c r="H75" s="7" t="s">
        <v>139</v>
      </c>
      <c r="I75" s="285" t="s">
        <v>140</v>
      </c>
      <c r="J75" s="2" t="s">
        <v>458</v>
      </c>
      <c r="K75" s="13">
        <v>34032</v>
      </c>
      <c r="L75" s="8">
        <v>5</v>
      </c>
      <c r="M75" s="8">
        <v>10</v>
      </c>
      <c r="N75" s="2" t="s">
        <v>45</v>
      </c>
      <c r="O75" s="18" t="s">
        <v>141</v>
      </c>
      <c r="P75" s="18" t="s">
        <v>137</v>
      </c>
      <c r="Q75" s="18" t="s">
        <v>138</v>
      </c>
      <c r="R75" s="2">
        <v>2</v>
      </c>
      <c r="S75" s="23">
        <v>11427.5</v>
      </c>
      <c r="T75" s="23"/>
      <c r="U75" s="4">
        <v>11427.5</v>
      </c>
      <c r="V75" s="9">
        <v>350.5</v>
      </c>
      <c r="W75" s="9">
        <v>1904.5833333333335</v>
      </c>
      <c r="X75" s="10">
        <v>19045.833333333336</v>
      </c>
      <c r="Y75" s="4">
        <v>5713.75</v>
      </c>
      <c r="Z75" s="4">
        <v>1542.7125000000001</v>
      </c>
      <c r="AA75" s="4">
        <v>342.82499999999999</v>
      </c>
      <c r="AB75" s="11">
        <v>646.46313346750003</v>
      </c>
      <c r="AC75" s="4">
        <v>228.55</v>
      </c>
      <c r="AD75" s="35">
        <v>991</v>
      </c>
      <c r="AE75" s="34">
        <v>603</v>
      </c>
      <c r="AF75" s="12"/>
      <c r="AG75" s="4"/>
      <c r="AH75" s="4"/>
      <c r="AI75" s="4"/>
      <c r="AJ75" s="4"/>
      <c r="AK75" s="4"/>
      <c r="AL75" s="4"/>
      <c r="AM75" s="4"/>
      <c r="AN75" s="20"/>
      <c r="AO75" s="20"/>
      <c r="AP75" s="4">
        <v>2364.6751055779168</v>
      </c>
      <c r="AQ75" s="4">
        <v>16132.550633467499</v>
      </c>
      <c r="AR75" s="4">
        <v>222619.44937385459</v>
      </c>
    </row>
    <row r="76" spans="1:44" s="33" customFormat="1" ht="21" customHeight="1" x14ac:dyDescent="0.25">
      <c r="A76" s="96">
        <v>58</v>
      </c>
      <c r="B76" s="17">
        <v>29</v>
      </c>
      <c r="C76" s="5" t="s">
        <v>43</v>
      </c>
      <c r="D76" s="5" t="s">
        <v>44</v>
      </c>
      <c r="E76" s="6">
        <v>15</v>
      </c>
      <c r="F76" s="6">
        <v>539</v>
      </c>
      <c r="G76" s="6">
        <v>1190</v>
      </c>
      <c r="H76" s="7" t="s">
        <v>175</v>
      </c>
      <c r="I76" s="285" t="s">
        <v>176</v>
      </c>
      <c r="J76" s="2" t="s">
        <v>458</v>
      </c>
      <c r="K76" s="13">
        <v>34927</v>
      </c>
      <c r="L76" s="8">
        <v>3</v>
      </c>
      <c r="M76" s="8">
        <v>8</v>
      </c>
      <c r="N76" s="2" t="s">
        <v>63</v>
      </c>
      <c r="O76" s="18" t="s">
        <v>174</v>
      </c>
      <c r="P76" s="18" t="s">
        <v>137</v>
      </c>
      <c r="Q76" s="18" t="s">
        <v>138</v>
      </c>
      <c r="R76" s="2">
        <v>2</v>
      </c>
      <c r="S76" s="23">
        <v>8969</v>
      </c>
      <c r="T76" s="23"/>
      <c r="U76" s="4">
        <v>8969</v>
      </c>
      <c r="V76" s="9">
        <v>350.5</v>
      </c>
      <c r="W76" s="9">
        <v>1494.8333333333333</v>
      </c>
      <c r="X76" s="10">
        <v>14948.333333333332</v>
      </c>
      <c r="Y76" s="4">
        <v>4484.5</v>
      </c>
      <c r="Z76" s="4">
        <v>1210.8150000000001</v>
      </c>
      <c r="AA76" s="4">
        <v>269.07</v>
      </c>
      <c r="AB76" s="11">
        <v>579.32125999300001</v>
      </c>
      <c r="AC76" s="4">
        <v>179.38</v>
      </c>
      <c r="AD76" s="35">
        <v>788</v>
      </c>
      <c r="AE76" s="34">
        <v>468</v>
      </c>
      <c r="AF76" s="12"/>
      <c r="AG76" s="4"/>
      <c r="AH76" s="4"/>
      <c r="AI76" s="4"/>
      <c r="AJ76" s="4"/>
      <c r="AK76" s="4"/>
      <c r="AL76" s="4"/>
      <c r="AM76" s="4"/>
      <c r="AN76" s="20"/>
      <c r="AO76" s="20"/>
      <c r="AP76" s="4">
        <v>1867.9310433321668</v>
      </c>
      <c r="AQ76" s="4">
        <v>12814.086259992999</v>
      </c>
      <c r="AR76" s="4">
        <v>176564.63282991486</v>
      </c>
    </row>
    <row r="77" spans="1:44" s="33" customFormat="1" ht="21" customHeight="1" x14ac:dyDescent="0.25">
      <c r="A77" s="96">
        <v>59</v>
      </c>
      <c r="B77" s="17">
        <v>29</v>
      </c>
      <c r="C77" s="5" t="s">
        <v>43</v>
      </c>
      <c r="D77" s="5" t="s">
        <v>44</v>
      </c>
      <c r="E77" s="6">
        <v>15</v>
      </c>
      <c r="F77" s="6">
        <v>539</v>
      </c>
      <c r="G77" s="6">
        <v>1274</v>
      </c>
      <c r="H77" s="7" t="s">
        <v>662</v>
      </c>
      <c r="I77" s="285" t="s">
        <v>559</v>
      </c>
      <c r="J77" s="2" t="s">
        <v>458</v>
      </c>
      <c r="K77" s="13">
        <v>36989</v>
      </c>
      <c r="L77" s="8">
        <v>5</v>
      </c>
      <c r="M77" s="8">
        <v>8</v>
      </c>
      <c r="N77" s="2" t="s">
        <v>63</v>
      </c>
      <c r="O77" s="18" t="s">
        <v>145</v>
      </c>
      <c r="P77" s="18" t="s">
        <v>137</v>
      </c>
      <c r="Q77" s="18" t="s">
        <v>138</v>
      </c>
      <c r="R77" s="2">
        <v>2</v>
      </c>
      <c r="S77" s="23">
        <v>9572</v>
      </c>
      <c r="T77" s="23"/>
      <c r="U77" s="4">
        <v>9572</v>
      </c>
      <c r="V77" s="9">
        <v>210.3</v>
      </c>
      <c r="W77" s="9">
        <v>1595.3333333333333</v>
      </c>
      <c r="X77" s="10">
        <v>15953.333333333334</v>
      </c>
      <c r="Y77" s="4">
        <v>4786</v>
      </c>
      <c r="Z77" s="4">
        <v>1292.22</v>
      </c>
      <c r="AA77" s="4">
        <v>287.15999999999997</v>
      </c>
      <c r="AB77" s="11">
        <v>595.78924848399993</v>
      </c>
      <c r="AC77" s="4">
        <v>191.44</v>
      </c>
      <c r="AD77" s="35">
        <v>815</v>
      </c>
      <c r="AE77" s="34">
        <v>496</v>
      </c>
      <c r="AF77" s="12"/>
      <c r="AG77" s="4"/>
      <c r="AH77" s="4"/>
      <c r="AI77" s="4"/>
      <c r="AJ77" s="4"/>
      <c r="AK77" s="4"/>
      <c r="AL77" s="4"/>
      <c r="AM77" s="4"/>
      <c r="AN77" s="20"/>
      <c r="AO77" s="20"/>
      <c r="AP77" s="4">
        <v>1989.7682080806667</v>
      </c>
      <c r="AQ77" s="4">
        <v>13459.909248483998</v>
      </c>
      <c r="AR77" s="4">
        <v>185843.34585655533</v>
      </c>
    </row>
    <row r="78" spans="1:44" s="33" customFormat="1" ht="21" customHeight="1" x14ac:dyDescent="0.25">
      <c r="A78" s="96">
        <v>60</v>
      </c>
      <c r="B78" s="17">
        <v>29</v>
      </c>
      <c r="C78" s="5" t="s">
        <v>43</v>
      </c>
      <c r="D78" s="5" t="s">
        <v>44</v>
      </c>
      <c r="E78" s="6">
        <v>15</v>
      </c>
      <c r="F78" s="6">
        <v>539</v>
      </c>
      <c r="G78" s="6">
        <v>1302</v>
      </c>
      <c r="H78" s="7" t="s">
        <v>143</v>
      </c>
      <c r="I78" s="285" t="s">
        <v>144</v>
      </c>
      <c r="J78" s="2" t="s">
        <v>458</v>
      </c>
      <c r="K78" s="13">
        <v>35541</v>
      </c>
      <c r="L78" s="8">
        <v>5</v>
      </c>
      <c r="M78" s="8">
        <v>8</v>
      </c>
      <c r="N78" s="2" t="s">
        <v>63</v>
      </c>
      <c r="O78" s="18" t="s">
        <v>145</v>
      </c>
      <c r="P78" s="18" t="s">
        <v>137</v>
      </c>
      <c r="Q78" s="18" t="s">
        <v>138</v>
      </c>
      <c r="R78" s="2">
        <v>2</v>
      </c>
      <c r="S78" s="23">
        <v>9572</v>
      </c>
      <c r="T78" s="23"/>
      <c r="U78" s="4">
        <v>9572</v>
      </c>
      <c r="V78" s="9">
        <v>280.39999999999998</v>
      </c>
      <c r="W78" s="9">
        <v>1595.3333333333333</v>
      </c>
      <c r="X78" s="10">
        <v>15953.333333333334</v>
      </c>
      <c r="Y78" s="4">
        <v>4786</v>
      </c>
      <c r="Z78" s="4">
        <v>1292.22</v>
      </c>
      <c r="AA78" s="4">
        <v>287.15999999999997</v>
      </c>
      <c r="AB78" s="11">
        <v>595.78924848399993</v>
      </c>
      <c r="AC78" s="4">
        <v>191.44</v>
      </c>
      <c r="AD78" s="35">
        <v>815</v>
      </c>
      <c r="AE78" s="34">
        <v>496</v>
      </c>
      <c r="AF78" s="12"/>
      <c r="AG78" s="4"/>
      <c r="AH78" s="4"/>
      <c r="AI78" s="4"/>
      <c r="AJ78" s="4"/>
      <c r="AK78" s="4"/>
      <c r="AL78" s="4"/>
      <c r="AM78" s="4"/>
      <c r="AN78" s="20"/>
      <c r="AO78" s="20"/>
      <c r="AP78" s="4">
        <v>1989.7682080806667</v>
      </c>
      <c r="AQ78" s="4">
        <v>13530.009248483999</v>
      </c>
      <c r="AR78" s="4">
        <v>186684.54585655534</v>
      </c>
    </row>
    <row r="79" spans="1:44" s="33" customFormat="1" ht="21" customHeight="1" x14ac:dyDescent="0.25">
      <c r="A79" s="96">
        <v>61</v>
      </c>
      <c r="B79" s="17">
        <v>29</v>
      </c>
      <c r="C79" s="5" t="s">
        <v>43</v>
      </c>
      <c r="D79" s="5" t="s">
        <v>44</v>
      </c>
      <c r="E79" s="6">
        <v>15</v>
      </c>
      <c r="F79" s="6">
        <v>539</v>
      </c>
      <c r="G79" s="6">
        <v>1312</v>
      </c>
      <c r="H79" s="7" t="s">
        <v>177</v>
      </c>
      <c r="I79" s="285" t="s">
        <v>560</v>
      </c>
      <c r="J79" s="2" t="s">
        <v>458</v>
      </c>
      <c r="K79" s="13">
        <v>35604</v>
      </c>
      <c r="L79" s="8">
        <v>3</v>
      </c>
      <c r="M79" s="8">
        <v>8</v>
      </c>
      <c r="N79" s="2" t="s">
        <v>63</v>
      </c>
      <c r="O79" s="18" t="s">
        <v>178</v>
      </c>
      <c r="P79" s="18" t="s">
        <v>137</v>
      </c>
      <c r="Q79" s="18" t="s">
        <v>138</v>
      </c>
      <c r="R79" s="2">
        <v>2</v>
      </c>
      <c r="S79" s="23">
        <v>8969</v>
      </c>
      <c r="T79" s="23"/>
      <c r="U79" s="4">
        <v>8969</v>
      </c>
      <c r="V79" s="9">
        <v>280.39999999999998</v>
      </c>
      <c r="W79" s="9">
        <v>1494.8333333333333</v>
      </c>
      <c r="X79" s="10">
        <v>14948.333333333332</v>
      </c>
      <c r="Y79" s="4">
        <v>4484.5</v>
      </c>
      <c r="Z79" s="4">
        <v>1210.8150000000001</v>
      </c>
      <c r="AA79" s="4">
        <v>269.07</v>
      </c>
      <c r="AB79" s="11">
        <v>579.32125999300001</v>
      </c>
      <c r="AC79" s="4">
        <v>179.38</v>
      </c>
      <c r="AD79" s="35">
        <v>788</v>
      </c>
      <c r="AE79" s="34">
        <v>468</v>
      </c>
      <c r="AF79" s="12"/>
      <c r="AG79" s="4"/>
      <c r="AH79" s="4"/>
      <c r="AI79" s="4"/>
      <c r="AJ79" s="4"/>
      <c r="AK79" s="4"/>
      <c r="AL79" s="4"/>
      <c r="AM79" s="4"/>
      <c r="AN79" s="20"/>
      <c r="AO79" s="20"/>
      <c r="AP79" s="4">
        <v>1867.9310433321668</v>
      </c>
      <c r="AQ79" s="4">
        <v>12743.986259992998</v>
      </c>
      <c r="AR79" s="4">
        <v>175723.43282991485</v>
      </c>
    </row>
    <row r="80" spans="1:44" s="33" customFormat="1" ht="21" customHeight="1" x14ac:dyDescent="0.25">
      <c r="A80" s="96">
        <v>62</v>
      </c>
      <c r="B80" s="17">
        <v>29</v>
      </c>
      <c r="C80" s="5" t="s">
        <v>43</v>
      </c>
      <c r="D80" s="5" t="s">
        <v>44</v>
      </c>
      <c r="E80" s="6">
        <v>15</v>
      </c>
      <c r="F80" s="6">
        <v>539</v>
      </c>
      <c r="G80" s="6">
        <v>1346</v>
      </c>
      <c r="H80" s="7" t="s">
        <v>183</v>
      </c>
      <c r="I80" s="286" t="s">
        <v>184</v>
      </c>
      <c r="J80" s="2" t="s">
        <v>467</v>
      </c>
      <c r="K80" s="21">
        <v>35844</v>
      </c>
      <c r="L80" s="8">
        <v>1</v>
      </c>
      <c r="M80" s="8">
        <v>8</v>
      </c>
      <c r="N80" s="2" t="s">
        <v>63</v>
      </c>
      <c r="O80" s="18" t="s">
        <v>181</v>
      </c>
      <c r="P80" s="18" t="s">
        <v>137</v>
      </c>
      <c r="Q80" s="18" t="s">
        <v>533</v>
      </c>
      <c r="R80" s="2">
        <v>2</v>
      </c>
      <c r="S80" s="23">
        <v>8207</v>
      </c>
      <c r="T80" s="23"/>
      <c r="U80" s="4">
        <v>8207</v>
      </c>
      <c r="V80" s="9">
        <v>280.39999999999998</v>
      </c>
      <c r="W80" s="9">
        <v>1367.8333333333333</v>
      </c>
      <c r="X80" s="10">
        <v>13678.333333333334</v>
      </c>
      <c r="Y80" s="4">
        <v>4103.5</v>
      </c>
      <c r="Z80" s="4">
        <v>1107.9450000000002</v>
      </c>
      <c r="AA80" s="4">
        <v>246.20999999999998</v>
      </c>
      <c r="AB80" s="11">
        <v>558.5109660789999</v>
      </c>
      <c r="AC80" s="4">
        <v>164.14000000000001</v>
      </c>
      <c r="AD80" s="35">
        <v>717</v>
      </c>
      <c r="AE80" s="34">
        <v>447</v>
      </c>
      <c r="AF80" s="12"/>
      <c r="AG80" s="4"/>
      <c r="AH80" s="4"/>
      <c r="AI80" s="4"/>
      <c r="AJ80" s="4"/>
      <c r="AK80" s="4"/>
      <c r="AL80" s="4"/>
      <c r="AM80" s="4"/>
      <c r="AN80" s="20"/>
      <c r="AO80" s="20"/>
      <c r="AP80" s="4">
        <v>1713.9676610131667</v>
      </c>
      <c r="AQ80" s="4">
        <v>11728.205966078998</v>
      </c>
      <c r="AR80" s="4">
        <v>161602.10592062783</v>
      </c>
    </row>
    <row r="81" spans="1:44" s="33" customFormat="1" ht="21" customHeight="1" x14ac:dyDescent="0.25">
      <c r="A81" s="96">
        <v>63</v>
      </c>
      <c r="B81" s="17">
        <v>29</v>
      </c>
      <c r="C81" s="5" t="s">
        <v>43</v>
      </c>
      <c r="D81" s="5" t="s">
        <v>44</v>
      </c>
      <c r="E81" s="6">
        <v>15</v>
      </c>
      <c r="F81" s="6">
        <v>539</v>
      </c>
      <c r="G81" s="6">
        <v>1380</v>
      </c>
      <c r="H81" s="7" t="s">
        <v>146</v>
      </c>
      <c r="I81" s="285" t="s">
        <v>147</v>
      </c>
      <c r="J81" s="2" t="s">
        <v>458</v>
      </c>
      <c r="K81" s="13">
        <v>36005</v>
      </c>
      <c r="L81" s="8">
        <v>5</v>
      </c>
      <c r="M81" s="8">
        <v>8</v>
      </c>
      <c r="N81" s="2" t="s">
        <v>63</v>
      </c>
      <c r="O81" s="18" t="s">
        <v>145</v>
      </c>
      <c r="P81" s="18" t="s">
        <v>137</v>
      </c>
      <c r="Q81" s="18" t="s">
        <v>138</v>
      </c>
      <c r="R81" s="2">
        <v>2</v>
      </c>
      <c r="S81" s="23">
        <v>9572</v>
      </c>
      <c r="T81" s="23"/>
      <c r="U81" s="4">
        <v>9572</v>
      </c>
      <c r="V81" s="9">
        <v>280.39999999999998</v>
      </c>
      <c r="W81" s="9">
        <v>1595.3333333333333</v>
      </c>
      <c r="X81" s="10">
        <v>15953.333333333334</v>
      </c>
      <c r="Y81" s="4">
        <v>4786</v>
      </c>
      <c r="Z81" s="4">
        <v>1292.22</v>
      </c>
      <c r="AA81" s="4">
        <v>287.15999999999997</v>
      </c>
      <c r="AB81" s="11">
        <v>595.78924848399993</v>
      </c>
      <c r="AC81" s="4">
        <v>191.44</v>
      </c>
      <c r="AD81" s="35">
        <v>815</v>
      </c>
      <c r="AE81" s="34">
        <v>496</v>
      </c>
      <c r="AF81" s="12"/>
      <c r="AG81" s="4"/>
      <c r="AH81" s="4"/>
      <c r="AI81" s="4"/>
      <c r="AJ81" s="4"/>
      <c r="AK81" s="4"/>
      <c r="AL81" s="4"/>
      <c r="AM81" s="4"/>
      <c r="AN81" s="20"/>
      <c r="AO81" s="20"/>
      <c r="AP81" s="4">
        <v>1989.7682080806667</v>
      </c>
      <c r="AQ81" s="4">
        <v>13530.009248483999</v>
      </c>
      <c r="AR81" s="4">
        <v>186684.54585655534</v>
      </c>
    </row>
    <row r="82" spans="1:44" s="33" customFormat="1" ht="21" customHeight="1" x14ac:dyDescent="0.25">
      <c r="A82" s="96">
        <v>64</v>
      </c>
      <c r="B82" s="17">
        <v>29</v>
      </c>
      <c r="C82" s="5" t="s">
        <v>43</v>
      </c>
      <c r="D82" s="5" t="s">
        <v>44</v>
      </c>
      <c r="E82" s="6">
        <v>15</v>
      </c>
      <c r="F82" s="6">
        <v>539</v>
      </c>
      <c r="G82" s="6">
        <v>1392</v>
      </c>
      <c r="H82" s="7" t="s">
        <v>163</v>
      </c>
      <c r="I82" s="285" t="s">
        <v>164</v>
      </c>
      <c r="J82" s="2" t="s">
        <v>458</v>
      </c>
      <c r="K82" s="13">
        <v>36083</v>
      </c>
      <c r="L82" s="8">
        <v>2</v>
      </c>
      <c r="M82" s="8">
        <v>8</v>
      </c>
      <c r="N82" s="2" t="s">
        <v>63</v>
      </c>
      <c r="O82" s="18" t="s">
        <v>165</v>
      </c>
      <c r="P82" s="18" t="s">
        <v>137</v>
      </c>
      <c r="Q82" s="18" t="s">
        <v>138</v>
      </c>
      <c r="R82" s="2">
        <v>2</v>
      </c>
      <c r="S82" s="23">
        <v>8579</v>
      </c>
      <c r="T82" s="23"/>
      <c r="U82" s="4">
        <v>8579</v>
      </c>
      <c r="V82" s="9">
        <v>280.39999999999998</v>
      </c>
      <c r="W82" s="9">
        <v>1429.8333333333333</v>
      </c>
      <c r="X82" s="10">
        <v>14298.333333333332</v>
      </c>
      <c r="Y82" s="4">
        <v>4289.5</v>
      </c>
      <c r="Z82" s="4">
        <v>1158.165</v>
      </c>
      <c r="AA82" s="4">
        <v>257.37</v>
      </c>
      <c r="AB82" s="11">
        <v>568.67032216300004</v>
      </c>
      <c r="AC82" s="4">
        <v>171.58</v>
      </c>
      <c r="AD82" s="35">
        <v>737</v>
      </c>
      <c r="AE82" s="34">
        <v>455</v>
      </c>
      <c r="AF82" s="12"/>
      <c r="AG82" s="4"/>
      <c r="AH82" s="4"/>
      <c r="AI82" s="4"/>
      <c r="AJ82" s="4"/>
      <c r="AK82" s="4"/>
      <c r="AL82" s="4"/>
      <c r="AM82" s="4"/>
      <c r="AN82" s="20"/>
      <c r="AO82" s="20"/>
      <c r="AP82" s="4">
        <v>1789.1308870271664</v>
      </c>
      <c r="AQ82" s="4">
        <v>12207.185322162999</v>
      </c>
      <c r="AR82" s="4">
        <v>168293.02141964983</v>
      </c>
    </row>
    <row r="83" spans="1:44" s="33" customFormat="1" ht="21" customHeight="1" x14ac:dyDescent="0.25">
      <c r="A83" s="96">
        <v>65</v>
      </c>
      <c r="B83" s="17">
        <v>29</v>
      </c>
      <c r="C83" s="5" t="s">
        <v>43</v>
      </c>
      <c r="D83" s="5" t="s">
        <v>44</v>
      </c>
      <c r="E83" s="6">
        <v>15</v>
      </c>
      <c r="F83" s="6">
        <v>539</v>
      </c>
      <c r="G83" s="6">
        <v>1393</v>
      </c>
      <c r="H83" s="7" t="s">
        <v>148</v>
      </c>
      <c r="I83" s="285" t="s">
        <v>149</v>
      </c>
      <c r="J83" s="2" t="s">
        <v>458</v>
      </c>
      <c r="K83" s="13">
        <v>36098</v>
      </c>
      <c r="L83" s="8">
        <v>5</v>
      </c>
      <c r="M83" s="8">
        <v>8</v>
      </c>
      <c r="N83" s="2" t="s">
        <v>63</v>
      </c>
      <c r="O83" s="18" t="s">
        <v>145</v>
      </c>
      <c r="P83" s="18" t="s">
        <v>137</v>
      </c>
      <c r="Q83" s="18" t="s">
        <v>138</v>
      </c>
      <c r="R83" s="2">
        <v>2</v>
      </c>
      <c r="S83" s="23">
        <v>9572</v>
      </c>
      <c r="T83" s="23"/>
      <c r="U83" s="4">
        <v>9572</v>
      </c>
      <c r="V83" s="9">
        <v>280.39999999999998</v>
      </c>
      <c r="W83" s="9">
        <v>1595.3333333333333</v>
      </c>
      <c r="X83" s="10">
        <v>15953.333333333334</v>
      </c>
      <c r="Y83" s="4">
        <v>4786</v>
      </c>
      <c r="Z83" s="4">
        <v>1292.22</v>
      </c>
      <c r="AA83" s="4">
        <v>287.15999999999997</v>
      </c>
      <c r="AB83" s="11">
        <v>595.78924848399993</v>
      </c>
      <c r="AC83" s="4">
        <v>191.44</v>
      </c>
      <c r="AD83" s="35">
        <v>815</v>
      </c>
      <c r="AE83" s="34">
        <v>496</v>
      </c>
      <c r="AF83" s="12"/>
      <c r="AG83" s="4"/>
      <c r="AH83" s="4"/>
      <c r="AI83" s="4"/>
      <c r="AJ83" s="4"/>
      <c r="AK83" s="4"/>
      <c r="AL83" s="4"/>
      <c r="AM83" s="4"/>
      <c r="AN83" s="20"/>
      <c r="AO83" s="20"/>
      <c r="AP83" s="4">
        <v>1989.7682080806667</v>
      </c>
      <c r="AQ83" s="4">
        <v>13530.009248483999</v>
      </c>
      <c r="AR83" s="4">
        <v>186684.54585655534</v>
      </c>
    </row>
    <row r="84" spans="1:44" s="33" customFormat="1" ht="21" customHeight="1" x14ac:dyDescent="0.25">
      <c r="A84" s="96">
        <v>66</v>
      </c>
      <c r="B84" s="17">
        <v>29</v>
      </c>
      <c r="C84" s="5" t="s">
        <v>43</v>
      </c>
      <c r="D84" s="5" t="s">
        <v>44</v>
      </c>
      <c r="E84" s="6">
        <v>15</v>
      </c>
      <c r="F84" s="6">
        <v>539</v>
      </c>
      <c r="G84" s="6">
        <v>1429</v>
      </c>
      <c r="H84" s="283" t="s">
        <v>150</v>
      </c>
      <c r="I84" s="285" t="s">
        <v>151</v>
      </c>
      <c r="J84" s="2" t="s">
        <v>458</v>
      </c>
      <c r="K84" s="13">
        <v>36308</v>
      </c>
      <c r="L84" s="8">
        <v>5</v>
      </c>
      <c r="M84" s="8">
        <v>8</v>
      </c>
      <c r="N84" s="2" t="s">
        <v>63</v>
      </c>
      <c r="O84" s="18" t="s">
        <v>145</v>
      </c>
      <c r="P84" s="18" t="s">
        <v>137</v>
      </c>
      <c r="Q84" s="18" t="s">
        <v>138</v>
      </c>
      <c r="R84" s="2">
        <v>2</v>
      </c>
      <c r="S84" s="23">
        <v>9572</v>
      </c>
      <c r="T84" s="23"/>
      <c r="U84" s="4">
        <v>9572</v>
      </c>
      <c r="V84" s="9">
        <v>280.39999999999998</v>
      </c>
      <c r="W84" s="9">
        <v>1595.3333333333333</v>
      </c>
      <c r="X84" s="10">
        <v>15953.333333333334</v>
      </c>
      <c r="Y84" s="4">
        <v>4786</v>
      </c>
      <c r="Z84" s="4">
        <v>1292.22</v>
      </c>
      <c r="AA84" s="4">
        <v>287.15999999999997</v>
      </c>
      <c r="AB84" s="11">
        <v>595.78924848399993</v>
      </c>
      <c r="AC84" s="4">
        <v>191.44</v>
      </c>
      <c r="AD84" s="35">
        <v>815</v>
      </c>
      <c r="AE84" s="34">
        <v>496</v>
      </c>
      <c r="AF84" s="12"/>
      <c r="AG84" s="4"/>
      <c r="AH84" s="4"/>
      <c r="AI84" s="4"/>
      <c r="AJ84" s="4"/>
      <c r="AK84" s="4"/>
      <c r="AL84" s="4"/>
      <c r="AM84" s="4"/>
      <c r="AN84" s="20"/>
      <c r="AO84" s="20"/>
      <c r="AP84" s="4">
        <v>1989.7682080806667</v>
      </c>
      <c r="AQ84" s="4">
        <v>13530.009248483999</v>
      </c>
      <c r="AR84" s="4">
        <v>186684.54585655534</v>
      </c>
    </row>
    <row r="85" spans="1:44" s="33" customFormat="1" ht="21" customHeight="1" x14ac:dyDescent="0.25">
      <c r="A85" s="96">
        <v>67</v>
      </c>
      <c r="B85" s="17">
        <v>29</v>
      </c>
      <c r="C85" s="5" t="s">
        <v>43</v>
      </c>
      <c r="D85" s="5" t="s">
        <v>44</v>
      </c>
      <c r="E85" s="6">
        <v>15</v>
      </c>
      <c r="F85" s="6">
        <v>539</v>
      </c>
      <c r="G85" s="6">
        <v>1523</v>
      </c>
      <c r="H85" s="7" t="s">
        <v>168</v>
      </c>
      <c r="I85" s="285" t="s">
        <v>561</v>
      </c>
      <c r="J85" s="2" t="s">
        <v>458</v>
      </c>
      <c r="K85" s="13">
        <v>36923</v>
      </c>
      <c r="L85" s="8">
        <v>2</v>
      </c>
      <c r="M85" s="8">
        <v>8</v>
      </c>
      <c r="N85" s="2" t="s">
        <v>63</v>
      </c>
      <c r="O85" s="18" t="s">
        <v>165</v>
      </c>
      <c r="P85" s="18" t="s">
        <v>137</v>
      </c>
      <c r="Q85" s="18" t="s">
        <v>138</v>
      </c>
      <c r="R85" s="2">
        <v>2</v>
      </c>
      <c r="S85" s="23">
        <v>8579</v>
      </c>
      <c r="T85" s="23"/>
      <c r="U85" s="4">
        <v>8579</v>
      </c>
      <c r="V85" s="9">
        <v>210.3</v>
      </c>
      <c r="W85" s="9">
        <v>1429.8333333333333</v>
      </c>
      <c r="X85" s="10">
        <v>14298.333333333332</v>
      </c>
      <c r="Y85" s="4">
        <v>4289.5</v>
      </c>
      <c r="Z85" s="4">
        <v>1158.165</v>
      </c>
      <c r="AA85" s="4">
        <v>257.37</v>
      </c>
      <c r="AB85" s="11">
        <v>568.67032216300004</v>
      </c>
      <c r="AC85" s="4">
        <v>171.58</v>
      </c>
      <c r="AD85" s="35">
        <v>737</v>
      </c>
      <c r="AE85" s="34">
        <v>455</v>
      </c>
      <c r="AF85" s="12"/>
      <c r="AG85" s="4"/>
      <c r="AH85" s="4"/>
      <c r="AI85" s="4"/>
      <c r="AJ85" s="4"/>
      <c r="AK85" s="4"/>
      <c r="AL85" s="4"/>
      <c r="AM85" s="4"/>
      <c r="AN85" s="20"/>
      <c r="AO85" s="20"/>
      <c r="AP85" s="4">
        <v>1789.1308870271664</v>
      </c>
      <c r="AQ85" s="4">
        <v>12137.085322163</v>
      </c>
      <c r="AR85" s="4">
        <v>167451.82141964984</v>
      </c>
    </row>
    <row r="86" spans="1:44" s="33" customFormat="1" ht="21" customHeight="1" x14ac:dyDescent="0.25">
      <c r="A86" s="96">
        <v>68</v>
      </c>
      <c r="B86" s="17">
        <v>29</v>
      </c>
      <c r="C86" s="5" t="s">
        <v>43</v>
      </c>
      <c r="D86" s="5" t="s">
        <v>44</v>
      </c>
      <c r="E86" s="6">
        <v>15</v>
      </c>
      <c r="F86" s="6">
        <v>539</v>
      </c>
      <c r="G86" s="6">
        <v>1571</v>
      </c>
      <c r="H86" s="19" t="s">
        <v>166</v>
      </c>
      <c r="I86" s="285" t="s">
        <v>167</v>
      </c>
      <c r="J86" s="2" t="s">
        <v>458</v>
      </c>
      <c r="K86" s="13">
        <v>37355</v>
      </c>
      <c r="L86" s="267">
        <v>2</v>
      </c>
      <c r="M86" s="267">
        <v>8</v>
      </c>
      <c r="N86" s="2" t="s">
        <v>63</v>
      </c>
      <c r="O86" s="18" t="s">
        <v>165</v>
      </c>
      <c r="P86" s="18" t="s">
        <v>137</v>
      </c>
      <c r="Q86" s="18" t="s">
        <v>138</v>
      </c>
      <c r="R86" s="2">
        <v>2</v>
      </c>
      <c r="S86" s="23">
        <v>8579</v>
      </c>
      <c r="T86" s="23"/>
      <c r="U86" s="4">
        <v>8579</v>
      </c>
      <c r="V86" s="9">
        <v>210.3</v>
      </c>
      <c r="W86" s="9">
        <v>1429.8333333333333</v>
      </c>
      <c r="X86" s="10">
        <v>14298.333333333332</v>
      </c>
      <c r="Y86" s="4">
        <v>4289.5</v>
      </c>
      <c r="Z86" s="4">
        <v>1158.165</v>
      </c>
      <c r="AA86" s="4">
        <v>257.37</v>
      </c>
      <c r="AB86" s="11">
        <v>568.67032216300004</v>
      </c>
      <c r="AC86" s="4">
        <v>171.58</v>
      </c>
      <c r="AD86" s="35">
        <v>737</v>
      </c>
      <c r="AE86" s="34">
        <v>455</v>
      </c>
      <c r="AF86" s="12"/>
      <c r="AG86" s="4"/>
      <c r="AH86" s="4"/>
      <c r="AI86" s="4"/>
      <c r="AJ86" s="4"/>
      <c r="AK86" s="4"/>
      <c r="AL86" s="4"/>
      <c r="AM86" s="4"/>
      <c r="AN86" s="20"/>
      <c r="AO86" s="20"/>
      <c r="AP86" s="4">
        <v>1789.1308870271664</v>
      </c>
      <c r="AQ86" s="4">
        <v>12137.085322163</v>
      </c>
      <c r="AR86" s="4">
        <v>167451.82141964984</v>
      </c>
    </row>
    <row r="87" spans="1:44" s="33" customFormat="1" ht="21" customHeight="1" x14ac:dyDescent="0.25">
      <c r="A87" s="96">
        <v>69</v>
      </c>
      <c r="B87" s="17">
        <v>29</v>
      </c>
      <c r="C87" s="5" t="s">
        <v>43</v>
      </c>
      <c r="D87" s="5" t="s">
        <v>44</v>
      </c>
      <c r="E87" s="6">
        <v>15</v>
      </c>
      <c r="F87" s="6">
        <v>539</v>
      </c>
      <c r="G87" s="6">
        <v>1587</v>
      </c>
      <c r="H87" s="7" t="s">
        <v>152</v>
      </c>
      <c r="I87" s="285" t="s">
        <v>153</v>
      </c>
      <c r="J87" s="2" t="s">
        <v>458</v>
      </c>
      <c r="K87" s="13">
        <v>37557</v>
      </c>
      <c r="L87" s="140" t="s">
        <v>617</v>
      </c>
      <c r="M87" s="140" t="s">
        <v>618</v>
      </c>
      <c r="N87" s="2" t="s">
        <v>63</v>
      </c>
      <c r="O87" s="18" t="s">
        <v>154</v>
      </c>
      <c r="P87" s="18" t="s">
        <v>137</v>
      </c>
      <c r="Q87" s="18" t="s">
        <v>138</v>
      </c>
      <c r="R87" s="2">
        <v>2</v>
      </c>
      <c r="S87" s="23">
        <v>10316</v>
      </c>
      <c r="T87" s="23"/>
      <c r="U87" s="4">
        <v>10316</v>
      </c>
      <c r="V87" s="9">
        <v>210.3</v>
      </c>
      <c r="W87" s="9">
        <v>1719.3333333333335</v>
      </c>
      <c r="X87" s="10">
        <v>17193.333333333332</v>
      </c>
      <c r="Y87" s="4">
        <v>5158</v>
      </c>
      <c r="Z87" s="4">
        <v>1392.66</v>
      </c>
      <c r="AA87" s="4">
        <v>309.47999999999996</v>
      </c>
      <c r="AB87" s="11">
        <v>616.10796065200009</v>
      </c>
      <c r="AC87" s="4">
        <v>206.32</v>
      </c>
      <c r="AD87" s="35">
        <v>815</v>
      </c>
      <c r="AE87" s="34">
        <v>496</v>
      </c>
      <c r="AF87" s="12"/>
      <c r="AG87" s="4"/>
      <c r="AH87" s="4"/>
      <c r="AI87" s="4"/>
      <c r="AJ87" s="4"/>
      <c r="AK87" s="4"/>
      <c r="AL87" s="4"/>
      <c r="AM87" s="4"/>
      <c r="AN87" s="20"/>
      <c r="AO87" s="20"/>
      <c r="AP87" s="4">
        <v>2140.0946601086671</v>
      </c>
      <c r="AQ87" s="4">
        <v>14361.867960651998</v>
      </c>
      <c r="AR87" s="4">
        <v>198553.17685459933</v>
      </c>
    </row>
    <row r="88" spans="1:44" s="33" customFormat="1" ht="21" customHeight="1" x14ac:dyDescent="0.25">
      <c r="A88" s="96">
        <v>70</v>
      </c>
      <c r="B88" s="17">
        <v>29</v>
      </c>
      <c r="C88" s="5" t="s">
        <v>43</v>
      </c>
      <c r="D88" s="5" t="s">
        <v>44</v>
      </c>
      <c r="E88" s="6">
        <v>15</v>
      </c>
      <c r="F88" s="6">
        <v>539</v>
      </c>
      <c r="G88" s="6">
        <v>1589</v>
      </c>
      <c r="H88" s="7" t="s">
        <v>155</v>
      </c>
      <c r="I88" s="285" t="s">
        <v>156</v>
      </c>
      <c r="J88" s="2" t="s">
        <v>458</v>
      </c>
      <c r="K88" s="13">
        <v>37571</v>
      </c>
      <c r="L88" s="8">
        <v>5</v>
      </c>
      <c r="M88" s="8">
        <v>8</v>
      </c>
      <c r="N88" s="2" t="s">
        <v>63</v>
      </c>
      <c r="O88" s="18" t="s">
        <v>145</v>
      </c>
      <c r="P88" s="18" t="s">
        <v>137</v>
      </c>
      <c r="Q88" s="18" t="s">
        <v>138</v>
      </c>
      <c r="R88" s="2">
        <v>2</v>
      </c>
      <c r="S88" s="23">
        <v>9572</v>
      </c>
      <c r="T88" s="23"/>
      <c r="U88" s="4">
        <v>9572</v>
      </c>
      <c r="V88" s="9">
        <v>210.3</v>
      </c>
      <c r="W88" s="9">
        <v>1595.3333333333333</v>
      </c>
      <c r="X88" s="10">
        <v>15953.333333333334</v>
      </c>
      <c r="Y88" s="4">
        <v>4786</v>
      </c>
      <c r="Z88" s="4">
        <v>1292.22</v>
      </c>
      <c r="AA88" s="4">
        <v>287.15999999999997</v>
      </c>
      <c r="AB88" s="11">
        <v>595.78924848399993</v>
      </c>
      <c r="AC88" s="4">
        <v>191.44</v>
      </c>
      <c r="AD88" s="35">
        <v>815</v>
      </c>
      <c r="AE88" s="34">
        <v>496</v>
      </c>
      <c r="AF88" s="12"/>
      <c r="AG88" s="4"/>
      <c r="AH88" s="4"/>
      <c r="AI88" s="4"/>
      <c r="AJ88" s="4"/>
      <c r="AK88" s="4"/>
      <c r="AL88" s="4"/>
      <c r="AM88" s="4"/>
      <c r="AN88" s="20"/>
      <c r="AO88" s="20"/>
      <c r="AP88" s="4">
        <v>1989.7682080806667</v>
      </c>
      <c r="AQ88" s="4">
        <v>13459.909248483998</v>
      </c>
      <c r="AR88" s="4">
        <v>185843.34585655533</v>
      </c>
    </row>
    <row r="89" spans="1:44" s="33" customFormat="1" ht="21" customHeight="1" x14ac:dyDescent="0.25">
      <c r="A89" s="96">
        <v>71</v>
      </c>
      <c r="B89" s="17">
        <v>29</v>
      </c>
      <c r="C89" s="5" t="s">
        <v>43</v>
      </c>
      <c r="D89" s="5" t="s">
        <v>44</v>
      </c>
      <c r="E89" s="6">
        <v>15</v>
      </c>
      <c r="F89" s="6">
        <v>539</v>
      </c>
      <c r="G89" s="6">
        <v>1647</v>
      </c>
      <c r="H89" s="7" t="s">
        <v>157</v>
      </c>
      <c r="I89" s="285" t="s">
        <v>158</v>
      </c>
      <c r="J89" s="2" t="s">
        <v>458</v>
      </c>
      <c r="K89" s="13">
        <v>38065</v>
      </c>
      <c r="L89" s="8">
        <v>5</v>
      </c>
      <c r="M89" s="8">
        <v>8</v>
      </c>
      <c r="N89" s="2" t="s">
        <v>63</v>
      </c>
      <c r="O89" s="18" t="s">
        <v>145</v>
      </c>
      <c r="P89" s="18" t="s">
        <v>137</v>
      </c>
      <c r="Q89" s="18" t="s">
        <v>138</v>
      </c>
      <c r="R89" s="2">
        <v>2</v>
      </c>
      <c r="S89" s="23">
        <v>9572</v>
      </c>
      <c r="T89" s="23"/>
      <c r="U89" s="4">
        <v>9572</v>
      </c>
      <c r="V89" s="9">
        <v>210.3</v>
      </c>
      <c r="W89" s="9">
        <v>1595.3333333333333</v>
      </c>
      <c r="X89" s="10">
        <v>15953.333333333334</v>
      </c>
      <c r="Y89" s="4">
        <v>4786</v>
      </c>
      <c r="Z89" s="4">
        <v>1292.22</v>
      </c>
      <c r="AA89" s="4">
        <v>287.15999999999997</v>
      </c>
      <c r="AB89" s="11">
        <v>595.78924848399993</v>
      </c>
      <c r="AC89" s="4">
        <v>191.44</v>
      </c>
      <c r="AD89" s="35">
        <v>815</v>
      </c>
      <c r="AE89" s="34">
        <v>496</v>
      </c>
      <c r="AF89" s="12"/>
      <c r="AG89" s="4"/>
      <c r="AH89" s="4"/>
      <c r="AI89" s="4"/>
      <c r="AJ89" s="4"/>
      <c r="AK89" s="4"/>
      <c r="AL89" s="4"/>
      <c r="AM89" s="4"/>
      <c r="AN89" s="20"/>
      <c r="AO89" s="20"/>
      <c r="AP89" s="4">
        <v>1989.7682080806667</v>
      </c>
      <c r="AQ89" s="4">
        <v>13459.909248483998</v>
      </c>
      <c r="AR89" s="4">
        <v>185843.34585655533</v>
      </c>
    </row>
    <row r="90" spans="1:44" s="33" customFormat="1" ht="21" customHeight="1" x14ac:dyDescent="0.25">
      <c r="A90" s="96">
        <v>72</v>
      </c>
      <c r="B90" s="17">
        <v>29</v>
      </c>
      <c r="C90" s="5" t="s">
        <v>43</v>
      </c>
      <c r="D90" s="5" t="s">
        <v>44</v>
      </c>
      <c r="E90" s="6">
        <v>15</v>
      </c>
      <c r="F90" s="6">
        <v>539</v>
      </c>
      <c r="G90" s="6">
        <v>1661</v>
      </c>
      <c r="H90" s="7" t="s">
        <v>159</v>
      </c>
      <c r="I90" s="285" t="s">
        <v>160</v>
      </c>
      <c r="J90" s="2" t="s">
        <v>458</v>
      </c>
      <c r="K90" s="13">
        <v>38222</v>
      </c>
      <c r="L90" s="8">
        <v>5</v>
      </c>
      <c r="M90" s="8">
        <v>8</v>
      </c>
      <c r="N90" s="2" t="s">
        <v>63</v>
      </c>
      <c r="O90" s="18" t="s">
        <v>145</v>
      </c>
      <c r="P90" s="18" t="s">
        <v>137</v>
      </c>
      <c r="Q90" s="18" t="s">
        <v>138</v>
      </c>
      <c r="R90" s="2">
        <v>2</v>
      </c>
      <c r="S90" s="23">
        <v>9572</v>
      </c>
      <c r="T90" s="23"/>
      <c r="U90" s="4">
        <v>9572</v>
      </c>
      <c r="V90" s="9">
        <v>210.3</v>
      </c>
      <c r="W90" s="9">
        <v>1595.3333333333333</v>
      </c>
      <c r="X90" s="10">
        <v>15953.333333333334</v>
      </c>
      <c r="Y90" s="4">
        <v>4786</v>
      </c>
      <c r="Z90" s="4">
        <v>1292.22</v>
      </c>
      <c r="AA90" s="4">
        <v>287.15999999999997</v>
      </c>
      <c r="AB90" s="11">
        <v>595.78924848399993</v>
      </c>
      <c r="AC90" s="4">
        <v>191.44</v>
      </c>
      <c r="AD90" s="35">
        <v>815</v>
      </c>
      <c r="AE90" s="34">
        <v>496</v>
      </c>
      <c r="AF90" s="12"/>
      <c r="AG90" s="4"/>
      <c r="AH90" s="4"/>
      <c r="AI90" s="4"/>
      <c r="AJ90" s="4"/>
      <c r="AK90" s="4"/>
      <c r="AL90" s="4"/>
      <c r="AM90" s="4"/>
      <c r="AN90" s="20"/>
      <c r="AO90" s="20"/>
      <c r="AP90" s="4">
        <v>1989.7682080806667</v>
      </c>
      <c r="AQ90" s="4">
        <v>13459.909248483998</v>
      </c>
      <c r="AR90" s="4">
        <v>185843.34585655533</v>
      </c>
    </row>
    <row r="91" spans="1:44" s="33" customFormat="1" ht="21" customHeight="1" x14ac:dyDescent="0.25">
      <c r="A91" s="96">
        <v>73</v>
      </c>
      <c r="B91" s="17">
        <v>29</v>
      </c>
      <c r="C91" s="5" t="s">
        <v>43</v>
      </c>
      <c r="D91" s="5" t="s">
        <v>44</v>
      </c>
      <c r="E91" s="6">
        <v>15</v>
      </c>
      <c r="F91" s="6">
        <v>539</v>
      </c>
      <c r="G91" s="6">
        <v>1676</v>
      </c>
      <c r="H91" s="19" t="s">
        <v>171</v>
      </c>
      <c r="I91" s="285" t="s">
        <v>562</v>
      </c>
      <c r="J91" s="2" t="s">
        <v>458</v>
      </c>
      <c r="K91" s="13">
        <v>38296</v>
      </c>
      <c r="L91" s="267">
        <v>2</v>
      </c>
      <c r="M91" s="267">
        <v>8</v>
      </c>
      <c r="N91" s="2" t="s">
        <v>63</v>
      </c>
      <c r="O91" s="18" t="s">
        <v>169</v>
      </c>
      <c r="P91" s="18" t="s">
        <v>137</v>
      </c>
      <c r="Q91" s="18" t="s">
        <v>138</v>
      </c>
      <c r="R91" s="2">
        <v>2</v>
      </c>
      <c r="S91" s="23">
        <v>8579</v>
      </c>
      <c r="T91" s="23"/>
      <c r="U91" s="4">
        <v>8579</v>
      </c>
      <c r="V91" s="9">
        <v>210.3</v>
      </c>
      <c r="W91" s="9">
        <v>1429.8333333333333</v>
      </c>
      <c r="X91" s="10">
        <v>14298.333333333332</v>
      </c>
      <c r="Y91" s="4">
        <v>4289.5</v>
      </c>
      <c r="Z91" s="4">
        <v>1158.165</v>
      </c>
      <c r="AA91" s="4">
        <v>257.37</v>
      </c>
      <c r="AB91" s="11">
        <v>568.67032216300004</v>
      </c>
      <c r="AC91" s="4">
        <v>171.58</v>
      </c>
      <c r="AD91" s="35">
        <v>737</v>
      </c>
      <c r="AE91" s="34">
        <v>455</v>
      </c>
      <c r="AF91" s="12"/>
      <c r="AG91" s="4"/>
      <c r="AH91" s="4"/>
      <c r="AI91" s="4"/>
      <c r="AJ91" s="4"/>
      <c r="AK91" s="4"/>
      <c r="AL91" s="4"/>
      <c r="AM91" s="4"/>
      <c r="AN91" s="20"/>
      <c r="AO91" s="20"/>
      <c r="AP91" s="4">
        <v>1789.1308870271664</v>
      </c>
      <c r="AQ91" s="4">
        <v>12137.085322163</v>
      </c>
      <c r="AR91" s="4">
        <v>167451.82141964984</v>
      </c>
    </row>
    <row r="92" spans="1:44" s="33" customFormat="1" ht="21" customHeight="1" x14ac:dyDescent="0.25">
      <c r="A92" s="96">
        <v>74</v>
      </c>
      <c r="B92" s="17">
        <v>29</v>
      </c>
      <c r="C92" s="5" t="s">
        <v>43</v>
      </c>
      <c r="D92" s="5" t="s">
        <v>44</v>
      </c>
      <c r="E92" s="6">
        <v>15</v>
      </c>
      <c r="F92" s="6">
        <v>539</v>
      </c>
      <c r="G92" s="6">
        <v>1710</v>
      </c>
      <c r="H92" s="7" t="s">
        <v>161</v>
      </c>
      <c r="I92" s="285" t="s">
        <v>162</v>
      </c>
      <c r="J92" s="2" t="s">
        <v>458</v>
      </c>
      <c r="K92" s="13">
        <v>38621</v>
      </c>
      <c r="L92" s="8">
        <v>5</v>
      </c>
      <c r="M92" s="8">
        <v>8</v>
      </c>
      <c r="N92" s="2" t="s">
        <v>63</v>
      </c>
      <c r="O92" s="18" t="s">
        <v>145</v>
      </c>
      <c r="P92" s="18" t="s">
        <v>137</v>
      </c>
      <c r="Q92" s="18" t="s">
        <v>138</v>
      </c>
      <c r="R92" s="2">
        <v>2</v>
      </c>
      <c r="S92" s="23">
        <v>9572</v>
      </c>
      <c r="T92" s="23"/>
      <c r="U92" s="4">
        <v>9572</v>
      </c>
      <c r="V92" s="9">
        <v>210.3</v>
      </c>
      <c r="W92" s="9">
        <v>1595.3333333333333</v>
      </c>
      <c r="X92" s="10">
        <v>15953.333333333334</v>
      </c>
      <c r="Y92" s="4">
        <v>4786</v>
      </c>
      <c r="Z92" s="4">
        <v>1292.22</v>
      </c>
      <c r="AA92" s="4">
        <v>287.15999999999997</v>
      </c>
      <c r="AB92" s="11">
        <v>595.78924848399993</v>
      </c>
      <c r="AC92" s="4">
        <v>191.44</v>
      </c>
      <c r="AD92" s="35">
        <v>815</v>
      </c>
      <c r="AE92" s="34">
        <v>496</v>
      </c>
      <c r="AF92" s="12"/>
      <c r="AG92" s="4"/>
      <c r="AH92" s="4"/>
      <c r="AI92" s="4"/>
      <c r="AJ92" s="4"/>
      <c r="AK92" s="4"/>
      <c r="AL92" s="4"/>
      <c r="AM92" s="4"/>
      <c r="AN92" s="20"/>
      <c r="AO92" s="20"/>
      <c r="AP92" s="4">
        <v>1989.7682080806667</v>
      </c>
      <c r="AQ92" s="4">
        <v>13459.909248483998</v>
      </c>
      <c r="AR92" s="4">
        <v>185843.34585655533</v>
      </c>
    </row>
    <row r="93" spans="1:44" s="33" customFormat="1" ht="21" customHeight="1" x14ac:dyDescent="0.25">
      <c r="A93" s="96">
        <v>75</v>
      </c>
      <c r="B93" s="17">
        <v>29</v>
      </c>
      <c r="C93" s="5" t="s">
        <v>43</v>
      </c>
      <c r="D93" s="5" t="s">
        <v>44</v>
      </c>
      <c r="E93" s="6">
        <v>15</v>
      </c>
      <c r="F93" s="6">
        <v>539</v>
      </c>
      <c r="G93" s="6">
        <v>1958</v>
      </c>
      <c r="H93" s="278" t="s">
        <v>473</v>
      </c>
      <c r="I93" s="288" t="s">
        <v>474</v>
      </c>
      <c r="J93" s="2" t="s">
        <v>458</v>
      </c>
      <c r="K93" s="269">
        <v>41113</v>
      </c>
      <c r="L93" s="8">
        <v>5</v>
      </c>
      <c r="M93" s="8">
        <v>8</v>
      </c>
      <c r="N93" s="2" t="s">
        <v>63</v>
      </c>
      <c r="O93" s="18" t="s">
        <v>145</v>
      </c>
      <c r="P93" s="18" t="s">
        <v>137</v>
      </c>
      <c r="Q93" s="18" t="s">
        <v>138</v>
      </c>
      <c r="R93" s="2">
        <v>2</v>
      </c>
      <c r="S93" s="23">
        <v>9572</v>
      </c>
      <c r="T93" s="23"/>
      <c r="U93" s="4">
        <v>9572</v>
      </c>
      <c r="V93" s="9"/>
      <c r="W93" s="9">
        <v>1595.3333333333333</v>
      </c>
      <c r="X93" s="10">
        <v>15953.333333333334</v>
      </c>
      <c r="Y93" s="4">
        <v>4786</v>
      </c>
      <c r="Z93" s="4">
        <v>1292.22</v>
      </c>
      <c r="AA93" s="4">
        <v>287.15999999999997</v>
      </c>
      <c r="AB93" s="11">
        <v>595.78924848399993</v>
      </c>
      <c r="AC93" s="4">
        <v>191.44</v>
      </c>
      <c r="AD93" s="35">
        <v>815</v>
      </c>
      <c r="AE93" s="34">
        <v>496</v>
      </c>
      <c r="AF93" s="12"/>
      <c r="AG93" s="4"/>
      <c r="AH93" s="4"/>
      <c r="AI93" s="4"/>
      <c r="AJ93" s="4"/>
      <c r="AK93" s="4"/>
      <c r="AL93" s="4"/>
      <c r="AM93" s="4"/>
      <c r="AN93" s="20"/>
      <c r="AO93" s="20"/>
      <c r="AP93" s="4">
        <v>1989.7682080806667</v>
      </c>
      <c r="AQ93" s="4">
        <v>13249.609248483999</v>
      </c>
      <c r="AR93" s="4">
        <v>183319.74585655535</v>
      </c>
    </row>
    <row r="94" spans="1:44" s="33" customFormat="1" ht="21" customHeight="1" x14ac:dyDescent="0.25">
      <c r="A94" s="96">
        <v>76</v>
      </c>
      <c r="B94" s="17">
        <v>29</v>
      </c>
      <c r="C94" s="5" t="s">
        <v>43</v>
      </c>
      <c r="D94" s="5" t="s">
        <v>44</v>
      </c>
      <c r="E94" s="6">
        <v>15</v>
      </c>
      <c r="F94" s="6">
        <v>539</v>
      </c>
      <c r="G94" s="6">
        <v>1983</v>
      </c>
      <c r="H94" s="297" t="s">
        <v>501</v>
      </c>
      <c r="I94" s="285" t="s">
        <v>502</v>
      </c>
      <c r="J94" s="2" t="s">
        <v>458</v>
      </c>
      <c r="K94" s="13">
        <v>41396</v>
      </c>
      <c r="L94" s="8">
        <v>3</v>
      </c>
      <c r="M94" s="8">
        <v>8</v>
      </c>
      <c r="N94" s="2" t="s">
        <v>45</v>
      </c>
      <c r="O94" s="18" t="s">
        <v>348</v>
      </c>
      <c r="P94" s="18" t="s">
        <v>137</v>
      </c>
      <c r="Q94" s="18" t="s">
        <v>138</v>
      </c>
      <c r="R94" s="2">
        <v>2</v>
      </c>
      <c r="S94" s="23">
        <v>8969</v>
      </c>
      <c r="T94" s="23"/>
      <c r="U94" s="4">
        <v>8969</v>
      </c>
      <c r="V94" s="9"/>
      <c r="W94" s="9">
        <v>1494.8333333333333</v>
      </c>
      <c r="X94" s="10">
        <v>14948.333333333332</v>
      </c>
      <c r="Y94" s="4">
        <v>4484.5</v>
      </c>
      <c r="Z94" s="4">
        <v>1210.8150000000001</v>
      </c>
      <c r="AA94" s="4">
        <v>269.07</v>
      </c>
      <c r="AB94" s="11">
        <v>579.32125999300001</v>
      </c>
      <c r="AC94" s="4">
        <v>179.38</v>
      </c>
      <c r="AD94" s="35">
        <v>788</v>
      </c>
      <c r="AE94" s="34">
        <v>468</v>
      </c>
      <c r="AF94" s="12"/>
      <c r="AG94" s="4"/>
      <c r="AH94" s="4"/>
      <c r="AI94" s="4"/>
      <c r="AJ94" s="4"/>
      <c r="AK94" s="4"/>
      <c r="AL94" s="4"/>
      <c r="AM94" s="4"/>
      <c r="AN94" s="20"/>
      <c r="AO94" s="20"/>
      <c r="AP94" s="4">
        <v>1867.9310433321668</v>
      </c>
      <c r="AQ94" s="4">
        <v>12463.586259992999</v>
      </c>
      <c r="AR94" s="4">
        <v>172358.63282991486</v>
      </c>
    </row>
    <row r="95" spans="1:44" s="33" customFormat="1" ht="21" customHeight="1" x14ac:dyDescent="0.25">
      <c r="A95" s="96">
        <v>77</v>
      </c>
      <c r="B95" s="17">
        <v>29</v>
      </c>
      <c r="C95" s="5" t="s">
        <v>43</v>
      </c>
      <c r="D95" s="5" t="s">
        <v>44</v>
      </c>
      <c r="E95" s="6">
        <v>15</v>
      </c>
      <c r="F95" s="6">
        <v>539</v>
      </c>
      <c r="G95" s="6">
        <v>1998</v>
      </c>
      <c r="H95" s="19" t="s">
        <v>520</v>
      </c>
      <c r="I95" s="285" t="s">
        <v>521</v>
      </c>
      <c r="J95" s="2" t="s">
        <v>458</v>
      </c>
      <c r="K95" s="13">
        <v>41502</v>
      </c>
      <c r="L95" s="267">
        <v>2</v>
      </c>
      <c r="M95" s="267">
        <v>8</v>
      </c>
      <c r="N95" s="2" t="s">
        <v>63</v>
      </c>
      <c r="O95" s="18" t="s">
        <v>170</v>
      </c>
      <c r="P95" s="18" t="s">
        <v>137</v>
      </c>
      <c r="Q95" s="18" t="s">
        <v>138</v>
      </c>
      <c r="R95" s="2">
        <v>2</v>
      </c>
      <c r="S95" s="23">
        <v>8579</v>
      </c>
      <c r="T95" s="23"/>
      <c r="U95" s="4">
        <v>8579</v>
      </c>
      <c r="V95" s="9"/>
      <c r="W95" s="9">
        <v>1429.8333333333333</v>
      </c>
      <c r="X95" s="10">
        <v>14298.333333333332</v>
      </c>
      <c r="Y95" s="4">
        <v>4289.5</v>
      </c>
      <c r="Z95" s="4">
        <v>1158.165</v>
      </c>
      <c r="AA95" s="4">
        <v>257.37</v>
      </c>
      <c r="AB95" s="11">
        <v>568.67032216300004</v>
      </c>
      <c r="AC95" s="4">
        <v>171.58</v>
      </c>
      <c r="AD95" s="35">
        <v>737</v>
      </c>
      <c r="AE95" s="34">
        <v>455</v>
      </c>
      <c r="AF95" s="12"/>
      <c r="AG95" s="4"/>
      <c r="AH95" s="4"/>
      <c r="AI95" s="4"/>
      <c r="AJ95" s="4"/>
      <c r="AK95" s="4"/>
      <c r="AL95" s="4"/>
      <c r="AM95" s="4"/>
      <c r="AN95" s="20"/>
      <c r="AO95" s="20"/>
      <c r="AP95" s="4">
        <v>1789.1308870271664</v>
      </c>
      <c r="AQ95" s="4">
        <v>11926.785322163001</v>
      </c>
      <c r="AR95" s="4">
        <v>164928.22141964987</v>
      </c>
    </row>
    <row r="96" spans="1:44" s="33" customFormat="1" ht="21" customHeight="1" x14ac:dyDescent="0.25">
      <c r="A96" s="96">
        <v>78</v>
      </c>
      <c r="B96" s="17">
        <v>29</v>
      </c>
      <c r="C96" s="5" t="s">
        <v>43</v>
      </c>
      <c r="D96" s="5" t="s">
        <v>44</v>
      </c>
      <c r="E96" s="6">
        <v>15</v>
      </c>
      <c r="F96" s="6">
        <v>539</v>
      </c>
      <c r="G96" s="6">
        <v>2016</v>
      </c>
      <c r="H96" s="7" t="s">
        <v>542</v>
      </c>
      <c r="I96" s="285" t="s">
        <v>543</v>
      </c>
      <c r="J96" s="2" t="s">
        <v>458</v>
      </c>
      <c r="K96" s="13">
        <v>41659</v>
      </c>
      <c r="L96" s="8">
        <v>15</v>
      </c>
      <c r="M96" s="8">
        <v>8</v>
      </c>
      <c r="N96" s="2" t="s">
        <v>45</v>
      </c>
      <c r="O96" s="18" t="s">
        <v>138</v>
      </c>
      <c r="P96" s="18" t="s">
        <v>137</v>
      </c>
      <c r="Q96" s="18" t="s">
        <v>533</v>
      </c>
      <c r="R96" s="2">
        <v>2</v>
      </c>
      <c r="S96" s="275">
        <v>15425</v>
      </c>
      <c r="T96" s="23"/>
      <c r="U96" s="4">
        <v>15425</v>
      </c>
      <c r="V96" s="9"/>
      <c r="W96" s="9">
        <v>2570.833333333333</v>
      </c>
      <c r="X96" s="10">
        <v>25708.333333333332</v>
      </c>
      <c r="Y96" s="4">
        <v>7712.5</v>
      </c>
      <c r="Z96" s="4">
        <v>2082.375</v>
      </c>
      <c r="AA96" s="4">
        <v>462.75</v>
      </c>
      <c r="AB96" s="11">
        <v>755.63524622499995</v>
      </c>
      <c r="AC96" s="4">
        <v>308.5</v>
      </c>
      <c r="AD96" s="35">
        <v>1206</v>
      </c>
      <c r="AE96" s="34">
        <v>755</v>
      </c>
      <c r="AF96" s="12"/>
      <c r="AG96" s="4"/>
      <c r="AH96" s="4"/>
      <c r="AI96" s="4"/>
      <c r="AJ96" s="4"/>
      <c r="AK96" s="4"/>
      <c r="AL96" s="4"/>
      <c r="AM96" s="4"/>
      <c r="AN96" s="20"/>
      <c r="AO96" s="20"/>
      <c r="AP96" s="4">
        <v>3172.3767077041662</v>
      </c>
      <c r="AQ96" s="4">
        <v>20995.260246225</v>
      </c>
      <c r="AR96" s="4">
        <v>291107.16632907081</v>
      </c>
    </row>
    <row r="97" spans="1:44" s="33" customFormat="1" ht="21" customHeight="1" x14ac:dyDescent="0.25">
      <c r="A97" s="96">
        <v>79</v>
      </c>
      <c r="B97" s="17">
        <v>29</v>
      </c>
      <c r="C97" s="5" t="s">
        <v>43</v>
      </c>
      <c r="D97" s="5" t="s">
        <v>44</v>
      </c>
      <c r="E97" s="6">
        <v>15</v>
      </c>
      <c r="F97" s="6">
        <v>539</v>
      </c>
      <c r="G97" s="6">
        <v>2021</v>
      </c>
      <c r="H97" s="19" t="s">
        <v>563</v>
      </c>
      <c r="I97" s="289" t="s">
        <v>564</v>
      </c>
      <c r="J97" s="2" t="s">
        <v>458</v>
      </c>
      <c r="K97" s="13">
        <v>41688</v>
      </c>
      <c r="L97" s="8">
        <v>2</v>
      </c>
      <c r="M97" s="8">
        <v>8</v>
      </c>
      <c r="N97" s="2" t="s">
        <v>45</v>
      </c>
      <c r="O97" s="18" t="s">
        <v>488</v>
      </c>
      <c r="P97" s="18" t="s">
        <v>137</v>
      </c>
      <c r="Q97" s="18" t="s">
        <v>138</v>
      </c>
      <c r="R97" s="2">
        <v>2</v>
      </c>
      <c r="S97" s="23">
        <v>8579</v>
      </c>
      <c r="T97" s="23"/>
      <c r="U97" s="4">
        <v>8579</v>
      </c>
      <c r="V97" s="9"/>
      <c r="W97" s="9">
        <v>1429.8333333333333</v>
      </c>
      <c r="X97" s="10">
        <v>14298.333333333332</v>
      </c>
      <c r="Y97" s="4">
        <v>4289.5</v>
      </c>
      <c r="Z97" s="4">
        <v>1158.165</v>
      </c>
      <c r="AA97" s="4">
        <v>257.37</v>
      </c>
      <c r="AB97" s="11">
        <v>568.67032216300004</v>
      </c>
      <c r="AC97" s="4">
        <v>171.58</v>
      </c>
      <c r="AD97" s="35">
        <v>737</v>
      </c>
      <c r="AE97" s="34">
        <v>455</v>
      </c>
      <c r="AF97" s="12"/>
      <c r="AG97" s="4"/>
      <c r="AH97" s="4"/>
      <c r="AI97" s="4"/>
      <c r="AJ97" s="4"/>
      <c r="AK97" s="4"/>
      <c r="AL97" s="4"/>
      <c r="AM97" s="4"/>
      <c r="AN97" s="20"/>
      <c r="AO97" s="4"/>
      <c r="AP97" s="4">
        <v>1789.1308870271664</v>
      </c>
      <c r="AQ97" s="4">
        <v>11926.785322163001</v>
      </c>
      <c r="AR97" s="4">
        <v>164928.22141964987</v>
      </c>
    </row>
    <row r="98" spans="1:44" s="33" customFormat="1" ht="21" customHeight="1" x14ac:dyDescent="0.25">
      <c r="A98" s="96">
        <v>80</v>
      </c>
      <c r="B98" s="17">
        <v>29</v>
      </c>
      <c r="C98" s="5" t="s">
        <v>43</v>
      </c>
      <c r="D98" s="5" t="s">
        <v>44</v>
      </c>
      <c r="E98" s="6">
        <v>15</v>
      </c>
      <c r="F98" s="6">
        <v>539</v>
      </c>
      <c r="G98" s="6">
        <v>2037</v>
      </c>
      <c r="H98" s="7" t="s">
        <v>619</v>
      </c>
      <c r="I98" s="285" t="s">
        <v>620</v>
      </c>
      <c r="J98" s="2" t="s">
        <v>467</v>
      </c>
      <c r="K98" s="13">
        <v>41899</v>
      </c>
      <c r="L98" s="8">
        <v>1</v>
      </c>
      <c r="M98" s="8">
        <v>12</v>
      </c>
      <c r="N98" s="2" t="s">
        <v>63</v>
      </c>
      <c r="O98" s="18" t="s">
        <v>181</v>
      </c>
      <c r="P98" s="18" t="s">
        <v>137</v>
      </c>
      <c r="Q98" s="18" t="s">
        <v>533</v>
      </c>
      <c r="R98" s="2">
        <v>2</v>
      </c>
      <c r="S98" s="23">
        <v>11161</v>
      </c>
      <c r="T98" s="23"/>
      <c r="U98" s="4">
        <v>11161</v>
      </c>
      <c r="V98" s="9"/>
      <c r="W98" s="9">
        <v>1860.1666666666667</v>
      </c>
      <c r="X98" s="10">
        <v>18601.666666666668</v>
      </c>
      <c r="Y98" s="4">
        <v>5580.5</v>
      </c>
      <c r="Z98" s="4">
        <v>1506.7350000000001</v>
      </c>
      <c r="AA98" s="4">
        <v>334.83</v>
      </c>
      <c r="AB98" s="11">
        <v>639.18499261700003</v>
      </c>
      <c r="AC98" s="4">
        <v>223.22</v>
      </c>
      <c r="AD98" s="35">
        <v>1021</v>
      </c>
      <c r="AE98" s="34">
        <v>636</v>
      </c>
      <c r="AF98" s="12"/>
      <c r="AG98" s="4"/>
      <c r="AH98" s="4"/>
      <c r="AI98" s="4"/>
      <c r="AJ98" s="4"/>
      <c r="AK98" s="4"/>
      <c r="AL98" s="4"/>
      <c r="AM98" s="4"/>
      <c r="AN98" s="20"/>
      <c r="AO98" s="20"/>
      <c r="AP98" s="4">
        <v>2310.8283321028334</v>
      </c>
      <c r="AQ98" s="4">
        <v>15521.969992617</v>
      </c>
      <c r="AR98" s="4">
        <v>214616.80157684014</v>
      </c>
    </row>
    <row r="99" spans="1:44" s="33" customFormat="1" ht="21" customHeight="1" x14ac:dyDescent="0.25">
      <c r="A99" s="96">
        <v>81</v>
      </c>
      <c r="B99" s="17">
        <v>29</v>
      </c>
      <c r="C99" s="5" t="s">
        <v>43</v>
      </c>
      <c r="D99" s="5" t="s">
        <v>44</v>
      </c>
      <c r="E99" s="6">
        <v>15</v>
      </c>
      <c r="F99" s="6">
        <v>539</v>
      </c>
      <c r="G99" s="6">
        <v>2057</v>
      </c>
      <c r="H99" s="7" t="s">
        <v>646</v>
      </c>
      <c r="I99" s="285" t="s">
        <v>647</v>
      </c>
      <c r="J99" s="2" t="s">
        <v>467</v>
      </c>
      <c r="K99" s="13">
        <v>42011</v>
      </c>
      <c r="L99" s="8">
        <v>1</v>
      </c>
      <c r="M99" s="8">
        <v>12</v>
      </c>
      <c r="N99" s="2" t="s">
        <v>63</v>
      </c>
      <c r="O99" s="18" t="s">
        <v>181</v>
      </c>
      <c r="P99" s="18" t="s">
        <v>137</v>
      </c>
      <c r="Q99" s="18" t="s">
        <v>533</v>
      </c>
      <c r="R99" s="2">
        <v>2</v>
      </c>
      <c r="S99" s="23">
        <v>11161</v>
      </c>
      <c r="T99" s="23"/>
      <c r="U99" s="4">
        <v>11161</v>
      </c>
      <c r="V99" s="9"/>
      <c r="W99" s="9">
        <v>1860.1666666666667</v>
      </c>
      <c r="X99" s="10">
        <v>18601.666666666668</v>
      </c>
      <c r="Y99" s="4">
        <v>5580.5</v>
      </c>
      <c r="Z99" s="4">
        <v>1506.7350000000001</v>
      </c>
      <c r="AA99" s="4">
        <v>334.83</v>
      </c>
      <c r="AB99" s="11">
        <v>639.18499261700003</v>
      </c>
      <c r="AC99" s="4">
        <v>223.22</v>
      </c>
      <c r="AD99" s="35">
        <v>1021</v>
      </c>
      <c r="AE99" s="34">
        <v>636</v>
      </c>
      <c r="AF99" s="12"/>
      <c r="AG99" s="4"/>
      <c r="AH99" s="4"/>
      <c r="AI99" s="4"/>
      <c r="AJ99" s="4"/>
      <c r="AK99" s="4"/>
      <c r="AL99" s="4"/>
      <c r="AM99" s="4"/>
      <c r="AN99" s="20"/>
      <c r="AO99" s="20"/>
      <c r="AP99" s="4">
        <v>2310.8283321028334</v>
      </c>
      <c r="AQ99" s="4">
        <v>15521.969992617</v>
      </c>
      <c r="AR99" s="4">
        <v>214616.80157684014</v>
      </c>
    </row>
    <row r="100" spans="1:44" s="33" customFormat="1" ht="21" customHeight="1" x14ac:dyDescent="0.25">
      <c r="A100" s="96">
        <v>82</v>
      </c>
      <c r="B100" s="17">
        <v>29</v>
      </c>
      <c r="C100" s="5" t="s">
        <v>43</v>
      </c>
      <c r="D100" s="5" t="s">
        <v>44</v>
      </c>
      <c r="E100" s="6">
        <v>15</v>
      </c>
      <c r="F100" s="6">
        <v>539</v>
      </c>
      <c r="G100" s="6">
        <v>2070</v>
      </c>
      <c r="H100" s="7" t="s">
        <v>685</v>
      </c>
      <c r="I100" s="285" t="s">
        <v>710</v>
      </c>
      <c r="J100" s="2" t="s">
        <v>467</v>
      </c>
      <c r="K100" s="13">
        <v>42264</v>
      </c>
      <c r="L100" s="8">
        <v>3</v>
      </c>
      <c r="M100" s="8">
        <v>8</v>
      </c>
      <c r="N100" s="2" t="s">
        <v>63</v>
      </c>
      <c r="O100" s="18" t="s">
        <v>142</v>
      </c>
      <c r="P100" s="18" t="s">
        <v>137</v>
      </c>
      <c r="Q100" s="18" t="s">
        <v>138</v>
      </c>
      <c r="R100" s="2">
        <v>2</v>
      </c>
      <c r="S100" s="23">
        <v>8969</v>
      </c>
      <c r="T100" s="23"/>
      <c r="U100" s="4">
        <v>8969</v>
      </c>
      <c r="V100" s="9"/>
      <c r="W100" s="9">
        <v>1494.8333333333333</v>
      </c>
      <c r="X100" s="10">
        <v>14948.333333333332</v>
      </c>
      <c r="Y100" s="4">
        <v>4484.5</v>
      </c>
      <c r="Z100" s="4">
        <v>1210.8150000000001</v>
      </c>
      <c r="AA100" s="4">
        <v>269.07</v>
      </c>
      <c r="AB100" s="11">
        <v>579.32125999300001</v>
      </c>
      <c r="AC100" s="4">
        <v>179.38</v>
      </c>
      <c r="AD100" s="35">
        <v>788</v>
      </c>
      <c r="AE100" s="34">
        <v>468</v>
      </c>
      <c r="AF100" s="12"/>
      <c r="AG100" s="4"/>
      <c r="AH100" s="4"/>
      <c r="AI100" s="4"/>
      <c r="AJ100" s="4"/>
      <c r="AK100" s="4"/>
      <c r="AL100" s="4"/>
      <c r="AM100" s="4"/>
      <c r="AN100" s="20"/>
      <c r="AO100" s="20"/>
      <c r="AP100" s="4">
        <v>1867.9310433321668</v>
      </c>
      <c r="AQ100" s="4">
        <v>12463.586259992999</v>
      </c>
      <c r="AR100" s="4">
        <v>172358.63282991486</v>
      </c>
    </row>
    <row r="101" spans="1:44" s="33" customFormat="1" ht="21" customHeight="1" x14ac:dyDescent="0.25">
      <c r="A101" s="96">
        <v>83</v>
      </c>
      <c r="B101" s="17">
        <v>29</v>
      </c>
      <c r="C101" s="5" t="s">
        <v>43</v>
      </c>
      <c r="D101" s="5" t="s">
        <v>44</v>
      </c>
      <c r="E101" s="6">
        <v>15</v>
      </c>
      <c r="F101" s="6">
        <v>539</v>
      </c>
      <c r="G101" s="6"/>
      <c r="H101" s="7" t="s">
        <v>490</v>
      </c>
      <c r="I101" s="285"/>
      <c r="J101" s="2"/>
      <c r="K101" s="13"/>
      <c r="L101" s="8">
        <v>1</v>
      </c>
      <c r="M101" s="8">
        <v>8</v>
      </c>
      <c r="N101" s="2" t="s">
        <v>63</v>
      </c>
      <c r="O101" s="18" t="s">
        <v>702</v>
      </c>
      <c r="P101" s="18" t="s">
        <v>137</v>
      </c>
      <c r="Q101" s="18" t="s">
        <v>533</v>
      </c>
      <c r="R101" s="2">
        <v>2</v>
      </c>
      <c r="S101" s="23">
        <v>8207</v>
      </c>
      <c r="T101" s="23"/>
      <c r="U101" s="4">
        <v>8207</v>
      </c>
      <c r="V101" s="9">
        <v>420.6</v>
      </c>
      <c r="W101" s="9">
        <v>1367.8333333333333</v>
      </c>
      <c r="X101" s="10">
        <v>13678.333333333334</v>
      </c>
      <c r="Y101" s="4">
        <v>4103.5</v>
      </c>
      <c r="Z101" s="4">
        <v>1107.9450000000002</v>
      </c>
      <c r="AA101" s="4">
        <v>246.20999999999998</v>
      </c>
      <c r="AB101" s="11">
        <v>558.5109660789999</v>
      </c>
      <c r="AC101" s="4">
        <v>164.14000000000001</v>
      </c>
      <c r="AD101" s="35">
        <v>717</v>
      </c>
      <c r="AE101" s="34">
        <v>447</v>
      </c>
      <c r="AF101" s="12"/>
      <c r="AG101" s="4"/>
      <c r="AH101" s="4"/>
      <c r="AI101" s="4"/>
      <c r="AJ101" s="4"/>
      <c r="AK101" s="4"/>
      <c r="AL101" s="4"/>
      <c r="AM101" s="4"/>
      <c r="AN101" s="20"/>
      <c r="AO101" s="20"/>
      <c r="AP101" s="4">
        <v>1713.9676610131667</v>
      </c>
      <c r="AQ101" s="4">
        <v>11868.405966078999</v>
      </c>
      <c r="AR101" s="4">
        <v>163284.50592062782</v>
      </c>
    </row>
    <row r="102" spans="1:44" s="33" customFormat="1" ht="21" customHeight="1" x14ac:dyDescent="0.25">
      <c r="A102" s="96">
        <v>84</v>
      </c>
      <c r="B102" s="17">
        <v>29</v>
      </c>
      <c r="C102" s="5" t="s">
        <v>43</v>
      </c>
      <c r="D102" s="5" t="s">
        <v>44</v>
      </c>
      <c r="E102" s="6">
        <v>15</v>
      </c>
      <c r="F102" s="6">
        <v>539</v>
      </c>
      <c r="G102" s="6"/>
      <c r="H102" s="19" t="s">
        <v>540</v>
      </c>
      <c r="I102" s="285"/>
      <c r="J102" s="2"/>
      <c r="K102" s="13"/>
      <c r="L102" s="8">
        <v>1</v>
      </c>
      <c r="M102" s="8">
        <v>8</v>
      </c>
      <c r="N102" s="2" t="s">
        <v>63</v>
      </c>
      <c r="O102" s="18" t="s">
        <v>181</v>
      </c>
      <c r="P102" s="18" t="s">
        <v>137</v>
      </c>
      <c r="Q102" s="18" t="s">
        <v>533</v>
      </c>
      <c r="R102" s="2">
        <v>2</v>
      </c>
      <c r="S102" s="23">
        <v>8207</v>
      </c>
      <c r="T102" s="23"/>
      <c r="U102" s="4">
        <v>8207</v>
      </c>
      <c r="V102" s="9"/>
      <c r="W102" s="9">
        <v>1367.8333333333333</v>
      </c>
      <c r="X102" s="10">
        <v>13678.333333333334</v>
      </c>
      <c r="Y102" s="4">
        <v>4103.5</v>
      </c>
      <c r="Z102" s="4">
        <v>1107.9450000000002</v>
      </c>
      <c r="AA102" s="4">
        <v>246.20999999999998</v>
      </c>
      <c r="AB102" s="11">
        <v>558.5109660789999</v>
      </c>
      <c r="AC102" s="4">
        <v>164.14000000000001</v>
      </c>
      <c r="AD102" s="35">
        <v>717</v>
      </c>
      <c r="AE102" s="34">
        <v>447</v>
      </c>
      <c r="AF102" s="12"/>
      <c r="AG102" s="4"/>
      <c r="AH102" s="4"/>
      <c r="AI102" s="4"/>
      <c r="AJ102" s="4"/>
      <c r="AK102" s="4"/>
      <c r="AL102" s="4"/>
      <c r="AM102" s="4"/>
      <c r="AN102" s="20"/>
      <c r="AO102" s="20"/>
      <c r="AP102" s="4">
        <v>1713.9676610131667</v>
      </c>
      <c r="AQ102" s="4">
        <v>11447.805966078999</v>
      </c>
      <c r="AR102" s="4">
        <v>158237.30592062781</v>
      </c>
    </row>
    <row r="103" spans="1:44" s="33" customFormat="1" ht="21" customHeight="1" x14ac:dyDescent="0.25">
      <c r="A103" s="96"/>
      <c r="B103" s="17"/>
      <c r="C103" s="5"/>
      <c r="D103" s="5"/>
      <c r="E103" s="6"/>
      <c r="F103" s="6"/>
      <c r="G103" s="72"/>
      <c r="H103" s="277"/>
      <c r="I103" s="288"/>
      <c r="J103" s="72"/>
      <c r="K103" s="72"/>
      <c r="L103" s="8"/>
      <c r="M103" s="8"/>
      <c r="N103" s="2"/>
      <c r="O103" s="73"/>
      <c r="P103" s="18"/>
      <c r="Q103" s="18"/>
      <c r="R103" s="2"/>
      <c r="S103" s="9"/>
      <c r="T103" s="23"/>
      <c r="U103" s="4"/>
      <c r="V103" s="9"/>
      <c r="W103" s="9"/>
      <c r="X103" s="10"/>
      <c r="Y103" s="4"/>
      <c r="Z103" s="4"/>
      <c r="AA103" s="4"/>
      <c r="AB103" s="11"/>
      <c r="AC103" s="4"/>
      <c r="AD103" s="35"/>
      <c r="AE103" s="34"/>
      <c r="AF103" s="12"/>
      <c r="AG103" s="4"/>
      <c r="AH103" s="4"/>
      <c r="AI103" s="4"/>
      <c r="AJ103" s="4"/>
      <c r="AK103" s="4"/>
      <c r="AL103" s="4"/>
      <c r="AM103" s="4"/>
      <c r="AN103" s="20"/>
      <c r="AO103" s="20"/>
      <c r="AP103" s="4"/>
      <c r="AQ103" s="4"/>
      <c r="AR103" s="4"/>
    </row>
    <row r="104" spans="1:44" s="33" customFormat="1" ht="21" customHeight="1" x14ac:dyDescent="0.25">
      <c r="A104" s="96"/>
      <c r="B104" s="17"/>
      <c r="C104" s="5"/>
      <c r="D104" s="5"/>
      <c r="E104" s="6"/>
      <c r="F104" s="6"/>
      <c r="G104" s="6"/>
      <c r="H104" s="7" t="s">
        <v>185</v>
      </c>
      <c r="I104" s="285"/>
      <c r="J104" s="2"/>
      <c r="K104" s="2"/>
      <c r="L104" s="8"/>
      <c r="M104" s="8"/>
      <c r="N104" s="2"/>
      <c r="O104" s="18"/>
      <c r="P104" s="2"/>
      <c r="Q104" s="2"/>
      <c r="R104" s="2"/>
      <c r="S104" s="9"/>
      <c r="T104" s="23"/>
      <c r="U104" s="4"/>
      <c r="V104" s="9"/>
      <c r="W104" s="9"/>
      <c r="X104" s="10"/>
      <c r="Y104" s="4"/>
      <c r="Z104" s="4"/>
      <c r="AA104" s="4"/>
      <c r="AB104" s="11"/>
      <c r="AC104" s="4"/>
      <c r="AD104" s="37"/>
      <c r="AE104" s="34"/>
      <c r="AF104" s="12"/>
      <c r="AG104" s="4"/>
      <c r="AH104" s="4"/>
      <c r="AI104" s="4"/>
      <c r="AJ104" s="4"/>
      <c r="AK104" s="4"/>
      <c r="AL104" s="4"/>
      <c r="AM104" s="4"/>
      <c r="AN104" s="20"/>
      <c r="AO104" s="20"/>
      <c r="AP104" s="4"/>
      <c r="AQ104" s="4"/>
      <c r="AR104" s="4"/>
    </row>
    <row r="105" spans="1:44" s="33" customFormat="1" ht="21" customHeight="1" x14ac:dyDescent="0.25">
      <c r="A105" s="96">
        <v>85</v>
      </c>
      <c r="B105" s="17">
        <v>29</v>
      </c>
      <c r="C105" s="5" t="s">
        <v>43</v>
      </c>
      <c r="D105" s="5" t="s">
        <v>44</v>
      </c>
      <c r="E105" s="6">
        <v>15</v>
      </c>
      <c r="F105" s="6">
        <v>539</v>
      </c>
      <c r="G105" s="6">
        <v>166</v>
      </c>
      <c r="H105" s="7" t="s">
        <v>198</v>
      </c>
      <c r="I105" s="285" t="s">
        <v>199</v>
      </c>
      <c r="J105" s="2" t="s">
        <v>467</v>
      </c>
      <c r="K105" s="13">
        <v>34167</v>
      </c>
      <c r="L105" s="8">
        <v>4</v>
      </c>
      <c r="M105" s="8">
        <v>8</v>
      </c>
      <c r="N105" s="2" t="s">
        <v>63</v>
      </c>
      <c r="O105" s="18" t="s">
        <v>451</v>
      </c>
      <c r="P105" s="18" t="s">
        <v>185</v>
      </c>
      <c r="Q105" s="18" t="s">
        <v>533</v>
      </c>
      <c r="R105" s="2">
        <v>2</v>
      </c>
      <c r="S105" s="23">
        <v>9338</v>
      </c>
      <c r="T105" s="23"/>
      <c r="U105" s="4">
        <v>9338</v>
      </c>
      <c r="V105" s="9">
        <v>350.5</v>
      </c>
      <c r="W105" s="9">
        <v>1556.3333333333333</v>
      </c>
      <c r="X105" s="10">
        <v>15563.333333333332</v>
      </c>
      <c r="Y105" s="4">
        <v>4669</v>
      </c>
      <c r="Z105" s="4">
        <v>1260.6300000000001</v>
      </c>
      <c r="AA105" s="4">
        <v>280.14</v>
      </c>
      <c r="AB105" s="11">
        <v>589.39868578599999</v>
      </c>
      <c r="AC105" s="4">
        <v>186.76</v>
      </c>
      <c r="AD105" s="35">
        <v>802</v>
      </c>
      <c r="AE105" s="34">
        <v>482</v>
      </c>
      <c r="AF105" s="12"/>
      <c r="AG105" s="4"/>
      <c r="AH105" s="4"/>
      <c r="AI105" s="4"/>
      <c r="AJ105" s="4"/>
      <c r="AK105" s="4"/>
      <c r="AL105" s="4"/>
      <c r="AM105" s="4"/>
      <c r="AN105" s="20"/>
      <c r="AO105" s="20"/>
      <c r="AP105" s="4">
        <v>1942.4881142976665</v>
      </c>
      <c r="AQ105" s="4">
        <v>13289.428685786001</v>
      </c>
      <c r="AR105" s="4">
        <v>183204.29901039635</v>
      </c>
    </row>
    <row r="106" spans="1:44" s="33" customFormat="1" ht="21" customHeight="1" x14ac:dyDescent="0.25">
      <c r="A106" s="96">
        <v>86</v>
      </c>
      <c r="B106" s="17">
        <v>29</v>
      </c>
      <c r="C106" s="5" t="s">
        <v>43</v>
      </c>
      <c r="D106" s="5" t="s">
        <v>44</v>
      </c>
      <c r="E106" s="6">
        <v>15</v>
      </c>
      <c r="F106" s="6">
        <v>539</v>
      </c>
      <c r="G106" s="6">
        <v>190</v>
      </c>
      <c r="H106" s="7" t="s">
        <v>217</v>
      </c>
      <c r="I106" s="286" t="s">
        <v>218</v>
      </c>
      <c r="J106" s="2" t="s">
        <v>467</v>
      </c>
      <c r="K106" s="21">
        <v>31138</v>
      </c>
      <c r="L106" s="8">
        <v>2</v>
      </c>
      <c r="M106" s="8">
        <v>8</v>
      </c>
      <c r="N106" s="2" t="s">
        <v>63</v>
      </c>
      <c r="O106" s="18" t="s">
        <v>204</v>
      </c>
      <c r="P106" s="18" t="s">
        <v>185</v>
      </c>
      <c r="Q106" s="18" t="s">
        <v>533</v>
      </c>
      <c r="R106" s="2">
        <v>2</v>
      </c>
      <c r="S106" s="23">
        <v>8579</v>
      </c>
      <c r="T106" s="23"/>
      <c r="U106" s="4">
        <v>8579</v>
      </c>
      <c r="V106" s="9">
        <v>420.6</v>
      </c>
      <c r="W106" s="9">
        <v>1429.8333333333333</v>
      </c>
      <c r="X106" s="10">
        <v>14298.333333333332</v>
      </c>
      <c r="Y106" s="4">
        <v>4289.5</v>
      </c>
      <c r="Z106" s="4">
        <v>1158.165</v>
      </c>
      <c r="AA106" s="4">
        <v>257.37</v>
      </c>
      <c r="AB106" s="11">
        <v>568.67032216300004</v>
      </c>
      <c r="AC106" s="4">
        <v>171.58</v>
      </c>
      <c r="AD106" s="35">
        <v>737</v>
      </c>
      <c r="AE106" s="34">
        <v>455</v>
      </c>
      <c r="AF106" s="12"/>
      <c r="AG106" s="4"/>
      <c r="AH106" s="4"/>
      <c r="AI106" s="4"/>
      <c r="AJ106" s="4"/>
      <c r="AK106" s="4"/>
      <c r="AL106" s="4"/>
      <c r="AM106" s="4"/>
      <c r="AN106" s="20"/>
      <c r="AO106" s="20"/>
      <c r="AP106" s="4">
        <v>1789.1308870271664</v>
      </c>
      <c r="AQ106" s="4">
        <v>12347.385322163</v>
      </c>
      <c r="AR106" s="4">
        <v>169975.42141964985</v>
      </c>
    </row>
    <row r="107" spans="1:44" s="33" customFormat="1" ht="21" customHeight="1" x14ac:dyDescent="0.25">
      <c r="A107" s="96">
        <v>87</v>
      </c>
      <c r="B107" s="17">
        <v>29</v>
      </c>
      <c r="C107" s="5" t="s">
        <v>43</v>
      </c>
      <c r="D107" s="5" t="s">
        <v>44</v>
      </c>
      <c r="E107" s="6">
        <v>15</v>
      </c>
      <c r="F107" s="6">
        <v>539</v>
      </c>
      <c r="G107" s="6">
        <v>233</v>
      </c>
      <c r="H107" s="7" t="s">
        <v>705</v>
      </c>
      <c r="I107" s="285" t="s">
        <v>209</v>
      </c>
      <c r="J107" s="2" t="s">
        <v>467</v>
      </c>
      <c r="K107" s="13">
        <v>34715</v>
      </c>
      <c r="L107" s="8">
        <v>2</v>
      </c>
      <c r="M107" s="8">
        <v>8</v>
      </c>
      <c r="N107" s="2" t="s">
        <v>63</v>
      </c>
      <c r="O107" s="18" t="s">
        <v>204</v>
      </c>
      <c r="P107" s="18" t="s">
        <v>185</v>
      </c>
      <c r="Q107" s="18" t="s">
        <v>533</v>
      </c>
      <c r="R107" s="2">
        <v>2</v>
      </c>
      <c r="S107" s="23">
        <v>8579</v>
      </c>
      <c r="T107" s="23"/>
      <c r="U107" s="4">
        <v>8579</v>
      </c>
      <c r="V107" s="9">
        <v>350.5</v>
      </c>
      <c r="W107" s="9">
        <v>1429.8333333333333</v>
      </c>
      <c r="X107" s="10">
        <v>14298.333333333332</v>
      </c>
      <c r="Y107" s="4">
        <v>4289.5</v>
      </c>
      <c r="Z107" s="4">
        <v>1158.165</v>
      </c>
      <c r="AA107" s="4">
        <v>257.37</v>
      </c>
      <c r="AB107" s="11">
        <v>568.67032216300004</v>
      </c>
      <c r="AC107" s="4">
        <v>171.58</v>
      </c>
      <c r="AD107" s="35">
        <v>737</v>
      </c>
      <c r="AE107" s="34">
        <v>455</v>
      </c>
      <c r="AF107" s="12"/>
      <c r="AG107" s="4"/>
      <c r="AH107" s="4"/>
      <c r="AI107" s="4"/>
      <c r="AJ107" s="4"/>
      <c r="AK107" s="4"/>
      <c r="AL107" s="4"/>
      <c r="AM107" s="4"/>
      <c r="AN107" s="20"/>
      <c r="AO107" s="20"/>
      <c r="AP107" s="4">
        <v>1789.1308870271664</v>
      </c>
      <c r="AQ107" s="4">
        <v>12277.285322163001</v>
      </c>
      <c r="AR107" s="4">
        <v>169134.22141964987</v>
      </c>
    </row>
    <row r="108" spans="1:44" s="33" customFormat="1" ht="21" customHeight="1" x14ac:dyDescent="0.25">
      <c r="A108" s="96">
        <v>88</v>
      </c>
      <c r="B108" s="17">
        <v>29</v>
      </c>
      <c r="C108" s="5" t="s">
        <v>43</v>
      </c>
      <c r="D108" s="5" t="s">
        <v>44</v>
      </c>
      <c r="E108" s="6">
        <v>15</v>
      </c>
      <c r="F108" s="6">
        <v>539</v>
      </c>
      <c r="G108" s="6">
        <v>260</v>
      </c>
      <c r="H108" s="7" t="s">
        <v>278</v>
      </c>
      <c r="I108" s="285" t="s">
        <v>279</v>
      </c>
      <c r="J108" s="2" t="s">
        <v>467</v>
      </c>
      <c r="K108" s="13">
        <v>34115</v>
      </c>
      <c r="L108" s="8">
        <v>2</v>
      </c>
      <c r="M108" s="8">
        <v>8</v>
      </c>
      <c r="N108" s="2" t="s">
        <v>63</v>
      </c>
      <c r="O108" s="18" t="s">
        <v>204</v>
      </c>
      <c r="P108" s="18" t="s">
        <v>185</v>
      </c>
      <c r="Q108" s="18" t="s">
        <v>533</v>
      </c>
      <c r="R108" s="2">
        <v>2</v>
      </c>
      <c r="S108" s="23">
        <v>8579</v>
      </c>
      <c r="T108" s="23"/>
      <c r="U108" s="4">
        <v>8579</v>
      </c>
      <c r="V108" s="9">
        <v>350.5</v>
      </c>
      <c r="W108" s="9">
        <v>1429.8333333333333</v>
      </c>
      <c r="X108" s="10">
        <v>14298.333333333332</v>
      </c>
      <c r="Y108" s="4">
        <v>4289.5</v>
      </c>
      <c r="Z108" s="4">
        <v>1158.165</v>
      </c>
      <c r="AA108" s="4">
        <v>257.37</v>
      </c>
      <c r="AB108" s="11">
        <v>568.67032216300004</v>
      </c>
      <c r="AC108" s="4">
        <v>171.58</v>
      </c>
      <c r="AD108" s="35">
        <v>737</v>
      </c>
      <c r="AE108" s="34">
        <v>455</v>
      </c>
      <c r="AF108" s="12"/>
      <c r="AG108" s="4"/>
      <c r="AH108" s="4"/>
      <c r="AI108" s="4"/>
      <c r="AJ108" s="4"/>
      <c r="AK108" s="4"/>
      <c r="AL108" s="4"/>
      <c r="AM108" s="4"/>
      <c r="AN108" s="20"/>
      <c r="AO108" s="20"/>
      <c r="AP108" s="4">
        <v>1789.1308870271664</v>
      </c>
      <c r="AQ108" s="4">
        <v>12277.285322163001</v>
      </c>
      <c r="AR108" s="4">
        <v>169134.22141964987</v>
      </c>
    </row>
    <row r="109" spans="1:44" s="33" customFormat="1" ht="21" customHeight="1" x14ac:dyDescent="0.25">
      <c r="A109" s="96">
        <v>89</v>
      </c>
      <c r="B109" s="17">
        <v>29</v>
      </c>
      <c r="C109" s="5" t="s">
        <v>43</v>
      </c>
      <c r="D109" s="5" t="s">
        <v>44</v>
      </c>
      <c r="E109" s="6">
        <v>15</v>
      </c>
      <c r="F109" s="6">
        <v>539</v>
      </c>
      <c r="G109" s="6">
        <v>710</v>
      </c>
      <c r="H109" s="7" t="s">
        <v>194</v>
      </c>
      <c r="I109" s="285" t="s">
        <v>565</v>
      </c>
      <c r="J109" s="2" t="s">
        <v>467</v>
      </c>
      <c r="K109" s="13">
        <v>33946</v>
      </c>
      <c r="L109" s="8">
        <v>2</v>
      </c>
      <c r="M109" s="8">
        <v>8</v>
      </c>
      <c r="N109" s="2" t="s">
        <v>63</v>
      </c>
      <c r="O109" s="18" t="s">
        <v>195</v>
      </c>
      <c r="P109" s="18" t="s">
        <v>185</v>
      </c>
      <c r="Q109" s="18" t="s">
        <v>533</v>
      </c>
      <c r="R109" s="2">
        <v>2</v>
      </c>
      <c r="S109" s="23">
        <v>8579</v>
      </c>
      <c r="T109" s="23"/>
      <c r="U109" s="4">
        <v>8579</v>
      </c>
      <c r="V109" s="9">
        <v>350.5</v>
      </c>
      <c r="W109" s="9">
        <v>1429.8333333333333</v>
      </c>
      <c r="X109" s="10">
        <v>14298.333333333332</v>
      </c>
      <c r="Y109" s="4">
        <v>4289.5</v>
      </c>
      <c r="Z109" s="4">
        <v>1158.165</v>
      </c>
      <c r="AA109" s="4">
        <v>257.37</v>
      </c>
      <c r="AB109" s="11">
        <v>568.67032216300004</v>
      </c>
      <c r="AC109" s="4">
        <v>171.58</v>
      </c>
      <c r="AD109" s="35">
        <v>737</v>
      </c>
      <c r="AE109" s="34">
        <v>455</v>
      </c>
      <c r="AF109" s="12"/>
      <c r="AG109" s="4"/>
      <c r="AH109" s="4"/>
      <c r="AI109" s="4"/>
      <c r="AJ109" s="4"/>
      <c r="AK109" s="4"/>
      <c r="AL109" s="4"/>
      <c r="AM109" s="4"/>
      <c r="AN109" s="20"/>
      <c r="AO109" s="20"/>
      <c r="AP109" s="4">
        <v>1789.1308870271664</v>
      </c>
      <c r="AQ109" s="4">
        <v>12277.285322163001</v>
      </c>
      <c r="AR109" s="4">
        <v>169134.22141964987</v>
      </c>
    </row>
    <row r="110" spans="1:44" s="33" customFormat="1" ht="21" customHeight="1" x14ac:dyDescent="0.25">
      <c r="A110" s="96">
        <v>90</v>
      </c>
      <c r="B110" s="17">
        <v>29</v>
      </c>
      <c r="C110" s="5" t="s">
        <v>43</v>
      </c>
      <c r="D110" s="5" t="s">
        <v>44</v>
      </c>
      <c r="E110" s="6">
        <v>15</v>
      </c>
      <c r="F110" s="6">
        <v>539</v>
      </c>
      <c r="G110" s="6">
        <v>810</v>
      </c>
      <c r="H110" s="7" t="s">
        <v>221</v>
      </c>
      <c r="I110" s="285" t="s">
        <v>222</v>
      </c>
      <c r="J110" s="2" t="s">
        <v>458</v>
      </c>
      <c r="K110" s="13">
        <v>31110</v>
      </c>
      <c r="L110" s="8">
        <v>2</v>
      </c>
      <c r="M110" s="8">
        <v>8</v>
      </c>
      <c r="N110" s="2" t="s">
        <v>63</v>
      </c>
      <c r="O110" s="18" t="s">
        <v>223</v>
      </c>
      <c r="P110" s="18" t="s">
        <v>185</v>
      </c>
      <c r="Q110" s="18" t="s">
        <v>533</v>
      </c>
      <c r="R110" s="2">
        <v>2</v>
      </c>
      <c r="S110" s="23">
        <v>8579</v>
      </c>
      <c r="T110" s="23"/>
      <c r="U110" s="4">
        <v>8579</v>
      </c>
      <c r="V110" s="9">
        <v>420.6</v>
      </c>
      <c r="W110" s="9">
        <v>1429.8333333333333</v>
      </c>
      <c r="X110" s="10">
        <v>14298.333333333332</v>
      </c>
      <c r="Y110" s="4">
        <v>4289.5</v>
      </c>
      <c r="Z110" s="4">
        <v>1158.165</v>
      </c>
      <c r="AA110" s="4">
        <v>257.37</v>
      </c>
      <c r="AB110" s="11">
        <v>568.67032216300004</v>
      </c>
      <c r="AC110" s="4">
        <v>171.58</v>
      </c>
      <c r="AD110" s="35">
        <v>737</v>
      </c>
      <c r="AE110" s="34">
        <v>455</v>
      </c>
      <c r="AF110" s="12"/>
      <c r="AG110" s="4"/>
      <c r="AH110" s="4"/>
      <c r="AI110" s="4"/>
      <c r="AJ110" s="4"/>
      <c r="AK110" s="4"/>
      <c r="AL110" s="4"/>
      <c r="AM110" s="4"/>
      <c r="AN110" s="20"/>
      <c r="AO110" s="20"/>
      <c r="AP110" s="4">
        <v>1789.1308870271664</v>
      </c>
      <c r="AQ110" s="4">
        <v>12347.385322163</v>
      </c>
      <c r="AR110" s="4">
        <v>169975.42141964985</v>
      </c>
    </row>
    <row r="111" spans="1:44" s="33" customFormat="1" ht="21" customHeight="1" x14ac:dyDescent="0.25">
      <c r="A111" s="96">
        <v>91</v>
      </c>
      <c r="B111" s="17">
        <v>29</v>
      </c>
      <c r="C111" s="5" t="s">
        <v>43</v>
      </c>
      <c r="D111" s="5" t="s">
        <v>44</v>
      </c>
      <c r="E111" s="6">
        <v>15</v>
      </c>
      <c r="F111" s="6">
        <v>539</v>
      </c>
      <c r="G111" s="6">
        <v>1201</v>
      </c>
      <c r="H111" s="7" t="s">
        <v>186</v>
      </c>
      <c r="I111" s="285" t="s">
        <v>187</v>
      </c>
      <c r="J111" s="2" t="s">
        <v>467</v>
      </c>
      <c r="K111" s="13">
        <v>34983</v>
      </c>
      <c r="L111" s="8">
        <v>8</v>
      </c>
      <c r="M111" s="8">
        <v>8</v>
      </c>
      <c r="N111" s="2" t="s">
        <v>45</v>
      </c>
      <c r="O111" s="18" t="s">
        <v>188</v>
      </c>
      <c r="P111" s="18" t="s">
        <v>185</v>
      </c>
      <c r="Q111" s="18" t="s">
        <v>533</v>
      </c>
      <c r="R111" s="2">
        <v>2</v>
      </c>
      <c r="S111" s="23">
        <v>11106</v>
      </c>
      <c r="T111" s="23"/>
      <c r="U111" s="4">
        <v>11106</v>
      </c>
      <c r="V111" s="9">
        <v>350.5</v>
      </c>
      <c r="W111" s="9">
        <v>1851</v>
      </c>
      <c r="X111" s="10">
        <v>18510</v>
      </c>
      <c r="Y111" s="4">
        <v>5553</v>
      </c>
      <c r="Z111" s="4">
        <v>1499.3100000000002</v>
      </c>
      <c r="AA111" s="4">
        <v>333.18</v>
      </c>
      <c r="AB111" s="11">
        <v>637.68293728200001</v>
      </c>
      <c r="AC111" s="4">
        <v>222.12</v>
      </c>
      <c r="AD111" s="35">
        <v>941</v>
      </c>
      <c r="AE111" s="34">
        <v>645</v>
      </c>
      <c r="AF111" s="12"/>
      <c r="AG111" s="4"/>
      <c r="AH111" s="4"/>
      <c r="AI111" s="4"/>
      <c r="AJ111" s="4"/>
      <c r="AK111" s="4"/>
      <c r="AL111" s="4"/>
      <c r="AM111" s="4"/>
      <c r="AN111" s="20"/>
      <c r="AO111" s="20"/>
      <c r="AP111" s="4">
        <v>2299.7154895470003</v>
      </c>
      <c r="AQ111" s="4">
        <v>15734.792937282</v>
      </c>
      <c r="AR111" s="4">
        <v>217031.230736931</v>
      </c>
    </row>
    <row r="112" spans="1:44" s="33" customFormat="1" ht="21" customHeight="1" x14ac:dyDescent="0.25">
      <c r="A112" s="96">
        <v>92</v>
      </c>
      <c r="B112" s="17">
        <v>29</v>
      </c>
      <c r="C112" s="5" t="s">
        <v>43</v>
      </c>
      <c r="D112" s="5" t="s">
        <v>44</v>
      </c>
      <c r="E112" s="6">
        <v>15</v>
      </c>
      <c r="F112" s="6">
        <v>539</v>
      </c>
      <c r="G112" s="6">
        <v>1338</v>
      </c>
      <c r="H112" s="7" t="s">
        <v>196</v>
      </c>
      <c r="I112" s="285" t="s">
        <v>197</v>
      </c>
      <c r="J112" s="2" t="s">
        <v>467</v>
      </c>
      <c r="K112" s="13">
        <v>35836</v>
      </c>
      <c r="L112" s="8">
        <v>2</v>
      </c>
      <c r="M112" s="8">
        <v>8</v>
      </c>
      <c r="N112" s="2" t="s">
        <v>63</v>
      </c>
      <c r="O112" s="18" t="s">
        <v>195</v>
      </c>
      <c r="P112" s="18" t="s">
        <v>185</v>
      </c>
      <c r="Q112" s="18" t="s">
        <v>533</v>
      </c>
      <c r="R112" s="2">
        <v>2</v>
      </c>
      <c r="S112" s="23">
        <v>8579</v>
      </c>
      <c r="T112" s="23"/>
      <c r="U112" s="4">
        <v>8579</v>
      </c>
      <c r="V112" s="9">
        <v>280.39999999999998</v>
      </c>
      <c r="W112" s="9">
        <v>1429.8333333333333</v>
      </c>
      <c r="X112" s="10">
        <v>14298.333333333332</v>
      </c>
      <c r="Y112" s="4">
        <v>4289.5</v>
      </c>
      <c r="Z112" s="4">
        <v>1158.165</v>
      </c>
      <c r="AA112" s="4">
        <v>257.37</v>
      </c>
      <c r="AB112" s="11">
        <v>568.67032216300004</v>
      </c>
      <c r="AC112" s="4">
        <v>171.58</v>
      </c>
      <c r="AD112" s="35">
        <v>737</v>
      </c>
      <c r="AE112" s="34">
        <v>455</v>
      </c>
      <c r="AF112" s="12"/>
      <c r="AG112" s="4"/>
      <c r="AH112" s="4"/>
      <c r="AI112" s="4"/>
      <c r="AJ112" s="4"/>
      <c r="AK112" s="4"/>
      <c r="AL112" s="4"/>
      <c r="AM112" s="4"/>
      <c r="AN112" s="20"/>
      <c r="AO112" s="20"/>
      <c r="AP112" s="4">
        <v>1789.1308870271664</v>
      </c>
      <c r="AQ112" s="4">
        <v>12207.185322162999</v>
      </c>
      <c r="AR112" s="4">
        <v>168293.02141964983</v>
      </c>
    </row>
    <row r="113" spans="1:44" s="33" customFormat="1" ht="21" customHeight="1" x14ac:dyDescent="0.25">
      <c r="A113" s="96">
        <v>93</v>
      </c>
      <c r="B113" s="17">
        <v>29</v>
      </c>
      <c r="C113" s="5" t="s">
        <v>43</v>
      </c>
      <c r="D113" s="5" t="s">
        <v>44</v>
      </c>
      <c r="E113" s="6">
        <v>15</v>
      </c>
      <c r="F113" s="6">
        <v>539</v>
      </c>
      <c r="G113" s="6">
        <v>1372</v>
      </c>
      <c r="H113" s="7" t="s">
        <v>192</v>
      </c>
      <c r="I113" s="285" t="s">
        <v>193</v>
      </c>
      <c r="J113" s="2" t="s">
        <v>467</v>
      </c>
      <c r="K113" s="13">
        <v>35977</v>
      </c>
      <c r="L113" s="8">
        <v>2</v>
      </c>
      <c r="M113" s="8">
        <v>8</v>
      </c>
      <c r="N113" s="2" t="s">
        <v>63</v>
      </c>
      <c r="O113" s="18" t="s">
        <v>204</v>
      </c>
      <c r="P113" s="18" t="s">
        <v>185</v>
      </c>
      <c r="Q113" s="18" t="s">
        <v>533</v>
      </c>
      <c r="R113" s="2">
        <v>2</v>
      </c>
      <c r="S113" s="23">
        <v>8579</v>
      </c>
      <c r="T113" s="23"/>
      <c r="U113" s="4">
        <v>8579</v>
      </c>
      <c r="V113" s="9">
        <v>280.39999999999998</v>
      </c>
      <c r="W113" s="9">
        <v>1429.8333333333333</v>
      </c>
      <c r="X113" s="10">
        <v>14298.333333333332</v>
      </c>
      <c r="Y113" s="4">
        <v>4289.5</v>
      </c>
      <c r="Z113" s="4">
        <v>1158.165</v>
      </c>
      <c r="AA113" s="4">
        <v>257.37</v>
      </c>
      <c r="AB113" s="11">
        <v>568.67032216300004</v>
      </c>
      <c r="AC113" s="4">
        <v>171.58</v>
      </c>
      <c r="AD113" s="35">
        <v>737</v>
      </c>
      <c r="AE113" s="34">
        <v>455</v>
      </c>
      <c r="AF113" s="12"/>
      <c r="AG113" s="4"/>
      <c r="AH113" s="4"/>
      <c r="AI113" s="4"/>
      <c r="AJ113" s="4"/>
      <c r="AK113" s="4"/>
      <c r="AL113" s="4"/>
      <c r="AM113" s="4"/>
      <c r="AN113" s="20"/>
      <c r="AO113" s="20"/>
      <c r="AP113" s="4">
        <v>1789.1308870271664</v>
      </c>
      <c r="AQ113" s="4">
        <v>12207.185322162999</v>
      </c>
      <c r="AR113" s="4">
        <v>168293.02141964983</v>
      </c>
    </row>
    <row r="114" spans="1:44" s="33" customFormat="1" ht="21" customHeight="1" x14ac:dyDescent="0.25">
      <c r="A114" s="96">
        <v>94</v>
      </c>
      <c r="B114" s="17">
        <v>29</v>
      </c>
      <c r="C114" s="5" t="s">
        <v>43</v>
      </c>
      <c r="D114" s="5" t="s">
        <v>44</v>
      </c>
      <c r="E114" s="6">
        <v>15</v>
      </c>
      <c r="F114" s="6">
        <v>539</v>
      </c>
      <c r="G114" s="6">
        <v>1408</v>
      </c>
      <c r="H114" s="7" t="s">
        <v>206</v>
      </c>
      <c r="I114" s="286" t="s">
        <v>207</v>
      </c>
      <c r="J114" s="2" t="s">
        <v>467</v>
      </c>
      <c r="K114" s="21">
        <v>36172</v>
      </c>
      <c r="L114" s="8">
        <v>2</v>
      </c>
      <c r="M114" s="8">
        <v>8</v>
      </c>
      <c r="N114" s="2" t="s">
        <v>63</v>
      </c>
      <c r="O114" s="18" t="s">
        <v>204</v>
      </c>
      <c r="P114" s="18" t="s">
        <v>185</v>
      </c>
      <c r="Q114" s="18" t="s">
        <v>533</v>
      </c>
      <c r="R114" s="2">
        <v>2</v>
      </c>
      <c r="S114" s="23">
        <v>8579</v>
      </c>
      <c r="T114" s="23"/>
      <c r="U114" s="4">
        <v>8579</v>
      </c>
      <c r="V114" s="9">
        <v>280.39999999999998</v>
      </c>
      <c r="W114" s="9">
        <v>1429.8333333333333</v>
      </c>
      <c r="X114" s="10">
        <v>14298.333333333332</v>
      </c>
      <c r="Y114" s="4">
        <v>4289.5</v>
      </c>
      <c r="Z114" s="4">
        <v>1158.165</v>
      </c>
      <c r="AA114" s="4">
        <v>257.37</v>
      </c>
      <c r="AB114" s="11">
        <v>568.67032216300004</v>
      </c>
      <c r="AC114" s="4">
        <v>171.58</v>
      </c>
      <c r="AD114" s="35">
        <v>737</v>
      </c>
      <c r="AE114" s="34">
        <v>455</v>
      </c>
      <c r="AF114" s="12"/>
      <c r="AG114" s="4"/>
      <c r="AH114" s="4"/>
      <c r="AI114" s="4"/>
      <c r="AJ114" s="4"/>
      <c r="AK114" s="4"/>
      <c r="AL114" s="4"/>
      <c r="AM114" s="4"/>
      <c r="AN114" s="20"/>
      <c r="AO114" s="20"/>
      <c r="AP114" s="4">
        <v>1789.1308870271664</v>
      </c>
      <c r="AQ114" s="4">
        <v>12207.185322162999</v>
      </c>
      <c r="AR114" s="4">
        <v>168293.02141964983</v>
      </c>
    </row>
    <row r="115" spans="1:44" s="33" customFormat="1" ht="21" customHeight="1" x14ac:dyDescent="0.25">
      <c r="A115" s="96">
        <v>95</v>
      </c>
      <c r="B115" s="17">
        <v>29</v>
      </c>
      <c r="C115" s="5" t="s">
        <v>43</v>
      </c>
      <c r="D115" s="5" t="s">
        <v>44</v>
      </c>
      <c r="E115" s="6">
        <v>15</v>
      </c>
      <c r="F115" s="6">
        <v>539</v>
      </c>
      <c r="G115" s="6">
        <v>1420</v>
      </c>
      <c r="H115" s="7" t="s">
        <v>189</v>
      </c>
      <c r="I115" s="285" t="s">
        <v>190</v>
      </c>
      <c r="J115" s="2" t="s">
        <v>467</v>
      </c>
      <c r="K115" s="13">
        <v>36203</v>
      </c>
      <c r="L115" s="8">
        <v>4</v>
      </c>
      <c r="M115" s="8">
        <v>8</v>
      </c>
      <c r="N115" s="2" t="s">
        <v>63</v>
      </c>
      <c r="O115" s="18" t="s">
        <v>191</v>
      </c>
      <c r="P115" s="18" t="s">
        <v>185</v>
      </c>
      <c r="Q115" s="18" t="s">
        <v>533</v>
      </c>
      <c r="R115" s="2">
        <v>2</v>
      </c>
      <c r="S115" s="23">
        <v>9338</v>
      </c>
      <c r="T115" s="23"/>
      <c r="U115" s="4">
        <v>9338</v>
      </c>
      <c r="V115" s="9">
        <v>280.39999999999998</v>
      </c>
      <c r="W115" s="9">
        <v>1556.3333333333333</v>
      </c>
      <c r="X115" s="10">
        <v>15563.333333333332</v>
      </c>
      <c r="Y115" s="4">
        <v>4669</v>
      </c>
      <c r="Z115" s="4">
        <v>1260.6300000000001</v>
      </c>
      <c r="AA115" s="4">
        <v>280.14</v>
      </c>
      <c r="AB115" s="11">
        <v>589.39868578599999</v>
      </c>
      <c r="AC115" s="4">
        <v>186.76</v>
      </c>
      <c r="AD115" s="35">
        <v>802</v>
      </c>
      <c r="AE115" s="34">
        <v>482</v>
      </c>
      <c r="AF115" s="12"/>
      <c r="AG115" s="4"/>
      <c r="AH115" s="4"/>
      <c r="AI115" s="4"/>
      <c r="AJ115" s="4"/>
      <c r="AK115" s="4"/>
      <c r="AL115" s="4"/>
      <c r="AM115" s="4"/>
      <c r="AN115" s="20"/>
      <c r="AO115" s="20"/>
      <c r="AP115" s="4">
        <v>1942.4881142976665</v>
      </c>
      <c r="AQ115" s="4">
        <v>13219.328685785998</v>
      </c>
      <c r="AR115" s="4">
        <v>182363.09901039634</v>
      </c>
    </row>
    <row r="116" spans="1:44" s="33" customFormat="1" ht="21" customHeight="1" x14ac:dyDescent="0.25">
      <c r="A116" s="96">
        <v>96</v>
      </c>
      <c r="B116" s="17">
        <v>29</v>
      </c>
      <c r="C116" s="5" t="s">
        <v>43</v>
      </c>
      <c r="D116" s="5" t="s">
        <v>44</v>
      </c>
      <c r="E116" s="6">
        <v>15</v>
      </c>
      <c r="F116" s="6">
        <v>539</v>
      </c>
      <c r="G116" s="6">
        <v>1471</v>
      </c>
      <c r="H116" s="7" t="s">
        <v>214</v>
      </c>
      <c r="I116" s="285" t="s">
        <v>215</v>
      </c>
      <c r="J116" s="2" t="s">
        <v>467</v>
      </c>
      <c r="K116" s="13">
        <v>36628</v>
      </c>
      <c r="L116" s="8">
        <v>2</v>
      </c>
      <c r="M116" s="8">
        <v>8</v>
      </c>
      <c r="N116" s="2" t="s">
        <v>63</v>
      </c>
      <c r="O116" s="18" t="s">
        <v>204</v>
      </c>
      <c r="P116" s="18" t="s">
        <v>185</v>
      </c>
      <c r="Q116" s="18" t="s">
        <v>533</v>
      </c>
      <c r="R116" s="2">
        <v>2</v>
      </c>
      <c r="S116" s="23">
        <v>8579</v>
      </c>
      <c r="T116" s="23"/>
      <c r="U116" s="4">
        <v>8579</v>
      </c>
      <c r="V116" s="9">
        <v>280.39999999999998</v>
      </c>
      <c r="W116" s="9">
        <v>1429.8333333333333</v>
      </c>
      <c r="X116" s="10">
        <v>14298.333333333332</v>
      </c>
      <c r="Y116" s="4">
        <v>4289.5</v>
      </c>
      <c r="Z116" s="4">
        <v>1158.165</v>
      </c>
      <c r="AA116" s="4">
        <v>257.37</v>
      </c>
      <c r="AB116" s="11">
        <v>568.67032216300004</v>
      </c>
      <c r="AC116" s="4">
        <v>171.58</v>
      </c>
      <c r="AD116" s="35">
        <v>737</v>
      </c>
      <c r="AE116" s="34">
        <v>455</v>
      </c>
      <c r="AF116" s="12"/>
      <c r="AG116" s="4"/>
      <c r="AH116" s="4"/>
      <c r="AI116" s="4"/>
      <c r="AJ116" s="4"/>
      <c r="AK116" s="4"/>
      <c r="AL116" s="4"/>
      <c r="AM116" s="4"/>
      <c r="AN116" s="20"/>
      <c r="AO116" s="20"/>
      <c r="AP116" s="4">
        <v>1789.1308870271664</v>
      </c>
      <c r="AQ116" s="4">
        <v>12207.185322162999</v>
      </c>
      <c r="AR116" s="4">
        <v>168293.02141964983</v>
      </c>
    </row>
    <row r="117" spans="1:44" s="33" customFormat="1" ht="21" customHeight="1" x14ac:dyDescent="0.25">
      <c r="A117" s="96">
        <v>97</v>
      </c>
      <c r="B117" s="17">
        <v>29</v>
      </c>
      <c r="C117" s="5" t="s">
        <v>43</v>
      </c>
      <c r="D117" s="5" t="s">
        <v>44</v>
      </c>
      <c r="E117" s="6">
        <v>15</v>
      </c>
      <c r="F117" s="6">
        <v>539</v>
      </c>
      <c r="G117" s="6">
        <v>1623</v>
      </c>
      <c r="H117" s="7" t="s">
        <v>202</v>
      </c>
      <c r="I117" s="285" t="s">
        <v>203</v>
      </c>
      <c r="J117" s="2" t="s">
        <v>467</v>
      </c>
      <c r="K117" s="13">
        <v>37806</v>
      </c>
      <c r="L117" s="8">
        <v>2</v>
      </c>
      <c r="M117" s="8">
        <v>8</v>
      </c>
      <c r="N117" s="2" t="s">
        <v>63</v>
      </c>
      <c r="O117" s="18" t="s">
        <v>204</v>
      </c>
      <c r="P117" s="18" t="s">
        <v>185</v>
      </c>
      <c r="Q117" s="18" t="s">
        <v>533</v>
      </c>
      <c r="R117" s="2">
        <v>2</v>
      </c>
      <c r="S117" s="23">
        <v>8579</v>
      </c>
      <c r="T117" s="23"/>
      <c r="U117" s="4">
        <v>8579</v>
      </c>
      <c r="V117" s="9">
        <v>210.3</v>
      </c>
      <c r="W117" s="9">
        <v>1429.8333333333333</v>
      </c>
      <c r="X117" s="10">
        <v>14298.333333333332</v>
      </c>
      <c r="Y117" s="4">
        <v>4289.5</v>
      </c>
      <c r="Z117" s="4">
        <v>1158.165</v>
      </c>
      <c r="AA117" s="4">
        <v>257.37</v>
      </c>
      <c r="AB117" s="11">
        <v>568.67032216300004</v>
      </c>
      <c r="AC117" s="4">
        <v>171.58</v>
      </c>
      <c r="AD117" s="35">
        <v>737</v>
      </c>
      <c r="AE117" s="34">
        <v>455</v>
      </c>
      <c r="AF117" s="12"/>
      <c r="AG117" s="4"/>
      <c r="AH117" s="4"/>
      <c r="AI117" s="4"/>
      <c r="AJ117" s="4"/>
      <c r="AK117" s="4"/>
      <c r="AL117" s="4"/>
      <c r="AM117" s="4"/>
      <c r="AN117" s="20"/>
      <c r="AO117" s="20"/>
      <c r="AP117" s="4">
        <v>1789.1308870271664</v>
      </c>
      <c r="AQ117" s="4">
        <v>12137.085322163</v>
      </c>
      <c r="AR117" s="4">
        <v>167451.82141964984</v>
      </c>
    </row>
    <row r="118" spans="1:44" s="33" customFormat="1" ht="21" customHeight="1" x14ac:dyDescent="0.25">
      <c r="A118" s="96">
        <v>98</v>
      </c>
      <c r="B118" s="17">
        <v>29</v>
      </c>
      <c r="C118" s="5" t="s">
        <v>43</v>
      </c>
      <c r="D118" s="5" t="s">
        <v>44</v>
      </c>
      <c r="E118" s="6">
        <v>15</v>
      </c>
      <c r="F118" s="6">
        <v>539</v>
      </c>
      <c r="G118" s="6">
        <v>1712</v>
      </c>
      <c r="H118" s="19" t="s">
        <v>219</v>
      </c>
      <c r="I118" s="286" t="s">
        <v>566</v>
      </c>
      <c r="J118" s="2" t="s">
        <v>467</v>
      </c>
      <c r="K118" s="21">
        <v>38643</v>
      </c>
      <c r="L118" s="8">
        <v>2</v>
      </c>
      <c r="M118" s="8">
        <v>8</v>
      </c>
      <c r="N118" s="2" t="s">
        <v>63</v>
      </c>
      <c r="O118" s="18" t="s">
        <v>204</v>
      </c>
      <c r="P118" s="18" t="s">
        <v>185</v>
      </c>
      <c r="Q118" s="18" t="s">
        <v>533</v>
      </c>
      <c r="R118" s="2">
        <v>2</v>
      </c>
      <c r="S118" s="23">
        <v>8579</v>
      </c>
      <c r="T118" s="23"/>
      <c r="U118" s="4">
        <v>8579</v>
      </c>
      <c r="V118" s="9">
        <v>210.3</v>
      </c>
      <c r="W118" s="9">
        <v>1429.8333333333333</v>
      </c>
      <c r="X118" s="10">
        <v>14298.333333333332</v>
      </c>
      <c r="Y118" s="4">
        <v>4289.5</v>
      </c>
      <c r="Z118" s="4">
        <v>1158.165</v>
      </c>
      <c r="AA118" s="4">
        <v>257.37</v>
      </c>
      <c r="AB118" s="11">
        <v>568.67032216300004</v>
      </c>
      <c r="AC118" s="4">
        <v>171.58</v>
      </c>
      <c r="AD118" s="35">
        <v>737</v>
      </c>
      <c r="AE118" s="34">
        <v>455</v>
      </c>
      <c r="AF118" s="12"/>
      <c r="AG118" s="4"/>
      <c r="AH118" s="4"/>
      <c r="AI118" s="4"/>
      <c r="AJ118" s="4"/>
      <c r="AK118" s="4"/>
      <c r="AL118" s="4"/>
      <c r="AM118" s="4"/>
      <c r="AN118" s="20"/>
      <c r="AO118" s="20"/>
      <c r="AP118" s="4">
        <v>1789.1308870271664</v>
      </c>
      <c r="AQ118" s="4">
        <v>12137.085322163</v>
      </c>
      <c r="AR118" s="4">
        <v>167451.82141964984</v>
      </c>
    </row>
    <row r="119" spans="1:44" s="33" customFormat="1" ht="21" customHeight="1" x14ac:dyDescent="0.25">
      <c r="A119" s="96">
        <v>99</v>
      </c>
      <c r="B119" s="17">
        <v>29</v>
      </c>
      <c r="C119" s="5" t="s">
        <v>43</v>
      </c>
      <c r="D119" s="5" t="s">
        <v>44</v>
      </c>
      <c r="E119" s="6">
        <v>15</v>
      </c>
      <c r="F119" s="6">
        <v>539</v>
      </c>
      <c r="G119" s="6">
        <v>1718</v>
      </c>
      <c r="H119" s="7" t="s">
        <v>210</v>
      </c>
      <c r="I119" s="286" t="s">
        <v>689</v>
      </c>
      <c r="J119" s="2" t="s">
        <v>467</v>
      </c>
      <c r="K119" s="21">
        <v>38708</v>
      </c>
      <c r="L119" s="8">
        <v>2</v>
      </c>
      <c r="M119" s="8">
        <v>8</v>
      </c>
      <c r="N119" s="2" t="s">
        <v>63</v>
      </c>
      <c r="O119" s="18" t="s">
        <v>204</v>
      </c>
      <c r="P119" s="18" t="s">
        <v>185</v>
      </c>
      <c r="Q119" s="18" t="s">
        <v>533</v>
      </c>
      <c r="R119" s="2">
        <v>2</v>
      </c>
      <c r="S119" s="23">
        <v>8579</v>
      </c>
      <c r="T119" s="23"/>
      <c r="U119" s="4">
        <v>8579</v>
      </c>
      <c r="V119" s="9">
        <v>210.3</v>
      </c>
      <c r="W119" s="9">
        <v>1429.8333333333333</v>
      </c>
      <c r="X119" s="10">
        <v>14298.333333333332</v>
      </c>
      <c r="Y119" s="4">
        <v>4289.5</v>
      </c>
      <c r="Z119" s="4">
        <v>1158.165</v>
      </c>
      <c r="AA119" s="4">
        <v>257.37</v>
      </c>
      <c r="AB119" s="11">
        <v>568.67032216300004</v>
      </c>
      <c r="AC119" s="4">
        <v>171.58</v>
      </c>
      <c r="AD119" s="35">
        <v>737</v>
      </c>
      <c r="AE119" s="34">
        <v>455</v>
      </c>
      <c r="AF119" s="12"/>
      <c r="AG119" s="4"/>
      <c r="AH119" s="4"/>
      <c r="AI119" s="4"/>
      <c r="AJ119" s="4"/>
      <c r="AK119" s="4"/>
      <c r="AL119" s="4"/>
      <c r="AM119" s="4"/>
      <c r="AN119" s="20"/>
      <c r="AO119" s="20"/>
      <c r="AP119" s="4">
        <v>1789.1308870271664</v>
      </c>
      <c r="AQ119" s="4">
        <v>12137.085322163</v>
      </c>
      <c r="AR119" s="4">
        <v>167451.82141964984</v>
      </c>
    </row>
    <row r="120" spans="1:44" s="33" customFormat="1" ht="21" customHeight="1" x14ac:dyDescent="0.25">
      <c r="A120" s="96">
        <v>100</v>
      </c>
      <c r="B120" s="17">
        <v>29</v>
      </c>
      <c r="C120" s="5" t="s">
        <v>43</v>
      </c>
      <c r="D120" s="5" t="s">
        <v>44</v>
      </c>
      <c r="E120" s="6">
        <v>15</v>
      </c>
      <c r="F120" s="6">
        <v>539</v>
      </c>
      <c r="G120" s="6">
        <v>1767</v>
      </c>
      <c r="H120" s="19" t="s">
        <v>220</v>
      </c>
      <c r="I120" s="286" t="s">
        <v>507</v>
      </c>
      <c r="J120" s="2" t="s">
        <v>467</v>
      </c>
      <c r="K120" s="21">
        <v>39029</v>
      </c>
      <c r="L120" s="8">
        <v>2</v>
      </c>
      <c r="M120" s="8">
        <v>8</v>
      </c>
      <c r="N120" s="2" t="s">
        <v>63</v>
      </c>
      <c r="O120" s="18" t="s">
        <v>204</v>
      </c>
      <c r="P120" s="18" t="s">
        <v>185</v>
      </c>
      <c r="Q120" s="18" t="s">
        <v>533</v>
      </c>
      <c r="R120" s="2">
        <v>2</v>
      </c>
      <c r="S120" s="23">
        <v>8579</v>
      </c>
      <c r="T120" s="23"/>
      <c r="U120" s="4">
        <v>8579</v>
      </c>
      <c r="V120" s="9">
        <v>140.19999999999999</v>
      </c>
      <c r="W120" s="9">
        <v>1429.8333333333333</v>
      </c>
      <c r="X120" s="10">
        <v>14298.333333333332</v>
      </c>
      <c r="Y120" s="4">
        <v>4289.5</v>
      </c>
      <c r="Z120" s="4">
        <v>1158.165</v>
      </c>
      <c r="AA120" s="4">
        <v>257.37</v>
      </c>
      <c r="AB120" s="11">
        <v>568.67032216300004</v>
      </c>
      <c r="AC120" s="4">
        <v>171.58</v>
      </c>
      <c r="AD120" s="35">
        <v>737</v>
      </c>
      <c r="AE120" s="34">
        <v>455</v>
      </c>
      <c r="AF120" s="12"/>
      <c r="AG120" s="4"/>
      <c r="AH120" s="4"/>
      <c r="AI120" s="4"/>
      <c r="AJ120" s="4"/>
      <c r="AK120" s="4"/>
      <c r="AL120" s="4"/>
      <c r="AM120" s="4"/>
      <c r="AN120" s="20"/>
      <c r="AO120" s="20"/>
      <c r="AP120" s="4">
        <v>1789.1308870271664</v>
      </c>
      <c r="AQ120" s="4">
        <v>12066.985322163002</v>
      </c>
      <c r="AR120" s="4">
        <v>166610.62141964986</v>
      </c>
    </row>
    <row r="121" spans="1:44" s="33" customFormat="1" ht="21" customHeight="1" x14ac:dyDescent="0.25">
      <c r="A121" s="96">
        <v>101</v>
      </c>
      <c r="B121" s="17">
        <v>29</v>
      </c>
      <c r="C121" s="5" t="s">
        <v>43</v>
      </c>
      <c r="D121" s="5" t="s">
        <v>44</v>
      </c>
      <c r="E121" s="6">
        <v>15</v>
      </c>
      <c r="F121" s="6">
        <v>539</v>
      </c>
      <c r="G121" s="6">
        <v>1783</v>
      </c>
      <c r="H121" s="7" t="s">
        <v>200</v>
      </c>
      <c r="I121" s="286" t="s">
        <v>201</v>
      </c>
      <c r="J121" s="2" t="s">
        <v>467</v>
      </c>
      <c r="K121" s="21">
        <v>39137</v>
      </c>
      <c r="L121" s="8">
        <v>4</v>
      </c>
      <c r="M121" s="8">
        <v>8</v>
      </c>
      <c r="N121" s="2" t="s">
        <v>63</v>
      </c>
      <c r="O121" s="18" t="s">
        <v>191</v>
      </c>
      <c r="P121" s="18" t="s">
        <v>185</v>
      </c>
      <c r="Q121" s="18" t="s">
        <v>533</v>
      </c>
      <c r="R121" s="2">
        <v>2</v>
      </c>
      <c r="S121" s="23">
        <v>9338</v>
      </c>
      <c r="T121" s="23"/>
      <c r="U121" s="4">
        <v>9338</v>
      </c>
      <c r="V121" s="9">
        <v>140.19999999999999</v>
      </c>
      <c r="W121" s="9">
        <v>1556.3333333333333</v>
      </c>
      <c r="X121" s="10">
        <v>15563.333333333332</v>
      </c>
      <c r="Y121" s="4">
        <v>4669</v>
      </c>
      <c r="Z121" s="4">
        <v>1260.6300000000001</v>
      </c>
      <c r="AA121" s="4">
        <v>280.14</v>
      </c>
      <c r="AB121" s="11">
        <v>589.39868578599999</v>
      </c>
      <c r="AC121" s="4">
        <v>186.76</v>
      </c>
      <c r="AD121" s="35">
        <v>802</v>
      </c>
      <c r="AE121" s="34">
        <v>482</v>
      </c>
      <c r="AF121" s="12"/>
      <c r="AG121" s="4"/>
      <c r="AH121" s="4"/>
      <c r="AI121" s="4"/>
      <c r="AJ121" s="4"/>
      <c r="AK121" s="4"/>
      <c r="AL121" s="4"/>
      <c r="AM121" s="4"/>
      <c r="AN121" s="20"/>
      <c r="AO121" s="20"/>
      <c r="AP121" s="4">
        <v>1942.4881142976665</v>
      </c>
      <c r="AQ121" s="4">
        <v>13079.128685786001</v>
      </c>
      <c r="AR121" s="4">
        <v>180680.69901039638</v>
      </c>
    </row>
    <row r="122" spans="1:44" s="33" customFormat="1" ht="21" customHeight="1" x14ac:dyDescent="0.25">
      <c r="A122" s="96">
        <v>102</v>
      </c>
      <c r="B122" s="17">
        <v>29</v>
      </c>
      <c r="C122" s="5" t="s">
        <v>43</v>
      </c>
      <c r="D122" s="5" t="s">
        <v>44</v>
      </c>
      <c r="E122" s="6">
        <v>15</v>
      </c>
      <c r="F122" s="6">
        <v>539</v>
      </c>
      <c r="G122" s="6">
        <v>1877</v>
      </c>
      <c r="H122" s="7" t="s">
        <v>216</v>
      </c>
      <c r="I122" s="286" t="s">
        <v>567</v>
      </c>
      <c r="J122" s="2" t="s">
        <v>467</v>
      </c>
      <c r="K122" s="21">
        <v>40183</v>
      </c>
      <c r="L122" s="8">
        <v>2</v>
      </c>
      <c r="M122" s="8">
        <v>8</v>
      </c>
      <c r="N122" s="2" t="s">
        <v>63</v>
      </c>
      <c r="O122" s="18" t="s">
        <v>204</v>
      </c>
      <c r="P122" s="18" t="s">
        <v>185</v>
      </c>
      <c r="Q122" s="18" t="s">
        <v>533</v>
      </c>
      <c r="R122" s="2">
        <v>2</v>
      </c>
      <c r="S122" s="23">
        <v>8579</v>
      </c>
      <c r="T122" s="23"/>
      <c r="U122" s="4">
        <v>8579</v>
      </c>
      <c r="V122" s="9">
        <v>140.19999999999999</v>
      </c>
      <c r="W122" s="9">
        <v>1429.8333333333333</v>
      </c>
      <c r="X122" s="10">
        <v>14298.333333333332</v>
      </c>
      <c r="Y122" s="4">
        <v>4289.5</v>
      </c>
      <c r="Z122" s="4">
        <v>1158.165</v>
      </c>
      <c r="AA122" s="4">
        <v>257.37</v>
      </c>
      <c r="AB122" s="11">
        <v>568.67032216300004</v>
      </c>
      <c r="AC122" s="4">
        <v>171.58</v>
      </c>
      <c r="AD122" s="35">
        <v>737</v>
      </c>
      <c r="AE122" s="34">
        <v>455</v>
      </c>
      <c r="AF122" s="12"/>
      <c r="AG122" s="4"/>
      <c r="AH122" s="4"/>
      <c r="AI122" s="4"/>
      <c r="AJ122" s="4"/>
      <c r="AK122" s="4"/>
      <c r="AL122" s="4"/>
      <c r="AM122" s="4"/>
      <c r="AN122" s="20"/>
      <c r="AO122" s="20"/>
      <c r="AP122" s="4">
        <v>1789.1308870271664</v>
      </c>
      <c r="AQ122" s="4">
        <v>12066.985322163002</v>
      </c>
      <c r="AR122" s="4">
        <v>166610.62141964986</v>
      </c>
    </row>
    <row r="123" spans="1:44" s="33" customFormat="1" ht="21" customHeight="1" x14ac:dyDescent="0.25">
      <c r="A123" s="96">
        <v>103</v>
      </c>
      <c r="B123" s="17">
        <v>29</v>
      </c>
      <c r="C123" s="5" t="s">
        <v>43</v>
      </c>
      <c r="D123" s="5" t="s">
        <v>44</v>
      </c>
      <c r="E123" s="6">
        <v>15</v>
      </c>
      <c r="F123" s="6">
        <v>539</v>
      </c>
      <c r="G123" s="6">
        <v>1887</v>
      </c>
      <c r="H123" s="19" t="s">
        <v>274</v>
      </c>
      <c r="I123" s="286" t="s">
        <v>275</v>
      </c>
      <c r="J123" s="2" t="s">
        <v>467</v>
      </c>
      <c r="K123" s="21">
        <v>40322</v>
      </c>
      <c r="L123" s="8">
        <v>2</v>
      </c>
      <c r="M123" s="8">
        <v>8</v>
      </c>
      <c r="N123" s="2" t="s">
        <v>63</v>
      </c>
      <c r="O123" s="18" t="s">
        <v>204</v>
      </c>
      <c r="P123" s="18" t="s">
        <v>185</v>
      </c>
      <c r="Q123" s="18" t="s">
        <v>533</v>
      </c>
      <c r="R123" s="2">
        <v>2</v>
      </c>
      <c r="S123" s="23">
        <v>8579</v>
      </c>
      <c r="T123" s="23"/>
      <c r="U123" s="4">
        <v>8579</v>
      </c>
      <c r="V123" s="9">
        <v>140.19999999999999</v>
      </c>
      <c r="W123" s="9">
        <v>1429.8333333333333</v>
      </c>
      <c r="X123" s="10">
        <v>14298.333333333332</v>
      </c>
      <c r="Y123" s="4">
        <v>4289.5</v>
      </c>
      <c r="Z123" s="4">
        <v>1158.165</v>
      </c>
      <c r="AA123" s="4">
        <v>257.37</v>
      </c>
      <c r="AB123" s="11">
        <v>568.67032216300004</v>
      </c>
      <c r="AC123" s="4">
        <v>171.58</v>
      </c>
      <c r="AD123" s="35">
        <v>737</v>
      </c>
      <c r="AE123" s="34">
        <v>455</v>
      </c>
      <c r="AF123" s="12"/>
      <c r="AG123" s="4"/>
      <c r="AH123" s="4"/>
      <c r="AI123" s="4"/>
      <c r="AJ123" s="4"/>
      <c r="AK123" s="4"/>
      <c r="AL123" s="4"/>
      <c r="AM123" s="4"/>
      <c r="AN123" s="20"/>
      <c r="AO123" s="20"/>
      <c r="AP123" s="4">
        <v>1789.1308870271664</v>
      </c>
      <c r="AQ123" s="4">
        <v>12066.985322163002</v>
      </c>
      <c r="AR123" s="4">
        <v>166610.62141964986</v>
      </c>
    </row>
    <row r="124" spans="1:44" s="33" customFormat="1" ht="21" customHeight="1" x14ac:dyDescent="0.25">
      <c r="A124" s="96">
        <v>104</v>
      </c>
      <c r="B124" s="17">
        <v>29</v>
      </c>
      <c r="C124" s="5" t="s">
        <v>43</v>
      </c>
      <c r="D124" s="5" t="s">
        <v>44</v>
      </c>
      <c r="E124" s="6">
        <v>15</v>
      </c>
      <c r="F124" s="6">
        <v>539</v>
      </c>
      <c r="G124" s="6">
        <v>1933</v>
      </c>
      <c r="H124" s="19" t="s">
        <v>205</v>
      </c>
      <c r="I124" s="286" t="s">
        <v>452</v>
      </c>
      <c r="J124" s="2" t="s">
        <v>467</v>
      </c>
      <c r="K124" s="21">
        <v>40848</v>
      </c>
      <c r="L124" s="8">
        <v>2</v>
      </c>
      <c r="M124" s="8">
        <v>8</v>
      </c>
      <c r="N124" s="2" t="s">
        <v>63</v>
      </c>
      <c r="O124" s="18" t="s">
        <v>204</v>
      </c>
      <c r="P124" s="18" t="s">
        <v>185</v>
      </c>
      <c r="Q124" s="18" t="s">
        <v>533</v>
      </c>
      <c r="R124" s="2">
        <v>2</v>
      </c>
      <c r="S124" s="23">
        <v>8579</v>
      </c>
      <c r="T124" s="23"/>
      <c r="U124" s="4">
        <v>8579</v>
      </c>
      <c r="V124" s="36"/>
      <c r="W124" s="9">
        <v>1429.8333333333333</v>
      </c>
      <c r="X124" s="10">
        <v>14298.333333333332</v>
      </c>
      <c r="Y124" s="4">
        <v>4289.5</v>
      </c>
      <c r="Z124" s="4">
        <v>1158.165</v>
      </c>
      <c r="AA124" s="4">
        <v>257.37</v>
      </c>
      <c r="AB124" s="11">
        <v>568.67032216300004</v>
      </c>
      <c r="AC124" s="4">
        <v>171.58</v>
      </c>
      <c r="AD124" s="35">
        <v>737</v>
      </c>
      <c r="AE124" s="34">
        <v>455</v>
      </c>
      <c r="AF124" s="12"/>
      <c r="AG124" s="4"/>
      <c r="AH124" s="4"/>
      <c r="AI124" s="4"/>
      <c r="AJ124" s="4"/>
      <c r="AK124" s="4"/>
      <c r="AL124" s="4"/>
      <c r="AM124" s="4"/>
      <c r="AN124" s="20"/>
      <c r="AO124" s="20"/>
      <c r="AP124" s="4">
        <v>1789.1308870271664</v>
      </c>
      <c r="AQ124" s="4">
        <v>11926.785322163001</v>
      </c>
      <c r="AR124" s="4">
        <v>164928.22141964987</v>
      </c>
    </row>
    <row r="125" spans="1:44" s="33" customFormat="1" ht="21" customHeight="1" x14ac:dyDescent="0.25">
      <c r="A125" s="96">
        <v>105</v>
      </c>
      <c r="B125" s="17">
        <v>29</v>
      </c>
      <c r="C125" s="5" t="s">
        <v>43</v>
      </c>
      <c r="D125" s="5" t="s">
        <v>44</v>
      </c>
      <c r="E125" s="6">
        <v>15</v>
      </c>
      <c r="F125" s="6">
        <v>539</v>
      </c>
      <c r="G125" s="6">
        <v>1945</v>
      </c>
      <c r="H125" s="19" t="s">
        <v>423</v>
      </c>
      <c r="I125" s="285" t="s">
        <v>568</v>
      </c>
      <c r="J125" s="2" t="s">
        <v>467</v>
      </c>
      <c r="K125" s="13">
        <v>40992</v>
      </c>
      <c r="L125" s="8">
        <v>4</v>
      </c>
      <c r="M125" s="8">
        <v>8</v>
      </c>
      <c r="N125" s="2" t="s">
        <v>63</v>
      </c>
      <c r="O125" s="18" t="s">
        <v>191</v>
      </c>
      <c r="P125" s="18" t="s">
        <v>185</v>
      </c>
      <c r="Q125" s="18" t="s">
        <v>533</v>
      </c>
      <c r="R125" s="2">
        <v>2</v>
      </c>
      <c r="S125" s="23">
        <v>9338</v>
      </c>
      <c r="T125" s="23"/>
      <c r="U125" s="4">
        <v>9338</v>
      </c>
      <c r="V125" s="9"/>
      <c r="W125" s="9">
        <v>1556.3333333333333</v>
      </c>
      <c r="X125" s="10">
        <v>15563.333333333332</v>
      </c>
      <c r="Y125" s="4">
        <v>4669</v>
      </c>
      <c r="Z125" s="4">
        <v>1260.6300000000001</v>
      </c>
      <c r="AA125" s="4">
        <v>280.14</v>
      </c>
      <c r="AB125" s="11">
        <v>589.39868578599999</v>
      </c>
      <c r="AC125" s="4">
        <v>186.76</v>
      </c>
      <c r="AD125" s="35">
        <v>802</v>
      </c>
      <c r="AE125" s="34">
        <v>482</v>
      </c>
      <c r="AF125" s="12"/>
      <c r="AG125" s="4"/>
      <c r="AH125" s="4"/>
      <c r="AI125" s="4"/>
      <c r="AJ125" s="4"/>
      <c r="AK125" s="4"/>
      <c r="AL125" s="4"/>
      <c r="AM125" s="4"/>
      <c r="AN125" s="20"/>
      <c r="AO125" s="4"/>
      <c r="AP125" s="4">
        <v>1942.4881142976665</v>
      </c>
      <c r="AQ125" s="4">
        <v>12938.928685786001</v>
      </c>
      <c r="AR125" s="4">
        <v>178998.29901039635</v>
      </c>
    </row>
    <row r="126" spans="1:44" s="33" customFormat="1" ht="21" customHeight="1" x14ac:dyDescent="0.25">
      <c r="A126" s="96">
        <v>106</v>
      </c>
      <c r="B126" s="17">
        <v>29</v>
      </c>
      <c r="C126" s="5" t="s">
        <v>43</v>
      </c>
      <c r="D126" s="5" t="s">
        <v>44</v>
      </c>
      <c r="E126" s="6">
        <v>15</v>
      </c>
      <c r="F126" s="6">
        <v>539</v>
      </c>
      <c r="G126" s="6"/>
      <c r="H126" s="28" t="s">
        <v>490</v>
      </c>
      <c r="I126" s="286"/>
      <c r="J126" s="2"/>
      <c r="K126" s="21"/>
      <c r="L126" s="8">
        <v>2</v>
      </c>
      <c r="M126" s="8">
        <v>8</v>
      </c>
      <c r="N126" s="2" t="s">
        <v>63</v>
      </c>
      <c r="O126" s="18" t="s">
        <v>204</v>
      </c>
      <c r="P126" s="18" t="s">
        <v>185</v>
      </c>
      <c r="Q126" s="18" t="s">
        <v>533</v>
      </c>
      <c r="R126" s="2">
        <v>2</v>
      </c>
      <c r="S126" s="23">
        <v>8579</v>
      </c>
      <c r="T126" s="23"/>
      <c r="U126" s="4">
        <v>8579</v>
      </c>
      <c r="V126" s="9"/>
      <c r="W126" s="9">
        <v>1429.8333333333333</v>
      </c>
      <c r="X126" s="10">
        <v>14298.333333333332</v>
      </c>
      <c r="Y126" s="4">
        <v>4289.5</v>
      </c>
      <c r="Z126" s="4">
        <v>1158.165</v>
      </c>
      <c r="AA126" s="4">
        <v>257.37</v>
      </c>
      <c r="AB126" s="11">
        <v>568.67032216300004</v>
      </c>
      <c r="AC126" s="4">
        <v>171.58</v>
      </c>
      <c r="AD126" s="35">
        <v>737</v>
      </c>
      <c r="AE126" s="34">
        <v>455</v>
      </c>
      <c r="AF126" s="12"/>
      <c r="AG126" s="4"/>
      <c r="AH126" s="4"/>
      <c r="AI126" s="4"/>
      <c r="AJ126" s="4"/>
      <c r="AK126" s="4"/>
      <c r="AL126" s="4"/>
      <c r="AM126" s="4"/>
      <c r="AN126" s="20"/>
      <c r="AO126" s="20"/>
      <c r="AP126" s="4">
        <v>1789.1308870271664</v>
      </c>
      <c r="AQ126" s="4">
        <v>11926.785322163001</v>
      </c>
      <c r="AR126" s="4">
        <v>164928.22141964987</v>
      </c>
    </row>
    <row r="127" spans="1:44" s="33" customFormat="1" ht="21" customHeight="1" x14ac:dyDescent="0.25">
      <c r="A127" s="96"/>
      <c r="B127" s="17"/>
      <c r="C127" s="5"/>
      <c r="D127" s="5"/>
      <c r="E127" s="6"/>
      <c r="F127" s="6"/>
      <c r="G127" s="6"/>
      <c r="H127" s="277"/>
      <c r="I127" s="288"/>
      <c r="J127" s="72"/>
      <c r="K127" s="54"/>
      <c r="L127" s="8"/>
      <c r="M127" s="8"/>
      <c r="N127" s="2"/>
      <c r="O127" s="18"/>
      <c r="P127" s="18"/>
      <c r="Q127" s="18"/>
      <c r="R127" s="2"/>
      <c r="S127" s="9"/>
      <c r="T127" s="23"/>
      <c r="U127" s="4"/>
      <c r="V127" s="9"/>
      <c r="W127" s="9"/>
      <c r="X127" s="10"/>
      <c r="Y127" s="4"/>
      <c r="Z127" s="4"/>
      <c r="AA127" s="4"/>
      <c r="AB127" s="11"/>
      <c r="AC127" s="4"/>
      <c r="AD127" s="35"/>
      <c r="AE127" s="34"/>
      <c r="AF127" s="12"/>
      <c r="AG127" s="4"/>
      <c r="AH127" s="4"/>
      <c r="AI127" s="4"/>
      <c r="AJ127" s="4"/>
      <c r="AK127" s="4"/>
      <c r="AL127" s="4"/>
      <c r="AM127" s="4"/>
      <c r="AN127" s="20"/>
      <c r="AO127" s="20"/>
      <c r="AP127" s="4"/>
      <c r="AQ127" s="4"/>
      <c r="AR127" s="4"/>
    </row>
    <row r="128" spans="1:44" s="33" customFormat="1" ht="21" customHeight="1" x14ac:dyDescent="0.25">
      <c r="A128" s="96"/>
      <c r="B128" s="17"/>
      <c r="C128" s="5"/>
      <c r="D128" s="5"/>
      <c r="E128" s="6"/>
      <c r="F128" s="22"/>
      <c r="G128" s="22"/>
      <c r="H128" s="280" t="s">
        <v>224</v>
      </c>
      <c r="I128" s="285"/>
      <c r="J128" s="2"/>
      <c r="K128" s="2"/>
      <c r="L128" s="8"/>
      <c r="M128" s="8"/>
      <c r="N128" s="2"/>
      <c r="O128" s="18"/>
      <c r="P128" s="2"/>
      <c r="Q128" s="2"/>
      <c r="R128" s="2"/>
      <c r="S128" s="9"/>
      <c r="T128" s="23"/>
      <c r="U128" s="4"/>
      <c r="V128" s="9"/>
      <c r="W128" s="9"/>
      <c r="X128" s="10"/>
      <c r="Y128" s="4"/>
      <c r="Z128" s="4"/>
      <c r="AA128" s="4"/>
      <c r="AB128" s="11"/>
      <c r="AC128" s="4"/>
      <c r="AD128" s="37"/>
      <c r="AE128" s="34"/>
      <c r="AF128" s="12"/>
      <c r="AG128" s="4"/>
      <c r="AH128" s="4"/>
      <c r="AI128" s="4"/>
      <c r="AJ128" s="4"/>
      <c r="AK128" s="4"/>
      <c r="AL128" s="4"/>
      <c r="AM128" s="4"/>
      <c r="AN128" s="20"/>
      <c r="AO128" s="20"/>
      <c r="AP128" s="4"/>
      <c r="AQ128" s="4"/>
      <c r="AR128" s="4"/>
    </row>
    <row r="129" spans="1:44" s="33" customFormat="1" ht="21" customHeight="1" x14ac:dyDescent="0.25">
      <c r="A129" s="96">
        <v>107</v>
      </c>
      <c r="B129" s="17">
        <v>29</v>
      </c>
      <c r="C129" s="5" t="s">
        <v>43</v>
      </c>
      <c r="D129" s="5" t="s">
        <v>44</v>
      </c>
      <c r="E129" s="6">
        <v>15</v>
      </c>
      <c r="F129" s="6">
        <v>539</v>
      </c>
      <c r="G129" s="6">
        <v>770</v>
      </c>
      <c r="H129" s="7" t="s">
        <v>225</v>
      </c>
      <c r="I129" s="285" t="s">
        <v>226</v>
      </c>
      <c r="J129" s="2" t="s">
        <v>458</v>
      </c>
      <c r="K129" s="13">
        <v>34016</v>
      </c>
      <c r="L129" s="8">
        <v>3</v>
      </c>
      <c r="M129" s="8">
        <v>8</v>
      </c>
      <c r="N129" s="2" t="s">
        <v>45</v>
      </c>
      <c r="O129" s="18" t="s">
        <v>227</v>
      </c>
      <c r="P129" s="18" t="s">
        <v>224</v>
      </c>
      <c r="Q129" s="18" t="s">
        <v>533</v>
      </c>
      <c r="R129" s="2">
        <v>2</v>
      </c>
      <c r="S129" s="23">
        <v>8969</v>
      </c>
      <c r="T129" s="23"/>
      <c r="U129" s="4">
        <v>8969</v>
      </c>
      <c r="V129" s="9">
        <v>350.5</v>
      </c>
      <c r="W129" s="9">
        <v>1494.8333333333333</v>
      </c>
      <c r="X129" s="10">
        <v>14948.333333333332</v>
      </c>
      <c r="Y129" s="4">
        <v>4484.5</v>
      </c>
      <c r="Z129" s="4">
        <v>1210.8150000000001</v>
      </c>
      <c r="AA129" s="4">
        <v>269.07</v>
      </c>
      <c r="AB129" s="11">
        <v>579.32125999300001</v>
      </c>
      <c r="AC129" s="4">
        <v>179.38</v>
      </c>
      <c r="AD129" s="35">
        <v>788</v>
      </c>
      <c r="AE129" s="34">
        <v>468</v>
      </c>
      <c r="AF129" s="12"/>
      <c r="AG129" s="4"/>
      <c r="AH129" s="4"/>
      <c r="AI129" s="4"/>
      <c r="AJ129" s="4"/>
      <c r="AK129" s="4"/>
      <c r="AL129" s="4"/>
      <c r="AM129" s="4"/>
      <c r="AN129" s="20"/>
      <c r="AO129" s="20"/>
      <c r="AP129" s="4">
        <v>1867.9310433321668</v>
      </c>
      <c r="AQ129" s="4">
        <v>12814.086259992999</v>
      </c>
      <c r="AR129" s="4">
        <v>176564.63282991486</v>
      </c>
    </row>
    <row r="130" spans="1:44" s="33" customFormat="1" ht="19.5" customHeight="1" x14ac:dyDescent="0.25">
      <c r="A130" s="96">
        <v>108</v>
      </c>
      <c r="B130" s="17">
        <v>29</v>
      </c>
      <c r="C130" s="5" t="s">
        <v>43</v>
      </c>
      <c r="D130" s="5" t="s">
        <v>44</v>
      </c>
      <c r="E130" s="6">
        <v>15</v>
      </c>
      <c r="F130" s="6">
        <v>539</v>
      </c>
      <c r="G130" s="6">
        <v>1456</v>
      </c>
      <c r="H130" s="7" t="s">
        <v>228</v>
      </c>
      <c r="I130" s="285" t="s">
        <v>229</v>
      </c>
      <c r="J130" s="2" t="s">
        <v>458</v>
      </c>
      <c r="K130" s="13">
        <v>36495</v>
      </c>
      <c r="L130" s="8">
        <v>3</v>
      </c>
      <c r="M130" s="8">
        <v>8</v>
      </c>
      <c r="N130" s="2" t="s">
        <v>45</v>
      </c>
      <c r="O130" s="18" t="s">
        <v>227</v>
      </c>
      <c r="P130" s="18" t="s">
        <v>224</v>
      </c>
      <c r="Q130" s="18" t="s">
        <v>533</v>
      </c>
      <c r="R130" s="2">
        <v>2</v>
      </c>
      <c r="S130" s="23">
        <v>8969</v>
      </c>
      <c r="T130" s="23"/>
      <c r="U130" s="4">
        <v>8969</v>
      </c>
      <c r="V130" s="9">
        <v>280.39999999999998</v>
      </c>
      <c r="W130" s="9">
        <v>1494.8333333333333</v>
      </c>
      <c r="X130" s="10">
        <v>14948.333333333332</v>
      </c>
      <c r="Y130" s="4">
        <v>4484.5</v>
      </c>
      <c r="Z130" s="4">
        <v>1210.8150000000001</v>
      </c>
      <c r="AA130" s="4">
        <v>269.07</v>
      </c>
      <c r="AB130" s="11">
        <v>579.32125999300001</v>
      </c>
      <c r="AC130" s="4">
        <v>179.38</v>
      </c>
      <c r="AD130" s="35">
        <v>788</v>
      </c>
      <c r="AE130" s="34">
        <v>468</v>
      </c>
      <c r="AF130" s="12"/>
      <c r="AG130" s="4"/>
      <c r="AH130" s="4"/>
      <c r="AI130" s="4"/>
      <c r="AJ130" s="4"/>
      <c r="AK130" s="4"/>
      <c r="AL130" s="4"/>
      <c r="AM130" s="4"/>
      <c r="AN130" s="20"/>
      <c r="AO130" s="20"/>
      <c r="AP130" s="4">
        <v>1867.9310433321668</v>
      </c>
      <c r="AQ130" s="4">
        <v>12743.986259992998</v>
      </c>
      <c r="AR130" s="4">
        <v>175723.43282991485</v>
      </c>
    </row>
    <row r="131" spans="1:44" s="33" customFormat="1" ht="21" customHeight="1" x14ac:dyDescent="0.25">
      <c r="A131" s="96">
        <v>109</v>
      </c>
      <c r="B131" s="17">
        <v>29</v>
      </c>
      <c r="C131" s="5" t="s">
        <v>43</v>
      </c>
      <c r="D131" s="5" t="s">
        <v>44</v>
      </c>
      <c r="E131" s="6">
        <v>15</v>
      </c>
      <c r="F131" s="6">
        <v>539</v>
      </c>
      <c r="G131" s="6">
        <v>1619</v>
      </c>
      <c r="H131" s="7" t="s">
        <v>230</v>
      </c>
      <c r="I131" s="285" t="s">
        <v>231</v>
      </c>
      <c r="J131" s="2" t="s">
        <v>458</v>
      </c>
      <c r="K131" s="13">
        <v>37781</v>
      </c>
      <c r="L131" s="8">
        <v>3</v>
      </c>
      <c r="M131" s="8">
        <v>8</v>
      </c>
      <c r="N131" s="2" t="s">
        <v>45</v>
      </c>
      <c r="O131" s="18" t="s">
        <v>227</v>
      </c>
      <c r="P131" s="18" t="s">
        <v>224</v>
      </c>
      <c r="Q131" s="18" t="s">
        <v>533</v>
      </c>
      <c r="R131" s="2">
        <v>2</v>
      </c>
      <c r="S131" s="9">
        <v>8969</v>
      </c>
      <c r="T131" s="23"/>
      <c r="U131" s="4">
        <v>8969</v>
      </c>
      <c r="V131" s="9">
        <v>210.3</v>
      </c>
      <c r="W131" s="9">
        <v>1494.8333333333333</v>
      </c>
      <c r="X131" s="10">
        <v>14948.333333333332</v>
      </c>
      <c r="Y131" s="4">
        <v>4484.5</v>
      </c>
      <c r="Z131" s="4">
        <v>1210.8150000000001</v>
      </c>
      <c r="AA131" s="4">
        <v>269.07</v>
      </c>
      <c r="AB131" s="11">
        <v>579.32125999300001</v>
      </c>
      <c r="AC131" s="4">
        <v>179.38</v>
      </c>
      <c r="AD131" s="35">
        <v>788</v>
      </c>
      <c r="AE131" s="34">
        <v>468</v>
      </c>
      <c r="AF131" s="12"/>
      <c r="AG131" s="4"/>
      <c r="AH131" s="4"/>
      <c r="AI131" s="4"/>
      <c r="AJ131" s="4"/>
      <c r="AK131" s="4"/>
      <c r="AL131" s="4"/>
      <c r="AM131" s="4"/>
      <c r="AN131" s="20"/>
      <c r="AO131" s="20"/>
      <c r="AP131" s="4">
        <v>1867.9310433321668</v>
      </c>
      <c r="AQ131" s="4">
        <v>12673.886259992998</v>
      </c>
      <c r="AR131" s="4">
        <v>174882.23282991484</v>
      </c>
    </row>
    <row r="132" spans="1:44" s="33" customFormat="1" ht="21" customHeight="1" x14ac:dyDescent="0.25">
      <c r="A132" s="96">
        <v>110</v>
      </c>
      <c r="B132" s="17">
        <v>29</v>
      </c>
      <c r="C132" s="5" t="s">
        <v>43</v>
      </c>
      <c r="D132" s="5" t="s">
        <v>44</v>
      </c>
      <c r="E132" s="6">
        <v>15</v>
      </c>
      <c r="F132" s="6">
        <v>539</v>
      </c>
      <c r="G132" s="6">
        <v>1886</v>
      </c>
      <c r="H132" s="7" t="s">
        <v>232</v>
      </c>
      <c r="I132" s="285" t="s">
        <v>453</v>
      </c>
      <c r="J132" s="2" t="s">
        <v>458</v>
      </c>
      <c r="K132" s="13">
        <v>40305</v>
      </c>
      <c r="L132" s="8">
        <v>3</v>
      </c>
      <c r="M132" s="8">
        <v>8</v>
      </c>
      <c r="N132" s="2" t="s">
        <v>45</v>
      </c>
      <c r="O132" s="18" t="s">
        <v>227</v>
      </c>
      <c r="P132" s="18" t="s">
        <v>224</v>
      </c>
      <c r="Q132" s="18" t="s">
        <v>533</v>
      </c>
      <c r="R132" s="2">
        <v>2</v>
      </c>
      <c r="S132" s="9">
        <v>8969</v>
      </c>
      <c r="T132" s="23"/>
      <c r="U132" s="4">
        <v>8969</v>
      </c>
      <c r="V132" s="9">
        <v>140.19999999999999</v>
      </c>
      <c r="W132" s="9">
        <v>1494.8333333333333</v>
      </c>
      <c r="X132" s="10">
        <v>14948.333333333332</v>
      </c>
      <c r="Y132" s="4">
        <v>4484.5</v>
      </c>
      <c r="Z132" s="4">
        <v>1210.8150000000001</v>
      </c>
      <c r="AA132" s="4">
        <v>269.07</v>
      </c>
      <c r="AB132" s="11">
        <v>579.32125999300001</v>
      </c>
      <c r="AC132" s="4">
        <v>179.38</v>
      </c>
      <c r="AD132" s="35">
        <v>788</v>
      </c>
      <c r="AE132" s="34">
        <v>468</v>
      </c>
      <c r="AF132" s="12"/>
      <c r="AG132" s="4"/>
      <c r="AH132" s="4"/>
      <c r="AI132" s="4"/>
      <c r="AJ132" s="4"/>
      <c r="AK132" s="4"/>
      <c r="AL132" s="4"/>
      <c r="AM132" s="4"/>
      <c r="AN132" s="20"/>
      <c r="AO132" s="20"/>
      <c r="AP132" s="4">
        <v>1867.9310433321668</v>
      </c>
      <c r="AQ132" s="4">
        <v>12603.786259992999</v>
      </c>
      <c r="AR132" s="4">
        <v>174041.03282991485</v>
      </c>
    </row>
    <row r="133" spans="1:44" s="33" customFormat="1" ht="21" customHeight="1" x14ac:dyDescent="0.25">
      <c r="A133" s="96">
        <v>111</v>
      </c>
      <c r="B133" s="17">
        <v>29</v>
      </c>
      <c r="C133" s="5" t="s">
        <v>43</v>
      </c>
      <c r="D133" s="5" t="s">
        <v>44</v>
      </c>
      <c r="E133" s="6">
        <v>15</v>
      </c>
      <c r="F133" s="6">
        <v>539</v>
      </c>
      <c r="G133" s="6">
        <v>1946</v>
      </c>
      <c r="H133" s="19" t="s">
        <v>424</v>
      </c>
      <c r="I133" s="285" t="s">
        <v>425</v>
      </c>
      <c r="J133" s="2" t="s">
        <v>458</v>
      </c>
      <c r="K133" s="13">
        <v>40995</v>
      </c>
      <c r="L133" s="8">
        <v>3</v>
      </c>
      <c r="M133" s="8">
        <v>8</v>
      </c>
      <c r="N133" s="2" t="s">
        <v>45</v>
      </c>
      <c r="O133" s="18" t="s">
        <v>227</v>
      </c>
      <c r="P133" s="18" t="s">
        <v>224</v>
      </c>
      <c r="Q133" s="18" t="s">
        <v>533</v>
      </c>
      <c r="R133" s="2">
        <v>2</v>
      </c>
      <c r="S133" s="23">
        <v>8969</v>
      </c>
      <c r="T133" s="23"/>
      <c r="U133" s="4">
        <v>8969</v>
      </c>
      <c r="V133" s="9"/>
      <c r="W133" s="9">
        <v>1494.8333333333333</v>
      </c>
      <c r="X133" s="10">
        <v>14948.333333333332</v>
      </c>
      <c r="Y133" s="4">
        <v>4484.5</v>
      </c>
      <c r="Z133" s="4">
        <v>1210.8150000000001</v>
      </c>
      <c r="AA133" s="4">
        <v>269.07</v>
      </c>
      <c r="AB133" s="11">
        <v>579.32125999300001</v>
      </c>
      <c r="AC133" s="4">
        <v>179.38</v>
      </c>
      <c r="AD133" s="35">
        <v>788</v>
      </c>
      <c r="AE133" s="34">
        <v>468</v>
      </c>
      <c r="AF133" s="12"/>
      <c r="AG133" s="4"/>
      <c r="AH133" s="4"/>
      <c r="AI133" s="4"/>
      <c r="AJ133" s="4"/>
      <c r="AK133" s="4"/>
      <c r="AL133" s="4"/>
      <c r="AM133" s="4"/>
      <c r="AN133" s="20"/>
      <c r="AO133" s="4"/>
      <c r="AP133" s="4">
        <v>1867.9310433321668</v>
      </c>
      <c r="AQ133" s="4">
        <v>12463.586259992999</v>
      </c>
      <c r="AR133" s="4">
        <v>172358.63282991486</v>
      </c>
    </row>
    <row r="134" spans="1:44" s="33" customFormat="1" ht="21" customHeight="1" x14ac:dyDescent="0.25">
      <c r="A134" s="96"/>
      <c r="B134" s="17"/>
      <c r="C134" s="5"/>
      <c r="D134" s="5"/>
      <c r="E134" s="6"/>
      <c r="F134" s="6"/>
      <c r="G134" s="6"/>
      <c r="H134" s="7"/>
      <c r="I134" s="285"/>
      <c r="J134" s="2"/>
      <c r="K134" s="13"/>
      <c r="L134" s="8"/>
      <c r="M134" s="8"/>
      <c r="N134" s="2"/>
      <c r="O134" s="73"/>
      <c r="P134" s="18"/>
      <c r="Q134" s="18"/>
      <c r="R134" s="2"/>
      <c r="S134" s="23"/>
      <c r="T134" s="23"/>
      <c r="U134" s="4"/>
      <c r="V134" s="9"/>
      <c r="W134" s="9"/>
      <c r="X134" s="10"/>
      <c r="Y134" s="4"/>
      <c r="Z134" s="4"/>
      <c r="AA134" s="4"/>
      <c r="AB134" s="11"/>
      <c r="AC134" s="4"/>
      <c r="AD134" s="35"/>
      <c r="AE134" s="34"/>
      <c r="AF134" s="12"/>
      <c r="AG134" s="4"/>
      <c r="AH134" s="4"/>
      <c r="AI134" s="4"/>
      <c r="AJ134" s="4"/>
      <c r="AK134" s="4"/>
      <c r="AL134" s="4"/>
      <c r="AM134" s="4"/>
      <c r="AN134" s="20"/>
      <c r="AO134" s="20"/>
      <c r="AP134" s="4"/>
      <c r="AQ134" s="4"/>
      <c r="AR134" s="4"/>
    </row>
    <row r="135" spans="1:44" s="33" customFormat="1" ht="21" customHeight="1" x14ac:dyDescent="0.25">
      <c r="A135" s="96"/>
      <c r="B135" s="17"/>
      <c r="C135" s="5"/>
      <c r="D135" s="5"/>
      <c r="E135" s="6"/>
      <c r="F135" s="6"/>
      <c r="G135" s="6"/>
      <c r="H135" s="7" t="s">
        <v>233</v>
      </c>
      <c r="I135" s="285"/>
      <c r="J135" s="2"/>
      <c r="K135" s="2"/>
      <c r="L135" s="8"/>
      <c r="M135" s="8"/>
      <c r="N135" s="2"/>
      <c r="O135" s="18"/>
      <c r="P135" s="2"/>
      <c r="Q135" s="2"/>
      <c r="R135" s="2"/>
      <c r="S135" s="23"/>
      <c r="T135" s="23"/>
      <c r="U135" s="4"/>
      <c r="V135" s="9"/>
      <c r="W135" s="9"/>
      <c r="X135" s="10"/>
      <c r="Y135" s="4"/>
      <c r="Z135" s="4"/>
      <c r="AA135" s="4"/>
      <c r="AB135" s="11"/>
      <c r="AC135" s="4"/>
      <c r="AD135" s="35"/>
      <c r="AE135" s="34"/>
      <c r="AF135" s="12"/>
      <c r="AG135" s="4"/>
      <c r="AH135" s="4"/>
      <c r="AI135" s="4"/>
      <c r="AJ135" s="4"/>
      <c r="AK135" s="4"/>
      <c r="AL135" s="4"/>
      <c r="AM135" s="4"/>
      <c r="AN135" s="20"/>
      <c r="AO135" s="20"/>
      <c r="AP135" s="4"/>
      <c r="AQ135" s="4"/>
      <c r="AR135" s="4"/>
    </row>
    <row r="136" spans="1:44" s="33" customFormat="1" ht="21" customHeight="1" x14ac:dyDescent="0.25">
      <c r="A136" s="96">
        <v>112</v>
      </c>
      <c r="B136" s="17">
        <v>29</v>
      </c>
      <c r="C136" s="5" t="s">
        <v>43</v>
      </c>
      <c r="D136" s="5" t="s">
        <v>44</v>
      </c>
      <c r="E136" s="6">
        <v>15</v>
      </c>
      <c r="F136" s="6">
        <v>539</v>
      </c>
      <c r="G136" s="6">
        <v>570</v>
      </c>
      <c r="H136" s="7" t="s">
        <v>238</v>
      </c>
      <c r="I136" s="285" t="s">
        <v>454</v>
      </c>
      <c r="J136" s="2" t="s">
        <v>458</v>
      </c>
      <c r="K136" s="13">
        <v>32295</v>
      </c>
      <c r="L136" s="8">
        <v>3</v>
      </c>
      <c r="M136" s="8">
        <v>8</v>
      </c>
      <c r="N136" s="2" t="s">
        <v>63</v>
      </c>
      <c r="O136" s="18" t="s">
        <v>239</v>
      </c>
      <c r="P136" s="18" t="s">
        <v>237</v>
      </c>
      <c r="Q136" s="18" t="s">
        <v>533</v>
      </c>
      <c r="R136" s="2">
        <v>2</v>
      </c>
      <c r="S136" s="23">
        <v>8969</v>
      </c>
      <c r="T136" s="23"/>
      <c r="U136" s="4">
        <v>8969</v>
      </c>
      <c r="V136" s="9">
        <v>420.6</v>
      </c>
      <c r="W136" s="9">
        <v>1494.8333333333333</v>
      </c>
      <c r="X136" s="10">
        <v>14948.333333333332</v>
      </c>
      <c r="Y136" s="4">
        <v>4484.5</v>
      </c>
      <c r="Z136" s="4">
        <v>1210.8150000000001</v>
      </c>
      <c r="AA136" s="4">
        <v>269.07</v>
      </c>
      <c r="AB136" s="11">
        <v>579.32125999300001</v>
      </c>
      <c r="AC136" s="4">
        <v>179.38</v>
      </c>
      <c r="AD136" s="35">
        <v>788</v>
      </c>
      <c r="AE136" s="34">
        <v>468</v>
      </c>
      <c r="AF136" s="12"/>
      <c r="AG136" s="4"/>
      <c r="AH136" s="4"/>
      <c r="AI136" s="4"/>
      <c r="AJ136" s="4"/>
      <c r="AK136" s="4"/>
      <c r="AL136" s="4"/>
      <c r="AM136" s="4"/>
      <c r="AN136" s="20"/>
      <c r="AO136" s="20"/>
      <c r="AP136" s="4">
        <v>1867.9310433321668</v>
      </c>
      <c r="AQ136" s="4">
        <v>12884.186259992999</v>
      </c>
      <c r="AR136" s="4">
        <v>177405.83282991484</v>
      </c>
    </row>
    <row r="137" spans="1:44" s="33" customFormat="1" ht="21" customHeight="1" x14ac:dyDescent="0.25">
      <c r="A137" s="96">
        <v>113</v>
      </c>
      <c r="B137" s="17">
        <v>29</v>
      </c>
      <c r="C137" s="5" t="s">
        <v>43</v>
      </c>
      <c r="D137" s="5" t="s">
        <v>44</v>
      </c>
      <c r="E137" s="6">
        <v>15</v>
      </c>
      <c r="F137" s="6">
        <v>539</v>
      </c>
      <c r="G137" s="6">
        <v>1259</v>
      </c>
      <c r="H137" s="7" t="s">
        <v>234</v>
      </c>
      <c r="I137" s="285" t="s">
        <v>235</v>
      </c>
      <c r="J137" s="2" t="s">
        <v>458</v>
      </c>
      <c r="K137" s="13">
        <v>35279</v>
      </c>
      <c r="L137" s="8">
        <v>8</v>
      </c>
      <c r="M137" s="8">
        <v>8</v>
      </c>
      <c r="N137" s="2" t="s">
        <v>45</v>
      </c>
      <c r="O137" s="18" t="s">
        <v>236</v>
      </c>
      <c r="P137" s="18" t="s">
        <v>237</v>
      </c>
      <c r="Q137" s="18" t="s">
        <v>533</v>
      </c>
      <c r="R137" s="2">
        <v>2</v>
      </c>
      <c r="S137" s="23">
        <v>11106</v>
      </c>
      <c r="T137" s="23"/>
      <c r="U137" s="4">
        <v>11106</v>
      </c>
      <c r="V137" s="9">
        <v>280.39999999999998</v>
      </c>
      <c r="W137" s="9">
        <v>1851</v>
      </c>
      <c r="X137" s="10">
        <v>18510</v>
      </c>
      <c r="Y137" s="4">
        <v>5553</v>
      </c>
      <c r="Z137" s="4">
        <v>1499.3100000000002</v>
      </c>
      <c r="AA137" s="4">
        <v>333.18</v>
      </c>
      <c r="AB137" s="11">
        <v>637.68293728200001</v>
      </c>
      <c r="AC137" s="4">
        <v>222.12</v>
      </c>
      <c r="AD137" s="35">
        <v>941</v>
      </c>
      <c r="AE137" s="34">
        <v>645</v>
      </c>
      <c r="AF137" s="12"/>
      <c r="AG137" s="4"/>
      <c r="AH137" s="4"/>
      <c r="AI137" s="4"/>
      <c r="AJ137" s="4"/>
      <c r="AK137" s="4"/>
      <c r="AL137" s="4"/>
      <c r="AM137" s="4"/>
      <c r="AN137" s="20"/>
      <c r="AO137" s="20"/>
      <c r="AP137" s="4">
        <v>2299.7154895470003</v>
      </c>
      <c r="AQ137" s="4">
        <v>15664.692937282</v>
      </c>
      <c r="AR137" s="4">
        <v>216190.03073693099</v>
      </c>
    </row>
    <row r="138" spans="1:44" s="33" customFormat="1" ht="21" customHeight="1" x14ac:dyDescent="0.25">
      <c r="A138" s="96">
        <v>114</v>
      </c>
      <c r="B138" s="17">
        <v>29</v>
      </c>
      <c r="C138" s="5" t="s">
        <v>43</v>
      </c>
      <c r="D138" s="5" t="s">
        <v>44</v>
      </c>
      <c r="E138" s="6">
        <v>15</v>
      </c>
      <c r="F138" s="6">
        <v>539</v>
      </c>
      <c r="G138" s="6">
        <v>1835</v>
      </c>
      <c r="H138" s="7" t="s">
        <v>240</v>
      </c>
      <c r="I138" s="285" t="s">
        <v>241</v>
      </c>
      <c r="J138" s="2" t="s">
        <v>458</v>
      </c>
      <c r="K138" s="13">
        <v>39673</v>
      </c>
      <c r="L138" s="8">
        <v>3</v>
      </c>
      <c r="M138" s="8">
        <v>8</v>
      </c>
      <c r="N138" s="2" t="s">
        <v>63</v>
      </c>
      <c r="O138" s="18" t="s">
        <v>239</v>
      </c>
      <c r="P138" s="18" t="s">
        <v>237</v>
      </c>
      <c r="Q138" s="18" t="s">
        <v>533</v>
      </c>
      <c r="R138" s="2">
        <v>2</v>
      </c>
      <c r="S138" s="23">
        <v>8969</v>
      </c>
      <c r="T138" s="23"/>
      <c r="U138" s="4">
        <v>8969</v>
      </c>
      <c r="V138" s="9">
        <v>140.19999999999999</v>
      </c>
      <c r="W138" s="9">
        <v>1494.8333333333333</v>
      </c>
      <c r="X138" s="10">
        <v>14948.333333333332</v>
      </c>
      <c r="Y138" s="4">
        <v>4484.5</v>
      </c>
      <c r="Z138" s="4">
        <v>1210.8150000000001</v>
      </c>
      <c r="AA138" s="4">
        <v>269.07</v>
      </c>
      <c r="AB138" s="11">
        <v>579.32125999300001</v>
      </c>
      <c r="AC138" s="4">
        <v>179.38</v>
      </c>
      <c r="AD138" s="35">
        <v>788</v>
      </c>
      <c r="AE138" s="34">
        <v>468</v>
      </c>
      <c r="AF138" s="12"/>
      <c r="AG138" s="4"/>
      <c r="AH138" s="4"/>
      <c r="AI138" s="4"/>
      <c r="AJ138" s="4"/>
      <c r="AK138" s="4"/>
      <c r="AL138" s="4"/>
      <c r="AM138" s="4"/>
      <c r="AN138" s="20"/>
      <c r="AO138" s="20"/>
      <c r="AP138" s="4">
        <v>1867.9310433321668</v>
      </c>
      <c r="AQ138" s="4">
        <v>12603.786259992999</v>
      </c>
      <c r="AR138" s="4">
        <v>174041.03282991485</v>
      </c>
    </row>
    <row r="139" spans="1:44" s="33" customFormat="1" ht="21" customHeight="1" x14ac:dyDescent="0.25">
      <c r="A139" s="96">
        <v>115</v>
      </c>
      <c r="B139" s="17">
        <v>29</v>
      </c>
      <c r="C139" s="5" t="s">
        <v>43</v>
      </c>
      <c r="D139" s="5" t="s">
        <v>44</v>
      </c>
      <c r="E139" s="6">
        <v>15</v>
      </c>
      <c r="F139" s="6">
        <v>539</v>
      </c>
      <c r="G139" s="6">
        <v>1955</v>
      </c>
      <c r="H139" s="7" t="s">
        <v>475</v>
      </c>
      <c r="I139" s="285" t="s">
        <v>476</v>
      </c>
      <c r="J139" s="2" t="s">
        <v>458</v>
      </c>
      <c r="K139" s="13">
        <v>41093</v>
      </c>
      <c r="L139" s="8">
        <v>3</v>
      </c>
      <c r="M139" s="8">
        <v>8</v>
      </c>
      <c r="N139" s="2" t="s">
        <v>63</v>
      </c>
      <c r="O139" s="18" t="s">
        <v>239</v>
      </c>
      <c r="P139" s="18" t="s">
        <v>237</v>
      </c>
      <c r="Q139" s="18" t="s">
        <v>533</v>
      </c>
      <c r="R139" s="2">
        <v>2</v>
      </c>
      <c r="S139" s="23">
        <v>8969</v>
      </c>
      <c r="T139" s="23"/>
      <c r="U139" s="4">
        <v>8969</v>
      </c>
      <c r="V139" s="9"/>
      <c r="W139" s="9">
        <v>1494.8333333333333</v>
      </c>
      <c r="X139" s="10">
        <v>14948.333333333332</v>
      </c>
      <c r="Y139" s="4">
        <v>4484.5</v>
      </c>
      <c r="Z139" s="4">
        <v>1210.8150000000001</v>
      </c>
      <c r="AA139" s="4">
        <v>269.07</v>
      </c>
      <c r="AB139" s="11">
        <v>579.32125999300001</v>
      </c>
      <c r="AC139" s="4">
        <v>179.38</v>
      </c>
      <c r="AD139" s="35">
        <v>788</v>
      </c>
      <c r="AE139" s="34">
        <v>468</v>
      </c>
      <c r="AF139" s="12"/>
      <c r="AG139" s="4"/>
      <c r="AH139" s="4"/>
      <c r="AI139" s="4"/>
      <c r="AJ139" s="4"/>
      <c r="AK139" s="4"/>
      <c r="AL139" s="4"/>
      <c r="AM139" s="4"/>
      <c r="AN139" s="20"/>
      <c r="AO139" s="20"/>
      <c r="AP139" s="4">
        <v>1867.9310433321668</v>
      </c>
      <c r="AQ139" s="4">
        <v>12463.586259992999</v>
      </c>
      <c r="AR139" s="4">
        <v>172358.63282991486</v>
      </c>
    </row>
    <row r="140" spans="1:44" s="33" customFormat="1" ht="21" customHeight="1" x14ac:dyDescent="0.25">
      <c r="A140" s="96"/>
      <c r="B140" s="17">
        <v>29</v>
      </c>
      <c r="C140" s="5" t="s">
        <v>43</v>
      </c>
      <c r="D140" s="5" t="s">
        <v>44</v>
      </c>
      <c r="E140" s="6">
        <v>15</v>
      </c>
      <c r="F140" s="6">
        <v>539</v>
      </c>
      <c r="G140" s="6"/>
      <c r="H140" s="19" t="s">
        <v>459</v>
      </c>
      <c r="I140" s="285"/>
      <c r="J140" s="2"/>
      <c r="K140" s="13"/>
      <c r="L140" s="8">
        <v>3</v>
      </c>
      <c r="M140" s="8">
        <v>8</v>
      </c>
      <c r="N140" s="2" t="s">
        <v>63</v>
      </c>
      <c r="O140" s="18" t="s">
        <v>349</v>
      </c>
      <c r="P140" s="18" t="s">
        <v>237</v>
      </c>
      <c r="Q140" s="18" t="s">
        <v>533</v>
      </c>
      <c r="R140" s="2">
        <v>2</v>
      </c>
      <c r="S140" s="23">
        <v>390</v>
      </c>
      <c r="T140" s="23"/>
      <c r="U140" s="4">
        <v>390</v>
      </c>
      <c r="V140" s="9"/>
      <c r="W140" s="9">
        <v>65</v>
      </c>
      <c r="X140" s="10">
        <v>650</v>
      </c>
      <c r="Y140" s="4">
        <v>195</v>
      </c>
      <c r="Z140" s="4">
        <v>52.650000000000006</v>
      </c>
      <c r="AA140" s="4">
        <v>11.7</v>
      </c>
      <c r="AB140" s="11">
        <v>345.02793783000004</v>
      </c>
      <c r="AC140" s="4">
        <v>7.8</v>
      </c>
      <c r="AD140" s="35">
        <v>51</v>
      </c>
      <c r="AE140" s="34">
        <v>13</v>
      </c>
      <c r="AF140" s="12"/>
      <c r="AG140" s="4"/>
      <c r="AH140" s="4"/>
      <c r="AI140" s="4"/>
      <c r="AJ140" s="4"/>
      <c r="AK140" s="4"/>
      <c r="AL140" s="4"/>
      <c r="AM140" s="4"/>
      <c r="AN140" s="20"/>
      <c r="AO140" s="4"/>
      <c r="AP140" s="4">
        <v>134.52965630500003</v>
      </c>
      <c r="AQ140" s="4">
        <v>871.17793783000002</v>
      </c>
      <c r="AR140" s="4">
        <v>11498.664910265001</v>
      </c>
    </row>
    <row r="141" spans="1:44" s="33" customFormat="1" ht="21" customHeight="1" x14ac:dyDescent="0.25">
      <c r="A141" s="96"/>
      <c r="B141" s="17"/>
      <c r="C141" s="5"/>
      <c r="D141" s="5"/>
      <c r="E141" s="6"/>
      <c r="F141" s="6"/>
      <c r="G141" s="6"/>
      <c r="H141" s="7"/>
      <c r="I141" s="285"/>
      <c r="J141" s="2"/>
      <c r="K141" s="13"/>
      <c r="L141" s="8"/>
      <c r="M141" s="8"/>
      <c r="N141" s="2"/>
      <c r="O141" s="73"/>
      <c r="P141" s="2"/>
      <c r="Q141" s="2"/>
      <c r="R141" s="2"/>
      <c r="S141" s="9"/>
      <c r="T141" s="23"/>
      <c r="U141" s="4"/>
      <c r="V141" s="9"/>
      <c r="W141" s="9"/>
      <c r="X141" s="10"/>
      <c r="Y141" s="4"/>
      <c r="Z141" s="4"/>
      <c r="AA141" s="4"/>
      <c r="AB141" s="11"/>
      <c r="AC141" s="4"/>
      <c r="AD141" s="35"/>
      <c r="AE141" s="34"/>
      <c r="AF141" s="12"/>
      <c r="AG141" s="4"/>
      <c r="AH141" s="4"/>
      <c r="AI141" s="4"/>
      <c r="AJ141" s="4"/>
      <c r="AK141" s="4"/>
      <c r="AL141" s="4"/>
      <c r="AM141" s="4"/>
      <c r="AN141" s="20"/>
      <c r="AO141" s="20"/>
      <c r="AP141" s="4"/>
      <c r="AQ141" s="4"/>
      <c r="AR141" s="4"/>
    </row>
    <row r="142" spans="1:44" s="33" customFormat="1" ht="21" customHeight="1" x14ac:dyDescent="0.25">
      <c r="A142" s="96"/>
      <c r="B142" s="17"/>
      <c r="C142" s="5"/>
      <c r="D142" s="5"/>
      <c r="E142" s="6"/>
      <c r="F142" s="6"/>
      <c r="G142" s="6"/>
      <c r="H142" s="7" t="s">
        <v>242</v>
      </c>
      <c r="I142" s="285"/>
      <c r="J142" s="2"/>
      <c r="K142" s="2"/>
      <c r="L142" s="8"/>
      <c r="M142" s="8"/>
      <c r="N142" s="2"/>
      <c r="O142" s="18"/>
      <c r="P142" s="18"/>
      <c r="Q142" s="18"/>
      <c r="R142" s="2"/>
      <c r="S142" s="23"/>
      <c r="T142" s="23"/>
      <c r="U142" s="4"/>
      <c r="V142" s="9"/>
      <c r="W142" s="9"/>
      <c r="X142" s="10"/>
      <c r="Y142" s="4"/>
      <c r="Z142" s="4"/>
      <c r="AA142" s="4"/>
      <c r="AB142" s="11"/>
      <c r="AC142" s="4"/>
      <c r="AD142" s="37"/>
      <c r="AE142" s="34"/>
      <c r="AF142" s="12"/>
      <c r="AG142" s="4"/>
      <c r="AH142" s="4"/>
      <c r="AI142" s="4"/>
      <c r="AJ142" s="4"/>
      <c r="AK142" s="4"/>
      <c r="AL142" s="4"/>
      <c r="AM142" s="4"/>
      <c r="AN142" s="20"/>
      <c r="AO142" s="20"/>
      <c r="AP142" s="4"/>
      <c r="AQ142" s="4"/>
      <c r="AR142" s="4"/>
    </row>
    <row r="143" spans="1:44" s="33" customFormat="1" ht="21" customHeight="1" x14ac:dyDescent="0.25">
      <c r="A143" s="96">
        <v>116</v>
      </c>
      <c r="B143" s="17">
        <v>29</v>
      </c>
      <c r="C143" s="5" t="s">
        <v>43</v>
      </c>
      <c r="D143" s="5" t="s">
        <v>44</v>
      </c>
      <c r="E143" s="6">
        <v>15</v>
      </c>
      <c r="F143" s="6">
        <v>539</v>
      </c>
      <c r="G143" s="6">
        <v>1987</v>
      </c>
      <c r="H143" s="19" t="s">
        <v>513</v>
      </c>
      <c r="I143" s="285" t="s">
        <v>514</v>
      </c>
      <c r="J143" s="2" t="s">
        <v>458</v>
      </c>
      <c r="K143" s="13">
        <v>41428</v>
      </c>
      <c r="L143" s="8">
        <v>20</v>
      </c>
      <c r="M143" s="8">
        <v>8</v>
      </c>
      <c r="N143" s="2" t="s">
        <v>45</v>
      </c>
      <c r="O143" s="18" t="s">
        <v>532</v>
      </c>
      <c r="P143" s="18" t="s">
        <v>242</v>
      </c>
      <c r="Q143" s="18" t="s">
        <v>468</v>
      </c>
      <c r="R143" s="2">
        <v>2</v>
      </c>
      <c r="S143" s="9">
        <v>27627</v>
      </c>
      <c r="T143" s="23"/>
      <c r="U143" s="4">
        <v>27627</v>
      </c>
      <c r="V143" s="9"/>
      <c r="W143" s="9">
        <v>4604.5</v>
      </c>
      <c r="X143" s="10">
        <v>46045</v>
      </c>
      <c r="Y143" s="4">
        <v>13813.5</v>
      </c>
      <c r="Z143" s="4">
        <v>3729.6450000000004</v>
      </c>
      <c r="AA143" s="4">
        <v>828.81</v>
      </c>
      <c r="AB143" s="11">
        <v>1088.873049819</v>
      </c>
      <c r="AC143" s="4">
        <v>552.54</v>
      </c>
      <c r="AD143" s="35">
        <v>1664</v>
      </c>
      <c r="AE143" s="34">
        <v>1119</v>
      </c>
      <c r="AF143" s="12"/>
      <c r="AG143" s="4"/>
      <c r="AH143" s="4"/>
      <c r="AI143" s="4"/>
      <c r="AJ143" s="4"/>
      <c r="AK143" s="4"/>
      <c r="AL143" s="4"/>
      <c r="AM143" s="4"/>
      <c r="AN143" s="20"/>
      <c r="AO143" s="20"/>
      <c r="AP143" s="4">
        <v>5637.8113416365004</v>
      </c>
      <c r="AQ143" s="4">
        <v>36609.868049819001</v>
      </c>
      <c r="AR143" s="4">
        <v>509419.22793946456</v>
      </c>
    </row>
    <row r="144" spans="1:44" s="33" customFormat="1" ht="21" customHeight="1" x14ac:dyDescent="0.25">
      <c r="A144" s="96">
        <v>117</v>
      </c>
      <c r="B144" s="17">
        <v>29</v>
      </c>
      <c r="C144" s="5" t="s">
        <v>43</v>
      </c>
      <c r="D144" s="5" t="s">
        <v>44</v>
      </c>
      <c r="E144" s="6">
        <v>15</v>
      </c>
      <c r="F144" s="6">
        <v>539</v>
      </c>
      <c r="G144" s="6">
        <v>1627</v>
      </c>
      <c r="H144" s="7" t="s">
        <v>346</v>
      </c>
      <c r="I144" s="286" t="s">
        <v>554</v>
      </c>
      <c r="J144" s="2" t="s">
        <v>467</v>
      </c>
      <c r="K144" s="21">
        <v>37834</v>
      </c>
      <c r="L144" s="8">
        <v>7</v>
      </c>
      <c r="M144" s="8">
        <v>10</v>
      </c>
      <c r="N144" s="2" t="s">
        <v>63</v>
      </c>
      <c r="O144" s="18" t="s">
        <v>247</v>
      </c>
      <c r="P144" s="18" t="s">
        <v>242</v>
      </c>
      <c r="Q144" s="18" t="s">
        <v>533</v>
      </c>
      <c r="R144" s="2">
        <v>2</v>
      </c>
      <c r="S144" s="23">
        <v>12752</v>
      </c>
      <c r="T144" s="23"/>
      <c r="U144" s="4">
        <v>12752</v>
      </c>
      <c r="V144" s="9">
        <v>210.3</v>
      </c>
      <c r="W144" s="9">
        <v>2125.3333333333335</v>
      </c>
      <c r="X144" s="10">
        <v>21253.333333333332</v>
      </c>
      <c r="Y144" s="4">
        <v>6376</v>
      </c>
      <c r="Z144" s="4">
        <v>1721.5200000000002</v>
      </c>
      <c r="AA144" s="4">
        <v>382.56</v>
      </c>
      <c r="AB144" s="11">
        <v>682.63535694400002</v>
      </c>
      <c r="AC144" s="4">
        <v>255.04</v>
      </c>
      <c r="AD144" s="35">
        <v>1130</v>
      </c>
      <c r="AE144" s="34">
        <v>770</v>
      </c>
      <c r="AF144" s="12"/>
      <c r="AG144" s="4"/>
      <c r="AH144" s="4"/>
      <c r="AI144" s="4"/>
      <c r="AJ144" s="4"/>
      <c r="AK144" s="4"/>
      <c r="AL144" s="4"/>
      <c r="AM144" s="4"/>
      <c r="AN144" s="20"/>
      <c r="AO144" s="20"/>
      <c r="AP144" s="4">
        <v>2632.2925594906669</v>
      </c>
      <c r="AQ144" s="4">
        <v>17904.055356944002</v>
      </c>
      <c r="AR144" s="4">
        <v>247235.62350948536</v>
      </c>
    </row>
    <row r="145" spans="1:44" s="33" customFormat="1" ht="21" customHeight="1" x14ac:dyDescent="0.25">
      <c r="A145" s="96">
        <v>118</v>
      </c>
      <c r="B145" s="17">
        <v>29</v>
      </c>
      <c r="C145" s="5" t="s">
        <v>43</v>
      </c>
      <c r="D145" s="5" t="s">
        <v>44</v>
      </c>
      <c r="E145" s="6">
        <v>15</v>
      </c>
      <c r="F145" s="6">
        <v>539</v>
      </c>
      <c r="G145" s="6">
        <v>1866</v>
      </c>
      <c r="H145" s="7" t="s">
        <v>244</v>
      </c>
      <c r="I145" s="285" t="s">
        <v>245</v>
      </c>
      <c r="J145" s="2" t="s">
        <v>467</v>
      </c>
      <c r="K145" s="13">
        <v>40028</v>
      </c>
      <c r="L145" s="8">
        <v>9</v>
      </c>
      <c r="M145" s="8">
        <v>8</v>
      </c>
      <c r="N145" s="2" t="s">
        <v>45</v>
      </c>
      <c r="O145" s="18" t="s">
        <v>243</v>
      </c>
      <c r="P145" s="18" t="s">
        <v>242</v>
      </c>
      <c r="Q145" s="18" t="s">
        <v>533</v>
      </c>
      <c r="R145" s="2">
        <v>2</v>
      </c>
      <c r="S145" s="23">
        <v>11787</v>
      </c>
      <c r="T145" s="23"/>
      <c r="U145" s="4">
        <v>11787</v>
      </c>
      <c r="V145" s="9">
        <v>140.19999999999999</v>
      </c>
      <c r="W145" s="9">
        <v>1964.5</v>
      </c>
      <c r="X145" s="10">
        <v>19645</v>
      </c>
      <c r="Y145" s="4">
        <v>5893.5</v>
      </c>
      <c r="Z145" s="4">
        <v>1591.2450000000001</v>
      </c>
      <c r="AA145" s="4">
        <v>353.61</v>
      </c>
      <c r="AB145" s="11">
        <v>656.28111333900006</v>
      </c>
      <c r="AC145" s="4">
        <v>235.74</v>
      </c>
      <c r="AD145" s="35">
        <v>957</v>
      </c>
      <c r="AE145" s="34">
        <v>661</v>
      </c>
      <c r="AF145" s="12"/>
      <c r="AG145" s="4"/>
      <c r="AH145" s="4"/>
      <c r="AI145" s="4"/>
      <c r="AJ145" s="4"/>
      <c r="AK145" s="4"/>
      <c r="AL145" s="4"/>
      <c r="AM145" s="4"/>
      <c r="AN145" s="20"/>
      <c r="AO145" s="20"/>
      <c r="AP145" s="4">
        <v>2437.3126855564997</v>
      </c>
      <c r="AQ145" s="4">
        <v>16382.076113339002</v>
      </c>
      <c r="AR145" s="4">
        <v>226525.22604562453</v>
      </c>
    </row>
    <row r="146" spans="1:44" s="33" customFormat="1" ht="21" customHeight="1" x14ac:dyDescent="0.25">
      <c r="A146" s="96">
        <v>119</v>
      </c>
      <c r="B146" s="17">
        <v>29</v>
      </c>
      <c r="C146" s="5" t="s">
        <v>43</v>
      </c>
      <c r="D146" s="5" t="s">
        <v>44</v>
      </c>
      <c r="E146" s="6">
        <v>15</v>
      </c>
      <c r="F146" s="6">
        <v>539</v>
      </c>
      <c r="G146" s="6">
        <v>2014</v>
      </c>
      <c r="H146" s="7" t="s">
        <v>539</v>
      </c>
      <c r="I146" s="285" t="s">
        <v>555</v>
      </c>
      <c r="J146" s="2" t="s">
        <v>467</v>
      </c>
      <c r="K146" s="13">
        <v>41644</v>
      </c>
      <c r="L146" s="8">
        <v>9</v>
      </c>
      <c r="M146" s="8">
        <v>8</v>
      </c>
      <c r="N146" s="2" t="s">
        <v>45</v>
      </c>
      <c r="O146" s="18" t="s">
        <v>243</v>
      </c>
      <c r="P146" s="18" t="s">
        <v>242</v>
      </c>
      <c r="Q146" s="18" t="s">
        <v>533</v>
      </c>
      <c r="R146" s="2">
        <v>2</v>
      </c>
      <c r="S146" s="23">
        <v>11787</v>
      </c>
      <c r="T146" s="23"/>
      <c r="U146" s="4">
        <v>11787</v>
      </c>
      <c r="V146" s="9"/>
      <c r="W146" s="9">
        <v>1964.5</v>
      </c>
      <c r="X146" s="10">
        <v>19645</v>
      </c>
      <c r="Y146" s="4">
        <v>5893.5</v>
      </c>
      <c r="Z146" s="4">
        <v>1591.2450000000001</v>
      </c>
      <c r="AA146" s="4">
        <v>353.61</v>
      </c>
      <c r="AB146" s="11">
        <v>656.28111333900006</v>
      </c>
      <c r="AC146" s="4">
        <v>235.74</v>
      </c>
      <c r="AD146" s="35">
        <v>957</v>
      </c>
      <c r="AE146" s="34">
        <v>661</v>
      </c>
      <c r="AF146" s="12"/>
      <c r="AG146" s="4"/>
      <c r="AH146" s="4"/>
      <c r="AI146" s="4"/>
      <c r="AJ146" s="4"/>
      <c r="AK146" s="4"/>
      <c r="AL146" s="4"/>
      <c r="AM146" s="4"/>
      <c r="AN146" s="20"/>
      <c r="AO146" s="20"/>
      <c r="AP146" s="4">
        <v>2437.3126855564997</v>
      </c>
      <c r="AQ146" s="4">
        <v>16241.876113339002</v>
      </c>
      <c r="AR146" s="4">
        <v>224842.82604562453</v>
      </c>
    </row>
    <row r="147" spans="1:44" s="33" customFormat="1" ht="21" customHeight="1" x14ac:dyDescent="0.25">
      <c r="A147" s="96">
        <v>120</v>
      </c>
      <c r="B147" s="17">
        <v>29</v>
      </c>
      <c r="C147" s="5" t="s">
        <v>43</v>
      </c>
      <c r="D147" s="5" t="s">
        <v>44</v>
      </c>
      <c r="E147" s="6">
        <v>15</v>
      </c>
      <c r="F147" s="6">
        <v>539</v>
      </c>
      <c r="G147" s="6">
        <v>2066</v>
      </c>
      <c r="H147" s="7" t="s">
        <v>670</v>
      </c>
      <c r="I147" s="285" t="s">
        <v>671</v>
      </c>
      <c r="J147" s="2" t="s">
        <v>467</v>
      </c>
      <c r="K147" s="13">
        <v>42095</v>
      </c>
      <c r="L147" s="8">
        <v>12</v>
      </c>
      <c r="M147" s="8">
        <v>6</v>
      </c>
      <c r="N147" s="2" t="s">
        <v>45</v>
      </c>
      <c r="O147" s="18" t="s">
        <v>246</v>
      </c>
      <c r="P147" s="18" t="s">
        <v>242</v>
      </c>
      <c r="Q147" s="18" t="s">
        <v>533</v>
      </c>
      <c r="R147" s="2">
        <v>2</v>
      </c>
      <c r="S147" s="23">
        <v>9898</v>
      </c>
      <c r="T147" s="23"/>
      <c r="U147" s="4">
        <v>9898</v>
      </c>
      <c r="V147" s="9"/>
      <c r="W147" s="9">
        <v>1649.6666666666667</v>
      </c>
      <c r="X147" s="10">
        <v>16496.666666666668</v>
      </c>
      <c r="Y147" s="4">
        <v>4949</v>
      </c>
      <c r="Z147" s="4">
        <v>1336.23</v>
      </c>
      <c r="AA147" s="4">
        <v>296.94</v>
      </c>
      <c r="AB147" s="11">
        <v>604.69234010599996</v>
      </c>
      <c r="AC147" s="4">
        <v>197.96</v>
      </c>
      <c r="AD147" s="35">
        <v>825</v>
      </c>
      <c r="AE147" s="34">
        <v>517</v>
      </c>
      <c r="AF147" s="12"/>
      <c r="AG147" s="4"/>
      <c r="AH147" s="4"/>
      <c r="AI147" s="4"/>
      <c r="AJ147" s="4"/>
      <c r="AK147" s="4"/>
      <c r="AL147" s="4"/>
      <c r="AM147" s="4"/>
      <c r="AN147" s="20"/>
      <c r="AO147" s="20"/>
      <c r="AP147" s="4">
        <v>2055.6370566843334</v>
      </c>
      <c r="AQ147" s="4">
        <v>13675.822340105999</v>
      </c>
      <c r="AR147" s="4">
        <v>189260.83847128964</v>
      </c>
    </row>
    <row r="148" spans="1:44" s="97" customFormat="1" ht="21" customHeight="1" x14ac:dyDescent="0.25">
      <c r="A148" s="96">
        <v>121</v>
      </c>
      <c r="B148" s="17">
        <v>29</v>
      </c>
      <c r="C148" s="5" t="s">
        <v>43</v>
      </c>
      <c r="D148" s="5" t="s">
        <v>44</v>
      </c>
      <c r="E148" s="6">
        <v>15</v>
      </c>
      <c r="F148" s="6">
        <v>539</v>
      </c>
      <c r="G148" s="6"/>
      <c r="H148" s="73" t="s">
        <v>540</v>
      </c>
      <c r="I148" s="286"/>
      <c r="J148" s="2"/>
      <c r="K148" s="21"/>
      <c r="L148" s="8">
        <v>13</v>
      </c>
      <c r="M148" s="8">
        <v>6</v>
      </c>
      <c r="N148" s="2" t="s">
        <v>45</v>
      </c>
      <c r="O148" s="14" t="s">
        <v>541</v>
      </c>
      <c r="P148" s="18" t="s">
        <v>242</v>
      </c>
      <c r="Q148" s="18" t="s">
        <v>533</v>
      </c>
      <c r="R148" s="2">
        <v>2</v>
      </c>
      <c r="S148" s="9">
        <v>9912</v>
      </c>
      <c r="T148" s="23"/>
      <c r="U148" s="4">
        <v>9912</v>
      </c>
      <c r="V148" s="9"/>
      <c r="W148" s="9">
        <v>1652</v>
      </c>
      <c r="X148" s="10">
        <v>16520</v>
      </c>
      <c r="Y148" s="4">
        <v>4956</v>
      </c>
      <c r="Z148" s="4">
        <v>1338.1200000000001</v>
      </c>
      <c r="AA148" s="4">
        <v>297.36</v>
      </c>
      <c r="AB148" s="11">
        <v>605.07468146400004</v>
      </c>
      <c r="AC148" s="4">
        <v>198.24</v>
      </c>
      <c r="AD148" s="32">
        <v>846</v>
      </c>
      <c r="AE148" s="34">
        <v>528</v>
      </c>
      <c r="AF148" s="12"/>
      <c r="AG148" s="4"/>
      <c r="AH148" s="4"/>
      <c r="AI148" s="4"/>
      <c r="AJ148" s="4"/>
      <c r="AK148" s="4"/>
      <c r="AL148" s="4"/>
      <c r="AM148" s="4"/>
      <c r="AN148" s="20"/>
      <c r="AO148" s="20"/>
      <c r="AP148" s="4">
        <v>2058.4657802440001</v>
      </c>
      <c r="AQ148" s="4">
        <v>13724.794681464002</v>
      </c>
      <c r="AR148" s="4">
        <v>189884.00195781203</v>
      </c>
    </row>
    <row r="149" spans="1:44" s="33" customFormat="1" ht="21" customHeight="1" x14ac:dyDescent="0.25">
      <c r="A149" s="96"/>
      <c r="B149" s="17"/>
      <c r="C149" s="5"/>
      <c r="D149" s="5"/>
      <c r="E149" s="6"/>
      <c r="F149" s="6"/>
      <c r="G149" s="6"/>
      <c r="H149" s="277"/>
      <c r="I149" s="288"/>
      <c r="J149" s="72"/>
      <c r="K149" s="54"/>
      <c r="L149" s="8"/>
      <c r="M149" s="8"/>
      <c r="N149" s="2"/>
      <c r="O149" s="18"/>
      <c r="P149" s="18"/>
      <c r="Q149" s="18"/>
      <c r="R149" s="2"/>
      <c r="S149" s="9"/>
      <c r="T149" s="23"/>
      <c r="U149" s="4"/>
      <c r="V149" s="36"/>
      <c r="W149" s="9"/>
      <c r="X149" s="10"/>
      <c r="Y149" s="4"/>
      <c r="Z149" s="4"/>
      <c r="AA149" s="4"/>
      <c r="AB149" s="11"/>
      <c r="AC149" s="4"/>
      <c r="AD149" s="35"/>
      <c r="AE149" s="34"/>
      <c r="AF149" s="12"/>
      <c r="AG149" s="4"/>
      <c r="AH149" s="4"/>
      <c r="AI149" s="4"/>
      <c r="AJ149" s="4"/>
      <c r="AK149" s="4"/>
      <c r="AL149" s="4"/>
      <c r="AM149" s="4"/>
      <c r="AN149" s="20"/>
      <c r="AO149" s="20"/>
      <c r="AP149" s="4"/>
      <c r="AQ149" s="4"/>
      <c r="AR149" s="4"/>
    </row>
    <row r="150" spans="1:44" s="33" customFormat="1" ht="21" customHeight="1" x14ac:dyDescent="0.25">
      <c r="A150" s="96"/>
      <c r="B150" s="17"/>
      <c r="C150" s="5"/>
      <c r="D150" s="5"/>
      <c r="E150" s="6"/>
      <c r="F150" s="6"/>
      <c r="G150" s="6"/>
      <c r="H150" s="7" t="s">
        <v>248</v>
      </c>
      <c r="I150" s="285"/>
      <c r="J150" s="2"/>
      <c r="K150" s="13"/>
      <c r="L150" s="8"/>
      <c r="M150" s="8"/>
      <c r="N150" s="2"/>
      <c r="O150" s="18"/>
      <c r="P150" s="18"/>
      <c r="Q150" s="18"/>
      <c r="R150" s="2"/>
      <c r="S150" s="9"/>
      <c r="T150" s="23"/>
      <c r="U150" s="4"/>
      <c r="V150" s="36"/>
      <c r="W150" s="9"/>
      <c r="X150" s="10"/>
      <c r="Y150" s="4"/>
      <c r="Z150" s="4"/>
      <c r="AA150" s="4"/>
      <c r="AB150" s="11"/>
      <c r="AC150" s="4"/>
      <c r="AD150" s="35"/>
      <c r="AE150" s="34"/>
      <c r="AF150" s="12"/>
      <c r="AG150" s="4"/>
      <c r="AH150" s="4"/>
      <c r="AI150" s="4"/>
      <c r="AJ150" s="4"/>
      <c r="AK150" s="4"/>
      <c r="AL150" s="4"/>
      <c r="AM150" s="4"/>
      <c r="AN150" s="20"/>
      <c r="AO150" s="20"/>
      <c r="AP150" s="4"/>
      <c r="AQ150" s="4"/>
      <c r="AR150" s="4"/>
    </row>
    <row r="151" spans="1:44" s="33" customFormat="1" ht="21" customHeight="1" x14ac:dyDescent="0.25">
      <c r="A151" s="96">
        <v>122</v>
      </c>
      <c r="B151" s="17">
        <v>29</v>
      </c>
      <c r="C151" s="5" t="s">
        <v>43</v>
      </c>
      <c r="D151" s="5" t="s">
        <v>44</v>
      </c>
      <c r="E151" s="6">
        <v>15</v>
      </c>
      <c r="F151" s="6">
        <v>539</v>
      </c>
      <c r="G151" s="6">
        <v>860</v>
      </c>
      <c r="H151" s="7" t="s">
        <v>307</v>
      </c>
      <c r="I151" s="286" t="s">
        <v>690</v>
      </c>
      <c r="J151" s="2" t="s">
        <v>467</v>
      </c>
      <c r="K151" s="21">
        <v>31566</v>
      </c>
      <c r="L151" s="8">
        <v>3</v>
      </c>
      <c r="M151" s="8">
        <v>8</v>
      </c>
      <c r="N151" s="2" t="s">
        <v>63</v>
      </c>
      <c r="O151" s="18" t="s">
        <v>308</v>
      </c>
      <c r="P151" s="18" t="s">
        <v>248</v>
      </c>
      <c r="Q151" s="18" t="s">
        <v>533</v>
      </c>
      <c r="R151" s="2">
        <v>2</v>
      </c>
      <c r="S151" s="23">
        <v>8969</v>
      </c>
      <c r="T151" s="23"/>
      <c r="U151" s="4">
        <v>8969</v>
      </c>
      <c r="V151" s="9">
        <v>420.6</v>
      </c>
      <c r="W151" s="9">
        <v>1494.8333333333333</v>
      </c>
      <c r="X151" s="10">
        <v>14948.333333333332</v>
      </c>
      <c r="Y151" s="4">
        <v>4484.5</v>
      </c>
      <c r="Z151" s="4">
        <v>1210.8150000000001</v>
      </c>
      <c r="AA151" s="4">
        <v>269.07</v>
      </c>
      <c r="AB151" s="11">
        <v>579.32125999300001</v>
      </c>
      <c r="AC151" s="4">
        <v>179.38</v>
      </c>
      <c r="AD151" s="35">
        <v>788</v>
      </c>
      <c r="AE151" s="34">
        <v>468</v>
      </c>
      <c r="AF151" s="12"/>
      <c r="AG151" s="4"/>
      <c r="AH151" s="4"/>
      <c r="AI151" s="4"/>
      <c r="AJ151" s="4"/>
      <c r="AK151" s="4"/>
      <c r="AL151" s="4"/>
      <c r="AM151" s="4"/>
      <c r="AN151" s="20"/>
      <c r="AO151" s="20"/>
      <c r="AP151" s="4">
        <v>1867.9310433321668</v>
      </c>
      <c r="AQ151" s="4">
        <v>12884.186259992999</v>
      </c>
      <c r="AR151" s="4">
        <v>177405.83282991484</v>
      </c>
    </row>
    <row r="152" spans="1:44" s="33" customFormat="1" ht="21" customHeight="1" x14ac:dyDescent="0.25">
      <c r="A152" s="96">
        <v>123</v>
      </c>
      <c r="B152" s="17">
        <v>29</v>
      </c>
      <c r="C152" s="5" t="s">
        <v>43</v>
      </c>
      <c r="D152" s="5" t="s">
        <v>44</v>
      </c>
      <c r="E152" s="6">
        <v>15</v>
      </c>
      <c r="F152" s="6">
        <v>539</v>
      </c>
      <c r="G152" s="6">
        <v>870</v>
      </c>
      <c r="H152" s="7" t="s">
        <v>309</v>
      </c>
      <c r="I152" s="286" t="s">
        <v>310</v>
      </c>
      <c r="J152" s="2" t="s">
        <v>467</v>
      </c>
      <c r="K152" s="21">
        <v>31569</v>
      </c>
      <c r="L152" s="267">
        <v>4</v>
      </c>
      <c r="M152" s="267">
        <v>8</v>
      </c>
      <c r="N152" s="2" t="s">
        <v>63</v>
      </c>
      <c r="O152" s="18" t="s">
        <v>311</v>
      </c>
      <c r="P152" s="18" t="s">
        <v>248</v>
      </c>
      <c r="Q152" s="18" t="s">
        <v>533</v>
      </c>
      <c r="R152" s="2">
        <v>2</v>
      </c>
      <c r="S152" s="23">
        <v>9338</v>
      </c>
      <c r="T152" s="23"/>
      <c r="U152" s="4">
        <v>9338</v>
      </c>
      <c r="V152" s="9">
        <v>420.6</v>
      </c>
      <c r="W152" s="9">
        <v>1556.3333333333333</v>
      </c>
      <c r="X152" s="10">
        <v>15563.333333333332</v>
      </c>
      <c r="Y152" s="4">
        <v>4669</v>
      </c>
      <c r="Z152" s="4">
        <v>1260.6300000000001</v>
      </c>
      <c r="AA152" s="4">
        <v>280.14</v>
      </c>
      <c r="AB152" s="11">
        <v>589.39868578599999</v>
      </c>
      <c r="AC152" s="4">
        <v>186.76</v>
      </c>
      <c r="AD152" s="35">
        <v>802</v>
      </c>
      <c r="AE152" s="34">
        <v>482</v>
      </c>
      <c r="AF152" s="12"/>
      <c r="AG152" s="4"/>
      <c r="AH152" s="4"/>
      <c r="AI152" s="4"/>
      <c r="AJ152" s="4"/>
      <c r="AK152" s="4"/>
      <c r="AL152" s="4"/>
      <c r="AM152" s="4"/>
      <c r="AN152" s="20"/>
      <c r="AO152" s="20"/>
      <c r="AP152" s="4">
        <v>1942.4881142976665</v>
      </c>
      <c r="AQ152" s="4">
        <v>13359.528685785999</v>
      </c>
      <c r="AR152" s="4">
        <v>184045.49901039636</v>
      </c>
    </row>
    <row r="153" spans="1:44" s="33" customFormat="1" ht="21" customHeight="1" x14ac:dyDescent="0.25">
      <c r="A153" s="96">
        <v>124</v>
      </c>
      <c r="B153" s="17">
        <v>29</v>
      </c>
      <c r="C153" s="5" t="s">
        <v>43</v>
      </c>
      <c r="D153" s="5" t="s">
        <v>44</v>
      </c>
      <c r="E153" s="6">
        <v>15</v>
      </c>
      <c r="F153" s="6">
        <v>539</v>
      </c>
      <c r="G153" s="6">
        <v>990</v>
      </c>
      <c r="H153" s="7" t="s">
        <v>313</v>
      </c>
      <c r="I153" s="286" t="s">
        <v>314</v>
      </c>
      <c r="J153" s="2" t="s">
        <v>467</v>
      </c>
      <c r="K153" s="21">
        <v>27903</v>
      </c>
      <c r="L153" s="8">
        <v>2</v>
      </c>
      <c r="M153" s="8">
        <v>8</v>
      </c>
      <c r="N153" s="2" t="s">
        <v>63</v>
      </c>
      <c r="O153" s="18" t="s">
        <v>315</v>
      </c>
      <c r="P153" s="18" t="s">
        <v>248</v>
      </c>
      <c r="Q153" s="18" t="s">
        <v>533</v>
      </c>
      <c r="R153" s="2">
        <v>2</v>
      </c>
      <c r="S153" s="23">
        <v>11368</v>
      </c>
      <c r="T153" s="23"/>
      <c r="U153" s="4">
        <v>11368</v>
      </c>
      <c r="V153" s="9">
        <v>420.6</v>
      </c>
      <c r="W153" s="9">
        <v>1894.6666666666667</v>
      </c>
      <c r="X153" s="10">
        <v>18946.666666666668</v>
      </c>
      <c r="Y153" s="4">
        <v>5684</v>
      </c>
      <c r="Z153" s="4">
        <v>1534.68</v>
      </c>
      <c r="AA153" s="4">
        <v>341.03999999999996</v>
      </c>
      <c r="AB153" s="11">
        <v>644.8381826960001</v>
      </c>
      <c r="AC153" s="4">
        <v>227.36</v>
      </c>
      <c r="AD153" s="35">
        <v>737</v>
      </c>
      <c r="AE153" s="34">
        <v>455</v>
      </c>
      <c r="AF153" s="12"/>
      <c r="AG153" s="4"/>
      <c r="AH153" s="4"/>
      <c r="AI153" s="4"/>
      <c r="AJ153" s="4"/>
      <c r="AK153" s="4"/>
      <c r="AL153" s="4"/>
      <c r="AM153" s="4"/>
      <c r="AN153" s="20"/>
      <c r="AO153" s="20"/>
      <c r="AP153" s="4">
        <v>2352.6530304493335</v>
      </c>
      <c r="AQ153" s="4">
        <v>15728.518182696</v>
      </c>
      <c r="AR153" s="4">
        <v>217620.20455613462</v>
      </c>
    </row>
    <row r="154" spans="1:44" s="33" customFormat="1" ht="21" customHeight="1" x14ac:dyDescent="0.25">
      <c r="A154" s="96">
        <v>125</v>
      </c>
      <c r="B154" s="17">
        <v>29</v>
      </c>
      <c r="C154" s="5" t="s">
        <v>43</v>
      </c>
      <c r="D154" s="5" t="s">
        <v>44</v>
      </c>
      <c r="E154" s="6">
        <v>15</v>
      </c>
      <c r="F154" s="6">
        <v>539</v>
      </c>
      <c r="G154" s="6">
        <v>1070</v>
      </c>
      <c r="H154" s="7" t="s">
        <v>284</v>
      </c>
      <c r="I154" s="286" t="s">
        <v>285</v>
      </c>
      <c r="J154" s="2" t="s">
        <v>467</v>
      </c>
      <c r="K154" s="21">
        <v>34071</v>
      </c>
      <c r="L154" s="8">
        <v>5</v>
      </c>
      <c r="M154" s="8">
        <v>12</v>
      </c>
      <c r="N154" s="2" t="s">
        <v>63</v>
      </c>
      <c r="O154" s="18" t="s">
        <v>283</v>
      </c>
      <c r="P154" s="18" t="s">
        <v>248</v>
      </c>
      <c r="Q154" s="14" t="s">
        <v>469</v>
      </c>
      <c r="R154" s="2">
        <v>2</v>
      </c>
      <c r="S154" s="23">
        <v>10500</v>
      </c>
      <c r="T154" s="23"/>
      <c r="U154" s="4">
        <v>10500</v>
      </c>
      <c r="V154" s="9">
        <v>350.5</v>
      </c>
      <c r="W154" s="9">
        <v>1750</v>
      </c>
      <c r="X154" s="10">
        <v>17500</v>
      </c>
      <c r="Y154" s="4">
        <v>5250</v>
      </c>
      <c r="Z154" s="4">
        <v>1417.5</v>
      </c>
      <c r="AA154" s="4">
        <v>315</v>
      </c>
      <c r="AB154" s="11">
        <v>621.13301850000005</v>
      </c>
      <c r="AC154" s="4">
        <v>210</v>
      </c>
      <c r="AD154" s="35">
        <v>903</v>
      </c>
      <c r="AE154" s="34">
        <v>549</v>
      </c>
      <c r="AF154" s="12"/>
      <c r="AG154" s="4"/>
      <c r="AH154" s="4"/>
      <c r="AI154" s="4"/>
      <c r="AJ154" s="4"/>
      <c r="AK154" s="4"/>
      <c r="AL154" s="4"/>
      <c r="AM154" s="4"/>
      <c r="AN154" s="20"/>
      <c r="AO154" s="20"/>
      <c r="AP154" s="4">
        <v>2177.2721697500001</v>
      </c>
      <c r="AQ154" s="4">
        <v>14866.133018500001</v>
      </c>
      <c r="AR154" s="4">
        <v>205070.86839175003</v>
      </c>
    </row>
    <row r="155" spans="1:44" s="33" customFormat="1" ht="21" customHeight="1" x14ac:dyDescent="0.25">
      <c r="A155" s="96">
        <v>126</v>
      </c>
      <c r="B155" s="17">
        <v>29</v>
      </c>
      <c r="C155" s="5" t="s">
        <v>43</v>
      </c>
      <c r="D155" s="5" t="s">
        <v>44</v>
      </c>
      <c r="E155" s="6">
        <v>15</v>
      </c>
      <c r="F155" s="6">
        <v>539</v>
      </c>
      <c r="G155" s="6">
        <v>1333</v>
      </c>
      <c r="H155" s="7" t="s">
        <v>304</v>
      </c>
      <c r="I155" s="286" t="s">
        <v>305</v>
      </c>
      <c r="J155" s="2" t="s">
        <v>467</v>
      </c>
      <c r="K155" s="21">
        <v>35830</v>
      </c>
      <c r="L155" s="8">
        <v>2</v>
      </c>
      <c r="M155" s="8">
        <v>8</v>
      </c>
      <c r="N155" s="2" t="s">
        <v>63</v>
      </c>
      <c r="O155" s="18" t="s">
        <v>306</v>
      </c>
      <c r="P155" s="18" t="s">
        <v>248</v>
      </c>
      <c r="Q155" s="18" t="s">
        <v>533</v>
      </c>
      <c r="R155" s="2">
        <v>2</v>
      </c>
      <c r="S155" s="23">
        <v>8579</v>
      </c>
      <c r="T155" s="23"/>
      <c r="U155" s="4">
        <v>8579</v>
      </c>
      <c r="V155" s="9">
        <v>280.39999999999998</v>
      </c>
      <c r="W155" s="9">
        <v>1429.8333333333333</v>
      </c>
      <c r="X155" s="10">
        <v>14298.333333333332</v>
      </c>
      <c r="Y155" s="4">
        <v>4289.5</v>
      </c>
      <c r="Z155" s="4">
        <v>1158.165</v>
      </c>
      <c r="AA155" s="4">
        <v>257.37</v>
      </c>
      <c r="AB155" s="11">
        <v>568.67032216300004</v>
      </c>
      <c r="AC155" s="4">
        <v>171.58</v>
      </c>
      <c r="AD155" s="35">
        <v>737</v>
      </c>
      <c r="AE155" s="34">
        <v>455</v>
      </c>
      <c r="AF155" s="12"/>
      <c r="AG155" s="4"/>
      <c r="AH155" s="4"/>
      <c r="AI155" s="4"/>
      <c r="AJ155" s="4"/>
      <c r="AK155" s="4"/>
      <c r="AL155" s="4"/>
      <c r="AM155" s="4"/>
      <c r="AN155" s="20"/>
      <c r="AO155" s="20"/>
      <c r="AP155" s="4">
        <v>1789.1308870271664</v>
      </c>
      <c r="AQ155" s="4">
        <v>12207.185322162999</v>
      </c>
      <c r="AR155" s="4">
        <v>168293.02141964983</v>
      </c>
    </row>
    <row r="156" spans="1:44" s="33" customFormat="1" ht="21.75" customHeight="1" x14ac:dyDescent="0.25">
      <c r="A156" s="96">
        <v>127</v>
      </c>
      <c r="B156" s="17">
        <v>29</v>
      </c>
      <c r="C156" s="5" t="s">
        <v>43</v>
      </c>
      <c r="D156" s="5" t="s">
        <v>44</v>
      </c>
      <c r="E156" s="6">
        <v>15</v>
      </c>
      <c r="F156" s="6">
        <v>539</v>
      </c>
      <c r="G156" s="6">
        <v>1355</v>
      </c>
      <c r="H156" s="7" t="s">
        <v>286</v>
      </c>
      <c r="I156" s="286" t="s">
        <v>287</v>
      </c>
      <c r="J156" s="2" t="s">
        <v>467</v>
      </c>
      <c r="K156" s="21">
        <v>35880</v>
      </c>
      <c r="L156" s="8">
        <v>5</v>
      </c>
      <c r="M156" s="8">
        <v>12</v>
      </c>
      <c r="N156" s="2" t="s">
        <v>63</v>
      </c>
      <c r="O156" s="18" t="s">
        <v>283</v>
      </c>
      <c r="P156" s="18" t="s">
        <v>248</v>
      </c>
      <c r="Q156" s="14" t="s">
        <v>469</v>
      </c>
      <c r="R156" s="2">
        <v>2</v>
      </c>
      <c r="S156" s="23">
        <v>10500</v>
      </c>
      <c r="T156" s="23"/>
      <c r="U156" s="4">
        <v>10500</v>
      </c>
      <c r="V156" s="9">
        <v>280.39999999999998</v>
      </c>
      <c r="W156" s="9">
        <v>1750</v>
      </c>
      <c r="X156" s="10">
        <v>17500</v>
      </c>
      <c r="Y156" s="4">
        <v>5250</v>
      </c>
      <c r="Z156" s="4">
        <v>1417.5</v>
      </c>
      <c r="AA156" s="4">
        <v>315</v>
      </c>
      <c r="AB156" s="11">
        <v>621.13301850000005</v>
      </c>
      <c r="AC156" s="4">
        <v>210</v>
      </c>
      <c r="AD156" s="35">
        <v>903</v>
      </c>
      <c r="AE156" s="34">
        <v>549</v>
      </c>
      <c r="AF156" s="12"/>
      <c r="AG156" s="4"/>
      <c r="AH156" s="4"/>
      <c r="AI156" s="4"/>
      <c r="AJ156" s="4"/>
      <c r="AK156" s="4"/>
      <c r="AL156" s="4"/>
      <c r="AM156" s="4"/>
      <c r="AN156" s="20"/>
      <c r="AO156" s="20"/>
      <c r="AP156" s="4">
        <v>2177.2721697500001</v>
      </c>
      <c r="AQ156" s="4">
        <v>14796.0330185</v>
      </c>
      <c r="AR156" s="4">
        <v>204229.66839175002</v>
      </c>
    </row>
    <row r="157" spans="1:44" s="33" customFormat="1" ht="21" customHeight="1" x14ac:dyDescent="0.25">
      <c r="A157" s="96">
        <v>128</v>
      </c>
      <c r="B157" s="17">
        <v>29</v>
      </c>
      <c r="C157" s="5" t="s">
        <v>43</v>
      </c>
      <c r="D157" s="5" t="s">
        <v>44</v>
      </c>
      <c r="E157" s="6">
        <v>15</v>
      </c>
      <c r="F157" s="6">
        <v>539</v>
      </c>
      <c r="G157" s="6">
        <v>1407</v>
      </c>
      <c r="H157" s="7" t="s">
        <v>288</v>
      </c>
      <c r="I157" s="286" t="s">
        <v>289</v>
      </c>
      <c r="J157" s="2" t="s">
        <v>467</v>
      </c>
      <c r="K157" s="21">
        <v>36167</v>
      </c>
      <c r="L157" s="8">
        <v>5</v>
      </c>
      <c r="M157" s="8">
        <v>12</v>
      </c>
      <c r="N157" s="2" t="s">
        <v>63</v>
      </c>
      <c r="O157" s="18" t="s">
        <v>283</v>
      </c>
      <c r="P157" s="18" t="s">
        <v>248</v>
      </c>
      <c r="Q157" s="14" t="s">
        <v>469</v>
      </c>
      <c r="R157" s="2">
        <v>2</v>
      </c>
      <c r="S157" s="23">
        <v>10500</v>
      </c>
      <c r="T157" s="23"/>
      <c r="U157" s="4">
        <v>10500</v>
      </c>
      <c r="V157" s="9">
        <v>280.39999999999998</v>
      </c>
      <c r="W157" s="9">
        <v>1750</v>
      </c>
      <c r="X157" s="10">
        <v>17500</v>
      </c>
      <c r="Y157" s="4">
        <v>5250</v>
      </c>
      <c r="Z157" s="4">
        <v>1417.5</v>
      </c>
      <c r="AA157" s="4">
        <v>315</v>
      </c>
      <c r="AB157" s="11">
        <v>621.13301850000005</v>
      </c>
      <c r="AC157" s="4">
        <v>210</v>
      </c>
      <c r="AD157" s="35">
        <v>903</v>
      </c>
      <c r="AE157" s="34">
        <v>549</v>
      </c>
      <c r="AF157" s="12"/>
      <c r="AG157" s="4"/>
      <c r="AH157" s="4"/>
      <c r="AI157" s="4"/>
      <c r="AJ157" s="4"/>
      <c r="AK157" s="4"/>
      <c r="AL157" s="4"/>
      <c r="AM157" s="4"/>
      <c r="AN157" s="20"/>
      <c r="AO157" s="20"/>
      <c r="AP157" s="4">
        <v>2177.2721697500001</v>
      </c>
      <c r="AQ157" s="4">
        <v>14796.0330185</v>
      </c>
      <c r="AR157" s="4">
        <v>204229.66839175002</v>
      </c>
    </row>
    <row r="158" spans="1:44" s="33" customFormat="1" ht="21" customHeight="1" x14ac:dyDescent="0.25">
      <c r="A158" s="96">
        <v>129</v>
      </c>
      <c r="B158" s="17">
        <v>29</v>
      </c>
      <c r="C158" s="5" t="s">
        <v>43</v>
      </c>
      <c r="D158" s="5" t="s">
        <v>44</v>
      </c>
      <c r="E158" s="6">
        <v>15</v>
      </c>
      <c r="F158" s="6">
        <v>539</v>
      </c>
      <c r="G158" s="6">
        <v>1424</v>
      </c>
      <c r="H158" s="7" t="s">
        <v>276</v>
      </c>
      <c r="I158" s="285" t="s">
        <v>277</v>
      </c>
      <c r="J158" s="2" t="s">
        <v>467</v>
      </c>
      <c r="K158" s="13">
        <v>36271</v>
      </c>
      <c r="L158" s="8">
        <v>6</v>
      </c>
      <c r="M158" s="8">
        <v>8</v>
      </c>
      <c r="N158" s="2" t="s">
        <v>63</v>
      </c>
      <c r="O158" s="18" t="s">
        <v>545</v>
      </c>
      <c r="P158" s="18" t="s">
        <v>248</v>
      </c>
      <c r="Q158" s="14" t="s">
        <v>469</v>
      </c>
      <c r="R158" s="2">
        <v>2</v>
      </c>
      <c r="S158" s="23">
        <v>10133</v>
      </c>
      <c r="T158" s="23"/>
      <c r="U158" s="4">
        <v>10133</v>
      </c>
      <c r="V158" s="9">
        <v>280.39999999999998</v>
      </c>
      <c r="W158" s="9">
        <v>1688.8333333333333</v>
      </c>
      <c r="X158" s="10">
        <v>16888.333333333332</v>
      </c>
      <c r="Y158" s="4">
        <v>5066.5</v>
      </c>
      <c r="Z158" s="4">
        <v>1367.9550000000002</v>
      </c>
      <c r="AA158" s="4">
        <v>303.99</v>
      </c>
      <c r="AB158" s="11">
        <v>611.11021290099995</v>
      </c>
      <c r="AC158" s="4">
        <v>202.66</v>
      </c>
      <c r="AD158" s="35">
        <v>915</v>
      </c>
      <c r="AE158" s="34">
        <v>616</v>
      </c>
      <c r="AF158" s="12"/>
      <c r="AG158" s="4"/>
      <c r="AH158" s="4"/>
      <c r="AI158" s="4"/>
      <c r="AJ158" s="4"/>
      <c r="AK158" s="4"/>
      <c r="AL158" s="4"/>
      <c r="AM158" s="4"/>
      <c r="AN158" s="20"/>
      <c r="AO158" s="20"/>
      <c r="AP158" s="4">
        <v>2103.1192021501665</v>
      </c>
      <c r="AQ158" s="4">
        <v>14430.115212900999</v>
      </c>
      <c r="AR158" s="4">
        <v>198908.16842362884</v>
      </c>
    </row>
    <row r="159" spans="1:44" s="33" customFormat="1" ht="21" customHeight="1" x14ac:dyDescent="0.25">
      <c r="A159" s="96">
        <v>130</v>
      </c>
      <c r="B159" s="17">
        <v>29</v>
      </c>
      <c r="C159" s="5" t="s">
        <v>43</v>
      </c>
      <c r="D159" s="5" t="s">
        <v>44</v>
      </c>
      <c r="E159" s="6">
        <v>15</v>
      </c>
      <c r="F159" s="6">
        <v>539</v>
      </c>
      <c r="G159" s="6">
        <v>1513</v>
      </c>
      <c r="H159" s="7" t="s">
        <v>290</v>
      </c>
      <c r="I159" s="286" t="s">
        <v>570</v>
      </c>
      <c r="J159" s="2" t="s">
        <v>467</v>
      </c>
      <c r="K159" s="21">
        <v>36825</v>
      </c>
      <c r="L159" s="8">
        <v>5</v>
      </c>
      <c r="M159" s="8">
        <v>12</v>
      </c>
      <c r="N159" s="2" t="s">
        <v>63</v>
      </c>
      <c r="O159" s="18" t="s">
        <v>283</v>
      </c>
      <c r="P159" s="18" t="s">
        <v>248</v>
      </c>
      <c r="Q159" s="14" t="s">
        <v>469</v>
      </c>
      <c r="R159" s="2">
        <v>2</v>
      </c>
      <c r="S159" s="23">
        <v>10500</v>
      </c>
      <c r="T159" s="23"/>
      <c r="U159" s="4">
        <v>10500</v>
      </c>
      <c r="V159" s="9">
        <v>280.39999999999998</v>
      </c>
      <c r="W159" s="9">
        <v>1750</v>
      </c>
      <c r="X159" s="10">
        <v>17500</v>
      </c>
      <c r="Y159" s="4">
        <v>5250</v>
      </c>
      <c r="Z159" s="4">
        <v>1417.5</v>
      </c>
      <c r="AA159" s="4">
        <v>315</v>
      </c>
      <c r="AB159" s="11">
        <v>621.13301850000005</v>
      </c>
      <c r="AC159" s="4">
        <v>210</v>
      </c>
      <c r="AD159" s="35">
        <v>903</v>
      </c>
      <c r="AE159" s="34">
        <v>549</v>
      </c>
      <c r="AF159" s="12"/>
      <c r="AG159" s="4"/>
      <c r="AH159" s="4"/>
      <c r="AI159" s="4"/>
      <c r="AJ159" s="4"/>
      <c r="AK159" s="4"/>
      <c r="AL159" s="4"/>
      <c r="AM159" s="4"/>
      <c r="AN159" s="20"/>
      <c r="AO159" s="20"/>
      <c r="AP159" s="4">
        <v>2177.2721697500001</v>
      </c>
      <c r="AQ159" s="4">
        <v>14796.0330185</v>
      </c>
      <c r="AR159" s="4">
        <v>204229.66839175002</v>
      </c>
    </row>
    <row r="160" spans="1:44" s="33" customFormat="1" ht="21" customHeight="1" x14ac:dyDescent="0.25">
      <c r="A160" s="96">
        <v>131</v>
      </c>
      <c r="B160" s="17">
        <v>29</v>
      </c>
      <c r="C160" s="5" t="s">
        <v>43</v>
      </c>
      <c r="D160" s="5" t="s">
        <v>44</v>
      </c>
      <c r="E160" s="6">
        <v>15</v>
      </c>
      <c r="F160" s="6">
        <v>539</v>
      </c>
      <c r="G160" s="6">
        <v>1528</v>
      </c>
      <c r="H160" s="7" t="s">
        <v>291</v>
      </c>
      <c r="I160" s="286" t="s">
        <v>292</v>
      </c>
      <c r="J160" s="2" t="s">
        <v>467</v>
      </c>
      <c r="K160" s="21">
        <v>36938</v>
      </c>
      <c r="L160" s="8">
        <v>5</v>
      </c>
      <c r="M160" s="8">
        <v>12</v>
      </c>
      <c r="N160" s="2" t="s">
        <v>63</v>
      </c>
      <c r="O160" s="18" t="s">
        <v>283</v>
      </c>
      <c r="P160" s="18" t="s">
        <v>248</v>
      </c>
      <c r="Q160" s="14" t="s">
        <v>469</v>
      </c>
      <c r="R160" s="2">
        <v>2</v>
      </c>
      <c r="S160" s="23">
        <v>10500</v>
      </c>
      <c r="T160" s="23"/>
      <c r="U160" s="4">
        <v>10500</v>
      </c>
      <c r="V160" s="9">
        <v>210.3</v>
      </c>
      <c r="W160" s="9">
        <v>1750</v>
      </c>
      <c r="X160" s="10">
        <v>17500</v>
      </c>
      <c r="Y160" s="4">
        <v>5250</v>
      </c>
      <c r="Z160" s="4">
        <v>1417.5</v>
      </c>
      <c r="AA160" s="4">
        <v>315</v>
      </c>
      <c r="AB160" s="11">
        <v>621.13301850000005</v>
      </c>
      <c r="AC160" s="4">
        <v>210</v>
      </c>
      <c r="AD160" s="35">
        <v>903</v>
      </c>
      <c r="AE160" s="34">
        <v>549</v>
      </c>
      <c r="AF160" s="12"/>
      <c r="AG160" s="4"/>
      <c r="AH160" s="4"/>
      <c r="AI160" s="4"/>
      <c r="AJ160" s="4"/>
      <c r="AK160" s="4"/>
      <c r="AL160" s="4"/>
      <c r="AM160" s="4"/>
      <c r="AN160" s="20"/>
      <c r="AO160" s="20"/>
      <c r="AP160" s="4">
        <v>2177.2721697500001</v>
      </c>
      <c r="AQ160" s="4">
        <v>14725.9330185</v>
      </c>
      <c r="AR160" s="4">
        <v>203388.46839175001</v>
      </c>
    </row>
    <row r="161" spans="1:44" s="33" customFormat="1" ht="21" customHeight="1" x14ac:dyDescent="0.25">
      <c r="A161" s="96">
        <v>132</v>
      </c>
      <c r="B161" s="17">
        <v>29</v>
      </c>
      <c r="C161" s="5" t="s">
        <v>43</v>
      </c>
      <c r="D161" s="5" t="s">
        <v>44</v>
      </c>
      <c r="E161" s="6">
        <v>15</v>
      </c>
      <c r="F161" s="6">
        <v>539</v>
      </c>
      <c r="G161" s="6">
        <v>1559</v>
      </c>
      <c r="H161" s="7" t="s">
        <v>280</v>
      </c>
      <c r="I161" s="285" t="s">
        <v>281</v>
      </c>
      <c r="J161" s="2" t="s">
        <v>467</v>
      </c>
      <c r="K161" s="13">
        <v>37182</v>
      </c>
      <c r="L161" s="8">
        <v>6</v>
      </c>
      <c r="M161" s="8">
        <v>8</v>
      </c>
      <c r="N161" s="2" t="s">
        <v>63</v>
      </c>
      <c r="O161" s="18" t="s">
        <v>545</v>
      </c>
      <c r="P161" s="18" t="s">
        <v>248</v>
      </c>
      <c r="Q161" s="14" t="s">
        <v>469</v>
      </c>
      <c r="R161" s="2">
        <v>2</v>
      </c>
      <c r="S161" s="23">
        <v>10133</v>
      </c>
      <c r="T161" s="23"/>
      <c r="U161" s="4">
        <v>10133</v>
      </c>
      <c r="V161" s="9">
        <v>210.3</v>
      </c>
      <c r="W161" s="9">
        <v>1688.8333333333333</v>
      </c>
      <c r="X161" s="10">
        <v>16888.333333333332</v>
      </c>
      <c r="Y161" s="4">
        <v>5066.5</v>
      </c>
      <c r="Z161" s="4">
        <v>1367.9550000000002</v>
      </c>
      <c r="AA161" s="4">
        <v>303.99</v>
      </c>
      <c r="AB161" s="11">
        <v>611.11021290099995</v>
      </c>
      <c r="AC161" s="4">
        <v>202.66</v>
      </c>
      <c r="AD161" s="35">
        <v>915</v>
      </c>
      <c r="AE161" s="34">
        <v>616</v>
      </c>
      <c r="AF161" s="12"/>
      <c r="AG161" s="4"/>
      <c r="AH161" s="4"/>
      <c r="AI161" s="4"/>
      <c r="AJ161" s="4"/>
      <c r="AK161" s="4"/>
      <c r="AL161" s="4"/>
      <c r="AM161" s="4"/>
      <c r="AN161" s="20"/>
      <c r="AO161" s="20"/>
      <c r="AP161" s="4">
        <v>2103.1192021501665</v>
      </c>
      <c r="AQ161" s="4">
        <v>14360.015212900998</v>
      </c>
      <c r="AR161" s="4">
        <v>198066.96842362886</v>
      </c>
    </row>
    <row r="162" spans="1:44" s="33" customFormat="1" ht="21" customHeight="1" x14ac:dyDescent="0.25">
      <c r="A162" s="96">
        <v>133</v>
      </c>
      <c r="B162" s="17">
        <v>29</v>
      </c>
      <c r="C162" s="5" t="s">
        <v>43</v>
      </c>
      <c r="D162" s="5" t="s">
        <v>44</v>
      </c>
      <c r="E162" s="6">
        <v>15</v>
      </c>
      <c r="F162" s="6">
        <v>539</v>
      </c>
      <c r="G162" s="6">
        <v>1581</v>
      </c>
      <c r="H162" s="268" t="s">
        <v>302</v>
      </c>
      <c r="I162" s="285" t="s">
        <v>508</v>
      </c>
      <c r="J162" s="2" t="s">
        <v>467</v>
      </c>
      <c r="K162" s="13">
        <v>37463</v>
      </c>
      <c r="L162" s="8">
        <v>4</v>
      </c>
      <c r="M162" s="8">
        <v>8</v>
      </c>
      <c r="N162" s="2" t="s">
        <v>63</v>
      </c>
      <c r="O162" s="18" t="s">
        <v>303</v>
      </c>
      <c r="P162" s="18" t="s">
        <v>248</v>
      </c>
      <c r="Q162" s="18" t="s">
        <v>533</v>
      </c>
      <c r="R162" s="2">
        <v>2</v>
      </c>
      <c r="S162" s="23">
        <v>9338</v>
      </c>
      <c r="T162" s="23"/>
      <c r="U162" s="4">
        <v>9338</v>
      </c>
      <c r="V162" s="9">
        <v>210.3</v>
      </c>
      <c r="W162" s="9">
        <v>1556.3333333333333</v>
      </c>
      <c r="X162" s="10">
        <v>15563.333333333332</v>
      </c>
      <c r="Y162" s="4">
        <v>4669</v>
      </c>
      <c r="Z162" s="4">
        <v>1260.6300000000001</v>
      </c>
      <c r="AA162" s="4">
        <v>280.14</v>
      </c>
      <c r="AB162" s="11">
        <v>589.39868578599999</v>
      </c>
      <c r="AC162" s="4">
        <v>186.76</v>
      </c>
      <c r="AD162" s="35">
        <v>802</v>
      </c>
      <c r="AE162" s="34">
        <v>482</v>
      </c>
      <c r="AF162" s="12"/>
      <c r="AG162" s="4"/>
      <c r="AH162" s="4"/>
      <c r="AI162" s="4"/>
      <c r="AJ162" s="4"/>
      <c r="AK162" s="4"/>
      <c r="AL162" s="4"/>
      <c r="AM162" s="4"/>
      <c r="AN162" s="20"/>
      <c r="AO162" s="20"/>
      <c r="AP162" s="4">
        <v>1942.4881142976665</v>
      </c>
      <c r="AQ162" s="4">
        <v>13149.228685786</v>
      </c>
      <c r="AR162" s="4">
        <v>181521.89901039633</v>
      </c>
    </row>
    <row r="163" spans="1:44" s="33" customFormat="1" ht="21" customHeight="1" x14ac:dyDescent="0.25">
      <c r="A163" s="96">
        <v>134</v>
      </c>
      <c r="B163" s="17">
        <v>29</v>
      </c>
      <c r="C163" s="5" t="s">
        <v>43</v>
      </c>
      <c r="D163" s="5" t="s">
        <v>44</v>
      </c>
      <c r="E163" s="6">
        <v>15</v>
      </c>
      <c r="F163" s="6">
        <v>539</v>
      </c>
      <c r="G163" s="6">
        <v>1583</v>
      </c>
      <c r="H163" s="7" t="s">
        <v>293</v>
      </c>
      <c r="I163" s="286" t="s">
        <v>294</v>
      </c>
      <c r="J163" s="2" t="s">
        <v>467</v>
      </c>
      <c r="K163" s="21">
        <v>37473</v>
      </c>
      <c r="L163" s="8">
        <v>5</v>
      </c>
      <c r="M163" s="8">
        <v>12</v>
      </c>
      <c r="N163" s="2" t="s">
        <v>63</v>
      </c>
      <c r="O163" s="18" t="s">
        <v>295</v>
      </c>
      <c r="P163" s="18" t="s">
        <v>248</v>
      </c>
      <c r="Q163" s="14" t="s">
        <v>469</v>
      </c>
      <c r="R163" s="2">
        <v>2</v>
      </c>
      <c r="S163" s="23">
        <v>10500</v>
      </c>
      <c r="T163" s="23"/>
      <c r="U163" s="4">
        <v>10500</v>
      </c>
      <c r="V163" s="9">
        <v>210.3</v>
      </c>
      <c r="W163" s="9">
        <v>1750</v>
      </c>
      <c r="X163" s="10">
        <v>17500</v>
      </c>
      <c r="Y163" s="4">
        <v>5250</v>
      </c>
      <c r="Z163" s="4">
        <v>1417.5</v>
      </c>
      <c r="AA163" s="4">
        <v>315</v>
      </c>
      <c r="AB163" s="11">
        <v>621.13301850000005</v>
      </c>
      <c r="AC163" s="4">
        <v>210</v>
      </c>
      <c r="AD163" s="35">
        <v>903</v>
      </c>
      <c r="AE163" s="34">
        <v>549</v>
      </c>
      <c r="AF163" s="12"/>
      <c r="AG163" s="4"/>
      <c r="AH163" s="4"/>
      <c r="AI163" s="4"/>
      <c r="AJ163" s="4"/>
      <c r="AK163" s="4"/>
      <c r="AL163" s="4"/>
      <c r="AM163" s="4"/>
      <c r="AN163" s="20"/>
      <c r="AO163" s="20"/>
      <c r="AP163" s="4">
        <v>2177.2721697500001</v>
      </c>
      <c r="AQ163" s="4">
        <v>14725.9330185</v>
      </c>
      <c r="AR163" s="4">
        <v>203388.46839175001</v>
      </c>
    </row>
    <row r="164" spans="1:44" s="33" customFormat="1" ht="21" customHeight="1" x14ac:dyDescent="0.25">
      <c r="A164" s="96">
        <v>135</v>
      </c>
      <c r="B164" s="17">
        <v>29</v>
      </c>
      <c r="C164" s="5" t="s">
        <v>43</v>
      </c>
      <c r="D164" s="5" t="s">
        <v>44</v>
      </c>
      <c r="E164" s="6">
        <v>15</v>
      </c>
      <c r="F164" s="6">
        <v>539</v>
      </c>
      <c r="G164" s="6">
        <v>1626</v>
      </c>
      <c r="H164" s="7" t="s">
        <v>331</v>
      </c>
      <c r="I164" s="286" t="s">
        <v>332</v>
      </c>
      <c r="J164" s="2" t="s">
        <v>467</v>
      </c>
      <c r="K164" s="21">
        <v>37839</v>
      </c>
      <c r="L164" s="8">
        <v>6</v>
      </c>
      <c r="M164" s="8">
        <v>8</v>
      </c>
      <c r="N164" s="2" t="s">
        <v>63</v>
      </c>
      <c r="O164" s="18" t="s">
        <v>545</v>
      </c>
      <c r="P164" s="18" t="s">
        <v>248</v>
      </c>
      <c r="Q164" s="14" t="s">
        <v>469</v>
      </c>
      <c r="R164" s="2">
        <v>2</v>
      </c>
      <c r="S164" s="23">
        <v>10133</v>
      </c>
      <c r="T164" s="23"/>
      <c r="U164" s="4">
        <v>10133</v>
      </c>
      <c r="V164" s="9">
        <v>210.3</v>
      </c>
      <c r="W164" s="9">
        <v>1688.8333333333333</v>
      </c>
      <c r="X164" s="10">
        <v>16888.333333333332</v>
      </c>
      <c r="Y164" s="4">
        <v>5066.5</v>
      </c>
      <c r="Z164" s="4">
        <v>1367.9550000000002</v>
      </c>
      <c r="AA164" s="4">
        <v>303.99</v>
      </c>
      <c r="AB164" s="11">
        <v>611.11021290099995</v>
      </c>
      <c r="AC164" s="4">
        <v>202.66</v>
      </c>
      <c r="AD164" s="35">
        <v>915</v>
      </c>
      <c r="AE164" s="34">
        <v>616</v>
      </c>
      <c r="AF164" s="12"/>
      <c r="AG164" s="4"/>
      <c r="AH164" s="4"/>
      <c r="AI164" s="4"/>
      <c r="AJ164" s="4"/>
      <c r="AK164" s="4"/>
      <c r="AL164" s="4"/>
      <c r="AM164" s="4"/>
      <c r="AN164" s="20"/>
      <c r="AO164" s="20"/>
      <c r="AP164" s="4">
        <v>2103.1192021501665</v>
      </c>
      <c r="AQ164" s="4">
        <v>14360.015212900998</v>
      </c>
      <c r="AR164" s="4">
        <v>198066.96842362886</v>
      </c>
    </row>
    <row r="165" spans="1:44" s="33" customFormat="1" ht="21" customHeight="1" x14ac:dyDescent="0.25">
      <c r="A165" s="96">
        <v>136</v>
      </c>
      <c r="B165" s="17">
        <v>29</v>
      </c>
      <c r="C165" s="5" t="s">
        <v>43</v>
      </c>
      <c r="D165" s="5" t="s">
        <v>44</v>
      </c>
      <c r="E165" s="6">
        <v>15</v>
      </c>
      <c r="F165" s="6">
        <v>539</v>
      </c>
      <c r="G165" s="6">
        <v>1643</v>
      </c>
      <c r="H165" s="7" t="s">
        <v>296</v>
      </c>
      <c r="I165" s="286" t="s">
        <v>297</v>
      </c>
      <c r="J165" s="2" t="s">
        <v>467</v>
      </c>
      <c r="K165" s="21">
        <v>38204</v>
      </c>
      <c r="L165" s="8">
        <v>5</v>
      </c>
      <c r="M165" s="8">
        <v>12</v>
      </c>
      <c r="N165" s="2" t="s">
        <v>63</v>
      </c>
      <c r="O165" s="18" t="s">
        <v>283</v>
      </c>
      <c r="P165" s="18" t="s">
        <v>248</v>
      </c>
      <c r="Q165" s="14" t="s">
        <v>469</v>
      </c>
      <c r="R165" s="2">
        <v>2</v>
      </c>
      <c r="S165" s="23">
        <v>10500</v>
      </c>
      <c r="T165" s="23"/>
      <c r="U165" s="4">
        <v>10500</v>
      </c>
      <c r="V165" s="9">
        <v>210.3</v>
      </c>
      <c r="W165" s="9">
        <v>1750</v>
      </c>
      <c r="X165" s="10">
        <v>17500</v>
      </c>
      <c r="Y165" s="4">
        <v>5250</v>
      </c>
      <c r="Z165" s="4">
        <v>1417.5</v>
      </c>
      <c r="AA165" s="4">
        <v>315</v>
      </c>
      <c r="AB165" s="11">
        <v>621.13301850000005</v>
      </c>
      <c r="AC165" s="4">
        <v>210</v>
      </c>
      <c r="AD165" s="35">
        <v>903</v>
      </c>
      <c r="AE165" s="34">
        <v>549</v>
      </c>
      <c r="AF165" s="12"/>
      <c r="AG165" s="4"/>
      <c r="AH165" s="4"/>
      <c r="AI165" s="4"/>
      <c r="AJ165" s="4"/>
      <c r="AK165" s="4"/>
      <c r="AL165" s="4"/>
      <c r="AM165" s="4"/>
      <c r="AN165" s="20"/>
      <c r="AO165" s="20"/>
      <c r="AP165" s="4">
        <v>2177.2721697500001</v>
      </c>
      <c r="AQ165" s="4">
        <v>14725.9330185</v>
      </c>
      <c r="AR165" s="4">
        <v>203388.46839175001</v>
      </c>
    </row>
    <row r="166" spans="1:44" s="33" customFormat="1" ht="21" customHeight="1" x14ac:dyDescent="0.25">
      <c r="A166" s="96">
        <v>137</v>
      </c>
      <c r="B166" s="17">
        <v>29</v>
      </c>
      <c r="C166" s="5" t="s">
        <v>43</v>
      </c>
      <c r="D166" s="5" t="s">
        <v>44</v>
      </c>
      <c r="E166" s="6">
        <v>15</v>
      </c>
      <c r="F166" s="6">
        <v>539</v>
      </c>
      <c r="G166" s="6">
        <v>1749</v>
      </c>
      <c r="H166" s="7" t="s">
        <v>316</v>
      </c>
      <c r="I166" s="286" t="s">
        <v>691</v>
      </c>
      <c r="J166" s="2" t="s">
        <v>467</v>
      </c>
      <c r="K166" s="21">
        <v>38916</v>
      </c>
      <c r="L166" s="8">
        <v>2</v>
      </c>
      <c r="M166" s="8">
        <v>8</v>
      </c>
      <c r="N166" s="2" t="s">
        <v>63</v>
      </c>
      <c r="O166" s="18" t="s">
        <v>318</v>
      </c>
      <c r="P166" s="18" t="s">
        <v>248</v>
      </c>
      <c r="Q166" s="18" t="s">
        <v>533</v>
      </c>
      <c r="R166" s="2">
        <v>2</v>
      </c>
      <c r="S166" s="23">
        <v>8579</v>
      </c>
      <c r="T166" s="23"/>
      <c r="U166" s="4">
        <v>8579</v>
      </c>
      <c r="V166" s="9">
        <v>140.19999999999999</v>
      </c>
      <c r="W166" s="9">
        <v>1429.8333333333333</v>
      </c>
      <c r="X166" s="10">
        <v>14298.333333333332</v>
      </c>
      <c r="Y166" s="4">
        <v>4289.5</v>
      </c>
      <c r="Z166" s="4">
        <v>1158.165</v>
      </c>
      <c r="AA166" s="4">
        <v>257.37</v>
      </c>
      <c r="AB166" s="11">
        <v>568.67032216300004</v>
      </c>
      <c r="AC166" s="4">
        <v>171.58</v>
      </c>
      <c r="AD166" s="35">
        <v>737</v>
      </c>
      <c r="AE166" s="34">
        <v>455</v>
      </c>
      <c r="AF166" s="12"/>
      <c r="AG166" s="4"/>
      <c r="AH166" s="4"/>
      <c r="AI166" s="4"/>
      <c r="AJ166" s="4"/>
      <c r="AK166" s="4"/>
      <c r="AL166" s="4"/>
      <c r="AM166" s="4"/>
      <c r="AN166" s="20"/>
      <c r="AO166" s="20"/>
      <c r="AP166" s="4">
        <v>1789.1308870271664</v>
      </c>
      <c r="AQ166" s="4">
        <v>12066.985322163002</v>
      </c>
      <c r="AR166" s="4">
        <v>166610.62141964986</v>
      </c>
    </row>
    <row r="167" spans="1:44" s="33" customFormat="1" ht="21" customHeight="1" x14ac:dyDescent="0.25">
      <c r="A167" s="96">
        <v>138</v>
      </c>
      <c r="B167" s="17">
        <v>29</v>
      </c>
      <c r="C167" s="5" t="s">
        <v>43</v>
      </c>
      <c r="D167" s="5" t="s">
        <v>44</v>
      </c>
      <c r="E167" s="6">
        <v>15</v>
      </c>
      <c r="F167" s="6">
        <v>539</v>
      </c>
      <c r="G167" s="6">
        <v>1750</v>
      </c>
      <c r="H167" s="7" t="s">
        <v>254</v>
      </c>
      <c r="I167" s="285" t="s">
        <v>255</v>
      </c>
      <c r="J167" s="2" t="s">
        <v>467</v>
      </c>
      <c r="K167" s="13">
        <v>38920</v>
      </c>
      <c r="L167" s="8">
        <v>6</v>
      </c>
      <c r="M167" s="8">
        <v>6</v>
      </c>
      <c r="N167" s="2" t="s">
        <v>63</v>
      </c>
      <c r="O167" s="18" t="s">
        <v>273</v>
      </c>
      <c r="P167" s="18" t="s">
        <v>248</v>
      </c>
      <c r="Q167" s="14" t="s">
        <v>469</v>
      </c>
      <c r="R167" s="2">
        <v>2</v>
      </c>
      <c r="S167" s="23">
        <v>7599.5</v>
      </c>
      <c r="T167" s="23"/>
      <c r="U167" s="4">
        <v>7599.5</v>
      </c>
      <c r="V167" s="9">
        <v>140.19999999999999</v>
      </c>
      <c r="W167" s="9">
        <v>1266.5833333333333</v>
      </c>
      <c r="X167" s="10">
        <v>12665.833333333334</v>
      </c>
      <c r="Y167" s="4">
        <v>3799.75</v>
      </c>
      <c r="Z167" s="4">
        <v>1025.9325000000001</v>
      </c>
      <c r="AA167" s="4">
        <v>227.98499999999999</v>
      </c>
      <c r="AB167" s="11">
        <v>541.92008215150008</v>
      </c>
      <c r="AC167" s="4">
        <v>151.99</v>
      </c>
      <c r="AD167" s="35">
        <v>686.5</v>
      </c>
      <c r="AE167" s="34">
        <v>461.5</v>
      </c>
      <c r="AF167" s="12"/>
      <c r="AG167" s="4"/>
      <c r="AH167" s="4"/>
      <c r="AI167" s="4"/>
      <c r="AJ167" s="4"/>
      <c r="AK167" s="4"/>
      <c r="AL167" s="4"/>
      <c r="AM167" s="4"/>
      <c r="AN167" s="20"/>
      <c r="AO167" s="20"/>
      <c r="AP167" s="4">
        <v>1591.2212636919166</v>
      </c>
      <c r="AQ167" s="4">
        <v>10835.527582151501</v>
      </c>
      <c r="AR167" s="4">
        <v>149349.71891617661</v>
      </c>
    </row>
    <row r="168" spans="1:44" s="33" customFormat="1" ht="21" customHeight="1" x14ac:dyDescent="0.25">
      <c r="A168" s="96">
        <v>139</v>
      </c>
      <c r="B168" s="17">
        <v>29</v>
      </c>
      <c r="C168" s="5" t="s">
        <v>43</v>
      </c>
      <c r="D168" s="5" t="s">
        <v>44</v>
      </c>
      <c r="E168" s="6">
        <v>15</v>
      </c>
      <c r="F168" s="6">
        <v>539</v>
      </c>
      <c r="G168" s="6">
        <v>1756</v>
      </c>
      <c r="H168" s="7" t="s">
        <v>298</v>
      </c>
      <c r="I168" s="286" t="s">
        <v>299</v>
      </c>
      <c r="J168" s="2" t="s">
        <v>467</v>
      </c>
      <c r="K168" s="21">
        <v>38962</v>
      </c>
      <c r="L168" s="8">
        <v>5</v>
      </c>
      <c r="M168" s="8">
        <v>12</v>
      </c>
      <c r="N168" s="2" t="s">
        <v>63</v>
      </c>
      <c r="O168" s="18" t="s">
        <v>295</v>
      </c>
      <c r="P168" s="18" t="s">
        <v>248</v>
      </c>
      <c r="Q168" s="14" t="s">
        <v>469</v>
      </c>
      <c r="R168" s="2">
        <v>2</v>
      </c>
      <c r="S168" s="23">
        <v>10500</v>
      </c>
      <c r="T168" s="23"/>
      <c r="U168" s="4">
        <v>10500</v>
      </c>
      <c r="V168" s="9">
        <v>140.19999999999999</v>
      </c>
      <c r="W168" s="9">
        <v>1750</v>
      </c>
      <c r="X168" s="10">
        <v>17500</v>
      </c>
      <c r="Y168" s="4">
        <v>5250</v>
      </c>
      <c r="Z168" s="4">
        <v>1417.5</v>
      </c>
      <c r="AA168" s="4">
        <v>315</v>
      </c>
      <c r="AB168" s="11">
        <v>621.13301850000005</v>
      </c>
      <c r="AC168" s="4">
        <v>210</v>
      </c>
      <c r="AD168" s="35">
        <v>903</v>
      </c>
      <c r="AE168" s="34">
        <v>549</v>
      </c>
      <c r="AF168" s="12"/>
      <c r="AG168" s="4"/>
      <c r="AH168" s="4"/>
      <c r="AI168" s="4"/>
      <c r="AJ168" s="4"/>
      <c r="AK168" s="4"/>
      <c r="AL168" s="4"/>
      <c r="AM168" s="4"/>
      <c r="AN168" s="20"/>
      <c r="AO168" s="20"/>
      <c r="AP168" s="4">
        <v>2177.2721697500001</v>
      </c>
      <c r="AQ168" s="4">
        <v>14655.833018500001</v>
      </c>
      <c r="AR168" s="4">
        <v>202547.26839175003</v>
      </c>
    </row>
    <row r="169" spans="1:44" s="33" customFormat="1" ht="21" customHeight="1" x14ac:dyDescent="0.25">
      <c r="A169" s="96">
        <v>140</v>
      </c>
      <c r="B169" s="17">
        <v>29</v>
      </c>
      <c r="C169" s="5" t="s">
        <v>43</v>
      </c>
      <c r="D169" s="5" t="s">
        <v>44</v>
      </c>
      <c r="E169" s="6">
        <v>15</v>
      </c>
      <c r="F169" s="6">
        <v>539</v>
      </c>
      <c r="G169" s="6">
        <v>1786</v>
      </c>
      <c r="H169" s="7" t="s">
        <v>249</v>
      </c>
      <c r="I169" s="285" t="s">
        <v>250</v>
      </c>
      <c r="J169" s="2" t="s">
        <v>467</v>
      </c>
      <c r="K169" s="13">
        <v>39160</v>
      </c>
      <c r="L169" s="8">
        <v>13</v>
      </c>
      <c r="M169" s="8">
        <v>4</v>
      </c>
      <c r="N169" s="2" t="s">
        <v>45</v>
      </c>
      <c r="O169" s="18" t="s">
        <v>251</v>
      </c>
      <c r="P169" s="18" t="s">
        <v>248</v>
      </c>
      <c r="Q169" s="14" t="s">
        <v>469</v>
      </c>
      <c r="R169" s="2">
        <v>2</v>
      </c>
      <c r="S169" s="23">
        <v>6607</v>
      </c>
      <c r="T169" s="23"/>
      <c r="U169" s="4">
        <v>6607</v>
      </c>
      <c r="V169" s="9">
        <v>140.19999999999999</v>
      </c>
      <c r="W169" s="9">
        <v>1101.1666666666665</v>
      </c>
      <c r="X169" s="10">
        <v>11011.666666666666</v>
      </c>
      <c r="Y169" s="4">
        <v>3303.5</v>
      </c>
      <c r="Z169" s="4">
        <v>891.94500000000005</v>
      </c>
      <c r="AA169" s="4">
        <v>198.20999999999998</v>
      </c>
      <c r="AB169" s="11">
        <v>514.81481087899999</v>
      </c>
      <c r="AC169" s="4">
        <v>132.14000000000001</v>
      </c>
      <c r="AD169" s="35">
        <v>564</v>
      </c>
      <c r="AE169" s="34">
        <v>352</v>
      </c>
      <c r="AF169" s="12"/>
      <c r="AG169" s="4"/>
      <c r="AH169" s="4"/>
      <c r="AI169" s="4"/>
      <c r="AJ169" s="4"/>
      <c r="AK169" s="4"/>
      <c r="AL169" s="4"/>
      <c r="AM169" s="4"/>
      <c r="AN169" s="20"/>
      <c r="AO169" s="20"/>
      <c r="AP169" s="4">
        <v>1390.6849684798333</v>
      </c>
      <c r="AQ169" s="4">
        <v>9400.3098108789982</v>
      </c>
      <c r="AR169" s="4">
        <v>129610.73603236115</v>
      </c>
    </row>
    <row r="170" spans="1:44" s="33" customFormat="1" ht="21" customHeight="1" x14ac:dyDescent="0.25">
      <c r="A170" s="96">
        <v>141</v>
      </c>
      <c r="B170" s="17">
        <v>29</v>
      </c>
      <c r="C170" s="5" t="s">
        <v>43</v>
      </c>
      <c r="D170" s="5" t="s">
        <v>44</v>
      </c>
      <c r="E170" s="6">
        <v>15</v>
      </c>
      <c r="F170" s="6">
        <v>539</v>
      </c>
      <c r="G170" s="6">
        <v>1812</v>
      </c>
      <c r="H170" s="19" t="s">
        <v>272</v>
      </c>
      <c r="I170" s="286" t="s">
        <v>571</v>
      </c>
      <c r="J170" s="2" t="s">
        <v>467</v>
      </c>
      <c r="K170" s="21">
        <v>39395</v>
      </c>
      <c r="L170" s="8">
        <v>5</v>
      </c>
      <c r="M170" s="8">
        <v>12</v>
      </c>
      <c r="N170" s="2" t="s">
        <v>63</v>
      </c>
      <c r="O170" s="18" t="s">
        <v>295</v>
      </c>
      <c r="P170" s="18" t="s">
        <v>248</v>
      </c>
      <c r="Q170" s="14" t="s">
        <v>469</v>
      </c>
      <c r="R170" s="2">
        <v>2</v>
      </c>
      <c r="S170" s="23">
        <v>10500</v>
      </c>
      <c r="T170" s="23"/>
      <c r="U170" s="4">
        <v>10500</v>
      </c>
      <c r="V170" s="9">
        <v>140.19999999999999</v>
      </c>
      <c r="W170" s="9">
        <v>1750</v>
      </c>
      <c r="X170" s="10">
        <v>17500</v>
      </c>
      <c r="Y170" s="4">
        <v>5250</v>
      </c>
      <c r="Z170" s="4">
        <v>1417.5</v>
      </c>
      <c r="AA170" s="4">
        <v>315</v>
      </c>
      <c r="AB170" s="11">
        <v>621.13301850000005</v>
      </c>
      <c r="AC170" s="4">
        <v>210</v>
      </c>
      <c r="AD170" s="35">
        <v>903</v>
      </c>
      <c r="AE170" s="34">
        <v>549</v>
      </c>
      <c r="AF170" s="12"/>
      <c r="AG170" s="4"/>
      <c r="AH170" s="4"/>
      <c r="AI170" s="4"/>
      <c r="AJ170" s="4"/>
      <c r="AK170" s="4"/>
      <c r="AL170" s="4"/>
      <c r="AM170" s="4"/>
      <c r="AN170" s="20"/>
      <c r="AO170" s="20"/>
      <c r="AP170" s="4">
        <v>2177.2721697500001</v>
      </c>
      <c r="AQ170" s="4">
        <v>14655.833018500001</v>
      </c>
      <c r="AR170" s="4">
        <v>202547.26839175003</v>
      </c>
    </row>
    <row r="171" spans="1:44" s="33" customFormat="1" ht="21" customHeight="1" x14ac:dyDescent="0.25">
      <c r="A171" s="96">
        <v>142</v>
      </c>
      <c r="B171" s="17">
        <v>29</v>
      </c>
      <c r="C171" s="5" t="s">
        <v>43</v>
      </c>
      <c r="D171" s="5" t="s">
        <v>44</v>
      </c>
      <c r="E171" s="6">
        <v>15</v>
      </c>
      <c r="F171" s="6">
        <v>539</v>
      </c>
      <c r="G171" s="6">
        <v>1816</v>
      </c>
      <c r="H171" s="19" t="s">
        <v>270</v>
      </c>
      <c r="I171" s="286" t="s">
        <v>271</v>
      </c>
      <c r="J171" s="2" t="s">
        <v>467</v>
      </c>
      <c r="K171" s="21">
        <v>39432</v>
      </c>
      <c r="L171" s="8">
        <v>6</v>
      </c>
      <c r="M171" s="8">
        <v>12</v>
      </c>
      <c r="N171" s="2" t="s">
        <v>63</v>
      </c>
      <c r="O171" s="18" t="s">
        <v>253</v>
      </c>
      <c r="P171" s="18" t="s">
        <v>248</v>
      </c>
      <c r="Q171" s="14" t="s">
        <v>469</v>
      </c>
      <c r="R171" s="2">
        <v>2</v>
      </c>
      <c r="S171" s="23">
        <v>11131</v>
      </c>
      <c r="T171" s="23"/>
      <c r="U171" s="4">
        <v>11131</v>
      </c>
      <c r="V171" s="9">
        <v>140.19999999999999</v>
      </c>
      <c r="W171" s="9">
        <v>1855.1666666666667</v>
      </c>
      <c r="X171" s="10">
        <v>18551.666666666668</v>
      </c>
      <c r="Y171" s="4">
        <v>5565.5</v>
      </c>
      <c r="Z171" s="4">
        <v>1502.6850000000002</v>
      </c>
      <c r="AA171" s="4">
        <v>333.93</v>
      </c>
      <c r="AB171" s="11">
        <v>638.365689707</v>
      </c>
      <c r="AC171" s="4">
        <v>222.62</v>
      </c>
      <c r="AD171" s="35">
        <v>1016</v>
      </c>
      <c r="AE171" s="34">
        <v>684</v>
      </c>
      <c r="AF171" s="12"/>
      <c r="AG171" s="4"/>
      <c r="AH171" s="4"/>
      <c r="AI171" s="4"/>
      <c r="AJ171" s="4"/>
      <c r="AK171" s="4">
        <v>150</v>
      </c>
      <c r="AL171" s="4"/>
      <c r="AM171" s="4"/>
      <c r="AN171" s="20"/>
      <c r="AO171" s="20"/>
      <c r="AP171" s="4">
        <v>2304.7667816178337</v>
      </c>
      <c r="AQ171" s="4">
        <v>15818.800689707001</v>
      </c>
      <c r="AR171" s="4">
        <v>218102.70839143515</v>
      </c>
    </row>
    <row r="172" spans="1:44" s="33" customFormat="1" ht="21" customHeight="1" x14ac:dyDescent="0.25">
      <c r="A172" s="96">
        <v>143</v>
      </c>
      <c r="B172" s="17">
        <v>29</v>
      </c>
      <c r="C172" s="5" t="s">
        <v>43</v>
      </c>
      <c r="D172" s="5" t="s">
        <v>44</v>
      </c>
      <c r="E172" s="6">
        <v>15</v>
      </c>
      <c r="F172" s="6">
        <v>539</v>
      </c>
      <c r="G172" s="6">
        <v>1837</v>
      </c>
      <c r="H172" s="19" t="s">
        <v>256</v>
      </c>
      <c r="I172" s="286" t="s">
        <v>257</v>
      </c>
      <c r="J172" s="2" t="s">
        <v>467</v>
      </c>
      <c r="K172" s="21">
        <v>39696</v>
      </c>
      <c r="L172" s="8">
        <v>6</v>
      </c>
      <c r="M172" s="8">
        <v>12</v>
      </c>
      <c r="N172" s="2" t="s">
        <v>63</v>
      </c>
      <c r="O172" s="18" t="s">
        <v>253</v>
      </c>
      <c r="P172" s="18" t="s">
        <v>248</v>
      </c>
      <c r="Q172" s="14" t="s">
        <v>469</v>
      </c>
      <c r="R172" s="2">
        <v>2</v>
      </c>
      <c r="S172" s="23">
        <v>11131</v>
      </c>
      <c r="T172" s="23"/>
      <c r="U172" s="4">
        <v>11131</v>
      </c>
      <c r="V172" s="9">
        <v>140.19999999999999</v>
      </c>
      <c r="W172" s="9">
        <v>1855.1666666666667</v>
      </c>
      <c r="X172" s="10">
        <v>18551.666666666668</v>
      </c>
      <c r="Y172" s="4">
        <v>5565.5</v>
      </c>
      <c r="Z172" s="4">
        <v>1502.6850000000002</v>
      </c>
      <c r="AA172" s="4">
        <v>333.93</v>
      </c>
      <c r="AB172" s="11">
        <v>638.365689707</v>
      </c>
      <c r="AC172" s="4">
        <v>222.62</v>
      </c>
      <c r="AD172" s="35">
        <v>1016</v>
      </c>
      <c r="AE172" s="34">
        <v>684</v>
      </c>
      <c r="AF172" s="12"/>
      <c r="AG172" s="4"/>
      <c r="AH172" s="4"/>
      <c r="AI172" s="4"/>
      <c r="AJ172" s="4"/>
      <c r="AK172" s="4">
        <v>150</v>
      </c>
      <c r="AL172" s="4"/>
      <c r="AM172" s="4"/>
      <c r="AN172" s="20"/>
      <c r="AO172" s="20"/>
      <c r="AP172" s="4">
        <v>2304.7667816178337</v>
      </c>
      <c r="AQ172" s="4">
        <v>15818.800689707001</v>
      </c>
      <c r="AR172" s="4">
        <v>218102.70839143515</v>
      </c>
    </row>
    <row r="173" spans="1:44" s="33" customFormat="1" ht="21" customHeight="1" x14ac:dyDescent="0.25">
      <c r="A173" s="96">
        <v>144</v>
      </c>
      <c r="B173" s="17">
        <v>29</v>
      </c>
      <c r="C173" s="5" t="s">
        <v>43</v>
      </c>
      <c r="D173" s="5" t="s">
        <v>44</v>
      </c>
      <c r="E173" s="6">
        <v>15</v>
      </c>
      <c r="F173" s="6">
        <v>539</v>
      </c>
      <c r="G173" s="6">
        <v>1839</v>
      </c>
      <c r="H173" s="7" t="s">
        <v>300</v>
      </c>
      <c r="I173" s="286" t="s">
        <v>301</v>
      </c>
      <c r="J173" s="2" t="s">
        <v>467</v>
      </c>
      <c r="K173" s="21">
        <v>39710</v>
      </c>
      <c r="L173" s="8">
        <v>5</v>
      </c>
      <c r="M173" s="8">
        <v>12</v>
      </c>
      <c r="N173" s="2" t="s">
        <v>63</v>
      </c>
      <c r="O173" s="18" t="s">
        <v>282</v>
      </c>
      <c r="P173" s="18" t="s">
        <v>248</v>
      </c>
      <c r="Q173" s="14" t="s">
        <v>469</v>
      </c>
      <c r="R173" s="2">
        <v>2</v>
      </c>
      <c r="S173" s="23">
        <v>10500</v>
      </c>
      <c r="T173" s="23"/>
      <c r="U173" s="4">
        <v>10500</v>
      </c>
      <c r="V173" s="9">
        <v>140.19999999999999</v>
      </c>
      <c r="W173" s="9">
        <v>1750</v>
      </c>
      <c r="X173" s="10">
        <v>17500</v>
      </c>
      <c r="Y173" s="4">
        <v>5250</v>
      </c>
      <c r="Z173" s="4">
        <v>1417.5</v>
      </c>
      <c r="AA173" s="4">
        <v>315</v>
      </c>
      <c r="AB173" s="11">
        <v>621.13301850000005</v>
      </c>
      <c r="AC173" s="4">
        <v>210</v>
      </c>
      <c r="AD173" s="35">
        <v>903</v>
      </c>
      <c r="AE173" s="34">
        <v>549</v>
      </c>
      <c r="AF173" s="12"/>
      <c r="AG173" s="4"/>
      <c r="AH173" s="4"/>
      <c r="AI173" s="4"/>
      <c r="AJ173" s="4"/>
      <c r="AK173" s="4"/>
      <c r="AL173" s="4"/>
      <c r="AM173" s="4"/>
      <c r="AN173" s="20"/>
      <c r="AO173" s="20"/>
      <c r="AP173" s="4">
        <v>2177.2721697500001</v>
      </c>
      <c r="AQ173" s="4">
        <v>14655.833018500001</v>
      </c>
      <c r="AR173" s="4">
        <v>202547.26839175003</v>
      </c>
    </row>
    <row r="174" spans="1:44" s="33" customFormat="1" ht="21" customHeight="1" x14ac:dyDescent="0.25">
      <c r="A174" s="96">
        <v>145</v>
      </c>
      <c r="B174" s="17">
        <v>29</v>
      </c>
      <c r="C174" s="5" t="s">
        <v>43</v>
      </c>
      <c r="D174" s="5" t="s">
        <v>44</v>
      </c>
      <c r="E174" s="6">
        <v>15</v>
      </c>
      <c r="F174" s="6">
        <v>539</v>
      </c>
      <c r="G174" s="6">
        <v>1879</v>
      </c>
      <c r="H174" s="7" t="s">
        <v>260</v>
      </c>
      <c r="I174" s="286" t="s">
        <v>261</v>
      </c>
      <c r="J174" s="2" t="s">
        <v>467</v>
      </c>
      <c r="K174" s="21">
        <v>40219</v>
      </c>
      <c r="L174" s="8">
        <v>6</v>
      </c>
      <c r="M174" s="8">
        <v>12</v>
      </c>
      <c r="N174" s="2" t="s">
        <v>63</v>
      </c>
      <c r="O174" s="18" t="s">
        <v>253</v>
      </c>
      <c r="P174" s="18" t="s">
        <v>248</v>
      </c>
      <c r="Q174" s="14" t="s">
        <v>469</v>
      </c>
      <c r="R174" s="2">
        <v>2</v>
      </c>
      <c r="S174" s="23">
        <v>11131</v>
      </c>
      <c r="T174" s="23"/>
      <c r="U174" s="4">
        <v>11131</v>
      </c>
      <c r="V174" s="9">
        <v>140.19999999999999</v>
      </c>
      <c r="W174" s="9">
        <v>1855.1666666666667</v>
      </c>
      <c r="X174" s="10">
        <v>18551.666666666668</v>
      </c>
      <c r="Y174" s="4">
        <v>5565.5</v>
      </c>
      <c r="Z174" s="4">
        <v>1502.6850000000002</v>
      </c>
      <c r="AA174" s="4">
        <v>333.93</v>
      </c>
      <c r="AB174" s="11">
        <v>638.365689707</v>
      </c>
      <c r="AC174" s="4">
        <v>222.62</v>
      </c>
      <c r="AD174" s="35">
        <v>1016</v>
      </c>
      <c r="AE174" s="34">
        <v>684</v>
      </c>
      <c r="AF174" s="12"/>
      <c r="AG174" s="4"/>
      <c r="AH174" s="4"/>
      <c r="AI174" s="4"/>
      <c r="AJ174" s="4"/>
      <c r="AK174" s="4">
        <v>150</v>
      </c>
      <c r="AL174" s="4"/>
      <c r="AM174" s="4"/>
      <c r="AN174" s="20"/>
      <c r="AO174" s="20"/>
      <c r="AP174" s="4">
        <v>2304.7667816178337</v>
      </c>
      <c r="AQ174" s="4">
        <v>15818.800689707001</v>
      </c>
      <c r="AR174" s="4">
        <v>218102.70839143515</v>
      </c>
    </row>
    <row r="175" spans="1:44" s="33" customFormat="1" ht="21" customHeight="1" x14ac:dyDescent="0.25">
      <c r="A175" s="96">
        <v>146</v>
      </c>
      <c r="B175" s="17">
        <v>29</v>
      </c>
      <c r="C175" s="5" t="s">
        <v>43</v>
      </c>
      <c r="D175" s="5" t="s">
        <v>44</v>
      </c>
      <c r="E175" s="6">
        <v>15</v>
      </c>
      <c r="F175" s="6">
        <v>539</v>
      </c>
      <c r="G175" s="6">
        <v>1881</v>
      </c>
      <c r="H175" s="7" t="s">
        <v>258</v>
      </c>
      <c r="I175" s="286" t="s">
        <v>259</v>
      </c>
      <c r="J175" s="2" t="s">
        <v>467</v>
      </c>
      <c r="K175" s="21">
        <v>40225</v>
      </c>
      <c r="L175" s="8">
        <v>6</v>
      </c>
      <c r="M175" s="8">
        <v>12</v>
      </c>
      <c r="N175" s="2" t="s">
        <v>63</v>
      </c>
      <c r="O175" s="18" t="s">
        <v>253</v>
      </c>
      <c r="P175" s="18" t="s">
        <v>248</v>
      </c>
      <c r="Q175" s="14" t="s">
        <v>469</v>
      </c>
      <c r="R175" s="2">
        <v>2</v>
      </c>
      <c r="S175" s="23">
        <v>11131</v>
      </c>
      <c r="T175" s="23"/>
      <c r="U175" s="4">
        <v>11131</v>
      </c>
      <c r="V175" s="9">
        <v>140.19999999999999</v>
      </c>
      <c r="W175" s="9">
        <v>1855.1666666666667</v>
      </c>
      <c r="X175" s="10">
        <v>18551.666666666668</v>
      </c>
      <c r="Y175" s="4">
        <v>5565.5</v>
      </c>
      <c r="Z175" s="4">
        <v>1502.6850000000002</v>
      </c>
      <c r="AA175" s="4">
        <v>333.93</v>
      </c>
      <c r="AB175" s="11">
        <v>638.365689707</v>
      </c>
      <c r="AC175" s="4">
        <v>222.62</v>
      </c>
      <c r="AD175" s="35">
        <v>1016</v>
      </c>
      <c r="AE175" s="34">
        <v>684</v>
      </c>
      <c r="AF175" s="12"/>
      <c r="AG175" s="4"/>
      <c r="AH175" s="4"/>
      <c r="AI175" s="4"/>
      <c r="AJ175" s="4"/>
      <c r="AK175" s="4">
        <v>150</v>
      </c>
      <c r="AL175" s="4"/>
      <c r="AM175" s="4"/>
      <c r="AN175" s="20"/>
      <c r="AO175" s="20"/>
      <c r="AP175" s="4">
        <v>2304.7667816178337</v>
      </c>
      <c r="AQ175" s="4">
        <v>15818.800689707001</v>
      </c>
      <c r="AR175" s="4">
        <v>218102.70839143515</v>
      </c>
    </row>
    <row r="176" spans="1:44" s="33" customFormat="1" ht="21" customHeight="1" x14ac:dyDescent="0.25">
      <c r="A176" s="96">
        <v>147</v>
      </c>
      <c r="B176" s="17">
        <v>29</v>
      </c>
      <c r="C176" s="5" t="s">
        <v>43</v>
      </c>
      <c r="D176" s="5" t="s">
        <v>44</v>
      </c>
      <c r="E176" s="6">
        <v>15</v>
      </c>
      <c r="F176" s="6">
        <v>539</v>
      </c>
      <c r="G176" s="6">
        <v>1890</v>
      </c>
      <c r="H176" s="19" t="s">
        <v>264</v>
      </c>
      <c r="I176" s="286" t="s">
        <v>265</v>
      </c>
      <c r="J176" s="2" t="s">
        <v>467</v>
      </c>
      <c r="K176" s="21">
        <v>40375</v>
      </c>
      <c r="L176" s="8">
        <v>6</v>
      </c>
      <c r="M176" s="8">
        <v>12</v>
      </c>
      <c r="N176" s="2" t="s">
        <v>63</v>
      </c>
      <c r="O176" s="18" t="s">
        <v>253</v>
      </c>
      <c r="P176" s="18" t="s">
        <v>248</v>
      </c>
      <c r="Q176" s="14" t="s">
        <v>469</v>
      </c>
      <c r="R176" s="2">
        <v>2</v>
      </c>
      <c r="S176" s="23">
        <v>11131</v>
      </c>
      <c r="T176" s="23"/>
      <c r="U176" s="4">
        <v>11131</v>
      </c>
      <c r="V176" s="9">
        <v>140.19999999999999</v>
      </c>
      <c r="W176" s="9">
        <v>1855.1666666666667</v>
      </c>
      <c r="X176" s="10">
        <v>18551.666666666668</v>
      </c>
      <c r="Y176" s="4">
        <v>5565.5</v>
      </c>
      <c r="Z176" s="4">
        <v>1502.6850000000002</v>
      </c>
      <c r="AA176" s="4">
        <v>333.93</v>
      </c>
      <c r="AB176" s="11">
        <v>638.365689707</v>
      </c>
      <c r="AC176" s="4">
        <v>222.62</v>
      </c>
      <c r="AD176" s="35">
        <v>1016</v>
      </c>
      <c r="AE176" s="34">
        <v>684</v>
      </c>
      <c r="AF176" s="12"/>
      <c r="AG176" s="4"/>
      <c r="AH176" s="4"/>
      <c r="AI176" s="4"/>
      <c r="AJ176" s="4"/>
      <c r="AK176" s="4"/>
      <c r="AL176" s="4"/>
      <c r="AM176" s="4"/>
      <c r="AN176" s="20"/>
      <c r="AO176" s="20"/>
      <c r="AP176" s="4">
        <v>2304.7667816178337</v>
      </c>
      <c r="AQ176" s="4">
        <v>15668.800689707001</v>
      </c>
      <c r="AR176" s="4">
        <v>216302.70839143515</v>
      </c>
    </row>
    <row r="177" spans="1:44" s="33" customFormat="1" ht="21" customHeight="1" x14ac:dyDescent="0.25">
      <c r="A177" s="96">
        <v>148</v>
      </c>
      <c r="B177" s="17">
        <v>29</v>
      </c>
      <c r="C177" s="5" t="s">
        <v>43</v>
      </c>
      <c r="D177" s="5" t="s">
        <v>44</v>
      </c>
      <c r="E177" s="6">
        <v>15</v>
      </c>
      <c r="F177" s="6">
        <v>539</v>
      </c>
      <c r="G177" s="6">
        <v>1914</v>
      </c>
      <c r="H177" s="7" t="s">
        <v>344</v>
      </c>
      <c r="I177" s="286" t="s">
        <v>345</v>
      </c>
      <c r="J177" s="2" t="s">
        <v>467</v>
      </c>
      <c r="K177" s="21">
        <v>40611</v>
      </c>
      <c r="L177" s="8">
        <v>6</v>
      </c>
      <c r="M177" s="8">
        <v>12</v>
      </c>
      <c r="N177" s="2" t="s">
        <v>63</v>
      </c>
      <c r="O177" s="18" t="s">
        <v>545</v>
      </c>
      <c r="P177" s="18" t="s">
        <v>248</v>
      </c>
      <c r="Q177" s="14" t="s">
        <v>469</v>
      </c>
      <c r="R177" s="2">
        <v>2</v>
      </c>
      <c r="S177" s="23">
        <v>11131</v>
      </c>
      <c r="T177" s="23"/>
      <c r="U177" s="4">
        <v>11131</v>
      </c>
      <c r="V177" s="9"/>
      <c r="W177" s="9">
        <v>1855.1666666666667</v>
      </c>
      <c r="X177" s="10">
        <v>18551.666666666668</v>
      </c>
      <c r="Y177" s="4">
        <v>5565.5</v>
      </c>
      <c r="Z177" s="4">
        <v>1502.6850000000002</v>
      </c>
      <c r="AA177" s="4">
        <v>333.93</v>
      </c>
      <c r="AB177" s="11">
        <v>638.365689707</v>
      </c>
      <c r="AC177" s="4">
        <v>222.62</v>
      </c>
      <c r="AD177" s="35">
        <v>1016</v>
      </c>
      <c r="AE177" s="34">
        <v>684</v>
      </c>
      <c r="AF177" s="12"/>
      <c r="AG177" s="4"/>
      <c r="AH177" s="4"/>
      <c r="AI177" s="4"/>
      <c r="AJ177" s="4"/>
      <c r="AK177" s="4"/>
      <c r="AL177" s="4"/>
      <c r="AM177" s="4"/>
      <c r="AN177" s="20"/>
      <c r="AO177" s="20"/>
      <c r="AP177" s="4">
        <v>2304.7667816178337</v>
      </c>
      <c r="AQ177" s="4">
        <v>15528.600689707</v>
      </c>
      <c r="AR177" s="4">
        <v>214620.30839143513</v>
      </c>
    </row>
    <row r="178" spans="1:44" s="33" customFormat="1" ht="21" customHeight="1" x14ac:dyDescent="0.25">
      <c r="A178" s="96">
        <v>149</v>
      </c>
      <c r="B178" s="17">
        <v>29</v>
      </c>
      <c r="C178" s="5" t="s">
        <v>43</v>
      </c>
      <c r="D178" s="5" t="s">
        <v>44</v>
      </c>
      <c r="E178" s="6">
        <v>15</v>
      </c>
      <c r="F178" s="6">
        <v>539</v>
      </c>
      <c r="G178" s="6">
        <v>1918</v>
      </c>
      <c r="H178" s="7" t="s">
        <v>252</v>
      </c>
      <c r="I178" s="286" t="s">
        <v>686</v>
      </c>
      <c r="J178" s="2" t="s">
        <v>467</v>
      </c>
      <c r="K178" s="21">
        <v>40695</v>
      </c>
      <c r="L178" s="8">
        <v>6</v>
      </c>
      <c r="M178" s="8">
        <v>12</v>
      </c>
      <c r="N178" s="2" t="s">
        <v>63</v>
      </c>
      <c r="O178" s="18" t="s">
        <v>253</v>
      </c>
      <c r="P178" s="18" t="s">
        <v>248</v>
      </c>
      <c r="Q178" s="14" t="s">
        <v>469</v>
      </c>
      <c r="R178" s="2">
        <v>2</v>
      </c>
      <c r="S178" s="23">
        <v>11131</v>
      </c>
      <c r="T178" s="23"/>
      <c r="U178" s="4">
        <v>11131</v>
      </c>
      <c r="V178" s="9"/>
      <c r="W178" s="9">
        <v>1855.1666666666667</v>
      </c>
      <c r="X178" s="10">
        <v>18551.666666666668</v>
      </c>
      <c r="Y178" s="4">
        <v>5565.5</v>
      </c>
      <c r="Z178" s="4">
        <v>1502.6850000000002</v>
      </c>
      <c r="AA178" s="4">
        <v>333.93</v>
      </c>
      <c r="AB178" s="11">
        <v>638.365689707</v>
      </c>
      <c r="AC178" s="4">
        <v>222.62</v>
      </c>
      <c r="AD178" s="35">
        <v>1016</v>
      </c>
      <c r="AE178" s="34">
        <v>684</v>
      </c>
      <c r="AF178" s="12"/>
      <c r="AG178" s="4"/>
      <c r="AH178" s="4"/>
      <c r="AI178" s="4"/>
      <c r="AJ178" s="4"/>
      <c r="AK178" s="4"/>
      <c r="AL178" s="4"/>
      <c r="AM178" s="4"/>
      <c r="AN178" s="20"/>
      <c r="AO178" s="20"/>
      <c r="AP178" s="4">
        <v>2304.7667816178337</v>
      </c>
      <c r="AQ178" s="4">
        <v>15528.600689707</v>
      </c>
      <c r="AR178" s="4">
        <v>214620.30839143513</v>
      </c>
    </row>
    <row r="179" spans="1:44" s="33" customFormat="1" ht="21" customHeight="1" x14ac:dyDescent="0.25">
      <c r="A179" s="96">
        <v>150</v>
      </c>
      <c r="B179" s="17">
        <v>29</v>
      </c>
      <c r="C179" s="5" t="s">
        <v>43</v>
      </c>
      <c r="D179" s="5" t="s">
        <v>44</v>
      </c>
      <c r="E179" s="6">
        <v>15</v>
      </c>
      <c r="F179" s="6">
        <v>539</v>
      </c>
      <c r="G179" s="6">
        <v>1922</v>
      </c>
      <c r="H179" s="19" t="s">
        <v>268</v>
      </c>
      <c r="I179" s="286" t="s">
        <v>269</v>
      </c>
      <c r="J179" s="2" t="s">
        <v>467</v>
      </c>
      <c r="K179" s="21">
        <v>40733</v>
      </c>
      <c r="L179" s="8">
        <v>5</v>
      </c>
      <c r="M179" s="8">
        <v>12</v>
      </c>
      <c r="N179" s="2" t="s">
        <v>63</v>
      </c>
      <c r="O179" s="18" t="s">
        <v>295</v>
      </c>
      <c r="P179" s="18" t="s">
        <v>248</v>
      </c>
      <c r="Q179" s="14" t="s">
        <v>469</v>
      </c>
      <c r="R179" s="2">
        <v>2</v>
      </c>
      <c r="S179" s="23">
        <v>10500</v>
      </c>
      <c r="T179" s="23"/>
      <c r="U179" s="4">
        <v>10500</v>
      </c>
      <c r="V179" s="9"/>
      <c r="W179" s="9">
        <v>1750</v>
      </c>
      <c r="X179" s="10">
        <v>17500</v>
      </c>
      <c r="Y179" s="4">
        <v>5250</v>
      </c>
      <c r="Z179" s="4">
        <v>1417.5</v>
      </c>
      <c r="AA179" s="4">
        <v>315</v>
      </c>
      <c r="AB179" s="11">
        <v>621.13301850000005</v>
      </c>
      <c r="AC179" s="4">
        <v>210</v>
      </c>
      <c r="AD179" s="35">
        <v>903</v>
      </c>
      <c r="AE179" s="34">
        <v>549</v>
      </c>
      <c r="AF179" s="12"/>
      <c r="AG179" s="4"/>
      <c r="AH179" s="4"/>
      <c r="AI179" s="4"/>
      <c r="AJ179" s="4"/>
      <c r="AK179" s="4"/>
      <c r="AL179" s="4"/>
      <c r="AM179" s="4"/>
      <c r="AN179" s="20"/>
      <c r="AO179" s="20"/>
      <c r="AP179" s="4">
        <v>2177.2721697500001</v>
      </c>
      <c r="AQ179" s="4">
        <v>14515.633018500001</v>
      </c>
      <c r="AR179" s="4">
        <v>200864.86839175003</v>
      </c>
    </row>
    <row r="180" spans="1:44" s="33" customFormat="1" ht="21" customHeight="1" x14ac:dyDescent="0.25">
      <c r="A180" s="96">
        <v>151</v>
      </c>
      <c r="B180" s="17">
        <v>29</v>
      </c>
      <c r="C180" s="5" t="s">
        <v>43</v>
      </c>
      <c r="D180" s="5" t="s">
        <v>44</v>
      </c>
      <c r="E180" s="6">
        <v>15</v>
      </c>
      <c r="F180" s="6">
        <v>539</v>
      </c>
      <c r="G180" s="6">
        <v>1923</v>
      </c>
      <c r="H180" s="19" t="s">
        <v>262</v>
      </c>
      <c r="I180" s="286" t="s">
        <v>263</v>
      </c>
      <c r="J180" s="2" t="s">
        <v>467</v>
      </c>
      <c r="K180" s="21">
        <v>40749</v>
      </c>
      <c r="L180" s="8">
        <v>6</v>
      </c>
      <c r="M180" s="8">
        <v>12</v>
      </c>
      <c r="N180" s="2" t="s">
        <v>63</v>
      </c>
      <c r="O180" s="18" t="s">
        <v>253</v>
      </c>
      <c r="P180" s="18" t="s">
        <v>248</v>
      </c>
      <c r="Q180" s="14" t="s">
        <v>469</v>
      </c>
      <c r="R180" s="2">
        <v>2</v>
      </c>
      <c r="S180" s="23">
        <v>11131</v>
      </c>
      <c r="T180" s="23"/>
      <c r="U180" s="4">
        <v>11131</v>
      </c>
      <c r="V180" s="9"/>
      <c r="W180" s="9">
        <v>1855.1666666666667</v>
      </c>
      <c r="X180" s="10">
        <v>18551.666666666668</v>
      </c>
      <c r="Y180" s="4">
        <v>5565.5</v>
      </c>
      <c r="Z180" s="4">
        <v>1502.6850000000002</v>
      </c>
      <c r="AA180" s="4">
        <v>333.93</v>
      </c>
      <c r="AB180" s="11">
        <v>638.365689707</v>
      </c>
      <c r="AC180" s="4">
        <v>222.62</v>
      </c>
      <c r="AD180" s="35">
        <v>1016</v>
      </c>
      <c r="AE180" s="34">
        <v>684</v>
      </c>
      <c r="AF180" s="12"/>
      <c r="AG180" s="4"/>
      <c r="AH180" s="4"/>
      <c r="AI180" s="4"/>
      <c r="AJ180" s="4"/>
      <c r="AK180" s="4"/>
      <c r="AL180" s="4"/>
      <c r="AM180" s="4"/>
      <c r="AN180" s="20"/>
      <c r="AO180" s="20"/>
      <c r="AP180" s="4">
        <v>2304.7667816178337</v>
      </c>
      <c r="AQ180" s="4">
        <v>15528.600689707</v>
      </c>
      <c r="AR180" s="4">
        <v>214620.30839143513</v>
      </c>
    </row>
    <row r="181" spans="1:44" s="33" customFormat="1" ht="21" customHeight="1" x14ac:dyDescent="0.25">
      <c r="A181" s="96">
        <v>152</v>
      </c>
      <c r="B181" s="17">
        <v>29</v>
      </c>
      <c r="C181" s="5" t="s">
        <v>43</v>
      </c>
      <c r="D181" s="5" t="s">
        <v>44</v>
      </c>
      <c r="E181" s="6">
        <v>15</v>
      </c>
      <c r="F181" s="6">
        <v>539</v>
      </c>
      <c r="G181" s="6">
        <v>1928</v>
      </c>
      <c r="H181" s="19" t="s">
        <v>266</v>
      </c>
      <c r="I181" s="286" t="s">
        <v>267</v>
      </c>
      <c r="J181" s="2" t="s">
        <v>467</v>
      </c>
      <c r="K181" s="21">
        <v>40782</v>
      </c>
      <c r="L181" s="8">
        <v>6</v>
      </c>
      <c r="M181" s="8">
        <v>12</v>
      </c>
      <c r="N181" s="2" t="s">
        <v>63</v>
      </c>
      <c r="O181" s="18" t="s">
        <v>253</v>
      </c>
      <c r="P181" s="18" t="s">
        <v>248</v>
      </c>
      <c r="Q181" s="14" t="s">
        <v>469</v>
      </c>
      <c r="R181" s="2">
        <v>2</v>
      </c>
      <c r="S181" s="23">
        <v>11131</v>
      </c>
      <c r="T181" s="23"/>
      <c r="U181" s="4">
        <v>11131</v>
      </c>
      <c r="V181" s="9"/>
      <c r="W181" s="9">
        <v>1855.1666666666667</v>
      </c>
      <c r="X181" s="10">
        <v>18551.666666666668</v>
      </c>
      <c r="Y181" s="4">
        <v>5565.5</v>
      </c>
      <c r="Z181" s="4">
        <v>1502.6850000000002</v>
      </c>
      <c r="AA181" s="4">
        <v>333.93</v>
      </c>
      <c r="AB181" s="11">
        <v>638.365689707</v>
      </c>
      <c r="AC181" s="4">
        <v>222.62</v>
      </c>
      <c r="AD181" s="35">
        <v>1016</v>
      </c>
      <c r="AE181" s="34">
        <v>684</v>
      </c>
      <c r="AF181" s="12"/>
      <c r="AG181" s="4"/>
      <c r="AH181" s="4"/>
      <c r="AI181" s="4"/>
      <c r="AJ181" s="4"/>
      <c r="AK181" s="4"/>
      <c r="AL181" s="4"/>
      <c r="AM181" s="4"/>
      <c r="AN181" s="20"/>
      <c r="AO181" s="20"/>
      <c r="AP181" s="4">
        <v>2304.7667816178337</v>
      </c>
      <c r="AQ181" s="4">
        <v>15528.600689707</v>
      </c>
      <c r="AR181" s="4">
        <v>214620.30839143513</v>
      </c>
    </row>
    <row r="182" spans="1:44" s="33" customFormat="1" ht="21" customHeight="1" x14ac:dyDescent="0.25">
      <c r="A182" s="96">
        <v>153</v>
      </c>
      <c r="B182" s="17">
        <v>29</v>
      </c>
      <c r="C182" s="5" t="s">
        <v>43</v>
      </c>
      <c r="D182" s="5" t="s">
        <v>44</v>
      </c>
      <c r="E182" s="6">
        <v>15</v>
      </c>
      <c r="F182" s="6">
        <v>539</v>
      </c>
      <c r="G182" s="6">
        <v>1936</v>
      </c>
      <c r="H182" s="7" t="s">
        <v>426</v>
      </c>
      <c r="I182" s="286" t="s">
        <v>573</v>
      </c>
      <c r="J182" s="2" t="s">
        <v>467</v>
      </c>
      <c r="K182" s="21">
        <v>40924</v>
      </c>
      <c r="L182" s="8">
        <v>5</v>
      </c>
      <c r="M182" s="8">
        <v>12</v>
      </c>
      <c r="N182" s="2" t="s">
        <v>63</v>
      </c>
      <c r="O182" s="18" t="s">
        <v>283</v>
      </c>
      <c r="P182" s="18" t="s">
        <v>248</v>
      </c>
      <c r="Q182" s="14" t="s">
        <v>469</v>
      </c>
      <c r="R182" s="2">
        <v>2</v>
      </c>
      <c r="S182" s="23">
        <v>10500</v>
      </c>
      <c r="T182" s="23"/>
      <c r="U182" s="4">
        <v>10500</v>
      </c>
      <c r="V182" s="9"/>
      <c r="W182" s="9">
        <v>1750</v>
      </c>
      <c r="X182" s="10">
        <v>17500</v>
      </c>
      <c r="Y182" s="4">
        <v>5250</v>
      </c>
      <c r="Z182" s="4">
        <v>1417.5</v>
      </c>
      <c r="AA182" s="4">
        <v>315</v>
      </c>
      <c r="AB182" s="11">
        <v>621.13301850000005</v>
      </c>
      <c r="AC182" s="4">
        <v>210</v>
      </c>
      <c r="AD182" s="35">
        <v>903</v>
      </c>
      <c r="AE182" s="34">
        <v>549</v>
      </c>
      <c r="AF182" s="12"/>
      <c r="AG182" s="4"/>
      <c r="AH182" s="4"/>
      <c r="AI182" s="4"/>
      <c r="AJ182" s="4"/>
      <c r="AK182" s="4"/>
      <c r="AL182" s="4"/>
      <c r="AM182" s="4"/>
      <c r="AN182" s="20"/>
      <c r="AO182" s="20"/>
      <c r="AP182" s="4">
        <v>2177.2721697500001</v>
      </c>
      <c r="AQ182" s="4">
        <v>14515.633018500001</v>
      </c>
      <c r="AR182" s="4">
        <v>200864.86839175003</v>
      </c>
    </row>
    <row r="183" spans="1:44" s="33" customFormat="1" ht="21" customHeight="1" x14ac:dyDescent="0.25">
      <c r="A183" s="96">
        <v>154</v>
      </c>
      <c r="B183" s="17">
        <v>29</v>
      </c>
      <c r="C183" s="5" t="s">
        <v>43</v>
      </c>
      <c r="D183" s="5" t="s">
        <v>428</v>
      </c>
      <c r="E183" s="6">
        <v>15</v>
      </c>
      <c r="F183" s="6">
        <v>539</v>
      </c>
      <c r="G183" s="6">
        <v>1937</v>
      </c>
      <c r="H183" s="19" t="s">
        <v>706</v>
      </c>
      <c r="I183" s="286" t="s">
        <v>430</v>
      </c>
      <c r="J183" s="2" t="s">
        <v>467</v>
      </c>
      <c r="K183" s="21">
        <v>40941</v>
      </c>
      <c r="L183" s="8">
        <v>6</v>
      </c>
      <c r="M183" s="8">
        <v>12</v>
      </c>
      <c r="N183" s="2" t="s">
        <v>63</v>
      </c>
      <c r="O183" s="18" t="s">
        <v>253</v>
      </c>
      <c r="P183" s="18" t="s">
        <v>248</v>
      </c>
      <c r="Q183" s="14" t="s">
        <v>469</v>
      </c>
      <c r="R183" s="2">
        <v>2</v>
      </c>
      <c r="S183" s="23">
        <v>11131</v>
      </c>
      <c r="T183" s="23"/>
      <c r="U183" s="4">
        <v>11131</v>
      </c>
      <c r="V183" s="9"/>
      <c r="W183" s="9">
        <v>1855.1666666666667</v>
      </c>
      <c r="X183" s="10">
        <v>18551.666666666668</v>
      </c>
      <c r="Y183" s="4">
        <v>5565.5</v>
      </c>
      <c r="Z183" s="4">
        <v>1502.6850000000002</v>
      </c>
      <c r="AA183" s="4">
        <v>333.93</v>
      </c>
      <c r="AB183" s="11">
        <v>638.365689707</v>
      </c>
      <c r="AC183" s="4">
        <v>222.62</v>
      </c>
      <c r="AD183" s="35">
        <v>1016</v>
      </c>
      <c r="AE183" s="34">
        <v>684</v>
      </c>
      <c r="AF183" s="12"/>
      <c r="AG183" s="4"/>
      <c r="AH183" s="4"/>
      <c r="AI183" s="4"/>
      <c r="AJ183" s="4"/>
      <c r="AK183" s="4"/>
      <c r="AL183" s="4"/>
      <c r="AM183" s="4"/>
      <c r="AN183" s="20"/>
      <c r="AO183" s="20"/>
      <c r="AP183" s="4">
        <v>2304.7667816178337</v>
      </c>
      <c r="AQ183" s="4">
        <v>15528.600689707</v>
      </c>
      <c r="AR183" s="4">
        <v>214620.30839143513</v>
      </c>
    </row>
    <row r="184" spans="1:44" s="33" customFormat="1" ht="21" customHeight="1" x14ac:dyDescent="0.25">
      <c r="A184" s="96">
        <v>155</v>
      </c>
      <c r="B184" s="17">
        <v>29</v>
      </c>
      <c r="C184" s="5" t="s">
        <v>43</v>
      </c>
      <c r="D184" s="5" t="s">
        <v>44</v>
      </c>
      <c r="E184" s="6">
        <v>15</v>
      </c>
      <c r="F184" s="6">
        <v>539</v>
      </c>
      <c r="G184" s="6">
        <v>1940</v>
      </c>
      <c r="H184" s="7" t="s">
        <v>431</v>
      </c>
      <c r="I184" s="286" t="s">
        <v>574</v>
      </c>
      <c r="J184" s="2" t="s">
        <v>467</v>
      </c>
      <c r="K184" s="21">
        <v>40969</v>
      </c>
      <c r="L184" s="8">
        <v>6</v>
      </c>
      <c r="M184" s="8">
        <v>12</v>
      </c>
      <c r="N184" s="2" t="s">
        <v>63</v>
      </c>
      <c r="O184" s="18" t="s">
        <v>253</v>
      </c>
      <c r="P184" s="18" t="s">
        <v>248</v>
      </c>
      <c r="Q184" s="14" t="s">
        <v>469</v>
      </c>
      <c r="R184" s="2">
        <v>2</v>
      </c>
      <c r="S184" s="23">
        <v>11131</v>
      </c>
      <c r="T184" s="23"/>
      <c r="U184" s="4">
        <v>11131</v>
      </c>
      <c r="V184" s="9"/>
      <c r="W184" s="9">
        <v>1855.1666666666667</v>
      </c>
      <c r="X184" s="10">
        <v>18551.666666666668</v>
      </c>
      <c r="Y184" s="4">
        <v>5565.5</v>
      </c>
      <c r="Z184" s="4">
        <v>1502.6850000000002</v>
      </c>
      <c r="AA184" s="4">
        <v>333.93</v>
      </c>
      <c r="AB184" s="11">
        <v>638.365689707</v>
      </c>
      <c r="AC184" s="4">
        <v>222.62</v>
      </c>
      <c r="AD184" s="35">
        <v>1016</v>
      </c>
      <c r="AE184" s="34">
        <v>684</v>
      </c>
      <c r="AF184" s="12"/>
      <c r="AG184" s="4"/>
      <c r="AH184" s="4"/>
      <c r="AI184" s="4"/>
      <c r="AJ184" s="4"/>
      <c r="AK184" s="4"/>
      <c r="AL184" s="4"/>
      <c r="AM184" s="4"/>
      <c r="AN184" s="20"/>
      <c r="AO184" s="20"/>
      <c r="AP184" s="4">
        <v>2304.7667816178337</v>
      </c>
      <c r="AQ184" s="4">
        <v>15528.600689707</v>
      </c>
      <c r="AR184" s="4">
        <v>214620.30839143513</v>
      </c>
    </row>
    <row r="185" spans="1:44" s="33" customFormat="1" ht="21" customHeight="1" x14ac:dyDescent="0.25">
      <c r="A185" s="96">
        <v>156</v>
      </c>
      <c r="B185" s="17">
        <v>29</v>
      </c>
      <c r="C185" s="5" t="s">
        <v>43</v>
      </c>
      <c r="D185" s="5" t="s">
        <v>44</v>
      </c>
      <c r="E185" s="6">
        <v>15</v>
      </c>
      <c r="F185" s="6">
        <v>539</v>
      </c>
      <c r="G185" s="6">
        <v>1941</v>
      </c>
      <c r="H185" s="7" t="s">
        <v>427</v>
      </c>
      <c r="I185" s="286" t="s">
        <v>509</v>
      </c>
      <c r="J185" s="2" t="s">
        <v>467</v>
      </c>
      <c r="K185" s="21">
        <v>40969</v>
      </c>
      <c r="L185" s="8">
        <v>6</v>
      </c>
      <c r="M185" s="8">
        <v>12</v>
      </c>
      <c r="N185" s="2" t="s">
        <v>63</v>
      </c>
      <c r="O185" s="18" t="s">
        <v>253</v>
      </c>
      <c r="P185" s="18" t="s">
        <v>248</v>
      </c>
      <c r="Q185" s="14" t="s">
        <v>469</v>
      </c>
      <c r="R185" s="2">
        <v>2</v>
      </c>
      <c r="S185" s="23">
        <v>11131</v>
      </c>
      <c r="T185" s="23"/>
      <c r="U185" s="4">
        <v>11131</v>
      </c>
      <c r="V185" s="9"/>
      <c r="W185" s="9">
        <v>1855.1666666666667</v>
      </c>
      <c r="X185" s="10">
        <v>18551.666666666668</v>
      </c>
      <c r="Y185" s="4">
        <v>5565.5</v>
      </c>
      <c r="Z185" s="4">
        <v>1502.6850000000002</v>
      </c>
      <c r="AA185" s="4">
        <v>333.93</v>
      </c>
      <c r="AB185" s="11">
        <v>638.365689707</v>
      </c>
      <c r="AC185" s="4">
        <v>222.62</v>
      </c>
      <c r="AD185" s="35">
        <v>1016</v>
      </c>
      <c r="AE185" s="34">
        <v>684</v>
      </c>
      <c r="AF185" s="12"/>
      <c r="AG185" s="4"/>
      <c r="AH185" s="4"/>
      <c r="AI185" s="4"/>
      <c r="AJ185" s="4"/>
      <c r="AK185" s="4"/>
      <c r="AL185" s="4"/>
      <c r="AM185" s="4"/>
      <c r="AN185" s="20"/>
      <c r="AO185" s="20"/>
      <c r="AP185" s="4">
        <v>2304.7667816178337</v>
      </c>
      <c r="AQ185" s="4">
        <v>15528.600689707</v>
      </c>
      <c r="AR185" s="4">
        <v>214620.30839143513</v>
      </c>
    </row>
    <row r="186" spans="1:44" s="33" customFormat="1" ht="21" customHeight="1" x14ac:dyDescent="0.25">
      <c r="A186" s="96">
        <v>157</v>
      </c>
      <c r="B186" s="17">
        <v>29</v>
      </c>
      <c r="C186" s="5" t="s">
        <v>43</v>
      </c>
      <c r="D186" s="5" t="s">
        <v>44</v>
      </c>
      <c r="E186" s="6">
        <v>15</v>
      </c>
      <c r="F186" s="6">
        <v>539</v>
      </c>
      <c r="G186" s="6">
        <v>1954</v>
      </c>
      <c r="H186" s="7" t="s">
        <v>477</v>
      </c>
      <c r="I186" s="286" t="s">
        <v>478</v>
      </c>
      <c r="J186" s="2" t="s">
        <v>467</v>
      </c>
      <c r="K186" s="21">
        <v>41083</v>
      </c>
      <c r="L186" s="8">
        <v>5</v>
      </c>
      <c r="M186" s="8">
        <v>12</v>
      </c>
      <c r="N186" s="2" t="s">
        <v>63</v>
      </c>
      <c r="O186" s="18" t="s">
        <v>283</v>
      </c>
      <c r="P186" s="18" t="s">
        <v>248</v>
      </c>
      <c r="Q186" s="14" t="s">
        <v>469</v>
      </c>
      <c r="R186" s="2">
        <v>2</v>
      </c>
      <c r="S186" s="23">
        <v>10500</v>
      </c>
      <c r="T186" s="23"/>
      <c r="U186" s="4">
        <v>10500</v>
      </c>
      <c r="V186" s="9"/>
      <c r="W186" s="9">
        <v>1750</v>
      </c>
      <c r="X186" s="10">
        <v>17500</v>
      </c>
      <c r="Y186" s="4">
        <v>5250</v>
      </c>
      <c r="Z186" s="4">
        <v>1417.5</v>
      </c>
      <c r="AA186" s="4">
        <v>315</v>
      </c>
      <c r="AB186" s="11">
        <v>621.13301850000005</v>
      </c>
      <c r="AC186" s="4">
        <v>210</v>
      </c>
      <c r="AD186" s="35">
        <v>903</v>
      </c>
      <c r="AE186" s="34">
        <v>549</v>
      </c>
      <c r="AF186" s="12"/>
      <c r="AG186" s="4"/>
      <c r="AH186" s="4"/>
      <c r="AI186" s="4"/>
      <c r="AJ186" s="4"/>
      <c r="AK186" s="4"/>
      <c r="AL186" s="4"/>
      <c r="AM186" s="4"/>
      <c r="AN186" s="20"/>
      <c r="AO186" s="20"/>
      <c r="AP186" s="4">
        <v>2177.2721697500001</v>
      </c>
      <c r="AQ186" s="4">
        <v>14515.633018500001</v>
      </c>
      <c r="AR186" s="4">
        <v>200864.86839175003</v>
      </c>
    </row>
    <row r="187" spans="1:44" s="33" customFormat="1" ht="21" customHeight="1" x14ac:dyDescent="0.25">
      <c r="A187" s="96">
        <v>158</v>
      </c>
      <c r="B187" s="17">
        <v>29</v>
      </c>
      <c r="C187" s="5" t="s">
        <v>43</v>
      </c>
      <c r="D187" s="5" t="s">
        <v>44</v>
      </c>
      <c r="E187" s="6">
        <v>15</v>
      </c>
      <c r="F187" s="6">
        <v>539</v>
      </c>
      <c r="G187" s="6">
        <v>1970</v>
      </c>
      <c r="H187" s="7" t="s">
        <v>493</v>
      </c>
      <c r="I187" s="286" t="s">
        <v>575</v>
      </c>
      <c r="J187" s="2" t="s">
        <v>467</v>
      </c>
      <c r="K187" s="21">
        <v>41290</v>
      </c>
      <c r="L187" s="8">
        <v>6</v>
      </c>
      <c r="M187" s="8">
        <v>12</v>
      </c>
      <c r="N187" s="2" t="s">
        <v>63</v>
      </c>
      <c r="O187" s="18" t="s">
        <v>253</v>
      </c>
      <c r="P187" s="18" t="s">
        <v>248</v>
      </c>
      <c r="Q187" s="14" t="s">
        <v>469</v>
      </c>
      <c r="R187" s="2">
        <v>2</v>
      </c>
      <c r="S187" s="23">
        <v>11131</v>
      </c>
      <c r="T187" s="23"/>
      <c r="U187" s="4">
        <v>11131</v>
      </c>
      <c r="V187" s="9"/>
      <c r="W187" s="9">
        <v>1855.1666666666667</v>
      </c>
      <c r="X187" s="10">
        <v>18551.666666666668</v>
      </c>
      <c r="Y187" s="4">
        <v>5565.5</v>
      </c>
      <c r="Z187" s="4">
        <v>1502.6850000000002</v>
      </c>
      <c r="AA187" s="4">
        <v>333.93</v>
      </c>
      <c r="AB187" s="11">
        <v>638.365689707</v>
      </c>
      <c r="AC187" s="4">
        <v>222.62</v>
      </c>
      <c r="AD187" s="35">
        <v>1016</v>
      </c>
      <c r="AE187" s="34">
        <v>684</v>
      </c>
      <c r="AF187" s="12"/>
      <c r="AG187" s="4"/>
      <c r="AH187" s="4"/>
      <c r="AI187" s="4"/>
      <c r="AJ187" s="4"/>
      <c r="AK187" s="4"/>
      <c r="AL187" s="4"/>
      <c r="AM187" s="4"/>
      <c r="AN187" s="20"/>
      <c r="AO187" s="20"/>
      <c r="AP187" s="4">
        <v>2304.7667816178337</v>
      </c>
      <c r="AQ187" s="4">
        <v>15528.600689707</v>
      </c>
      <c r="AR187" s="4">
        <v>214620.30839143513</v>
      </c>
    </row>
    <row r="188" spans="1:44" s="33" customFormat="1" ht="21" customHeight="1" x14ac:dyDescent="0.25">
      <c r="A188" s="96">
        <v>159</v>
      </c>
      <c r="B188" s="17">
        <v>29</v>
      </c>
      <c r="C188" s="5" t="s">
        <v>43</v>
      </c>
      <c r="D188" s="5" t="s">
        <v>44</v>
      </c>
      <c r="E188" s="6">
        <v>15</v>
      </c>
      <c r="F188" s="6">
        <v>539</v>
      </c>
      <c r="G188" s="6">
        <v>1971</v>
      </c>
      <c r="H188" s="7" t="s">
        <v>494</v>
      </c>
      <c r="I188" s="286" t="s">
        <v>612</v>
      </c>
      <c r="J188" s="2" t="s">
        <v>467</v>
      </c>
      <c r="K188" s="21">
        <v>41312</v>
      </c>
      <c r="L188" s="8">
        <v>5</v>
      </c>
      <c r="M188" s="8">
        <v>12</v>
      </c>
      <c r="N188" s="2" t="s">
        <v>63</v>
      </c>
      <c r="O188" s="18" t="s">
        <v>283</v>
      </c>
      <c r="P188" s="18" t="s">
        <v>248</v>
      </c>
      <c r="Q188" s="14" t="s">
        <v>469</v>
      </c>
      <c r="R188" s="2">
        <v>2</v>
      </c>
      <c r="S188" s="23">
        <v>10500</v>
      </c>
      <c r="T188" s="23"/>
      <c r="U188" s="4">
        <v>10500</v>
      </c>
      <c r="V188" s="9"/>
      <c r="W188" s="9">
        <v>1750</v>
      </c>
      <c r="X188" s="10">
        <v>17500</v>
      </c>
      <c r="Y188" s="4">
        <v>5250</v>
      </c>
      <c r="Z188" s="4">
        <v>1417.5</v>
      </c>
      <c r="AA188" s="4">
        <v>315</v>
      </c>
      <c r="AB188" s="11">
        <v>621.13301850000005</v>
      </c>
      <c r="AC188" s="4">
        <v>210</v>
      </c>
      <c r="AD188" s="35">
        <v>903</v>
      </c>
      <c r="AE188" s="34">
        <v>549</v>
      </c>
      <c r="AF188" s="12"/>
      <c r="AG188" s="4"/>
      <c r="AH188" s="4"/>
      <c r="AI188" s="4"/>
      <c r="AJ188" s="4"/>
      <c r="AK188" s="4"/>
      <c r="AL188" s="4"/>
      <c r="AM188" s="4"/>
      <c r="AN188" s="20"/>
      <c r="AO188" s="20"/>
      <c r="AP188" s="4">
        <v>2177.2721697500001</v>
      </c>
      <c r="AQ188" s="4">
        <v>14515.633018500001</v>
      </c>
      <c r="AR188" s="4">
        <v>200864.86839175003</v>
      </c>
    </row>
    <row r="189" spans="1:44" s="33" customFormat="1" ht="21" customHeight="1" x14ac:dyDescent="0.25">
      <c r="A189" s="96">
        <v>160</v>
      </c>
      <c r="B189" s="17">
        <v>29</v>
      </c>
      <c r="C189" s="5" t="s">
        <v>43</v>
      </c>
      <c r="D189" s="5" t="s">
        <v>44</v>
      </c>
      <c r="E189" s="6">
        <v>15</v>
      </c>
      <c r="F189" s="6">
        <v>539</v>
      </c>
      <c r="G189" s="6">
        <v>1988</v>
      </c>
      <c r="H189" s="7" t="s">
        <v>576</v>
      </c>
      <c r="I189" s="285" t="s">
        <v>515</v>
      </c>
      <c r="J189" s="2" t="s">
        <v>467</v>
      </c>
      <c r="K189" s="13">
        <v>41428</v>
      </c>
      <c r="L189" s="8">
        <v>6</v>
      </c>
      <c r="M189" s="8">
        <v>12</v>
      </c>
      <c r="N189" s="2" t="s">
        <v>63</v>
      </c>
      <c r="O189" s="18" t="s">
        <v>253</v>
      </c>
      <c r="P189" s="18" t="s">
        <v>248</v>
      </c>
      <c r="Q189" s="14" t="s">
        <v>469</v>
      </c>
      <c r="R189" s="2">
        <v>2</v>
      </c>
      <c r="S189" s="23">
        <v>11131</v>
      </c>
      <c r="T189" s="23"/>
      <c r="U189" s="4">
        <v>11131</v>
      </c>
      <c r="V189" s="72"/>
      <c r="W189" s="9">
        <v>1855.1666666666667</v>
      </c>
      <c r="X189" s="10">
        <v>18551.666666666668</v>
      </c>
      <c r="Y189" s="4">
        <v>5565.5</v>
      </c>
      <c r="Z189" s="4">
        <v>1502.6850000000002</v>
      </c>
      <c r="AA189" s="4">
        <v>333.93</v>
      </c>
      <c r="AB189" s="11">
        <v>638.365689707</v>
      </c>
      <c r="AC189" s="4">
        <v>222.62</v>
      </c>
      <c r="AD189" s="35">
        <v>1016</v>
      </c>
      <c r="AE189" s="34">
        <v>684</v>
      </c>
      <c r="AF189" s="12"/>
      <c r="AG189" s="4"/>
      <c r="AH189" s="4"/>
      <c r="AI189" s="4"/>
      <c r="AJ189" s="4"/>
      <c r="AK189" s="4"/>
      <c r="AL189" s="4"/>
      <c r="AM189" s="4"/>
      <c r="AN189" s="20"/>
      <c r="AO189" s="20"/>
      <c r="AP189" s="4">
        <v>2304.7667816178337</v>
      </c>
      <c r="AQ189" s="4">
        <v>15528.600689707</v>
      </c>
      <c r="AR189" s="4">
        <v>214620.30839143513</v>
      </c>
    </row>
    <row r="190" spans="1:44" s="33" customFormat="1" ht="21" customHeight="1" x14ac:dyDescent="0.25">
      <c r="A190" s="96">
        <v>161</v>
      </c>
      <c r="B190" s="17">
        <v>29</v>
      </c>
      <c r="C190" s="5" t="s">
        <v>43</v>
      </c>
      <c r="D190" s="5" t="s">
        <v>44</v>
      </c>
      <c r="E190" s="6">
        <v>15</v>
      </c>
      <c r="F190" s="6">
        <v>539</v>
      </c>
      <c r="G190" s="6">
        <v>1995</v>
      </c>
      <c r="H190" s="7" t="s">
        <v>517</v>
      </c>
      <c r="I190" s="285" t="s">
        <v>577</v>
      </c>
      <c r="J190" s="2" t="s">
        <v>467</v>
      </c>
      <c r="K190" s="13">
        <v>41485</v>
      </c>
      <c r="L190" s="8">
        <v>6</v>
      </c>
      <c r="M190" s="8">
        <v>12</v>
      </c>
      <c r="N190" s="2" t="s">
        <v>63</v>
      </c>
      <c r="O190" s="18" t="s">
        <v>253</v>
      </c>
      <c r="P190" s="18" t="s">
        <v>248</v>
      </c>
      <c r="Q190" s="14" t="s">
        <v>469</v>
      </c>
      <c r="R190" s="2">
        <v>2</v>
      </c>
      <c r="S190" s="23">
        <v>11131</v>
      </c>
      <c r="T190" s="23"/>
      <c r="U190" s="4">
        <v>11131</v>
      </c>
      <c r="V190" s="72"/>
      <c r="W190" s="9">
        <v>1855.1666666666667</v>
      </c>
      <c r="X190" s="10">
        <v>18551.666666666668</v>
      </c>
      <c r="Y190" s="4">
        <v>5565.5</v>
      </c>
      <c r="Z190" s="4">
        <v>1502.6850000000002</v>
      </c>
      <c r="AA190" s="4">
        <v>333.93</v>
      </c>
      <c r="AB190" s="11">
        <v>638.365689707</v>
      </c>
      <c r="AC190" s="4">
        <v>222.62</v>
      </c>
      <c r="AD190" s="35">
        <v>1016</v>
      </c>
      <c r="AE190" s="34">
        <v>684</v>
      </c>
      <c r="AF190" s="12"/>
      <c r="AG190" s="4"/>
      <c r="AH190" s="4"/>
      <c r="AI190" s="4"/>
      <c r="AJ190" s="4"/>
      <c r="AK190" s="4"/>
      <c r="AL190" s="4"/>
      <c r="AM190" s="4"/>
      <c r="AN190" s="20"/>
      <c r="AO190" s="20"/>
      <c r="AP190" s="4">
        <v>2304.7667816178337</v>
      </c>
      <c r="AQ190" s="4">
        <v>15528.600689707</v>
      </c>
      <c r="AR190" s="4">
        <v>214620.30839143513</v>
      </c>
    </row>
    <row r="191" spans="1:44" s="33" customFormat="1" ht="21.75" customHeight="1" x14ac:dyDescent="0.25">
      <c r="A191" s="96">
        <v>162</v>
      </c>
      <c r="B191" s="17">
        <v>29</v>
      </c>
      <c r="C191" s="5" t="s">
        <v>43</v>
      </c>
      <c r="D191" s="5" t="s">
        <v>44</v>
      </c>
      <c r="E191" s="6">
        <v>15</v>
      </c>
      <c r="F191" s="6">
        <v>539</v>
      </c>
      <c r="G191" s="6">
        <v>2009</v>
      </c>
      <c r="H191" s="19" t="s">
        <v>535</v>
      </c>
      <c r="I191" s="286" t="s">
        <v>536</v>
      </c>
      <c r="J191" s="2" t="s">
        <v>467</v>
      </c>
      <c r="K191" s="21">
        <v>41609</v>
      </c>
      <c r="L191" s="8">
        <v>2</v>
      </c>
      <c r="M191" s="8">
        <v>8</v>
      </c>
      <c r="N191" s="2" t="s">
        <v>63</v>
      </c>
      <c r="O191" s="18" t="s">
        <v>318</v>
      </c>
      <c r="P191" s="18" t="s">
        <v>248</v>
      </c>
      <c r="Q191" s="18" t="s">
        <v>533</v>
      </c>
      <c r="R191" s="2">
        <v>2</v>
      </c>
      <c r="S191" s="23">
        <v>8579</v>
      </c>
      <c r="T191" s="23"/>
      <c r="U191" s="4">
        <v>8579</v>
      </c>
      <c r="V191" s="9"/>
      <c r="W191" s="9">
        <v>1429.8333333333333</v>
      </c>
      <c r="X191" s="10">
        <v>14298.333333333332</v>
      </c>
      <c r="Y191" s="4">
        <v>4289.5</v>
      </c>
      <c r="Z191" s="4">
        <v>1158.165</v>
      </c>
      <c r="AA191" s="4">
        <v>257.37</v>
      </c>
      <c r="AB191" s="11">
        <v>568.67032216300004</v>
      </c>
      <c r="AC191" s="4">
        <v>171.58</v>
      </c>
      <c r="AD191" s="35">
        <v>737</v>
      </c>
      <c r="AE191" s="34">
        <v>455</v>
      </c>
      <c r="AF191" s="12"/>
      <c r="AG191" s="4"/>
      <c r="AH191" s="4"/>
      <c r="AI191" s="4"/>
      <c r="AJ191" s="4"/>
      <c r="AK191" s="4"/>
      <c r="AL191" s="4"/>
      <c r="AM191" s="4"/>
      <c r="AN191" s="20"/>
      <c r="AO191" s="20"/>
      <c r="AP191" s="4">
        <v>1789.1308870271664</v>
      </c>
      <c r="AQ191" s="4">
        <v>11926.785322163001</v>
      </c>
      <c r="AR191" s="4">
        <v>164928.22141964987</v>
      </c>
    </row>
    <row r="192" spans="1:44" s="33" customFormat="1" ht="21" customHeight="1" x14ac:dyDescent="0.25">
      <c r="A192" s="96">
        <v>163</v>
      </c>
      <c r="B192" s="17">
        <v>29</v>
      </c>
      <c r="C192" s="5" t="s">
        <v>43</v>
      </c>
      <c r="D192" s="5" t="s">
        <v>44</v>
      </c>
      <c r="E192" s="6">
        <v>15</v>
      </c>
      <c r="F192" s="6">
        <v>539</v>
      </c>
      <c r="G192" s="6">
        <v>2022</v>
      </c>
      <c r="H192" s="19" t="s">
        <v>592</v>
      </c>
      <c r="I192" s="286" t="s">
        <v>598</v>
      </c>
      <c r="J192" s="2" t="s">
        <v>458</v>
      </c>
      <c r="K192" s="21">
        <v>41731</v>
      </c>
      <c r="L192" s="8">
        <v>13</v>
      </c>
      <c r="M192" s="8">
        <v>8</v>
      </c>
      <c r="N192" s="2" t="s">
        <v>45</v>
      </c>
      <c r="O192" s="18" t="s">
        <v>645</v>
      </c>
      <c r="P192" s="18" t="s">
        <v>248</v>
      </c>
      <c r="Q192" s="14" t="s">
        <v>469</v>
      </c>
      <c r="R192" s="2">
        <v>2</v>
      </c>
      <c r="S192" s="23">
        <v>13214</v>
      </c>
      <c r="T192" s="23"/>
      <c r="U192" s="4">
        <v>13214</v>
      </c>
      <c r="V192" s="9"/>
      <c r="W192" s="9">
        <v>2202.333333333333</v>
      </c>
      <c r="X192" s="10">
        <v>22023.333333333332</v>
      </c>
      <c r="Y192" s="4">
        <v>6607</v>
      </c>
      <c r="Z192" s="4">
        <v>1783.89</v>
      </c>
      <c r="AA192" s="4">
        <v>396.41999999999996</v>
      </c>
      <c r="AB192" s="11">
        <v>695.25262175800003</v>
      </c>
      <c r="AC192" s="4">
        <v>264.28000000000003</v>
      </c>
      <c r="AD192" s="35">
        <v>1128</v>
      </c>
      <c r="AE192" s="34">
        <v>703</v>
      </c>
      <c r="AF192" s="12"/>
      <c r="AG192" s="4"/>
      <c r="AH192" s="4"/>
      <c r="AI192" s="4"/>
      <c r="AJ192" s="4"/>
      <c r="AK192" s="4"/>
      <c r="AL192" s="4"/>
      <c r="AM192" s="4"/>
      <c r="AN192" s="20"/>
      <c r="AO192" s="20"/>
      <c r="AP192" s="4">
        <v>2725.6404369596667</v>
      </c>
      <c r="AQ192" s="4">
        <v>18184.842621757998</v>
      </c>
      <c r="AR192" s="4">
        <v>251776.41856472232</v>
      </c>
    </row>
    <row r="193" spans="1:44" s="33" customFormat="1" ht="21" customHeight="1" x14ac:dyDescent="0.25">
      <c r="A193" s="96">
        <v>164</v>
      </c>
      <c r="B193" s="17">
        <v>29</v>
      </c>
      <c r="C193" s="5" t="s">
        <v>43</v>
      </c>
      <c r="D193" s="5" t="s">
        <v>44</v>
      </c>
      <c r="E193" s="6">
        <v>15</v>
      </c>
      <c r="F193" s="6">
        <v>539</v>
      </c>
      <c r="G193" s="6">
        <v>2023</v>
      </c>
      <c r="H193" s="7" t="s">
        <v>595</v>
      </c>
      <c r="I193" s="286" t="s">
        <v>596</v>
      </c>
      <c r="J193" s="2" t="s">
        <v>467</v>
      </c>
      <c r="K193" s="21">
        <v>41730</v>
      </c>
      <c r="L193" s="8">
        <v>6</v>
      </c>
      <c r="M193" s="8">
        <v>12</v>
      </c>
      <c r="N193" s="2" t="s">
        <v>63</v>
      </c>
      <c r="O193" s="18" t="s">
        <v>253</v>
      </c>
      <c r="P193" s="18" t="s">
        <v>248</v>
      </c>
      <c r="Q193" s="14" t="s">
        <v>469</v>
      </c>
      <c r="R193" s="2">
        <v>2</v>
      </c>
      <c r="S193" s="23">
        <v>11131</v>
      </c>
      <c r="T193" s="23"/>
      <c r="U193" s="4">
        <v>11131</v>
      </c>
      <c r="V193" s="9"/>
      <c r="W193" s="9">
        <v>1855.1666666666667</v>
      </c>
      <c r="X193" s="10">
        <v>18551.666666666668</v>
      </c>
      <c r="Y193" s="4">
        <v>5565.5</v>
      </c>
      <c r="Z193" s="4">
        <v>1502.6850000000002</v>
      </c>
      <c r="AA193" s="4">
        <v>333.93</v>
      </c>
      <c r="AB193" s="11">
        <v>638.365689707</v>
      </c>
      <c r="AC193" s="4">
        <v>222.62</v>
      </c>
      <c r="AD193" s="35">
        <v>1016</v>
      </c>
      <c r="AE193" s="34">
        <v>684</v>
      </c>
      <c r="AF193" s="12"/>
      <c r="AG193" s="4"/>
      <c r="AH193" s="4"/>
      <c r="AI193" s="4"/>
      <c r="AJ193" s="4"/>
      <c r="AK193" s="4"/>
      <c r="AL193" s="4"/>
      <c r="AM193" s="4"/>
      <c r="AN193" s="20"/>
      <c r="AO193" s="20"/>
      <c r="AP193" s="4">
        <v>2304.7667816178337</v>
      </c>
      <c r="AQ193" s="4">
        <v>15528.600689707</v>
      </c>
      <c r="AR193" s="4">
        <v>214620.30839143513</v>
      </c>
    </row>
    <row r="194" spans="1:44" s="33" customFormat="1" ht="21" customHeight="1" x14ac:dyDescent="0.25">
      <c r="A194" s="96">
        <v>165</v>
      </c>
      <c r="B194" s="17">
        <v>29</v>
      </c>
      <c r="C194" s="5" t="s">
        <v>43</v>
      </c>
      <c r="D194" s="5" t="s">
        <v>44</v>
      </c>
      <c r="E194" s="6">
        <v>15</v>
      </c>
      <c r="F194" s="6">
        <v>539</v>
      </c>
      <c r="G194" s="6">
        <v>2031</v>
      </c>
      <c r="H194" s="296" t="s">
        <v>610</v>
      </c>
      <c r="I194" s="285" t="s">
        <v>611</v>
      </c>
      <c r="J194" s="2" t="s">
        <v>467</v>
      </c>
      <c r="K194" s="13">
        <v>41836</v>
      </c>
      <c r="L194" s="8">
        <v>6</v>
      </c>
      <c r="M194" s="8">
        <v>12</v>
      </c>
      <c r="N194" s="2" t="s">
        <v>45</v>
      </c>
      <c r="O194" s="18" t="s">
        <v>253</v>
      </c>
      <c r="P194" s="18" t="s">
        <v>248</v>
      </c>
      <c r="Q194" s="14" t="s">
        <v>469</v>
      </c>
      <c r="R194" s="2">
        <v>2</v>
      </c>
      <c r="S194" s="23">
        <v>11131</v>
      </c>
      <c r="T194" s="23"/>
      <c r="U194" s="4">
        <v>11131</v>
      </c>
      <c r="V194" s="72"/>
      <c r="W194" s="9">
        <v>1855.1666666666667</v>
      </c>
      <c r="X194" s="10">
        <v>18551.666666666668</v>
      </c>
      <c r="Y194" s="4">
        <v>5565.5</v>
      </c>
      <c r="Z194" s="4">
        <v>1502.6850000000002</v>
      </c>
      <c r="AA194" s="4">
        <v>333.93</v>
      </c>
      <c r="AB194" s="11">
        <v>638.365689707</v>
      </c>
      <c r="AC194" s="4">
        <v>222.62</v>
      </c>
      <c r="AD194" s="35">
        <v>1016</v>
      </c>
      <c r="AE194" s="34">
        <v>684</v>
      </c>
      <c r="AF194" s="12"/>
      <c r="AG194" s="4"/>
      <c r="AH194" s="4"/>
      <c r="AI194" s="4"/>
      <c r="AJ194" s="4"/>
      <c r="AK194" s="4"/>
      <c r="AL194" s="4"/>
      <c r="AM194" s="4"/>
      <c r="AN194" s="20"/>
      <c r="AO194" s="20"/>
      <c r="AP194" s="4">
        <v>2304.7667816178337</v>
      </c>
      <c r="AQ194" s="4">
        <v>15528.600689707</v>
      </c>
      <c r="AR194" s="4">
        <v>214620.30839143513</v>
      </c>
    </row>
    <row r="195" spans="1:44" s="33" customFormat="1" ht="21" customHeight="1" x14ac:dyDescent="0.25">
      <c r="A195" s="96">
        <v>166</v>
      </c>
      <c r="B195" s="17">
        <v>29</v>
      </c>
      <c r="C195" s="5" t="s">
        <v>43</v>
      </c>
      <c r="D195" s="5" t="s">
        <v>44</v>
      </c>
      <c r="E195" s="6">
        <v>15</v>
      </c>
      <c r="F195" s="6">
        <v>539</v>
      </c>
      <c r="G195" s="6">
        <v>2034</v>
      </c>
      <c r="H195" s="7" t="s">
        <v>613</v>
      </c>
      <c r="I195" s="286" t="s">
        <v>614</v>
      </c>
      <c r="J195" s="2" t="s">
        <v>467</v>
      </c>
      <c r="K195" s="21">
        <v>41859</v>
      </c>
      <c r="L195" s="8">
        <v>6</v>
      </c>
      <c r="M195" s="8">
        <v>12</v>
      </c>
      <c r="N195" s="2" t="s">
        <v>63</v>
      </c>
      <c r="O195" s="18" t="s">
        <v>253</v>
      </c>
      <c r="P195" s="18" t="s">
        <v>248</v>
      </c>
      <c r="Q195" s="14" t="s">
        <v>469</v>
      </c>
      <c r="R195" s="2">
        <v>2</v>
      </c>
      <c r="S195" s="23">
        <v>11131</v>
      </c>
      <c r="T195" s="23"/>
      <c r="U195" s="4">
        <v>11131</v>
      </c>
      <c r="V195" s="9"/>
      <c r="W195" s="9">
        <v>1855.1666666666667</v>
      </c>
      <c r="X195" s="10">
        <v>18551.666666666668</v>
      </c>
      <c r="Y195" s="4">
        <v>5565.5</v>
      </c>
      <c r="Z195" s="4">
        <v>1502.6850000000002</v>
      </c>
      <c r="AA195" s="4">
        <v>333.93</v>
      </c>
      <c r="AB195" s="11">
        <v>638.365689707</v>
      </c>
      <c r="AC195" s="4">
        <v>222.62</v>
      </c>
      <c r="AD195" s="35">
        <v>1016</v>
      </c>
      <c r="AE195" s="34">
        <v>684</v>
      </c>
      <c r="AF195" s="12"/>
      <c r="AG195" s="4"/>
      <c r="AH195" s="4"/>
      <c r="AI195" s="4"/>
      <c r="AJ195" s="4"/>
      <c r="AK195" s="4"/>
      <c r="AL195" s="4"/>
      <c r="AM195" s="4"/>
      <c r="AN195" s="20"/>
      <c r="AO195" s="20"/>
      <c r="AP195" s="4">
        <v>2304.7667816178337</v>
      </c>
      <c r="AQ195" s="4">
        <v>15528.600689707</v>
      </c>
      <c r="AR195" s="4">
        <v>214620.30839143513</v>
      </c>
    </row>
    <row r="196" spans="1:44" s="33" customFormat="1" ht="21" customHeight="1" x14ac:dyDescent="0.25">
      <c r="A196" s="96">
        <v>167</v>
      </c>
      <c r="B196" s="17">
        <v>29</v>
      </c>
      <c r="C196" s="5" t="s">
        <v>43</v>
      </c>
      <c r="D196" s="5" t="s">
        <v>44</v>
      </c>
      <c r="E196" s="6">
        <v>15</v>
      </c>
      <c r="F196" s="6">
        <v>539</v>
      </c>
      <c r="G196" s="6">
        <v>2047</v>
      </c>
      <c r="H196" s="7" t="s">
        <v>627</v>
      </c>
      <c r="I196" s="285" t="s">
        <v>628</v>
      </c>
      <c r="J196" s="2" t="s">
        <v>467</v>
      </c>
      <c r="K196" s="13">
        <v>41944</v>
      </c>
      <c r="L196" s="8">
        <v>5</v>
      </c>
      <c r="M196" s="8">
        <v>12</v>
      </c>
      <c r="N196" s="2" t="s">
        <v>63</v>
      </c>
      <c r="O196" s="18" t="s">
        <v>283</v>
      </c>
      <c r="P196" s="18" t="s">
        <v>248</v>
      </c>
      <c r="Q196" s="14" t="s">
        <v>469</v>
      </c>
      <c r="R196" s="2">
        <v>2</v>
      </c>
      <c r="S196" s="23">
        <v>10500</v>
      </c>
      <c r="T196" s="23"/>
      <c r="U196" s="4">
        <v>10500</v>
      </c>
      <c r="V196" s="9"/>
      <c r="W196" s="9">
        <v>1750</v>
      </c>
      <c r="X196" s="10">
        <v>17500</v>
      </c>
      <c r="Y196" s="4">
        <v>5250</v>
      </c>
      <c r="Z196" s="4">
        <v>1417.5</v>
      </c>
      <c r="AA196" s="4">
        <v>315</v>
      </c>
      <c r="AB196" s="11">
        <v>621.13301850000005</v>
      </c>
      <c r="AC196" s="4">
        <v>210</v>
      </c>
      <c r="AD196" s="35">
        <v>903</v>
      </c>
      <c r="AE196" s="34">
        <v>549</v>
      </c>
      <c r="AF196" s="12"/>
      <c r="AG196" s="4"/>
      <c r="AH196" s="4"/>
      <c r="AI196" s="4"/>
      <c r="AJ196" s="4"/>
      <c r="AK196" s="4"/>
      <c r="AL196" s="4"/>
      <c r="AM196" s="4"/>
      <c r="AN196" s="20"/>
      <c r="AO196" s="20"/>
      <c r="AP196" s="4">
        <v>2177.2721697500001</v>
      </c>
      <c r="AQ196" s="4">
        <v>14515.633018500001</v>
      </c>
      <c r="AR196" s="4">
        <v>200864.86839175003</v>
      </c>
    </row>
    <row r="197" spans="1:44" s="33" customFormat="1" ht="21" customHeight="1" x14ac:dyDescent="0.25">
      <c r="A197" s="96">
        <v>168</v>
      </c>
      <c r="B197" s="17">
        <v>29</v>
      </c>
      <c r="C197" s="5" t="s">
        <v>43</v>
      </c>
      <c r="D197" s="5" t="s">
        <v>44</v>
      </c>
      <c r="E197" s="6">
        <v>15</v>
      </c>
      <c r="F197" s="6">
        <v>539</v>
      </c>
      <c r="G197" s="6"/>
      <c r="H197" s="115" t="s">
        <v>490</v>
      </c>
      <c r="I197" s="286"/>
      <c r="J197" s="2"/>
      <c r="K197" s="21"/>
      <c r="L197" s="8">
        <v>2</v>
      </c>
      <c r="M197" s="8">
        <v>12</v>
      </c>
      <c r="N197" s="2" t="s">
        <v>63</v>
      </c>
      <c r="O197" s="18" t="s">
        <v>312</v>
      </c>
      <c r="P197" s="18" t="s">
        <v>248</v>
      </c>
      <c r="Q197" s="18" t="s">
        <v>533</v>
      </c>
      <c r="R197" s="2">
        <v>2</v>
      </c>
      <c r="S197" s="23">
        <v>11719</v>
      </c>
      <c r="T197" s="23"/>
      <c r="U197" s="4">
        <v>11719</v>
      </c>
      <c r="W197" s="9">
        <v>1953.1666666666665</v>
      </c>
      <c r="X197" s="10">
        <v>19531.666666666668</v>
      </c>
      <c r="Y197" s="4">
        <v>5859.5</v>
      </c>
      <c r="Z197" s="4">
        <v>1582.0650000000001</v>
      </c>
      <c r="AA197" s="4">
        <v>351.57</v>
      </c>
      <c r="AB197" s="11">
        <v>654.42402674300001</v>
      </c>
      <c r="AC197" s="4">
        <v>234.38</v>
      </c>
      <c r="AD197" s="35">
        <v>1051</v>
      </c>
      <c r="AE197" s="34">
        <v>648</v>
      </c>
      <c r="AF197" s="12"/>
      <c r="AG197" s="4"/>
      <c r="AH197" s="4"/>
      <c r="AI197" s="4"/>
      <c r="AJ197" s="4"/>
      <c r="AK197" s="4"/>
      <c r="AL197" s="4"/>
      <c r="AM197" s="4"/>
      <c r="AN197" s="20"/>
      <c r="AO197" s="20"/>
      <c r="AP197" s="4">
        <v>2423.5731711238332</v>
      </c>
      <c r="AQ197" s="4">
        <v>16380.639026743</v>
      </c>
      <c r="AR197" s="4">
        <v>226335.57482537316</v>
      </c>
    </row>
    <row r="198" spans="1:44" s="33" customFormat="1" ht="21" customHeight="1" x14ac:dyDescent="0.25">
      <c r="A198" s="96">
        <v>169</v>
      </c>
      <c r="B198" s="17">
        <v>29</v>
      </c>
      <c r="C198" s="5" t="s">
        <v>43</v>
      </c>
      <c r="D198" s="5" t="s">
        <v>44</v>
      </c>
      <c r="E198" s="6">
        <v>15</v>
      </c>
      <c r="F198" s="6">
        <v>539</v>
      </c>
      <c r="G198" s="6"/>
      <c r="H198" s="7" t="s">
        <v>540</v>
      </c>
      <c r="I198" s="286"/>
      <c r="J198" s="2"/>
      <c r="K198" s="21"/>
      <c r="L198" s="8">
        <v>5</v>
      </c>
      <c r="M198" s="8">
        <v>12</v>
      </c>
      <c r="N198" s="2" t="s">
        <v>63</v>
      </c>
      <c r="O198" s="18" t="s">
        <v>283</v>
      </c>
      <c r="P198" s="18" t="s">
        <v>248</v>
      </c>
      <c r="Q198" s="14" t="s">
        <v>469</v>
      </c>
      <c r="R198" s="2">
        <v>2</v>
      </c>
      <c r="S198" s="23">
        <v>10500</v>
      </c>
      <c r="T198" s="23"/>
      <c r="U198" s="4">
        <v>10500</v>
      </c>
      <c r="V198" s="9"/>
      <c r="W198" s="9">
        <v>1750</v>
      </c>
      <c r="X198" s="10">
        <v>17500</v>
      </c>
      <c r="Y198" s="4">
        <v>5250</v>
      </c>
      <c r="Z198" s="4">
        <v>1417.5</v>
      </c>
      <c r="AA198" s="4">
        <v>315</v>
      </c>
      <c r="AB198" s="11">
        <v>621.13301850000005</v>
      </c>
      <c r="AC198" s="4">
        <v>210</v>
      </c>
      <c r="AD198" s="35">
        <v>903</v>
      </c>
      <c r="AE198" s="34">
        <v>549</v>
      </c>
      <c r="AF198" s="12"/>
      <c r="AG198" s="4"/>
      <c r="AH198" s="4"/>
      <c r="AI198" s="4"/>
      <c r="AJ198" s="4"/>
      <c r="AK198" s="4"/>
      <c r="AL198" s="4"/>
      <c r="AM198" s="4"/>
      <c r="AN198" s="20"/>
      <c r="AO198" s="20"/>
      <c r="AP198" s="4">
        <v>2177.2721697500001</v>
      </c>
      <c r="AQ198" s="4">
        <v>14515.633018500001</v>
      </c>
      <c r="AR198" s="4">
        <v>200864.86839175003</v>
      </c>
    </row>
    <row r="199" spans="1:44" s="33" customFormat="1" ht="21" customHeight="1" x14ac:dyDescent="0.25">
      <c r="A199" s="96"/>
      <c r="B199" s="17">
        <v>29</v>
      </c>
      <c r="C199" s="5" t="s">
        <v>43</v>
      </c>
      <c r="D199" s="5" t="s">
        <v>44</v>
      </c>
      <c r="E199" s="6">
        <v>15</v>
      </c>
      <c r="F199" s="6">
        <v>539</v>
      </c>
      <c r="G199" s="6"/>
      <c r="H199" s="19" t="s">
        <v>459</v>
      </c>
      <c r="I199" s="285"/>
      <c r="J199" s="2"/>
      <c r="K199" s="13"/>
      <c r="L199" s="8">
        <v>2</v>
      </c>
      <c r="M199" s="8">
        <v>12</v>
      </c>
      <c r="N199" s="2" t="s">
        <v>63</v>
      </c>
      <c r="O199" s="18" t="s">
        <v>656</v>
      </c>
      <c r="P199" s="18" t="s">
        <v>248</v>
      </c>
      <c r="Q199" s="18" t="s">
        <v>533</v>
      </c>
      <c r="R199" s="2">
        <v>2</v>
      </c>
      <c r="S199" s="23">
        <v>588</v>
      </c>
      <c r="T199" s="23"/>
      <c r="U199" s="4">
        <v>588</v>
      </c>
      <c r="V199" s="9"/>
      <c r="W199" s="9">
        <v>98</v>
      </c>
      <c r="X199" s="10">
        <v>980.00000000000011</v>
      </c>
      <c r="Y199" s="4">
        <v>294</v>
      </c>
      <c r="Z199" s="4">
        <v>79.38000000000001</v>
      </c>
      <c r="AA199" s="4">
        <v>17.64</v>
      </c>
      <c r="AB199" s="11">
        <v>350.43533703600002</v>
      </c>
      <c r="AC199" s="4">
        <v>11.76</v>
      </c>
      <c r="AD199" s="35">
        <v>35</v>
      </c>
      <c r="AE199" s="34">
        <v>-36</v>
      </c>
      <c r="AF199" s="12"/>
      <c r="AG199" s="4"/>
      <c r="AH199" s="4"/>
      <c r="AI199" s="4"/>
      <c r="AJ199" s="4"/>
      <c r="AK199" s="4"/>
      <c r="AL199" s="4"/>
      <c r="AM199" s="4"/>
      <c r="AN199" s="20"/>
      <c r="AO199" s="20"/>
      <c r="AP199" s="4">
        <v>174.53588950600002</v>
      </c>
      <c r="AQ199" s="4">
        <v>1046.2153370359999</v>
      </c>
      <c r="AR199" s="4">
        <v>14101.119933937998</v>
      </c>
    </row>
    <row r="200" spans="1:44" s="33" customFormat="1" ht="21" customHeight="1" x14ac:dyDescent="0.25">
      <c r="A200" s="96"/>
      <c r="B200" s="17"/>
      <c r="C200" s="5"/>
      <c r="D200" s="5"/>
      <c r="E200" s="6"/>
      <c r="F200" s="6"/>
      <c r="G200" s="6"/>
      <c r="H200" s="7"/>
      <c r="I200" s="286"/>
      <c r="J200" s="17"/>
      <c r="K200" s="21"/>
      <c r="L200" s="54"/>
      <c r="M200" s="54"/>
      <c r="N200" s="54"/>
      <c r="O200" s="18"/>
      <c r="P200" s="18"/>
      <c r="Q200" s="18"/>
      <c r="R200" s="2"/>
      <c r="S200" s="10"/>
      <c r="T200" s="23"/>
      <c r="U200" s="4"/>
      <c r="V200" s="9"/>
      <c r="W200" s="9"/>
      <c r="X200" s="10"/>
      <c r="Y200" s="4"/>
      <c r="Z200" s="4"/>
      <c r="AA200" s="4"/>
      <c r="AB200" s="11"/>
      <c r="AC200" s="4"/>
      <c r="AD200" s="35"/>
      <c r="AE200" s="34"/>
      <c r="AF200" s="12"/>
      <c r="AG200" s="4"/>
      <c r="AH200" s="4"/>
      <c r="AI200" s="4"/>
      <c r="AJ200" s="4"/>
      <c r="AK200" s="4"/>
      <c r="AL200" s="4"/>
      <c r="AM200" s="4"/>
      <c r="AN200" s="20"/>
      <c r="AO200" s="20"/>
      <c r="AP200" s="4"/>
      <c r="AQ200" s="4"/>
      <c r="AR200" s="4"/>
    </row>
    <row r="201" spans="1:44" s="33" customFormat="1" ht="21" customHeight="1" x14ac:dyDescent="0.25">
      <c r="A201" s="96"/>
      <c r="B201" s="17"/>
      <c r="C201" s="5"/>
      <c r="D201" s="5"/>
      <c r="E201" s="6"/>
      <c r="F201" s="6"/>
      <c r="G201" s="6"/>
      <c r="H201" s="7" t="s">
        <v>319</v>
      </c>
      <c r="I201" s="286"/>
      <c r="J201" s="17"/>
      <c r="K201" s="21"/>
      <c r="L201" s="8"/>
      <c r="M201" s="8"/>
      <c r="N201" s="2"/>
      <c r="O201" s="18"/>
      <c r="P201" s="18"/>
      <c r="Q201" s="18"/>
      <c r="R201" s="2"/>
      <c r="S201" s="10"/>
      <c r="T201" s="23"/>
      <c r="U201" s="4"/>
      <c r="V201" s="9"/>
      <c r="W201" s="9"/>
      <c r="X201" s="10"/>
      <c r="Y201" s="4"/>
      <c r="Z201" s="4"/>
      <c r="AA201" s="4"/>
      <c r="AB201" s="11"/>
      <c r="AC201" s="4"/>
      <c r="AD201" s="35"/>
      <c r="AE201" s="34"/>
      <c r="AF201" s="12"/>
      <c r="AG201" s="4"/>
      <c r="AH201" s="4"/>
      <c r="AI201" s="4"/>
      <c r="AJ201" s="4"/>
      <c r="AK201" s="4"/>
      <c r="AL201" s="4"/>
      <c r="AM201" s="4"/>
      <c r="AN201" s="20"/>
      <c r="AO201" s="20"/>
      <c r="AP201" s="4"/>
      <c r="AQ201" s="4"/>
      <c r="AR201" s="4"/>
    </row>
    <row r="202" spans="1:44" s="33" customFormat="1" ht="21" customHeight="1" x14ac:dyDescent="0.25">
      <c r="A202" s="96">
        <v>170</v>
      </c>
      <c r="B202" s="17">
        <v>29</v>
      </c>
      <c r="C202" s="5" t="s">
        <v>43</v>
      </c>
      <c r="D202" s="5" t="s">
        <v>44</v>
      </c>
      <c r="E202" s="6">
        <v>15</v>
      </c>
      <c r="F202" s="6">
        <v>539</v>
      </c>
      <c r="G202" s="6">
        <v>1453</v>
      </c>
      <c r="H202" s="7" t="s">
        <v>342</v>
      </c>
      <c r="I202" s="286" t="s">
        <v>343</v>
      </c>
      <c r="J202" s="2" t="s">
        <v>467</v>
      </c>
      <c r="K202" s="21">
        <v>36477</v>
      </c>
      <c r="L202" s="8">
        <v>6</v>
      </c>
      <c r="M202" s="8">
        <v>12</v>
      </c>
      <c r="N202" s="2" t="s">
        <v>63</v>
      </c>
      <c r="O202" s="18" t="s">
        <v>253</v>
      </c>
      <c r="P202" s="18" t="s">
        <v>319</v>
      </c>
      <c r="Q202" s="14" t="s">
        <v>469</v>
      </c>
      <c r="R202" s="2">
        <v>2</v>
      </c>
      <c r="S202" s="23">
        <v>11131</v>
      </c>
      <c r="T202" s="23"/>
      <c r="U202" s="4">
        <v>11131</v>
      </c>
      <c r="V202" s="9">
        <v>280.39999999999998</v>
      </c>
      <c r="W202" s="9">
        <v>1855.1666666666667</v>
      </c>
      <c r="X202" s="10">
        <v>18551.666666666668</v>
      </c>
      <c r="Y202" s="4">
        <v>5565.5</v>
      </c>
      <c r="Z202" s="4">
        <v>1502.6850000000002</v>
      </c>
      <c r="AA202" s="4">
        <v>333.93</v>
      </c>
      <c r="AB202" s="11">
        <v>638.365689707</v>
      </c>
      <c r="AC202" s="4">
        <v>222.62</v>
      </c>
      <c r="AD202" s="35">
        <v>1016</v>
      </c>
      <c r="AE202" s="34">
        <v>684</v>
      </c>
      <c r="AF202" s="12"/>
      <c r="AG202" s="4"/>
      <c r="AH202" s="4"/>
      <c r="AI202" s="4"/>
      <c r="AJ202" s="4"/>
      <c r="AK202" s="4">
        <v>250</v>
      </c>
      <c r="AL202" s="4"/>
      <c r="AM202" s="4"/>
      <c r="AN202" s="20"/>
      <c r="AO202" s="20"/>
      <c r="AP202" s="4">
        <v>2304.7667816178337</v>
      </c>
      <c r="AQ202" s="4">
        <v>16059.000689707</v>
      </c>
      <c r="AR202" s="4">
        <v>220985.10839143515</v>
      </c>
    </row>
    <row r="203" spans="1:44" s="33" customFormat="1" ht="21" customHeight="1" x14ac:dyDescent="0.25">
      <c r="A203" s="96">
        <v>171</v>
      </c>
      <c r="B203" s="17">
        <v>29</v>
      </c>
      <c r="C203" s="5" t="s">
        <v>43</v>
      </c>
      <c r="D203" s="5" t="s">
        <v>44</v>
      </c>
      <c r="E203" s="6">
        <v>15</v>
      </c>
      <c r="F203" s="6">
        <v>539</v>
      </c>
      <c r="G203" s="6">
        <v>1631</v>
      </c>
      <c r="H203" s="19" t="s">
        <v>329</v>
      </c>
      <c r="I203" s="286" t="s">
        <v>330</v>
      </c>
      <c r="J203" s="2" t="s">
        <v>467</v>
      </c>
      <c r="K203" s="21">
        <v>37881</v>
      </c>
      <c r="L203" s="8">
        <v>2</v>
      </c>
      <c r="M203" s="8">
        <v>8</v>
      </c>
      <c r="N203" s="2" t="s">
        <v>63</v>
      </c>
      <c r="O203" s="18" t="s">
        <v>318</v>
      </c>
      <c r="P203" s="18" t="s">
        <v>319</v>
      </c>
      <c r="Q203" s="18" t="s">
        <v>533</v>
      </c>
      <c r="R203" s="2">
        <v>2</v>
      </c>
      <c r="S203" s="23">
        <v>8579</v>
      </c>
      <c r="T203" s="23"/>
      <c r="U203" s="4">
        <v>8579</v>
      </c>
      <c r="V203" s="9">
        <v>210.3</v>
      </c>
      <c r="W203" s="9">
        <v>1429.8333333333333</v>
      </c>
      <c r="X203" s="10">
        <v>14298.333333333332</v>
      </c>
      <c r="Y203" s="4">
        <v>4289.5</v>
      </c>
      <c r="Z203" s="4">
        <v>1158.165</v>
      </c>
      <c r="AA203" s="4">
        <v>257.37</v>
      </c>
      <c r="AB203" s="11">
        <v>568.67032216300004</v>
      </c>
      <c r="AC203" s="4">
        <v>171.58</v>
      </c>
      <c r="AD203" s="35">
        <v>737</v>
      </c>
      <c r="AE203" s="34">
        <v>455</v>
      </c>
      <c r="AF203" s="12"/>
      <c r="AG203" s="4"/>
      <c r="AH203" s="4"/>
      <c r="AI203" s="4"/>
      <c r="AJ203" s="4"/>
      <c r="AK203" s="4"/>
      <c r="AL203" s="4"/>
      <c r="AM203" s="4"/>
      <c r="AN203" s="20"/>
      <c r="AO203" s="20"/>
      <c r="AP203" s="4">
        <v>1789.1308870271664</v>
      </c>
      <c r="AQ203" s="4">
        <v>12137.085322163</v>
      </c>
      <c r="AR203" s="4">
        <v>167451.82141964984</v>
      </c>
    </row>
    <row r="204" spans="1:44" s="33" customFormat="1" ht="21" customHeight="1" x14ac:dyDescent="0.25">
      <c r="A204" s="96">
        <v>172</v>
      </c>
      <c r="B204" s="17">
        <v>29</v>
      </c>
      <c r="C204" s="5" t="s">
        <v>43</v>
      </c>
      <c r="D204" s="5" t="s">
        <v>44</v>
      </c>
      <c r="E204" s="6">
        <v>15</v>
      </c>
      <c r="F204" s="6">
        <v>539</v>
      </c>
      <c r="G204" s="6">
        <v>1640</v>
      </c>
      <c r="H204" s="7" t="s">
        <v>321</v>
      </c>
      <c r="I204" s="286" t="s">
        <v>322</v>
      </c>
      <c r="J204" s="2" t="s">
        <v>467</v>
      </c>
      <c r="K204" s="21">
        <v>38008</v>
      </c>
      <c r="L204" s="8">
        <v>6</v>
      </c>
      <c r="M204" s="8">
        <v>12</v>
      </c>
      <c r="N204" s="2" t="s">
        <v>63</v>
      </c>
      <c r="O204" s="18" t="s">
        <v>253</v>
      </c>
      <c r="P204" s="18" t="s">
        <v>319</v>
      </c>
      <c r="Q204" s="14" t="s">
        <v>469</v>
      </c>
      <c r="R204" s="2">
        <v>2</v>
      </c>
      <c r="S204" s="23">
        <v>11131</v>
      </c>
      <c r="T204" s="23"/>
      <c r="U204" s="4">
        <v>11131</v>
      </c>
      <c r="V204" s="9">
        <v>210.3</v>
      </c>
      <c r="W204" s="9">
        <v>1855.1666666666667</v>
      </c>
      <c r="X204" s="10">
        <v>18551.666666666668</v>
      </c>
      <c r="Y204" s="4">
        <v>5565.5</v>
      </c>
      <c r="Z204" s="4">
        <v>1502.6850000000002</v>
      </c>
      <c r="AA204" s="4">
        <v>333.93</v>
      </c>
      <c r="AB204" s="11">
        <v>638.365689707</v>
      </c>
      <c r="AC204" s="4">
        <v>222.62</v>
      </c>
      <c r="AD204" s="35">
        <v>1016</v>
      </c>
      <c r="AE204" s="34">
        <v>684</v>
      </c>
      <c r="AF204" s="12"/>
      <c r="AG204" s="4"/>
      <c r="AH204" s="4"/>
      <c r="AI204" s="4"/>
      <c r="AJ204" s="4"/>
      <c r="AK204" s="4">
        <v>250</v>
      </c>
      <c r="AL204" s="4"/>
      <c r="AM204" s="4"/>
      <c r="AN204" s="20"/>
      <c r="AO204" s="20"/>
      <c r="AP204" s="4">
        <v>2304.7667816178337</v>
      </c>
      <c r="AQ204" s="4">
        <v>15988.900689706999</v>
      </c>
      <c r="AR204" s="4">
        <v>220143.90839143514</v>
      </c>
    </row>
    <row r="205" spans="1:44" s="33" customFormat="1" ht="21" customHeight="1" x14ac:dyDescent="0.25">
      <c r="A205" s="96">
        <v>173</v>
      </c>
      <c r="B205" s="17">
        <v>29</v>
      </c>
      <c r="C205" s="5" t="s">
        <v>43</v>
      </c>
      <c r="D205" s="5" t="s">
        <v>44</v>
      </c>
      <c r="E205" s="6">
        <v>15</v>
      </c>
      <c r="F205" s="6">
        <v>539</v>
      </c>
      <c r="G205" s="6">
        <v>1753</v>
      </c>
      <c r="H205" s="19" t="s">
        <v>323</v>
      </c>
      <c r="I205" s="286" t="s">
        <v>578</v>
      </c>
      <c r="J205" s="2" t="s">
        <v>467</v>
      </c>
      <c r="K205" s="21">
        <v>38950</v>
      </c>
      <c r="L205" s="8">
        <v>2</v>
      </c>
      <c r="M205" s="8">
        <v>8</v>
      </c>
      <c r="N205" s="2" t="s">
        <v>63</v>
      </c>
      <c r="O205" s="18" t="s">
        <v>318</v>
      </c>
      <c r="P205" s="18" t="s">
        <v>319</v>
      </c>
      <c r="Q205" s="18" t="s">
        <v>533</v>
      </c>
      <c r="R205" s="2">
        <v>2</v>
      </c>
      <c r="S205" s="23">
        <v>8579</v>
      </c>
      <c r="T205" s="23"/>
      <c r="U205" s="4">
        <v>8579</v>
      </c>
      <c r="V205" s="9">
        <v>140.19999999999999</v>
      </c>
      <c r="W205" s="9">
        <v>1429.8333333333333</v>
      </c>
      <c r="X205" s="10">
        <v>14298.333333333332</v>
      </c>
      <c r="Y205" s="4">
        <v>4289.5</v>
      </c>
      <c r="Z205" s="4">
        <v>1158.165</v>
      </c>
      <c r="AA205" s="4">
        <v>257.37</v>
      </c>
      <c r="AB205" s="11">
        <v>568.67032216300004</v>
      </c>
      <c r="AC205" s="4">
        <v>171.58</v>
      </c>
      <c r="AD205" s="35">
        <v>737</v>
      </c>
      <c r="AE205" s="34">
        <v>455</v>
      </c>
      <c r="AF205" s="12"/>
      <c r="AG205" s="4"/>
      <c r="AH205" s="4"/>
      <c r="AI205" s="4"/>
      <c r="AJ205" s="4"/>
      <c r="AK205" s="4"/>
      <c r="AL205" s="4"/>
      <c r="AM205" s="4"/>
      <c r="AN205" s="20"/>
      <c r="AO205" s="20"/>
      <c r="AP205" s="4">
        <v>1789.1308870271664</v>
      </c>
      <c r="AQ205" s="4">
        <v>12066.985322163002</v>
      </c>
      <c r="AR205" s="4">
        <v>166610.62141964986</v>
      </c>
    </row>
    <row r="206" spans="1:44" s="33" customFormat="1" ht="21" customHeight="1" x14ac:dyDescent="0.25">
      <c r="A206" s="96">
        <v>174</v>
      </c>
      <c r="B206" s="17">
        <v>29</v>
      </c>
      <c r="C206" s="5" t="s">
        <v>43</v>
      </c>
      <c r="D206" s="5" t="s">
        <v>44</v>
      </c>
      <c r="E206" s="6">
        <v>15</v>
      </c>
      <c r="F206" s="6">
        <v>539</v>
      </c>
      <c r="G206" s="6">
        <v>1902</v>
      </c>
      <c r="H206" s="7" t="s">
        <v>325</v>
      </c>
      <c r="I206" s="286" t="s">
        <v>326</v>
      </c>
      <c r="J206" s="2" t="s">
        <v>467</v>
      </c>
      <c r="K206" s="21">
        <v>40485</v>
      </c>
      <c r="L206" s="8">
        <v>6</v>
      </c>
      <c r="M206" s="8">
        <v>12</v>
      </c>
      <c r="N206" s="2" t="s">
        <v>63</v>
      </c>
      <c r="O206" s="18" t="s">
        <v>253</v>
      </c>
      <c r="P206" s="18" t="s">
        <v>319</v>
      </c>
      <c r="Q206" s="14" t="s">
        <v>469</v>
      </c>
      <c r="R206" s="2">
        <v>2</v>
      </c>
      <c r="S206" s="23">
        <v>11131</v>
      </c>
      <c r="T206" s="23"/>
      <c r="U206" s="4">
        <v>11131</v>
      </c>
      <c r="V206" s="9">
        <v>140.19999999999999</v>
      </c>
      <c r="W206" s="9">
        <v>1855.1666666666667</v>
      </c>
      <c r="X206" s="10">
        <v>18551.666666666668</v>
      </c>
      <c r="Y206" s="4">
        <v>5565.5</v>
      </c>
      <c r="Z206" s="4">
        <v>1502.6850000000002</v>
      </c>
      <c r="AA206" s="4">
        <v>333.93</v>
      </c>
      <c r="AB206" s="11">
        <v>638.365689707</v>
      </c>
      <c r="AC206" s="4">
        <v>222.62</v>
      </c>
      <c r="AD206" s="35">
        <v>1016</v>
      </c>
      <c r="AE206" s="34">
        <v>684</v>
      </c>
      <c r="AF206" s="12"/>
      <c r="AG206" s="4"/>
      <c r="AH206" s="4"/>
      <c r="AI206" s="4"/>
      <c r="AJ206" s="4"/>
      <c r="AK206" s="4"/>
      <c r="AL206" s="4"/>
      <c r="AM206" s="4"/>
      <c r="AN206" s="20"/>
      <c r="AO206" s="20"/>
      <c r="AP206" s="4">
        <v>2304.7667816178337</v>
      </c>
      <c r="AQ206" s="4">
        <v>15668.800689707001</v>
      </c>
      <c r="AR206" s="4">
        <v>216302.70839143515</v>
      </c>
    </row>
    <row r="207" spans="1:44" s="33" customFormat="1" ht="21" customHeight="1" x14ac:dyDescent="0.25">
      <c r="A207" s="96">
        <v>175</v>
      </c>
      <c r="B207" s="17">
        <v>29</v>
      </c>
      <c r="C207" s="5" t="s">
        <v>43</v>
      </c>
      <c r="D207" s="5" t="s">
        <v>44</v>
      </c>
      <c r="E207" s="6">
        <v>15</v>
      </c>
      <c r="F207" s="6">
        <v>539</v>
      </c>
      <c r="G207" s="6">
        <v>1921</v>
      </c>
      <c r="H207" s="7" t="s">
        <v>327</v>
      </c>
      <c r="I207" s="286" t="s">
        <v>328</v>
      </c>
      <c r="J207" s="2" t="s">
        <v>467</v>
      </c>
      <c r="K207" s="21">
        <v>40729</v>
      </c>
      <c r="L207" s="8">
        <v>2</v>
      </c>
      <c r="M207" s="8">
        <v>8</v>
      </c>
      <c r="N207" s="2" t="s">
        <v>63</v>
      </c>
      <c r="O207" s="18" t="s">
        <v>318</v>
      </c>
      <c r="P207" s="18" t="s">
        <v>319</v>
      </c>
      <c r="Q207" s="18" t="s">
        <v>533</v>
      </c>
      <c r="R207" s="2">
        <v>2</v>
      </c>
      <c r="S207" s="23">
        <v>8579</v>
      </c>
      <c r="T207" s="23"/>
      <c r="U207" s="4">
        <v>8579</v>
      </c>
      <c r="V207" s="9"/>
      <c r="W207" s="9">
        <v>1429.8333333333333</v>
      </c>
      <c r="X207" s="10">
        <v>14298.333333333332</v>
      </c>
      <c r="Y207" s="4">
        <v>4289.5</v>
      </c>
      <c r="Z207" s="4">
        <v>1158.165</v>
      </c>
      <c r="AA207" s="4">
        <v>257.37</v>
      </c>
      <c r="AB207" s="11">
        <v>568.67032216300004</v>
      </c>
      <c r="AC207" s="4">
        <v>171.58</v>
      </c>
      <c r="AD207" s="35">
        <v>737</v>
      </c>
      <c r="AE207" s="34">
        <v>455</v>
      </c>
      <c r="AF207" s="12"/>
      <c r="AG207" s="4"/>
      <c r="AH207" s="4"/>
      <c r="AI207" s="4"/>
      <c r="AJ207" s="4"/>
      <c r="AK207" s="4"/>
      <c r="AL207" s="4"/>
      <c r="AM207" s="4"/>
      <c r="AN207" s="20"/>
      <c r="AO207" s="20"/>
      <c r="AP207" s="4">
        <v>1789.1308870271664</v>
      </c>
      <c r="AQ207" s="4">
        <v>11926.785322163001</v>
      </c>
      <c r="AR207" s="4">
        <v>164928.22141964987</v>
      </c>
    </row>
    <row r="208" spans="1:44" s="33" customFormat="1" ht="21" customHeight="1" x14ac:dyDescent="0.25">
      <c r="A208" s="96">
        <v>176</v>
      </c>
      <c r="B208" s="17">
        <v>29</v>
      </c>
      <c r="C208" s="5" t="s">
        <v>43</v>
      </c>
      <c r="D208" s="5" t="s">
        <v>44</v>
      </c>
      <c r="E208" s="6">
        <v>15</v>
      </c>
      <c r="F208" s="6">
        <v>539</v>
      </c>
      <c r="G208" s="6">
        <v>1963</v>
      </c>
      <c r="H208" s="29" t="s">
        <v>579</v>
      </c>
      <c r="I208" s="286" t="s">
        <v>483</v>
      </c>
      <c r="J208" s="2" t="s">
        <v>467</v>
      </c>
      <c r="K208" s="21">
        <v>41173</v>
      </c>
      <c r="L208" s="8">
        <v>6</v>
      </c>
      <c r="M208" s="8">
        <v>12</v>
      </c>
      <c r="N208" s="2" t="s">
        <v>63</v>
      </c>
      <c r="O208" s="18" t="s">
        <v>253</v>
      </c>
      <c r="P208" s="18" t="s">
        <v>319</v>
      </c>
      <c r="Q208" s="14" t="s">
        <v>469</v>
      </c>
      <c r="R208" s="2">
        <v>2</v>
      </c>
      <c r="S208" s="23">
        <v>11131</v>
      </c>
      <c r="T208" s="23"/>
      <c r="U208" s="4">
        <v>11131</v>
      </c>
      <c r="V208" s="9"/>
      <c r="W208" s="9">
        <v>1855.1666666666667</v>
      </c>
      <c r="X208" s="10">
        <v>18551.666666666668</v>
      </c>
      <c r="Y208" s="4">
        <v>5565.5</v>
      </c>
      <c r="Z208" s="4">
        <v>1502.6850000000002</v>
      </c>
      <c r="AA208" s="4">
        <v>333.93</v>
      </c>
      <c r="AB208" s="11">
        <v>638.365689707</v>
      </c>
      <c r="AC208" s="4">
        <v>222.62</v>
      </c>
      <c r="AD208" s="35">
        <v>1016</v>
      </c>
      <c r="AE208" s="34">
        <v>684</v>
      </c>
      <c r="AF208" s="12"/>
      <c r="AG208" s="4"/>
      <c r="AH208" s="4"/>
      <c r="AI208" s="4"/>
      <c r="AJ208" s="4"/>
      <c r="AK208" s="4"/>
      <c r="AL208" s="4"/>
      <c r="AM208" s="4"/>
      <c r="AN208" s="20"/>
      <c r="AO208" s="20"/>
      <c r="AP208" s="4">
        <v>2304.7667816178337</v>
      </c>
      <c r="AQ208" s="4">
        <v>15528.600689707</v>
      </c>
      <c r="AR208" s="4">
        <v>214620.30839143513</v>
      </c>
    </row>
    <row r="209" spans="1:44" s="33" customFormat="1" ht="21" customHeight="1" x14ac:dyDescent="0.25">
      <c r="A209" s="96">
        <v>177</v>
      </c>
      <c r="B209" s="17">
        <v>29</v>
      </c>
      <c r="C209" s="5" t="s">
        <v>43</v>
      </c>
      <c r="D209" s="5" t="s">
        <v>44</v>
      </c>
      <c r="E209" s="6">
        <v>15</v>
      </c>
      <c r="F209" s="6">
        <v>539</v>
      </c>
      <c r="G209" s="6">
        <v>2004</v>
      </c>
      <c r="H209" s="29" t="s">
        <v>523</v>
      </c>
      <c r="I209" s="286" t="s">
        <v>524</v>
      </c>
      <c r="J209" s="2" t="s">
        <v>467</v>
      </c>
      <c r="K209" s="21">
        <v>41565</v>
      </c>
      <c r="L209" s="8">
        <v>6</v>
      </c>
      <c r="M209" s="8">
        <v>12</v>
      </c>
      <c r="N209" s="2" t="s">
        <v>63</v>
      </c>
      <c r="O209" s="18" t="s">
        <v>253</v>
      </c>
      <c r="P209" s="18" t="s">
        <v>319</v>
      </c>
      <c r="Q209" s="14" t="s">
        <v>469</v>
      </c>
      <c r="R209" s="2">
        <v>2</v>
      </c>
      <c r="S209" s="23">
        <v>11131</v>
      </c>
      <c r="T209" s="23"/>
      <c r="U209" s="4">
        <v>11131</v>
      </c>
      <c r="V209" s="36"/>
      <c r="W209" s="9">
        <v>1855.1666666666667</v>
      </c>
      <c r="X209" s="10">
        <v>18551.666666666668</v>
      </c>
      <c r="Y209" s="4">
        <v>5565.5</v>
      </c>
      <c r="Z209" s="4">
        <v>1502.6850000000002</v>
      </c>
      <c r="AA209" s="4">
        <v>333.93</v>
      </c>
      <c r="AB209" s="11">
        <v>638.365689707</v>
      </c>
      <c r="AC209" s="4">
        <v>222.62</v>
      </c>
      <c r="AD209" s="35">
        <v>1016</v>
      </c>
      <c r="AE209" s="34">
        <v>684</v>
      </c>
      <c r="AF209" s="12"/>
      <c r="AG209" s="4"/>
      <c r="AH209" s="4"/>
      <c r="AI209" s="4"/>
      <c r="AJ209" s="4"/>
      <c r="AK209" s="72"/>
      <c r="AL209" s="4"/>
      <c r="AM209" s="4"/>
      <c r="AN209" s="20"/>
      <c r="AO209" s="20"/>
      <c r="AP209" s="4">
        <v>2304.7667816178337</v>
      </c>
      <c r="AQ209" s="4">
        <v>15528.600689707</v>
      </c>
      <c r="AR209" s="4">
        <v>214620.30839143513</v>
      </c>
    </row>
    <row r="210" spans="1:44" s="33" customFormat="1" ht="21" customHeight="1" x14ac:dyDescent="0.25">
      <c r="A210" s="96">
        <v>178</v>
      </c>
      <c r="B210" s="17">
        <v>29</v>
      </c>
      <c r="C210" s="5" t="s">
        <v>43</v>
      </c>
      <c r="D210" s="5" t="s">
        <v>44</v>
      </c>
      <c r="E210" s="6">
        <v>15</v>
      </c>
      <c r="F210" s="6">
        <v>539</v>
      </c>
      <c r="G210" s="99">
        <v>2007</v>
      </c>
      <c r="H210" s="142" t="s">
        <v>527</v>
      </c>
      <c r="I210" s="290" t="s">
        <v>531</v>
      </c>
      <c r="J210" s="98" t="s">
        <v>467</v>
      </c>
      <c r="K210" s="144">
        <v>41584</v>
      </c>
      <c r="L210" s="8">
        <v>6</v>
      </c>
      <c r="M210" s="8">
        <v>12</v>
      </c>
      <c r="N210" s="2" t="s">
        <v>63</v>
      </c>
      <c r="O210" s="18" t="s">
        <v>253</v>
      </c>
      <c r="P210" s="18" t="s">
        <v>319</v>
      </c>
      <c r="Q210" s="14" t="s">
        <v>469</v>
      </c>
      <c r="R210" s="2">
        <v>2</v>
      </c>
      <c r="S210" s="23">
        <v>11131</v>
      </c>
      <c r="T210" s="23"/>
      <c r="U210" s="4">
        <v>11131</v>
      </c>
      <c r="V210" s="9"/>
      <c r="W210" s="9">
        <v>1855.1666666666667</v>
      </c>
      <c r="X210" s="10">
        <v>18551.666666666668</v>
      </c>
      <c r="Y210" s="4">
        <v>5565.5</v>
      </c>
      <c r="Z210" s="4">
        <v>1502.6850000000002</v>
      </c>
      <c r="AA210" s="4">
        <v>333.93</v>
      </c>
      <c r="AB210" s="11">
        <v>638.365689707</v>
      </c>
      <c r="AC210" s="4">
        <v>222.62</v>
      </c>
      <c r="AD210" s="35">
        <v>1016</v>
      </c>
      <c r="AE210" s="34">
        <v>684</v>
      </c>
      <c r="AF210" s="12"/>
      <c r="AG210" s="4"/>
      <c r="AH210" s="4"/>
      <c r="AI210" s="4"/>
      <c r="AJ210" s="4"/>
      <c r="AK210" s="4"/>
      <c r="AL210" s="4"/>
      <c r="AM210" s="4"/>
      <c r="AN210" s="20"/>
      <c r="AO210" s="20"/>
      <c r="AP210" s="4">
        <v>2304.7667816178337</v>
      </c>
      <c r="AQ210" s="4">
        <v>15528.600689707</v>
      </c>
      <c r="AR210" s="4">
        <v>214620.30839143513</v>
      </c>
    </row>
    <row r="211" spans="1:44" s="33" customFormat="1" ht="21" customHeight="1" x14ac:dyDescent="0.25">
      <c r="A211" s="96">
        <v>179</v>
      </c>
      <c r="B211" s="17">
        <v>29</v>
      </c>
      <c r="C211" s="5" t="s">
        <v>43</v>
      </c>
      <c r="D211" s="5" t="s">
        <v>44</v>
      </c>
      <c r="E211" s="6">
        <v>15</v>
      </c>
      <c r="F211" s="6">
        <v>539</v>
      </c>
      <c r="G211" s="6">
        <v>2010</v>
      </c>
      <c r="H211" s="7" t="s">
        <v>537</v>
      </c>
      <c r="I211" s="286" t="s">
        <v>538</v>
      </c>
      <c r="J211" s="2" t="s">
        <v>467</v>
      </c>
      <c r="K211" s="21">
        <v>41620</v>
      </c>
      <c r="L211" s="8">
        <v>6</v>
      </c>
      <c r="M211" s="8">
        <v>12</v>
      </c>
      <c r="N211" s="2" t="s">
        <v>63</v>
      </c>
      <c r="O211" s="18" t="s">
        <v>253</v>
      </c>
      <c r="P211" s="18" t="s">
        <v>319</v>
      </c>
      <c r="Q211" s="14" t="s">
        <v>469</v>
      </c>
      <c r="R211" s="2">
        <v>2</v>
      </c>
      <c r="S211" s="23">
        <v>11131</v>
      </c>
      <c r="T211" s="23"/>
      <c r="U211" s="4">
        <v>11131</v>
      </c>
      <c r="V211" s="9"/>
      <c r="W211" s="9">
        <v>1855.1666666666667</v>
      </c>
      <c r="X211" s="10">
        <v>18551.666666666668</v>
      </c>
      <c r="Y211" s="4">
        <v>5565.5</v>
      </c>
      <c r="Z211" s="4">
        <v>1502.6850000000002</v>
      </c>
      <c r="AA211" s="4">
        <v>333.93</v>
      </c>
      <c r="AB211" s="11">
        <v>638.365689707</v>
      </c>
      <c r="AC211" s="4">
        <v>222.62</v>
      </c>
      <c r="AD211" s="35">
        <v>1016</v>
      </c>
      <c r="AE211" s="34">
        <v>684</v>
      </c>
      <c r="AF211" s="12"/>
      <c r="AG211" s="4"/>
      <c r="AH211" s="4"/>
      <c r="AI211" s="4"/>
      <c r="AJ211" s="4"/>
      <c r="AK211" s="4"/>
      <c r="AL211" s="4"/>
      <c r="AM211" s="4"/>
      <c r="AN211" s="20"/>
      <c r="AO211" s="20"/>
      <c r="AP211" s="4">
        <v>2304.7667816178337</v>
      </c>
      <c r="AQ211" s="4">
        <v>15528.600689707</v>
      </c>
      <c r="AR211" s="4">
        <v>214620.30839143513</v>
      </c>
    </row>
    <row r="212" spans="1:44" s="33" customFormat="1" ht="21" customHeight="1" x14ac:dyDescent="0.25">
      <c r="A212" s="96">
        <v>180</v>
      </c>
      <c r="B212" s="17">
        <v>29</v>
      </c>
      <c r="C212" s="5" t="s">
        <v>43</v>
      </c>
      <c r="D212" s="5" t="s">
        <v>44</v>
      </c>
      <c r="E212" s="6">
        <v>15</v>
      </c>
      <c r="F212" s="6">
        <v>539</v>
      </c>
      <c r="G212" s="6">
        <v>2026</v>
      </c>
      <c r="H212" s="29" t="s">
        <v>600</v>
      </c>
      <c r="I212" s="286" t="s">
        <v>601</v>
      </c>
      <c r="J212" s="2" t="s">
        <v>467</v>
      </c>
      <c r="K212" s="21">
        <v>41771</v>
      </c>
      <c r="L212" s="8">
        <v>6</v>
      </c>
      <c r="M212" s="8">
        <v>12</v>
      </c>
      <c r="N212" s="2" t="s">
        <v>63</v>
      </c>
      <c r="O212" s="18" t="s">
        <v>253</v>
      </c>
      <c r="P212" s="18" t="s">
        <v>319</v>
      </c>
      <c r="Q212" s="14" t="s">
        <v>469</v>
      </c>
      <c r="R212" s="2">
        <v>2</v>
      </c>
      <c r="S212" s="23">
        <v>11131</v>
      </c>
      <c r="T212" s="23"/>
      <c r="U212" s="4">
        <v>11131</v>
      </c>
      <c r="V212" s="9"/>
      <c r="W212" s="9">
        <v>1855.1666666666667</v>
      </c>
      <c r="X212" s="10">
        <v>18551.666666666668</v>
      </c>
      <c r="Y212" s="4">
        <v>5565.5</v>
      </c>
      <c r="Z212" s="4">
        <v>1502.6850000000002</v>
      </c>
      <c r="AA212" s="4">
        <v>333.93</v>
      </c>
      <c r="AB212" s="11">
        <v>638.365689707</v>
      </c>
      <c r="AC212" s="4">
        <v>222.62</v>
      </c>
      <c r="AD212" s="35">
        <v>1016</v>
      </c>
      <c r="AE212" s="34">
        <v>684</v>
      </c>
      <c r="AF212" s="12"/>
      <c r="AG212" s="4"/>
      <c r="AH212" s="4"/>
      <c r="AI212" s="4"/>
      <c r="AJ212" s="4"/>
      <c r="AK212" s="4"/>
      <c r="AL212" s="4"/>
      <c r="AM212" s="4"/>
      <c r="AN212" s="20"/>
      <c r="AO212" s="20"/>
      <c r="AP212" s="4">
        <v>2304.7667816178337</v>
      </c>
      <c r="AQ212" s="4">
        <v>15528.600689707</v>
      </c>
      <c r="AR212" s="4">
        <v>214620.30839143513</v>
      </c>
    </row>
    <row r="213" spans="1:44" s="33" customFormat="1" ht="21" customHeight="1" x14ac:dyDescent="0.25">
      <c r="A213" s="96">
        <v>181</v>
      </c>
      <c r="B213" s="17">
        <v>29</v>
      </c>
      <c r="C213" s="5" t="s">
        <v>43</v>
      </c>
      <c r="D213" s="5" t="s">
        <v>44</v>
      </c>
      <c r="E213" s="6">
        <v>15</v>
      </c>
      <c r="F213" s="6">
        <v>539</v>
      </c>
      <c r="G213" s="6">
        <v>2027</v>
      </c>
      <c r="H213" s="29" t="s">
        <v>602</v>
      </c>
      <c r="I213" s="286" t="s">
        <v>603</v>
      </c>
      <c r="J213" s="2" t="s">
        <v>467</v>
      </c>
      <c r="K213" s="21">
        <v>41771</v>
      </c>
      <c r="L213" s="8">
        <v>6</v>
      </c>
      <c r="M213" s="8">
        <v>12</v>
      </c>
      <c r="N213" s="2" t="s">
        <v>63</v>
      </c>
      <c r="O213" s="18" t="s">
        <v>253</v>
      </c>
      <c r="P213" s="18" t="s">
        <v>319</v>
      </c>
      <c r="Q213" s="14" t="s">
        <v>469</v>
      </c>
      <c r="R213" s="2">
        <v>2</v>
      </c>
      <c r="S213" s="23">
        <v>11131</v>
      </c>
      <c r="T213" s="23"/>
      <c r="U213" s="4">
        <v>11131</v>
      </c>
      <c r="V213" s="9"/>
      <c r="W213" s="9">
        <v>1855.1666666666667</v>
      </c>
      <c r="X213" s="10">
        <v>18551.666666666668</v>
      </c>
      <c r="Y213" s="4">
        <v>5565.5</v>
      </c>
      <c r="Z213" s="4">
        <v>1502.6850000000002</v>
      </c>
      <c r="AA213" s="4">
        <v>333.93</v>
      </c>
      <c r="AB213" s="11">
        <v>638.365689707</v>
      </c>
      <c r="AC213" s="4">
        <v>222.62</v>
      </c>
      <c r="AD213" s="35">
        <v>1016</v>
      </c>
      <c r="AE213" s="34">
        <v>684</v>
      </c>
      <c r="AF213" s="12"/>
      <c r="AG213" s="4"/>
      <c r="AH213" s="4"/>
      <c r="AI213" s="4"/>
      <c r="AJ213" s="4"/>
      <c r="AK213" s="4"/>
      <c r="AL213" s="4"/>
      <c r="AM213" s="4"/>
      <c r="AN213" s="20"/>
      <c r="AO213" s="20"/>
      <c r="AP213" s="4">
        <v>2304.7667816178337</v>
      </c>
      <c r="AQ213" s="4">
        <v>15528.600689707</v>
      </c>
      <c r="AR213" s="4">
        <v>214620.30839143513</v>
      </c>
    </row>
    <row r="214" spans="1:44" s="33" customFormat="1" ht="21" customHeight="1" x14ac:dyDescent="0.25">
      <c r="A214" s="96">
        <v>182</v>
      </c>
      <c r="B214" s="17">
        <v>29</v>
      </c>
      <c r="C214" s="5" t="s">
        <v>43</v>
      </c>
      <c r="D214" s="5" t="s">
        <v>44</v>
      </c>
      <c r="E214" s="6">
        <v>15</v>
      </c>
      <c r="F214" s="6">
        <v>539</v>
      </c>
      <c r="G214" s="6">
        <v>2029</v>
      </c>
      <c r="H214" s="29" t="s">
        <v>604</v>
      </c>
      <c r="I214" s="286" t="s">
        <v>605</v>
      </c>
      <c r="J214" s="2" t="s">
        <v>467</v>
      </c>
      <c r="K214" s="21">
        <v>41791</v>
      </c>
      <c r="L214" s="8">
        <v>6</v>
      </c>
      <c r="M214" s="8">
        <v>12</v>
      </c>
      <c r="N214" s="2" t="s">
        <v>63</v>
      </c>
      <c r="O214" s="18" t="s">
        <v>253</v>
      </c>
      <c r="P214" s="18" t="s">
        <v>319</v>
      </c>
      <c r="Q214" s="14" t="s">
        <v>469</v>
      </c>
      <c r="R214" s="2">
        <v>2</v>
      </c>
      <c r="S214" s="23">
        <v>11131</v>
      </c>
      <c r="T214" s="23"/>
      <c r="U214" s="4">
        <v>11131</v>
      </c>
      <c r="V214" s="9"/>
      <c r="W214" s="9">
        <v>1855.1666666666667</v>
      </c>
      <c r="X214" s="10">
        <v>18551.666666666668</v>
      </c>
      <c r="Y214" s="4">
        <v>5565.5</v>
      </c>
      <c r="Z214" s="4">
        <v>1502.6850000000002</v>
      </c>
      <c r="AA214" s="4">
        <v>333.93</v>
      </c>
      <c r="AB214" s="11">
        <v>638.365689707</v>
      </c>
      <c r="AC214" s="4">
        <v>222.62</v>
      </c>
      <c r="AD214" s="35">
        <v>1016</v>
      </c>
      <c r="AE214" s="34">
        <v>684</v>
      </c>
      <c r="AF214" s="12"/>
      <c r="AG214" s="4"/>
      <c r="AH214" s="4"/>
      <c r="AI214" s="4"/>
      <c r="AJ214" s="4"/>
      <c r="AK214" s="4"/>
      <c r="AL214" s="4"/>
      <c r="AM214" s="4"/>
      <c r="AN214" s="20"/>
      <c r="AO214" s="20"/>
      <c r="AP214" s="4">
        <v>2304.7667816178337</v>
      </c>
      <c r="AQ214" s="4">
        <v>15528.600689707</v>
      </c>
      <c r="AR214" s="4">
        <v>214620.30839143513</v>
      </c>
    </row>
    <row r="215" spans="1:44" s="33" customFormat="1" ht="21" customHeight="1" x14ac:dyDescent="0.25">
      <c r="A215" s="96">
        <v>183</v>
      </c>
      <c r="B215" s="17">
        <v>29</v>
      </c>
      <c r="C215" s="5" t="s">
        <v>43</v>
      </c>
      <c r="D215" s="5" t="s">
        <v>44</v>
      </c>
      <c r="E215" s="6">
        <v>15</v>
      </c>
      <c r="F215" s="6">
        <v>539</v>
      </c>
      <c r="G215" s="6">
        <v>2030</v>
      </c>
      <c r="H215" s="7" t="s">
        <v>597</v>
      </c>
      <c r="I215" s="286" t="s">
        <v>599</v>
      </c>
      <c r="J215" s="2" t="s">
        <v>467</v>
      </c>
      <c r="K215" s="21">
        <v>41791</v>
      </c>
      <c r="L215" s="8">
        <v>6</v>
      </c>
      <c r="M215" s="8">
        <v>12</v>
      </c>
      <c r="N215" s="2" t="s">
        <v>63</v>
      </c>
      <c r="O215" s="18" t="s">
        <v>253</v>
      </c>
      <c r="P215" s="18" t="s">
        <v>319</v>
      </c>
      <c r="Q215" s="14" t="s">
        <v>469</v>
      </c>
      <c r="R215" s="2">
        <v>2</v>
      </c>
      <c r="S215" s="23">
        <v>11131</v>
      </c>
      <c r="T215" s="23"/>
      <c r="U215" s="4">
        <v>11131</v>
      </c>
      <c r="V215" s="9"/>
      <c r="W215" s="9">
        <v>1855.1666666666667</v>
      </c>
      <c r="X215" s="10">
        <v>18551.666666666668</v>
      </c>
      <c r="Y215" s="4">
        <v>5565.5</v>
      </c>
      <c r="Z215" s="4">
        <v>1502.6850000000002</v>
      </c>
      <c r="AA215" s="4">
        <v>333.93</v>
      </c>
      <c r="AB215" s="11">
        <v>638.365689707</v>
      </c>
      <c r="AC215" s="4">
        <v>222.62</v>
      </c>
      <c r="AD215" s="35">
        <v>1016</v>
      </c>
      <c r="AE215" s="34">
        <v>684</v>
      </c>
      <c r="AF215" s="12"/>
      <c r="AG215" s="4"/>
      <c r="AH215" s="4"/>
      <c r="AI215" s="4"/>
      <c r="AJ215" s="4"/>
      <c r="AK215" s="4"/>
      <c r="AL215" s="4"/>
      <c r="AM215" s="4"/>
      <c r="AN215" s="20"/>
      <c r="AO215" s="20"/>
      <c r="AP215" s="4">
        <v>2304.7667816178337</v>
      </c>
      <c r="AQ215" s="4">
        <v>15528.600689707</v>
      </c>
      <c r="AR215" s="4">
        <v>214620.30839143513</v>
      </c>
    </row>
    <row r="216" spans="1:44" s="33" customFormat="1" ht="21" customHeight="1" x14ac:dyDescent="0.25">
      <c r="A216" s="96">
        <v>184</v>
      </c>
      <c r="B216" s="17">
        <v>29</v>
      </c>
      <c r="C216" s="5" t="s">
        <v>43</v>
      </c>
      <c r="D216" s="5" t="s">
        <v>44</v>
      </c>
      <c r="E216" s="6">
        <v>15</v>
      </c>
      <c r="F216" s="6">
        <v>539</v>
      </c>
      <c r="G216" s="6">
        <v>2033</v>
      </c>
      <c r="H216" s="29" t="s">
        <v>615</v>
      </c>
      <c r="I216" s="286" t="s">
        <v>616</v>
      </c>
      <c r="J216" s="2" t="s">
        <v>467</v>
      </c>
      <c r="K216" s="21">
        <v>41852</v>
      </c>
      <c r="L216" s="8">
        <v>6</v>
      </c>
      <c r="M216" s="8">
        <v>12</v>
      </c>
      <c r="N216" s="2" t="s">
        <v>63</v>
      </c>
      <c r="O216" s="18" t="s">
        <v>253</v>
      </c>
      <c r="P216" s="18" t="s">
        <v>319</v>
      </c>
      <c r="Q216" s="14" t="s">
        <v>469</v>
      </c>
      <c r="R216" s="2">
        <v>2</v>
      </c>
      <c r="S216" s="23">
        <v>11131</v>
      </c>
      <c r="T216" s="23"/>
      <c r="U216" s="4">
        <v>11131</v>
      </c>
      <c r="V216" s="9"/>
      <c r="W216" s="9">
        <v>1855.1666666666667</v>
      </c>
      <c r="X216" s="10">
        <v>18551.666666666668</v>
      </c>
      <c r="Y216" s="4">
        <v>5565.5</v>
      </c>
      <c r="Z216" s="4">
        <v>1502.6850000000002</v>
      </c>
      <c r="AA216" s="4">
        <v>333.93</v>
      </c>
      <c r="AB216" s="11">
        <v>638.365689707</v>
      </c>
      <c r="AC216" s="4">
        <v>222.62</v>
      </c>
      <c r="AD216" s="35">
        <v>1016</v>
      </c>
      <c r="AE216" s="34">
        <v>684</v>
      </c>
      <c r="AF216" s="12"/>
      <c r="AG216" s="4"/>
      <c r="AH216" s="4"/>
      <c r="AI216" s="4"/>
      <c r="AJ216" s="4"/>
      <c r="AK216" s="4"/>
      <c r="AL216" s="4"/>
      <c r="AM216" s="4"/>
      <c r="AN216" s="20"/>
      <c r="AO216" s="20"/>
      <c r="AP216" s="4">
        <v>2304.7667816178337</v>
      </c>
      <c r="AQ216" s="4">
        <v>15528.600689707</v>
      </c>
      <c r="AR216" s="4">
        <v>214620.30839143513</v>
      </c>
    </row>
    <row r="217" spans="1:44" s="33" customFormat="1" ht="21" customHeight="1" x14ac:dyDescent="0.25">
      <c r="A217" s="96">
        <v>185</v>
      </c>
      <c r="B217" s="17">
        <v>29</v>
      </c>
      <c r="C217" s="5" t="s">
        <v>43</v>
      </c>
      <c r="D217" s="5" t="s">
        <v>44</v>
      </c>
      <c r="E217" s="6">
        <v>15</v>
      </c>
      <c r="F217" s="6">
        <v>539</v>
      </c>
      <c r="G217" s="6">
        <v>2055</v>
      </c>
      <c r="H217" s="29" t="s">
        <v>640</v>
      </c>
      <c r="I217" s="286" t="s">
        <v>641</v>
      </c>
      <c r="J217" s="2" t="s">
        <v>467</v>
      </c>
      <c r="K217" s="21">
        <v>41992</v>
      </c>
      <c r="L217" s="8">
        <v>6</v>
      </c>
      <c r="M217" s="8">
        <v>12</v>
      </c>
      <c r="N217" s="2" t="s">
        <v>63</v>
      </c>
      <c r="O217" s="18" t="s">
        <v>253</v>
      </c>
      <c r="P217" s="18" t="s">
        <v>319</v>
      </c>
      <c r="Q217" s="14" t="s">
        <v>469</v>
      </c>
      <c r="R217" s="2">
        <v>2</v>
      </c>
      <c r="S217" s="23">
        <v>11131</v>
      </c>
      <c r="T217" s="23"/>
      <c r="U217" s="4">
        <v>11131</v>
      </c>
      <c r="V217" s="36"/>
      <c r="W217" s="9">
        <v>1855.1666666666667</v>
      </c>
      <c r="X217" s="10">
        <v>18551.666666666668</v>
      </c>
      <c r="Y217" s="4">
        <v>5565.5</v>
      </c>
      <c r="Z217" s="4">
        <v>1502.6850000000002</v>
      </c>
      <c r="AA217" s="4">
        <v>333.93</v>
      </c>
      <c r="AB217" s="11">
        <v>638.365689707</v>
      </c>
      <c r="AC217" s="4">
        <v>222.62</v>
      </c>
      <c r="AD217" s="35">
        <v>1016</v>
      </c>
      <c r="AE217" s="34">
        <v>684</v>
      </c>
      <c r="AF217" s="12"/>
      <c r="AG217" s="4"/>
      <c r="AH217" s="4"/>
      <c r="AI217" s="4"/>
      <c r="AJ217" s="4"/>
      <c r="AK217" s="72"/>
      <c r="AL217" s="4"/>
      <c r="AM217" s="4"/>
      <c r="AN217" s="20"/>
      <c r="AO217" s="20"/>
      <c r="AP217" s="4">
        <v>2304.7667816178337</v>
      </c>
      <c r="AQ217" s="4">
        <v>15528.600689707</v>
      </c>
      <c r="AR217" s="4">
        <v>214620.30839143513</v>
      </c>
    </row>
    <row r="218" spans="1:44" s="33" customFormat="1" ht="21" customHeight="1" x14ac:dyDescent="0.25">
      <c r="A218" s="96">
        <v>186</v>
      </c>
      <c r="B218" s="17">
        <v>29</v>
      </c>
      <c r="C218" s="5" t="s">
        <v>43</v>
      </c>
      <c r="D218" s="5" t="s">
        <v>44</v>
      </c>
      <c r="E218" s="6">
        <v>15</v>
      </c>
      <c r="F218" s="6">
        <v>539</v>
      </c>
      <c r="G218" s="6">
        <v>2061</v>
      </c>
      <c r="H218" s="29" t="s">
        <v>653</v>
      </c>
      <c r="I218" s="286" t="s">
        <v>654</v>
      </c>
      <c r="J218" s="2" t="s">
        <v>467</v>
      </c>
      <c r="K218" s="21">
        <v>42038</v>
      </c>
      <c r="L218" s="8">
        <v>6</v>
      </c>
      <c r="M218" s="8">
        <v>12</v>
      </c>
      <c r="N218" s="2" t="s">
        <v>63</v>
      </c>
      <c r="O218" s="18" t="s">
        <v>657</v>
      </c>
      <c r="P218" s="18" t="s">
        <v>319</v>
      </c>
      <c r="Q218" s="14" t="s">
        <v>469</v>
      </c>
      <c r="R218" s="2">
        <v>2</v>
      </c>
      <c r="S218" s="23">
        <v>11131</v>
      </c>
      <c r="T218" s="23"/>
      <c r="U218" s="4">
        <v>11131</v>
      </c>
      <c r="V218" s="36"/>
      <c r="W218" s="9">
        <v>1855.1666666666667</v>
      </c>
      <c r="X218" s="10">
        <v>18551.666666666668</v>
      </c>
      <c r="Y218" s="4">
        <v>5565.5</v>
      </c>
      <c r="Z218" s="4">
        <v>1502.6850000000002</v>
      </c>
      <c r="AA218" s="4">
        <v>333.93</v>
      </c>
      <c r="AB218" s="11">
        <v>638.365689707</v>
      </c>
      <c r="AC218" s="4">
        <v>222.62</v>
      </c>
      <c r="AD218" s="35">
        <v>1016</v>
      </c>
      <c r="AE218" s="34">
        <v>684</v>
      </c>
      <c r="AF218" s="12"/>
      <c r="AG218" s="4"/>
      <c r="AH218" s="4"/>
      <c r="AI218" s="4"/>
      <c r="AJ218" s="4"/>
      <c r="AK218" s="72"/>
      <c r="AL218" s="4"/>
      <c r="AM218" s="4"/>
      <c r="AN218" s="20"/>
      <c r="AO218" s="20"/>
      <c r="AP218" s="4">
        <v>2304.7667816178337</v>
      </c>
      <c r="AQ218" s="4">
        <v>15528.600689707</v>
      </c>
      <c r="AR218" s="4">
        <v>214620.30839143513</v>
      </c>
    </row>
    <row r="219" spans="1:44" s="33" customFormat="1" ht="21" customHeight="1" x14ac:dyDescent="0.25">
      <c r="A219" s="96">
        <v>187</v>
      </c>
      <c r="B219" s="17">
        <v>29</v>
      </c>
      <c r="C219" s="5" t="s">
        <v>43</v>
      </c>
      <c r="D219" s="5" t="s">
        <v>44</v>
      </c>
      <c r="E219" s="6">
        <v>15</v>
      </c>
      <c r="F219" s="6">
        <v>539</v>
      </c>
      <c r="G219" s="6">
        <v>2065</v>
      </c>
      <c r="H219" s="7" t="s">
        <v>663</v>
      </c>
      <c r="I219" s="286" t="s">
        <v>664</v>
      </c>
      <c r="J219" s="2" t="s">
        <v>467</v>
      </c>
      <c r="K219" s="21">
        <v>42079</v>
      </c>
      <c r="L219" s="8">
        <v>6</v>
      </c>
      <c r="M219" s="8">
        <v>12</v>
      </c>
      <c r="N219" s="2" t="s">
        <v>63</v>
      </c>
      <c r="O219" s="18" t="s">
        <v>253</v>
      </c>
      <c r="P219" s="18" t="s">
        <v>319</v>
      </c>
      <c r="Q219" s="14" t="s">
        <v>469</v>
      </c>
      <c r="R219" s="2">
        <v>2</v>
      </c>
      <c r="S219" s="23">
        <v>11131</v>
      </c>
      <c r="T219" s="23"/>
      <c r="U219" s="4">
        <v>11131</v>
      </c>
      <c r="V219" s="9"/>
      <c r="W219" s="9">
        <v>1855.1666666666667</v>
      </c>
      <c r="X219" s="10">
        <v>18551.666666666668</v>
      </c>
      <c r="Y219" s="4">
        <v>5565.5</v>
      </c>
      <c r="Z219" s="4">
        <v>1502.6850000000002</v>
      </c>
      <c r="AA219" s="4">
        <v>333.93</v>
      </c>
      <c r="AB219" s="11">
        <v>638.365689707</v>
      </c>
      <c r="AC219" s="4">
        <v>222.62</v>
      </c>
      <c r="AD219" s="35">
        <v>1016</v>
      </c>
      <c r="AE219" s="34">
        <v>684</v>
      </c>
      <c r="AF219" s="12"/>
      <c r="AG219" s="4"/>
      <c r="AH219" s="4"/>
      <c r="AI219" s="4"/>
      <c r="AJ219" s="4"/>
      <c r="AK219" s="4"/>
      <c r="AL219" s="4"/>
      <c r="AM219" s="4"/>
      <c r="AN219" s="20"/>
      <c r="AO219" s="20"/>
      <c r="AP219" s="4">
        <v>2304.7667816178337</v>
      </c>
      <c r="AQ219" s="4">
        <v>15528.600689707</v>
      </c>
      <c r="AR219" s="4">
        <v>214620.30839143513</v>
      </c>
    </row>
    <row r="220" spans="1:44" s="33" customFormat="1" ht="21" customHeight="1" x14ac:dyDescent="0.25">
      <c r="A220" s="96">
        <v>188</v>
      </c>
      <c r="B220" s="17">
        <v>29</v>
      </c>
      <c r="C220" s="5" t="s">
        <v>43</v>
      </c>
      <c r="D220" s="5" t="s">
        <v>44</v>
      </c>
      <c r="E220" s="6">
        <v>15</v>
      </c>
      <c r="F220" s="6">
        <v>539</v>
      </c>
      <c r="G220" s="6">
        <v>2074</v>
      </c>
      <c r="H220" s="7" t="s">
        <v>699</v>
      </c>
      <c r="I220" s="286" t="s">
        <v>697</v>
      </c>
      <c r="J220" s="2" t="s">
        <v>467</v>
      </c>
      <c r="K220" s="21">
        <v>42201</v>
      </c>
      <c r="L220" s="8">
        <v>6</v>
      </c>
      <c r="M220" s="8">
        <v>12</v>
      </c>
      <c r="N220" s="2" t="s">
        <v>63</v>
      </c>
      <c r="O220" s="18" t="s">
        <v>253</v>
      </c>
      <c r="P220" s="18" t="s">
        <v>319</v>
      </c>
      <c r="Q220" s="14" t="s">
        <v>469</v>
      </c>
      <c r="R220" s="2">
        <v>2</v>
      </c>
      <c r="S220" s="23">
        <v>11131</v>
      </c>
      <c r="T220" s="23"/>
      <c r="U220" s="4">
        <v>11131</v>
      </c>
      <c r="V220" s="9"/>
      <c r="W220" s="9">
        <v>1855.1666666666667</v>
      </c>
      <c r="X220" s="10">
        <v>18551.666666666668</v>
      </c>
      <c r="Y220" s="4">
        <v>5565.5</v>
      </c>
      <c r="Z220" s="4">
        <v>1502.6850000000002</v>
      </c>
      <c r="AA220" s="4">
        <v>333.93</v>
      </c>
      <c r="AB220" s="11">
        <v>638.365689707</v>
      </c>
      <c r="AC220" s="4">
        <v>222.62</v>
      </c>
      <c r="AD220" s="35">
        <v>1016</v>
      </c>
      <c r="AE220" s="34">
        <v>684</v>
      </c>
      <c r="AF220" s="12"/>
      <c r="AG220" s="4"/>
      <c r="AH220" s="4"/>
      <c r="AI220" s="4"/>
      <c r="AJ220" s="4"/>
      <c r="AK220" s="4"/>
      <c r="AL220" s="4"/>
      <c r="AM220" s="4"/>
      <c r="AN220" s="20"/>
      <c r="AO220" s="20"/>
      <c r="AP220" s="4">
        <v>2304.7667816178337</v>
      </c>
      <c r="AQ220" s="4">
        <v>15528.600689707</v>
      </c>
      <c r="AR220" s="4">
        <v>214620.30839143513</v>
      </c>
    </row>
    <row r="221" spans="1:44" s="33" customFormat="1" ht="21" customHeight="1" x14ac:dyDescent="0.25">
      <c r="A221" s="96"/>
      <c r="B221" s="17"/>
      <c r="C221" s="5"/>
      <c r="D221" s="5"/>
      <c r="E221" s="6"/>
      <c r="F221" s="6"/>
      <c r="G221" s="6"/>
      <c r="H221" s="277"/>
      <c r="I221" s="288"/>
      <c r="J221" s="72"/>
      <c r="K221" s="54"/>
      <c r="L221" s="8"/>
      <c r="M221" s="8"/>
      <c r="N221" s="2"/>
      <c r="O221" s="112"/>
      <c r="P221" s="18"/>
      <c r="Q221" s="18"/>
      <c r="R221" s="2"/>
      <c r="S221" s="23"/>
      <c r="T221" s="23"/>
      <c r="U221" s="4"/>
      <c r="V221" s="9"/>
      <c r="W221" s="9"/>
      <c r="X221" s="10"/>
      <c r="Y221" s="4"/>
      <c r="Z221" s="4"/>
      <c r="AA221" s="4"/>
      <c r="AB221" s="11"/>
      <c r="AC221" s="4"/>
      <c r="AD221" s="35"/>
      <c r="AE221" s="34"/>
      <c r="AF221" s="12"/>
      <c r="AG221" s="4"/>
      <c r="AH221" s="4"/>
      <c r="AI221" s="4"/>
      <c r="AJ221" s="4"/>
      <c r="AK221" s="4"/>
      <c r="AL221" s="4"/>
      <c r="AM221" s="4"/>
      <c r="AN221" s="20"/>
      <c r="AO221" s="20"/>
      <c r="AP221" s="4"/>
      <c r="AQ221" s="4"/>
      <c r="AR221" s="4"/>
    </row>
    <row r="222" spans="1:44" s="33" customFormat="1" ht="21" customHeight="1" x14ac:dyDescent="0.25">
      <c r="A222" s="96"/>
      <c r="B222" s="17"/>
      <c r="C222" s="5"/>
      <c r="D222" s="5"/>
      <c r="E222" s="6"/>
      <c r="F222" s="6"/>
      <c r="G222" s="6"/>
      <c r="H222" s="7" t="s">
        <v>324</v>
      </c>
      <c r="I222" s="285"/>
      <c r="J222" s="2"/>
      <c r="K222" s="13"/>
      <c r="L222" s="8"/>
      <c r="M222" s="8"/>
      <c r="N222" s="2"/>
      <c r="O222" s="18"/>
      <c r="P222" s="18"/>
      <c r="Q222" s="18"/>
      <c r="R222" s="2"/>
      <c r="S222" s="10"/>
      <c r="T222" s="23"/>
      <c r="U222" s="4"/>
      <c r="V222" s="9"/>
      <c r="W222" s="9"/>
      <c r="X222" s="10"/>
      <c r="Y222" s="4"/>
      <c r="Z222" s="4"/>
      <c r="AA222" s="4"/>
      <c r="AB222" s="11"/>
      <c r="AC222" s="4"/>
      <c r="AD222" s="35"/>
      <c r="AE222" s="34"/>
      <c r="AF222" s="12"/>
      <c r="AG222" s="4"/>
      <c r="AH222" s="4"/>
      <c r="AI222" s="4"/>
      <c r="AJ222" s="4"/>
      <c r="AK222" s="4"/>
      <c r="AL222" s="4"/>
      <c r="AM222" s="4"/>
      <c r="AN222" s="20"/>
      <c r="AO222" s="20"/>
      <c r="AP222" s="4"/>
      <c r="AQ222" s="4"/>
      <c r="AR222" s="4"/>
    </row>
    <row r="223" spans="1:44" s="33" customFormat="1" ht="21" customHeight="1" x14ac:dyDescent="0.25">
      <c r="A223" s="96">
        <v>189</v>
      </c>
      <c r="B223" s="17">
        <v>29</v>
      </c>
      <c r="C223" s="5" t="s">
        <v>43</v>
      </c>
      <c r="D223" s="5" t="s">
        <v>44</v>
      </c>
      <c r="E223" s="6">
        <v>15</v>
      </c>
      <c r="F223" s="6">
        <v>539</v>
      </c>
      <c r="G223" s="6">
        <v>830</v>
      </c>
      <c r="H223" s="7" t="s">
        <v>347</v>
      </c>
      <c r="I223" s="286" t="s">
        <v>510</v>
      </c>
      <c r="J223" s="2" t="s">
        <v>467</v>
      </c>
      <c r="K223" s="21">
        <v>29015</v>
      </c>
      <c r="L223" s="8">
        <v>2</v>
      </c>
      <c r="M223" s="8">
        <v>8</v>
      </c>
      <c r="N223" s="2" t="s">
        <v>63</v>
      </c>
      <c r="O223" s="18" t="s">
        <v>318</v>
      </c>
      <c r="P223" s="18" t="s">
        <v>324</v>
      </c>
      <c r="Q223" s="18" t="s">
        <v>533</v>
      </c>
      <c r="R223" s="2">
        <v>2</v>
      </c>
      <c r="S223" s="23">
        <v>8579</v>
      </c>
      <c r="T223" s="23"/>
      <c r="U223" s="4">
        <v>8579</v>
      </c>
      <c r="V223" s="9">
        <v>420.6</v>
      </c>
      <c r="W223" s="9">
        <v>1429.8333333333333</v>
      </c>
      <c r="X223" s="10">
        <v>14298.333333333332</v>
      </c>
      <c r="Y223" s="4">
        <v>4289.5</v>
      </c>
      <c r="Z223" s="4">
        <v>1158.165</v>
      </c>
      <c r="AA223" s="4">
        <v>257.37</v>
      </c>
      <c r="AB223" s="11">
        <v>568.67032216300004</v>
      </c>
      <c r="AC223" s="4">
        <v>171.58</v>
      </c>
      <c r="AD223" s="35">
        <v>737</v>
      </c>
      <c r="AE223" s="34">
        <v>455</v>
      </c>
      <c r="AF223" s="12"/>
      <c r="AG223" s="4"/>
      <c r="AH223" s="4"/>
      <c r="AI223" s="4"/>
      <c r="AJ223" s="4"/>
      <c r="AK223" s="4"/>
      <c r="AL223" s="4"/>
      <c r="AM223" s="4"/>
      <c r="AN223" s="20"/>
      <c r="AO223" s="20"/>
      <c r="AP223" s="4">
        <v>1789.1308870271664</v>
      </c>
      <c r="AQ223" s="4">
        <v>12347.385322163</v>
      </c>
      <c r="AR223" s="4">
        <v>169975.42141964985</v>
      </c>
    </row>
    <row r="224" spans="1:44" s="33" customFormat="1" ht="21" customHeight="1" x14ac:dyDescent="0.25">
      <c r="A224" s="96">
        <v>190</v>
      </c>
      <c r="B224" s="17">
        <v>29</v>
      </c>
      <c r="C224" s="5" t="s">
        <v>43</v>
      </c>
      <c r="D224" s="5" t="s">
        <v>44</v>
      </c>
      <c r="E224" s="6">
        <v>15</v>
      </c>
      <c r="F224" s="6">
        <v>539</v>
      </c>
      <c r="G224" s="6">
        <v>1496</v>
      </c>
      <c r="H224" s="19" t="s">
        <v>334</v>
      </c>
      <c r="I224" s="286" t="s">
        <v>335</v>
      </c>
      <c r="J224" s="2" t="s">
        <v>467</v>
      </c>
      <c r="K224" s="21">
        <v>36770</v>
      </c>
      <c r="L224" s="8">
        <v>6</v>
      </c>
      <c r="M224" s="8">
        <v>12</v>
      </c>
      <c r="N224" s="2" t="s">
        <v>63</v>
      </c>
      <c r="O224" s="18" t="s">
        <v>253</v>
      </c>
      <c r="P224" s="18" t="s">
        <v>324</v>
      </c>
      <c r="Q224" s="14" t="s">
        <v>469</v>
      </c>
      <c r="R224" s="2">
        <v>2</v>
      </c>
      <c r="S224" s="23">
        <v>11131</v>
      </c>
      <c r="T224" s="23"/>
      <c r="U224" s="4">
        <v>11131</v>
      </c>
      <c r="V224" s="9">
        <v>280.39999999999998</v>
      </c>
      <c r="W224" s="9">
        <v>1855.1666666666667</v>
      </c>
      <c r="X224" s="10">
        <v>18551.666666666668</v>
      </c>
      <c r="Y224" s="4">
        <v>5565.5</v>
      </c>
      <c r="Z224" s="4">
        <v>1502.6850000000002</v>
      </c>
      <c r="AA224" s="4">
        <v>333.93</v>
      </c>
      <c r="AB224" s="11">
        <v>638.365689707</v>
      </c>
      <c r="AC224" s="4">
        <v>222.62</v>
      </c>
      <c r="AD224" s="35">
        <v>1016</v>
      </c>
      <c r="AE224" s="34">
        <v>684</v>
      </c>
      <c r="AF224" s="12"/>
      <c r="AG224" s="4"/>
      <c r="AH224" s="4"/>
      <c r="AI224" s="4"/>
      <c r="AJ224" s="4"/>
      <c r="AK224" s="4">
        <v>250</v>
      </c>
      <c r="AL224" s="4"/>
      <c r="AM224" s="4"/>
      <c r="AN224" s="20"/>
      <c r="AO224" s="20"/>
      <c r="AP224" s="4">
        <v>2304.7667816178337</v>
      </c>
      <c r="AQ224" s="4">
        <v>16059.000689707</v>
      </c>
      <c r="AR224" s="4">
        <v>220985.10839143515</v>
      </c>
    </row>
    <row r="225" spans="1:44" s="33" customFormat="1" ht="21" customHeight="1" x14ac:dyDescent="0.25">
      <c r="A225" s="96">
        <v>191</v>
      </c>
      <c r="B225" s="17">
        <v>29</v>
      </c>
      <c r="C225" s="5" t="s">
        <v>43</v>
      </c>
      <c r="D225" s="5" t="s">
        <v>44</v>
      </c>
      <c r="E225" s="6">
        <v>15</v>
      </c>
      <c r="F225" s="6">
        <v>539</v>
      </c>
      <c r="G225" s="6">
        <v>1708</v>
      </c>
      <c r="H225" s="19" t="s">
        <v>338</v>
      </c>
      <c r="I225" s="286" t="s">
        <v>339</v>
      </c>
      <c r="J225" s="2" t="s">
        <v>467</v>
      </c>
      <c r="K225" s="21">
        <v>38597</v>
      </c>
      <c r="L225" s="8">
        <v>6</v>
      </c>
      <c r="M225" s="8">
        <v>12</v>
      </c>
      <c r="N225" s="2" t="s">
        <v>63</v>
      </c>
      <c r="O225" s="18" t="s">
        <v>253</v>
      </c>
      <c r="P225" s="18" t="s">
        <v>324</v>
      </c>
      <c r="Q225" s="14" t="s">
        <v>469</v>
      </c>
      <c r="R225" s="2">
        <v>2</v>
      </c>
      <c r="S225" s="23">
        <v>11131</v>
      </c>
      <c r="T225" s="23"/>
      <c r="U225" s="4">
        <v>11131</v>
      </c>
      <c r="V225" s="9">
        <v>210.3</v>
      </c>
      <c r="W225" s="9">
        <v>1855.1666666666667</v>
      </c>
      <c r="X225" s="10">
        <v>18551.666666666668</v>
      </c>
      <c r="Y225" s="4">
        <v>5565.5</v>
      </c>
      <c r="Z225" s="4">
        <v>1502.6850000000002</v>
      </c>
      <c r="AA225" s="4">
        <v>333.93</v>
      </c>
      <c r="AB225" s="11">
        <v>638.365689707</v>
      </c>
      <c r="AC225" s="4">
        <v>222.62</v>
      </c>
      <c r="AD225" s="35">
        <v>1016</v>
      </c>
      <c r="AE225" s="34">
        <v>684</v>
      </c>
      <c r="AF225" s="12"/>
      <c r="AG225" s="4"/>
      <c r="AH225" s="4"/>
      <c r="AI225" s="4"/>
      <c r="AJ225" s="4"/>
      <c r="AK225" s="4">
        <v>250</v>
      </c>
      <c r="AL225" s="4"/>
      <c r="AM225" s="4"/>
      <c r="AN225" s="20"/>
      <c r="AO225" s="20"/>
      <c r="AP225" s="4">
        <v>2304.7667816178337</v>
      </c>
      <c r="AQ225" s="4">
        <v>15988.900689706999</v>
      </c>
      <c r="AR225" s="4">
        <v>220143.90839143514</v>
      </c>
    </row>
    <row r="226" spans="1:44" s="33" customFormat="1" ht="21" customHeight="1" x14ac:dyDescent="0.25">
      <c r="A226" s="96">
        <v>192</v>
      </c>
      <c r="B226" s="17">
        <v>29</v>
      </c>
      <c r="C226" s="5" t="s">
        <v>43</v>
      </c>
      <c r="D226" s="5" t="s">
        <v>44</v>
      </c>
      <c r="E226" s="6">
        <v>15</v>
      </c>
      <c r="F226" s="6">
        <v>539</v>
      </c>
      <c r="G226" s="6">
        <v>1832</v>
      </c>
      <c r="H226" s="19" t="s">
        <v>340</v>
      </c>
      <c r="I226" s="286" t="s">
        <v>341</v>
      </c>
      <c r="J226" s="2" t="s">
        <v>467</v>
      </c>
      <c r="K226" s="21">
        <v>39638</v>
      </c>
      <c r="L226" s="8">
        <v>6</v>
      </c>
      <c r="M226" s="8">
        <v>12</v>
      </c>
      <c r="N226" s="2" t="s">
        <v>63</v>
      </c>
      <c r="O226" s="18" t="s">
        <v>253</v>
      </c>
      <c r="P226" s="18" t="s">
        <v>324</v>
      </c>
      <c r="Q226" s="14" t="s">
        <v>469</v>
      </c>
      <c r="R226" s="2">
        <v>2</v>
      </c>
      <c r="S226" s="23">
        <v>11131</v>
      </c>
      <c r="T226" s="23"/>
      <c r="U226" s="4">
        <v>11131</v>
      </c>
      <c r="V226" s="9">
        <v>140.19999999999999</v>
      </c>
      <c r="W226" s="9">
        <v>1855.1666666666667</v>
      </c>
      <c r="X226" s="10">
        <v>18551.666666666668</v>
      </c>
      <c r="Y226" s="4">
        <v>5565.5</v>
      </c>
      <c r="Z226" s="4">
        <v>1502.6850000000002</v>
      </c>
      <c r="AA226" s="4">
        <v>333.93</v>
      </c>
      <c r="AB226" s="11">
        <v>638.365689707</v>
      </c>
      <c r="AC226" s="4">
        <v>222.62</v>
      </c>
      <c r="AD226" s="35">
        <v>1016</v>
      </c>
      <c r="AE226" s="34">
        <v>684</v>
      </c>
      <c r="AF226" s="12"/>
      <c r="AG226" s="4"/>
      <c r="AH226" s="4"/>
      <c r="AI226" s="4"/>
      <c r="AJ226" s="4"/>
      <c r="AK226" s="4">
        <v>250</v>
      </c>
      <c r="AL226" s="4"/>
      <c r="AM226" s="4"/>
      <c r="AN226" s="20"/>
      <c r="AO226" s="20"/>
      <c r="AP226" s="4">
        <v>2304.7667816178337</v>
      </c>
      <c r="AQ226" s="4">
        <v>15918.800689707001</v>
      </c>
      <c r="AR226" s="4">
        <v>219302.70839143515</v>
      </c>
    </row>
    <row r="227" spans="1:44" s="33" customFormat="1" ht="21" customHeight="1" x14ac:dyDescent="0.25">
      <c r="A227" s="96">
        <v>193</v>
      </c>
      <c r="B227" s="17">
        <v>29</v>
      </c>
      <c r="C227" s="5" t="s">
        <v>43</v>
      </c>
      <c r="D227" s="5" t="s">
        <v>44</v>
      </c>
      <c r="E227" s="6">
        <v>15</v>
      </c>
      <c r="F227" s="6">
        <v>539</v>
      </c>
      <c r="G227" s="6">
        <v>1917</v>
      </c>
      <c r="H227" s="7" t="s">
        <v>581</v>
      </c>
      <c r="I227" s="286" t="s">
        <v>582</v>
      </c>
      <c r="J227" s="2" t="s">
        <v>467</v>
      </c>
      <c r="K227" s="21">
        <v>41676</v>
      </c>
      <c r="L227" s="8">
        <v>2</v>
      </c>
      <c r="M227" s="8">
        <v>8</v>
      </c>
      <c r="N227" s="2" t="s">
        <v>63</v>
      </c>
      <c r="O227" s="18" t="s">
        <v>318</v>
      </c>
      <c r="P227" s="18" t="s">
        <v>324</v>
      </c>
      <c r="Q227" s="18" t="s">
        <v>533</v>
      </c>
      <c r="R227" s="2">
        <v>2</v>
      </c>
      <c r="S227" s="23">
        <v>8579</v>
      </c>
      <c r="T227" s="23"/>
      <c r="U227" s="4">
        <v>8579</v>
      </c>
      <c r="V227" s="36"/>
      <c r="W227" s="9">
        <v>1429.8333333333333</v>
      </c>
      <c r="X227" s="10">
        <v>14298.333333333332</v>
      </c>
      <c r="Y227" s="4">
        <v>4289.5</v>
      </c>
      <c r="Z227" s="4">
        <v>1158.165</v>
      </c>
      <c r="AA227" s="4">
        <v>257.37</v>
      </c>
      <c r="AB227" s="11">
        <v>568.67032216300004</v>
      </c>
      <c r="AC227" s="4">
        <v>171.58</v>
      </c>
      <c r="AD227" s="35">
        <v>737</v>
      </c>
      <c r="AE227" s="34">
        <v>455</v>
      </c>
      <c r="AF227" s="12"/>
      <c r="AG227" s="4"/>
      <c r="AH227" s="4"/>
      <c r="AI227" s="4"/>
      <c r="AJ227" s="4"/>
      <c r="AK227" s="4"/>
      <c r="AL227" s="4"/>
      <c r="AM227" s="4"/>
      <c r="AN227" s="20"/>
      <c r="AO227" s="20"/>
      <c r="AP227" s="4">
        <v>1789.1308870271664</v>
      </c>
      <c r="AQ227" s="4">
        <v>11926.785322163001</v>
      </c>
      <c r="AR227" s="4">
        <v>164928.22141964987</v>
      </c>
    </row>
    <row r="228" spans="1:44" s="33" customFormat="1" ht="21" customHeight="1" x14ac:dyDescent="0.25">
      <c r="A228" s="96">
        <v>194</v>
      </c>
      <c r="B228" s="17">
        <v>29</v>
      </c>
      <c r="C228" s="5" t="s">
        <v>43</v>
      </c>
      <c r="D228" s="5" t="s">
        <v>44</v>
      </c>
      <c r="E228" s="6">
        <v>15</v>
      </c>
      <c r="F228" s="6">
        <v>539</v>
      </c>
      <c r="G228" s="6">
        <v>1927</v>
      </c>
      <c r="H228" s="7" t="s">
        <v>320</v>
      </c>
      <c r="I228" s="286" t="s">
        <v>455</v>
      </c>
      <c r="J228" s="2" t="s">
        <v>467</v>
      </c>
      <c r="K228" s="21">
        <v>40778</v>
      </c>
      <c r="L228" s="8">
        <v>6</v>
      </c>
      <c r="M228" s="8">
        <v>12</v>
      </c>
      <c r="N228" s="2" t="s">
        <v>63</v>
      </c>
      <c r="O228" s="18" t="s">
        <v>253</v>
      </c>
      <c r="P228" s="18" t="s">
        <v>324</v>
      </c>
      <c r="Q228" s="14" t="s">
        <v>469</v>
      </c>
      <c r="R228" s="2">
        <v>2</v>
      </c>
      <c r="S228" s="23">
        <v>11131</v>
      </c>
      <c r="T228" s="23"/>
      <c r="U228" s="4">
        <v>11131</v>
      </c>
      <c r="V228" s="36"/>
      <c r="W228" s="9">
        <v>1855.1666666666667</v>
      </c>
      <c r="X228" s="10">
        <v>18551.666666666668</v>
      </c>
      <c r="Y228" s="4">
        <v>5565.5</v>
      </c>
      <c r="Z228" s="4">
        <v>1502.6850000000002</v>
      </c>
      <c r="AA228" s="4">
        <v>333.93</v>
      </c>
      <c r="AB228" s="11">
        <v>638.365689707</v>
      </c>
      <c r="AC228" s="4">
        <v>222.62</v>
      </c>
      <c r="AD228" s="35">
        <v>1016</v>
      </c>
      <c r="AE228" s="34">
        <v>684</v>
      </c>
      <c r="AF228" s="12"/>
      <c r="AG228" s="4"/>
      <c r="AH228" s="4"/>
      <c r="AI228" s="4"/>
      <c r="AJ228" s="4"/>
      <c r="AK228" s="72"/>
      <c r="AL228" s="4"/>
      <c r="AM228" s="4"/>
      <c r="AN228" s="20"/>
      <c r="AO228" s="20"/>
      <c r="AP228" s="4">
        <v>2304.7667816178337</v>
      </c>
      <c r="AQ228" s="4">
        <v>15528.600689707</v>
      </c>
      <c r="AR228" s="4">
        <v>214620.30839143513</v>
      </c>
    </row>
    <row r="229" spans="1:44" s="33" customFormat="1" ht="21" customHeight="1" x14ac:dyDescent="0.25">
      <c r="A229" s="96">
        <v>195</v>
      </c>
      <c r="B229" s="17">
        <v>29</v>
      </c>
      <c r="C229" s="5" t="s">
        <v>43</v>
      </c>
      <c r="D229" s="5" t="s">
        <v>44</v>
      </c>
      <c r="E229" s="6">
        <v>15</v>
      </c>
      <c r="F229" s="6">
        <v>539</v>
      </c>
      <c r="G229" s="6">
        <v>1942</v>
      </c>
      <c r="H229" s="19" t="s">
        <v>432</v>
      </c>
      <c r="I229" s="286" t="s">
        <v>433</v>
      </c>
      <c r="J229" s="2" t="s">
        <v>458</v>
      </c>
      <c r="K229" s="21">
        <v>40985</v>
      </c>
      <c r="L229" s="8">
        <v>6</v>
      </c>
      <c r="M229" s="8">
        <v>8</v>
      </c>
      <c r="N229" s="2" t="s">
        <v>63</v>
      </c>
      <c r="O229" s="18" t="s">
        <v>470</v>
      </c>
      <c r="P229" s="18" t="s">
        <v>324</v>
      </c>
      <c r="Q229" s="14" t="s">
        <v>469</v>
      </c>
      <c r="R229" s="2">
        <v>2</v>
      </c>
      <c r="S229" s="23">
        <v>10133</v>
      </c>
      <c r="T229" s="23"/>
      <c r="U229" s="4">
        <v>10133</v>
      </c>
      <c r="V229" s="9"/>
      <c r="W229" s="9">
        <v>1688.8333333333333</v>
      </c>
      <c r="X229" s="10">
        <v>16888.333333333332</v>
      </c>
      <c r="Y229" s="4">
        <v>5066.5</v>
      </c>
      <c r="Z229" s="4">
        <v>1367.9550000000002</v>
      </c>
      <c r="AA229" s="4">
        <v>303.99</v>
      </c>
      <c r="AB229" s="11">
        <v>611.11021290099995</v>
      </c>
      <c r="AC229" s="4">
        <v>202.66</v>
      </c>
      <c r="AD229" s="35">
        <v>915</v>
      </c>
      <c r="AE229" s="34">
        <v>616</v>
      </c>
      <c r="AF229" s="12"/>
      <c r="AG229" s="4"/>
      <c r="AH229" s="4"/>
      <c r="AI229" s="4"/>
      <c r="AJ229" s="4"/>
      <c r="AK229" s="4"/>
      <c r="AL229" s="4"/>
      <c r="AM229" s="4"/>
      <c r="AN229" s="20"/>
      <c r="AO229" s="4"/>
      <c r="AP229" s="4">
        <v>2103.1192021501665</v>
      </c>
      <c r="AQ229" s="4">
        <v>14149.715212900999</v>
      </c>
      <c r="AR229" s="4">
        <v>195543.36842362885</v>
      </c>
    </row>
    <row r="230" spans="1:44" s="33" customFormat="1" ht="21" customHeight="1" x14ac:dyDescent="0.25">
      <c r="A230" s="96">
        <v>196</v>
      </c>
      <c r="B230" s="17">
        <v>29</v>
      </c>
      <c r="C230" s="5" t="s">
        <v>43</v>
      </c>
      <c r="D230" s="5" t="s">
        <v>44</v>
      </c>
      <c r="E230" s="6">
        <v>15</v>
      </c>
      <c r="F230" s="6">
        <v>539</v>
      </c>
      <c r="G230" s="6">
        <v>1943</v>
      </c>
      <c r="H230" s="19" t="s">
        <v>434</v>
      </c>
      <c r="I230" s="285" t="s">
        <v>435</v>
      </c>
      <c r="J230" s="2" t="s">
        <v>467</v>
      </c>
      <c r="K230" s="13">
        <v>40988</v>
      </c>
      <c r="L230" s="8">
        <v>13</v>
      </c>
      <c r="M230" s="8">
        <v>8</v>
      </c>
      <c r="N230" s="2" t="s">
        <v>45</v>
      </c>
      <c r="O230" s="18" t="s">
        <v>460</v>
      </c>
      <c r="P230" s="18" t="s">
        <v>324</v>
      </c>
      <c r="Q230" s="14" t="s">
        <v>469</v>
      </c>
      <c r="R230" s="2">
        <v>2</v>
      </c>
      <c r="S230" s="23">
        <v>13214</v>
      </c>
      <c r="T230" s="23"/>
      <c r="U230" s="4">
        <v>13214</v>
      </c>
      <c r="V230" s="9"/>
      <c r="W230" s="9">
        <v>2202.333333333333</v>
      </c>
      <c r="X230" s="10">
        <v>22023.333333333332</v>
      </c>
      <c r="Y230" s="4">
        <v>6607</v>
      </c>
      <c r="Z230" s="4">
        <v>1783.89</v>
      </c>
      <c r="AA230" s="4">
        <v>396.41999999999996</v>
      </c>
      <c r="AB230" s="11">
        <v>695.25262175800003</v>
      </c>
      <c r="AC230" s="4">
        <v>264.28000000000003</v>
      </c>
      <c r="AD230" s="35">
        <v>1128</v>
      </c>
      <c r="AE230" s="34">
        <v>703</v>
      </c>
      <c r="AF230" s="12"/>
      <c r="AG230" s="4"/>
      <c r="AH230" s="4"/>
      <c r="AI230" s="4"/>
      <c r="AJ230" s="4"/>
      <c r="AK230" s="4"/>
      <c r="AL230" s="4"/>
      <c r="AM230" s="4"/>
      <c r="AN230" s="20"/>
      <c r="AO230" s="4"/>
      <c r="AP230" s="4">
        <v>2725.6404369596667</v>
      </c>
      <c r="AQ230" s="4">
        <v>18184.842621757998</v>
      </c>
      <c r="AR230" s="4">
        <v>251776.41856472232</v>
      </c>
    </row>
    <row r="231" spans="1:44" s="33" customFormat="1" ht="21" customHeight="1" x14ac:dyDescent="0.25">
      <c r="A231" s="96">
        <v>197</v>
      </c>
      <c r="B231" s="17">
        <v>29</v>
      </c>
      <c r="C231" s="5" t="s">
        <v>43</v>
      </c>
      <c r="D231" s="5" t="s">
        <v>44</v>
      </c>
      <c r="E231" s="6">
        <v>15</v>
      </c>
      <c r="F231" s="6">
        <v>539</v>
      </c>
      <c r="G231" s="6">
        <v>1947</v>
      </c>
      <c r="H231" s="19" t="s">
        <v>456</v>
      </c>
      <c r="I231" s="285" t="s">
        <v>457</v>
      </c>
      <c r="J231" s="2" t="s">
        <v>467</v>
      </c>
      <c r="K231" s="13">
        <v>41001</v>
      </c>
      <c r="L231" s="8">
        <v>2</v>
      </c>
      <c r="M231" s="8">
        <v>8</v>
      </c>
      <c r="N231" s="2" t="s">
        <v>63</v>
      </c>
      <c r="O231" s="18" t="s">
        <v>318</v>
      </c>
      <c r="P231" s="18" t="s">
        <v>324</v>
      </c>
      <c r="Q231" s="18" t="s">
        <v>533</v>
      </c>
      <c r="R231" s="2">
        <v>2</v>
      </c>
      <c r="S231" s="23">
        <v>8579</v>
      </c>
      <c r="T231" s="23"/>
      <c r="U231" s="4">
        <v>8579</v>
      </c>
      <c r="V231" s="9"/>
      <c r="W231" s="9">
        <v>1429.8333333333333</v>
      </c>
      <c r="X231" s="10">
        <v>14298.333333333332</v>
      </c>
      <c r="Y231" s="4">
        <v>4289.5</v>
      </c>
      <c r="Z231" s="4">
        <v>1158.165</v>
      </c>
      <c r="AA231" s="4">
        <v>257.37</v>
      </c>
      <c r="AB231" s="11">
        <v>568.67032216300004</v>
      </c>
      <c r="AC231" s="4">
        <v>171.58</v>
      </c>
      <c r="AD231" s="35">
        <v>737</v>
      </c>
      <c r="AE231" s="34">
        <v>455</v>
      </c>
      <c r="AF231" s="12"/>
      <c r="AG231" s="4"/>
      <c r="AH231" s="4"/>
      <c r="AI231" s="4"/>
      <c r="AJ231" s="4"/>
      <c r="AK231" s="4"/>
      <c r="AL231" s="4"/>
      <c r="AM231" s="4"/>
      <c r="AN231" s="20"/>
      <c r="AO231" s="4"/>
      <c r="AP231" s="4">
        <v>1789.1308870271664</v>
      </c>
      <c r="AQ231" s="4">
        <v>11926.785322163001</v>
      </c>
      <c r="AR231" s="4">
        <v>164928.22141964987</v>
      </c>
    </row>
    <row r="232" spans="1:44" s="33" customFormat="1" ht="21" customHeight="1" x14ac:dyDescent="0.25">
      <c r="A232" s="96">
        <v>198</v>
      </c>
      <c r="B232" s="17">
        <v>29</v>
      </c>
      <c r="C232" s="5" t="s">
        <v>43</v>
      </c>
      <c r="D232" s="5" t="s">
        <v>44</v>
      </c>
      <c r="E232" s="6">
        <v>15</v>
      </c>
      <c r="F232" s="6">
        <v>539</v>
      </c>
      <c r="G232" s="6">
        <v>1952</v>
      </c>
      <c r="H232" s="7" t="s">
        <v>471</v>
      </c>
      <c r="I232" s="286" t="s">
        <v>472</v>
      </c>
      <c r="J232" s="2" t="s">
        <v>467</v>
      </c>
      <c r="K232" s="21">
        <v>41061</v>
      </c>
      <c r="L232" s="8">
        <v>6</v>
      </c>
      <c r="M232" s="8">
        <v>12</v>
      </c>
      <c r="N232" s="2" t="s">
        <v>63</v>
      </c>
      <c r="O232" s="18" t="s">
        <v>253</v>
      </c>
      <c r="P232" s="18" t="s">
        <v>324</v>
      </c>
      <c r="Q232" s="14" t="s">
        <v>469</v>
      </c>
      <c r="R232" s="2">
        <v>2</v>
      </c>
      <c r="S232" s="23">
        <v>11131</v>
      </c>
      <c r="T232" s="23"/>
      <c r="U232" s="4">
        <v>11131</v>
      </c>
      <c r="V232" s="36"/>
      <c r="W232" s="9">
        <v>1855.1666666666667</v>
      </c>
      <c r="X232" s="10">
        <v>18551.666666666668</v>
      </c>
      <c r="Y232" s="4">
        <v>5565.5</v>
      </c>
      <c r="Z232" s="4">
        <v>1502.6850000000002</v>
      </c>
      <c r="AA232" s="4">
        <v>333.93</v>
      </c>
      <c r="AB232" s="11">
        <v>638.365689707</v>
      </c>
      <c r="AC232" s="4">
        <v>222.62</v>
      </c>
      <c r="AD232" s="35">
        <v>1016</v>
      </c>
      <c r="AE232" s="34">
        <v>684</v>
      </c>
      <c r="AF232" s="12"/>
      <c r="AG232" s="4"/>
      <c r="AH232" s="4"/>
      <c r="AI232" s="4"/>
      <c r="AJ232" s="4"/>
      <c r="AK232" s="72"/>
      <c r="AL232" s="4"/>
      <c r="AM232" s="4"/>
      <c r="AN232" s="20"/>
      <c r="AO232" s="20"/>
      <c r="AP232" s="4">
        <v>2304.7667816178337</v>
      </c>
      <c r="AQ232" s="4">
        <v>15528.600689707</v>
      </c>
      <c r="AR232" s="4">
        <v>214620.30839143513</v>
      </c>
    </row>
    <row r="233" spans="1:44" s="33" customFormat="1" ht="21" customHeight="1" x14ac:dyDescent="0.25">
      <c r="A233" s="96">
        <v>199</v>
      </c>
      <c r="B233" s="17">
        <v>29</v>
      </c>
      <c r="C233" s="5" t="s">
        <v>43</v>
      </c>
      <c r="D233" s="5" t="s">
        <v>44</v>
      </c>
      <c r="E233" s="6">
        <v>15</v>
      </c>
      <c r="F233" s="6">
        <v>539</v>
      </c>
      <c r="G233" s="6">
        <v>1957</v>
      </c>
      <c r="H233" s="29" t="s">
        <v>479</v>
      </c>
      <c r="I233" s="286" t="s">
        <v>489</v>
      </c>
      <c r="J233" s="2" t="s">
        <v>467</v>
      </c>
      <c r="K233" s="21">
        <v>41092</v>
      </c>
      <c r="L233" s="8">
        <v>2</v>
      </c>
      <c r="M233" s="8">
        <v>8</v>
      </c>
      <c r="N233" s="2" t="s">
        <v>63</v>
      </c>
      <c r="O233" s="18" t="s">
        <v>318</v>
      </c>
      <c r="P233" s="18" t="s">
        <v>324</v>
      </c>
      <c r="Q233" s="18" t="s">
        <v>533</v>
      </c>
      <c r="R233" s="2">
        <v>2</v>
      </c>
      <c r="S233" s="23">
        <v>8579</v>
      </c>
      <c r="T233" s="23"/>
      <c r="U233" s="4">
        <v>8579</v>
      </c>
      <c r="V233" s="9"/>
      <c r="W233" s="9">
        <v>1429.8333333333333</v>
      </c>
      <c r="X233" s="10">
        <v>14298.333333333332</v>
      </c>
      <c r="Y233" s="4">
        <v>4289.5</v>
      </c>
      <c r="Z233" s="4">
        <v>1158.165</v>
      </c>
      <c r="AA233" s="4">
        <v>257.37</v>
      </c>
      <c r="AB233" s="11">
        <v>568.67032216300004</v>
      </c>
      <c r="AC233" s="4">
        <v>171.58</v>
      </c>
      <c r="AD233" s="35">
        <v>737</v>
      </c>
      <c r="AE233" s="34">
        <v>455</v>
      </c>
      <c r="AF233" s="12"/>
      <c r="AG233" s="4"/>
      <c r="AH233" s="4"/>
      <c r="AI233" s="4"/>
      <c r="AJ233" s="4"/>
      <c r="AK233" s="4"/>
      <c r="AL233" s="4"/>
      <c r="AM233" s="4"/>
      <c r="AN233" s="20"/>
      <c r="AO233" s="4"/>
      <c r="AP233" s="4">
        <v>1789.1308870271664</v>
      </c>
      <c r="AQ233" s="4">
        <v>11926.785322163001</v>
      </c>
      <c r="AR233" s="4">
        <v>164928.22141964987</v>
      </c>
    </row>
    <row r="234" spans="1:44" s="33" customFormat="1" ht="21" customHeight="1" x14ac:dyDescent="0.25">
      <c r="A234" s="96">
        <v>200</v>
      </c>
      <c r="B234" s="17">
        <v>29</v>
      </c>
      <c r="C234" s="5" t="s">
        <v>43</v>
      </c>
      <c r="D234" s="5" t="s">
        <v>44</v>
      </c>
      <c r="E234" s="6">
        <v>15</v>
      </c>
      <c r="F234" s="6">
        <v>539</v>
      </c>
      <c r="G234" s="6">
        <v>1960</v>
      </c>
      <c r="H234" s="29" t="s">
        <v>481</v>
      </c>
      <c r="I234" s="286" t="s">
        <v>482</v>
      </c>
      <c r="J234" s="2" t="s">
        <v>467</v>
      </c>
      <c r="K234" s="21">
        <v>41130</v>
      </c>
      <c r="L234" s="8">
        <v>6</v>
      </c>
      <c r="M234" s="8">
        <v>12</v>
      </c>
      <c r="N234" s="2" t="s">
        <v>63</v>
      </c>
      <c r="O234" s="18" t="s">
        <v>253</v>
      </c>
      <c r="P234" s="18" t="s">
        <v>324</v>
      </c>
      <c r="Q234" s="14" t="s">
        <v>469</v>
      </c>
      <c r="R234" s="2">
        <v>2</v>
      </c>
      <c r="S234" s="23">
        <v>11131</v>
      </c>
      <c r="T234" s="23"/>
      <c r="U234" s="4">
        <v>11131</v>
      </c>
      <c r="V234" s="9"/>
      <c r="W234" s="9">
        <v>1855.1666666666667</v>
      </c>
      <c r="X234" s="10">
        <v>18551.666666666668</v>
      </c>
      <c r="Y234" s="4">
        <v>5565.5</v>
      </c>
      <c r="Z234" s="4">
        <v>1502.6850000000002</v>
      </c>
      <c r="AA234" s="4">
        <v>333.93</v>
      </c>
      <c r="AB234" s="11">
        <v>638.365689707</v>
      </c>
      <c r="AC234" s="4">
        <v>222.62</v>
      </c>
      <c r="AD234" s="35">
        <v>1016</v>
      </c>
      <c r="AE234" s="34">
        <v>684</v>
      </c>
      <c r="AF234" s="12"/>
      <c r="AG234" s="4"/>
      <c r="AH234" s="4"/>
      <c r="AI234" s="4"/>
      <c r="AJ234" s="4"/>
      <c r="AK234" s="4"/>
      <c r="AL234" s="4"/>
      <c r="AM234" s="4"/>
      <c r="AN234" s="20"/>
      <c r="AO234" s="20"/>
      <c r="AP234" s="4">
        <v>2304.7667816178337</v>
      </c>
      <c r="AQ234" s="4">
        <v>15528.600689707</v>
      </c>
      <c r="AR234" s="4">
        <v>214620.30839143513</v>
      </c>
    </row>
    <row r="235" spans="1:44" s="33" customFormat="1" ht="21" customHeight="1" x14ac:dyDescent="0.25">
      <c r="A235" s="96">
        <v>201</v>
      </c>
      <c r="B235" s="17">
        <v>29</v>
      </c>
      <c r="C235" s="5" t="s">
        <v>43</v>
      </c>
      <c r="D235" s="5" t="s">
        <v>44</v>
      </c>
      <c r="E235" s="6">
        <v>15</v>
      </c>
      <c r="F235" s="6">
        <v>539</v>
      </c>
      <c r="G235" s="6">
        <v>1964</v>
      </c>
      <c r="H235" s="29" t="s">
        <v>484</v>
      </c>
      <c r="I235" s="286" t="s">
        <v>583</v>
      </c>
      <c r="J235" s="2" t="s">
        <v>458</v>
      </c>
      <c r="K235" s="21">
        <v>41183</v>
      </c>
      <c r="L235" s="8">
        <v>6</v>
      </c>
      <c r="M235" s="8">
        <v>12</v>
      </c>
      <c r="N235" s="2" t="s">
        <v>63</v>
      </c>
      <c r="O235" s="18" t="s">
        <v>470</v>
      </c>
      <c r="P235" s="18" t="s">
        <v>324</v>
      </c>
      <c r="Q235" s="14" t="s">
        <v>469</v>
      </c>
      <c r="R235" s="2">
        <v>2</v>
      </c>
      <c r="S235" s="23">
        <v>11131</v>
      </c>
      <c r="T235" s="23"/>
      <c r="U235" s="4">
        <v>11131</v>
      </c>
      <c r="V235" s="9"/>
      <c r="W235" s="9">
        <v>1855.1666666666667</v>
      </c>
      <c r="X235" s="10">
        <v>18551.666666666668</v>
      </c>
      <c r="Y235" s="4">
        <v>5565.5</v>
      </c>
      <c r="Z235" s="4">
        <v>1502.6850000000002</v>
      </c>
      <c r="AA235" s="4">
        <v>333.93</v>
      </c>
      <c r="AB235" s="11">
        <v>638.365689707</v>
      </c>
      <c r="AC235" s="4">
        <v>222.62</v>
      </c>
      <c r="AD235" s="35">
        <v>1016</v>
      </c>
      <c r="AE235" s="34">
        <v>684</v>
      </c>
      <c r="AF235" s="12"/>
      <c r="AG235" s="4"/>
      <c r="AH235" s="4"/>
      <c r="AI235" s="4"/>
      <c r="AJ235" s="4"/>
      <c r="AK235" s="4"/>
      <c r="AL235" s="4"/>
      <c r="AM235" s="4"/>
      <c r="AN235" s="20"/>
      <c r="AO235" s="20"/>
      <c r="AP235" s="4">
        <v>2304.7667816178337</v>
      </c>
      <c r="AQ235" s="4">
        <v>15528.600689707</v>
      </c>
      <c r="AR235" s="4">
        <v>214620.30839143513</v>
      </c>
    </row>
    <row r="236" spans="1:44" s="33" customFormat="1" ht="21" customHeight="1" x14ac:dyDescent="0.25">
      <c r="A236" s="96">
        <v>202</v>
      </c>
      <c r="B236" s="17">
        <v>29</v>
      </c>
      <c r="C236" s="5" t="s">
        <v>43</v>
      </c>
      <c r="D236" s="5" t="s">
        <v>44</v>
      </c>
      <c r="E236" s="6">
        <v>15</v>
      </c>
      <c r="F236" s="6">
        <v>539</v>
      </c>
      <c r="G236" s="6">
        <v>1976</v>
      </c>
      <c r="H236" s="29" t="s">
        <v>707</v>
      </c>
      <c r="I236" s="286" t="s">
        <v>692</v>
      </c>
      <c r="J236" s="2" t="s">
        <v>467</v>
      </c>
      <c r="K236" s="21">
        <v>41365</v>
      </c>
      <c r="L236" s="8">
        <v>6</v>
      </c>
      <c r="M236" s="8">
        <v>12</v>
      </c>
      <c r="N236" s="2" t="s">
        <v>63</v>
      </c>
      <c r="O236" s="18" t="s">
        <v>253</v>
      </c>
      <c r="P236" s="18" t="s">
        <v>324</v>
      </c>
      <c r="Q236" s="14" t="s">
        <v>469</v>
      </c>
      <c r="R236" s="2">
        <v>2</v>
      </c>
      <c r="S236" s="23">
        <v>11131</v>
      </c>
      <c r="T236" s="23"/>
      <c r="U236" s="4">
        <v>11131</v>
      </c>
      <c r="V236" s="9"/>
      <c r="W236" s="9">
        <v>1855.1666666666667</v>
      </c>
      <c r="X236" s="10">
        <v>18551.666666666668</v>
      </c>
      <c r="Y236" s="4">
        <v>5565.5</v>
      </c>
      <c r="Z236" s="4">
        <v>1502.6850000000002</v>
      </c>
      <c r="AA236" s="4">
        <v>333.93</v>
      </c>
      <c r="AB236" s="11">
        <v>638.365689707</v>
      </c>
      <c r="AC236" s="4">
        <v>222.62</v>
      </c>
      <c r="AD236" s="35">
        <v>1016</v>
      </c>
      <c r="AE236" s="34">
        <v>684</v>
      </c>
      <c r="AF236" s="12"/>
      <c r="AG236" s="4"/>
      <c r="AH236" s="4"/>
      <c r="AI236" s="4"/>
      <c r="AJ236" s="4"/>
      <c r="AK236" s="4"/>
      <c r="AL236" s="4"/>
      <c r="AM236" s="4"/>
      <c r="AN236" s="20"/>
      <c r="AO236" s="20"/>
      <c r="AP236" s="4">
        <v>2304.7667816178337</v>
      </c>
      <c r="AQ236" s="4">
        <v>15528.600689707</v>
      </c>
      <c r="AR236" s="4">
        <v>214620.30839143513</v>
      </c>
    </row>
    <row r="237" spans="1:44" s="33" customFormat="1" ht="21" customHeight="1" x14ac:dyDescent="0.25">
      <c r="A237" s="96">
        <v>203</v>
      </c>
      <c r="B237" s="17">
        <v>29</v>
      </c>
      <c r="C237" s="5" t="s">
        <v>43</v>
      </c>
      <c r="D237" s="5" t="s">
        <v>44</v>
      </c>
      <c r="E237" s="6">
        <v>15</v>
      </c>
      <c r="F237" s="6">
        <v>539</v>
      </c>
      <c r="G237" s="6">
        <v>1979</v>
      </c>
      <c r="H237" s="29" t="s">
        <v>580</v>
      </c>
      <c r="I237" s="286" t="s">
        <v>497</v>
      </c>
      <c r="J237" s="2" t="s">
        <v>467</v>
      </c>
      <c r="K237" s="21">
        <v>41474</v>
      </c>
      <c r="L237" s="8">
        <v>6</v>
      </c>
      <c r="M237" s="8">
        <v>12</v>
      </c>
      <c r="N237" s="2" t="s">
        <v>63</v>
      </c>
      <c r="O237" s="18" t="s">
        <v>253</v>
      </c>
      <c r="P237" s="18" t="s">
        <v>324</v>
      </c>
      <c r="Q237" s="14" t="s">
        <v>469</v>
      </c>
      <c r="R237" s="2">
        <v>2</v>
      </c>
      <c r="S237" s="23">
        <v>11131</v>
      </c>
      <c r="T237" s="23"/>
      <c r="U237" s="4">
        <v>11131</v>
      </c>
      <c r="V237" s="36"/>
      <c r="W237" s="9">
        <v>1855.1666666666667</v>
      </c>
      <c r="X237" s="10">
        <v>18551.666666666668</v>
      </c>
      <c r="Y237" s="4">
        <v>5565.5</v>
      </c>
      <c r="Z237" s="4">
        <v>1502.6850000000002</v>
      </c>
      <c r="AA237" s="4">
        <v>333.93</v>
      </c>
      <c r="AB237" s="11">
        <v>638.365689707</v>
      </c>
      <c r="AC237" s="4">
        <v>222.62</v>
      </c>
      <c r="AD237" s="35">
        <v>1016</v>
      </c>
      <c r="AE237" s="34">
        <v>684</v>
      </c>
      <c r="AF237" s="12"/>
      <c r="AG237" s="4"/>
      <c r="AH237" s="4"/>
      <c r="AI237" s="4"/>
      <c r="AJ237" s="4"/>
      <c r="AK237" s="72"/>
      <c r="AL237" s="4"/>
      <c r="AM237" s="4"/>
      <c r="AN237" s="20"/>
      <c r="AO237" s="20"/>
      <c r="AP237" s="4">
        <v>2304.7667816178337</v>
      </c>
      <c r="AQ237" s="4">
        <v>15528.600689707</v>
      </c>
      <c r="AR237" s="4">
        <v>214620.30839143513</v>
      </c>
    </row>
    <row r="238" spans="1:44" s="33" customFormat="1" ht="21" customHeight="1" x14ac:dyDescent="0.25">
      <c r="A238" s="96">
        <v>204</v>
      </c>
      <c r="B238" s="17">
        <v>29</v>
      </c>
      <c r="C238" s="5" t="s">
        <v>43</v>
      </c>
      <c r="D238" s="5" t="s">
        <v>44</v>
      </c>
      <c r="E238" s="6">
        <v>15</v>
      </c>
      <c r="F238" s="6">
        <v>539</v>
      </c>
      <c r="G238" s="6">
        <v>1985</v>
      </c>
      <c r="H238" s="73" t="s">
        <v>505</v>
      </c>
      <c r="I238" s="286" t="s">
        <v>506</v>
      </c>
      <c r="J238" s="2" t="s">
        <v>467</v>
      </c>
      <c r="K238" s="21">
        <v>41415</v>
      </c>
      <c r="L238" s="8">
        <v>6</v>
      </c>
      <c r="M238" s="8">
        <v>8</v>
      </c>
      <c r="N238" s="2" t="s">
        <v>45</v>
      </c>
      <c r="O238" s="18" t="s">
        <v>253</v>
      </c>
      <c r="P238" s="18" t="s">
        <v>324</v>
      </c>
      <c r="Q238" s="14" t="s">
        <v>469</v>
      </c>
      <c r="R238" s="2">
        <v>2</v>
      </c>
      <c r="S238" s="23">
        <v>10133</v>
      </c>
      <c r="T238" s="23"/>
      <c r="U238" s="4">
        <v>10133</v>
      </c>
      <c r="V238" s="9"/>
      <c r="W238" s="9">
        <v>1688.8333333333333</v>
      </c>
      <c r="X238" s="10">
        <v>16888.333333333332</v>
      </c>
      <c r="Y238" s="4">
        <v>5066.5</v>
      </c>
      <c r="Z238" s="4">
        <v>1367.9550000000002</v>
      </c>
      <c r="AA238" s="4">
        <v>303.99</v>
      </c>
      <c r="AB238" s="11">
        <v>611.11021290099995</v>
      </c>
      <c r="AC238" s="4">
        <v>202.66</v>
      </c>
      <c r="AD238" s="35">
        <v>915</v>
      </c>
      <c r="AE238" s="34">
        <v>616</v>
      </c>
      <c r="AF238" s="12"/>
      <c r="AG238" s="4"/>
      <c r="AH238" s="4"/>
      <c r="AI238" s="4"/>
      <c r="AJ238" s="4"/>
      <c r="AK238" s="4"/>
      <c r="AL238" s="4"/>
      <c r="AM238" s="4"/>
      <c r="AN238" s="20"/>
      <c r="AO238" s="20"/>
      <c r="AP238" s="4">
        <v>2103.1192021501665</v>
      </c>
      <c r="AQ238" s="4">
        <v>14149.715212900999</v>
      </c>
      <c r="AR238" s="4">
        <v>195543.36842362885</v>
      </c>
    </row>
    <row r="239" spans="1:44" s="33" customFormat="1" ht="21" customHeight="1" x14ac:dyDescent="0.25">
      <c r="A239" s="96">
        <v>205</v>
      </c>
      <c r="B239" s="17">
        <v>29</v>
      </c>
      <c r="C239" s="5" t="s">
        <v>43</v>
      </c>
      <c r="D239" s="5" t="s">
        <v>44</v>
      </c>
      <c r="E239" s="6">
        <v>15</v>
      </c>
      <c r="F239" s="6">
        <v>539</v>
      </c>
      <c r="G239" s="6">
        <v>1989</v>
      </c>
      <c r="H239" s="29" t="s">
        <v>516</v>
      </c>
      <c r="I239" s="286" t="s">
        <v>584</v>
      </c>
      <c r="J239" s="2" t="s">
        <v>467</v>
      </c>
      <c r="K239" s="21">
        <v>41430</v>
      </c>
      <c r="L239" s="8">
        <v>10</v>
      </c>
      <c r="M239" s="8">
        <v>8</v>
      </c>
      <c r="N239" s="2" t="s">
        <v>45</v>
      </c>
      <c r="O239" s="18" t="s">
        <v>333</v>
      </c>
      <c r="P239" s="18" t="s">
        <v>324</v>
      </c>
      <c r="Q239" s="14" t="s">
        <v>469</v>
      </c>
      <c r="R239" s="2">
        <v>2</v>
      </c>
      <c r="S239" s="23">
        <v>12355</v>
      </c>
      <c r="T239" s="23"/>
      <c r="U239" s="4">
        <v>12355</v>
      </c>
      <c r="V239" s="9"/>
      <c r="W239" s="9">
        <v>2059.1666666666665</v>
      </c>
      <c r="X239" s="10">
        <v>20591.666666666664</v>
      </c>
      <c r="Y239" s="4">
        <v>6177.5</v>
      </c>
      <c r="Z239" s="4">
        <v>1667.9250000000002</v>
      </c>
      <c r="AA239" s="4">
        <v>370.65</v>
      </c>
      <c r="AB239" s="11">
        <v>671.79324843500001</v>
      </c>
      <c r="AC239" s="4">
        <v>247.1</v>
      </c>
      <c r="AD239" s="35">
        <v>1046</v>
      </c>
      <c r="AE239" s="34">
        <v>666</v>
      </c>
      <c r="AF239" s="12"/>
      <c r="AG239" s="4"/>
      <c r="AH239" s="4"/>
      <c r="AI239" s="4"/>
      <c r="AJ239" s="4"/>
      <c r="AK239" s="4"/>
      <c r="AL239" s="4"/>
      <c r="AM239" s="4"/>
      <c r="AN239" s="20"/>
      <c r="AO239" s="20"/>
      <c r="AP239" s="4">
        <v>2552.0780414058336</v>
      </c>
      <c r="AQ239" s="4">
        <v>17024.468248434998</v>
      </c>
      <c r="AR239" s="4">
        <v>235674.03035595911</v>
      </c>
    </row>
    <row r="240" spans="1:44" s="33" customFormat="1" ht="21" customHeight="1" x14ac:dyDescent="0.25">
      <c r="A240" s="96">
        <v>206</v>
      </c>
      <c r="B240" s="17">
        <v>29</v>
      </c>
      <c r="C240" s="5" t="s">
        <v>43</v>
      </c>
      <c r="D240" s="5" t="s">
        <v>44</v>
      </c>
      <c r="E240" s="6">
        <v>15</v>
      </c>
      <c r="F240" s="6">
        <v>539</v>
      </c>
      <c r="G240" s="6">
        <v>2020</v>
      </c>
      <c r="H240" s="29" t="s">
        <v>585</v>
      </c>
      <c r="I240" s="286" t="s">
        <v>586</v>
      </c>
      <c r="J240" s="2" t="s">
        <v>458</v>
      </c>
      <c r="K240" s="21">
        <v>41688</v>
      </c>
      <c r="L240" s="8">
        <v>6</v>
      </c>
      <c r="M240" s="8">
        <v>12</v>
      </c>
      <c r="N240" s="2" t="s">
        <v>63</v>
      </c>
      <c r="O240" s="18" t="s">
        <v>470</v>
      </c>
      <c r="P240" s="18" t="s">
        <v>324</v>
      </c>
      <c r="Q240" s="14" t="s">
        <v>469</v>
      </c>
      <c r="R240" s="2">
        <v>2</v>
      </c>
      <c r="S240" s="23">
        <v>11131</v>
      </c>
      <c r="T240" s="23"/>
      <c r="U240" s="4">
        <v>11131</v>
      </c>
      <c r="V240" s="9"/>
      <c r="W240" s="9">
        <v>1855.1666666666667</v>
      </c>
      <c r="X240" s="10">
        <v>18551.666666666668</v>
      </c>
      <c r="Y240" s="4">
        <v>5565.5</v>
      </c>
      <c r="Z240" s="4">
        <v>1502.6850000000002</v>
      </c>
      <c r="AA240" s="4">
        <v>333.93</v>
      </c>
      <c r="AB240" s="11">
        <v>638.365689707</v>
      </c>
      <c r="AC240" s="4">
        <v>222.62</v>
      </c>
      <c r="AD240" s="35">
        <v>1016</v>
      </c>
      <c r="AE240" s="34">
        <v>684</v>
      </c>
      <c r="AF240" s="12"/>
      <c r="AG240" s="4"/>
      <c r="AH240" s="4"/>
      <c r="AI240" s="4"/>
      <c r="AJ240" s="4"/>
      <c r="AK240" s="4"/>
      <c r="AL240" s="4"/>
      <c r="AM240" s="4"/>
      <c r="AN240" s="20"/>
      <c r="AO240" s="20"/>
      <c r="AP240" s="4">
        <v>2304.7667816178337</v>
      </c>
      <c r="AQ240" s="4">
        <v>15528.600689707</v>
      </c>
      <c r="AR240" s="4">
        <v>214620.30839143513</v>
      </c>
    </row>
    <row r="241" spans="1:44" s="33" customFormat="1" ht="21" customHeight="1" x14ac:dyDescent="0.25">
      <c r="A241" s="96">
        <v>207</v>
      </c>
      <c r="B241" s="17">
        <v>29</v>
      </c>
      <c r="C241" s="5" t="s">
        <v>43</v>
      </c>
      <c r="D241" s="5" t="s">
        <v>44</v>
      </c>
      <c r="E241" s="6">
        <v>15</v>
      </c>
      <c r="F241" s="6">
        <v>539</v>
      </c>
      <c r="G241" s="6">
        <v>2035</v>
      </c>
      <c r="H241" s="29" t="s">
        <v>621</v>
      </c>
      <c r="I241" s="286" t="s">
        <v>622</v>
      </c>
      <c r="J241" s="2" t="s">
        <v>467</v>
      </c>
      <c r="K241" s="21">
        <v>41899</v>
      </c>
      <c r="L241" s="8">
        <v>6</v>
      </c>
      <c r="M241" s="8">
        <v>12</v>
      </c>
      <c r="N241" s="2" t="s">
        <v>63</v>
      </c>
      <c r="O241" s="18" t="s">
        <v>253</v>
      </c>
      <c r="P241" s="18" t="s">
        <v>324</v>
      </c>
      <c r="Q241" s="14" t="s">
        <v>469</v>
      </c>
      <c r="R241" s="2">
        <v>2</v>
      </c>
      <c r="S241" s="23">
        <v>11131</v>
      </c>
      <c r="T241" s="23"/>
      <c r="U241" s="4">
        <v>11131</v>
      </c>
      <c r="V241" s="9"/>
      <c r="W241" s="9">
        <v>1855.1666666666667</v>
      </c>
      <c r="X241" s="10">
        <v>18551.666666666668</v>
      </c>
      <c r="Y241" s="4">
        <v>5565.5</v>
      </c>
      <c r="Z241" s="4">
        <v>1502.6850000000002</v>
      </c>
      <c r="AA241" s="4">
        <v>333.93</v>
      </c>
      <c r="AB241" s="11">
        <v>638.365689707</v>
      </c>
      <c r="AC241" s="4">
        <v>222.62</v>
      </c>
      <c r="AD241" s="35">
        <v>1016</v>
      </c>
      <c r="AE241" s="34">
        <v>684</v>
      </c>
      <c r="AF241" s="12"/>
      <c r="AG241" s="4"/>
      <c r="AH241" s="4"/>
      <c r="AI241" s="4"/>
      <c r="AJ241" s="4"/>
      <c r="AK241" s="4"/>
      <c r="AL241" s="4"/>
      <c r="AM241" s="4"/>
      <c r="AN241" s="20"/>
      <c r="AO241" s="20"/>
      <c r="AP241" s="4">
        <v>2304.7667816178337</v>
      </c>
      <c r="AQ241" s="4">
        <v>15528.600689707</v>
      </c>
      <c r="AR241" s="4">
        <v>214620.30839143513</v>
      </c>
    </row>
    <row r="242" spans="1:44" s="33" customFormat="1" ht="21" customHeight="1" x14ac:dyDescent="0.25">
      <c r="A242" s="96">
        <v>208</v>
      </c>
      <c r="B242" s="17">
        <v>29</v>
      </c>
      <c r="C242" s="5" t="s">
        <v>43</v>
      </c>
      <c r="D242" s="5" t="s">
        <v>44</v>
      </c>
      <c r="E242" s="6">
        <v>15</v>
      </c>
      <c r="F242" s="6">
        <v>539</v>
      </c>
      <c r="G242" s="6">
        <v>2041</v>
      </c>
      <c r="H242" s="29" t="s">
        <v>623</v>
      </c>
      <c r="I242" s="286" t="s">
        <v>624</v>
      </c>
      <c r="J242" s="2" t="s">
        <v>467</v>
      </c>
      <c r="K242" s="21">
        <v>41901</v>
      </c>
      <c r="L242" s="8">
        <v>6</v>
      </c>
      <c r="M242" s="8">
        <v>12</v>
      </c>
      <c r="N242" s="2" t="s">
        <v>63</v>
      </c>
      <c r="O242" s="18" t="s">
        <v>253</v>
      </c>
      <c r="P242" s="18" t="s">
        <v>324</v>
      </c>
      <c r="Q242" s="14" t="s">
        <v>469</v>
      </c>
      <c r="R242" s="2">
        <v>2</v>
      </c>
      <c r="S242" s="23">
        <v>11131</v>
      </c>
      <c r="T242" s="23"/>
      <c r="U242" s="4">
        <v>11131</v>
      </c>
      <c r="V242" s="9"/>
      <c r="W242" s="9">
        <v>1855.1666666666667</v>
      </c>
      <c r="X242" s="10">
        <v>18551.666666666668</v>
      </c>
      <c r="Y242" s="4">
        <v>5565.5</v>
      </c>
      <c r="Z242" s="4">
        <v>1502.6850000000002</v>
      </c>
      <c r="AA242" s="4">
        <v>333.93</v>
      </c>
      <c r="AB242" s="11">
        <v>638.365689707</v>
      </c>
      <c r="AC242" s="4">
        <v>222.62</v>
      </c>
      <c r="AD242" s="35">
        <v>1016</v>
      </c>
      <c r="AE242" s="34">
        <v>684</v>
      </c>
      <c r="AF242" s="12"/>
      <c r="AG242" s="4"/>
      <c r="AH242" s="4"/>
      <c r="AI242" s="4"/>
      <c r="AJ242" s="4"/>
      <c r="AK242" s="4"/>
      <c r="AL242" s="4"/>
      <c r="AM242" s="4"/>
      <c r="AN242" s="20"/>
      <c r="AO242" s="20"/>
      <c r="AP242" s="4">
        <v>2304.7667816178337</v>
      </c>
      <c r="AQ242" s="4">
        <v>15528.600689707</v>
      </c>
      <c r="AR242" s="4">
        <v>214620.30839143513</v>
      </c>
    </row>
    <row r="243" spans="1:44" s="33" customFormat="1" ht="21" customHeight="1" x14ac:dyDescent="0.25">
      <c r="A243" s="96">
        <v>209</v>
      </c>
      <c r="B243" s="17">
        <v>29</v>
      </c>
      <c r="C243" s="5" t="s">
        <v>43</v>
      </c>
      <c r="D243" s="5" t="s">
        <v>44</v>
      </c>
      <c r="E243" s="6">
        <v>15</v>
      </c>
      <c r="F243" s="6">
        <v>539</v>
      </c>
      <c r="G243" s="6">
        <v>2042</v>
      </c>
      <c r="H243" s="29" t="s">
        <v>625</v>
      </c>
      <c r="I243" s="286" t="s">
        <v>626</v>
      </c>
      <c r="J243" s="2" t="s">
        <v>467</v>
      </c>
      <c r="K243" s="21">
        <v>41901</v>
      </c>
      <c r="L243" s="8">
        <v>6</v>
      </c>
      <c r="M243" s="8">
        <v>12</v>
      </c>
      <c r="N243" s="2" t="s">
        <v>63</v>
      </c>
      <c r="O243" s="18" t="s">
        <v>253</v>
      </c>
      <c r="P243" s="18" t="s">
        <v>324</v>
      </c>
      <c r="Q243" s="14" t="s">
        <v>469</v>
      </c>
      <c r="R243" s="2">
        <v>2</v>
      </c>
      <c r="S243" s="23">
        <v>11131</v>
      </c>
      <c r="T243" s="23"/>
      <c r="U243" s="4">
        <v>11131</v>
      </c>
      <c r="V243" s="36"/>
      <c r="W243" s="9">
        <v>1855.1666666666667</v>
      </c>
      <c r="X243" s="10">
        <v>18551.666666666668</v>
      </c>
      <c r="Y243" s="4">
        <v>5565.5</v>
      </c>
      <c r="Z243" s="4">
        <v>1502.6850000000002</v>
      </c>
      <c r="AA243" s="4">
        <v>333.93</v>
      </c>
      <c r="AB243" s="11">
        <v>638.365689707</v>
      </c>
      <c r="AC243" s="4">
        <v>222.62</v>
      </c>
      <c r="AD243" s="35">
        <v>1016</v>
      </c>
      <c r="AE243" s="34">
        <v>684</v>
      </c>
      <c r="AF243" s="12"/>
      <c r="AG243" s="4"/>
      <c r="AH243" s="4"/>
      <c r="AI243" s="4"/>
      <c r="AJ243" s="4"/>
      <c r="AK243" s="72"/>
      <c r="AL243" s="4"/>
      <c r="AM243" s="4"/>
      <c r="AN243" s="20"/>
      <c r="AO243" s="20"/>
      <c r="AP243" s="4">
        <v>2304.7667816178337</v>
      </c>
      <c r="AQ243" s="4">
        <v>15528.600689707</v>
      </c>
      <c r="AR243" s="4">
        <v>214620.30839143513</v>
      </c>
    </row>
    <row r="244" spans="1:44" s="33" customFormat="1" ht="21" customHeight="1" x14ac:dyDescent="0.25">
      <c r="A244" s="96">
        <v>210</v>
      </c>
      <c r="B244" s="17">
        <v>29</v>
      </c>
      <c r="C244" s="5" t="s">
        <v>43</v>
      </c>
      <c r="D244" s="5" t="s">
        <v>44</v>
      </c>
      <c r="E244" s="6">
        <v>15</v>
      </c>
      <c r="F244" s="6">
        <v>539</v>
      </c>
      <c r="G244" s="6">
        <v>2049</v>
      </c>
      <c r="H244" s="73" t="s">
        <v>629</v>
      </c>
      <c r="I244" s="286" t="s">
        <v>630</v>
      </c>
      <c r="J244" s="2" t="s">
        <v>467</v>
      </c>
      <c r="K244" s="21">
        <v>41946</v>
      </c>
      <c r="L244" s="8">
        <v>6</v>
      </c>
      <c r="M244" s="8">
        <v>12</v>
      </c>
      <c r="N244" s="2" t="s">
        <v>63</v>
      </c>
      <c r="O244" s="18" t="s">
        <v>253</v>
      </c>
      <c r="P244" s="18" t="s">
        <v>324</v>
      </c>
      <c r="Q244" s="14" t="s">
        <v>469</v>
      </c>
      <c r="R244" s="2">
        <v>2</v>
      </c>
      <c r="S244" s="23">
        <v>11131</v>
      </c>
      <c r="T244" s="23"/>
      <c r="U244" s="4">
        <v>11131</v>
      </c>
      <c r="V244" s="9"/>
      <c r="W244" s="9">
        <v>1855.1666666666667</v>
      </c>
      <c r="X244" s="10">
        <v>18551.666666666668</v>
      </c>
      <c r="Y244" s="4">
        <v>5565.5</v>
      </c>
      <c r="Z244" s="4">
        <v>1502.6850000000002</v>
      </c>
      <c r="AA244" s="4">
        <v>333.93</v>
      </c>
      <c r="AB244" s="11">
        <v>638.365689707</v>
      </c>
      <c r="AC244" s="4">
        <v>222.62</v>
      </c>
      <c r="AD244" s="35">
        <v>1016</v>
      </c>
      <c r="AE244" s="34">
        <v>684</v>
      </c>
      <c r="AF244" s="12"/>
      <c r="AG244" s="4"/>
      <c r="AH244" s="4"/>
      <c r="AI244" s="4"/>
      <c r="AJ244" s="4"/>
      <c r="AK244" s="4"/>
      <c r="AL244" s="4"/>
      <c r="AM244" s="4"/>
      <c r="AN244" s="20"/>
      <c r="AO244" s="20"/>
      <c r="AP244" s="4">
        <v>2304.7667816178337</v>
      </c>
      <c r="AQ244" s="4">
        <v>15528.600689707</v>
      </c>
      <c r="AR244" s="4">
        <v>214620.30839143513</v>
      </c>
    </row>
    <row r="245" spans="1:44" s="33" customFormat="1" ht="21" customHeight="1" x14ac:dyDescent="0.25">
      <c r="A245" s="96">
        <v>211</v>
      </c>
      <c r="B245" s="17">
        <v>29</v>
      </c>
      <c r="C245" s="5" t="s">
        <v>43</v>
      </c>
      <c r="D245" s="5" t="s">
        <v>44</v>
      </c>
      <c r="E245" s="6">
        <v>15</v>
      </c>
      <c r="F245" s="6">
        <v>539</v>
      </c>
      <c r="G245" s="6">
        <v>2051</v>
      </c>
      <c r="H245" s="7" t="s">
        <v>631</v>
      </c>
      <c r="I245" s="286" t="s">
        <v>632</v>
      </c>
      <c r="J245" s="2" t="s">
        <v>467</v>
      </c>
      <c r="K245" s="21">
        <v>41952</v>
      </c>
      <c r="L245" s="8">
        <v>6</v>
      </c>
      <c r="M245" s="8">
        <v>12</v>
      </c>
      <c r="N245" s="2" t="s">
        <v>63</v>
      </c>
      <c r="O245" s="18" t="s">
        <v>253</v>
      </c>
      <c r="P245" s="18" t="s">
        <v>324</v>
      </c>
      <c r="Q245" s="14" t="s">
        <v>469</v>
      </c>
      <c r="R245" s="2">
        <v>2</v>
      </c>
      <c r="S245" s="23">
        <v>11131</v>
      </c>
      <c r="T245" s="23"/>
      <c r="U245" s="4">
        <v>11131</v>
      </c>
      <c r="V245" s="9"/>
      <c r="W245" s="9">
        <v>1855.1666666666667</v>
      </c>
      <c r="X245" s="10">
        <v>18551.666666666668</v>
      </c>
      <c r="Y245" s="4">
        <v>5565.5</v>
      </c>
      <c r="Z245" s="4">
        <v>1502.6850000000002</v>
      </c>
      <c r="AA245" s="4">
        <v>333.93</v>
      </c>
      <c r="AB245" s="11">
        <v>638.365689707</v>
      </c>
      <c r="AC245" s="4">
        <v>222.62</v>
      </c>
      <c r="AD245" s="35">
        <v>1016</v>
      </c>
      <c r="AE245" s="34">
        <v>684</v>
      </c>
      <c r="AF245" s="12"/>
      <c r="AG245" s="4"/>
      <c r="AH245" s="4"/>
      <c r="AI245" s="4"/>
      <c r="AJ245" s="4"/>
      <c r="AK245" s="4"/>
      <c r="AL245" s="4"/>
      <c r="AM245" s="4"/>
      <c r="AN245" s="20"/>
      <c r="AO245" s="20"/>
      <c r="AP245" s="4">
        <v>2304.7667816178337</v>
      </c>
      <c r="AQ245" s="4">
        <v>15528.600689707</v>
      </c>
      <c r="AR245" s="4">
        <v>214620.30839143513</v>
      </c>
    </row>
    <row r="246" spans="1:44" s="33" customFormat="1" ht="21" customHeight="1" x14ac:dyDescent="0.25">
      <c r="A246" s="96">
        <v>212</v>
      </c>
      <c r="B246" s="17">
        <v>29</v>
      </c>
      <c r="C246" s="5" t="s">
        <v>43</v>
      </c>
      <c r="D246" s="5" t="s">
        <v>44</v>
      </c>
      <c r="E246" s="6">
        <v>15</v>
      </c>
      <c r="F246" s="6">
        <v>539</v>
      </c>
      <c r="G246" s="6">
        <v>2054</v>
      </c>
      <c r="H246" s="29" t="s">
        <v>638</v>
      </c>
      <c r="I246" s="286" t="s">
        <v>639</v>
      </c>
      <c r="J246" s="2" t="s">
        <v>467</v>
      </c>
      <c r="K246" s="21">
        <v>41989</v>
      </c>
      <c r="L246" s="8">
        <v>6</v>
      </c>
      <c r="M246" s="8">
        <v>12</v>
      </c>
      <c r="N246" s="2" t="s">
        <v>63</v>
      </c>
      <c r="O246" s="18" t="s">
        <v>253</v>
      </c>
      <c r="P246" s="18" t="s">
        <v>324</v>
      </c>
      <c r="Q246" s="14" t="s">
        <v>469</v>
      </c>
      <c r="R246" s="2">
        <v>2</v>
      </c>
      <c r="S246" s="23">
        <v>11131</v>
      </c>
      <c r="T246" s="23"/>
      <c r="U246" s="4">
        <v>11131</v>
      </c>
      <c r="V246" s="9"/>
      <c r="W246" s="9">
        <v>1855.1666666666667</v>
      </c>
      <c r="X246" s="10">
        <v>18551.666666666668</v>
      </c>
      <c r="Y246" s="4">
        <v>5565.5</v>
      </c>
      <c r="Z246" s="4">
        <v>1502.6850000000002</v>
      </c>
      <c r="AA246" s="4">
        <v>333.93</v>
      </c>
      <c r="AB246" s="11">
        <v>638.365689707</v>
      </c>
      <c r="AC246" s="4">
        <v>222.62</v>
      </c>
      <c r="AD246" s="35">
        <v>1016</v>
      </c>
      <c r="AE246" s="34">
        <v>684</v>
      </c>
      <c r="AF246" s="12"/>
      <c r="AG246" s="4"/>
      <c r="AH246" s="4"/>
      <c r="AI246" s="4"/>
      <c r="AJ246" s="4"/>
      <c r="AK246" s="4"/>
      <c r="AL246" s="4"/>
      <c r="AM246" s="4"/>
      <c r="AN246" s="20"/>
      <c r="AO246" s="20"/>
      <c r="AP246" s="4">
        <v>2304.7667816178337</v>
      </c>
      <c r="AQ246" s="4">
        <v>15528.600689707</v>
      </c>
      <c r="AR246" s="4">
        <v>214620.30839143513</v>
      </c>
    </row>
    <row r="247" spans="1:44" s="33" customFormat="1" ht="21" customHeight="1" x14ac:dyDescent="0.25">
      <c r="A247" s="96">
        <v>213</v>
      </c>
      <c r="B247" s="17">
        <v>29</v>
      </c>
      <c r="C247" s="5" t="s">
        <v>43</v>
      </c>
      <c r="D247" s="5" t="s">
        <v>44</v>
      </c>
      <c r="E247" s="6">
        <v>15</v>
      </c>
      <c r="F247" s="6">
        <v>539</v>
      </c>
      <c r="G247" s="6">
        <v>2062</v>
      </c>
      <c r="H247" s="29" t="s">
        <v>658</v>
      </c>
      <c r="I247" s="286" t="s">
        <v>659</v>
      </c>
      <c r="J247" s="2" t="s">
        <v>467</v>
      </c>
      <c r="K247" s="21">
        <v>42040</v>
      </c>
      <c r="L247" s="8">
        <v>6</v>
      </c>
      <c r="M247" s="8">
        <v>12</v>
      </c>
      <c r="N247" s="2" t="s">
        <v>63</v>
      </c>
      <c r="O247" s="18" t="s">
        <v>253</v>
      </c>
      <c r="P247" s="18" t="s">
        <v>324</v>
      </c>
      <c r="Q247" s="14" t="s">
        <v>469</v>
      </c>
      <c r="R247" s="2">
        <v>2</v>
      </c>
      <c r="S247" s="23">
        <v>11131</v>
      </c>
      <c r="T247" s="23"/>
      <c r="U247" s="4">
        <v>11131</v>
      </c>
      <c r="V247" s="36"/>
      <c r="W247" s="9">
        <v>1855.1666666666667</v>
      </c>
      <c r="X247" s="10">
        <v>18551.666666666668</v>
      </c>
      <c r="Y247" s="4">
        <v>5565.5</v>
      </c>
      <c r="Z247" s="4">
        <v>1502.6850000000002</v>
      </c>
      <c r="AA247" s="4">
        <v>333.93</v>
      </c>
      <c r="AB247" s="11">
        <v>638.365689707</v>
      </c>
      <c r="AC247" s="4">
        <v>222.62</v>
      </c>
      <c r="AD247" s="35">
        <v>1016</v>
      </c>
      <c r="AE247" s="34">
        <v>684</v>
      </c>
      <c r="AF247" s="12"/>
      <c r="AG247" s="4"/>
      <c r="AH247" s="4"/>
      <c r="AI247" s="4"/>
      <c r="AJ247" s="4"/>
      <c r="AK247" s="72"/>
      <c r="AL247" s="4"/>
      <c r="AM247" s="4"/>
      <c r="AN247" s="20"/>
      <c r="AO247" s="20"/>
      <c r="AP247" s="4">
        <v>2304.7667816178337</v>
      </c>
      <c r="AQ247" s="4">
        <v>15528.600689707</v>
      </c>
      <c r="AR247" s="4">
        <v>214620.30839143513</v>
      </c>
    </row>
    <row r="248" spans="1:44" s="33" customFormat="1" ht="21" customHeight="1" x14ac:dyDescent="0.25">
      <c r="A248" s="96">
        <v>214</v>
      </c>
      <c r="B248" s="17">
        <v>29</v>
      </c>
      <c r="C248" s="5" t="s">
        <v>43</v>
      </c>
      <c r="D248" s="5" t="s">
        <v>44</v>
      </c>
      <c r="E248" s="6">
        <v>15</v>
      </c>
      <c r="F248" s="6">
        <v>539</v>
      </c>
      <c r="G248" s="6">
        <v>2069</v>
      </c>
      <c r="H248" s="29" t="s">
        <v>708</v>
      </c>
      <c r="I248" s="286" t="s">
        <v>679</v>
      </c>
      <c r="J248" s="2" t="s">
        <v>467</v>
      </c>
      <c r="K248" s="21">
        <v>42144</v>
      </c>
      <c r="L248" s="8">
        <v>6</v>
      </c>
      <c r="M248" s="8">
        <v>12</v>
      </c>
      <c r="N248" s="2" t="s">
        <v>63</v>
      </c>
      <c r="O248" s="18" t="s">
        <v>253</v>
      </c>
      <c r="P248" s="18" t="s">
        <v>324</v>
      </c>
      <c r="Q248" s="14" t="s">
        <v>469</v>
      </c>
      <c r="R248" s="2">
        <v>2</v>
      </c>
      <c r="S248" s="23">
        <v>11131</v>
      </c>
      <c r="T248" s="23"/>
      <c r="U248" s="4">
        <v>11131</v>
      </c>
      <c r="V248" s="9"/>
      <c r="W248" s="9">
        <v>1855.1666666666667</v>
      </c>
      <c r="X248" s="10">
        <v>18551.666666666668</v>
      </c>
      <c r="Y248" s="4">
        <v>5565.5</v>
      </c>
      <c r="Z248" s="4">
        <v>1502.6850000000002</v>
      </c>
      <c r="AA248" s="4">
        <v>333.93</v>
      </c>
      <c r="AB248" s="11">
        <v>638.365689707</v>
      </c>
      <c r="AC248" s="4">
        <v>222.62</v>
      </c>
      <c r="AD248" s="35">
        <v>1016</v>
      </c>
      <c r="AE248" s="34">
        <v>684</v>
      </c>
      <c r="AF248" s="12"/>
      <c r="AG248" s="4"/>
      <c r="AH248" s="4"/>
      <c r="AI248" s="4"/>
      <c r="AJ248" s="4"/>
      <c r="AK248" s="4"/>
      <c r="AL248" s="4"/>
      <c r="AM248" s="4"/>
      <c r="AN248" s="20"/>
      <c r="AO248" s="20"/>
      <c r="AP248" s="4">
        <v>2304.7667816178337</v>
      </c>
      <c r="AQ248" s="4">
        <v>15528.600689707</v>
      </c>
      <c r="AR248" s="4">
        <v>214620.30839143513</v>
      </c>
    </row>
    <row r="249" spans="1:44" s="33" customFormat="1" ht="21" customHeight="1" x14ac:dyDescent="0.25">
      <c r="A249" s="96">
        <v>215</v>
      </c>
      <c r="B249" s="17">
        <v>29</v>
      </c>
      <c r="C249" s="5" t="s">
        <v>43</v>
      </c>
      <c r="D249" s="5" t="s">
        <v>44</v>
      </c>
      <c r="E249" s="6">
        <v>15</v>
      </c>
      <c r="F249" s="6">
        <v>539</v>
      </c>
      <c r="G249" s="6">
        <v>2071</v>
      </c>
      <c r="H249" s="29" t="s">
        <v>683</v>
      </c>
      <c r="I249" s="286" t="s">
        <v>684</v>
      </c>
      <c r="J249" s="2" t="s">
        <v>467</v>
      </c>
      <c r="K249" s="21">
        <v>42174</v>
      </c>
      <c r="L249" s="8">
        <v>6</v>
      </c>
      <c r="M249" s="8">
        <v>12</v>
      </c>
      <c r="N249" s="2" t="s">
        <v>63</v>
      </c>
      <c r="O249" s="18" t="s">
        <v>253</v>
      </c>
      <c r="P249" s="18" t="s">
        <v>324</v>
      </c>
      <c r="Q249" s="14" t="s">
        <v>469</v>
      </c>
      <c r="R249" s="2">
        <v>2</v>
      </c>
      <c r="S249" s="23">
        <v>11131</v>
      </c>
      <c r="T249" s="23"/>
      <c r="U249" s="4">
        <v>11131</v>
      </c>
      <c r="V249" s="9"/>
      <c r="W249" s="9">
        <v>1855.1666666666667</v>
      </c>
      <c r="X249" s="10">
        <v>18551.666666666668</v>
      </c>
      <c r="Y249" s="4">
        <v>5565.5</v>
      </c>
      <c r="Z249" s="4">
        <v>1502.6850000000002</v>
      </c>
      <c r="AA249" s="4">
        <v>333.93</v>
      </c>
      <c r="AB249" s="11">
        <v>638.365689707</v>
      </c>
      <c r="AC249" s="4">
        <v>222.62</v>
      </c>
      <c r="AD249" s="35">
        <v>1016</v>
      </c>
      <c r="AE249" s="34">
        <v>684</v>
      </c>
      <c r="AF249" s="12"/>
      <c r="AG249" s="4"/>
      <c r="AH249" s="4"/>
      <c r="AI249" s="4"/>
      <c r="AJ249" s="4"/>
      <c r="AK249" s="4"/>
      <c r="AL249" s="4"/>
      <c r="AM249" s="4"/>
      <c r="AN249" s="20"/>
      <c r="AO249" s="20"/>
      <c r="AP249" s="4">
        <v>2304.7667816178337</v>
      </c>
      <c r="AQ249" s="4">
        <v>15528.600689707</v>
      </c>
      <c r="AR249" s="4">
        <v>214620.30839143513</v>
      </c>
    </row>
    <row r="250" spans="1:44" s="33" customFormat="1" ht="21" customHeight="1" x14ac:dyDescent="0.25">
      <c r="A250" s="96">
        <v>216</v>
      </c>
      <c r="B250" s="17">
        <v>29</v>
      </c>
      <c r="C250" s="5" t="s">
        <v>43</v>
      </c>
      <c r="D250" s="5" t="s">
        <v>44</v>
      </c>
      <c r="E250" s="6">
        <v>15</v>
      </c>
      <c r="F250" s="6">
        <v>539</v>
      </c>
      <c r="G250" s="6">
        <v>2073</v>
      </c>
      <c r="H250" s="7" t="s">
        <v>693</v>
      </c>
      <c r="I250" s="286" t="s">
        <v>694</v>
      </c>
      <c r="J250" s="2" t="s">
        <v>467</v>
      </c>
      <c r="K250" s="21">
        <v>42192</v>
      </c>
      <c r="L250" s="8">
        <v>6</v>
      </c>
      <c r="M250" s="8">
        <v>12</v>
      </c>
      <c r="N250" s="2" t="s">
        <v>63</v>
      </c>
      <c r="O250" s="18" t="s">
        <v>253</v>
      </c>
      <c r="P250" s="18" t="s">
        <v>324</v>
      </c>
      <c r="Q250" s="14" t="s">
        <v>469</v>
      </c>
      <c r="R250" s="2">
        <v>2</v>
      </c>
      <c r="S250" s="23">
        <v>11131</v>
      </c>
      <c r="T250" s="23"/>
      <c r="U250" s="4">
        <v>11131</v>
      </c>
      <c r="V250" s="9"/>
      <c r="W250" s="9">
        <v>1855.1666666666667</v>
      </c>
      <c r="X250" s="10">
        <v>18551.666666666668</v>
      </c>
      <c r="Y250" s="4">
        <v>5565.5</v>
      </c>
      <c r="Z250" s="4">
        <v>1502.6850000000002</v>
      </c>
      <c r="AA250" s="4">
        <v>333.93</v>
      </c>
      <c r="AB250" s="11">
        <v>638.365689707</v>
      </c>
      <c r="AC250" s="4">
        <v>222.62</v>
      </c>
      <c r="AD250" s="35">
        <v>1016</v>
      </c>
      <c r="AE250" s="34">
        <v>684</v>
      </c>
      <c r="AF250" s="12"/>
      <c r="AG250" s="4"/>
      <c r="AH250" s="4"/>
      <c r="AI250" s="4"/>
      <c r="AJ250" s="4"/>
      <c r="AK250" s="4"/>
      <c r="AL250" s="4"/>
      <c r="AM250" s="4"/>
      <c r="AN250" s="20"/>
      <c r="AO250" s="20"/>
      <c r="AP250" s="4">
        <v>2304.7667816178337</v>
      </c>
      <c r="AQ250" s="4">
        <v>15528.600689707</v>
      </c>
      <c r="AR250" s="4">
        <v>214620.30839143513</v>
      </c>
    </row>
    <row r="251" spans="1:44" s="33" customFormat="1" ht="21" customHeight="1" x14ac:dyDescent="0.25">
      <c r="A251" s="96">
        <v>217</v>
      </c>
      <c r="B251" s="17">
        <v>29</v>
      </c>
      <c r="C251" s="5" t="s">
        <v>43</v>
      </c>
      <c r="D251" s="5" t="s">
        <v>44</v>
      </c>
      <c r="E251" s="6">
        <v>15</v>
      </c>
      <c r="F251" s="6">
        <v>539</v>
      </c>
      <c r="G251" s="6">
        <v>2077</v>
      </c>
      <c r="H251" s="7" t="s">
        <v>703</v>
      </c>
      <c r="I251" s="286" t="s">
        <v>704</v>
      </c>
      <c r="J251" s="2" t="s">
        <v>467</v>
      </c>
      <c r="K251" s="21">
        <v>42232</v>
      </c>
      <c r="L251" s="8">
        <v>6</v>
      </c>
      <c r="M251" s="8">
        <v>12</v>
      </c>
      <c r="N251" s="2" t="s">
        <v>63</v>
      </c>
      <c r="O251" s="18" t="s">
        <v>253</v>
      </c>
      <c r="P251" s="18" t="s">
        <v>324</v>
      </c>
      <c r="Q251" s="14" t="s">
        <v>469</v>
      </c>
      <c r="R251" s="2">
        <v>2</v>
      </c>
      <c r="S251" s="23">
        <v>11131</v>
      </c>
      <c r="T251" s="23"/>
      <c r="U251" s="4">
        <v>11131</v>
      </c>
      <c r="V251" s="9"/>
      <c r="W251" s="9">
        <v>1855.1666666666667</v>
      </c>
      <c r="X251" s="10">
        <v>18551.666666666668</v>
      </c>
      <c r="Y251" s="4">
        <v>5565.5</v>
      </c>
      <c r="Z251" s="4">
        <v>1502.6850000000002</v>
      </c>
      <c r="AA251" s="4">
        <v>333.93</v>
      </c>
      <c r="AB251" s="11">
        <v>638.365689707</v>
      </c>
      <c r="AC251" s="4">
        <v>222.62</v>
      </c>
      <c r="AD251" s="35">
        <v>1016</v>
      </c>
      <c r="AE251" s="34">
        <v>684</v>
      </c>
      <c r="AF251" s="12"/>
      <c r="AG251" s="4"/>
      <c r="AH251" s="4"/>
      <c r="AI251" s="4"/>
      <c r="AJ251" s="4"/>
      <c r="AK251" s="4"/>
      <c r="AL251" s="4"/>
      <c r="AM251" s="4"/>
      <c r="AN251" s="20"/>
      <c r="AO251" s="20"/>
      <c r="AP251" s="4">
        <v>2304.7667816178337</v>
      </c>
      <c r="AQ251" s="4">
        <v>15528.600689707</v>
      </c>
      <c r="AR251" s="4">
        <v>214620.30839143513</v>
      </c>
    </row>
    <row r="252" spans="1:44" s="33" customFormat="1" ht="21" customHeight="1" x14ac:dyDescent="0.25">
      <c r="A252" s="96"/>
      <c r="B252" s="17">
        <v>29</v>
      </c>
      <c r="C252" s="5" t="s">
        <v>43</v>
      </c>
      <c r="D252" s="5" t="s">
        <v>44</v>
      </c>
      <c r="E252" s="6">
        <v>15</v>
      </c>
      <c r="F252" s="6">
        <v>539</v>
      </c>
      <c r="G252" s="6"/>
      <c r="H252" s="29" t="s">
        <v>459</v>
      </c>
      <c r="I252" s="286"/>
      <c r="J252" s="2"/>
      <c r="K252" s="21"/>
      <c r="L252" s="74" t="s">
        <v>336</v>
      </c>
      <c r="M252" s="74" t="s">
        <v>337</v>
      </c>
      <c r="N252" s="2" t="s">
        <v>63</v>
      </c>
      <c r="O252" s="18" t="s">
        <v>548</v>
      </c>
      <c r="P252" s="18" t="s">
        <v>324</v>
      </c>
      <c r="Q252" s="14" t="s">
        <v>469</v>
      </c>
      <c r="R252" s="2">
        <v>2</v>
      </c>
      <c r="S252" s="23">
        <v>3711</v>
      </c>
      <c r="T252" s="23"/>
      <c r="U252" s="4">
        <v>3711</v>
      </c>
      <c r="V252" s="9"/>
      <c r="W252" s="9">
        <v>618.5</v>
      </c>
      <c r="X252" s="10">
        <v>6185</v>
      </c>
      <c r="Y252" s="4">
        <v>1855.5</v>
      </c>
      <c r="Z252" s="4">
        <v>500.98500000000001</v>
      </c>
      <c r="AA252" s="4">
        <v>111.33</v>
      </c>
      <c r="AB252" s="11">
        <v>435.72476996699999</v>
      </c>
      <c r="AC252" s="4">
        <v>74.22</v>
      </c>
      <c r="AD252" s="35">
        <v>0</v>
      </c>
      <c r="AE252" s="34">
        <v>0</v>
      </c>
      <c r="AF252" s="12"/>
      <c r="AG252" s="4"/>
      <c r="AH252" s="4"/>
      <c r="AI252" s="4"/>
      <c r="AJ252" s="4"/>
      <c r="AK252" s="4"/>
      <c r="AL252" s="4"/>
      <c r="AM252" s="4"/>
      <c r="AN252" s="20"/>
      <c r="AO252" s="20"/>
      <c r="AP252" s="4">
        <v>805.54329499449989</v>
      </c>
      <c r="AQ252" s="4">
        <v>4833.2597699669996</v>
      </c>
      <c r="AR252" s="4">
        <v>67463.660534598486</v>
      </c>
    </row>
    <row r="253" spans="1:44" s="33" customFormat="1" ht="21" customHeight="1" x14ac:dyDescent="0.25">
      <c r="A253" s="96"/>
      <c r="B253" s="17">
        <v>29</v>
      </c>
      <c r="C253" s="5" t="s">
        <v>43</v>
      </c>
      <c r="D253" s="5" t="s">
        <v>44</v>
      </c>
      <c r="E253" s="6">
        <v>15</v>
      </c>
      <c r="F253" s="6">
        <v>539</v>
      </c>
      <c r="G253" s="6"/>
      <c r="H253" s="73" t="s">
        <v>459</v>
      </c>
      <c r="I253" s="286"/>
      <c r="J253" s="2"/>
      <c r="K253" s="21"/>
      <c r="L253" s="8">
        <v>6</v>
      </c>
      <c r="M253" s="8">
        <v>12</v>
      </c>
      <c r="N253" s="2" t="s">
        <v>63</v>
      </c>
      <c r="O253" s="18" t="s">
        <v>547</v>
      </c>
      <c r="P253" s="18" t="s">
        <v>324</v>
      </c>
      <c r="Q253" s="14" t="s">
        <v>469</v>
      </c>
      <c r="R253" s="2">
        <v>2</v>
      </c>
      <c r="S253" s="23">
        <v>998</v>
      </c>
      <c r="T253" s="23"/>
      <c r="U253" s="4">
        <v>998</v>
      </c>
      <c r="V253" s="9"/>
      <c r="W253" s="9">
        <v>166.33333333333331</v>
      </c>
      <c r="X253" s="10">
        <v>1663.3333333333333</v>
      </c>
      <c r="Y253" s="4">
        <v>499</v>
      </c>
      <c r="Z253" s="4">
        <v>134.73000000000002</v>
      </c>
      <c r="AA253" s="4">
        <v>29.939999999999998</v>
      </c>
      <c r="AB253" s="11">
        <v>361.632476806</v>
      </c>
      <c r="AC253" s="4">
        <v>19.96</v>
      </c>
      <c r="AD253" s="35">
        <v>101</v>
      </c>
      <c r="AE253" s="34">
        <v>68</v>
      </c>
      <c r="AF253" s="12"/>
      <c r="AG253" s="4"/>
      <c r="AH253" s="4"/>
      <c r="AI253" s="4"/>
      <c r="AJ253" s="4"/>
      <c r="AK253" s="4"/>
      <c r="AL253" s="4"/>
      <c r="AM253" s="4"/>
      <c r="AN253" s="20"/>
      <c r="AO253" s="20"/>
      <c r="AP253" s="4">
        <v>257.37707946766665</v>
      </c>
      <c r="AQ253" s="4">
        <v>1713.262476806</v>
      </c>
      <c r="AR253" s="4">
        <v>23145.193467806334</v>
      </c>
    </row>
    <row r="254" spans="1:44" s="33" customFormat="1" ht="21" customHeight="1" x14ac:dyDescent="0.25">
      <c r="A254" s="96"/>
      <c r="B254" s="17">
        <v>29</v>
      </c>
      <c r="C254" s="5" t="s">
        <v>43</v>
      </c>
      <c r="D254" s="5" t="s">
        <v>44</v>
      </c>
      <c r="E254" s="6">
        <v>15</v>
      </c>
      <c r="F254" s="6">
        <v>539</v>
      </c>
      <c r="G254" s="6"/>
      <c r="H254" s="19" t="s">
        <v>459</v>
      </c>
      <c r="I254" s="285"/>
      <c r="J254" s="2"/>
      <c r="K254" s="13"/>
      <c r="L254" s="8">
        <v>8</v>
      </c>
      <c r="M254" s="8">
        <v>8</v>
      </c>
      <c r="N254" s="2" t="s">
        <v>63</v>
      </c>
      <c r="O254" s="18" t="s">
        <v>546</v>
      </c>
      <c r="P254" s="18" t="s">
        <v>324</v>
      </c>
      <c r="Q254" s="14" t="s">
        <v>469</v>
      </c>
      <c r="R254" s="2">
        <v>2</v>
      </c>
      <c r="S254" s="23">
        <v>973</v>
      </c>
      <c r="T254" s="23"/>
      <c r="U254" s="4">
        <v>973</v>
      </c>
      <c r="V254" s="9"/>
      <c r="W254" s="9">
        <v>162.16666666666666</v>
      </c>
      <c r="X254" s="10">
        <v>1621.6666666666665</v>
      </c>
      <c r="Y254" s="4">
        <v>486.5</v>
      </c>
      <c r="Z254" s="4">
        <v>131.35500000000002</v>
      </c>
      <c r="AA254" s="4">
        <v>29.189999999999998</v>
      </c>
      <c r="AB254" s="11">
        <v>360.94972438100001</v>
      </c>
      <c r="AC254" s="4">
        <v>19.46</v>
      </c>
      <c r="AD254" s="35">
        <v>26</v>
      </c>
      <c r="AE254" s="34">
        <v>29</v>
      </c>
      <c r="AF254" s="12"/>
      <c r="AG254" s="4"/>
      <c r="AH254" s="4"/>
      <c r="AI254" s="4"/>
      <c r="AJ254" s="4"/>
      <c r="AK254" s="4"/>
      <c r="AL254" s="4"/>
      <c r="AM254" s="4"/>
      <c r="AN254" s="20"/>
      <c r="AO254" s="20"/>
      <c r="AP254" s="4">
        <v>252.32578739683333</v>
      </c>
      <c r="AQ254" s="4">
        <v>1568.9547243810002</v>
      </c>
      <c r="AR254" s="4">
        <v>21350.115813302171</v>
      </c>
    </row>
    <row r="255" spans="1:44" s="33" customFormat="1" ht="21" customHeight="1" x14ac:dyDescent="0.25">
      <c r="A255" s="96"/>
      <c r="B255" s="17"/>
      <c r="C255" s="5"/>
      <c r="D255" s="5"/>
      <c r="E255" s="6"/>
      <c r="F255" s="6"/>
      <c r="G255" s="6"/>
      <c r="H255" s="7" t="s">
        <v>350</v>
      </c>
      <c r="I255" s="286"/>
      <c r="J255" s="17"/>
      <c r="K255" s="21"/>
      <c r="L255" s="8"/>
      <c r="M255" s="8"/>
      <c r="N255" s="2"/>
      <c r="O255" s="18"/>
      <c r="P255" s="18"/>
      <c r="Q255" s="18"/>
      <c r="R255" s="2"/>
      <c r="S255" s="23"/>
      <c r="T255" s="23"/>
      <c r="U255" s="23"/>
      <c r="V255" s="9"/>
      <c r="W255" s="23"/>
      <c r="X255" s="23"/>
      <c r="Y255" s="23"/>
      <c r="Z255" s="23"/>
      <c r="AA255" s="23"/>
      <c r="AB255" s="23"/>
      <c r="AC255" s="23"/>
      <c r="AD255" s="23"/>
      <c r="AE255" s="23"/>
      <c r="AF255" s="12"/>
      <c r="AG255" s="4"/>
      <c r="AH255" s="4"/>
      <c r="AI255" s="4"/>
      <c r="AJ255" s="4"/>
      <c r="AK255" s="4"/>
      <c r="AL255" s="4"/>
      <c r="AM255" s="4"/>
      <c r="AN255" s="20"/>
      <c r="AO255" s="20">
        <v>1000000</v>
      </c>
      <c r="AP255" s="23"/>
      <c r="AQ255" s="4"/>
      <c r="AR255" s="4">
        <v>1000000</v>
      </c>
    </row>
    <row r="256" spans="1:44" s="33" customFormat="1" ht="21" customHeight="1" x14ac:dyDescent="0.25">
      <c r="A256" s="96"/>
      <c r="B256" s="17"/>
      <c r="C256" s="5"/>
      <c r="D256" s="5"/>
      <c r="E256" s="6"/>
      <c r="F256" s="6"/>
      <c r="G256" s="6"/>
      <c r="H256" s="7" t="s">
        <v>511</v>
      </c>
      <c r="I256" s="291"/>
      <c r="J256" s="7"/>
      <c r="K256" s="17"/>
      <c r="L256" s="21"/>
      <c r="M256" s="17"/>
      <c r="N256" s="17"/>
      <c r="O256" s="73"/>
      <c r="P256" s="76"/>
      <c r="Q256" s="76"/>
      <c r="R256" s="2"/>
      <c r="S256" s="9"/>
      <c r="T256" s="23"/>
      <c r="U256" s="4"/>
      <c r="V256" s="9"/>
      <c r="W256" s="9"/>
      <c r="X256" s="10"/>
      <c r="Y256" s="23"/>
      <c r="Z256" s="4"/>
      <c r="AA256" s="4"/>
      <c r="AB256" s="11"/>
      <c r="AC256" s="23"/>
      <c r="AD256" s="9"/>
      <c r="AE256" s="23"/>
      <c r="AF256" s="12"/>
      <c r="AG256" s="4"/>
      <c r="AH256" s="23"/>
      <c r="AI256" s="23"/>
      <c r="AJ256" s="23"/>
      <c r="AK256" s="23"/>
      <c r="AL256" s="23"/>
      <c r="AM256" s="23"/>
      <c r="AN256" s="20">
        <v>450000</v>
      </c>
      <c r="AO256" s="20"/>
      <c r="AP256" s="23"/>
      <c r="AQ256" s="4"/>
      <c r="AR256" s="4">
        <v>450000</v>
      </c>
    </row>
    <row r="257" spans="1:44" s="33" customFormat="1" ht="21" customHeight="1" x14ac:dyDescent="0.25">
      <c r="A257" s="96"/>
      <c r="B257" s="17"/>
      <c r="C257" s="5"/>
      <c r="D257" s="5"/>
      <c r="E257" s="6"/>
      <c r="F257" s="6"/>
      <c r="G257" s="6"/>
      <c r="H257" s="7" t="s">
        <v>511</v>
      </c>
      <c r="I257" s="291"/>
      <c r="J257" s="7"/>
      <c r="K257" s="17"/>
      <c r="L257" s="21"/>
      <c r="M257" s="17"/>
      <c r="N257" s="17"/>
      <c r="O257" s="73"/>
      <c r="P257" s="76"/>
      <c r="Q257" s="76"/>
      <c r="R257" s="2"/>
      <c r="S257" s="9"/>
      <c r="T257" s="23"/>
      <c r="U257" s="4"/>
      <c r="V257" s="9"/>
      <c r="W257" s="9"/>
      <c r="X257" s="10"/>
      <c r="Y257" s="23"/>
      <c r="Z257" s="4"/>
      <c r="AA257" s="4"/>
      <c r="AB257" s="11"/>
      <c r="AC257" s="23"/>
      <c r="AD257" s="9"/>
      <c r="AE257" s="23"/>
      <c r="AF257" s="12"/>
      <c r="AG257" s="4">
        <v>500000</v>
      </c>
      <c r="AH257" s="23"/>
      <c r="AI257" s="23"/>
      <c r="AJ257" s="23"/>
      <c r="AK257" s="23"/>
      <c r="AL257" s="23"/>
      <c r="AM257" s="23"/>
      <c r="AN257" s="20"/>
      <c r="AO257" s="20"/>
      <c r="AP257" s="23"/>
      <c r="AQ257" s="4"/>
      <c r="AR257" s="4">
        <v>500000</v>
      </c>
    </row>
    <row r="258" spans="1:44" s="33" customFormat="1" ht="21" customHeight="1" x14ac:dyDescent="0.25">
      <c r="A258" s="96"/>
      <c r="B258" s="17"/>
      <c r="C258" s="5"/>
      <c r="D258" s="5"/>
      <c r="E258" s="6"/>
      <c r="F258" s="6"/>
      <c r="G258" s="6"/>
      <c r="H258" s="7" t="s">
        <v>511</v>
      </c>
      <c r="I258" s="286"/>
      <c r="J258" s="17"/>
      <c r="K258" s="17"/>
      <c r="L258" s="17"/>
      <c r="M258" s="17"/>
      <c r="N258" s="17"/>
      <c r="O258" s="73"/>
      <c r="P258" s="76"/>
      <c r="Q258" s="76"/>
      <c r="R258" s="2"/>
      <c r="S258" s="9"/>
      <c r="T258" s="23"/>
      <c r="U258" s="4"/>
      <c r="V258" s="9"/>
      <c r="W258" s="9"/>
      <c r="X258" s="10"/>
      <c r="Y258" s="23"/>
      <c r="Z258" s="4"/>
      <c r="AA258" s="4"/>
      <c r="AB258" s="11"/>
      <c r="AC258" s="23"/>
      <c r="AD258" s="9"/>
      <c r="AE258" s="23"/>
      <c r="AF258" s="12"/>
      <c r="AG258" s="23"/>
      <c r="AH258" s="23">
        <v>1600000</v>
      </c>
      <c r="AI258" s="23"/>
      <c r="AJ258" s="23"/>
      <c r="AK258" s="23"/>
      <c r="AL258" s="23"/>
      <c r="AM258" s="23"/>
      <c r="AN258" s="23"/>
      <c r="AO258" s="23"/>
      <c r="AP258" s="23"/>
      <c r="AQ258" s="4"/>
      <c r="AR258" s="4">
        <v>1600000</v>
      </c>
    </row>
    <row r="259" spans="1:44" s="33" customFormat="1" ht="21" customHeight="1" x14ac:dyDescent="0.25">
      <c r="A259" s="96"/>
      <c r="B259" s="17"/>
      <c r="C259" s="5"/>
      <c r="D259" s="5"/>
      <c r="E259" s="6"/>
      <c r="F259" s="6"/>
      <c r="G259" s="6"/>
      <c r="H259" s="7" t="s">
        <v>511</v>
      </c>
      <c r="I259" s="286"/>
      <c r="J259" s="17"/>
      <c r="K259" s="17"/>
      <c r="L259" s="17"/>
      <c r="M259" s="17"/>
      <c r="N259" s="17"/>
      <c r="O259" s="73"/>
      <c r="P259" s="76"/>
      <c r="Q259" s="76"/>
      <c r="R259" s="2"/>
      <c r="S259" s="9"/>
      <c r="T259" s="23"/>
      <c r="U259" s="4"/>
      <c r="V259" s="9"/>
      <c r="W259" s="9"/>
      <c r="X259" s="10"/>
      <c r="Y259" s="23"/>
      <c r="Z259" s="4"/>
      <c r="AA259" s="4"/>
      <c r="AB259" s="11"/>
      <c r="AC259" s="23"/>
      <c r="AD259" s="9"/>
      <c r="AE259" s="23"/>
      <c r="AF259" s="12"/>
      <c r="AG259" s="23"/>
      <c r="AH259" s="23"/>
      <c r="AI259" s="23">
        <v>18000</v>
      </c>
      <c r="AJ259" s="23"/>
      <c r="AK259" s="23"/>
      <c r="AL259" s="23"/>
      <c r="AM259" s="23"/>
      <c r="AN259" s="23"/>
      <c r="AO259" s="23"/>
      <c r="AP259" s="23"/>
      <c r="AQ259" s="4"/>
      <c r="AR259" s="4">
        <v>18000</v>
      </c>
    </row>
    <row r="260" spans="1:44" s="33" customFormat="1" ht="21" customHeight="1" x14ac:dyDescent="0.25">
      <c r="A260" s="96"/>
      <c r="B260" s="17"/>
      <c r="C260" s="5"/>
      <c r="D260" s="5"/>
      <c r="E260" s="6"/>
      <c r="F260" s="6"/>
      <c r="G260" s="6"/>
      <c r="H260" s="7" t="s">
        <v>511</v>
      </c>
      <c r="I260" s="286"/>
      <c r="J260" s="17"/>
      <c r="K260" s="17"/>
      <c r="L260" s="17"/>
      <c r="M260" s="17"/>
      <c r="N260" s="17"/>
      <c r="O260" s="73"/>
      <c r="P260" s="76"/>
      <c r="Q260" s="76"/>
      <c r="R260" s="2"/>
      <c r="S260" s="9"/>
      <c r="T260" s="23"/>
      <c r="U260" s="4"/>
      <c r="V260" s="9"/>
      <c r="W260" s="9"/>
      <c r="X260" s="10"/>
      <c r="Y260" s="23"/>
      <c r="Z260" s="4"/>
      <c r="AA260" s="4"/>
      <c r="AB260" s="11"/>
      <c r="AC260" s="23"/>
      <c r="AD260" s="9"/>
      <c r="AE260" s="23"/>
      <c r="AF260" s="12"/>
      <c r="AG260" s="23"/>
      <c r="AH260" s="23"/>
      <c r="AI260" s="23"/>
      <c r="AJ260" s="23">
        <v>237000</v>
      </c>
      <c r="AK260" s="23"/>
      <c r="AL260" s="23"/>
      <c r="AM260" s="23"/>
      <c r="AN260" s="23"/>
      <c r="AO260" s="23"/>
      <c r="AP260" s="23"/>
      <c r="AQ260" s="4"/>
      <c r="AR260" s="4">
        <v>237000</v>
      </c>
    </row>
    <row r="261" spans="1:44" s="33" customFormat="1" ht="21" customHeight="1" x14ac:dyDescent="0.25">
      <c r="A261" s="96"/>
      <c r="B261" s="17"/>
      <c r="C261" s="5"/>
      <c r="D261" s="5"/>
      <c r="E261" s="6"/>
      <c r="F261" s="6"/>
      <c r="G261" s="6"/>
      <c r="H261" s="7" t="s">
        <v>511</v>
      </c>
      <c r="I261" s="286"/>
      <c r="J261" s="17"/>
      <c r="K261" s="17"/>
      <c r="L261" s="17"/>
      <c r="M261" s="17"/>
      <c r="N261" s="17"/>
      <c r="O261" s="73"/>
      <c r="P261" s="76"/>
      <c r="Q261" s="76"/>
      <c r="R261" s="2"/>
      <c r="S261" s="9"/>
      <c r="T261" s="23"/>
      <c r="U261" s="4"/>
      <c r="V261" s="9"/>
      <c r="W261" s="9"/>
      <c r="X261" s="10"/>
      <c r="Y261" s="23"/>
      <c r="Z261" s="4"/>
      <c r="AA261" s="4"/>
      <c r="AB261" s="11"/>
      <c r="AC261" s="23"/>
      <c r="AD261" s="9"/>
      <c r="AE261" s="23"/>
      <c r="AF261" s="12"/>
      <c r="AG261" s="23"/>
      <c r="AH261" s="23"/>
      <c r="AI261" s="23"/>
      <c r="AJ261" s="23"/>
      <c r="AK261" s="23"/>
      <c r="AL261" s="23">
        <v>816000</v>
      </c>
      <c r="AM261" s="23"/>
      <c r="AN261" s="23"/>
      <c r="AO261" s="23"/>
      <c r="AP261" s="23"/>
      <c r="AQ261" s="4"/>
      <c r="AR261" s="4">
        <v>816000</v>
      </c>
    </row>
    <row r="262" spans="1:44" s="33" customFormat="1" ht="21" customHeight="1" x14ac:dyDescent="0.25">
      <c r="A262" s="96"/>
      <c r="B262" s="17"/>
      <c r="C262" s="5"/>
      <c r="D262" s="5"/>
      <c r="E262" s="6"/>
      <c r="F262" s="6"/>
      <c r="G262" s="6"/>
      <c r="H262" s="7" t="s">
        <v>511</v>
      </c>
      <c r="I262" s="286"/>
      <c r="J262" s="16"/>
      <c r="K262" s="17"/>
      <c r="L262" s="17"/>
      <c r="M262" s="17"/>
      <c r="N262" s="17"/>
      <c r="O262" s="73"/>
      <c r="P262" s="76"/>
      <c r="Q262" s="76"/>
      <c r="R262" s="16"/>
      <c r="S262" s="23"/>
      <c r="T262" s="23"/>
      <c r="U262" s="23"/>
      <c r="V262" s="9"/>
      <c r="W262" s="23"/>
      <c r="X262" s="23"/>
      <c r="Y262" s="10"/>
      <c r="Z262" s="10"/>
      <c r="AA262" s="10"/>
      <c r="AB262" s="30"/>
      <c r="AC262" s="10"/>
      <c r="AD262" s="10"/>
      <c r="AE262" s="10"/>
      <c r="AF262" s="12"/>
      <c r="AG262" s="10"/>
      <c r="AH262" s="10"/>
      <c r="AI262" s="10"/>
      <c r="AJ262" s="10"/>
      <c r="AK262" s="10"/>
      <c r="AL262" s="10"/>
      <c r="AM262" s="10">
        <v>20000</v>
      </c>
      <c r="AN262" s="10"/>
      <c r="AO262" s="10"/>
      <c r="AP262" s="10"/>
      <c r="AQ262" s="10"/>
      <c r="AR262" s="4">
        <v>20000</v>
      </c>
    </row>
    <row r="263" spans="1:44" s="33" customFormat="1" ht="21" customHeight="1" x14ac:dyDescent="0.25">
      <c r="A263" s="96"/>
      <c r="B263" s="17"/>
      <c r="C263" s="5"/>
      <c r="D263" s="5"/>
      <c r="E263" s="6"/>
      <c r="F263" s="6"/>
      <c r="G263" s="6"/>
      <c r="H263" s="29" t="s">
        <v>351</v>
      </c>
      <c r="I263" s="286"/>
      <c r="J263" s="16"/>
      <c r="K263" s="17"/>
      <c r="L263" s="17"/>
      <c r="M263" s="17"/>
      <c r="N263" s="17"/>
      <c r="O263" s="73"/>
      <c r="P263" s="76"/>
      <c r="Q263" s="76"/>
      <c r="R263" s="16"/>
      <c r="S263" s="23">
        <v>2244922.9</v>
      </c>
      <c r="T263" s="23"/>
      <c r="U263" s="23">
        <v>2244922.9</v>
      </c>
      <c r="V263" s="23">
        <v>29868.070000000003</v>
      </c>
      <c r="W263" s="23"/>
      <c r="X263" s="23"/>
      <c r="Y263" s="23"/>
      <c r="Z263" s="23">
        <v>303064.59149999992</v>
      </c>
      <c r="AA263" s="23">
        <v>67347.686999999962</v>
      </c>
      <c r="AB263" s="23">
        <v>135351.99927683835</v>
      </c>
      <c r="AC263" s="23">
        <v>44898.45800000013</v>
      </c>
      <c r="AD263" s="23">
        <v>190123.08000000002</v>
      </c>
      <c r="AE263" s="23">
        <v>120822.25</v>
      </c>
      <c r="AF263" s="23"/>
      <c r="AG263" s="23"/>
      <c r="AH263" s="23"/>
      <c r="AI263" s="23"/>
      <c r="AJ263" s="23"/>
      <c r="AK263" s="23">
        <v>1850</v>
      </c>
      <c r="AL263" s="23"/>
      <c r="AM263" s="23"/>
      <c r="AN263" s="23"/>
      <c r="AO263" s="23"/>
      <c r="AP263" s="23"/>
      <c r="AQ263" s="23">
        <v>3138389.2357768337</v>
      </c>
      <c r="AR263" s="23">
        <v>47982202.201951578</v>
      </c>
    </row>
    <row r="264" spans="1:44" s="33" customFormat="1" ht="21" customHeight="1" x14ac:dyDescent="0.25">
      <c r="A264" s="96"/>
      <c r="B264" s="17"/>
      <c r="C264" s="5"/>
      <c r="D264" s="5"/>
      <c r="E264" s="6"/>
      <c r="F264" s="6"/>
      <c r="G264" s="6"/>
      <c r="H264" s="29" t="s">
        <v>352</v>
      </c>
      <c r="I264" s="286"/>
      <c r="J264" s="16"/>
      <c r="K264" s="17"/>
      <c r="L264" s="17"/>
      <c r="M264" s="17"/>
      <c r="N264" s="17"/>
      <c r="O264" s="73"/>
      <c r="P264" s="76"/>
      <c r="Q264" s="76"/>
      <c r="R264" s="16"/>
      <c r="S264" s="23">
        <v>26939074.799999997</v>
      </c>
      <c r="T264" s="23"/>
      <c r="U264" s="23">
        <v>26939074.799999997</v>
      </c>
      <c r="V264" s="23">
        <v>358416.84</v>
      </c>
      <c r="W264" s="23">
        <v>374153.81666666747</v>
      </c>
      <c r="X264" s="23">
        <v>3741538.1666666572</v>
      </c>
      <c r="Y264" s="23">
        <v>1098908.45</v>
      </c>
      <c r="Z264" s="10">
        <v>3636775.0979999993</v>
      </c>
      <c r="AA264" s="10">
        <v>808172.24399999948</v>
      </c>
      <c r="AB264" s="10">
        <v>1624223.9913220601</v>
      </c>
      <c r="AC264" s="10">
        <v>538781.49600000156</v>
      </c>
      <c r="AD264" s="10">
        <v>2281476.96</v>
      </c>
      <c r="AE264" s="10">
        <v>1449867</v>
      </c>
      <c r="AF264" s="23">
        <v>0</v>
      </c>
      <c r="AG264" s="23">
        <v>500000</v>
      </c>
      <c r="AH264" s="23">
        <v>1600000</v>
      </c>
      <c r="AI264" s="23">
        <v>18000</v>
      </c>
      <c r="AJ264" s="23">
        <v>237000</v>
      </c>
      <c r="AK264" s="10">
        <v>22200</v>
      </c>
      <c r="AL264" s="23">
        <v>816000</v>
      </c>
      <c r="AM264" s="23">
        <v>20000</v>
      </c>
      <c r="AN264" s="23">
        <v>450000</v>
      </c>
      <c r="AO264" s="23">
        <v>1000000</v>
      </c>
      <c r="AP264" s="23">
        <v>465930.93929613981</v>
      </c>
      <c r="AQ264" s="24">
        <v>37660670.829322003</v>
      </c>
      <c r="AR264" s="24">
        <v>47982202.201951467</v>
      </c>
    </row>
    <row r="265" spans="1:44" s="33" customFormat="1" ht="21" customHeight="1" x14ac:dyDescent="0.25">
      <c r="A265" s="96"/>
      <c r="B265" s="17"/>
      <c r="C265" s="5"/>
      <c r="D265" s="5"/>
      <c r="E265" s="6"/>
      <c r="F265" s="6"/>
      <c r="G265" s="6"/>
      <c r="H265" s="29" t="s">
        <v>417</v>
      </c>
      <c r="I265" s="286"/>
      <c r="J265" s="16"/>
      <c r="K265" s="17"/>
      <c r="L265" s="17"/>
      <c r="M265" s="17"/>
      <c r="N265" s="17"/>
      <c r="O265" s="73"/>
      <c r="P265" s="76"/>
      <c r="Q265" s="76"/>
      <c r="R265" s="16"/>
      <c r="S265" s="23"/>
      <c r="T265" s="23"/>
      <c r="U265" s="10"/>
      <c r="V265" s="10"/>
      <c r="W265" s="23"/>
      <c r="X265" s="23"/>
      <c r="Y265" s="23"/>
      <c r="Z265" s="10"/>
      <c r="AA265" s="10"/>
      <c r="AB265" s="56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>
        <v>340126</v>
      </c>
    </row>
    <row r="266" spans="1:44" s="33" customFormat="1" ht="21" customHeight="1" x14ac:dyDescent="0.25">
      <c r="A266" s="96"/>
      <c r="B266" s="17"/>
      <c r="C266" s="5"/>
      <c r="D266" s="5"/>
      <c r="E266" s="6"/>
      <c r="F266" s="6"/>
      <c r="G266" s="6"/>
      <c r="H266" s="29" t="s">
        <v>353</v>
      </c>
      <c r="I266" s="286"/>
      <c r="J266" s="16"/>
      <c r="K266" s="17"/>
      <c r="L266" s="17"/>
      <c r="M266" s="17"/>
      <c r="N266" s="17"/>
      <c r="O266" s="73"/>
      <c r="P266" s="76"/>
      <c r="Q266" s="76"/>
      <c r="R266" s="16"/>
      <c r="S266" s="23"/>
      <c r="T266" s="23"/>
      <c r="U266" s="10"/>
      <c r="V266" s="10"/>
      <c r="W266" s="23"/>
      <c r="X266" s="23"/>
      <c r="Y266" s="23"/>
      <c r="Z266" s="10"/>
      <c r="AA266" s="10"/>
      <c r="AB266" s="56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>
        <v>61176</v>
      </c>
    </row>
    <row r="267" spans="1:44" s="33" customFormat="1" ht="21" customHeight="1" x14ac:dyDescent="0.25">
      <c r="A267" s="96"/>
      <c r="B267" s="17"/>
      <c r="C267" s="17"/>
      <c r="D267" s="17"/>
      <c r="E267" s="17"/>
      <c r="F267" s="56"/>
      <c r="G267" s="56"/>
      <c r="H267" s="29" t="s">
        <v>354</v>
      </c>
      <c r="I267" s="286"/>
      <c r="J267" s="16"/>
      <c r="K267" s="17"/>
      <c r="L267" s="17"/>
      <c r="M267" s="17"/>
      <c r="N267" s="17"/>
      <c r="O267" s="73"/>
      <c r="P267" s="75"/>
      <c r="Q267" s="75"/>
      <c r="R267" s="16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10">
        <v>48383504.201951467</v>
      </c>
    </row>
    <row r="268" spans="1:44" s="33" customFormat="1" ht="21" customHeight="1" thickBot="1" x14ac:dyDescent="0.3">
      <c r="A268" s="116"/>
      <c r="B268" s="116"/>
      <c r="C268" s="116"/>
      <c r="D268" s="116"/>
      <c r="E268" s="116"/>
      <c r="F268" s="120"/>
      <c r="G268" s="120"/>
      <c r="H268" s="121"/>
      <c r="I268" s="145"/>
      <c r="K268" s="116"/>
      <c r="L268" s="116"/>
      <c r="M268" s="116"/>
      <c r="N268" s="116"/>
      <c r="O268" s="121"/>
      <c r="P268" s="116"/>
      <c r="Q268" s="116"/>
      <c r="S268" s="116"/>
      <c r="T268" s="31"/>
      <c r="U268" s="31"/>
      <c r="V268" s="31"/>
      <c r="W268" s="31"/>
      <c r="X268" s="31"/>
      <c r="Y268" s="31"/>
      <c r="AF268" s="95"/>
      <c r="AG268" s="95"/>
      <c r="AH268" s="95"/>
      <c r="AI268" s="95"/>
      <c r="AJ268" s="95"/>
      <c r="AK268" s="95"/>
      <c r="AL268" s="95"/>
      <c r="AM268" s="95"/>
      <c r="AN268" s="147"/>
      <c r="AO268" s="67"/>
      <c r="AP268" s="95"/>
      <c r="AQ268" s="95"/>
      <c r="AR268" s="95"/>
    </row>
    <row r="269" spans="1:44" s="33" customFormat="1" ht="21" customHeight="1" thickBot="1" x14ac:dyDescent="0.3">
      <c r="A269" s="122">
        <v>217</v>
      </c>
      <c r="B269" s="123"/>
      <c r="C269" s="124" t="s">
        <v>355</v>
      </c>
      <c r="D269" s="125"/>
      <c r="E269" s="125"/>
      <c r="F269" s="126"/>
      <c r="G269" s="62"/>
      <c r="H269" s="281"/>
      <c r="I269" s="292"/>
      <c r="J269" s="26"/>
      <c r="K269" s="27"/>
      <c r="L269" s="116"/>
      <c r="M269" s="116"/>
      <c r="N269" s="116"/>
      <c r="O269" s="121"/>
      <c r="P269" s="116"/>
      <c r="Q269" s="116"/>
      <c r="S269" s="116"/>
      <c r="T269" s="31"/>
      <c r="U269" s="31"/>
      <c r="V269" s="31"/>
      <c r="W269" s="31"/>
      <c r="X269" s="31"/>
      <c r="Y269" s="31"/>
      <c r="AF269" s="95"/>
      <c r="AG269" s="95"/>
      <c r="AH269" s="95"/>
      <c r="AI269" s="95"/>
      <c r="AJ269" s="95"/>
      <c r="AK269" s="57"/>
      <c r="AL269" s="95"/>
      <c r="AM269" s="95"/>
      <c r="AN269" s="147"/>
      <c r="AO269" s="67"/>
      <c r="AP269" s="95"/>
      <c r="AQ269" s="95"/>
      <c r="AR269" s="95"/>
    </row>
    <row r="270" spans="1:44" s="33" customFormat="1" ht="12.9" customHeight="1" x14ac:dyDescent="0.25">
      <c r="A270" s="116"/>
      <c r="B270" s="116"/>
      <c r="C270" s="116"/>
      <c r="D270" s="116"/>
      <c r="E270" s="116"/>
      <c r="F270" s="120"/>
      <c r="G270" s="120"/>
      <c r="H270" s="63"/>
      <c r="I270" s="293"/>
      <c r="J270" s="43"/>
      <c r="K270" s="42"/>
      <c r="L270" s="116"/>
      <c r="M270" s="116"/>
      <c r="N270" s="116"/>
      <c r="O270" s="121"/>
      <c r="P270" s="116"/>
      <c r="Q270" s="116"/>
      <c r="S270" s="116"/>
      <c r="T270" s="31"/>
      <c r="U270" s="31"/>
      <c r="V270" s="31"/>
      <c r="W270" s="31"/>
      <c r="X270" s="31"/>
      <c r="Y270" s="31"/>
      <c r="AF270" s="95"/>
      <c r="AG270" s="95"/>
      <c r="AH270" s="95"/>
      <c r="AI270" s="95"/>
      <c r="AJ270" s="95"/>
      <c r="AK270" s="95"/>
      <c r="AL270" s="95"/>
      <c r="AM270" s="95"/>
      <c r="AN270" s="147"/>
      <c r="AO270" s="67"/>
      <c r="AP270" s="95"/>
      <c r="AQ270" s="95"/>
      <c r="AR270" s="49"/>
    </row>
    <row r="271" spans="1:44" s="33" customFormat="1" ht="12.9" customHeight="1" x14ac:dyDescent="0.25">
      <c r="A271" s="116"/>
      <c r="B271" s="116"/>
      <c r="C271" s="116"/>
      <c r="D271" s="116"/>
      <c r="E271" s="116"/>
      <c r="F271" s="120"/>
      <c r="G271" s="120"/>
      <c r="H271" s="121"/>
      <c r="I271" s="145"/>
      <c r="K271" s="116"/>
      <c r="L271" s="116"/>
      <c r="M271" s="116"/>
      <c r="N271" s="116"/>
      <c r="O271" s="121" t="s">
        <v>356</v>
      </c>
      <c r="P271" s="116"/>
      <c r="Q271" s="116"/>
      <c r="S271" s="116"/>
      <c r="T271" s="31"/>
      <c r="U271" s="31"/>
      <c r="V271" s="31"/>
      <c r="W271" s="31"/>
      <c r="X271" s="31"/>
      <c r="Y271" s="31"/>
      <c r="AF271" s="95"/>
      <c r="AG271" s="95"/>
      <c r="AH271" s="95"/>
      <c r="AI271" s="95"/>
      <c r="AJ271" s="95"/>
      <c r="AK271" s="95"/>
      <c r="AL271" s="95"/>
      <c r="AM271" s="95"/>
      <c r="AN271" s="147"/>
      <c r="AO271" s="67"/>
      <c r="AP271" s="95"/>
      <c r="AQ271" s="95"/>
      <c r="AR271" s="95"/>
    </row>
    <row r="272" spans="1:44" s="33" customFormat="1" ht="12.9" customHeight="1" x14ac:dyDescent="0.25">
      <c r="A272" s="127" t="s">
        <v>357</v>
      </c>
      <c r="B272" s="45"/>
      <c r="C272" s="41"/>
      <c r="D272" s="64"/>
      <c r="E272" s="45"/>
      <c r="F272" s="45"/>
      <c r="G272" s="43"/>
      <c r="H272" s="121"/>
      <c r="I272" s="145"/>
      <c r="K272" s="116"/>
      <c r="L272" s="116"/>
      <c r="M272" s="116"/>
      <c r="N272" s="116"/>
      <c r="O272" s="121" t="s">
        <v>643</v>
      </c>
      <c r="P272" s="116"/>
      <c r="Q272" s="116"/>
      <c r="S272" s="116"/>
      <c r="T272" s="31"/>
      <c r="U272" s="31"/>
      <c r="V272" s="31"/>
      <c r="W272" s="31"/>
      <c r="X272" s="31"/>
      <c r="Y272" s="31"/>
      <c r="AF272" s="95"/>
      <c r="AG272" s="95"/>
      <c r="AH272" s="95"/>
      <c r="AI272" s="95"/>
      <c r="AJ272" s="95"/>
      <c r="AK272" s="95"/>
      <c r="AL272" s="95"/>
      <c r="AM272" s="95"/>
      <c r="AN272" s="147"/>
      <c r="AO272" s="67"/>
      <c r="AP272" s="95"/>
      <c r="AQ272" s="95"/>
      <c r="AR272" s="95"/>
    </row>
    <row r="273" spans="1:44" s="33" customFormat="1" ht="12.9" customHeight="1" x14ac:dyDescent="0.25">
      <c r="A273" s="121" t="s">
        <v>4</v>
      </c>
      <c r="B273" s="121"/>
      <c r="C273" s="121"/>
      <c r="D273" s="128"/>
      <c r="E273" s="121" t="s">
        <v>358</v>
      </c>
      <c r="H273" s="121"/>
      <c r="I273" s="145"/>
      <c r="K273" s="116"/>
      <c r="L273" s="116"/>
      <c r="M273" s="116"/>
      <c r="N273" s="116"/>
      <c r="O273" s="121" t="s">
        <v>549</v>
      </c>
      <c r="P273" s="116"/>
      <c r="Q273" s="116"/>
      <c r="S273" s="116"/>
      <c r="T273" s="31"/>
      <c r="U273" s="31"/>
      <c r="V273" s="31"/>
      <c r="W273" s="31"/>
      <c r="X273" s="31"/>
      <c r="Y273" s="31"/>
      <c r="AF273" s="95"/>
      <c r="AG273" s="95"/>
      <c r="AH273" s="95"/>
      <c r="AI273" s="95"/>
      <c r="AJ273" s="95"/>
      <c r="AK273" s="95"/>
      <c r="AL273" s="95"/>
      <c r="AM273" s="95"/>
      <c r="AN273" s="147"/>
      <c r="AO273" s="67"/>
      <c r="AP273" s="95"/>
      <c r="AQ273" s="95"/>
      <c r="AR273" s="95"/>
    </row>
    <row r="274" spans="1:44" s="33" customFormat="1" ht="12.9" customHeight="1" thickBot="1" x14ac:dyDescent="0.3">
      <c r="A274" s="121" t="s">
        <v>359</v>
      </c>
      <c r="B274" s="121"/>
      <c r="C274" s="121"/>
      <c r="D274" s="128"/>
      <c r="E274" s="121" t="s">
        <v>360</v>
      </c>
      <c r="H274" s="121"/>
      <c r="I274" s="145"/>
      <c r="K274" s="116"/>
      <c r="L274" s="116"/>
      <c r="M274" s="116"/>
      <c r="N274" s="116"/>
      <c r="O274" s="121" t="s">
        <v>491</v>
      </c>
      <c r="P274" s="116"/>
      <c r="Q274" s="116"/>
      <c r="S274" s="116"/>
      <c r="T274" s="31"/>
      <c r="U274" s="31"/>
      <c r="V274" s="31"/>
      <c r="W274" s="31"/>
      <c r="X274" s="31"/>
      <c r="Y274" s="31"/>
      <c r="AF274" s="95"/>
      <c r="AG274" s="95"/>
      <c r="AH274" s="95"/>
      <c r="AI274" s="95"/>
      <c r="AJ274" s="95"/>
      <c r="AK274" s="95"/>
      <c r="AL274" s="95"/>
      <c r="AM274" s="95"/>
      <c r="AN274" s="147"/>
      <c r="AO274" s="67"/>
      <c r="AP274" s="95"/>
      <c r="AQ274" s="95"/>
      <c r="AR274" s="95"/>
    </row>
    <row r="275" spans="1:44" s="33" customFormat="1" ht="12.9" customHeight="1" x14ac:dyDescent="0.25">
      <c r="A275" s="121" t="s">
        <v>6</v>
      </c>
      <c r="B275" s="121"/>
      <c r="C275" s="121"/>
      <c r="D275" s="128"/>
      <c r="E275" s="121" t="s">
        <v>361</v>
      </c>
      <c r="H275" s="121"/>
      <c r="I275" s="145"/>
      <c r="K275" s="116"/>
      <c r="L275" s="116"/>
      <c r="M275" s="116"/>
      <c r="N275" s="116"/>
      <c r="O275" s="63"/>
      <c r="P275" s="116"/>
      <c r="Q275" s="43"/>
      <c r="R275" s="129"/>
      <c r="S275" s="130" t="s">
        <v>354</v>
      </c>
      <c r="T275" s="38" t="s">
        <v>362</v>
      </c>
      <c r="U275" s="58" t="s">
        <v>363</v>
      </c>
      <c r="V275" s="31"/>
      <c r="W275" s="31"/>
      <c r="X275" s="31"/>
      <c r="Y275" s="31"/>
      <c r="AF275" s="95"/>
      <c r="AG275" s="95"/>
      <c r="AH275" s="95"/>
      <c r="AI275" s="95"/>
      <c r="AJ275" s="95"/>
      <c r="AK275" s="95"/>
      <c r="AL275" s="95"/>
      <c r="AM275" s="95"/>
      <c r="AN275" s="147"/>
      <c r="AO275" s="67"/>
      <c r="AP275" s="95"/>
      <c r="AQ275" s="95"/>
      <c r="AR275" s="95"/>
    </row>
    <row r="276" spans="1:44" s="33" customFormat="1" ht="12.9" customHeight="1" x14ac:dyDescent="0.25">
      <c r="A276" s="121" t="s">
        <v>7</v>
      </c>
      <c r="B276" s="121"/>
      <c r="C276" s="121"/>
      <c r="D276" s="128"/>
      <c r="E276" s="121" t="s">
        <v>364</v>
      </c>
      <c r="H276" s="121"/>
      <c r="I276" s="145"/>
      <c r="K276" s="116"/>
      <c r="L276" s="116"/>
      <c r="M276" s="116"/>
      <c r="N276" s="116"/>
      <c r="O276" s="63"/>
      <c r="P276" s="116"/>
      <c r="Q276" s="62"/>
      <c r="R276" s="131" t="s">
        <v>365</v>
      </c>
      <c r="S276" s="62">
        <v>26939074.799999997</v>
      </c>
      <c r="T276" s="39">
        <v>374153.81666666747</v>
      </c>
      <c r="U276" s="59">
        <v>27313228.616666663</v>
      </c>
      <c r="V276" s="31"/>
      <c r="W276" s="31"/>
      <c r="X276" s="31"/>
      <c r="Y276" s="31"/>
      <c r="AF276" s="95"/>
      <c r="AG276" s="95"/>
      <c r="AH276" s="95"/>
      <c r="AI276" s="95"/>
      <c r="AJ276" s="95"/>
      <c r="AK276" s="95"/>
      <c r="AL276" s="95"/>
      <c r="AM276" s="95"/>
      <c r="AN276" s="147"/>
      <c r="AO276" s="67"/>
      <c r="AP276" s="95"/>
      <c r="AQ276" s="95"/>
      <c r="AR276" s="95"/>
    </row>
    <row r="277" spans="1:44" s="33" customFormat="1" x14ac:dyDescent="0.25">
      <c r="A277" s="121" t="s">
        <v>366</v>
      </c>
      <c r="B277" s="121"/>
      <c r="C277" s="121"/>
      <c r="D277" s="128"/>
      <c r="E277" s="121" t="s">
        <v>367</v>
      </c>
      <c r="H277" s="121"/>
      <c r="I277" s="145"/>
      <c r="K277" s="116"/>
      <c r="L277" s="116"/>
      <c r="M277" s="116"/>
      <c r="N277" s="116"/>
      <c r="O277" s="63"/>
      <c r="P277" s="116"/>
      <c r="Q277" s="62"/>
      <c r="R277" s="131" t="s">
        <v>368</v>
      </c>
      <c r="S277" s="62">
        <v>1624223.9913220601</v>
      </c>
      <c r="T277" s="39">
        <v>22558.666546139812</v>
      </c>
      <c r="U277" s="59">
        <v>1646782.6578682</v>
      </c>
      <c r="V277" s="31"/>
      <c r="W277" s="31"/>
      <c r="X277" s="31"/>
      <c r="Y277" s="31"/>
      <c r="AF277" s="95"/>
      <c r="AG277" s="95"/>
      <c r="AH277" s="95"/>
      <c r="AI277" s="95"/>
      <c r="AJ277" s="95"/>
      <c r="AK277" s="95"/>
      <c r="AL277" s="95"/>
      <c r="AM277" s="95"/>
      <c r="AN277" s="147"/>
      <c r="AO277" s="67"/>
      <c r="AP277" s="95"/>
      <c r="AQ277" s="95"/>
      <c r="AR277" s="95"/>
    </row>
    <row r="278" spans="1:44" s="33" customFormat="1" x14ac:dyDescent="0.25">
      <c r="A278" s="121" t="s">
        <v>369</v>
      </c>
      <c r="B278" s="121"/>
      <c r="C278" s="121"/>
      <c r="D278" s="128"/>
      <c r="E278" s="121" t="s">
        <v>370</v>
      </c>
      <c r="H278" s="121"/>
      <c r="I278" s="145"/>
      <c r="K278" s="116"/>
      <c r="L278" s="116"/>
      <c r="M278" s="116"/>
      <c r="N278" s="116"/>
      <c r="O278" s="63"/>
      <c r="P278" s="116"/>
      <c r="Q278" s="62"/>
      <c r="R278" s="131" t="s">
        <v>371</v>
      </c>
      <c r="S278" s="62">
        <v>3636775.0979999993</v>
      </c>
      <c r="T278" s="39">
        <v>50510.76525000012</v>
      </c>
      <c r="U278" s="59">
        <v>3687285.8632499995</v>
      </c>
      <c r="V278" s="31"/>
      <c r="W278" s="31"/>
      <c r="X278" s="31"/>
      <c r="Y278" s="31"/>
      <c r="Z278" s="31"/>
      <c r="AA278" s="31"/>
      <c r="AB278" s="31"/>
      <c r="AF278" s="95"/>
      <c r="AG278" s="95"/>
      <c r="AH278" s="95"/>
      <c r="AI278" s="95"/>
      <c r="AJ278" s="95"/>
      <c r="AK278" s="95"/>
      <c r="AL278" s="95"/>
      <c r="AM278" s="95"/>
      <c r="AN278" s="147"/>
      <c r="AO278" s="67"/>
      <c r="AP278" s="95"/>
      <c r="AQ278" s="95"/>
      <c r="AR278" s="95"/>
    </row>
    <row r="279" spans="1:44" s="33" customFormat="1" x14ac:dyDescent="0.25">
      <c r="A279" s="121" t="s">
        <v>9</v>
      </c>
      <c r="B279" s="121"/>
      <c r="C279" s="121"/>
      <c r="D279" s="128"/>
      <c r="E279" s="121" t="s">
        <v>372</v>
      </c>
      <c r="F279" s="121"/>
      <c r="G279" s="121"/>
      <c r="H279" s="121"/>
      <c r="I279" s="145"/>
      <c r="K279" s="116"/>
      <c r="L279" s="116"/>
      <c r="M279" s="116"/>
      <c r="N279" s="116"/>
      <c r="O279" s="63"/>
      <c r="P279" s="116"/>
      <c r="Q279" s="62"/>
      <c r="R279" s="131" t="s">
        <v>373</v>
      </c>
      <c r="S279" s="62">
        <v>808172.24399999948</v>
      </c>
      <c r="T279" s="39">
        <v>11224.614500000032</v>
      </c>
      <c r="U279" s="59">
        <v>819396.85849999951</v>
      </c>
      <c r="V279" s="31"/>
      <c r="W279" s="31"/>
      <c r="X279" s="31"/>
      <c r="Y279" s="31"/>
      <c r="AF279" s="95"/>
      <c r="AG279" s="95"/>
      <c r="AH279" s="95"/>
      <c r="AI279" s="95"/>
      <c r="AJ279" s="95"/>
      <c r="AK279" s="95"/>
      <c r="AL279" s="95"/>
      <c r="AM279" s="95"/>
      <c r="AN279" s="147"/>
      <c r="AO279" s="67"/>
      <c r="AP279" s="95"/>
      <c r="AQ279" s="95"/>
      <c r="AR279" s="95"/>
    </row>
    <row r="280" spans="1:44" s="33" customFormat="1" ht="13.8" thickBot="1" x14ac:dyDescent="0.3">
      <c r="A280" s="121" t="s">
        <v>10</v>
      </c>
      <c r="B280" s="121"/>
      <c r="C280" s="121"/>
      <c r="D280" s="128"/>
      <c r="E280" s="121" t="s">
        <v>374</v>
      </c>
      <c r="F280" s="121"/>
      <c r="G280" s="121"/>
      <c r="H280" s="121"/>
      <c r="I280" s="145"/>
      <c r="K280" s="116"/>
      <c r="L280" s="116"/>
      <c r="M280" s="116"/>
      <c r="N280" s="116"/>
      <c r="O280" s="63"/>
      <c r="P280" s="116"/>
      <c r="Q280" s="62"/>
      <c r="R280" s="131" t="s">
        <v>375</v>
      </c>
      <c r="S280" s="132">
        <v>538781.49600000156</v>
      </c>
      <c r="T280" s="40">
        <v>7483.0763333333416</v>
      </c>
      <c r="U280" s="59">
        <v>546264.57233333495</v>
      </c>
      <c r="V280" s="31"/>
      <c r="W280" s="31"/>
      <c r="X280" s="31"/>
      <c r="Y280" s="31"/>
      <c r="AF280" s="95"/>
      <c r="AG280" s="95"/>
      <c r="AH280" s="95"/>
      <c r="AI280" s="95"/>
      <c r="AJ280" s="95"/>
      <c r="AK280" s="95"/>
      <c r="AL280" s="95"/>
      <c r="AM280" s="95"/>
      <c r="AN280" s="147"/>
      <c r="AO280" s="67"/>
      <c r="AP280" s="95"/>
      <c r="AQ280" s="95"/>
      <c r="AR280" s="95"/>
    </row>
    <row r="281" spans="1:44" s="33" customFormat="1" ht="13.8" thickBot="1" x14ac:dyDescent="0.3">
      <c r="A281" s="121" t="s">
        <v>11</v>
      </c>
      <c r="B281" s="121"/>
      <c r="C281" s="121"/>
      <c r="D281" s="128"/>
      <c r="E281" s="121" t="s">
        <v>376</v>
      </c>
      <c r="F281" s="121"/>
      <c r="G281" s="121"/>
      <c r="H281" s="121"/>
      <c r="I281" s="145"/>
      <c r="K281" s="116"/>
      <c r="L281" s="116"/>
      <c r="M281" s="116"/>
      <c r="N281" s="116"/>
      <c r="O281" s="63"/>
      <c r="P281" s="116"/>
      <c r="Q281" s="62"/>
      <c r="R281" s="133" t="s">
        <v>363</v>
      </c>
      <c r="S281" s="132">
        <v>33547027.629322059</v>
      </c>
      <c r="T281" s="40">
        <v>465930.93929614074</v>
      </c>
      <c r="U281" s="66">
        <v>34012958.568618201</v>
      </c>
      <c r="V281" s="31"/>
      <c r="W281" s="31"/>
      <c r="X281" s="31"/>
      <c r="Y281" s="31"/>
      <c r="AF281" s="95"/>
      <c r="AG281" s="95"/>
      <c r="AH281" s="95"/>
      <c r="AI281" s="95"/>
      <c r="AJ281" s="95"/>
      <c r="AK281" s="95"/>
      <c r="AL281" s="95"/>
      <c r="AM281" s="95"/>
      <c r="AN281" s="147"/>
      <c r="AO281" s="67"/>
      <c r="AP281" s="95"/>
      <c r="AQ281" s="95"/>
      <c r="AR281" s="95"/>
    </row>
    <row r="282" spans="1:44" s="33" customFormat="1" x14ac:dyDescent="0.25">
      <c r="A282" s="121" t="s">
        <v>377</v>
      </c>
      <c r="B282" s="121"/>
      <c r="C282" s="121"/>
      <c r="D282" s="128"/>
      <c r="E282" s="121" t="s">
        <v>378</v>
      </c>
      <c r="F282" s="121"/>
      <c r="G282" s="121"/>
      <c r="H282" s="121"/>
      <c r="I282" s="145"/>
      <c r="K282" s="116"/>
      <c r="L282" s="116"/>
      <c r="M282" s="116"/>
      <c r="N282" s="116"/>
      <c r="O282" s="63"/>
      <c r="P282" s="116"/>
      <c r="Q282" s="62"/>
      <c r="R282" s="131"/>
      <c r="S282" s="62"/>
      <c r="T282" s="39"/>
      <c r="U282" s="59"/>
      <c r="V282" s="31"/>
      <c r="W282" s="31"/>
      <c r="X282" s="31"/>
      <c r="Y282" s="31"/>
      <c r="AF282" s="95"/>
      <c r="AG282" s="95"/>
      <c r="AH282" s="95"/>
      <c r="AI282" s="95"/>
      <c r="AJ282" s="95"/>
      <c r="AK282" s="95"/>
      <c r="AL282" s="95"/>
      <c r="AM282" s="95"/>
      <c r="AO282" s="95"/>
      <c r="AP282" s="95"/>
      <c r="AQ282" s="95"/>
      <c r="AR282" s="95"/>
    </row>
    <row r="283" spans="1:44" s="33" customFormat="1" ht="13.8" thickBot="1" x14ac:dyDescent="0.3">
      <c r="A283" s="121" t="s">
        <v>379</v>
      </c>
      <c r="B283" s="121"/>
      <c r="C283" s="121"/>
      <c r="D283" s="128"/>
      <c r="E283" s="121" t="s">
        <v>380</v>
      </c>
      <c r="F283" s="121"/>
      <c r="G283" s="121"/>
      <c r="H283" s="121"/>
      <c r="I283" s="145"/>
      <c r="K283" s="116"/>
      <c r="L283" s="116"/>
      <c r="M283" s="116"/>
      <c r="N283" s="116"/>
      <c r="O283" s="63"/>
      <c r="P283" s="116"/>
      <c r="Q283" s="62"/>
      <c r="R283" s="131"/>
      <c r="S283" s="62"/>
      <c r="T283" s="39"/>
      <c r="U283" s="59"/>
      <c r="V283" s="31"/>
      <c r="W283" s="31"/>
      <c r="X283" s="31"/>
      <c r="Y283" s="31"/>
      <c r="AF283" s="95"/>
      <c r="AG283" s="95"/>
      <c r="AH283" s="95"/>
      <c r="AI283" s="95"/>
      <c r="AJ283" s="95"/>
      <c r="AK283" s="95"/>
      <c r="AL283" s="95"/>
      <c r="AM283" s="95"/>
      <c r="AO283" s="95"/>
      <c r="AP283" s="95"/>
      <c r="AQ283" s="95"/>
      <c r="AR283" s="95"/>
    </row>
    <row r="284" spans="1:44" s="33" customFormat="1" x14ac:dyDescent="0.25">
      <c r="A284" s="121" t="s">
        <v>14</v>
      </c>
      <c r="B284" s="121"/>
      <c r="C284" s="121"/>
      <c r="D284" s="128"/>
      <c r="E284" s="121" t="s">
        <v>381</v>
      </c>
      <c r="F284" s="121"/>
      <c r="G284" s="121"/>
      <c r="H284" s="121"/>
      <c r="I284" s="145"/>
      <c r="K284" s="116"/>
      <c r="L284" s="116"/>
      <c r="M284" s="116"/>
      <c r="N284" s="116"/>
      <c r="O284" s="63"/>
      <c r="P284" s="116"/>
      <c r="Q284" s="62"/>
      <c r="R284" s="134" t="s">
        <v>382</v>
      </c>
      <c r="S284" s="135">
        <v>237000</v>
      </c>
      <c r="T284" s="39"/>
      <c r="U284" s="59"/>
      <c r="V284" s="31"/>
      <c r="W284" s="31"/>
      <c r="X284" s="31"/>
      <c r="Y284" s="31"/>
      <c r="AF284" s="95"/>
      <c r="AG284" s="95"/>
      <c r="AH284" s="95"/>
      <c r="AI284" s="95"/>
      <c r="AJ284" s="95"/>
      <c r="AK284" s="95"/>
      <c r="AL284" s="95"/>
      <c r="AM284" s="95"/>
      <c r="AO284" s="95"/>
      <c r="AP284" s="95"/>
      <c r="AQ284" s="95"/>
      <c r="AR284" s="95"/>
    </row>
    <row r="285" spans="1:44" s="33" customFormat="1" x14ac:dyDescent="0.25">
      <c r="A285" s="121" t="s">
        <v>383</v>
      </c>
      <c r="B285" s="121"/>
      <c r="C285" s="121"/>
      <c r="D285" s="128"/>
      <c r="E285" s="121" t="s">
        <v>384</v>
      </c>
      <c r="F285" s="121"/>
      <c r="G285" s="121"/>
      <c r="H285" s="121"/>
      <c r="I285" s="145"/>
      <c r="K285" s="116"/>
      <c r="L285" s="116"/>
      <c r="M285" s="116"/>
      <c r="N285" s="116"/>
      <c r="O285" s="63"/>
      <c r="P285" s="116"/>
      <c r="Q285" s="62"/>
      <c r="R285" s="136" t="s">
        <v>385</v>
      </c>
      <c r="S285" s="137">
        <v>22200</v>
      </c>
      <c r="T285" s="39"/>
      <c r="U285" s="59"/>
      <c r="V285" s="31"/>
      <c r="W285" s="31"/>
      <c r="X285" s="31"/>
      <c r="Y285" s="31"/>
      <c r="AF285" s="95"/>
      <c r="AG285" s="95"/>
      <c r="AH285" s="95"/>
      <c r="AI285" s="95"/>
      <c r="AJ285" s="95"/>
      <c r="AK285" s="95"/>
      <c r="AL285" s="95"/>
      <c r="AM285" s="95"/>
      <c r="AO285" s="95"/>
      <c r="AP285" s="95"/>
      <c r="AQ285" s="95"/>
      <c r="AR285" s="95"/>
    </row>
    <row r="286" spans="1:44" s="33" customFormat="1" ht="13.8" thickBot="1" x14ac:dyDescent="0.3">
      <c r="A286" s="121" t="s">
        <v>16</v>
      </c>
      <c r="B286" s="121"/>
      <c r="C286" s="121"/>
      <c r="D286" s="128"/>
      <c r="E286" s="121" t="s">
        <v>386</v>
      </c>
      <c r="F286" s="121"/>
      <c r="G286" s="121"/>
      <c r="H286" s="121"/>
      <c r="I286" s="145"/>
      <c r="K286" s="116"/>
      <c r="L286" s="116"/>
      <c r="M286" s="116"/>
      <c r="N286" s="116"/>
      <c r="O286" s="63"/>
      <c r="P286" s="116"/>
      <c r="Q286" s="62"/>
      <c r="R286" s="136" t="s">
        <v>387</v>
      </c>
      <c r="S286" s="138">
        <v>816000</v>
      </c>
      <c r="T286" s="39"/>
      <c r="U286" s="59"/>
      <c r="V286" s="31"/>
      <c r="W286" s="31"/>
      <c r="X286" s="31"/>
      <c r="Y286" s="31"/>
      <c r="AF286" s="95"/>
      <c r="AG286" s="95"/>
      <c r="AH286" s="95"/>
      <c r="AI286" s="95"/>
      <c r="AJ286" s="95"/>
      <c r="AK286" s="95"/>
      <c r="AL286" s="95"/>
      <c r="AM286" s="95"/>
      <c r="AO286" s="95"/>
      <c r="AP286" s="95"/>
      <c r="AQ286" s="95"/>
      <c r="AR286" s="95"/>
    </row>
    <row r="287" spans="1:44" s="33" customFormat="1" x14ac:dyDescent="0.25">
      <c r="A287" s="121" t="s">
        <v>41</v>
      </c>
      <c r="B287" s="121"/>
      <c r="C287" s="121"/>
      <c r="D287" s="128"/>
      <c r="E287" s="121" t="s">
        <v>388</v>
      </c>
      <c r="F287" s="121"/>
      <c r="G287" s="121"/>
      <c r="H287" s="121"/>
      <c r="I287" s="145"/>
      <c r="K287" s="116"/>
      <c r="L287" s="116"/>
      <c r="M287" s="116"/>
      <c r="N287" s="116"/>
      <c r="O287" s="63"/>
      <c r="P287" s="116"/>
      <c r="Q287" s="62"/>
      <c r="R287" s="136" t="s">
        <v>389</v>
      </c>
      <c r="S287" s="137">
        <v>1075200</v>
      </c>
      <c r="T287" s="39"/>
      <c r="U287" s="59"/>
      <c r="V287" s="31"/>
      <c r="W287" s="31"/>
      <c r="X287" s="31"/>
      <c r="Y287" s="31"/>
      <c r="AF287" s="95"/>
      <c r="AG287" s="95"/>
      <c r="AH287" s="95"/>
      <c r="AI287" s="95"/>
      <c r="AJ287" s="95"/>
      <c r="AK287" s="95"/>
      <c r="AL287" s="95"/>
      <c r="AM287" s="95"/>
      <c r="AO287" s="95"/>
      <c r="AP287" s="95"/>
      <c r="AQ287" s="95"/>
      <c r="AR287" s="95"/>
    </row>
    <row r="288" spans="1:44" s="33" customFormat="1" x14ac:dyDescent="0.25">
      <c r="A288" s="121" t="s">
        <v>390</v>
      </c>
      <c r="B288" s="121"/>
      <c r="C288" s="121"/>
      <c r="D288" s="128"/>
      <c r="E288" s="121" t="s">
        <v>391</v>
      </c>
      <c r="F288" s="121"/>
      <c r="G288" s="121"/>
      <c r="H288" s="121"/>
      <c r="I288" s="145"/>
      <c r="K288" s="116"/>
      <c r="L288" s="116"/>
      <c r="M288" s="116"/>
      <c r="N288" s="116"/>
      <c r="O288" s="63"/>
      <c r="P288" s="116"/>
      <c r="Q288" s="62"/>
      <c r="R288" s="136"/>
      <c r="S288" s="137"/>
      <c r="T288" s="39"/>
      <c r="U288" s="59"/>
      <c r="V288" s="31"/>
      <c r="W288" s="31"/>
      <c r="X288" s="31"/>
      <c r="Y288" s="31"/>
      <c r="AF288" s="95"/>
      <c r="AG288" s="95"/>
      <c r="AH288" s="95"/>
      <c r="AI288" s="95"/>
      <c r="AJ288" s="95"/>
      <c r="AK288" s="95"/>
      <c r="AL288" s="95"/>
      <c r="AM288" s="95"/>
      <c r="AO288" s="95"/>
      <c r="AP288" s="95"/>
      <c r="AQ288" s="95"/>
      <c r="AR288" s="95"/>
    </row>
    <row r="289" spans="1:44" s="33" customFormat="1" x14ac:dyDescent="0.25">
      <c r="A289" s="121" t="s">
        <v>392</v>
      </c>
      <c r="B289" s="121"/>
      <c r="C289" s="121"/>
      <c r="D289" s="128"/>
      <c r="E289" s="121" t="s">
        <v>393</v>
      </c>
      <c r="F289" s="121"/>
      <c r="G289" s="121"/>
      <c r="H289" s="121"/>
      <c r="I289" s="145"/>
      <c r="K289" s="116"/>
      <c r="L289" s="116"/>
      <c r="M289" s="116"/>
      <c r="N289" s="116"/>
      <c r="O289" s="63"/>
      <c r="P289" s="116"/>
      <c r="Q289" s="62"/>
      <c r="R289" s="136" t="s">
        <v>394</v>
      </c>
      <c r="S289" s="137">
        <v>500000</v>
      </c>
      <c r="T289" s="39"/>
      <c r="U289" s="59"/>
      <c r="V289" s="31"/>
      <c r="W289" s="31"/>
      <c r="X289" s="31"/>
      <c r="Y289" s="31"/>
      <c r="AF289" s="95"/>
      <c r="AG289" s="95"/>
      <c r="AH289" s="95"/>
      <c r="AI289" s="95"/>
      <c r="AJ289" s="95"/>
      <c r="AK289" s="95"/>
      <c r="AL289" s="95"/>
      <c r="AM289" s="95"/>
      <c r="AO289" s="95"/>
      <c r="AP289" s="95"/>
      <c r="AQ289" s="95"/>
      <c r="AR289" s="95"/>
    </row>
    <row r="290" spans="1:44" s="33" customFormat="1" x14ac:dyDescent="0.25">
      <c r="A290" s="121" t="s">
        <v>395</v>
      </c>
      <c r="B290" s="121"/>
      <c r="C290" s="121"/>
      <c r="D290" s="128"/>
      <c r="E290" s="121" t="s">
        <v>396</v>
      </c>
      <c r="F290" s="121"/>
      <c r="G290" s="121"/>
      <c r="H290" s="121"/>
      <c r="I290" s="145"/>
      <c r="K290" s="116"/>
      <c r="L290" s="116"/>
      <c r="M290" s="116"/>
      <c r="N290" s="116"/>
      <c r="O290" s="63"/>
      <c r="P290" s="116"/>
      <c r="Q290" s="62"/>
      <c r="R290" s="136" t="s">
        <v>397</v>
      </c>
      <c r="S290" s="137">
        <v>1600000</v>
      </c>
      <c r="T290" s="39"/>
      <c r="U290" s="59"/>
      <c r="V290" s="31"/>
      <c r="W290" s="31"/>
      <c r="X290" s="31"/>
      <c r="Y290" s="31"/>
      <c r="AF290" s="95"/>
      <c r="AG290" s="95"/>
      <c r="AH290" s="95"/>
      <c r="AI290" s="95"/>
      <c r="AJ290" s="95"/>
      <c r="AK290" s="95"/>
      <c r="AL290" s="95"/>
      <c r="AM290" s="95"/>
      <c r="AO290" s="95"/>
      <c r="AP290" s="95"/>
      <c r="AQ290" s="95"/>
      <c r="AR290" s="95"/>
    </row>
    <row r="291" spans="1:44" s="33" customFormat="1" ht="13.8" thickBot="1" x14ac:dyDescent="0.3">
      <c r="A291" s="121" t="s">
        <v>398</v>
      </c>
      <c r="B291" s="121"/>
      <c r="C291" s="121"/>
      <c r="D291" s="128"/>
      <c r="E291" s="121" t="s">
        <v>399</v>
      </c>
      <c r="F291" s="121"/>
      <c r="G291" s="121"/>
      <c r="H291" s="121"/>
      <c r="I291" s="145"/>
      <c r="K291" s="116"/>
      <c r="L291" s="116"/>
      <c r="M291" s="116"/>
      <c r="N291" s="116"/>
      <c r="O291" s="63"/>
      <c r="P291" s="116"/>
      <c r="Q291" s="62"/>
      <c r="R291" s="136" t="s">
        <v>400</v>
      </c>
      <c r="S291" s="138">
        <v>18000</v>
      </c>
      <c r="T291" s="39"/>
      <c r="U291" s="59"/>
      <c r="V291" s="31"/>
      <c r="W291" s="31"/>
      <c r="X291" s="31"/>
      <c r="Y291" s="31"/>
      <c r="AF291" s="95"/>
      <c r="AG291" s="95"/>
      <c r="AH291" s="95"/>
      <c r="AI291" s="95"/>
      <c r="AJ291" s="95"/>
      <c r="AK291" s="95"/>
      <c r="AL291" s="95"/>
      <c r="AM291" s="95"/>
      <c r="AO291" s="95"/>
      <c r="AP291" s="95"/>
      <c r="AQ291" s="95"/>
      <c r="AR291" s="95"/>
    </row>
    <row r="292" spans="1:44" s="33" customFormat="1" ht="13.8" thickBot="1" x14ac:dyDescent="0.3">
      <c r="A292" s="121" t="s">
        <v>401</v>
      </c>
      <c r="B292" s="121"/>
      <c r="C292" s="121"/>
      <c r="D292" s="128"/>
      <c r="E292" s="121" t="s">
        <v>402</v>
      </c>
      <c r="F292" s="121"/>
      <c r="G292" s="121"/>
      <c r="H292" s="121"/>
      <c r="I292" s="145"/>
      <c r="K292" s="116"/>
      <c r="L292" s="116"/>
      <c r="M292" s="116"/>
      <c r="N292" s="116"/>
      <c r="O292" s="63"/>
      <c r="P292" s="116"/>
      <c r="Q292" s="62"/>
      <c r="R292" s="139" t="s">
        <v>403</v>
      </c>
      <c r="S292" s="138">
        <v>2118000</v>
      </c>
      <c r="T292" s="40"/>
      <c r="U292" s="60"/>
      <c r="V292" s="31"/>
      <c r="W292" s="31"/>
      <c r="X292" s="31"/>
      <c r="Y292" s="31"/>
      <c r="AF292" s="95"/>
      <c r="AG292" s="95"/>
      <c r="AH292" s="95"/>
      <c r="AI292" s="95"/>
      <c r="AJ292" s="95"/>
      <c r="AK292" s="95"/>
      <c r="AL292" s="95"/>
      <c r="AM292" s="95"/>
      <c r="AO292" s="95"/>
      <c r="AP292" s="95"/>
      <c r="AQ292" s="95"/>
      <c r="AR292" s="95"/>
    </row>
    <row r="293" spans="1:44" s="33" customFormat="1" x14ac:dyDescent="0.25">
      <c r="A293" s="121" t="s">
        <v>404</v>
      </c>
      <c r="B293" s="121"/>
      <c r="C293" s="121"/>
      <c r="D293" s="128"/>
      <c r="E293" s="121" t="s">
        <v>405</v>
      </c>
      <c r="F293" s="121"/>
      <c r="G293" s="121"/>
      <c r="H293" s="121"/>
      <c r="I293" s="145"/>
      <c r="K293" s="116"/>
      <c r="L293" s="116"/>
      <c r="M293" s="116"/>
      <c r="N293" s="116"/>
      <c r="O293" s="121"/>
      <c r="P293" s="116"/>
      <c r="Q293" s="116"/>
      <c r="S293" s="116"/>
      <c r="T293" s="31"/>
      <c r="U293" s="31"/>
      <c r="V293" s="31"/>
      <c r="W293" s="31"/>
      <c r="X293" s="31"/>
      <c r="Y293" s="31"/>
      <c r="AF293" s="95"/>
      <c r="AG293" s="95"/>
      <c r="AH293" s="95"/>
      <c r="AI293" s="95"/>
      <c r="AJ293" s="95"/>
      <c r="AK293" s="95"/>
      <c r="AL293" s="95"/>
      <c r="AM293" s="95"/>
      <c r="AO293" s="95"/>
      <c r="AP293" s="95"/>
      <c r="AQ293" s="95"/>
      <c r="AR293" s="95"/>
    </row>
    <row r="294" spans="1:44" s="33" customFormat="1" x14ac:dyDescent="0.25">
      <c r="A294" s="121" t="s">
        <v>42</v>
      </c>
      <c r="B294" s="121"/>
      <c r="C294" s="121"/>
      <c r="D294" s="128"/>
      <c r="E294" s="121" t="s">
        <v>406</v>
      </c>
      <c r="F294" s="121"/>
      <c r="G294" s="121"/>
      <c r="H294" s="121"/>
      <c r="I294" s="145"/>
      <c r="K294" s="116"/>
      <c r="L294" s="116"/>
      <c r="M294" s="116"/>
      <c r="N294" s="116"/>
      <c r="O294" s="121"/>
      <c r="P294" s="116"/>
      <c r="Q294" s="116"/>
      <c r="S294" s="116"/>
      <c r="T294" s="31"/>
      <c r="U294" s="31"/>
      <c r="V294" s="31"/>
      <c r="W294" s="31"/>
      <c r="X294" s="31"/>
      <c r="Y294" s="31"/>
      <c r="AF294" s="95"/>
      <c r="AG294" s="95"/>
      <c r="AH294" s="95"/>
      <c r="AI294" s="95"/>
      <c r="AJ294" s="95"/>
      <c r="AK294" s="95"/>
      <c r="AL294" s="95"/>
      <c r="AM294" s="95"/>
      <c r="AO294" s="95"/>
      <c r="AP294" s="95"/>
      <c r="AQ294" s="95"/>
      <c r="AR294" s="95"/>
    </row>
    <row r="295" spans="1:44" s="33" customFormat="1" x14ac:dyDescent="0.25">
      <c r="A295" s="121" t="s">
        <v>407</v>
      </c>
      <c r="B295" s="121"/>
      <c r="C295" s="121"/>
      <c r="D295" s="128"/>
      <c r="E295" s="121" t="s">
        <v>408</v>
      </c>
      <c r="F295" s="121"/>
      <c r="G295" s="121"/>
      <c r="H295" s="121"/>
      <c r="I295" s="145"/>
      <c r="K295" s="116"/>
      <c r="L295" s="116"/>
      <c r="M295" s="116"/>
      <c r="N295" s="116"/>
      <c r="O295" s="121"/>
      <c r="P295" s="116"/>
      <c r="Q295" s="116"/>
      <c r="S295" s="116"/>
      <c r="T295" s="31"/>
      <c r="U295" s="31"/>
      <c r="V295" s="31"/>
      <c r="W295" s="31"/>
      <c r="X295" s="31"/>
      <c r="Y295" s="31"/>
      <c r="AF295" s="95"/>
      <c r="AG295" s="95"/>
      <c r="AH295" s="95"/>
      <c r="AI295" s="95"/>
      <c r="AJ295" s="95"/>
      <c r="AK295" s="95"/>
      <c r="AL295" s="95"/>
      <c r="AM295" s="95"/>
      <c r="AO295" s="95"/>
      <c r="AP295" s="95"/>
      <c r="AQ295" s="95"/>
      <c r="AR295" s="95"/>
    </row>
    <row r="296" spans="1:44" s="33" customFormat="1" x14ac:dyDescent="0.25">
      <c r="A296" s="121" t="s">
        <v>409</v>
      </c>
      <c r="B296" s="121"/>
      <c r="C296" s="121"/>
      <c r="D296" s="128"/>
      <c r="E296" s="121" t="s">
        <v>410</v>
      </c>
      <c r="F296" s="121"/>
      <c r="G296" s="121"/>
      <c r="H296" s="121"/>
      <c r="I296" s="145"/>
      <c r="K296" s="116"/>
      <c r="L296" s="116"/>
      <c r="M296" s="116"/>
      <c r="N296" s="116"/>
      <c r="O296" s="121"/>
      <c r="P296" s="116"/>
      <c r="Q296" s="116"/>
      <c r="S296" s="116"/>
      <c r="T296" s="31"/>
      <c r="U296" s="31"/>
      <c r="V296" s="31"/>
      <c r="W296" s="31"/>
      <c r="X296" s="31"/>
      <c r="Y296" s="31"/>
      <c r="AD296" s="43"/>
      <c r="AE296" s="43"/>
      <c r="AF296" s="95"/>
      <c r="AG296" s="55"/>
      <c r="AH296" s="55"/>
      <c r="AI296" s="95"/>
      <c r="AJ296" s="95"/>
      <c r="AK296" s="95"/>
      <c r="AL296" s="95"/>
      <c r="AM296" s="95"/>
      <c r="AO296" s="95"/>
      <c r="AP296" s="95"/>
      <c r="AQ296" s="95"/>
      <c r="AR296" s="95"/>
    </row>
    <row r="297" spans="1:44" s="33" customFormat="1" x14ac:dyDescent="0.25">
      <c r="A297" s="121" t="s">
        <v>411</v>
      </c>
      <c r="B297" s="121"/>
      <c r="C297" s="121"/>
      <c r="D297" s="128"/>
      <c r="E297" s="121" t="s">
        <v>412</v>
      </c>
      <c r="F297" s="121"/>
      <c r="G297" s="121"/>
      <c r="H297" s="121"/>
      <c r="I297" s="145"/>
      <c r="K297" s="116"/>
      <c r="L297" s="116"/>
      <c r="M297" s="116"/>
      <c r="N297" s="116"/>
      <c r="O297" s="65"/>
      <c r="P297" s="41"/>
      <c r="Q297" s="42"/>
      <c r="R297" s="45"/>
      <c r="S297" s="43"/>
      <c r="T297" s="42"/>
      <c r="U297" s="44"/>
      <c r="V297" s="31"/>
      <c r="W297" s="31"/>
      <c r="X297" s="44"/>
      <c r="Y297" s="48"/>
      <c r="Z297" s="47"/>
      <c r="AA297" s="119"/>
      <c r="AB297" s="42"/>
      <c r="AC297" s="39"/>
      <c r="AD297" s="44"/>
      <c r="AE297" s="45"/>
      <c r="AF297" s="47"/>
      <c r="AG297" s="47"/>
      <c r="AH297" s="47"/>
      <c r="AI297" s="95"/>
      <c r="AJ297" s="95"/>
      <c r="AK297" s="95"/>
      <c r="AL297" s="95"/>
      <c r="AM297" s="95"/>
      <c r="AO297" s="95"/>
      <c r="AP297" s="95"/>
      <c r="AQ297" s="95"/>
      <c r="AR297" s="95"/>
    </row>
    <row r="298" spans="1:44" s="33" customFormat="1" x14ac:dyDescent="0.25">
      <c r="A298" s="121" t="s">
        <v>413</v>
      </c>
      <c r="B298" s="121"/>
      <c r="C298" s="121"/>
      <c r="D298" s="128"/>
      <c r="E298" s="121" t="s">
        <v>412</v>
      </c>
      <c r="F298" s="121"/>
      <c r="G298" s="121"/>
      <c r="H298" s="121"/>
      <c r="I298" s="145"/>
      <c r="K298" s="116"/>
      <c r="L298" s="116"/>
      <c r="M298" s="116"/>
      <c r="N298" s="116"/>
      <c r="O298" s="314" t="s">
        <v>498</v>
      </c>
      <c r="P298" s="314"/>
      <c r="Q298" s="116"/>
      <c r="R298" s="315" t="s">
        <v>512</v>
      </c>
      <c r="S298" s="315"/>
      <c r="T298" s="315"/>
      <c r="U298" s="315"/>
      <c r="V298" s="31"/>
      <c r="W298" s="31"/>
      <c r="X298" s="313" t="s">
        <v>648</v>
      </c>
      <c r="Y298" s="313"/>
      <c r="Z298" s="313"/>
      <c r="AD298" s="314" t="s">
        <v>649</v>
      </c>
      <c r="AE298" s="314"/>
      <c r="AF298" s="314"/>
      <c r="AG298" s="314"/>
      <c r="AH298" s="314"/>
      <c r="AI298" s="61"/>
      <c r="AJ298" s="61"/>
      <c r="AK298" s="95"/>
      <c r="AL298" s="95"/>
      <c r="AM298" s="95"/>
      <c r="AO298" s="95"/>
      <c r="AP298" s="95"/>
      <c r="AQ298" s="95"/>
      <c r="AR298" s="95"/>
    </row>
    <row r="299" spans="1:44" s="33" customFormat="1" x14ac:dyDescent="0.25">
      <c r="A299" s="121" t="s">
        <v>414</v>
      </c>
      <c r="B299" s="121"/>
      <c r="C299" s="121"/>
      <c r="D299" s="128"/>
      <c r="E299" s="121" t="s">
        <v>415</v>
      </c>
      <c r="F299" s="121"/>
      <c r="G299" s="121"/>
      <c r="H299" s="121"/>
      <c r="I299" s="145"/>
      <c r="K299" s="116"/>
      <c r="L299" s="116"/>
      <c r="M299" s="116"/>
      <c r="N299" s="116"/>
      <c r="O299" s="303" t="s">
        <v>416</v>
      </c>
      <c r="P299" s="303"/>
      <c r="Q299" s="116"/>
      <c r="R299" s="303" t="s">
        <v>46</v>
      </c>
      <c r="S299" s="303"/>
      <c r="T299" s="303"/>
      <c r="U299" s="303"/>
      <c r="V299" s="31"/>
      <c r="W299" s="31"/>
      <c r="X299" s="31"/>
      <c r="Y299" s="31" t="s">
        <v>461</v>
      </c>
      <c r="Z299" s="95"/>
      <c r="AE299" s="303" t="s">
        <v>462</v>
      </c>
      <c r="AF299" s="303"/>
      <c r="AG299" s="303"/>
      <c r="AH299" s="118"/>
      <c r="AI299" s="61"/>
      <c r="AJ299" s="61"/>
      <c r="AK299" s="95"/>
      <c r="AL299" s="95"/>
      <c r="AM299" s="95"/>
      <c r="AO299" s="95"/>
      <c r="AP299" s="95"/>
      <c r="AQ299" s="95"/>
      <c r="AR299" s="95"/>
    </row>
    <row r="300" spans="1:44" x14ac:dyDescent="0.25">
      <c r="AH300" s="95" t="s">
        <v>485</v>
      </c>
    </row>
    <row r="306" spans="1:41" x14ac:dyDescent="0.25">
      <c r="A306" s="95"/>
      <c r="B306" s="95"/>
      <c r="C306" s="95"/>
      <c r="D306" s="95"/>
      <c r="E306" s="95"/>
      <c r="F306" s="95"/>
      <c r="G306" s="95"/>
      <c r="H306" s="46"/>
      <c r="K306" s="95"/>
      <c r="L306" s="95"/>
      <c r="M306" s="95"/>
      <c r="N306" s="95"/>
      <c r="O306" s="95"/>
      <c r="P306" s="95"/>
      <c r="Q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  <c r="AE306" s="95"/>
      <c r="AN306" s="33"/>
      <c r="AO306" s="95"/>
    </row>
    <row r="307" spans="1:41" x14ac:dyDescent="0.25">
      <c r="A307" s="95"/>
      <c r="B307" s="95"/>
      <c r="C307" s="95"/>
      <c r="D307" s="95"/>
      <c r="E307" s="95"/>
      <c r="F307" s="95"/>
      <c r="G307" s="95"/>
      <c r="H307" s="46"/>
      <c r="K307" s="95"/>
      <c r="L307" s="95"/>
      <c r="M307" s="95"/>
      <c r="N307" s="95"/>
      <c r="O307" s="95"/>
      <c r="P307" s="95"/>
      <c r="Q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  <c r="AE307" s="95"/>
      <c r="AN307" s="33"/>
      <c r="AO307" s="95"/>
    </row>
    <row r="308" spans="1:41" x14ac:dyDescent="0.25">
      <c r="A308" s="95"/>
      <c r="B308" s="95"/>
      <c r="C308" s="95"/>
      <c r="D308" s="95"/>
      <c r="E308" s="95"/>
      <c r="F308" s="95"/>
      <c r="G308" s="95"/>
      <c r="H308" s="46"/>
      <c r="K308" s="95"/>
      <c r="L308" s="95"/>
      <c r="M308" s="95"/>
      <c r="N308" s="95"/>
      <c r="O308" s="95"/>
      <c r="P308" s="95"/>
      <c r="Q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  <c r="AE308" s="95"/>
      <c r="AN308" s="33"/>
      <c r="AO308" s="95"/>
    </row>
    <row r="309" spans="1:41" x14ac:dyDescent="0.25">
      <c r="A309" s="95"/>
      <c r="B309" s="95"/>
      <c r="C309" s="95"/>
      <c r="D309" s="95"/>
      <c r="E309" s="95"/>
      <c r="F309" s="95"/>
      <c r="G309" s="95"/>
      <c r="H309" s="46"/>
      <c r="K309" s="95"/>
      <c r="L309" s="95"/>
      <c r="M309" s="95"/>
      <c r="N309" s="95"/>
      <c r="O309" s="95"/>
      <c r="P309" s="95"/>
      <c r="Q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  <c r="AE309" s="95"/>
      <c r="AN309" s="33"/>
      <c r="AO309" s="95"/>
    </row>
    <row r="310" spans="1:41" x14ac:dyDescent="0.25">
      <c r="A310" s="95"/>
      <c r="B310" s="95"/>
      <c r="C310" s="95"/>
      <c r="D310" s="95"/>
      <c r="E310" s="95"/>
      <c r="F310" s="95"/>
      <c r="G310" s="95"/>
      <c r="H310" s="46"/>
      <c r="K310" s="95"/>
      <c r="L310" s="95"/>
      <c r="M310" s="95"/>
      <c r="N310" s="95"/>
      <c r="O310" s="95"/>
      <c r="P310" s="95"/>
      <c r="Q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  <c r="AE310" s="95"/>
      <c r="AN310" s="33"/>
      <c r="AO310" s="95"/>
    </row>
    <row r="311" spans="1:41" x14ac:dyDescent="0.25">
      <c r="A311" s="95"/>
      <c r="B311" s="95"/>
      <c r="C311" s="95"/>
      <c r="D311" s="95"/>
      <c r="E311" s="95"/>
      <c r="F311" s="95"/>
      <c r="G311" s="95"/>
      <c r="H311" s="46"/>
      <c r="K311" s="95"/>
      <c r="L311" s="95"/>
      <c r="M311" s="95"/>
      <c r="N311" s="95"/>
      <c r="O311" s="95"/>
      <c r="P311" s="95"/>
      <c r="Q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N311" s="33"/>
      <c r="AO311" s="95"/>
    </row>
    <row r="312" spans="1:41" x14ac:dyDescent="0.25">
      <c r="A312" s="95"/>
      <c r="B312" s="95"/>
      <c r="C312" s="95"/>
      <c r="D312" s="95"/>
      <c r="E312" s="95"/>
      <c r="F312" s="95"/>
      <c r="G312" s="95"/>
      <c r="H312" s="46"/>
      <c r="K312" s="95"/>
      <c r="L312" s="95"/>
      <c r="M312" s="95"/>
      <c r="N312" s="95"/>
      <c r="O312" s="95"/>
      <c r="P312" s="95"/>
      <c r="Q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  <c r="AE312" s="95"/>
      <c r="AN312" s="33"/>
      <c r="AO312" s="95"/>
    </row>
    <row r="313" spans="1:41" x14ac:dyDescent="0.25">
      <c r="A313" s="95"/>
      <c r="B313" s="95"/>
      <c r="C313" s="95"/>
      <c r="D313" s="95"/>
      <c r="E313" s="95"/>
      <c r="F313" s="95"/>
      <c r="G313" s="95"/>
      <c r="H313" s="46"/>
      <c r="K313" s="95"/>
      <c r="L313" s="95"/>
      <c r="M313" s="95"/>
      <c r="N313" s="95"/>
      <c r="O313" s="95"/>
      <c r="P313" s="95"/>
      <c r="Q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N313" s="33"/>
      <c r="AO313" s="95"/>
    </row>
    <row r="314" spans="1:41" x14ac:dyDescent="0.25">
      <c r="A314" s="95"/>
      <c r="B314" s="95"/>
      <c r="C314" s="95"/>
      <c r="D314" s="95"/>
      <c r="E314" s="95"/>
      <c r="F314" s="95"/>
      <c r="G314" s="95"/>
      <c r="H314" s="46"/>
      <c r="K314" s="95"/>
      <c r="L314" s="95"/>
      <c r="M314" s="95"/>
      <c r="N314" s="95"/>
      <c r="O314" s="95"/>
      <c r="P314" s="95"/>
      <c r="Q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N314" s="33"/>
      <c r="AO314" s="95"/>
    </row>
    <row r="315" spans="1:41" x14ac:dyDescent="0.25">
      <c r="A315" s="95"/>
      <c r="B315" s="95"/>
      <c r="C315" s="95"/>
      <c r="D315" s="95"/>
      <c r="E315" s="95"/>
      <c r="F315" s="95"/>
      <c r="G315" s="95"/>
      <c r="H315" s="46"/>
      <c r="K315" s="95"/>
      <c r="L315" s="95"/>
      <c r="M315" s="95"/>
      <c r="N315" s="95"/>
      <c r="O315" s="95"/>
      <c r="P315" s="95"/>
      <c r="Q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N315" s="33"/>
      <c r="AO315" s="95"/>
    </row>
    <row r="316" spans="1:41" x14ac:dyDescent="0.25">
      <c r="A316" s="95"/>
      <c r="B316" s="95"/>
      <c r="C316" s="95"/>
      <c r="D316" s="95"/>
      <c r="E316" s="95"/>
      <c r="F316" s="95"/>
      <c r="G316" s="95"/>
      <c r="H316" s="46"/>
      <c r="K316" s="95"/>
      <c r="L316" s="95"/>
      <c r="M316" s="95"/>
      <c r="N316" s="95"/>
      <c r="O316" s="95"/>
      <c r="P316" s="95"/>
      <c r="Q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N316" s="33"/>
      <c r="AO316" s="95"/>
    </row>
    <row r="317" spans="1:41" x14ac:dyDescent="0.25">
      <c r="A317" s="95"/>
      <c r="B317" s="95"/>
      <c r="C317" s="95"/>
      <c r="D317" s="95"/>
      <c r="E317" s="95"/>
      <c r="F317" s="95"/>
      <c r="G317" s="95"/>
      <c r="H317" s="46"/>
      <c r="K317" s="95"/>
      <c r="L317" s="95"/>
      <c r="M317" s="95"/>
      <c r="N317" s="95"/>
      <c r="O317" s="95"/>
      <c r="P317" s="95"/>
      <c r="Q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N317" s="33"/>
      <c r="AO317" s="95"/>
    </row>
    <row r="318" spans="1:41" x14ac:dyDescent="0.25">
      <c r="A318" s="95"/>
      <c r="B318" s="95"/>
      <c r="C318" s="95"/>
      <c r="D318" s="95"/>
      <c r="E318" s="95"/>
      <c r="F318" s="95"/>
      <c r="G318" s="95"/>
      <c r="H318" s="46"/>
      <c r="K318" s="95"/>
      <c r="L318" s="95"/>
      <c r="M318" s="95"/>
      <c r="N318" s="95"/>
      <c r="O318" s="95"/>
      <c r="P318" s="95"/>
      <c r="Q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  <c r="AE318" s="95"/>
      <c r="AN318" s="33"/>
      <c r="AO318" s="95"/>
    </row>
    <row r="319" spans="1:41" x14ac:dyDescent="0.25">
      <c r="A319" s="95"/>
      <c r="B319" s="95"/>
      <c r="C319" s="95"/>
      <c r="D319" s="95"/>
      <c r="E319" s="95"/>
      <c r="F319" s="95"/>
      <c r="G319" s="95"/>
      <c r="H319" s="46"/>
      <c r="K319" s="95"/>
      <c r="L319" s="95"/>
      <c r="M319" s="95"/>
      <c r="N319" s="95"/>
      <c r="O319" s="95"/>
      <c r="P319" s="95"/>
      <c r="Q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  <c r="AE319" s="95"/>
      <c r="AN319" s="33"/>
      <c r="AO319" s="95"/>
    </row>
    <row r="320" spans="1:41" x14ac:dyDescent="0.25">
      <c r="A320" s="95"/>
      <c r="B320" s="95"/>
      <c r="C320" s="95"/>
      <c r="D320" s="95"/>
      <c r="E320" s="95"/>
      <c r="F320" s="95"/>
      <c r="G320" s="95"/>
      <c r="H320" s="46"/>
      <c r="K320" s="95"/>
      <c r="L320" s="95"/>
      <c r="M320" s="95"/>
      <c r="N320" s="95"/>
      <c r="O320" s="95"/>
      <c r="P320" s="95"/>
      <c r="Q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  <c r="AE320" s="95"/>
      <c r="AN320" s="33"/>
      <c r="AO320" s="95"/>
    </row>
    <row r="321" spans="1:41" x14ac:dyDescent="0.25">
      <c r="A321" s="95"/>
      <c r="B321" s="95"/>
      <c r="C321" s="95"/>
      <c r="D321" s="95"/>
      <c r="E321" s="95"/>
      <c r="F321" s="95"/>
      <c r="G321" s="95"/>
      <c r="H321" s="46"/>
      <c r="K321" s="95"/>
      <c r="L321" s="95"/>
      <c r="M321" s="95"/>
      <c r="N321" s="95"/>
      <c r="O321" s="95"/>
      <c r="P321" s="95"/>
      <c r="Q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  <c r="AE321" s="95"/>
      <c r="AN321" s="33"/>
      <c r="AO321" s="95"/>
    </row>
    <row r="327" spans="1:41" s="43" customFormat="1" x14ac:dyDescent="0.25">
      <c r="A327" s="42"/>
      <c r="B327" s="42"/>
      <c r="C327" s="42"/>
      <c r="D327" s="42"/>
      <c r="E327" s="42"/>
      <c r="F327" s="62"/>
      <c r="G327" s="62"/>
      <c r="H327" s="63"/>
      <c r="I327" s="293"/>
      <c r="K327" s="42"/>
      <c r="L327" s="42"/>
      <c r="M327" s="42"/>
      <c r="N327" s="42"/>
      <c r="O327" s="63"/>
      <c r="P327" s="42"/>
      <c r="Q327" s="42"/>
      <c r="S327" s="42"/>
      <c r="T327" s="39"/>
      <c r="U327" s="39"/>
      <c r="V327" s="39"/>
      <c r="W327" s="39"/>
      <c r="X327" s="39"/>
      <c r="Y327" s="39"/>
      <c r="AN327" s="68"/>
      <c r="AO327" s="68"/>
    </row>
    <row r="328" spans="1:41" s="43" customFormat="1" x14ac:dyDescent="0.25">
      <c r="A328" s="42"/>
      <c r="B328" s="42"/>
      <c r="C328" s="42"/>
      <c r="D328" s="42"/>
      <c r="E328" s="42"/>
      <c r="F328" s="62"/>
      <c r="G328" s="62"/>
      <c r="H328" s="63"/>
      <c r="I328" s="293"/>
      <c r="K328" s="42"/>
      <c r="L328" s="42"/>
      <c r="M328" s="42"/>
      <c r="N328" s="42"/>
      <c r="O328" s="63"/>
      <c r="P328" s="42"/>
      <c r="Q328" s="42"/>
      <c r="S328" s="42"/>
      <c r="T328" s="39"/>
      <c r="U328" s="39"/>
      <c r="V328" s="39"/>
      <c r="W328" s="39"/>
      <c r="X328" s="39"/>
      <c r="Y328" s="39"/>
      <c r="AN328" s="68"/>
      <c r="AO328" s="68"/>
    </row>
    <row r="329" spans="1:41" s="43" customFormat="1" x14ac:dyDescent="0.25">
      <c r="A329" s="42"/>
      <c r="B329" s="42"/>
      <c r="C329" s="42"/>
      <c r="D329" s="42"/>
      <c r="E329" s="42"/>
      <c r="F329" s="62"/>
      <c r="G329" s="62"/>
      <c r="H329" s="63"/>
      <c r="I329" s="293"/>
      <c r="K329" s="42"/>
      <c r="L329" s="42"/>
      <c r="M329" s="42"/>
      <c r="N329" s="42"/>
      <c r="O329" s="63"/>
      <c r="P329" s="42"/>
      <c r="Q329" s="42"/>
      <c r="S329" s="42"/>
      <c r="T329" s="39"/>
      <c r="U329" s="39"/>
      <c r="V329" s="39"/>
      <c r="W329" s="39"/>
      <c r="X329" s="39"/>
      <c r="Y329" s="39"/>
      <c r="AN329" s="68"/>
      <c r="AO329" s="68"/>
    </row>
    <row r="330" spans="1:41" s="43" customFormat="1" x14ac:dyDescent="0.25">
      <c r="A330" s="42"/>
      <c r="B330" s="42"/>
      <c r="C330" s="42"/>
      <c r="D330" s="42"/>
      <c r="E330" s="42"/>
      <c r="F330" s="62"/>
      <c r="G330" s="62"/>
      <c r="H330" s="63"/>
      <c r="I330" s="293"/>
      <c r="K330" s="42"/>
      <c r="L330" s="42"/>
      <c r="M330" s="42"/>
      <c r="N330" s="42"/>
      <c r="O330" s="63"/>
      <c r="P330" s="42"/>
      <c r="Q330" s="42"/>
      <c r="S330" s="42"/>
      <c r="T330" s="39"/>
      <c r="U330" s="39"/>
      <c r="V330" s="39"/>
      <c r="W330" s="39"/>
      <c r="X330" s="39"/>
      <c r="Y330" s="39"/>
      <c r="AN330" s="68"/>
      <c r="AO330" s="68"/>
    </row>
    <row r="331" spans="1:41" s="43" customFormat="1" x14ac:dyDescent="0.25">
      <c r="A331" s="42"/>
      <c r="B331" s="42"/>
      <c r="C331" s="42"/>
      <c r="D331" s="42"/>
      <c r="E331" s="42"/>
      <c r="F331" s="62"/>
      <c r="G331" s="62"/>
      <c r="H331" s="63"/>
      <c r="I331" s="293"/>
      <c r="K331" s="42"/>
      <c r="L331" s="42"/>
      <c r="M331" s="42"/>
      <c r="N331" s="42"/>
      <c r="O331" s="63"/>
      <c r="P331" s="42"/>
      <c r="Q331" s="42"/>
      <c r="S331" s="42"/>
      <c r="T331" s="39"/>
      <c r="U331" s="39"/>
      <c r="V331" s="39"/>
      <c r="W331" s="39"/>
      <c r="X331" s="39"/>
      <c r="Y331" s="39"/>
      <c r="AN331" s="68"/>
      <c r="AO331" s="68"/>
    </row>
    <row r="332" spans="1:41" s="43" customFormat="1" x14ac:dyDescent="0.25">
      <c r="A332" s="42"/>
      <c r="B332" s="42"/>
      <c r="C332" s="42"/>
      <c r="D332" s="42"/>
      <c r="E332" s="42"/>
      <c r="F332" s="62"/>
      <c r="G332" s="62"/>
      <c r="H332" s="63"/>
      <c r="I332" s="293"/>
      <c r="K332" s="42"/>
      <c r="L332" s="42"/>
      <c r="M332" s="42"/>
      <c r="N332" s="42"/>
      <c r="O332" s="63"/>
      <c r="P332" s="42"/>
      <c r="Q332" s="42"/>
      <c r="S332" s="42"/>
      <c r="T332" s="39"/>
      <c r="U332" s="39"/>
      <c r="V332" s="39"/>
      <c r="W332" s="39"/>
      <c r="X332" s="39"/>
      <c r="Y332" s="39"/>
      <c r="AN332" s="68"/>
      <c r="AO332" s="68"/>
    </row>
    <row r="333" spans="1:41" s="43" customFormat="1" x14ac:dyDescent="0.25">
      <c r="A333" s="42"/>
      <c r="B333" s="42"/>
      <c r="C333" s="42"/>
      <c r="D333" s="42"/>
      <c r="E333" s="42"/>
      <c r="F333" s="62"/>
      <c r="G333" s="62"/>
      <c r="H333" s="63"/>
      <c r="I333" s="293"/>
      <c r="K333" s="42"/>
      <c r="L333" s="42"/>
      <c r="M333" s="42"/>
      <c r="N333" s="42"/>
      <c r="O333" s="63"/>
      <c r="P333" s="42"/>
      <c r="Q333" s="42"/>
      <c r="S333" s="42"/>
      <c r="T333" s="39"/>
      <c r="U333" s="39"/>
      <c r="V333" s="39"/>
      <c r="W333" s="39"/>
      <c r="X333" s="39"/>
      <c r="Y333" s="39"/>
      <c r="AN333" s="68"/>
      <c r="AO333" s="68"/>
    </row>
    <row r="334" spans="1:41" s="43" customFormat="1" x14ac:dyDescent="0.25">
      <c r="A334" s="42"/>
      <c r="B334" s="42"/>
      <c r="C334" s="42"/>
      <c r="D334" s="42"/>
      <c r="E334" s="42"/>
      <c r="F334" s="62"/>
      <c r="G334" s="62"/>
      <c r="H334" s="63"/>
      <c r="I334" s="293"/>
      <c r="K334" s="42"/>
      <c r="L334" s="42"/>
      <c r="M334" s="42"/>
      <c r="N334" s="42"/>
      <c r="O334" s="63"/>
      <c r="P334" s="42"/>
      <c r="Q334" s="42"/>
      <c r="S334" s="42"/>
      <c r="T334" s="39"/>
      <c r="U334" s="39"/>
      <c r="V334" s="39"/>
      <c r="W334" s="39"/>
      <c r="X334" s="39"/>
      <c r="Y334" s="39"/>
      <c r="AN334" s="68"/>
      <c r="AO334" s="68"/>
    </row>
    <row r="335" spans="1:41" s="43" customFormat="1" x14ac:dyDescent="0.25">
      <c r="A335" s="42"/>
      <c r="B335" s="42"/>
      <c r="C335" s="42"/>
      <c r="D335" s="42"/>
      <c r="E335" s="42"/>
      <c r="F335" s="62"/>
      <c r="G335" s="62"/>
      <c r="H335" s="63"/>
      <c r="I335" s="293"/>
      <c r="K335" s="42"/>
      <c r="L335" s="42"/>
      <c r="M335" s="42"/>
      <c r="N335" s="42"/>
      <c r="O335" s="63"/>
      <c r="P335" s="42"/>
      <c r="Q335" s="42"/>
      <c r="S335" s="42"/>
      <c r="T335" s="39"/>
      <c r="U335" s="39"/>
      <c r="V335" s="39"/>
      <c r="W335" s="39"/>
      <c r="X335" s="39"/>
      <c r="Y335" s="39"/>
      <c r="AN335" s="68"/>
      <c r="AO335" s="68"/>
    </row>
    <row r="336" spans="1:41" s="43" customFormat="1" x14ac:dyDescent="0.25">
      <c r="A336" s="42"/>
      <c r="B336" s="42"/>
      <c r="C336" s="42"/>
      <c r="D336" s="42"/>
      <c r="E336" s="42"/>
      <c r="F336" s="62"/>
      <c r="G336" s="62"/>
      <c r="H336" s="63"/>
      <c r="I336" s="293"/>
      <c r="K336" s="42"/>
      <c r="L336" s="42"/>
      <c r="M336" s="42"/>
      <c r="N336" s="42"/>
      <c r="O336" s="63"/>
      <c r="P336" s="42"/>
      <c r="Q336" s="42"/>
      <c r="S336" s="42"/>
      <c r="T336" s="39"/>
      <c r="U336" s="39"/>
      <c r="V336" s="39"/>
      <c r="W336" s="39"/>
      <c r="X336" s="39"/>
      <c r="Y336" s="39"/>
      <c r="AN336" s="68"/>
      <c r="AO336" s="68"/>
    </row>
    <row r="337" spans="1:41" s="43" customFormat="1" x14ac:dyDescent="0.25">
      <c r="A337" s="42"/>
      <c r="B337" s="42"/>
      <c r="C337" s="42"/>
      <c r="D337" s="42"/>
      <c r="E337" s="42"/>
      <c r="F337" s="62"/>
      <c r="G337" s="62"/>
      <c r="H337" s="63"/>
      <c r="I337" s="293"/>
      <c r="K337" s="42"/>
      <c r="L337" s="42"/>
      <c r="M337" s="42"/>
      <c r="N337" s="42"/>
      <c r="O337" s="63"/>
      <c r="P337" s="42"/>
      <c r="Q337" s="42"/>
      <c r="S337" s="42"/>
      <c r="T337" s="39"/>
      <c r="U337" s="39"/>
      <c r="V337" s="39"/>
      <c r="W337" s="39"/>
      <c r="X337" s="39"/>
      <c r="Y337" s="39"/>
      <c r="AN337" s="68"/>
      <c r="AO337" s="68"/>
    </row>
    <row r="338" spans="1:41" s="43" customFormat="1" x14ac:dyDescent="0.25">
      <c r="A338" s="42"/>
      <c r="B338" s="42"/>
      <c r="C338" s="42"/>
      <c r="D338" s="42"/>
      <c r="E338" s="42"/>
      <c r="F338" s="62"/>
      <c r="G338" s="62"/>
      <c r="H338" s="63"/>
      <c r="I338" s="293"/>
      <c r="K338" s="42"/>
      <c r="L338" s="42"/>
      <c r="M338" s="42"/>
      <c r="N338" s="42"/>
      <c r="O338" s="63"/>
      <c r="P338" s="42"/>
      <c r="Q338" s="42"/>
      <c r="S338" s="42"/>
      <c r="T338" s="39"/>
      <c r="U338" s="39"/>
      <c r="V338" s="39"/>
      <c r="W338" s="39"/>
      <c r="X338" s="39"/>
      <c r="Y338" s="39"/>
      <c r="AN338" s="68"/>
      <c r="AO338" s="68"/>
    </row>
    <row r="339" spans="1:41" s="43" customFormat="1" x14ac:dyDescent="0.25">
      <c r="A339" s="42"/>
      <c r="B339" s="42"/>
      <c r="C339" s="42"/>
      <c r="D339" s="42"/>
      <c r="E339" s="42"/>
      <c r="F339" s="62"/>
      <c r="G339" s="62"/>
      <c r="H339" s="63"/>
      <c r="I339" s="293"/>
      <c r="K339" s="42"/>
      <c r="L339" s="42"/>
      <c r="M339" s="42"/>
      <c r="N339" s="42"/>
      <c r="O339" s="63"/>
      <c r="P339" s="42"/>
      <c r="Q339" s="42"/>
      <c r="S339" s="42"/>
      <c r="T339" s="39"/>
      <c r="U339" s="39"/>
      <c r="V339" s="39"/>
      <c r="W339" s="39"/>
      <c r="X339" s="39"/>
      <c r="Y339" s="39"/>
      <c r="AN339" s="68"/>
      <c r="AO339" s="68"/>
    </row>
    <row r="340" spans="1:41" s="43" customFormat="1" x14ac:dyDescent="0.25">
      <c r="A340" s="42"/>
      <c r="B340" s="42"/>
      <c r="C340" s="42"/>
      <c r="D340" s="42"/>
      <c r="E340" s="42"/>
      <c r="F340" s="62"/>
      <c r="G340" s="62"/>
      <c r="H340" s="63"/>
      <c r="I340" s="293"/>
      <c r="K340" s="42"/>
      <c r="L340" s="42"/>
      <c r="M340" s="42"/>
      <c r="N340" s="42"/>
      <c r="O340" s="63"/>
      <c r="P340" s="42"/>
      <c r="Q340" s="42"/>
      <c r="S340" s="42"/>
      <c r="T340" s="39"/>
      <c r="U340" s="39"/>
      <c r="V340" s="39"/>
      <c r="W340" s="39"/>
      <c r="X340" s="39"/>
      <c r="Y340" s="39"/>
      <c r="AN340" s="68"/>
      <c r="AO340" s="68"/>
    </row>
    <row r="341" spans="1:41" s="43" customFormat="1" x14ac:dyDescent="0.25">
      <c r="A341" s="42"/>
      <c r="B341" s="42"/>
      <c r="C341" s="42"/>
      <c r="D341" s="42"/>
      <c r="E341" s="42"/>
      <c r="F341" s="62"/>
      <c r="G341" s="62"/>
      <c r="H341" s="63"/>
      <c r="I341" s="293"/>
      <c r="K341" s="42"/>
      <c r="L341" s="42"/>
      <c r="M341" s="42"/>
      <c r="N341" s="42"/>
      <c r="O341" s="63"/>
      <c r="P341" s="42"/>
      <c r="Q341" s="42"/>
      <c r="S341" s="42"/>
      <c r="T341" s="39"/>
      <c r="U341" s="39"/>
      <c r="V341" s="39"/>
      <c r="W341" s="39"/>
      <c r="X341" s="39"/>
      <c r="Y341" s="39"/>
      <c r="AN341" s="68"/>
      <c r="AO341" s="68"/>
    </row>
    <row r="342" spans="1:41" s="43" customFormat="1" x14ac:dyDescent="0.25">
      <c r="A342" s="42"/>
      <c r="B342" s="42"/>
      <c r="C342" s="42"/>
      <c r="D342" s="42"/>
      <c r="E342" s="42"/>
      <c r="F342" s="62"/>
      <c r="G342" s="62"/>
      <c r="H342" s="63"/>
      <c r="I342" s="293"/>
      <c r="K342" s="42"/>
      <c r="L342" s="42"/>
      <c r="M342" s="42"/>
      <c r="N342" s="42"/>
      <c r="O342" s="63"/>
      <c r="P342" s="42"/>
      <c r="Q342" s="42"/>
      <c r="S342" s="42"/>
      <c r="T342" s="39"/>
      <c r="U342" s="39"/>
      <c r="V342" s="39"/>
      <c r="W342" s="39"/>
      <c r="X342" s="39"/>
      <c r="Y342" s="39"/>
      <c r="AN342" s="68"/>
      <c r="AO342" s="68"/>
    </row>
    <row r="343" spans="1:41" s="43" customFormat="1" x14ac:dyDescent="0.25">
      <c r="A343" s="42"/>
      <c r="B343" s="42"/>
      <c r="C343" s="42"/>
      <c r="D343" s="42"/>
      <c r="E343" s="42"/>
      <c r="F343" s="62"/>
      <c r="G343" s="62"/>
      <c r="H343" s="63"/>
      <c r="I343" s="293"/>
      <c r="K343" s="42"/>
      <c r="L343" s="42"/>
      <c r="M343" s="42"/>
      <c r="N343" s="42"/>
      <c r="O343" s="63"/>
      <c r="P343" s="42"/>
      <c r="Q343" s="42"/>
      <c r="S343" s="42"/>
      <c r="T343" s="39"/>
      <c r="U343" s="39"/>
      <c r="V343" s="39"/>
      <c r="W343" s="39"/>
      <c r="X343" s="39"/>
      <c r="Y343" s="39"/>
      <c r="AN343" s="68"/>
      <c r="AO343" s="68"/>
    </row>
    <row r="344" spans="1:41" s="43" customFormat="1" x14ac:dyDescent="0.25">
      <c r="A344" s="42"/>
      <c r="B344" s="42"/>
      <c r="C344" s="42"/>
      <c r="D344" s="42"/>
      <c r="E344" s="42"/>
      <c r="F344" s="62"/>
      <c r="G344" s="62"/>
      <c r="H344" s="63"/>
      <c r="I344" s="293"/>
      <c r="K344" s="42"/>
      <c r="L344" s="42"/>
      <c r="M344" s="42"/>
      <c r="N344" s="42"/>
      <c r="O344" s="63"/>
      <c r="P344" s="42"/>
      <c r="Q344" s="42"/>
      <c r="S344" s="42"/>
      <c r="T344" s="39"/>
      <c r="U344" s="39"/>
      <c r="V344" s="39"/>
      <c r="W344" s="39"/>
      <c r="X344" s="39"/>
      <c r="Y344" s="39"/>
      <c r="AN344" s="68"/>
      <c r="AO344" s="68"/>
    </row>
    <row r="345" spans="1:41" s="43" customFormat="1" x14ac:dyDescent="0.25">
      <c r="A345" s="42"/>
      <c r="B345" s="42"/>
      <c r="C345" s="42"/>
      <c r="D345" s="42"/>
      <c r="E345" s="42"/>
      <c r="F345" s="62"/>
      <c r="G345" s="62"/>
      <c r="H345" s="63"/>
      <c r="I345" s="293"/>
      <c r="K345" s="42"/>
      <c r="L345" s="42"/>
      <c r="M345" s="42"/>
      <c r="N345" s="42"/>
      <c r="O345" s="63"/>
      <c r="P345" s="42"/>
      <c r="Q345" s="42"/>
      <c r="S345" s="42"/>
      <c r="T345" s="39"/>
      <c r="U345" s="39"/>
      <c r="V345" s="39"/>
      <c r="W345" s="39"/>
      <c r="X345" s="39"/>
      <c r="Y345" s="39"/>
      <c r="AN345" s="68"/>
      <c r="AO345" s="68"/>
    </row>
    <row r="346" spans="1:41" s="43" customFormat="1" x14ac:dyDescent="0.25">
      <c r="A346" s="42"/>
      <c r="B346" s="42"/>
      <c r="C346" s="42"/>
      <c r="D346" s="42"/>
      <c r="E346" s="42"/>
      <c r="F346" s="62"/>
      <c r="G346" s="62"/>
      <c r="H346" s="63"/>
      <c r="I346" s="293"/>
      <c r="K346" s="42"/>
      <c r="L346" s="42"/>
      <c r="M346" s="42"/>
      <c r="N346" s="42"/>
      <c r="O346" s="63"/>
      <c r="P346" s="42"/>
      <c r="Q346" s="42"/>
      <c r="S346" s="42"/>
      <c r="T346" s="39"/>
      <c r="U346" s="39"/>
      <c r="V346" s="39"/>
      <c r="W346" s="39"/>
      <c r="X346" s="39"/>
      <c r="Y346" s="39"/>
      <c r="AN346" s="68"/>
      <c r="AO346" s="68"/>
    </row>
    <row r="347" spans="1:41" s="43" customFormat="1" x14ac:dyDescent="0.25">
      <c r="A347" s="42"/>
      <c r="B347" s="42"/>
      <c r="C347" s="42"/>
      <c r="D347" s="42"/>
      <c r="E347" s="42"/>
      <c r="F347" s="62"/>
      <c r="G347" s="62"/>
      <c r="H347" s="63"/>
      <c r="I347" s="293"/>
      <c r="K347" s="42"/>
      <c r="L347" s="42"/>
      <c r="M347" s="42"/>
      <c r="N347" s="42"/>
      <c r="O347" s="63"/>
      <c r="P347" s="42"/>
      <c r="Q347" s="42"/>
      <c r="S347" s="42"/>
      <c r="T347" s="39"/>
      <c r="U347" s="39"/>
      <c r="V347" s="39"/>
      <c r="W347" s="39"/>
      <c r="X347" s="39"/>
      <c r="Y347" s="39"/>
      <c r="AN347" s="68"/>
      <c r="AO347" s="68"/>
    </row>
    <row r="348" spans="1:41" s="43" customFormat="1" x14ac:dyDescent="0.25">
      <c r="A348" s="42"/>
      <c r="B348" s="42"/>
      <c r="C348" s="42"/>
      <c r="D348" s="42"/>
      <c r="E348" s="42"/>
      <c r="F348" s="62"/>
      <c r="G348" s="62"/>
      <c r="H348" s="63"/>
      <c r="I348" s="293"/>
      <c r="K348" s="42"/>
      <c r="L348" s="42"/>
      <c r="M348" s="42"/>
      <c r="N348" s="42"/>
      <c r="O348" s="63"/>
      <c r="P348" s="42"/>
      <c r="Q348" s="42"/>
      <c r="S348" s="42"/>
      <c r="T348" s="39"/>
      <c r="U348" s="39"/>
      <c r="V348" s="39"/>
      <c r="W348" s="39"/>
      <c r="X348" s="39"/>
      <c r="Y348" s="39"/>
      <c r="AN348" s="68"/>
      <c r="AO348" s="68"/>
    </row>
    <row r="349" spans="1:41" s="43" customFormat="1" x14ac:dyDescent="0.25">
      <c r="A349" s="42"/>
      <c r="B349" s="42"/>
      <c r="C349" s="42"/>
      <c r="D349" s="42"/>
      <c r="E349" s="42"/>
      <c r="F349" s="62"/>
      <c r="G349" s="62"/>
      <c r="H349" s="63"/>
      <c r="I349" s="293"/>
      <c r="K349" s="42"/>
      <c r="L349" s="42"/>
      <c r="M349" s="42"/>
      <c r="N349" s="42"/>
      <c r="O349" s="63"/>
      <c r="P349" s="42"/>
      <c r="Q349" s="42"/>
      <c r="S349" s="42"/>
      <c r="T349" s="39"/>
      <c r="U349" s="39"/>
      <c r="V349" s="39"/>
      <c r="W349" s="39"/>
      <c r="X349" s="39"/>
      <c r="Y349" s="39"/>
      <c r="AN349" s="68"/>
      <c r="AO349" s="68"/>
    </row>
    <row r="350" spans="1:41" s="43" customFormat="1" x14ac:dyDescent="0.25">
      <c r="A350" s="42"/>
      <c r="B350" s="42"/>
      <c r="C350" s="42"/>
      <c r="D350" s="42"/>
      <c r="E350" s="42"/>
      <c r="F350" s="62"/>
      <c r="G350" s="62"/>
      <c r="H350" s="63"/>
      <c r="I350" s="293"/>
      <c r="K350" s="42"/>
      <c r="L350" s="42"/>
      <c r="M350" s="42"/>
      <c r="N350" s="42"/>
      <c r="O350" s="63"/>
      <c r="P350" s="42"/>
      <c r="Q350" s="42"/>
      <c r="S350" s="42"/>
      <c r="T350" s="39"/>
      <c r="U350" s="39"/>
      <c r="V350" s="39"/>
      <c r="W350" s="39"/>
      <c r="X350" s="39"/>
      <c r="Y350" s="39"/>
      <c r="AN350" s="68"/>
      <c r="AO350" s="68"/>
    </row>
    <row r="351" spans="1:41" s="43" customFormat="1" x14ac:dyDescent="0.25">
      <c r="A351" s="42"/>
      <c r="B351" s="42"/>
      <c r="C351" s="42"/>
      <c r="D351" s="42"/>
      <c r="E351" s="42"/>
      <c r="F351" s="62"/>
      <c r="G351" s="62"/>
      <c r="H351" s="63"/>
      <c r="I351" s="293"/>
      <c r="K351" s="42"/>
      <c r="L351" s="42"/>
      <c r="M351" s="42"/>
      <c r="N351" s="42"/>
      <c r="O351" s="63"/>
      <c r="P351" s="42"/>
      <c r="Q351" s="42"/>
      <c r="S351" s="42"/>
      <c r="T351" s="39"/>
      <c r="U351" s="39"/>
      <c r="V351" s="39"/>
      <c r="W351" s="39"/>
      <c r="X351" s="39"/>
      <c r="Y351" s="39"/>
      <c r="AN351" s="68"/>
      <c r="AO351" s="68"/>
    </row>
    <row r="352" spans="1:41" s="43" customFormat="1" x14ac:dyDescent="0.25">
      <c r="A352" s="42"/>
      <c r="B352" s="42"/>
      <c r="C352" s="42"/>
      <c r="D352" s="42"/>
      <c r="E352" s="42"/>
      <c r="F352" s="62"/>
      <c r="G352" s="62"/>
      <c r="H352" s="63"/>
      <c r="I352" s="293"/>
      <c r="K352" s="42"/>
      <c r="L352" s="42"/>
      <c r="M352" s="42"/>
      <c r="N352" s="42"/>
      <c r="O352" s="63"/>
      <c r="P352" s="42"/>
      <c r="Q352" s="42"/>
      <c r="S352" s="42"/>
      <c r="T352" s="39"/>
      <c r="U352" s="39"/>
      <c r="V352" s="39"/>
      <c r="W352" s="39"/>
      <c r="X352" s="39"/>
      <c r="Y352" s="39"/>
      <c r="AN352" s="68"/>
      <c r="AO352" s="68"/>
    </row>
    <row r="353" spans="1:41" s="43" customFormat="1" x14ac:dyDescent="0.25">
      <c r="A353" s="42"/>
      <c r="B353" s="42"/>
      <c r="C353" s="42"/>
      <c r="D353" s="42"/>
      <c r="E353" s="42"/>
      <c r="F353" s="62"/>
      <c r="G353" s="62"/>
      <c r="H353" s="63"/>
      <c r="I353" s="293"/>
      <c r="K353" s="42"/>
      <c r="L353" s="42"/>
      <c r="M353" s="42"/>
      <c r="N353" s="42"/>
      <c r="O353" s="63"/>
      <c r="P353" s="42"/>
      <c r="Q353" s="42"/>
      <c r="S353" s="42"/>
      <c r="T353" s="39"/>
      <c r="U353" s="39"/>
      <c r="V353" s="39"/>
      <c r="W353" s="39"/>
      <c r="X353" s="39"/>
      <c r="Y353" s="39"/>
      <c r="AN353" s="68"/>
      <c r="AO353" s="68"/>
    </row>
    <row r="354" spans="1:41" s="43" customFormat="1" x14ac:dyDescent="0.25">
      <c r="A354" s="42"/>
      <c r="B354" s="42"/>
      <c r="C354" s="42"/>
      <c r="D354" s="42"/>
      <c r="E354" s="42"/>
      <c r="F354" s="62"/>
      <c r="G354" s="62"/>
      <c r="H354" s="63"/>
      <c r="I354" s="293"/>
      <c r="K354" s="42"/>
      <c r="L354" s="42"/>
      <c r="M354" s="42"/>
      <c r="N354" s="42"/>
      <c r="O354" s="63"/>
      <c r="P354" s="42"/>
      <c r="Q354" s="42"/>
      <c r="S354" s="42"/>
      <c r="T354" s="39"/>
      <c r="U354" s="39"/>
      <c r="V354" s="39"/>
      <c r="W354" s="39"/>
      <c r="X354" s="39"/>
      <c r="Y354" s="39"/>
      <c r="AN354" s="68"/>
      <c r="AO354" s="68"/>
    </row>
    <row r="355" spans="1:41" s="43" customFormat="1" x14ac:dyDescent="0.25">
      <c r="A355" s="42"/>
      <c r="B355" s="42"/>
      <c r="C355" s="42"/>
      <c r="D355" s="42"/>
      <c r="E355" s="42"/>
      <c r="F355" s="62"/>
      <c r="G355" s="62"/>
      <c r="H355" s="63"/>
      <c r="I355" s="293"/>
      <c r="K355" s="42"/>
      <c r="L355" s="42"/>
      <c r="M355" s="42"/>
      <c r="N355" s="42"/>
      <c r="O355" s="63"/>
      <c r="P355" s="42"/>
      <c r="Q355" s="42"/>
      <c r="S355" s="42"/>
      <c r="T355" s="39"/>
      <c r="U355" s="39"/>
      <c r="V355" s="39"/>
      <c r="W355" s="39"/>
      <c r="X355" s="39"/>
      <c r="Y355" s="39"/>
      <c r="AN355" s="68"/>
      <c r="AO355" s="68"/>
    </row>
    <row r="356" spans="1:41" s="43" customFormat="1" x14ac:dyDescent="0.25">
      <c r="A356" s="42"/>
      <c r="B356" s="42"/>
      <c r="C356" s="42"/>
      <c r="D356" s="42"/>
      <c r="E356" s="42"/>
      <c r="F356" s="62"/>
      <c r="G356" s="62"/>
      <c r="H356" s="63"/>
      <c r="I356" s="293"/>
      <c r="K356" s="42"/>
      <c r="L356" s="42"/>
      <c r="M356" s="42"/>
      <c r="N356" s="42"/>
      <c r="O356" s="63"/>
      <c r="P356" s="42"/>
      <c r="Q356" s="42"/>
      <c r="S356" s="42"/>
      <c r="T356" s="39"/>
      <c r="U356" s="39"/>
      <c r="V356" s="39"/>
      <c r="W356" s="39"/>
      <c r="X356" s="39"/>
      <c r="Y356" s="39"/>
      <c r="AN356" s="68"/>
      <c r="AO356" s="68"/>
    </row>
    <row r="357" spans="1:41" s="43" customFormat="1" x14ac:dyDescent="0.25">
      <c r="A357" s="42"/>
      <c r="B357" s="42"/>
      <c r="C357" s="42"/>
      <c r="D357" s="42"/>
      <c r="E357" s="42"/>
      <c r="F357" s="62"/>
      <c r="G357" s="62"/>
      <c r="H357" s="63"/>
      <c r="I357" s="293"/>
      <c r="K357" s="42"/>
      <c r="L357" s="42"/>
      <c r="M357" s="42"/>
      <c r="N357" s="42"/>
      <c r="O357" s="63"/>
      <c r="P357" s="42"/>
      <c r="Q357" s="42"/>
      <c r="S357" s="42"/>
      <c r="T357" s="39"/>
      <c r="U357" s="39"/>
      <c r="V357" s="39"/>
      <c r="W357" s="39"/>
      <c r="X357" s="39"/>
      <c r="Y357" s="39"/>
      <c r="AN357" s="68"/>
      <c r="AO357" s="68"/>
    </row>
    <row r="358" spans="1:41" s="43" customFormat="1" x14ac:dyDescent="0.25">
      <c r="A358" s="42"/>
      <c r="B358" s="42"/>
      <c r="C358" s="42"/>
      <c r="D358" s="42"/>
      <c r="E358" s="42"/>
      <c r="F358" s="62"/>
      <c r="G358" s="62"/>
      <c r="H358" s="63"/>
      <c r="I358" s="293"/>
      <c r="K358" s="42"/>
      <c r="L358" s="42"/>
      <c r="M358" s="42"/>
      <c r="N358" s="42"/>
      <c r="O358" s="63"/>
      <c r="P358" s="42"/>
      <c r="Q358" s="42"/>
      <c r="S358" s="42"/>
      <c r="T358" s="39"/>
      <c r="U358" s="39"/>
      <c r="V358" s="39"/>
      <c r="W358" s="39"/>
      <c r="X358" s="39"/>
      <c r="Y358" s="39"/>
      <c r="AN358" s="68"/>
      <c r="AO358" s="68"/>
    </row>
    <row r="359" spans="1:41" s="43" customFormat="1" x14ac:dyDescent="0.25">
      <c r="A359" s="42"/>
      <c r="B359" s="42"/>
      <c r="C359" s="42"/>
      <c r="D359" s="42"/>
      <c r="E359" s="42"/>
      <c r="F359" s="62"/>
      <c r="G359" s="62"/>
      <c r="H359" s="63"/>
      <c r="I359" s="293"/>
      <c r="K359" s="42"/>
      <c r="L359" s="42"/>
      <c r="M359" s="42"/>
      <c r="N359" s="42"/>
      <c r="O359" s="63"/>
      <c r="P359" s="42"/>
      <c r="Q359" s="42"/>
      <c r="S359" s="42"/>
      <c r="T359" s="39"/>
      <c r="U359" s="39"/>
      <c r="V359" s="39"/>
      <c r="W359" s="39"/>
      <c r="X359" s="39"/>
      <c r="Y359" s="39"/>
      <c r="AN359" s="68"/>
      <c r="AO359" s="68"/>
    </row>
    <row r="360" spans="1:41" s="43" customFormat="1" x14ac:dyDescent="0.25">
      <c r="A360" s="42"/>
      <c r="B360" s="42"/>
      <c r="C360" s="42"/>
      <c r="D360" s="42"/>
      <c r="E360" s="42"/>
      <c r="F360" s="62"/>
      <c r="G360" s="62"/>
      <c r="H360" s="63"/>
      <c r="I360" s="293"/>
      <c r="K360" s="42"/>
      <c r="L360" s="42"/>
      <c r="M360" s="42"/>
      <c r="N360" s="42"/>
      <c r="O360" s="63"/>
      <c r="P360" s="42"/>
      <c r="Q360" s="42"/>
      <c r="S360" s="42"/>
      <c r="T360" s="39"/>
      <c r="U360" s="39"/>
      <c r="V360" s="39"/>
      <c r="W360" s="39"/>
      <c r="X360" s="39"/>
      <c r="Y360" s="39"/>
      <c r="AN360" s="68"/>
      <c r="AO360" s="68"/>
    </row>
    <row r="361" spans="1:41" s="43" customFormat="1" x14ac:dyDescent="0.25">
      <c r="A361" s="42"/>
      <c r="B361" s="42"/>
      <c r="C361" s="42"/>
      <c r="D361" s="42"/>
      <c r="E361" s="42"/>
      <c r="F361" s="62"/>
      <c r="G361" s="62"/>
      <c r="H361" s="63"/>
      <c r="I361" s="293"/>
      <c r="K361" s="42"/>
      <c r="L361" s="42"/>
      <c r="M361" s="42"/>
      <c r="N361" s="42"/>
      <c r="O361" s="63"/>
      <c r="P361" s="42"/>
      <c r="Q361" s="42"/>
      <c r="S361" s="42"/>
      <c r="T361" s="39"/>
      <c r="U361" s="39"/>
      <c r="V361" s="39"/>
      <c r="W361" s="39"/>
      <c r="X361" s="39"/>
      <c r="Y361" s="39"/>
      <c r="AN361" s="68"/>
      <c r="AO361" s="68"/>
    </row>
    <row r="362" spans="1:41" s="43" customFormat="1" x14ac:dyDescent="0.25">
      <c r="A362" s="42"/>
      <c r="B362" s="42"/>
      <c r="C362" s="42"/>
      <c r="D362" s="42"/>
      <c r="E362" s="42"/>
      <c r="F362" s="62"/>
      <c r="G362" s="62"/>
      <c r="H362" s="63"/>
      <c r="I362" s="293"/>
      <c r="K362" s="42"/>
      <c r="L362" s="42"/>
      <c r="M362" s="42"/>
      <c r="N362" s="42"/>
      <c r="O362" s="63"/>
      <c r="P362" s="42"/>
      <c r="Q362" s="42"/>
      <c r="S362" s="42"/>
      <c r="T362" s="39"/>
      <c r="U362" s="39"/>
      <c r="V362" s="39"/>
      <c r="W362" s="39"/>
      <c r="X362" s="39"/>
      <c r="Y362" s="39"/>
      <c r="AN362" s="68"/>
      <c r="AO362" s="68"/>
    </row>
    <row r="363" spans="1:41" s="43" customFormat="1" x14ac:dyDescent="0.25">
      <c r="A363" s="42"/>
      <c r="B363" s="42"/>
      <c r="C363" s="42"/>
      <c r="D363" s="42"/>
      <c r="E363" s="42"/>
      <c r="F363" s="62"/>
      <c r="G363" s="62"/>
      <c r="H363" s="63"/>
      <c r="I363" s="293"/>
      <c r="K363" s="42"/>
      <c r="L363" s="42"/>
      <c r="M363" s="42"/>
      <c r="N363" s="42"/>
      <c r="O363" s="63"/>
      <c r="P363" s="42"/>
      <c r="Q363" s="42"/>
      <c r="S363" s="42"/>
      <c r="T363" s="39"/>
      <c r="U363" s="39"/>
      <c r="V363" s="39"/>
      <c r="W363" s="39"/>
      <c r="X363" s="39"/>
      <c r="Y363" s="39"/>
      <c r="AN363" s="68"/>
      <c r="AO363" s="68"/>
    </row>
    <row r="364" spans="1:41" s="43" customFormat="1" x14ac:dyDescent="0.25">
      <c r="A364" s="42"/>
      <c r="B364" s="42"/>
      <c r="C364" s="42"/>
      <c r="D364" s="42"/>
      <c r="E364" s="42"/>
      <c r="F364" s="62"/>
      <c r="G364" s="62"/>
      <c r="H364" s="63"/>
      <c r="I364" s="293"/>
      <c r="K364" s="42"/>
      <c r="L364" s="42"/>
      <c r="M364" s="42"/>
      <c r="N364" s="42"/>
      <c r="O364" s="63"/>
      <c r="P364" s="42"/>
      <c r="Q364" s="42"/>
      <c r="S364" s="42"/>
      <c r="T364" s="39"/>
      <c r="U364" s="39"/>
      <c r="V364" s="39"/>
      <c r="W364" s="39"/>
      <c r="X364" s="39"/>
      <c r="Y364" s="39"/>
      <c r="AN364" s="68"/>
      <c r="AO364" s="68"/>
    </row>
    <row r="365" spans="1:41" s="43" customFormat="1" x14ac:dyDescent="0.25">
      <c r="A365" s="42"/>
      <c r="B365" s="42"/>
      <c r="C365" s="42"/>
      <c r="D365" s="42"/>
      <c r="E365" s="42"/>
      <c r="F365" s="62"/>
      <c r="G365" s="62"/>
      <c r="H365" s="63"/>
      <c r="I365" s="293"/>
      <c r="K365" s="42"/>
      <c r="L365" s="42"/>
      <c r="M365" s="42"/>
      <c r="N365" s="42"/>
      <c r="O365" s="63"/>
      <c r="P365" s="42"/>
      <c r="Q365" s="42"/>
      <c r="S365" s="42"/>
      <c r="T365" s="39"/>
      <c r="U365" s="39"/>
      <c r="V365" s="39"/>
      <c r="W365" s="39"/>
      <c r="X365" s="39"/>
      <c r="Y365" s="39"/>
      <c r="AN365" s="68"/>
      <c r="AO365" s="68"/>
    </row>
    <row r="366" spans="1:41" s="43" customFormat="1" x14ac:dyDescent="0.25">
      <c r="A366" s="42"/>
      <c r="B366" s="42"/>
      <c r="C366" s="42"/>
      <c r="D366" s="42"/>
      <c r="E366" s="42"/>
      <c r="F366" s="62"/>
      <c r="G366" s="62"/>
      <c r="H366" s="63"/>
      <c r="I366" s="293"/>
      <c r="K366" s="42"/>
      <c r="L366" s="42"/>
      <c r="M366" s="42"/>
      <c r="N366" s="42"/>
      <c r="O366" s="63"/>
      <c r="P366" s="42"/>
      <c r="Q366" s="42"/>
      <c r="S366" s="42"/>
      <c r="T366" s="39"/>
      <c r="U366" s="39"/>
      <c r="V366" s="39"/>
      <c r="W366" s="39"/>
      <c r="X366" s="39"/>
      <c r="Y366" s="39"/>
      <c r="AN366" s="68"/>
      <c r="AO366" s="68"/>
    </row>
    <row r="367" spans="1:41" s="43" customFormat="1" x14ac:dyDescent="0.25">
      <c r="A367" s="42"/>
      <c r="B367" s="42"/>
      <c r="C367" s="42"/>
      <c r="D367" s="42"/>
      <c r="E367" s="42"/>
      <c r="F367" s="62"/>
      <c r="G367" s="62"/>
      <c r="H367" s="63"/>
      <c r="I367" s="293"/>
      <c r="K367" s="42"/>
      <c r="L367" s="42"/>
      <c r="M367" s="42"/>
      <c r="N367" s="42"/>
      <c r="O367" s="63"/>
      <c r="P367" s="42"/>
      <c r="Q367" s="42"/>
      <c r="S367" s="42"/>
      <c r="T367" s="39"/>
      <c r="U367" s="39"/>
      <c r="V367" s="39"/>
      <c r="W367" s="39"/>
      <c r="X367" s="39"/>
      <c r="Y367" s="39"/>
      <c r="AN367" s="68"/>
      <c r="AO367" s="68"/>
    </row>
    <row r="368" spans="1:41" s="43" customFormat="1" x14ac:dyDescent="0.25">
      <c r="A368" s="42"/>
      <c r="B368" s="42"/>
      <c r="C368" s="42"/>
      <c r="D368" s="42"/>
      <c r="E368" s="42"/>
      <c r="F368" s="62"/>
      <c r="G368" s="62"/>
      <c r="H368" s="63"/>
      <c r="I368" s="293"/>
      <c r="K368" s="42"/>
      <c r="L368" s="42"/>
      <c r="M368" s="42"/>
      <c r="N368" s="42"/>
      <c r="O368" s="63"/>
      <c r="P368" s="42"/>
      <c r="Q368" s="42"/>
      <c r="S368" s="42"/>
      <c r="T368" s="39"/>
      <c r="U368" s="39"/>
      <c r="V368" s="39"/>
      <c r="W368" s="39"/>
      <c r="X368" s="39"/>
      <c r="Y368" s="39"/>
      <c r="AN368" s="68"/>
      <c r="AO368" s="68"/>
    </row>
    <row r="369" spans="1:41" s="43" customFormat="1" x14ac:dyDescent="0.25">
      <c r="A369" s="42"/>
      <c r="B369" s="42"/>
      <c r="C369" s="42"/>
      <c r="D369" s="42"/>
      <c r="E369" s="42"/>
      <c r="F369" s="62"/>
      <c r="G369" s="62"/>
      <c r="H369" s="63"/>
      <c r="I369" s="293"/>
      <c r="K369" s="42"/>
      <c r="L369" s="42"/>
      <c r="M369" s="42"/>
      <c r="N369" s="42"/>
      <c r="O369" s="63"/>
      <c r="P369" s="42"/>
      <c r="Q369" s="42"/>
      <c r="S369" s="42"/>
      <c r="T369" s="39"/>
      <c r="U369" s="39"/>
      <c r="V369" s="39"/>
      <c r="W369" s="39"/>
      <c r="X369" s="39"/>
      <c r="Y369" s="39"/>
      <c r="AN369" s="68"/>
      <c r="AO369" s="68"/>
    </row>
    <row r="370" spans="1:41" s="43" customFormat="1" x14ac:dyDescent="0.25">
      <c r="A370" s="42"/>
      <c r="B370" s="42"/>
      <c r="C370" s="42"/>
      <c r="D370" s="42"/>
      <c r="E370" s="42"/>
      <c r="F370" s="62"/>
      <c r="G370" s="62"/>
      <c r="H370" s="63"/>
      <c r="I370" s="293"/>
      <c r="K370" s="42"/>
      <c r="L370" s="42"/>
      <c r="M370" s="42"/>
      <c r="N370" s="42"/>
      <c r="O370" s="63"/>
      <c r="P370" s="42"/>
      <c r="Q370" s="42"/>
      <c r="S370" s="42"/>
      <c r="T370" s="39"/>
      <c r="U370" s="39"/>
      <c r="V370" s="39"/>
      <c r="W370" s="39"/>
      <c r="X370" s="39"/>
      <c r="Y370" s="39"/>
      <c r="AN370" s="68"/>
      <c r="AO370" s="68"/>
    </row>
    <row r="371" spans="1:41" s="43" customFormat="1" x14ac:dyDescent="0.25">
      <c r="A371" s="42"/>
      <c r="B371" s="42"/>
      <c r="C371" s="42"/>
      <c r="D371" s="42"/>
      <c r="E371" s="42"/>
      <c r="F371" s="62"/>
      <c r="G371" s="62"/>
      <c r="H371" s="63"/>
      <c r="I371" s="293"/>
      <c r="K371" s="42"/>
      <c r="L371" s="42"/>
      <c r="M371" s="42"/>
      <c r="N371" s="42"/>
      <c r="O371" s="63"/>
      <c r="P371" s="42"/>
      <c r="Q371" s="42"/>
      <c r="S371" s="42"/>
      <c r="T371" s="39"/>
      <c r="U371" s="39"/>
      <c r="V371" s="39"/>
      <c r="W371" s="39"/>
      <c r="X371" s="39"/>
      <c r="Y371" s="39"/>
      <c r="AN371" s="68"/>
      <c r="AO371" s="68"/>
    </row>
    <row r="372" spans="1:41" s="43" customFormat="1" x14ac:dyDescent="0.25">
      <c r="A372" s="42"/>
      <c r="B372" s="42"/>
      <c r="C372" s="42"/>
      <c r="D372" s="42"/>
      <c r="E372" s="42"/>
      <c r="F372" s="62"/>
      <c r="G372" s="62"/>
      <c r="H372" s="63"/>
      <c r="I372" s="293"/>
      <c r="K372" s="42"/>
      <c r="L372" s="42"/>
      <c r="M372" s="42"/>
      <c r="N372" s="42"/>
      <c r="O372" s="63"/>
      <c r="P372" s="42"/>
      <c r="Q372" s="42"/>
      <c r="S372" s="42"/>
      <c r="T372" s="39"/>
      <c r="U372" s="39"/>
      <c r="V372" s="39"/>
      <c r="W372" s="39"/>
      <c r="X372" s="39"/>
      <c r="Y372" s="39"/>
      <c r="AN372" s="68"/>
      <c r="AO372" s="68"/>
    </row>
    <row r="373" spans="1:41" s="43" customFormat="1" x14ac:dyDescent="0.25">
      <c r="A373" s="42"/>
      <c r="B373" s="42"/>
      <c r="C373" s="42"/>
      <c r="D373" s="42"/>
      <c r="E373" s="42"/>
      <c r="F373" s="62"/>
      <c r="G373" s="62"/>
      <c r="H373" s="63"/>
      <c r="I373" s="293"/>
      <c r="K373" s="42"/>
      <c r="L373" s="42"/>
      <c r="M373" s="42"/>
      <c r="N373" s="42"/>
      <c r="O373" s="63"/>
      <c r="P373" s="42"/>
      <c r="Q373" s="42"/>
      <c r="S373" s="42"/>
      <c r="T373" s="39"/>
      <c r="U373" s="39"/>
      <c r="V373" s="39"/>
      <c r="W373" s="39"/>
      <c r="X373" s="39"/>
      <c r="Y373" s="39"/>
      <c r="AN373" s="68"/>
      <c r="AO373" s="68"/>
    </row>
    <row r="374" spans="1:41" s="43" customFormat="1" x14ac:dyDescent="0.25">
      <c r="A374" s="42"/>
      <c r="B374" s="42"/>
      <c r="C374" s="42"/>
      <c r="D374" s="42"/>
      <c r="E374" s="42"/>
      <c r="F374" s="62"/>
      <c r="G374" s="62"/>
      <c r="H374" s="63"/>
      <c r="I374" s="293"/>
      <c r="K374" s="42"/>
      <c r="L374" s="42"/>
      <c r="M374" s="42"/>
      <c r="N374" s="42"/>
      <c r="O374" s="63"/>
      <c r="P374" s="42"/>
      <c r="Q374" s="42"/>
      <c r="S374" s="42"/>
      <c r="T374" s="39"/>
      <c r="U374" s="39"/>
      <c r="V374" s="39"/>
      <c r="W374" s="39"/>
      <c r="X374" s="39"/>
      <c r="Y374" s="39"/>
      <c r="AN374" s="68"/>
      <c r="AO374" s="68"/>
    </row>
    <row r="375" spans="1:41" s="43" customFormat="1" x14ac:dyDescent="0.25">
      <c r="A375" s="42"/>
      <c r="B375" s="42"/>
      <c r="C375" s="42"/>
      <c r="D375" s="42"/>
      <c r="E375" s="42"/>
      <c r="F375" s="62"/>
      <c r="G375" s="62"/>
      <c r="H375" s="63"/>
      <c r="I375" s="293"/>
      <c r="K375" s="42"/>
      <c r="L375" s="42"/>
      <c r="M375" s="42"/>
      <c r="N375" s="42"/>
      <c r="O375" s="63"/>
      <c r="P375" s="42"/>
      <c r="Q375" s="42"/>
      <c r="S375" s="42"/>
      <c r="T375" s="39"/>
      <c r="U375" s="39"/>
      <c r="V375" s="39"/>
      <c r="W375" s="39"/>
      <c r="X375" s="39"/>
      <c r="Y375" s="39"/>
      <c r="AN375" s="68"/>
      <c r="AO375" s="68"/>
    </row>
    <row r="376" spans="1:41" s="43" customFormat="1" x14ac:dyDescent="0.25">
      <c r="A376" s="42"/>
      <c r="B376" s="42"/>
      <c r="C376" s="42"/>
      <c r="D376" s="42"/>
      <c r="E376" s="42"/>
      <c r="F376" s="62"/>
      <c r="G376" s="62"/>
      <c r="H376" s="63"/>
      <c r="I376" s="293"/>
      <c r="K376" s="42"/>
      <c r="L376" s="42"/>
      <c r="M376" s="42"/>
      <c r="N376" s="42"/>
      <c r="O376" s="63"/>
      <c r="P376" s="42"/>
      <c r="Q376" s="42"/>
      <c r="S376" s="42"/>
      <c r="T376" s="39"/>
      <c r="U376" s="39"/>
      <c r="V376" s="39"/>
      <c r="W376" s="39"/>
      <c r="X376" s="39"/>
      <c r="Y376" s="39"/>
      <c r="AN376" s="68"/>
      <c r="AO376" s="68"/>
    </row>
    <row r="377" spans="1:41" s="43" customFormat="1" x14ac:dyDescent="0.25">
      <c r="A377" s="42"/>
      <c r="B377" s="42"/>
      <c r="C377" s="42"/>
      <c r="D377" s="42"/>
      <c r="E377" s="42"/>
      <c r="F377" s="62"/>
      <c r="G377" s="62"/>
      <c r="H377" s="63"/>
      <c r="I377" s="293"/>
      <c r="K377" s="42"/>
      <c r="L377" s="42"/>
      <c r="M377" s="42"/>
      <c r="N377" s="42"/>
      <c r="O377" s="63"/>
      <c r="P377" s="42"/>
      <c r="Q377" s="42"/>
      <c r="S377" s="42"/>
      <c r="T377" s="39"/>
      <c r="U377" s="39"/>
      <c r="V377" s="39"/>
      <c r="W377" s="39"/>
      <c r="X377" s="39"/>
      <c r="Y377" s="39"/>
      <c r="AN377" s="68"/>
      <c r="AO377" s="68"/>
    </row>
    <row r="378" spans="1:41" s="43" customFormat="1" x14ac:dyDescent="0.25">
      <c r="A378" s="42"/>
      <c r="B378" s="42"/>
      <c r="C378" s="42"/>
      <c r="D378" s="42"/>
      <c r="E378" s="42"/>
      <c r="F378" s="62"/>
      <c r="G378" s="62"/>
      <c r="H378" s="63"/>
      <c r="I378" s="293"/>
      <c r="K378" s="42"/>
      <c r="L378" s="42"/>
      <c r="M378" s="42"/>
      <c r="N378" s="42"/>
      <c r="O378" s="63"/>
      <c r="P378" s="42"/>
      <c r="Q378" s="42"/>
      <c r="S378" s="42"/>
      <c r="T378" s="39"/>
      <c r="U378" s="39"/>
      <c r="V378" s="39"/>
      <c r="W378" s="39"/>
      <c r="X378" s="39"/>
      <c r="Y378" s="39"/>
      <c r="AN378" s="68"/>
      <c r="AO378" s="68"/>
    </row>
    <row r="379" spans="1:41" s="43" customFormat="1" x14ac:dyDescent="0.25">
      <c r="A379" s="42"/>
      <c r="B379" s="42"/>
      <c r="C379" s="42"/>
      <c r="D379" s="42"/>
      <c r="E379" s="42"/>
      <c r="F379" s="62"/>
      <c r="G379" s="62"/>
      <c r="H379" s="63"/>
      <c r="I379" s="293"/>
      <c r="K379" s="42"/>
      <c r="L379" s="42"/>
      <c r="M379" s="42"/>
      <c r="N379" s="42"/>
      <c r="O379" s="63"/>
      <c r="P379" s="42"/>
      <c r="Q379" s="42"/>
      <c r="S379" s="42"/>
      <c r="T379" s="39"/>
      <c r="U379" s="39"/>
      <c r="V379" s="39"/>
      <c r="W379" s="39"/>
      <c r="X379" s="39"/>
      <c r="Y379" s="39"/>
      <c r="AN379" s="68"/>
      <c r="AO379" s="68"/>
    </row>
    <row r="380" spans="1:41" s="43" customFormat="1" x14ac:dyDescent="0.25">
      <c r="A380" s="42"/>
      <c r="B380" s="42"/>
      <c r="C380" s="42"/>
      <c r="D380" s="42"/>
      <c r="E380" s="42"/>
      <c r="F380" s="62"/>
      <c r="G380" s="62"/>
      <c r="H380" s="63"/>
      <c r="I380" s="293"/>
      <c r="K380" s="42"/>
      <c r="L380" s="42"/>
      <c r="M380" s="42"/>
      <c r="N380" s="42"/>
      <c r="O380" s="63"/>
      <c r="P380" s="42"/>
      <c r="Q380" s="42"/>
      <c r="S380" s="42"/>
      <c r="T380" s="39"/>
      <c r="U380" s="39"/>
      <c r="V380" s="39"/>
      <c r="W380" s="39"/>
      <c r="X380" s="39"/>
      <c r="Y380" s="39"/>
      <c r="AN380" s="68"/>
      <c r="AO380" s="68"/>
    </row>
    <row r="381" spans="1:41" s="43" customFormat="1" x14ac:dyDescent="0.25">
      <c r="A381" s="42"/>
      <c r="B381" s="42"/>
      <c r="C381" s="42"/>
      <c r="D381" s="42"/>
      <c r="E381" s="42"/>
      <c r="F381" s="62"/>
      <c r="G381" s="62"/>
      <c r="H381" s="63"/>
      <c r="I381" s="293"/>
      <c r="K381" s="42"/>
      <c r="L381" s="42"/>
      <c r="M381" s="42"/>
      <c r="N381" s="42"/>
      <c r="O381" s="63"/>
      <c r="P381" s="42"/>
      <c r="Q381" s="42"/>
      <c r="S381" s="42"/>
      <c r="T381" s="39"/>
      <c r="U381" s="39"/>
      <c r="V381" s="39"/>
      <c r="W381" s="39"/>
      <c r="X381" s="39"/>
      <c r="Y381" s="39"/>
      <c r="AN381" s="68"/>
      <c r="AO381" s="68"/>
    </row>
    <row r="382" spans="1:41" s="43" customFormat="1" x14ac:dyDescent="0.25">
      <c r="A382" s="42"/>
      <c r="B382" s="42"/>
      <c r="C382" s="42"/>
      <c r="D382" s="42"/>
      <c r="E382" s="42"/>
      <c r="F382" s="62"/>
      <c r="G382" s="62"/>
      <c r="H382" s="63"/>
      <c r="I382" s="293"/>
      <c r="K382" s="42"/>
      <c r="L382" s="42"/>
      <c r="M382" s="42"/>
      <c r="N382" s="42"/>
      <c r="O382" s="63"/>
      <c r="P382" s="42"/>
      <c r="Q382" s="42"/>
      <c r="S382" s="42"/>
      <c r="T382" s="39"/>
      <c r="U382" s="39"/>
      <c r="V382" s="39"/>
      <c r="W382" s="39"/>
      <c r="X382" s="39"/>
      <c r="Y382" s="39"/>
      <c r="AN382" s="68"/>
      <c r="AO382" s="68"/>
    </row>
    <row r="383" spans="1:41" s="43" customFormat="1" x14ac:dyDescent="0.25">
      <c r="A383" s="42"/>
      <c r="B383" s="42"/>
      <c r="C383" s="42"/>
      <c r="D383" s="42"/>
      <c r="E383" s="42"/>
      <c r="F383" s="62"/>
      <c r="G383" s="62"/>
      <c r="H383" s="63"/>
      <c r="I383" s="293"/>
      <c r="K383" s="42"/>
      <c r="L383" s="42"/>
      <c r="M383" s="42"/>
      <c r="N383" s="42"/>
      <c r="O383" s="63"/>
      <c r="P383" s="42"/>
      <c r="Q383" s="42"/>
      <c r="S383" s="42"/>
      <c r="T383" s="39"/>
      <c r="U383" s="39"/>
      <c r="V383" s="39"/>
      <c r="W383" s="39"/>
      <c r="X383" s="39"/>
      <c r="Y383" s="39"/>
      <c r="AN383" s="68"/>
      <c r="AO383" s="68"/>
    </row>
    <row r="384" spans="1:41" s="43" customFormat="1" x14ac:dyDescent="0.25">
      <c r="A384" s="42"/>
      <c r="B384" s="42"/>
      <c r="C384" s="42"/>
      <c r="D384" s="42"/>
      <c r="E384" s="42"/>
      <c r="F384" s="62"/>
      <c r="G384" s="62"/>
      <c r="H384" s="63"/>
      <c r="I384" s="293"/>
      <c r="K384" s="42"/>
      <c r="L384" s="42"/>
      <c r="M384" s="42"/>
      <c r="N384" s="42"/>
      <c r="O384" s="63"/>
      <c r="P384" s="42"/>
      <c r="Q384" s="42"/>
      <c r="S384" s="42"/>
      <c r="T384" s="39"/>
      <c r="U384" s="39"/>
      <c r="V384" s="39"/>
      <c r="W384" s="39"/>
      <c r="X384" s="39"/>
      <c r="Y384" s="39"/>
      <c r="AN384" s="68"/>
      <c r="AO384" s="68"/>
    </row>
    <row r="385" spans="1:41" s="43" customFormat="1" x14ac:dyDescent="0.25">
      <c r="A385" s="42"/>
      <c r="B385" s="42"/>
      <c r="C385" s="42"/>
      <c r="D385" s="42"/>
      <c r="E385" s="42"/>
      <c r="F385" s="62"/>
      <c r="G385" s="62"/>
      <c r="H385" s="63"/>
      <c r="I385" s="293"/>
      <c r="K385" s="42"/>
      <c r="L385" s="42"/>
      <c r="M385" s="42"/>
      <c r="N385" s="42"/>
      <c r="O385" s="63"/>
      <c r="P385" s="42"/>
      <c r="Q385" s="42"/>
      <c r="S385" s="42"/>
      <c r="T385" s="39"/>
      <c r="U385" s="39"/>
      <c r="V385" s="39"/>
      <c r="W385" s="39"/>
      <c r="X385" s="39"/>
      <c r="Y385" s="39"/>
      <c r="AN385" s="68"/>
      <c r="AO385" s="68"/>
    </row>
    <row r="386" spans="1:41" s="43" customFormat="1" x14ac:dyDescent="0.25">
      <c r="A386" s="42"/>
      <c r="B386" s="42"/>
      <c r="C386" s="42"/>
      <c r="D386" s="42"/>
      <c r="E386" s="42"/>
      <c r="F386" s="62"/>
      <c r="G386" s="62"/>
      <c r="H386" s="63"/>
      <c r="I386" s="293"/>
      <c r="K386" s="42"/>
      <c r="L386" s="42"/>
      <c r="M386" s="42"/>
      <c r="N386" s="42"/>
      <c r="O386" s="63"/>
      <c r="P386" s="42"/>
      <c r="Q386" s="42"/>
      <c r="S386" s="42"/>
      <c r="T386" s="39"/>
      <c r="U386" s="39"/>
      <c r="V386" s="39"/>
      <c r="W386" s="39"/>
      <c r="X386" s="39"/>
      <c r="Y386" s="39"/>
      <c r="AN386" s="68"/>
      <c r="AO386" s="68"/>
    </row>
    <row r="387" spans="1:41" s="43" customFormat="1" x14ac:dyDescent="0.25">
      <c r="A387" s="42"/>
      <c r="B387" s="42"/>
      <c r="C387" s="42"/>
      <c r="D387" s="42"/>
      <c r="E387" s="42"/>
      <c r="F387" s="62"/>
      <c r="G387" s="62"/>
      <c r="H387" s="63"/>
      <c r="I387" s="293"/>
      <c r="K387" s="42"/>
      <c r="L387" s="42"/>
      <c r="M387" s="42"/>
      <c r="N387" s="42"/>
      <c r="O387" s="63"/>
      <c r="P387" s="42"/>
      <c r="Q387" s="42"/>
      <c r="S387" s="42"/>
      <c r="T387" s="39"/>
      <c r="U387" s="39"/>
      <c r="V387" s="39"/>
      <c r="W387" s="39"/>
      <c r="X387" s="39"/>
      <c r="Y387" s="39"/>
      <c r="AN387" s="68"/>
      <c r="AO387" s="68"/>
    </row>
    <row r="388" spans="1:41" s="43" customFormat="1" x14ac:dyDescent="0.25">
      <c r="A388" s="42"/>
      <c r="B388" s="42"/>
      <c r="C388" s="42"/>
      <c r="D388" s="42"/>
      <c r="E388" s="42"/>
      <c r="F388" s="62"/>
      <c r="G388" s="62"/>
      <c r="H388" s="63"/>
      <c r="I388" s="293"/>
      <c r="K388" s="42"/>
      <c r="L388" s="42"/>
      <c r="M388" s="42"/>
      <c r="N388" s="42"/>
      <c r="O388" s="63"/>
      <c r="P388" s="42"/>
      <c r="Q388" s="42"/>
      <c r="S388" s="42"/>
      <c r="T388" s="39"/>
      <c r="U388" s="39"/>
      <c r="V388" s="39"/>
      <c r="W388" s="39"/>
      <c r="X388" s="39"/>
      <c r="Y388" s="39"/>
      <c r="AN388" s="68"/>
      <c r="AO388" s="68"/>
    </row>
    <row r="389" spans="1:41" s="43" customFormat="1" x14ac:dyDescent="0.25">
      <c r="A389" s="42"/>
      <c r="B389" s="42"/>
      <c r="C389" s="42"/>
      <c r="D389" s="42"/>
      <c r="E389" s="42"/>
      <c r="F389" s="62"/>
      <c r="G389" s="62"/>
      <c r="H389" s="63"/>
      <c r="I389" s="293"/>
      <c r="K389" s="42"/>
      <c r="L389" s="42"/>
      <c r="M389" s="42"/>
      <c r="N389" s="42"/>
      <c r="O389" s="63"/>
      <c r="P389" s="42"/>
      <c r="Q389" s="42"/>
      <c r="S389" s="42"/>
      <c r="T389" s="39"/>
      <c r="U389" s="39"/>
      <c r="V389" s="39"/>
      <c r="W389" s="39"/>
      <c r="X389" s="39"/>
      <c r="Y389" s="39"/>
      <c r="AN389" s="68"/>
      <c r="AO389" s="68"/>
    </row>
    <row r="390" spans="1:41" s="43" customFormat="1" x14ac:dyDescent="0.25">
      <c r="A390" s="42"/>
      <c r="B390" s="42"/>
      <c r="C390" s="42"/>
      <c r="D390" s="42"/>
      <c r="E390" s="42"/>
      <c r="F390" s="62"/>
      <c r="G390" s="62"/>
      <c r="H390" s="63"/>
      <c r="I390" s="293"/>
      <c r="K390" s="42"/>
      <c r="L390" s="42"/>
      <c r="M390" s="42"/>
      <c r="N390" s="42"/>
      <c r="O390" s="63"/>
      <c r="P390" s="42"/>
      <c r="Q390" s="42"/>
      <c r="S390" s="42"/>
      <c r="T390" s="39"/>
      <c r="U390" s="39"/>
      <c r="V390" s="39"/>
      <c r="W390" s="39"/>
      <c r="X390" s="39"/>
      <c r="Y390" s="39"/>
      <c r="AN390" s="68"/>
      <c r="AO390" s="68"/>
    </row>
    <row r="391" spans="1:41" s="43" customFormat="1" x14ac:dyDescent="0.25">
      <c r="A391" s="42"/>
      <c r="B391" s="42"/>
      <c r="C391" s="42"/>
      <c r="D391" s="42"/>
      <c r="E391" s="42"/>
      <c r="F391" s="62"/>
      <c r="G391" s="62"/>
      <c r="H391" s="63"/>
      <c r="I391" s="293"/>
      <c r="K391" s="42"/>
      <c r="L391" s="42"/>
      <c r="M391" s="42"/>
      <c r="N391" s="42"/>
      <c r="O391" s="63"/>
      <c r="P391" s="42"/>
      <c r="Q391" s="42"/>
      <c r="S391" s="42"/>
      <c r="T391" s="39"/>
      <c r="U391" s="39"/>
      <c r="V391" s="39"/>
      <c r="W391" s="39"/>
      <c r="X391" s="39"/>
      <c r="Y391" s="39"/>
      <c r="AN391" s="68"/>
      <c r="AO391" s="68"/>
    </row>
    <row r="392" spans="1:41" s="43" customFormat="1" x14ac:dyDescent="0.25">
      <c r="A392" s="42"/>
      <c r="B392" s="42"/>
      <c r="C392" s="42"/>
      <c r="D392" s="42"/>
      <c r="E392" s="42"/>
      <c r="F392" s="62"/>
      <c r="G392" s="62"/>
      <c r="H392" s="63"/>
      <c r="I392" s="293"/>
      <c r="K392" s="42"/>
      <c r="L392" s="42"/>
      <c r="M392" s="42"/>
      <c r="N392" s="42"/>
      <c r="O392" s="63"/>
      <c r="P392" s="42"/>
      <c r="Q392" s="42"/>
      <c r="S392" s="42"/>
      <c r="T392" s="39"/>
      <c r="U392" s="39"/>
      <c r="V392" s="39"/>
      <c r="W392" s="39"/>
      <c r="X392" s="39"/>
      <c r="Y392" s="39"/>
      <c r="AN392" s="68"/>
      <c r="AO392" s="68"/>
    </row>
    <row r="393" spans="1:41" s="43" customFormat="1" x14ac:dyDescent="0.25">
      <c r="A393" s="42"/>
      <c r="B393" s="42"/>
      <c r="C393" s="42"/>
      <c r="D393" s="42"/>
      <c r="E393" s="42"/>
      <c r="F393" s="62"/>
      <c r="G393" s="62"/>
      <c r="H393" s="63"/>
      <c r="I393" s="293"/>
      <c r="K393" s="42"/>
      <c r="L393" s="42"/>
      <c r="M393" s="42"/>
      <c r="N393" s="42"/>
      <c r="O393" s="63"/>
      <c r="P393" s="42"/>
      <c r="Q393" s="42"/>
      <c r="S393" s="42"/>
      <c r="T393" s="39"/>
      <c r="U393" s="39"/>
      <c r="V393" s="39"/>
      <c r="W393" s="39"/>
      <c r="X393" s="39"/>
      <c r="Y393" s="39"/>
      <c r="AN393" s="68"/>
      <c r="AO393" s="68"/>
    </row>
    <row r="394" spans="1:41" s="43" customFormat="1" x14ac:dyDescent="0.25">
      <c r="A394" s="42"/>
      <c r="B394" s="42"/>
      <c r="C394" s="42"/>
      <c r="D394" s="42"/>
      <c r="E394" s="42"/>
      <c r="F394" s="62"/>
      <c r="G394" s="62"/>
      <c r="H394" s="63"/>
      <c r="I394" s="293"/>
      <c r="K394" s="42"/>
      <c r="L394" s="42"/>
      <c r="M394" s="42"/>
      <c r="N394" s="42"/>
      <c r="O394" s="63"/>
      <c r="P394" s="42"/>
      <c r="Q394" s="42"/>
      <c r="S394" s="42"/>
      <c r="T394" s="39"/>
      <c r="U394" s="39"/>
      <c r="V394" s="39"/>
      <c r="W394" s="39"/>
      <c r="X394" s="39"/>
      <c r="Y394" s="39"/>
      <c r="AN394" s="68"/>
      <c r="AO394" s="68"/>
    </row>
    <row r="395" spans="1:41" s="43" customFormat="1" x14ac:dyDescent="0.25">
      <c r="A395" s="42"/>
      <c r="B395" s="42"/>
      <c r="C395" s="42"/>
      <c r="D395" s="42"/>
      <c r="E395" s="42"/>
      <c r="F395" s="62"/>
      <c r="G395" s="62"/>
      <c r="H395" s="63"/>
      <c r="I395" s="293"/>
      <c r="K395" s="42"/>
      <c r="L395" s="42"/>
      <c r="M395" s="42"/>
      <c r="N395" s="42"/>
      <c r="O395" s="63"/>
      <c r="P395" s="42"/>
      <c r="Q395" s="42"/>
      <c r="S395" s="42"/>
      <c r="T395" s="39"/>
      <c r="U395" s="39"/>
      <c r="V395" s="39"/>
      <c r="W395" s="39"/>
      <c r="X395" s="39"/>
      <c r="Y395" s="39"/>
      <c r="AN395" s="68"/>
      <c r="AO395" s="68"/>
    </row>
    <row r="396" spans="1:41" s="43" customFormat="1" x14ac:dyDescent="0.25">
      <c r="A396" s="42"/>
      <c r="B396" s="42"/>
      <c r="C396" s="42"/>
      <c r="D396" s="42"/>
      <c r="E396" s="42"/>
      <c r="F396" s="62"/>
      <c r="G396" s="62"/>
      <c r="H396" s="63"/>
      <c r="I396" s="293"/>
      <c r="K396" s="42"/>
      <c r="L396" s="42"/>
      <c r="M396" s="42"/>
      <c r="N396" s="42"/>
      <c r="O396" s="63"/>
      <c r="P396" s="42"/>
      <c r="Q396" s="42"/>
      <c r="S396" s="42"/>
      <c r="T396" s="39"/>
      <c r="U396" s="39"/>
      <c r="V396" s="39"/>
      <c r="W396" s="39"/>
      <c r="X396" s="39"/>
      <c r="Y396" s="39"/>
      <c r="AN396" s="68"/>
      <c r="AO396" s="68"/>
    </row>
    <row r="397" spans="1:41" s="43" customFormat="1" x14ac:dyDescent="0.25">
      <c r="A397" s="42"/>
      <c r="B397" s="42"/>
      <c r="C397" s="42"/>
      <c r="D397" s="42"/>
      <c r="E397" s="42"/>
      <c r="F397" s="62"/>
      <c r="G397" s="62"/>
      <c r="H397" s="63"/>
      <c r="I397" s="293"/>
      <c r="K397" s="42"/>
      <c r="L397" s="42"/>
      <c r="M397" s="42"/>
      <c r="N397" s="42"/>
      <c r="O397" s="63"/>
      <c r="P397" s="42"/>
      <c r="Q397" s="42"/>
      <c r="S397" s="42"/>
      <c r="T397" s="39"/>
      <c r="U397" s="39"/>
      <c r="V397" s="39"/>
      <c r="W397" s="39"/>
      <c r="X397" s="39"/>
      <c r="Y397" s="39"/>
      <c r="AN397" s="68"/>
      <c r="AO397" s="68"/>
    </row>
    <row r="398" spans="1:41" s="43" customFormat="1" x14ac:dyDescent="0.25">
      <c r="A398" s="42"/>
      <c r="B398" s="42"/>
      <c r="C398" s="42"/>
      <c r="D398" s="42"/>
      <c r="E398" s="42"/>
      <c r="F398" s="62"/>
      <c r="G398" s="62"/>
      <c r="H398" s="63"/>
      <c r="I398" s="293"/>
      <c r="K398" s="42"/>
      <c r="L398" s="42"/>
      <c r="M398" s="42"/>
      <c r="N398" s="42"/>
      <c r="O398" s="63"/>
      <c r="P398" s="42"/>
      <c r="Q398" s="42"/>
      <c r="S398" s="42"/>
      <c r="T398" s="39"/>
      <c r="U398" s="39"/>
      <c r="V398" s="39"/>
      <c r="W398" s="39"/>
      <c r="X398" s="39"/>
      <c r="Y398" s="39"/>
      <c r="AN398" s="68"/>
      <c r="AO398" s="68"/>
    </row>
    <row r="399" spans="1:41" s="43" customFormat="1" x14ac:dyDescent="0.25">
      <c r="A399" s="42"/>
      <c r="B399" s="42"/>
      <c r="C399" s="42"/>
      <c r="D399" s="42"/>
      <c r="E399" s="42"/>
      <c r="F399" s="62"/>
      <c r="G399" s="62"/>
      <c r="H399" s="63"/>
      <c r="I399" s="293"/>
      <c r="K399" s="42"/>
      <c r="L399" s="42"/>
      <c r="M399" s="42"/>
      <c r="N399" s="42"/>
      <c r="O399" s="63"/>
      <c r="P399" s="42"/>
      <c r="Q399" s="42"/>
      <c r="S399" s="42"/>
      <c r="T399" s="39"/>
      <c r="U399" s="39"/>
      <c r="V399" s="39"/>
      <c r="W399" s="39"/>
      <c r="X399" s="39"/>
      <c r="Y399" s="39"/>
      <c r="AN399" s="68"/>
      <c r="AO399" s="68"/>
    </row>
    <row r="400" spans="1:41" s="43" customFormat="1" x14ac:dyDescent="0.25">
      <c r="A400" s="42"/>
      <c r="B400" s="42"/>
      <c r="C400" s="42"/>
      <c r="D400" s="42"/>
      <c r="E400" s="42"/>
      <c r="F400" s="62"/>
      <c r="G400" s="62"/>
      <c r="H400" s="63"/>
      <c r="I400" s="293"/>
      <c r="K400" s="42"/>
      <c r="L400" s="42"/>
      <c r="M400" s="42"/>
      <c r="N400" s="42"/>
      <c r="O400" s="63"/>
      <c r="P400" s="42"/>
      <c r="Q400" s="42"/>
      <c r="S400" s="42"/>
      <c r="T400" s="39"/>
      <c r="U400" s="39"/>
      <c r="V400" s="39"/>
      <c r="W400" s="39"/>
      <c r="X400" s="39"/>
      <c r="Y400" s="39"/>
      <c r="AN400" s="68"/>
      <c r="AO400" s="68"/>
    </row>
    <row r="401" spans="1:41" s="43" customFormat="1" x14ac:dyDescent="0.25">
      <c r="A401" s="42"/>
      <c r="B401" s="42"/>
      <c r="C401" s="42"/>
      <c r="D401" s="42"/>
      <c r="E401" s="42"/>
      <c r="F401" s="62"/>
      <c r="G401" s="62"/>
      <c r="H401" s="63"/>
      <c r="I401" s="293"/>
      <c r="K401" s="42"/>
      <c r="L401" s="42"/>
      <c r="M401" s="42"/>
      <c r="N401" s="42"/>
      <c r="O401" s="63"/>
      <c r="P401" s="42"/>
      <c r="Q401" s="42"/>
      <c r="S401" s="42"/>
      <c r="T401" s="39"/>
      <c r="U401" s="39"/>
      <c r="V401" s="39"/>
      <c r="W401" s="39"/>
      <c r="X401" s="39"/>
      <c r="Y401" s="39"/>
      <c r="AN401" s="68"/>
      <c r="AO401" s="68"/>
    </row>
    <row r="402" spans="1:41" s="43" customFormat="1" x14ac:dyDescent="0.25">
      <c r="A402" s="42"/>
      <c r="B402" s="42"/>
      <c r="C402" s="42"/>
      <c r="D402" s="42"/>
      <c r="E402" s="42"/>
      <c r="F402" s="62"/>
      <c r="G402" s="62"/>
      <c r="H402" s="63"/>
      <c r="I402" s="293"/>
      <c r="K402" s="42"/>
      <c r="L402" s="42"/>
      <c r="M402" s="42"/>
      <c r="N402" s="42"/>
      <c r="O402" s="63"/>
      <c r="P402" s="42"/>
      <c r="Q402" s="42"/>
      <c r="S402" s="42"/>
      <c r="T402" s="39"/>
      <c r="U402" s="39"/>
      <c r="V402" s="39"/>
      <c r="W402" s="39"/>
      <c r="X402" s="39"/>
      <c r="Y402" s="39"/>
      <c r="AN402" s="68"/>
      <c r="AO402" s="68"/>
    </row>
    <row r="403" spans="1:41" s="43" customFormat="1" x14ac:dyDescent="0.25">
      <c r="A403" s="42"/>
      <c r="B403" s="42"/>
      <c r="C403" s="42"/>
      <c r="D403" s="42"/>
      <c r="E403" s="42"/>
      <c r="F403" s="62"/>
      <c r="G403" s="62"/>
      <c r="H403" s="63"/>
      <c r="I403" s="293"/>
      <c r="K403" s="42"/>
      <c r="L403" s="42"/>
      <c r="M403" s="42"/>
      <c r="N403" s="42"/>
      <c r="O403" s="63"/>
      <c r="P403" s="42"/>
      <c r="Q403" s="42"/>
      <c r="S403" s="42"/>
      <c r="T403" s="39"/>
      <c r="U403" s="39"/>
      <c r="V403" s="39"/>
      <c r="W403" s="39"/>
      <c r="X403" s="39"/>
      <c r="Y403" s="39"/>
      <c r="AN403" s="68"/>
      <c r="AO403" s="68"/>
    </row>
    <row r="404" spans="1:41" s="43" customFormat="1" x14ac:dyDescent="0.25">
      <c r="A404" s="42"/>
      <c r="B404" s="42"/>
      <c r="C404" s="42"/>
      <c r="D404" s="42"/>
      <c r="E404" s="42"/>
      <c r="F404" s="62"/>
      <c r="G404" s="62"/>
      <c r="H404" s="63"/>
      <c r="I404" s="293"/>
      <c r="K404" s="42"/>
      <c r="L404" s="42"/>
      <c r="M404" s="42"/>
      <c r="N404" s="42"/>
      <c r="O404" s="63"/>
      <c r="P404" s="42"/>
      <c r="Q404" s="42"/>
      <c r="S404" s="42"/>
      <c r="T404" s="39"/>
      <c r="U404" s="39"/>
      <c r="V404" s="39"/>
      <c r="W404" s="39"/>
      <c r="X404" s="39"/>
      <c r="Y404" s="39"/>
      <c r="AN404" s="68"/>
      <c r="AO404" s="68"/>
    </row>
    <row r="405" spans="1:41" s="43" customFormat="1" x14ac:dyDescent="0.25">
      <c r="A405" s="42"/>
      <c r="B405" s="42"/>
      <c r="C405" s="42"/>
      <c r="D405" s="42"/>
      <c r="E405" s="42"/>
      <c r="F405" s="62"/>
      <c r="G405" s="62"/>
      <c r="H405" s="63"/>
      <c r="I405" s="293"/>
      <c r="K405" s="42"/>
      <c r="L405" s="42"/>
      <c r="M405" s="42"/>
      <c r="N405" s="42"/>
      <c r="O405" s="63"/>
      <c r="P405" s="42"/>
      <c r="Q405" s="42"/>
      <c r="S405" s="42"/>
      <c r="T405" s="39"/>
      <c r="U405" s="39"/>
      <c r="V405" s="39"/>
      <c r="W405" s="39"/>
      <c r="X405" s="39"/>
      <c r="Y405" s="39"/>
      <c r="AN405" s="68"/>
      <c r="AO405" s="68"/>
    </row>
    <row r="406" spans="1:41" s="43" customFormat="1" x14ac:dyDescent="0.25">
      <c r="A406" s="42"/>
      <c r="B406" s="42"/>
      <c r="C406" s="42"/>
      <c r="D406" s="42"/>
      <c r="E406" s="42"/>
      <c r="F406" s="62"/>
      <c r="G406" s="62"/>
      <c r="H406" s="63"/>
      <c r="I406" s="293"/>
      <c r="K406" s="42"/>
      <c r="L406" s="42"/>
      <c r="M406" s="42"/>
      <c r="N406" s="42"/>
      <c r="O406" s="63"/>
      <c r="P406" s="42"/>
      <c r="Q406" s="42"/>
      <c r="S406" s="42"/>
      <c r="T406" s="39"/>
      <c r="U406" s="39"/>
      <c r="V406" s="39"/>
      <c r="W406" s="39"/>
      <c r="X406" s="39"/>
      <c r="Y406" s="39"/>
      <c r="AN406" s="68"/>
      <c r="AO406" s="68"/>
    </row>
    <row r="407" spans="1:41" s="43" customFormat="1" x14ac:dyDescent="0.25">
      <c r="A407" s="42"/>
      <c r="B407" s="42"/>
      <c r="C407" s="42"/>
      <c r="D407" s="42"/>
      <c r="E407" s="42"/>
      <c r="F407" s="62"/>
      <c r="G407" s="62"/>
      <c r="H407" s="63"/>
      <c r="I407" s="293"/>
      <c r="K407" s="42"/>
      <c r="L407" s="42"/>
      <c r="M407" s="42"/>
      <c r="N407" s="42"/>
      <c r="O407" s="63"/>
      <c r="P407" s="42"/>
      <c r="Q407" s="42"/>
      <c r="S407" s="42"/>
      <c r="T407" s="39"/>
      <c r="U407" s="39"/>
      <c r="V407" s="39"/>
      <c r="W407" s="39"/>
      <c r="X407" s="39"/>
      <c r="Y407" s="39"/>
      <c r="AN407" s="68"/>
      <c r="AO407" s="68"/>
    </row>
    <row r="408" spans="1:41" s="43" customFormat="1" x14ac:dyDescent="0.25">
      <c r="A408" s="42"/>
      <c r="B408" s="42"/>
      <c r="C408" s="42"/>
      <c r="D408" s="42"/>
      <c r="E408" s="42"/>
      <c r="F408" s="62"/>
      <c r="G408" s="62"/>
      <c r="H408" s="63"/>
      <c r="I408" s="293"/>
      <c r="K408" s="42"/>
      <c r="L408" s="42"/>
      <c r="M408" s="42"/>
      <c r="N408" s="42"/>
      <c r="O408" s="63"/>
      <c r="P408" s="42"/>
      <c r="Q408" s="42"/>
      <c r="S408" s="42"/>
      <c r="T408" s="39"/>
      <c r="U408" s="39"/>
      <c r="V408" s="39"/>
      <c r="W408" s="39"/>
      <c r="X408" s="39"/>
      <c r="Y408" s="39"/>
      <c r="AN408" s="68"/>
      <c r="AO408" s="68"/>
    </row>
    <row r="409" spans="1:41" s="43" customFormat="1" x14ac:dyDescent="0.25">
      <c r="A409" s="42"/>
      <c r="B409" s="42"/>
      <c r="C409" s="42"/>
      <c r="D409" s="42"/>
      <c r="E409" s="42"/>
      <c r="F409" s="62"/>
      <c r="G409" s="62"/>
      <c r="H409" s="63"/>
      <c r="I409" s="293"/>
      <c r="K409" s="42"/>
      <c r="L409" s="42"/>
      <c r="M409" s="42"/>
      <c r="N409" s="42"/>
      <c r="O409" s="63"/>
      <c r="P409" s="42"/>
      <c r="Q409" s="42"/>
      <c r="S409" s="42"/>
      <c r="T409" s="39"/>
      <c r="U409" s="39"/>
      <c r="V409" s="39"/>
      <c r="W409" s="39"/>
      <c r="X409" s="39"/>
      <c r="Y409" s="39"/>
      <c r="AN409" s="68"/>
      <c r="AO409" s="68"/>
    </row>
    <row r="410" spans="1:41" s="43" customFormat="1" x14ac:dyDescent="0.25">
      <c r="A410" s="42"/>
      <c r="B410" s="42"/>
      <c r="C410" s="42"/>
      <c r="D410" s="42"/>
      <c r="E410" s="42"/>
      <c r="F410" s="62"/>
      <c r="G410" s="62"/>
      <c r="H410" s="63"/>
      <c r="I410" s="293"/>
      <c r="K410" s="42"/>
      <c r="L410" s="42"/>
      <c r="M410" s="42"/>
      <c r="N410" s="42"/>
      <c r="O410" s="63"/>
      <c r="P410" s="42"/>
      <c r="Q410" s="42"/>
      <c r="S410" s="42"/>
      <c r="T410" s="39"/>
      <c r="U410" s="39"/>
      <c r="V410" s="39"/>
      <c r="W410" s="39"/>
      <c r="X410" s="39"/>
      <c r="Y410" s="39"/>
      <c r="AN410" s="68"/>
      <c r="AO410" s="68"/>
    </row>
    <row r="411" spans="1:41" s="43" customFormat="1" x14ac:dyDescent="0.25">
      <c r="A411" s="42"/>
      <c r="B411" s="42"/>
      <c r="C411" s="42"/>
      <c r="D411" s="42"/>
      <c r="E411" s="42"/>
      <c r="F411" s="62"/>
      <c r="G411" s="62"/>
      <c r="H411" s="63"/>
      <c r="I411" s="293"/>
      <c r="K411" s="42"/>
      <c r="L411" s="42"/>
      <c r="M411" s="42"/>
      <c r="N411" s="42"/>
      <c r="O411" s="63"/>
      <c r="P411" s="42"/>
      <c r="Q411" s="42"/>
      <c r="S411" s="42"/>
      <c r="T411" s="39"/>
      <c r="U411" s="39"/>
      <c r="V411" s="39"/>
      <c r="W411" s="39"/>
      <c r="X411" s="39"/>
      <c r="Y411" s="39"/>
      <c r="AN411" s="68"/>
      <c r="AO411" s="68"/>
    </row>
    <row r="412" spans="1:41" s="43" customFormat="1" x14ac:dyDescent="0.25">
      <c r="A412" s="42"/>
      <c r="B412" s="42"/>
      <c r="C412" s="42"/>
      <c r="D412" s="42"/>
      <c r="E412" s="42"/>
      <c r="F412" s="62"/>
      <c r="G412" s="62"/>
      <c r="H412" s="63"/>
      <c r="I412" s="293"/>
      <c r="K412" s="42"/>
      <c r="L412" s="42"/>
      <c r="M412" s="42"/>
      <c r="N412" s="42"/>
      <c r="O412" s="63"/>
      <c r="P412" s="42"/>
      <c r="Q412" s="42"/>
      <c r="S412" s="42"/>
      <c r="T412" s="39"/>
      <c r="U412" s="39"/>
      <c r="V412" s="39"/>
      <c r="W412" s="39"/>
      <c r="X412" s="39"/>
      <c r="Y412" s="39"/>
      <c r="AN412" s="68"/>
      <c r="AO412" s="68"/>
    </row>
    <row r="413" spans="1:41" s="43" customFormat="1" x14ac:dyDescent="0.25">
      <c r="A413" s="42"/>
      <c r="B413" s="42"/>
      <c r="C413" s="42"/>
      <c r="D413" s="42"/>
      <c r="E413" s="42"/>
      <c r="F413" s="62"/>
      <c r="G413" s="62"/>
      <c r="H413" s="63"/>
      <c r="I413" s="293"/>
      <c r="K413" s="42"/>
      <c r="L413" s="42"/>
      <c r="M413" s="42"/>
      <c r="N413" s="42"/>
      <c r="O413" s="63"/>
      <c r="P413" s="42"/>
      <c r="Q413" s="42"/>
      <c r="S413" s="42"/>
      <c r="T413" s="39"/>
      <c r="U413" s="39"/>
      <c r="V413" s="39"/>
      <c r="W413" s="39"/>
      <c r="X413" s="39"/>
      <c r="Y413" s="39"/>
      <c r="AN413" s="68"/>
      <c r="AO413" s="68"/>
    </row>
    <row r="414" spans="1:41" s="43" customFormat="1" x14ac:dyDescent="0.25">
      <c r="A414" s="42"/>
      <c r="B414" s="42"/>
      <c r="C414" s="42"/>
      <c r="D414" s="42"/>
      <c r="E414" s="42"/>
      <c r="F414" s="62"/>
      <c r="G414" s="62"/>
      <c r="H414" s="63"/>
      <c r="I414" s="293"/>
      <c r="K414" s="42"/>
      <c r="L414" s="42"/>
      <c r="M414" s="42"/>
      <c r="N414" s="42"/>
      <c r="O414" s="63"/>
      <c r="P414" s="42"/>
      <c r="Q414" s="42"/>
      <c r="S414" s="42"/>
      <c r="T414" s="39"/>
      <c r="U414" s="39"/>
      <c r="V414" s="39"/>
      <c r="W414" s="39"/>
      <c r="X414" s="39"/>
      <c r="Y414" s="39"/>
      <c r="AN414" s="68"/>
      <c r="AO414" s="68"/>
    </row>
    <row r="415" spans="1:41" s="43" customFormat="1" x14ac:dyDescent="0.25">
      <c r="A415" s="42"/>
      <c r="B415" s="42"/>
      <c r="C415" s="42"/>
      <c r="D415" s="42"/>
      <c r="E415" s="42"/>
      <c r="F415" s="62"/>
      <c r="G415" s="62"/>
      <c r="H415" s="63"/>
      <c r="I415" s="293"/>
      <c r="K415" s="42"/>
      <c r="L415" s="42"/>
      <c r="M415" s="42"/>
      <c r="N415" s="42"/>
      <c r="O415" s="63"/>
      <c r="P415" s="42"/>
      <c r="Q415" s="42"/>
      <c r="S415" s="42"/>
      <c r="T415" s="39"/>
      <c r="U415" s="39"/>
      <c r="V415" s="39"/>
      <c r="W415" s="39"/>
      <c r="X415" s="39"/>
      <c r="Y415" s="39"/>
      <c r="AN415" s="68"/>
      <c r="AO415" s="68"/>
    </row>
    <row r="416" spans="1:41" s="43" customFormat="1" x14ac:dyDescent="0.25">
      <c r="A416" s="42"/>
      <c r="B416" s="42"/>
      <c r="C416" s="42"/>
      <c r="D416" s="42"/>
      <c r="E416" s="42"/>
      <c r="F416" s="62"/>
      <c r="G416" s="62"/>
      <c r="H416" s="63"/>
      <c r="I416" s="293"/>
      <c r="K416" s="42"/>
      <c r="L416" s="42"/>
      <c r="M416" s="42"/>
      <c r="N416" s="42"/>
      <c r="O416" s="63"/>
      <c r="P416" s="42"/>
      <c r="Q416" s="42"/>
      <c r="S416" s="42"/>
      <c r="T416" s="39"/>
      <c r="U416" s="39"/>
      <c r="V416" s="39"/>
      <c r="W416" s="39"/>
      <c r="X416" s="39"/>
      <c r="Y416" s="39"/>
      <c r="AN416" s="68"/>
      <c r="AO416" s="68"/>
    </row>
    <row r="417" spans="1:41" s="43" customFormat="1" x14ac:dyDescent="0.25">
      <c r="A417" s="42"/>
      <c r="B417" s="42"/>
      <c r="C417" s="42"/>
      <c r="D417" s="42"/>
      <c r="E417" s="42"/>
      <c r="F417" s="62"/>
      <c r="G417" s="62"/>
      <c r="H417" s="63"/>
      <c r="I417" s="293"/>
      <c r="K417" s="42"/>
      <c r="L417" s="42"/>
      <c r="M417" s="42"/>
      <c r="N417" s="42"/>
      <c r="O417" s="63"/>
      <c r="P417" s="42"/>
      <c r="Q417" s="42"/>
      <c r="S417" s="42"/>
      <c r="T417" s="39"/>
      <c r="U417" s="39"/>
      <c r="V417" s="39"/>
      <c r="W417" s="39"/>
      <c r="X417" s="39"/>
      <c r="Y417" s="39"/>
      <c r="AN417" s="68"/>
      <c r="AO417" s="68"/>
    </row>
    <row r="418" spans="1:41" s="43" customFormat="1" x14ac:dyDescent="0.25">
      <c r="A418" s="42"/>
      <c r="B418" s="42"/>
      <c r="C418" s="42"/>
      <c r="D418" s="42"/>
      <c r="E418" s="42"/>
      <c r="F418" s="62"/>
      <c r="G418" s="62"/>
      <c r="H418" s="63"/>
      <c r="I418" s="293"/>
      <c r="K418" s="42"/>
      <c r="L418" s="42"/>
      <c r="M418" s="42"/>
      <c r="N418" s="42"/>
      <c r="O418" s="63"/>
      <c r="P418" s="42"/>
      <c r="Q418" s="42"/>
      <c r="S418" s="42"/>
      <c r="T418" s="39"/>
      <c r="U418" s="39"/>
      <c r="V418" s="39"/>
      <c r="W418" s="39"/>
      <c r="X418" s="39"/>
      <c r="Y418" s="39"/>
      <c r="AN418" s="68"/>
      <c r="AO418" s="68"/>
    </row>
    <row r="419" spans="1:41" s="43" customFormat="1" x14ac:dyDescent="0.25">
      <c r="A419" s="42"/>
      <c r="B419" s="42"/>
      <c r="C419" s="42"/>
      <c r="D419" s="42"/>
      <c r="E419" s="42"/>
      <c r="F419" s="62"/>
      <c r="G419" s="62"/>
      <c r="H419" s="63"/>
      <c r="I419" s="293"/>
      <c r="K419" s="42"/>
      <c r="L419" s="42"/>
      <c r="M419" s="42"/>
      <c r="N419" s="42"/>
      <c r="O419" s="63"/>
      <c r="P419" s="42"/>
      <c r="Q419" s="42"/>
      <c r="S419" s="42"/>
      <c r="T419" s="39"/>
      <c r="U419" s="39"/>
      <c r="V419" s="39"/>
      <c r="W419" s="39"/>
      <c r="X419" s="39"/>
      <c r="Y419" s="39"/>
      <c r="AN419" s="68"/>
      <c r="AO419" s="68"/>
    </row>
    <row r="420" spans="1:41" s="43" customFormat="1" x14ac:dyDescent="0.25">
      <c r="A420" s="42"/>
      <c r="B420" s="42"/>
      <c r="C420" s="42"/>
      <c r="D420" s="42"/>
      <c r="E420" s="42"/>
      <c r="F420" s="62"/>
      <c r="G420" s="62"/>
      <c r="H420" s="63"/>
      <c r="I420" s="293"/>
      <c r="K420" s="42"/>
      <c r="L420" s="42"/>
      <c r="M420" s="42"/>
      <c r="N420" s="42"/>
      <c r="O420" s="63"/>
      <c r="P420" s="42"/>
      <c r="Q420" s="42"/>
      <c r="S420" s="42"/>
      <c r="T420" s="39"/>
      <c r="U420" s="39"/>
      <c r="V420" s="39"/>
      <c r="W420" s="39"/>
      <c r="X420" s="39"/>
      <c r="Y420" s="39"/>
      <c r="AN420" s="68"/>
      <c r="AO420" s="68"/>
    </row>
    <row r="421" spans="1:41" s="43" customFormat="1" x14ac:dyDescent="0.25">
      <c r="A421" s="42"/>
      <c r="B421" s="42"/>
      <c r="C421" s="42"/>
      <c r="D421" s="42"/>
      <c r="E421" s="42"/>
      <c r="F421" s="62"/>
      <c r="G421" s="62"/>
      <c r="H421" s="63"/>
      <c r="I421" s="293"/>
      <c r="K421" s="42"/>
      <c r="L421" s="42"/>
      <c r="M421" s="42"/>
      <c r="N421" s="42"/>
      <c r="O421" s="63"/>
      <c r="P421" s="42"/>
      <c r="Q421" s="42"/>
      <c r="S421" s="42"/>
      <c r="T421" s="39"/>
      <c r="U421" s="39"/>
      <c r="V421" s="39"/>
      <c r="W421" s="39"/>
      <c r="X421" s="39"/>
      <c r="Y421" s="39"/>
      <c r="AN421" s="68"/>
      <c r="AO421" s="68"/>
    </row>
    <row r="422" spans="1:41" s="43" customFormat="1" x14ac:dyDescent="0.25">
      <c r="A422" s="42"/>
      <c r="B422" s="42"/>
      <c r="C422" s="42"/>
      <c r="D422" s="42"/>
      <c r="E422" s="42"/>
      <c r="F422" s="62"/>
      <c r="G422" s="62"/>
      <c r="H422" s="63"/>
      <c r="I422" s="293"/>
      <c r="K422" s="42"/>
      <c r="L422" s="42"/>
      <c r="M422" s="42"/>
      <c r="N422" s="42"/>
      <c r="O422" s="63"/>
      <c r="P422" s="42"/>
      <c r="Q422" s="42"/>
      <c r="S422" s="42"/>
      <c r="T422" s="39"/>
      <c r="U422" s="39"/>
      <c r="V422" s="39"/>
      <c r="W422" s="39"/>
      <c r="X422" s="39"/>
      <c r="Y422" s="39"/>
      <c r="AN422" s="68"/>
      <c r="AO422" s="68"/>
    </row>
    <row r="423" spans="1:41" s="43" customFormat="1" x14ac:dyDescent="0.25">
      <c r="A423" s="42"/>
      <c r="B423" s="42"/>
      <c r="C423" s="42"/>
      <c r="D423" s="42"/>
      <c r="E423" s="42"/>
      <c r="F423" s="62"/>
      <c r="G423" s="62"/>
      <c r="H423" s="63"/>
      <c r="I423" s="293"/>
      <c r="K423" s="42"/>
      <c r="L423" s="42"/>
      <c r="M423" s="42"/>
      <c r="N423" s="42"/>
      <c r="O423" s="63"/>
      <c r="P423" s="42"/>
      <c r="Q423" s="42"/>
      <c r="S423" s="42"/>
      <c r="T423" s="39"/>
      <c r="U423" s="39"/>
      <c r="V423" s="39"/>
      <c r="W423" s="39"/>
      <c r="X423" s="39"/>
      <c r="Y423" s="39"/>
      <c r="AN423" s="68"/>
      <c r="AO423" s="68"/>
    </row>
    <row r="424" spans="1:41" s="43" customFormat="1" x14ac:dyDescent="0.25">
      <c r="A424" s="42"/>
      <c r="B424" s="42"/>
      <c r="C424" s="42"/>
      <c r="D424" s="42"/>
      <c r="E424" s="42"/>
      <c r="F424" s="62"/>
      <c r="G424" s="62"/>
      <c r="H424" s="63"/>
      <c r="I424" s="293"/>
      <c r="K424" s="42"/>
      <c r="L424" s="42"/>
      <c r="M424" s="42"/>
      <c r="N424" s="42"/>
      <c r="O424" s="63"/>
      <c r="P424" s="42"/>
      <c r="Q424" s="42"/>
      <c r="S424" s="42"/>
      <c r="T424" s="39"/>
      <c r="U424" s="39"/>
      <c r="V424" s="39"/>
      <c r="W424" s="39"/>
      <c r="X424" s="39"/>
      <c r="Y424" s="39"/>
      <c r="AN424" s="68"/>
      <c r="AO424" s="68"/>
    </row>
    <row r="425" spans="1:41" s="43" customFormat="1" x14ac:dyDescent="0.25">
      <c r="A425" s="42"/>
      <c r="B425" s="42"/>
      <c r="C425" s="42"/>
      <c r="D425" s="42"/>
      <c r="E425" s="42"/>
      <c r="F425" s="62"/>
      <c r="G425" s="62"/>
      <c r="H425" s="63"/>
      <c r="I425" s="293"/>
      <c r="K425" s="42"/>
      <c r="L425" s="42"/>
      <c r="M425" s="42"/>
      <c r="N425" s="42"/>
      <c r="O425" s="63"/>
      <c r="P425" s="42"/>
      <c r="Q425" s="42"/>
      <c r="S425" s="42"/>
      <c r="T425" s="39"/>
      <c r="U425" s="39"/>
      <c r="V425" s="39"/>
      <c r="W425" s="39"/>
      <c r="X425" s="39"/>
      <c r="Y425" s="39"/>
      <c r="AN425" s="68"/>
      <c r="AO425" s="68"/>
    </row>
    <row r="426" spans="1:41" s="43" customFormat="1" x14ac:dyDescent="0.25">
      <c r="A426" s="42"/>
      <c r="B426" s="42"/>
      <c r="C426" s="42"/>
      <c r="D426" s="42"/>
      <c r="E426" s="42"/>
      <c r="F426" s="62"/>
      <c r="G426" s="62"/>
      <c r="H426" s="63"/>
      <c r="I426" s="293"/>
      <c r="K426" s="42"/>
      <c r="L426" s="42"/>
      <c r="M426" s="42"/>
      <c r="N426" s="42"/>
      <c r="O426" s="63"/>
      <c r="P426" s="42"/>
      <c r="Q426" s="42"/>
      <c r="S426" s="42"/>
      <c r="T426" s="39"/>
      <c r="U426" s="39"/>
      <c r="V426" s="39"/>
      <c r="W426" s="39"/>
      <c r="X426" s="39"/>
      <c r="Y426" s="39"/>
      <c r="AN426" s="68"/>
      <c r="AO426" s="68"/>
    </row>
    <row r="427" spans="1:41" s="43" customFormat="1" x14ac:dyDescent="0.25">
      <c r="A427" s="42"/>
      <c r="B427" s="42"/>
      <c r="C427" s="42"/>
      <c r="D427" s="42"/>
      <c r="E427" s="42"/>
      <c r="F427" s="62"/>
      <c r="G427" s="62"/>
      <c r="H427" s="63"/>
      <c r="I427" s="293"/>
      <c r="K427" s="42"/>
      <c r="L427" s="42"/>
      <c r="M427" s="42"/>
      <c r="N427" s="42"/>
      <c r="O427" s="63"/>
      <c r="P427" s="42"/>
      <c r="Q427" s="42"/>
      <c r="S427" s="42"/>
      <c r="T427" s="39"/>
      <c r="U427" s="39"/>
      <c r="V427" s="39"/>
      <c r="W427" s="39"/>
      <c r="X427" s="39"/>
      <c r="Y427" s="39"/>
      <c r="AN427" s="68"/>
      <c r="AO427" s="68"/>
    </row>
    <row r="428" spans="1:41" s="43" customFormat="1" x14ac:dyDescent="0.25">
      <c r="A428" s="42"/>
      <c r="B428" s="42"/>
      <c r="C428" s="42"/>
      <c r="D428" s="42"/>
      <c r="E428" s="42"/>
      <c r="F428" s="62"/>
      <c r="G428" s="62"/>
      <c r="H428" s="63"/>
      <c r="I428" s="293"/>
      <c r="K428" s="42"/>
      <c r="L428" s="42"/>
      <c r="M428" s="42"/>
      <c r="N428" s="42"/>
      <c r="O428" s="63"/>
      <c r="P428" s="42"/>
      <c r="Q428" s="42"/>
      <c r="S428" s="42"/>
      <c r="T428" s="39"/>
      <c r="U428" s="39"/>
      <c r="V428" s="39"/>
      <c r="W428" s="39"/>
      <c r="X428" s="39"/>
      <c r="Y428" s="39"/>
      <c r="AN428" s="68"/>
      <c r="AO428" s="68"/>
    </row>
    <row r="429" spans="1:41" s="43" customFormat="1" x14ac:dyDescent="0.25">
      <c r="A429" s="42"/>
      <c r="B429" s="42"/>
      <c r="C429" s="42"/>
      <c r="D429" s="42"/>
      <c r="E429" s="42"/>
      <c r="F429" s="62"/>
      <c r="G429" s="62"/>
      <c r="H429" s="63"/>
      <c r="I429" s="293"/>
      <c r="K429" s="42"/>
      <c r="L429" s="42"/>
      <c r="M429" s="42"/>
      <c r="N429" s="42"/>
      <c r="O429" s="63"/>
      <c r="P429" s="42"/>
      <c r="Q429" s="42"/>
      <c r="S429" s="42"/>
      <c r="T429" s="39"/>
      <c r="U429" s="39"/>
      <c r="V429" s="39"/>
      <c r="W429" s="39"/>
      <c r="X429" s="39"/>
      <c r="Y429" s="39"/>
      <c r="AN429" s="68"/>
      <c r="AO429" s="68"/>
    </row>
    <row r="430" spans="1:41" s="43" customFormat="1" x14ac:dyDescent="0.25">
      <c r="A430" s="42"/>
      <c r="B430" s="42"/>
      <c r="C430" s="42"/>
      <c r="D430" s="42"/>
      <c r="E430" s="42"/>
      <c r="F430" s="62"/>
      <c r="G430" s="62"/>
      <c r="H430" s="63"/>
      <c r="I430" s="293"/>
      <c r="K430" s="42"/>
      <c r="L430" s="42"/>
      <c r="M430" s="42"/>
      <c r="N430" s="42"/>
      <c r="O430" s="63"/>
      <c r="P430" s="42"/>
      <c r="Q430" s="42"/>
      <c r="S430" s="42"/>
      <c r="T430" s="39"/>
      <c r="U430" s="39"/>
      <c r="V430" s="39"/>
      <c r="W430" s="39"/>
      <c r="X430" s="39"/>
      <c r="Y430" s="39"/>
      <c r="AN430" s="68"/>
      <c r="AO430" s="68"/>
    </row>
    <row r="431" spans="1:41" s="43" customFormat="1" x14ac:dyDescent="0.25">
      <c r="A431" s="42"/>
      <c r="B431" s="42"/>
      <c r="C431" s="42"/>
      <c r="D431" s="42"/>
      <c r="E431" s="42"/>
      <c r="F431" s="62"/>
      <c r="G431" s="62"/>
      <c r="H431" s="63"/>
      <c r="I431" s="293"/>
      <c r="K431" s="42"/>
      <c r="L431" s="42"/>
      <c r="M431" s="42"/>
      <c r="N431" s="42"/>
      <c r="O431" s="63"/>
      <c r="P431" s="42"/>
      <c r="Q431" s="42"/>
      <c r="S431" s="42"/>
      <c r="T431" s="39"/>
      <c r="U431" s="39"/>
      <c r="V431" s="39"/>
      <c r="W431" s="39"/>
      <c r="X431" s="39"/>
      <c r="Y431" s="39"/>
      <c r="AN431" s="68"/>
      <c r="AO431" s="68"/>
    </row>
    <row r="432" spans="1:41" s="43" customFormat="1" x14ac:dyDescent="0.25">
      <c r="A432" s="42"/>
      <c r="B432" s="42"/>
      <c r="C432" s="42"/>
      <c r="D432" s="42"/>
      <c r="E432" s="42"/>
      <c r="F432" s="62"/>
      <c r="G432" s="62"/>
      <c r="H432" s="63"/>
      <c r="I432" s="293"/>
      <c r="K432" s="42"/>
      <c r="L432" s="42"/>
      <c r="M432" s="42"/>
      <c r="N432" s="42"/>
      <c r="O432" s="63"/>
      <c r="P432" s="42"/>
      <c r="Q432" s="42"/>
      <c r="S432" s="42"/>
      <c r="T432" s="39"/>
      <c r="U432" s="39"/>
      <c r="V432" s="39"/>
      <c r="W432" s="39"/>
      <c r="X432" s="39"/>
      <c r="Y432" s="39"/>
      <c r="AN432" s="68"/>
      <c r="AO432" s="68"/>
    </row>
    <row r="433" spans="1:41" s="43" customFormat="1" x14ac:dyDescent="0.25">
      <c r="A433" s="42"/>
      <c r="B433" s="42"/>
      <c r="C433" s="42"/>
      <c r="D433" s="42"/>
      <c r="E433" s="42"/>
      <c r="F433" s="62"/>
      <c r="G433" s="62"/>
      <c r="H433" s="63"/>
      <c r="I433" s="293"/>
      <c r="K433" s="42"/>
      <c r="L433" s="42"/>
      <c r="M433" s="42"/>
      <c r="N433" s="42"/>
      <c r="O433" s="63"/>
      <c r="P433" s="42"/>
      <c r="Q433" s="42"/>
      <c r="S433" s="42"/>
      <c r="T433" s="39"/>
      <c r="U433" s="39"/>
      <c r="V433" s="39"/>
      <c r="W433" s="39"/>
      <c r="X433" s="39"/>
      <c r="Y433" s="39"/>
      <c r="AN433" s="68"/>
      <c r="AO433" s="68"/>
    </row>
    <row r="434" spans="1:41" s="43" customFormat="1" x14ac:dyDescent="0.25">
      <c r="A434" s="42"/>
      <c r="B434" s="42"/>
      <c r="C434" s="42"/>
      <c r="D434" s="42"/>
      <c r="E434" s="42"/>
      <c r="F434" s="62"/>
      <c r="G434" s="62"/>
      <c r="H434" s="63"/>
      <c r="I434" s="293"/>
      <c r="K434" s="42"/>
      <c r="L434" s="42"/>
      <c r="M434" s="42"/>
      <c r="N434" s="42"/>
      <c r="O434" s="63"/>
      <c r="P434" s="42"/>
      <c r="Q434" s="42"/>
      <c r="S434" s="42"/>
      <c r="T434" s="39"/>
      <c r="U434" s="39"/>
      <c r="V434" s="39"/>
      <c r="W434" s="39"/>
      <c r="X434" s="39"/>
      <c r="Y434" s="39"/>
      <c r="AN434" s="68"/>
      <c r="AO434" s="68"/>
    </row>
    <row r="435" spans="1:41" s="43" customFormat="1" x14ac:dyDescent="0.25">
      <c r="A435" s="42"/>
      <c r="B435" s="42"/>
      <c r="C435" s="42"/>
      <c r="D435" s="42"/>
      <c r="E435" s="42"/>
      <c r="F435" s="62"/>
      <c r="G435" s="62"/>
      <c r="H435" s="63"/>
      <c r="I435" s="293"/>
      <c r="K435" s="42"/>
      <c r="L435" s="42"/>
      <c r="M435" s="42"/>
      <c r="N435" s="42"/>
      <c r="O435" s="63"/>
      <c r="P435" s="42"/>
      <c r="Q435" s="42"/>
      <c r="S435" s="42"/>
      <c r="T435" s="39"/>
      <c r="U435" s="39"/>
      <c r="V435" s="39"/>
      <c r="W435" s="39"/>
      <c r="X435" s="39"/>
      <c r="Y435" s="39"/>
      <c r="AN435" s="68"/>
      <c r="AO435" s="68"/>
    </row>
    <row r="436" spans="1:41" s="43" customFormat="1" x14ac:dyDescent="0.25">
      <c r="A436" s="42"/>
      <c r="B436" s="42"/>
      <c r="C436" s="42"/>
      <c r="D436" s="42"/>
      <c r="E436" s="42"/>
      <c r="F436" s="62"/>
      <c r="G436" s="62"/>
      <c r="H436" s="63"/>
      <c r="I436" s="293"/>
      <c r="K436" s="42"/>
      <c r="L436" s="42"/>
      <c r="M436" s="42"/>
      <c r="N436" s="42"/>
      <c r="O436" s="63"/>
      <c r="P436" s="42"/>
      <c r="Q436" s="42"/>
      <c r="S436" s="42"/>
      <c r="T436" s="39"/>
      <c r="U436" s="39"/>
      <c r="V436" s="39"/>
      <c r="W436" s="39"/>
      <c r="X436" s="39"/>
      <c r="Y436" s="39"/>
      <c r="AN436" s="68"/>
      <c r="AO436" s="68"/>
    </row>
    <row r="437" spans="1:41" s="43" customFormat="1" x14ac:dyDescent="0.25">
      <c r="A437" s="42"/>
      <c r="B437" s="42"/>
      <c r="C437" s="42"/>
      <c r="D437" s="42"/>
      <c r="E437" s="42"/>
      <c r="F437" s="62"/>
      <c r="G437" s="62"/>
      <c r="H437" s="63"/>
      <c r="I437" s="293"/>
      <c r="K437" s="42"/>
      <c r="L437" s="42"/>
      <c r="M437" s="42"/>
      <c r="N437" s="42"/>
      <c r="O437" s="63"/>
      <c r="P437" s="42"/>
      <c r="Q437" s="42"/>
      <c r="S437" s="42"/>
      <c r="T437" s="39"/>
      <c r="U437" s="39"/>
      <c r="V437" s="39"/>
      <c r="W437" s="39"/>
      <c r="X437" s="39"/>
      <c r="Y437" s="39"/>
      <c r="AN437" s="68"/>
      <c r="AO437" s="68"/>
    </row>
    <row r="438" spans="1:41" s="43" customFormat="1" x14ac:dyDescent="0.25">
      <c r="A438" s="42"/>
      <c r="B438" s="42"/>
      <c r="C438" s="42"/>
      <c r="D438" s="42"/>
      <c r="E438" s="42"/>
      <c r="F438" s="62"/>
      <c r="G438" s="62"/>
      <c r="H438" s="63"/>
      <c r="I438" s="293"/>
      <c r="K438" s="42"/>
      <c r="L438" s="42"/>
      <c r="M438" s="42"/>
      <c r="N438" s="42"/>
      <c r="O438" s="63"/>
      <c r="P438" s="42"/>
      <c r="Q438" s="42"/>
      <c r="S438" s="42"/>
      <c r="T438" s="39"/>
      <c r="U438" s="39"/>
      <c r="V438" s="39"/>
      <c r="W438" s="39"/>
      <c r="X438" s="39"/>
      <c r="Y438" s="39"/>
      <c r="AN438" s="68"/>
      <c r="AO438" s="68"/>
    </row>
    <row r="439" spans="1:41" s="43" customFormat="1" x14ac:dyDescent="0.25">
      <c r="A439" s="42"/>
      <c r="B439" s="42"/>
      <c r="C439" s="42"/>
      <c r="D439" s="42"/>
      <c r="E439" s="42"/>
      <c r="F439" s="62"/>
      <c r="G439" s="62"/>
      <c r="H439" s="63"/>
      <c r="I439" s="293"/>
      <c r="K439" s="42"/>
      <c r="L439" s="42"/>
      <c r="M439" s="42"/>
      <c r="N439" s="42"/>
      <c r="O439" s="63"/>
      <c r="P439" s="42"/>
      <c r="Q439" s="42"/>
      <c r="S439" s="42"/>
      <c r="T439" s="39"/>
      <c r="U439" s="39"/>
      <c r="V439" s="39"/>
      <c r="W439" s="39"/>
      <c r="X439" s="39"/>
      <c r="Y439" s="39"/>
      <c r="AN439" s="68"/>
      <c r="AO439" s="68"/>
    </row>
    <row r="440" spans="1:41" s="43" customFormat="1" x14ac:dyDescent="0.25">
      <c r="A440" s="42"/>
      <c r="B440" s="42"/>
      <c r="C440" s="42"/>
      <c r="D440" s="42"/>
      <c r="E440" s="42"/>
      <c r="F440" s="62"/>
      <c r="G440" s="62"/>
      <c r="H440" s="63"/>
      <c r="I440" s="293"/>
      <c r="K440" s="42"/>
      <c r="L440" s="42"/>
      <c r="M440" s="42"/>
      <c r="N440" s="42"/>
      <c r="O440" s="63"/>
      <c r="P440" s="42"/>
      <c r="Q440" s="42"/>
      <c r="S440" s="42"/>
      <c r="T440" s="39"/>
      <c r="U440" s="39"/>
      <c r="V440" s="39"/>
      <c r="W440" s="39"/>
      <c r="X440" s="39"/>
      <c r="Y440" s="39"/>
      <c r="AN440" s="68"/>
      <c r="AO440" s="68"/>
    </row>
    <row r="441" spans="1:41" s="43" customFormat="1" x14ac:dyDescent="0.25">
      <c r="A441" s="42"/>
      <c r="B441" s="42"/>
      <c r="C441" s="42"/>
      <c r="D441" s="42"/>
      <c r="E441" s="42"/>
      <c r="F441" s="62"/>
      <c r="G441" s="62"/>
      <c r="H441" s="63"/>
      <c r="I441" s="293"/>
      <c r="K441" s="42"/>
      <c r="L441" s="42"/>
      <c r="M441" s="42"/>
      <c r="N441" s="42"/>
      <c r="O441" s="63"/>
      <c r="P441" s="42"/>
      <c r="Q441" s="42"/>
      <c r="S441" s="42"/>
      <c r="T441" s="39"/>
      <c r="U441" s="39"/>
      <c r="V441" s="39"/>
      <c r="W441" s="39"/>
      <c r="X441" s="39"/>
      <c r="Y441" s="39"/>
      <c r="AN441" s="68"/>
      <c r="AO441" s="68"/>
    </row>
    <row r="442" spans="1:41" s="43" customFormat="1" x14ac:dyDescent="0.25">
      <c r="A442" s="42"/>
      <c r="B442" s="42"/>
      <c r="C442" s="42"/>
      <c r="D442" s="42"/>
      <c r="E442" s="42"/>
      <c r="F442" s="62"/>
      <c r="G442" s="62"/>
      <c r="H442" s="63"/>
      <c r="I442" s="293"/>
      <c r="K442" s="42"/>
      <c r="L442" s="42"/>
      <c r="M442" s="42"/>
      <c r="N442" s="42"/>
      <c r="O442" s="63"/>
      <c r="P442" s="42"/>
      <c r="Q442" s="42"/>
      <c r="S442" s="42"/>
      <c r="T442" s="39"/>
      <c r="U442" s="39"/>
      <c r="V442" s="39"/>
      <c r="W442" s="39"/>
      <c r="X442" s="39"/>
      <c r="Y442" s="39"/>
      <c r="AN442" s="68"/>
      <c r="AO442" s="68"/>
    </row>
    <row r="443" spans="1:41" s="43" customFormat="1" x14ac:dyDescent="0.25">
      <c r="A443" s="42"/>
      <c r="B443" s="42"/>
      <c r="C443" s="42"/>
      <c r="D443" s="42"/>
      <c r="E443" s="42"/>
      <c r="F443" s="62"/>
      <c r="G443" s="62"/>
      <c r="H443" s="63"/>
      <c r="I443" s="293"/>
      <c r="K443" s="42"/>
      <c r="L443" s="42"/>
      <c r="M443" s="42"/>
      <c r="N443" s="42"/>
      <c r="O443" s="63"/>
      <c r="P443" s="42"/>
      <c r="Q443" s="42"/>
      <c r="S443" s="42"/>
      <c r="T443" s="39"/>
      <c r="U443" s="39"/>
      <c r="V443" s="39"/>
      <c r="W443" s="39"/>
      <c r="X443" s="39"/>
      <c r="Y443" s="39"/>
      <c r="AN443" s="68"/>
      <c r="AO443" s="68"/>
    </row>
    <row r="444" spans="1:41" s="43" customFormat="1" x14ac:dyDescent="0.25">
      <c r="A444" s="42"/>
      <c r="B444" s="42"/>
      <c r="C444" s="42"/>
      <c r="D444" s="42"/>
      <c r="E444" s="42"/>
      <c r="F444" s="62"/>
      <c r="G444" s="62"/>
      <c r="H444" s="63"/>
      <c r="I444" s="293"/>
      <c r="K444" s="42"/>
      <c r="L444" s="42"/>
      <c r="M444" s="42"/>
      <c r="N444" s="42"/>
      <c r="O444" s="63"/>
      <c r="P444" s="42"/>
      <c r="Q444" s="42"/>
      <c r="S444" s="42"/>
      <c r="T444" s="39"/>
      <c r="U444" s="39"/>
      <c r="V444" s="39"/>
      <c r="W444" s="39"/>
      <c r="X444" s="39"/>
      <c r="Y444" s="39"/>
      <c r="AN444" s="68"/>
      <c r="AO444" s="68"/>
    </row>
    <row r="445" spans="1:41" s="43" customFormat="1" x14ac:dyDescent="0.25">
      <c r="A445" s="42"/>
      <c r="B445" s="42"/>
      <c r="C445" s="42"/>
      <c r="D445" s="42"/>
      <c r="E445" s="42"/>
      <c r="F445" s="62"/>
      <c r="G445" s="62"/>
      <c r="H445" s="63"/>
      <c r="I445" s="293"/>
      <c r="K445" s="42"/>
      <c r="L445" s="42"/>
      <c r="M445" s="42"/>
      <c r="N445" s="42"/>
      <c r="O445" s="63"/>
      <c r="P445" s="42"/>
      <c r="Q445" s="42"/>
      <c r="S445" s="42"/>
      <c r="T445" s="39"/>
      <c r="U445" s="39"/>
      <c r="V445" s="39"/>
      <c r="W445" s="39"/>
      <c r="X445" s="39"/>
      <c r="Y445" s="39"/>
      <c r="AN445" s="68"/>
      <c r="AO445" s="68"/>
    </row>
    <row r="446" spans="1:41" s="43" customFormat="1" x14ac:dyDescent="0.25">
      <c r="A446" s="42"/>
      <c r="B446" s="42"/>
      <c r="C446" s="42"/>
      <c r="D446" s="42"/>
      <c r="E446" s="42"/>
      <c r="F446" s="62"/>
      <c r="G446" s="62"/>
      <c r="H446" s="63"/>
      <c r="I446" s="293"/>
      <c r="K446" s="42"/>
      <c r="L446" s="42"/>
      <c r="M446" s="42"/>
      <c r="N446" s="42"/>
      <c r="O446" s="63"/>
      <c r="P446" s="42"/>
      <c r="Q446" s="42"/>
      <c r="S446" s="42"/>
      <c r="T446" s="39"/>
      <c r="U446" s="39"/>
      <c r="V446" s="39"/>
      <c r="W446" s="39"/>
      <c r="X446" s="39"/>
      <c r="Y446" s="39"/>
      <c r="AN446" s="68"/>
      <c r="AO446" s="68"/>
    </row>
    <row r="447" spans="1:41" s="43" customFormat="1" x14ac:dyDescent="0.25">
      <c r="A447" s="42"/>
      <c r="B447" s="42"/>
      <c r="C447" s="42"/>
      <c r="D447" s="42"/>
      <c r="E447" s="42"/>
      <c r="F447" s="62"/>
      <c r="G447" s="62"/>
      <c r="H447" s="63"/>
      <c r="I447" s="293"/>
      <c r="K447" s="42"/>
      <c r="L447" s="42"/>
      <c r="M447" s="42"/>
      <c r="N447" s="42"/>
      <c r="O447" s="63"/>
      <c r="P447" s="42"/>
      <c r="Q447" s="42"/>
      <c r="S447" s="42"/>
      <c r="T447" s="39"/>
      <c r="U447" s="39"/>
      <c r="V447" s="39"/>
      <c r="W447" s="39"/>
      <c r="X447" s="39"/>
      <c r="Y447" s="39"/>
      <c r="AN447" s="68"/>
      <c r="AO447" s="68"/>
    </row>
    <row r="448" spans="1:41" s="43" customFormat="1" x14ac:dyDescent="0.25">
      <c r="A448" s="42"/>
      <c r="B448" s="42"/>
      <c r="C448" s="42"/>
      <c r="D448" s="42"/>
      <c r="E448" s="42"/>
      <c r="F448" s="62"/>
      <c r="G448" s="62"/>
      <c r="H448" s="63"/>
      <c r="I448" s="293"/>
      <c r="K448" s="42"/>
      <c r="L448" s="42"/>
      <c r="M448" s="42"/>
      <c r="N448" s="42"/>
      <c r="O448" s="63"/>
      <c r="P448" s="42"/>
      <c r="Q448" s="42"/>
      <c r="S448" s="42"/>
      <c r="T448" s="39"/>
      <c r="U448" s="39"/>
      <c r="V448" s="39"/>
      <c r="W448" s="39"/>
      <c r="X448" s="39"/>
      <c r="Y448" s="39"/>
      <c r="AN448" s="68"/>
      <c r="AO448" s="68"/>
    </row>
    <row r="449" spans="1:41" s="43" customFormat="1" x14ac:dyDescent="0.25">
      <c r="A449" s="42"/>
      <c r="B449" s="42"/>
      <c r="C449" s="42"/>
      <c r="D449" s="42"/>
      <c r="E449" s="42"/>
      <c r="F449" s="62"/>
      <c r="G449" s="62"/>
      <c r="H449" s="63"/>
      <c r="I449" s="293"/>
      <c r="K449" s="42"/>
      <c r="L449" s="42"/>
      <c r="M449" s="42"/>
      <c r="N449" s="42"/>
      <c r="O449" s="63"/>
      <c r="P449" s="42"/>
      <c r="Q449" s="42"/>
      <c r="S449" s="42"/>
      <c r="T449" s="39"/>
      <c r="U449" s="39"/>
      <c r="V449" s="39"/>
      <c r="W449" s="39"/>
      <c r="X449" s="39"/>
      <c r="Y449" s="39"/>
      <c r="AN449" s="68"/>
      <c r="AO449" s="68"/>
    </row>
    <row r="450" spans="1:41" s="43" customFormat="1" x14ac:dyDescent="0.25">
      <c r="A450" s="42"/>
      <c r="B450" s="42"/>
      <c r="C450" s="42"/>
      <c r="D450" s="42"/>
      <c r="E450" s="42"/>
      <c r="F450" s="62"/>
      <c r="G450" s="62"/>
      <c r="H450" s="63"/>
      <c r="I450" s="293"/>
      <c r="K450" s="42"/>
      <c r="L450" s="42"/>
      <c r="M450" s="42"/>
      <c r="N450" s="42"/>
      <c r="O450" s="63"/>
      <c r="P450" s="42"/>
      <c r="Q450" s="42"/>
      <c r="S450" s="42"/>
      <c r="T450" s="39"/>
      <c r="U450" s="39"/>
      <c r="V450" s="39"/>
      <c r="W450" s="39"/>
      <c r="X450" s="39"/>
      <c r="Y450" s="39"/>
      <c r="AN450" s="68"/>
      <c r="AO450" s="68"/>
    </row>
    <row r="451" spans="1:41" s="43" customFormat="1" x14ac:dyDescent="0.25">
      <c r="A451" s="42"/>
      <c r="B451" s="42"/>
      <c r="C451" s="42"/>
      <c r="D451" s="42"/>
      <c r="E451" s="42"/>
      <c r="F451" s="62"/>
      <c r="G451" s="62"/>
      <c r="H451" s="63"/>
      <c r="I451" s="293"/>
      <c r="K451" s="42"/>
      <c r="L451" s="42"/>
      <c r="M451" s="42"/>
      <c r="N451" s="42"/>
      <c r="O451" s="63"/>
      <c r="P451" s="42"/>
      <c r="Q451" s="42"/>
      <c r="S451" s="42"/>
      <c r="T451" s="39"/>
      <c r="U451" s="39"/>
      <c r="V451" s="39"/>
      <c r="W451" s="39"/>
      <c r="X451" s="39"/>
      <c r="Y451" s="39"/>
      <c r="AN451" s="68"/>
      <c r="AO451" s="68"/>
    </row>
    <row r="452" spans="1:41" s="43" customFormat="1" x14ac:dyDescent="0.25">
      <c r="A452" s="42"/>
      <c r="B452" s="42"/>
      <c r="C452" s="42"/>
      <c r="D452" s="42"/>
      <c r="E452" s="42"/>
      <c r="F452" s="62"/>
      <c r="G452" s="62"/>
      <c r="H452" s="63"/>
      <c r="I452" s="293"/>
      <c r="K452" s="42"/>
      <c r="L452" s="42"/>
      <c r="M452" s="42"/>
      <c r="N452" s="42"/>
      <c r="O452" s="63"/>
      <c r="P452" s="42"/>
      <c r="Q452" s="42"/>
      <c r="S452" s="42"/>
      <c r="T452" s="39"/>
      <c r="U452" s="39"/>
      <c r="V452" s="39"/>
      <c r="W452" s="39"/>
      <c r="X452" s="39"/>
      <c r="Y452" s="39"/>
      <c r="AN452" s="68"/>
      <c r="AO452" s="68"/>
    </row>
    <row r="453" spans="1:41" s="43" customFormat="1" x14ac:dyDescent="0.25">
      <c r="A453" s="42"/>
      <c r="B453" s="42"/>
      <c r="C453" s="42"/>
      <c r="D453" s="42"/>
      <c r="E453" s="42"/>
      <c r="F453" s="62"/>
      <c r="G453" s="62"/>
      <c r="H453" s="63"/>
      <c r="I453" s="293"/>
      <c r="K453" s="42"/>
      <c r="L453" s="42"/>
      <c r="M453" s="42"/>
      <c r="N453" s="42"/>
      <c r="O453" s="63"/>
      <c r="P453" s="42"/>
      <c r="Q453" s="42"/>
      <c r="S453" s="42"/>
      <c r="T453" s="39"/>
      <c r="U453" s="39"/>
      <c r="V453" s="39"/>
      <c r="W453" s="39"/>
      <c r="X453" s="39"/>
      <c r="Y453" s="39"/>
      <c r="AN453" s="68"/>
      <c r="AO453" s="68"/>
    </row>
    <row r="454" spans="1:41" s="43" customFormat="1" x14ac:dyDescent="0.25">
      <c r="A454" s="42"/>
      <c r="B454" s="42"/>
      <c r="C454" s="42"/>
      <c r="D454" s="42"/>
      <c r="E454" s="42"/>
      <c r="F454" s="62"/>
      <c r="G454" s="62"/>
      <c r="H454" s="63"/>
      <c r="I454" s="293"/>
      <c r="K454" s="42"/>
      <c r="L454" s="42"/>
      <c r="M454" s="42"/>
      <c r="N454" s="42"/>
      <c r="O454" s="63"/>
      <c r="P454" s="42"/>
      <c r="Q454" s="42"/>
      <c r="S454" s="42"/>
      <c r="T454" s="39"/>
      <c r="U454" s="39"/>
      <c r="V454" s="39"/>
      <c r="W454" s="39"/>
      <c r="X454" s="39"/>
      <c r="Y454" s="39"/>
      <c r="AN454" s="68"/>
      <c r="AO454" s="68"/>
    </row>
    <row r="455" spans="1:41" s="43" customFormat="1" x14ac:dyDescent="0.25">
      <c r="A455" s="42"/>
      <c r="B455" s="42"/>
      <c r="C455" s="42"/>
      <c r="D455" s="42"/>
      <c r="E455" s="42"/>
      <c r="F455" s="62"/>
      <c r="G455" s="62"/>
      <c r="H455" s="63"/>
      <c r="I455" s="293"/>
      <c r="K455" s="42"/>
      <c r="L455" s="42"/>
      <c r="M455" s="42"/>
      <c r="N455" s="42"/>
      <c r="O455" s="63"/>
      <c r="P455" s="42"/>
      <c r="Q455" s="42"/>
      <c r="S455" s="42"/>
      <c r="T455" s="39"/>
      <c r="U455" s="39"/>
      <c r="V455" s="39"/>
      <c r="W455" s="39"/>
      <c r="X455" s="39"/>
      <c r="Y455" s="39"/>
      <c r="AN455" s="68"/>
      <c r="AO455" s="68"/>
    </row>
    <row r="456" spans="1:41" s="43" customFormat="1" x14ac:dyDescent="0.25">
      <c r="A456" s="42"/>
      <c r="B456" s="42"/>
      <c r="C456" s="42"/>
      <c r="D456" s="42"/>
      <c r="E456" s="42"/>
      <c r="F456" s="62"/>
      <c r="G456" s="62"/>
      <c r="H456" s="63"/>
      <c r="I456" s="293"/>
      <c r="K456" s="42"/>
      <c r="L456" s="42"/>
      <c r="M456" s="42"/>
      <c r="N456" s="42"/>
      <c r="O456" s="63"/>
      <c r="P456" s="42"/>
      <c r="Q456" s="42"/>
      <c r="S456" s="42"/>
      <c r="T456" s="39"/>
      <c r="U456" s="39"/>
      <c r="V456" s="39"/>
      <c r="W456" s="39"/>
      <c r="X456" s="39"/>
      <c r="Y456" s="39"/>
      <c r="AN456" s="68"/>
      <c r="AO456" s="68"/>
    </row>
    <row r="457" spans="1:41" s="43" customFormat="1" x14ac:dyDescent="0.25">
      <c r="A457" s="42"/>
      <c r="B457" s="42"/>
      <c r="C457" s="42"/>
      <c r="D457" s="42"/>
      <c r="E457" s="42"/>
      <c r="F457" s="62"/>
      <c r="G457" s="62"/>
      <c r="H457" s="63"/>
      <c r="I457" s="293"/>
      <c r="K457" s="42"/>
      <c r="L457" s="42"/>
      <c r="M457" s="42"/>
      <c r="N457" s="42"/>
      <c r="O457" s="63"/>
      <c r="P457" s="42"/>
      <c r="Q457" s="42"/>
      <c r="S457" s="42"/>
      <c r="T457" s="39"/>
      <c r="U457" s="39"/>
      <c r="V457" s="39"/>
      <c r="W457" s="39"/>
      <c r="X457" s="39"/>
      <c r="Y457" s="39"/>
      <c r="AN457" s="68"/>
      <c r="AO457" s="68"/>
    </row>
    <row r="458" spans="1:41" s="43" customFormat="1" x14ac:dyDescent="0.25">
      <c r="A458" s="42"/>
      <c r="B458" s="42"/>
      <c r="C458" s="42"/>
      <c r="D458" s="42"/>
      <c r="E458" s="42"/>
      <c r="F458" s="62"/>
      <c r="G458" s="62"/>
      <c r="H458" s="63"/>
      <c r="I458" s="293"/>
      <c r="K458" s="42"/>
      <c r="L458" s="42"/>
      <c r="M458" s="42"/>
      <c r="N458" s="42"/>
      <c r="O458" s="63"/>
      <c r="P458" s="42"/>
      <c r="Q458" s="42"/>
      <c r="S458" s="42"/>
      <c r="T458" s="39"/>
      <c r="U458" s="39"/>
      <c r="V458" s="39"/>
      <c r="W458" s="39"/>
      <c r="X458" s="39"/>
      <c r="Y458" s="39"/>
      <c r="AN458" s="68"/>
      <c r="AO458" s="68"/>
    </row>
    <row r="459" spans="1:41" s="43" customFormat="1" x14ac:dyDescent="0.25">
      <c r="A459" s="42"/>
      <c r="B459" s="42"/>
      <c r="C459" s="42"/>
      <c r="D459" s="42"/>
      <c r="E459" s="42"/>
      <c r="F459" s="62"/>
      <c r="G459" s="62"/>
      <c r="H459" s="63"/>
      <c r="I459" s="293"/>
      <c r="K459" s="42"/>
      <c r="L459" s="42"/>
      <c r="M459" s="42"/>
      <c r="N459" s="42"/>
      <c r="O459" s="63"/>
      <c r="P459" s="42"/>
      <c r="Q459" s="42"/>
      <c r="S459" s="42"/>
      <c r="T459" s="39"/>
      <c r="U459" s="39"/>
      <c r="V459" s="39"/>
      <c r="W459" s="39"/>
      <c r="X459" s="39"/>
      <c r="Y459" s="39"/>
      <c r="AN459" s="68"/>
      <c r="AO459" s="68"/>
    </row>
    <row r="460" spans="1:41" s="43" customFormat="1" x14ac:dyDescent="0.25">
      <c r="A460" s="42"/>
      <c r="B460" s="42"/>
      <c r="C460" s="42"/>
      <c r="D460" s="42"/>
      <c r="E460" s="42"/>
      <c r="F460" s="62"/>
      <c r="G460" s="62"/>
      <c r="H460" s="63"/>
      <c r="I460" s="293"/>
      <c r="K460" s="42"/>
      <c r="L460" s="42"/>
      <c r="M460" s="42"/>
      <c r="N460" s="42"/>
      <c r="O460" s="63"/>
      <c r="P460" s="42"/>
      <c r="Q460" s="42"/>
      <c r="S460" s="42"/>
      <c r="T460" s="39"/>
      <c r="U460" s="39"/>
      <c r="V460" s="39"/>
      <c r="W460" s="39"/>
      <c r="X460" s="39"/>
      <c r="Y460" s="39"/>
      <c r="AN460" s="68"/>
      <c r="AO460" s="68"/>
    </row>
    <row r="461" spans="1:41" s="43" customFormat="1" x14ac:dyDescent="0.25">
      <c r="A461" s="42"/>
      <c r="B461" s="42"/>
      <c r="C461" s="42"/>
      <c r="D461" s="42"/>
      <c r="E461" s="42"/>
      <c r="F461" s="62"/>
      <c r="G461" s="62"/>
      <c r="H461" s="63"/>
      <c r="I461" s="293"/>
      <c r="K461" s="42"/>
      <c r="L461" s="42"/>
      <c r="M461" s="42"/>
      <c r="N461" s="42"/>
      <c r="O461" s="63"/>
      <c r="P461" s="42"/>
      <c r="Q461" s="42"/>
      <c r="S461" s="42"/>
      <c r="T461" s="39"/>
      <c r="U461" s="39"/>
      <c r="V461" s="39"/>
      <c r="W461" s="39"/>
      <c r="X461" s="39"/>
      <c r="Y461" s="39"/>
      <c r="AN461" s="68"/>
      <c r="AO461" s="68"/>
    </row>
    <row r="462" spans="1:41" s="43" customFormat="1" x14ac:dyDescent="0.25">
      <c r="A462" s="42"/>
      <c r="B462" s="42"/>
      <c r="C462" s="42"/>
      <c r="D462" s="42"/>
      <c r="E462" s="42"/>
      <c r="F462" s="62"/>
      <c r="G462" s="62"/>
      <c r="H462" s="63"/>
      <c r="I462" s="293"/>
      <c r="K462" s="42"/>
      <c r="L462" s="42"/>
      <c r="M462" s="42"/>
      <c r="N462" s="42"/>
      <c r="O462" s="63"/>
      <c r="P462" s="42"/>
      <c r="Q462" s="42"/>
      <c r="S462" s="42"/>
      <c r="T462" s="39"/>
      <c r="U462" s="39"/>
      <c r="V462" s="39"/>
      <c r="W462" s="39"/>
      <c r="X462" s="39"/>
      <c r="Y462" s="39"/>
      <c r="AN462" s="68"/>
      <c r="AO462" s="68"/>
    </row>
    <row r="463" spans="1:41" s="43" customFormat="1" x14ac:dyDescent="0.25">
      <c r="A463" s="42"/>
      <c r="B463" s="42"/>
      <c r="C463" s="42"/>
      <c r="D463" s="42"/>
      <c r="E463" s="42"/>
      <c r="F463" s="62"/>
      <c r="G463" s="62"/>
      <c r="H463" s="63"/>
      <c r="I463" s="293"/>
      <c r="K463" s="42"/>
      <c r="L463" s="42"/>
      <c r="M463" s="42"/>
      <c r="N463" s="42"/>
      <c r="O463" s="63"/>
      <c r="P463" s="42"/>
      <c r="Q463" s="42"/>
      <c r="S463" s="42"/>
      <c r="T463" s="39"/>
      <c r="U463" s="39"/>
      <c r="V463" s="39"/>
      <c r="W463" s="39"/>
      <c r="X463" s="39"/>
      <c r="Y463" s="39"/>
      <c r="AN463" s="68"/>
      <c r="AO463" s="68"/>
    </row>
    <row r="464" spans="1:41" s="43" customFormat="1" x14ac:dyDescent="0.25">
      <c r="A464" s="42"/>
      <c r="B464" s="42"/>
      <c r="C464" s="42"/>
      <c r="D464" s="42"/>
      <c r="E464" s="42"/>
      <c r="F464" s="62"/>
      <c r="G464" s="62"/>
      <c r="H464" s="63"/>
      <c r="I464" s="293"/>
      <c r="K464" s="42"/>
      <c r="L464" s="42"/>
      <c r="M464" s="42"/>
      <c r="N464" s="42"/>
      <c r="O464" s="63"/>
      <c r="P464" s="42"/>
      <c r="Q464" s="42"/>
      <c r="S464" s="42"/>
      <c r="T464" s="39"/>
      <c r="U464" s="39"/>
      <c r="V464" s="39"/>
      <c r="W464" s="39"/>
      <c r="X464" s="39"/>
      <c r="Y464" s="39"/>
      <c r="AN464" s="68"/>
      <c r="AO464" s="68"/>
    </row>
    <row r="465" spans="1:41" s="43" customFormat="1" x14ac:dyDescent="0.25">
      <c r="A465" s="42"/>
      <c r="B465" s="42"/>
      <c r="C465" s="42"/>
      <c r="D465" s="42"/>
      <c r="E465" s="42"/>
      <c r="F465" s="62"/>
      <c r="G465" s="62"/>
      <c r="H465" s="63"/>
      <c r="I465" s="293"/>
      <c r="K465" s="42"/>
      <c r="L465" s="42"/>
      <c r="M465" s="42"/>
      <c r="N465" s="42"/>
      <c r="O465" s="63"/>
      <c r="P465" s="42"/>
      <c r="Q465" s="42"/>
      <c r="S465" s="42"/>
      <c r="T465" s="39"/>
      <c r="U465" s="39"/>
      <c r="V465" s="39"/>
      <c r="W465" s="39"/>
      <c r="X465" s="39"/>
      <c r="Y465" s="39"/>
      <c r="AN465" s="68"/>
      <c r="AO465" s="68"/>
    </row>
    <row r="466" spans="1:41" s="43" customFormat="1" x14ac:dyDescent="0.25">
      <c r="A466" s="42"/>
      <c r="B466" s="42"/>
      <c r="C466" s="42"/>
      <c r="D466" s="42"/>
      <c r="E466" s="42"/>
      <c r="F466" s="62"/>
      <c r="G466" s="62"/>
      <c r="H466" s="63"/>
      <c r="I466" s="293"/>
      <c r="K466" s="42"/>
      <c r="L466" s="42"/>
      <c r="M466" s="42"/>
      <c r="N466" s="42"/>
      <c r="O466" s="63"/>
      <c r="P466" s="42"/>
      <c r="Q466" s="42"/>
      <c r="S466" s="42"/>
      <c r="T466" s="39"/>
      <c r="U466" s="39"/>
      <c r="V466" s="39"/>
      <c r="W466" s="39"/>
      <c r="X466" s="39"/>
      <c r="Y466" s="39"/>
      <c r="AN466" s="68"/>
      <c r="AO466" s="68"/>
    </row>
    <row r="467" spans="1:41" s="43" customFormat="1" x14ac:dyDescent="0.25">
      <c r="A467" s="42"/>
      <c r="B467" s="42"/>
      <c r="C467" s="42"/>
      <c r="D467" s="42"/>
      <c r="E467" s="42"/>
      <c r="F467" s="62"/>
      <c r="G467" s="62"/>
      <c r="H467" s="63"/>
      <c r="I467" s="293"/>
      <c r="K467" s="42"/>
      <c r="L467" s="42"/>
      <c r="M467" s="42"/>
      <c r="N467" s="42"/>
      <c r="O467" s="63"/>
      <c r="P467" s="42"/>
      <c r="Q467" s="42"/>
      <c r="S467" s="42"/>
      <c r="T467" s="39"/>
      <c r="U467" s="39"/>
      <c r="V467" s="39"/>
      <c r="W467" s="39"/>
      <c r="X467" s="39"/>
      <c r="Y467" s="39"/>
      <c r="AN467" s="68"/>
      <c r="AO467" s="68"/>
    </row>
    <row r="468" spans="1:41" s="43" customFormat="1" x14ac:dyDescent="0.25">
      <c r="A468" s="42"/>
      <c r="B468" s="42"/>
      <c r="C468" s="42"/>
      <c r="D468" s="42"/>
      <c r="E468" s="42"/>
      <c r="F468" s="62"/>
      <c r="G468" s="62"/>
      <c r="H468" s="63"/>
      <c r="I468" s="293"/>
      <c r="K468" s="42"/>
      <c r="L468" s="42"/>
      <c r="M468" s="42"/>
      <c r="N468" s="42"/>
      <c r="O468" s="63"/>
      <c r="P468" s="42"/>
      <c r="Q468" s="42"/>
      <c r="S468" s="42"/>
      <c r="T468" s="39"/>
      <c r="U468" s="39"/>
      <c r="V468" s="39"/>
      <c r="W468" s="39"/>
      <c r="X468" s="39"/>
      <c r="Y468" s="39"/>
      <c r="AN468" s="68"/>
      <c r="AO468" s="68"/>
    </row>
    <row r="469" spans="1:41" s="43" customFormat="1" x14ac:dyDescent="0.25">
      <c r="A469" s="42"/>
      <c r="B469" s="42"/>
      <c r="C469" s="42"/>
      <c r="D469" s="42"/>
      <c r="E469" s="42"/>
      <c r="F469" s="62"/>
      <c r="G469" s="62"/>
      <c r="H469" s="63"/>
      <c r="I469" s="293"/>
      <c r="K469" s="42"/>
      <c r="L469" s="42"/>
      <c r="M469" s="42"/>
      <c r="N469" s="42"/>
      <c r="O469" s="63"/>
      <c r="P469" s="42"/>
      <c r="Q469" s="42"/>
      <c r="S469" s="42"/>
      <c r="T469" s="39"/>
      <c r="U469" s="39"/>
      <c r="V469" s="39"/>
      <c r="W469" s="39"/>
      <c r="X469" s="39"/>
      <c r="Y469" s="39"/>
      <c r="AN469" s="68"/>
      <c r="AO469" s="68"/>
    </row>
    <row r="470" spans="1:41" s="43" customFormat="1" x14ac:dyDescent="0.25">
      <c r="A470" s="42"/>
      <c r="B470" s="42"/>
      <c r="C470" s="42"/>
      <c r="D470" s="42"/>
      <c r="E470" s="42"/>
      <c r="F470" s="62"/>
      <c r="G470" s="62"/>
      <c r="H470" s="63"/>
      <c r="I470" s="293"/>
      <c r="K470" s="42"/>
      <c r="L470" s="42"/>
      <c r="M470" s="42"/>
      <c r="N470" s="42"/>
      <c r="O470" s="63"/>
      <c r="P470" s="42"/>
      <c r="Q470" s="42"/>
      <c r="S470" s="42"/>
      <c r="T470" s="39"/>
      <c r="U470" s="39"/>
      <c r="V470" s="39"/>
      <c r="W470" s="39"/>
      <c r="X470" s="39"/>
      <c r="Y470" s="39"/>
      <c r="AN470" s="68"/>
      <c r="AO470" s="68"/>
    </row>
    <row r="471" spans="1:41" s="43" customFormat="1" x14ac:dyDescent="0.25">
      <c r="A471" s="42"/>
      <c r="B471" s="42"/>
      <c r="C471" s="42"/>
      <c r="D471" s="42"/>
      <c r="E471" s="42"/>
      <c r="F471" s="62"/>
      <c r="G471" s="62"/>
      <c r="H471" s="63"/>
      <c r="I471" s="293"/>
      <c r="K471" s="42"/>
      <c r="L471" s="42"/>
      <c r="M471" s="42"/>
      <c r="N471" s="42"/>
      <c r="O471" s="63"/>
      <c r="P471" s="42"/>
      <c r="Q471" s="42"/>
      <c r="S471" s="42"/>
      <c r="T471" s="39"/>
      <c r="U471" s="39"/>
      <c r="V471" s="39"/>
      <c r="W471" s="39"/>
      <c r="X471" s="39"/>
      <c r="Y471" s="39"/>
      <c r="AN471" s="68"/>
      <c r="AO471" s="68"/>
    </row>
    <row r="472" spans="1:41" s="43" customFormat="1" x14ac:dyDescent="0.25">
      <c r="A472" s="42"/>
      <c r="B472" s="42"/>
      <c r="C472" s="42"/>
      <c r="D472" s="42"/>
      <c r="E472" s="42"/>
      <c r="F472" s="62"/>
      <c r="G472" s="62"/>
      <c r="H472" s="63"/>
      <c r="I472" s="293"/>
      <c r="K472" s="42"/>
      <c r="L472" s="42"/>
      <c r="M472" s="42"/>
      <c r="N472" s="42"/>
      <c r="O472" s="63"/>
      <c r="P472" s="42"/>
      <c r="Q472" s="42"/>
      <c r="S472" s="42"/>
      <c r="T472" s="39"/>
      <c r="U472" s="39"/>
      <c r="V472" s="39"/>
      <c r="W472" s="39"/>
      <c r="X472" s="39"/>
      <c r="Y472" s="39"/>
      <c r="AN472" s="68"/>
      <c r="AO472" s="68"/>
    </row>
    <row r="473" spans="1:41" s="43" customFormat="1" x14ac:dyDescent="0.25">
      <c r="A473" s="42"/>
      <c r="B473" s="42"/>
      <c r="C473" s="42"/>
      <c r="D473" s="42"/>
      <c r="E473" s="42"/>
      <c r="F473" s="62"/>
      <c r="G473" s="62"/>
      <c r="H473" s="63"/>
      <c r="I473" s="293"/>
      <c r="K473" s="42"/>
      <c r="L473" s="42"/>
      <c r="M473" s="42"/>
      <c r="N473" s="42"/>
      <c r="O473" s="63"/>
      <c r="P473" s="42"/>
      <c r="Q473" s="42"/>
      <c r="S473" s="42"/>
      <c r="T473" s="39"/>
      <c r="U473" s="39"/>
      <c r="V473" s="39"/>
      <c r="W473" s="39"/>
      <c r="X473" s="39"/>
      <c r="Y473" s="39"/>
      <c r="AN473" s="68"/>
      <c r="AO473" s="68"/>
    </row>
    <row r="474" spans="1:41" s="43" customFormat="1" x14ac:dyDescent="0.25">
      <c r="A474" s="42"/>
      <c r="B474" s="42"/>
      <c r="C474" s="42"/>
      <c r="D474" s="42"/>
      <c r="E474" s="42"/>
      <c r="F474" s="62"/>
      <c r="G474" s="62"/>
      <c r="H474" s="63"/>
      <c r="I474" s="293"/>
      <c r="K474" s="42"/>
      <c r="L474" s="42"/>
      <c r="M474" s="42"/>
      <c r="N474" s="42"/>
      <c r="O474" s="63"/>
      <c r="P474" s="42"/>
      <c r="Q474" s="42"/>
      <c r="S474" s="42"/>
      <c r="T474" s="39"/>
      <c r="U474" s="39"/>
      <c r="V474" s="39"/>
      <c r="W474" s="39"/>
      <c r="X474" s="39"/>
      <c r="Y474" s="39"/>
      <c r="AN474" s="68"/>
      <c r="AO474" s="68"/>
    </row>
    <row r="475" spans="1:41" s="43" customFormat="1" x14ac:dyDescent="0.25">
      <c r="A475" s="42"/>
      <c r="B475" s="42"/>
      <c r="C475" s="42"/>
      <c r="D475" s="42"/>
      <c r="E475" s="42"/>
      <c r="F475" s="62"/>
      <c r="G475" s="62"/>
      <c r="H475" s="63"/>
      <c r="I475" s="293"/>
      <c r="K475" s="42"/>
      <c r="L475" s="42"/>
      <c r="M475" s="42"/>
      <c r="N475" s="42"/>
      <c r="O475" s="63"/>
      <c r="P475" s="42"/>
      <c r="Q475" s="42"/>
      <c r="S475" s="42"/>
      <c r="T475" s="39"/>
      <c r="U475" s="39"/>
      <c r="V475" s="39"/>
      <c r="W475" s="39"/>
      <c r="X475" s="39"/>
      <c r="Y475" s="39"/>
      <c r="AN475" s="68"/>
      <c r="AO475" s="68"/>
    </row>
    <row r="476" spans="1:41" s="43" customFormat="1" x14ac:dyDescent="0.25">
      <c r="A476" s="42"/>
      <c r="B476" s="42"/>
      <c r="C476" s="42"/>
      <c r="D476" s="42"/>
      <c r="E476" s="42"/>
      <c r="F476" s="62"/>
      <c r="G476" s="62"/>
      <c r="H476" s="63"/>
      <c r="I476" s="293"/>
      <c r="K476" s="42"/>
      <c r="L476" s="42"/>
      <c r="M476" s="42"/>
      <c r="N476" s="42"/>
      <c r="O476" s="63"/>
      <c r="P476" s="42"/>
      <c r="Q476" s="42"/>
      <c r="S476" s="42"/>
      <c r="T476" s="39"/>
      <c r="U476" s="39"/>
      <c r="V476" s="39"/>
      <c r="W476" s="39"/>
      <c r="X476" s="39"/>
      <c r="Y476" s="39"/>
      <c r="AN476" s="68"/>
      <c r="AO476" s="68"/>
    </row>
    <row r="477" spans="1:41" s="43" customFormat="1" x14ac:dyDescent="0.25">
      <c r="A477" s="42"/>
      <c r="B477" s="42"/>
      <c r="C477" s="42"/>
      <c r="D477" s="42"/>
      <c r="E477" s="42"/>
      <c r="F477" s="62"/>
      <c r="G477" s="62"/>
      <c r="H477" s="63"/>
      <c r="I477" s="293"/>
      <c r="K477" s="42"/>
      <c r="L477" s="42"/>
      <c r="M477" s="42"/>
      <c r="N477" s="42"/>
      <c r="O477" s="63"/>
      <c r="P477" s="42"/>
      <c r="Q477" s="42"/>
      <c r="S477" s="42"/>
      <c r="T477" s="39"/>
      <c r="U477" s="39"/>
      <c r="V477" s="39"/>
      <c r="W477" s="39"/>
      <c r="X477" s="39"/>
      <c r="Y477" s="39"/>
      <c r="AN477" s="68"/>
      <c r="AO477" s="68"/>
    </row>
    <row r="478" spans="1:41" s="43" customFormat="1" x14ac:dyDescent="0.25">
      <c r="A478" s="42"/>
      <c r="B478" s="42"/>
      <c r="C478" s="42"/>
      <c r="D478" s="42"/>
      <c r="E478" s="42"/>
      <c r="F478" s="62"/>
      <c r="G478" s="62"/>
      <c r="H478" s="63"/>
      <c r="I478" s="293"/>
      <c r="K478" s="42"/>
      <c r="L478" s="42"/>
      <c r="M478" s="42"/>
      <c r="N478" s="42"/>
      <c r="O478" s="63"/>
      <c r="P478" s="42"/>
      <c r="Q478" s="42"/>
      <c r="S478" s="42"/>
      <c r="T478" s="39"/>
      <c r="U478" s="39"/>
      <c r="V478" s="39"/>
      <c r="W478" s="39"/>
      <c r="X478" s="39"/>
      <c r="Y478" s="39"/>
      <c r="AN478" s="68"/>
      <c r="AO478" s="68"/>
    </row>
    <row r="479" spans="1:41" s="43" customFormat="1" x14ac:dyDescent="0.25">
      <c r="A479" s="42"/>
      <c r="B479" s="42"/>
      <c r="C479" s="42"/>
      <c r="D479" s="42"/>
      <c r="E479" s="42"/>
      <c r="F479" s="62"/>
      <c r="G479" s="62"/>
      <c r="H479" s="63"/>
      <c r="I479" s="293"/>
      <c r="K479" s="42"/>
      <c r="L479" s="42"/>
      <c r="M479" s="42"/>
      <c r="N479" s="42"/>
      <c r="O479" s="63"/>
      <c r="P479" s="42"/>
      <c r="Q479" s="42"/>
      <c r="S479" s="42"/>
      <c r="T479" s="39"/>
      <c r="U479" s="39"/>
      <c r="V479" s="39"/>
      <c r="W479" s="39"/>
      <c r="X479" s="39"/>
      <c r="Y479" s="39"/>
      <c r="AN479" s="68"/>
      <c r="AO479" s="68"/>
    </row>
    <row r="480" spans="1:41" s="43" customFormat="1" x14ac:dyDescent="0.25">
      <c r="A480" s="42"/>
      <c r="B480" s="42"/>
      <c r="C480" s="42"/>
      <c r="D480" s="42"/>
      <c r="E480" s="42"/>
      <c r="F480" s="62"/>
      <c r="G480" s="62"/>
      <c r="H480" s="63"/>
      <c r="I480" s="293"/>
      <c r="K480" s="42"/>
      <c r="L480" s="42"/>
      <c r="M480" s="42"/>
      <c r="N480" s="42"/>
      <c r="O480" s="63"/>
      <c r="P480" s="42"/>
      <c r="Q480" s="42"/>
      <c r="S480" s="42"/>
      <c r="T480" s="39"/>
      <c r="U480" s="39"/>
      <c r="V480" s="39"/>
      <c r="W480" s="39"/>
      <c r="X480" s="39"/>
      <c r="Y480" s="39"/>
      <c r="AN480" s="68"/>
      <c r="AO480" s="68"/>
    </row>
    <row r="481" spans="1:41" s="43" customFormat="1" x14ac:dyDescent="0.25">
      <c r="A481" s="42"/>
      <c r="B481" s="42"/>
      <c r="C481" s="42"/>
      <c r="D481" s="42"/>
      <c r="E481" s="42"/>
      <c r="F481" s="62"/>
      <c r="G481" s="62"/>
      <c r="H481" s="63"/>
      <c r="I481" s="293"/>
      <c r="K481" s="42"/>
      <c r="L481" s="42"/>
      <c r="M481" s="42"/>
      <c r="N481" s="42"/>
      <c r="O481" s="63"/>
      <c r="P481" s="42"/>
      <c r="Q481" s="42"/>
      <c r="S481" s="42"/>
      <c r="T481" s="39"/>
      <c r="U481" s="39"/>
      <c r="V481" s="39"/>
      <c r="W481" s="39"/>
      <c r="X481" s="39"/>
      <c r="Y481" s="39"/>
      <c r="AN481" s="68"/>
      <c r="AO481" s="68"/>
    </row>
    <row r="482" spans="1:41" s="43" customFormat="1" x14ac:dyDescent="0.25">
      <c r="A482" s="42"/>
      <c r="B482" s="42"/>
      <c r="C482" s="42"/>
      <c r="D482" s="42"/>
      <c r="E482" s="42"/>
      <c r="F482" s="62"/>
      <c r="G482" s="62"/>
      <c r="H482" s="63"/>
      <c r="I482" s="293"/>
      <c r="K482" s="42"/>
      <c r="L482" s="42"/>
      <c r="M482" s="42"/>
      <c r="N482" s="42"/>
      <c r="O482" s="63"/>
      <c r="P482" s="42"/>
      <c r="Q482" s="42"/>
      <c r="S482" s="42"/>
      <c r="T482" s="39"/>
      <c r="U482" s="39"/>
      <c r="V482" s="39"/>
      <c r="W482" s="39"/>
      <c r="X482" s="39"/>
      <c r="Y482" s="39"/>
      <c r="AN482" s="68"/>
      <c r="AO482" s="68"/>
    </row>
    <row r="483" spans="1:41" s="43" customFormat="1" x14ac:dyDescent="0.25">
      <c r="A483" s="42"/>
      <c r="B483" s="42"/>
      <c r="C483" s="42"/>
      <c r="D483" s="42"/>
      <c r="E483" s="42"/>
      <c r="F483" s="62"/>
      <c r="G483" s="62"/>
      <c r="H483" s="63"/>
      <c r="I483" s="293"/>
      <c r="K483" s="42"/>
      <c r="L483" s="42"/>
      <c r="M483" s="42"/>
      <c r="N483" s="42"/>
      <c r="O483" s="63"/>
      <c r="P483" s="42"/>
      <c r="Q483" s="42"/>
      <c r="S483" s="42"/>
      <c r="T483" s="39"/>
      <c r="U483" s="39"/>
      <c r="V483" s="39"/>
      <c r="W483" s="39"/>
      <c r="X483" s="39"/>
      <c r="Y483" s="39"/>
      <c r="AN483" s="68"/>
      <c r="AO483" s="68"/>
    </row>
    <row r="484" spans="1:41" s="43" customFormat="1" x14ac:dyDescent="0.25">
      <c r="A484" s="42"/>
      <c r="B484" s="42"/>
      <c r="C484" s="42"/>
      <c r="D484" s="42"/>
      <c r="E484" s="42"/>
      <c r="F484" s="62"/>
      <c r="G484" s="62"/>
      <c r="H484" s="63"/>
      <c r="I484" s="293"/>
      <c r="K484" s="42"/>
      <c r="L484" s="42"/>
      <c r="M484" s="42"/>
      <c r="N484" s="42"/>
      <c r="O484" s="63"/>
      <c r="P484" s="42"/>
      <c r="Q484" s="42"/>
      <c r="S484" s="42"/>
      <c r="T484" s="39"/>
      <c r="U484" s="39"/>
      <c r="V484" s="39"/>
      <c r="W484" s="39"/>
      <c r="X484" s="39"/>
      <c r="Y484" s="39"/>
      <c r="AN484" s="68"/>
      <c r="AO484" s="68"/>
    </row>
    <row r="485" spans="1:41" s="43" customFormat="1" x14ac:dyDescent="0.25">
      <c r="A485" s="42"/>
      <c r="B485" s="42"/>
      <c r="C485" s="42"/>
      <c r="D485" s="42"/>
      <c r="E485" s="42"/>
      <c r="F485" s="62"/>
      <c r="G485" s="62"/>
      <c r="H485" s="63"/>
      <c r="I485" s="293"/>
      <c r="K485" s="42"/>
      <c r="L485" s="42"/>
      <c r="M485" s="42"/>
      <c r="N485" s="42"/>
      <c r="O485" s="63"/>
      <c r="P485" s="42"/>
      <c r="Q485" s="42"/>
      <c r="S485" s="42"/>
      <c r="T485" s="39"/>
      <c r="U485" s="39"/>
      <c r="V485" s="39"/>
      <c r="W485" s="39"/>
      <c r="X485" s="39"/>
      <c r="Y485" s="39"/>
      <c r="AN485" s="68"/>
      <c r="AO485" s="68"/>
    </row>
    <row r="486" spans="1:41" s="43" customFormat="1" x14ac:dyDescent="0.25">
      <c r="A486" s="42"/>
      <c r="B486" s="42"/>
      <c r="C486" s="42"/>
      <c r="D486" s="42"/>
      <c r="E486" s="42"/>
      <c r="F486" s="62"/>
      <c r="G486" s="62"/>
      <c r="H486" s="63"/>
      <c r="I486" s="293"/>
      <c r="K486" s="42"/>
      <c r="L486" s="42"/>
      <c r="M486" s="42"/>
      <c r="N486" s="42"/>
      <c r="O486" s="63"/>
      <c r="P486" s="42"/>
      <c r="Q486" s="42"/>
      <c r="S486" s="42"/>
      <c r="T486" s="39"/>
      <c r="U486" s="39"/>
      <c r="V486" s="39"/>
      <c r="W486" s="39"/>
      <c r="X486" s="39"/>
      <c r="Y486" s="39"/>
      <c r="AN486" s="68"/>
      <c r="AO486" s="68"/>
    </row>
    <row r="487" spans="1:41" s="43" customFormat="1" x14ac:dyDescent="0.25">
      <c r="A487" s="42"/>
      <c r="B487" s="42"/>
      <c r="C487" s="42"/>
      <c r="D487" s="42"/>
      <c r="E487" s="42"/>
      <c r="F487" s="62"/>
      <c r="G487" s="62"/>
      <c r="H487" s="63"/>
      <c r="I487" s="293"/>
      <c r="K487" s="42"/>
      <c r="L487" s="42"/>
      <c r="M487" s="42"/>
      <c r="N487" s="42"/>
      <c r="O487" s="63"/>
      <c r="P487" s="42"/>
      <c r="Q487" s="42"/>
      <c r="S487" s="42"/>
      <c r="T487" s="39"/>
      <c r="U487" s="39"/>
      <c r="V487" s="39"/>
      <c r="W487" s="39"/>
      <c r="X487" s="39"/>
      <c r="Y487" s="39"/>
      <c r="AN487" s="68"/>
      <c r="AO487" s="68"/>
    </row>
    <row r="488" spans="1:41" s="43" customFormat="1" x14ac:dyDescent="0.25">
      <c r="A488" s="42"/>
      <c r="B488" s="42"/>
      <c r="C488" s="42"/>
      <c r="D488" s="42"/>
      <c r="E488" s="42"/>
      <c r="F488" s="62"/>
      <c r="G488" s="62"/>
      <c r="H488" s="63"/>
      <c r="I488" s="293"/>
      <c r="K488" s="42"/>
      <c r="L488" s="42"/>
      <c r="M488" s="42"/>
      <c r="N488" s="42"/>
      <c r="O488" s="63"/>
      <c r="P488" s="42"/>
      <c r="Q488" s="42"/>
      <c r="S488" s="42"/>
      <c r="T488" s="39"/>
      <c r="U488" s="39"/>
      <c r="V488" s="39"/>
      <c r="W488" s="39"/>
      <c r="X488" s="39"/>
      <c r="Y488" s="39"/>
      <c r="AN488" s="68"/>
      <c r="AO488" s="68"/>
    </row>
    <row r="489" spans="1:41" s="43" customFormat="1" x14ac:dyDescent="0.25">
      <c r="A489" s="42"/>
      <c r="B489" s="42"/>
      <c r="C489" s="42"/>
      <c r="D489" s="42"/>
      <c r="E489" s="42"/>
      <c r="F489" s="62"/>
      <c r="G489" s="62"/>
      <c r="H489" s="63"/>
      <c r="I489" s="293"/>
      <c r="K489" s="42"/>
      <c r="L489" s="42"/>
      <c r="M489" s="42"/>
      <c r="N489" s="42"/>
      <c r="O489" s="63"/>
      <c r="P489" s="42"/>
      <c r="Q489" s="42"/>
      <c r="S489" s="42"/>
      <c r="T489" s="39"/>
      <c r="U489" s="39"/>
      <c r="V489" s="39"/>
      <c r="W489" s="39"/>
      <c r="X489" s="39"/>
      <c r="Y489" s="39"/>
      <c r="AN489" s="68"/>
      <c r="AO489" s="68"/>
    </row>
    <row r="490" spans="1:41" s="43" customFormat="1" x14ac:dyDescent="0.25">
      <c r="A490" s="42"/>
      <c r="B490" s="42"/>
      <c r="C490" s="42"/>
      <c r="D490" s="42"/>
      <c r="E490" s="42"/>
      <c r="F490" s="62"/>
      <c r="G490" s="62"/>
      <c r="H490" s="63"/>
      <c r="I490" s="293"/>
      <c r="K490" s="42"/>
      <c r="L490" s="42"/>
      <c r="M490" s="42"/>
      <c r="N490" s="42"/>
      <c r="O490" s="63"/>
      <c r="P490" s="42"/>
      <c r="Q490" s="42"/>
      <c r="S490" s="42"/>
      <c r="T490" s="39"/>
      <c r="U490" s="39"/>
      <c r="V490" s="39"/>
      <c r="W490" s="39"/>
      <c r="X490" s="39"/>
      <c r="Y490" s="39"/>
      <c r="AN490" s="68"/>
      <c r="AO490" s="68"/>
    </row>
    <row r="491" spans="1:41" s="43" customFormat="1" x14ac:dyDescent="0.25">
      <c r="A491" s="42"/>
      <c r="B491" s="42"/>
      <c r="C491" s="42"/>
      <c r="D491" s="42"/>
      <c r="E491" s="42"/>
      <c r="F491" s="62"/>
      <c r="G491" s="62"/>
      <c r="H491" s="63"/>
      <c r="I491" s="293"/>
      <c r="K491" s="42"/>
      <c r="L491" s="42"/>
      <c r="M491" s="42"/>
      <c r="N491" s="42"/>
      <c r="O491" s="63"/>
      <c r="P491" s="42"/>
      <c r="Q491" s="42"/>
      <c r="S491" s="42"/>
      <c r="T491" s="39"/>
      <c r="U491" s="39"/>
      <c r="V491" s="39"/>
      <c r="W491" s="39"/>
      <c r="X491" s="39"/>
      <c r="Y491" s="39"/>
      <c r="AN491" s="68"/>
      <c r="AO491" s="68"/>
    </row>
    <row r="492" spans="1:41" s="43" customFormat="1" x14ac:dyDescent="0.25">
      <c r="A492" s="42"/>
      <c r="B492" s="42"/>
      <c r="C492" s="42"/>
      <c r="D492" s="42"/>
      <c r="E492" s="42"/>
      <c r="F492" s="62"/>
      <c r="G492" s="62"/>
      <c r="H492" s="63"/>
      <c r="I492" s="293"/>
      <c r="K492" s="42"/>
      <c r="L492" s="42"/>
      <c r="M492" s="42"/>
      <c r="N492" s="42"/>
      <c r="O492" s="63"/>
      <c r="P492" s="42"/>
      <c r="Q492" s="42"/>
      <c r="S492" s="42"/>
      <c r="T492" s="39"/>
      <c r="U492" s="39"/>
      <c r="V492" s="39"/>
      <c r="W492" s="39"/>
      <c r="X492" s="39"/>
      <c r="Y492" s="39"/>
      <c r="AN492" s="68"/>
      <c r="AO492" s="68"/>
    </row>
    <row r="493" spans="1:41" s="43" customFormat="1" x14ac:dyDescent="0.25">
      <c r="A493" s="42"/>
      <c r="B493" s="42"/>
      <c r="C493" s="42"/>
      <c r="D493" s="42"/>
      <c r="E493" s="42"/>
      <c r="F493" s="62"/>
      <c r="G493" s="62"/>
      <c r="H493" s="63"/>
      <c r="I493" s="293"/>
      <c r="K493" s="42"/>
      <c r="L493" s="42"/>
      <c r="M493" s="42"/>
      <c r="N493" s="42"/>
      <c r="O493" s="63"/>
      <c r="P493" s="42"/>
      <c r="Q493" s="42"/>
      <c r="S493" s="42"/>
      <c r="T493" s="39"/>
      <c r="U493" s="39"/>
      <c r="V493" s="39"/>
      <c r="W493" s="39"/>
      <c r="X493" s="39"/>
      <c r="Y493" s="39"/>
      <c r="AN493" s="68"/>
      <c r="AO493" s="68"/>
    </row>
    <row r="494" spans="1:41" s="43" customFormat="1" x14ac:dyDescent="0.25">
      <c r="A494" s="42"/>
      <c r="B494" s="42"/>
      <c r="C494" s="42"/>
      <c r="D494" s="42"/>
      <c r="E494" s="42"/>
      <c r="F494" s="62"/>
      <c r="G494" s="62"/>
      <c r="H494" s="63"/>
      <c r="I494" s="293"/>
      <c r="K494" s="42"/>
      <c r="L494" s="42"/>
      <c r="M494" s="42"/>
      <c r="N494" s="42"/>
      <c r="O494" s="63"/>
      <c r="P494" s="42"/>
      <c r="Q494" s="42"/>
      <c r="S494" s="42"/>
      <c r="T494" s="39"/>
      <c r="U494" s="39"/>
      <c r="V494" s="39"/>
      <c r="W494" s="39"/>
      <c r="X494" s="39"/>
      <c r="Y494" s="39"/>
      <c r="AN494" s="68"/>
      <c r="AO494" s="68"/>
    </row>
    <row r="495" spans="1:41" s="43" customFormat="1" x14ac:dyDescent="0.25">
      <c r="A495" s="42"/>
      <c r="B495" s="42"/>
      <c r="C495" s="42"/>
      <c r="D495" s="42"/>
      <c r="E495" s="42"/>
      <c r="F495" s="62"/>
      <c r="G495" s="62"/>
      <c r="H495" s="63"/>
      <c r="I495" s="293"/>
      <c r="K495" s="42"/>
      <c r="L495" s="42"/>
      <c r="M495" s="42"/>
      <c r="N495" s="42"/>
      <c r="O495" s="63"/>
      <c r="P495" s="42"/>
      <c r="Q495" s="42"/>
      <c r="S495" s="42"/>
      <c r="T495" s="39"/>
      <c r="U495" s="39"/>
      <c r="V495" s="39"/>
      <c r="W495" s="39"/>
      <c r="X495" s="39"/>
      <c r="Y495" s="39"/>
      <c r="AN495" s="68"/>
      <c r="AO495" s="68"/>
    </row>
    <row r="496" spans="1:41" s="43" customFormat="1" x14ac:dyDescent="0.25">
      <c r="A496" s="42"/>
      <c r="B496" s="42"/>
      <c r="C496" s="42"/>
      <c r="D496" s="42"/>
      <c r="E496" s="42"/>
      <c r="F496" s="62"/>
      <c r="G496" s="62"/>
      <c r="H496" s="63"/>
      <c r="I496" s="293"/>
      <c r="K496" s="42"/>
      <c r="L496" s="42"/>
      <c r="M496" s="42"/>
      <c r="N496" s="42"/>
      <c r="O496" s="63"/>
      <c r="P496" s="42"/>
      <c r="Q496" s="42"/>
      <c r="S496" s="42"/>
      <c r="T496" s="39"/>
      <c r="U496" s="39"/>
      <c r="V496" s="39"/>
      <c r="W496" s="39"/>
      <c r="X496" s="39"/>
      <c r="Y496" s="39"/>
      <c r="AN496" s="68"/>
      <c r="AO496" s="68"/>
    </row>
    <row r="497" spans="1:41" s="43" customFormat="1" x14ac:dyDescent="0.25">
      <c r="A497" s="42"/>
      <c r="B497" s="42"/>
      <c r="C497" s="42"/>
      <c r="D497" s="42"/>
      <c r="E497" s="42"/>
      <c r="F497" s="62"/>
      <c r="G497" s="62"/>
      <c r="H497" s="63"/>
      <c r="I497" s="293"/>
      <c r="K497" s="42"/>
      <c r="L497" s="42"/>
      <c r="M497" s="42"/>
      <c r="N497" s="42"/>
      <c r="O497" s="63"/>
      <c r="P497" s="42"/>
      <c r="Q497" s="42"/>
      <c r="S497" s="42"/>
      <c r="T497" s="39"/>
      <c r="U497" s="39"/>
      <c r="V497" s="39"/>
      <c r="W497" s="39"/>
      <c r="X497" s="39"/>
      <c r="Y497" s="39"/>
      <c r="AN497" s="68"/>
      <c r="AO497" s="68"/>
    </row>
    <row r="498" spans="1:41" s="43" customFormat="1" x14ac:dyDescent="0.25">
      <c r="A498" s="42"/>
      <c r="B498" s="42"/>
      <c r="C498" s="42"/>
      <c r="D498" s="42"/>
      <c r="E498" s="42"/>
      <c r="F498" s="62"/>
      <c r="G498" s="62"/>
      <c r="H498" s="63"/>
      <c r="I498" s="293"/>
      <c r="K498" s="42"/>
      <c r="L498" s="42"/>
      <c r="M498" s="42"/>
      <c r="N498" s="42"/>
      <c r="O498" s="63"/>
      <c r="P498" s="42"/>
      <c r="Q498" s="42"/>
      <c r="S498" s="42"/>
      <c r="T498" s="39"/>
      <c r="U498" s="39"/>
      <c r="V498" s="39"/>
      <c r="W498" s="39"/>
      <c r="X498" s="39"/>
      <c r="Y498" s="39"/>
      <c r="AN498" s="68"/>
      <c r="AO498" s="68"/>
    </row>
    <row r="499" spans="1:41" s="43" customFormat="1" x14ac:dyDescent="0.25">
      <c r="A499" s="42"/>
      <c r="B499" s="42"/>
      <c r="C499" s="42"/>
      <c r="D499" s="42"/>
      <c r="E499" s="42"/>
      <c r="F499" s="62"/>
      <c r="G499" s="62"/>
      <c r="H499" s="63"/>
      <c r="I499" s="293"/>
      <c r="K499" s="42"/>
      <c r="L499" s="42"/>
      <c r="M499" s="42"/>
      <c r="N499" s="42"/>
      <c r="O499" s="63"/>
      <c r="P499" s="42"/>
      <c r="Q499" s="42"/>
      <c r="S499" s="42"/>
      <c r="T499" s="39"/>
      <c r="U499" s="39"/>
      <c r="V499" s="39"/>
      <c r="W499" s="39"/>
      <c r="X499" s="39"/>
      <c r="Y499" s="39"/>
      <c r="AN499" s="68"/>
      <c r="AO499" s="68"/>
    </row>
    <row r="500" spans="1:41" s="43" customFormat="1" x14ac:dyDescent="0.25">
      <c r="A500" s="42"/>
      <c r="B500" s="42"/>
      <c r="C500" s="42"/>
      <c r="D500" s="42"/>
      <c r="E500" s="42"/>
      <c r="F500" s="62"/>
      <c r="G500" s="62"/>
      <c r="H500" s="63"/>
      <c r="I500" s="293"/>
      <c r="K500" s="42"/>
      <c r="L500" s="42"/>
      <c r="M500" s="42"/>
      <c r="N500" s="42"/>
      <c r="O500" s="63"/>
      <c r="P500" s="42"/>
      <c r="Q500" s="42"/>
      <c r="S500" s="42"/>
      <c r="T500" s="39"/>
      <c r="U500" s="39"/>
      <c r="V500" s="39"/>
      <c r="W500" s="39"/>
      <c r="X500" s="39"/>
      <c r="Y500" s="39"/>
      <c r="AN500" s="68"/>
      <c r="AO500" s="68"/>
    </row>
    <row r="501" spans="1:41" s="43" customFormat="1" x14ac:dyDescent="0.25">
      <c r="A501" s="42"/>
      <c r="B501" s="42"/>
      <c r="C501" s="42"/>
      <c r="D501" s="42"/>
      <c r="E501" s="42"/>
      <c r="F501" s="62"/>
      <c r="G501" s="62"/>
      <c r="H501" s="63"/>
      <c r="I501" s="293"/>
      <c r="K501" s="42"/>
      <c r="L501" s="42"/>
      <c r="M501" s="42"/>
      <c r="N501" s="42"/>
      <c r="O501" s="63"/>
      <c r="P501" s="42"/>
      <c r="Q501" s="42"/>
      <c r="S501" s="42"/>
      <c r="T501" s="39"/>
      <c r="U501" s="39"/>
      <c r="V501" s="39"/>
      <c r="W501" s="39"/>
      <c r="X501" s="39"/>
      <c r="Y501" s="39"/>
      <c r="AN501" s="68"/>
      <c r="AO501" s="68"/>
    </row>
    <row r="502" spans="1:41" s="43" customFormat="1" x14ac:dyDescent="0.25">
      <c r="A502" s="42"/>
      <c r="B502" s="42"/>
      <c r="C502" s="42"/>
      <c r="D502" s="42"/>
      <c r="E502" s="42"/>
      <c r="F502" s="62"/>
      <c r="G502" s="62"/>
      <c r="H502" s="63"/>
      <c r="I502" s="293"/>
      <c r="K502" s="42"/>
      <c r="L502" s="42"/>
      <c r="M502" s="42"/>
      <c r="N502" s="42"/>
      <c r="O502" s="63"/>
      <c r="P502" s="42"/>
      <c r="Q502" s="42"/>
      <c r="S502" s="42"/>
      <c r="T502" s="39"/>
      <c r="U502" s="39"/>
      <c r="V502" s="39"/>
      <c r="W502" s="39"/>
      <c r="X502" s="39"/>
      <c r="Y502" s="39"/>
      <c r="AN502" s="68"/>
      <c r="AO502" s="68"/>
    </row>
    <row r="503" spans="1:41" s="43" customFormat="1" x14ac:dyDescent="0.25">
      <c r="A503" s="42"/>
      <c r="B503" s="42"/>
      <c r="C503" s="42"/>
      <c r="D503" s="42"/>
      <c r="E503" s="42"/>
      <c r="F503" s="62"/>
      <c r="G503" s="62"/>
      <c r="H503" s="63"/>
      <c r="I503" s="293"/>
      <c r="K503" s="42"/>
      <c r="L503" s="42"/>
      <c r="M503" s="42"/>
      <c r="N503" s="42"/>
      <c r="O503" s="63"/>
      <c r="P503" s="42"/>
      <c r="Q503" s="42"/>
      <c r="S503" s="42"/>
      <c r="T503" s="39"/>
      <c r="U503" s="39"/>
      <c r="V503" s="39"/>
      <c r="W503" s="39"/>
      <c r="X503" s="39"/>
      <c r="Y503" s="39"/>
      <c r="AN503" s="68"/>
      <c r="AO503" s="68"/>
    </row>
    <row r="504" spans="1:41" s="43" customFormat="1" x14ac:dyDescent="0.25">
      <c r="A504" s="42"/>
      <c r="B504" s="42"/>
      <c r="C504" s="42"/>
      <c r="D504" s="42"/>
      <c r="E504" s="42"/>
      <c r="F504" s="62"/>
      <c r="G504" s="62"/>
      <c r="H504" s="63"/>
      <c r="I504" s="293"/>
      <c r="K504" s="42"/>
      <c r="L504" s="42"/>
      <c r="M504" s="42"/>
      <c r="N504" s="42"/>
      <c r="O504" s="63"/>
      <c r="P504" s="42"/>
      <c r="Q504" s="42"/>
      <c r="S504" s="42"/>
      <c r="T504" s="39"/>
      <c r="U504" s="39"/>
      <c r="V504" s="39"/>
      <c r="W504" s="39"/>
      <c r="X504" s="39"/>
      <c r="Y504" s="39"/>
      <c r="AN504" s="68"/>
      <c r="AO504" s="68"/>
    </row>
    <row r="505" spans="1:41" s="43" customFormat="1" x14ac:dyDescent="0.25">
      <c r="A505" s="42"/>
      <c r="B505" s="42"/>
      <c r="C505" s="42"/>
      <c r="D505" s="42"/>
      <c r="E505" s="42"/>
      <c r="F505" s="62"/>
      <c r="G505" s="62"/>
      <c r="H505" s="63"/>
      <c r="I505" s="293"/>
      <c r="K505" s="42"/>
      <c r="L505" s="42"/>
      <c r="M505" s="42"/>
      <c r="N505" s="42"/>
      <c r="O505" s="63"/>
      <c r="P505" s="42"/>
      <c r="Q505" s="42"/>
      <c r="S505" s="42"/>
      <c r="T505" s="39"/>
      <c r="U505" s="39"/>
      <c r="V505" s="39"/>
      <c r="W505" s="39"/>
      <c r="X505" s="39"/>
      <c r="Y505" s="39"/>
      <c r="AN505" s="68"/>
      <c r="AO505" s="68"/>
    </row>
    <row r="506" spans="1:41" s="43" customFormat="1" x14ac:dyDescent="0.25">
      <c r="A506" s="42"/>
      <c r="B506" s="42"/>
      <c r="C506" s="42"/>
      <c r="D506" s="42"/>
      <c r="E506" s="42"/>
      <c r="F506" s="62"/>
      <c r="G506" s="62"/>
      <c r="H506" s="63"/>
      <c r="I506" s="293"/>
      <c r="K506" s="42"/>
      <c r="L506" s="42"/>
      <c r="M506" s="42"/>
      <c r="N506" s="42"/>
      <c r="O506" s="63"/>
      <c r="P506" s="42"/>
      <c r="Q506" s="42"/>
      <c r="S506" s="42"/>
      <c r="T506" s="39"/>
      <c r="U506" s="39"/>
      <c r="V506" s="39"/>
      <c r="W506" s="39"/>
      <c r="X506" s="39"/>
      <c r="Y506" s="39"/>
      <c r="AN506" s="68"/>
      <c r="AO506" s="68"/>
    </row>
    <row r="507" spans="1:41" s="43" customFormat="1" x14ac:dyDescent="0.25">
      <c r="A507" s="42"/>
      <c r="B507" s="42"/>
      <c r="C507" s="42"/>
      <c r="D507" s="42"/>
      <c r="E507" s="42"/>
      <c r="F507" s="62"/>
      <c r="G507" s="62"/>
      <c r="H507" s="63"/>
      <c r="I507" s="293"/>
      <c r="K507" s="42"/>
      <c r="L507" s="42"/>
      <c r="M507" s="42"/>
      <c r="N507" s="42"/>
      <c r="O507" s="63"/>
      <c r="P507" s="42"/>
      <c r="Q507" s="42"/>
      <c r="S507" s="42"/>
      <c r="T507" s="39"/>
      <c r="U507" s="39"/>
      <c r="V507" s="39"/>
      <c r="W507" s="39"/>
      <c r="X507" s="39"/>
      <c r="Y507" s="39"/>
      <c r="AN507" s="68"/>
      <c r="AO507" s="68"/>
    </row>
    <row r="508" spans="1:41" s="43" customFormat="1" x14ac:dyDescent="0.25">
      <c r="A508" s="42"/>
      <c r="B508" s="42"/>
      <c r="C508" s="42"/>
      <c r="D508" s="42"/>
      <c r="E508" s="42"/>
      <c r="F508" s="62"/>
      <c r="G508" s="62"/>
      <c r="H508" s="63"/>
      <c r="I508" s="293"/>
      <c r="K508" s="42"/>
      <c r="L508" s="42"/>
      <c r="M508" s="42"/>
      <c r="N508" s="42"/>
      <c r="O508" s="63"/>
      <c r="P508" s="42"/>
      <c r="Q508" s="42"/>
      <c r="S508" s="42"/>
      <c r="T508" s="39"/>
      <c r="U508" s="39"/>
      <c r="V508" s="39"/>
      <c r="W508" s="39"/>
      <c r="X508" s="39"/>
      <c r="Y508" s="39"/>
      <c r="AN508" s="68"/>
      <c r="AO508" s="68"/>
    </row>
    <row r="509" spans="1:41" s="43" customFormat="1" x14ac:dyDescent="0.25">
      <c r="A509" s="42"/>
      <c r="B509" s="42"/>
      <c r="C509" s="42"/>
      <c r="D509" s="42"/>
      <c r="E509" s="42"/>
      <c r="F509" s="62"/>
      <c r="G509" s="62"/>
      <c r="H509" s="63"/>
      <c r="I509" s="293"/>
      <c r="K509" s="42"/>
      <c r="L509" s="42"/>
      <c r="M509" s="42"/>
      <c r="N509" s="42"/>
      <c r="O509" s="63"/>
      <c r="P509" s="42"/>
      <c r="Q509" s="42"/>
      <c r="S509" s="42"/>
      <c r="T509" s="39"/>
      <c r="U509" s="39"/>
      <c r="V509" s="39"/>
      <c r="W509" s="39"/>
      <c r="X509" s="39"/>
      <c r="Y509" s="39"/>
      <c r="AN509" s="68"/>
      <c r="AO509" s="68"/>
    </row>
    <row r="510" spans="1:41" s="43" customFormat="1" x14ac:dyDescent="0.25">
      <c r="A510" s="42"/>
      <c r="B510" s="42"/>
      <c r="C510" s="42"/>
      <c r="D510" s="42"/>
      <c r="E510" s="42"/>
      <c r="F510" s="62"/>
      <c r="G510" s="62"/>
      <c r="H510" s="63"/>
      <c r="I510" s="293"/>
      <c r="K510" s="42"/>
      <c r="L510" s="42"/>
      <c r="M510" s="42"/>
      <c r="N510" s="42"/>
      <c r="O510" s="63"/>
      <c r="P510" s="42"/>
      <c r="Q510" s="42"/>
      <c r="S510" s="42"/>
      <c r="T510" s="39"/>
      <c r="U510" s="39"/>
      <c r="V510" s="39"/>
      <c r="W510" s="39"/>
      <c r="X510" s="39"/>
      <c r="Y510" s="39"/>
      <c r="AN510" s="68"/>
      <c r="AO510" s="68"/>
    </row>
    <row r="511" spans="1:41" s="43" customFormat="1" x14ac:dyDescent="0.25">
      <c r="A511" s="42"/>
      <c r="B511" s="42"/>
      <c r="C511" s="42"/>
      <c r="D511" s="42"/>
      <c r="E511" s="42"/>
      <c r="F511" s="62"/>
      <c r="G511" s="62"/>
      <c r="H511" s="63"/>
      <c r="I511" s="293"/>
      <c r="K511" s="42"/>
      <c r="L511" s="42"/>
      <c r="M511" s="42"/>
      <c r="N511" s="42"/>
      <c r="O511" s="63"/>
      <c r="P511" s="42"/>
      <c r="Q511" s="42"/>
      <c r="S511" s="42"/>
      <c r="T511" s="39"/>
      <c r="U511" s="39"/>
      <c r="V511" s="39"/>
      <c r="W511" s="39"/>
      <c r="X511" s="39"/>
      <c r="Y511" s="39"/>
      <c r="AN511" s="68"/>
      <c r="AO511" s="68"/>
    </row>
    <row r="512" spans="1:41" s="43" customFormat="1" x14ac:dyDescent="0.25">
      <c r="A512" s="42"/>
      <c r="B512" s="42"/>
      <c r="C512" s="42"/>
      <c r="D512" s="42"/>
      <c r="E512" s="42"/>
      <c r="F512" s="62"/>
      <c r="G512" s="62"/>
      <c r="H512" s="63"/>
      <c r="I512" s="293"/>
      <c r="K512" s="42"/>
      <c r="L512" s="42"/>
      <c r="M512" s="42"/>
      <c r="N512" s="42"/>
      <c r="O512" s="63"/>
      <c r="P512" s="42"/>
      <c r="Q512" s="42"/>
      <c r="S512" s="42"/>
      <c r="T512" s="39"/>
      <c r="U512" s="39"/>
      <c r="V512" s="39"/>
      <c r="W512" s="39"/>
      <c r="X512" s="39"/>
      <c r="Y512" s="39"/>
      <c r="AN512" s="68"/>
      <c r="AO512" s="68"/>
    </row>
    <row r="513" spans="1:41" s="43" customFormat="1" x14ac:dyDescent="0.25">
      <c r="A513" s="42"/>
      <c r="B513" s="42"/>
      <c r="C513" s="42"/>
      <c r="D513" s="42"/>
      <c r="E513" s="42"/>
      <c r="F513" s="62"/>
      <c r="G513" s="62"/>
      <c r="H513" s="63"/>
      <c r="I513" s="293"/>
      <c r="K513" s="42"/>
      <c r="L513" s="42"/>
      <c r="M513" s="42"/>
      <c r="N513" s="42"/>
      <c r="O513" s="63"/>
      <c r="P513" s="42"/>
      <c r="Q513" s="42"/>
      <c r="S513" s="42"/>
      <c r="T513" s="39"/>
      <c r="U513" s="39"/>
      <c r="V513" s="39"/>
      <c r="W513" s="39"/>
      <c r="X513" s="39"/>
      <c r="Y513" s="39"/>
      <c r="AN513" s="68"/>
      <c r="AO513" s="68"/>
    </row>
    <row r="514" spans="1:41" s="43" customFormat="1" x14ac:dyDescent="0.25">
      <c r="A514" s="42"/>
      <c r="B514" s="42"/>
      <c r="C514" s="42"/>
      <c r="D514" s="42"/>
      <c r="E514" s="42"/>
      <c r="F514" s="62"/>
      <c r="G514" s="62"/>
      <c r="H514" s="63"/>
      <c r="I514" s="293"/>
      <c r="K514" s="42"/>
      <c r="L514" s="42"/>
      <c r="M514" s="42"/>
      <c r="N514" s="42"/>
      <c r="O514" s="63"/>
      <c r="P514" s="42"/>
      <c r="Q514" s="42"/>
      <c r="S514" s="42"/>
      <c r="T514" s="39"/>
      <c r="U514" s="39"/>
      <c r="V514" s="39"/>
      <c r="W514" s="39"/>
      <c r="X514" s="39"/>
      <c r="Y514" s="39"/>
      <c r="AN514" s="68"/>
      <c r="AO514" s="68"/>
    </row>
    <row r="515" spans="1:41" s="43" customFormat="1" x14ac:dyDescent="0.25">
      <c r="A515" s="42"/>
      <c r="B515" s="42"/>
      <c r="C515" s="42"/>
      <c r="D515" s="42"/>
      <c r="E515" s="42"/>
      <c r="F515" s="62"/>
      <c r="G515" s="62"/>
      <c r="H515" s="63"/>
      <c r="I515" s="293"/>
      <c r="K515" s="42"/>
      <c r="L515" s="42"/>
      <c r="M515" s="42"/>
      <c r="N515" s="42"/>
      <c r="O515" s="63"/>
      <c r="P515" s="42"/>
      <c r="Q515" s="42"/>
      <c r="S515" s="42"/>
      <c r="T515" s="39"/>
      <c r="U515" s="39"/>
      <c r="V515" s="39"/>
      <c r="W515" s="39"/>
      <c r="X515" s="39"/>
      <c r="Y515" s="39"/>
      <c r="AN515" s="68"/>
      <c r="AO515" s="68"/>
    </row>
    <row r="516" spans="1:41" s="43" customFormat="1" x14ac:dyDescent="0.25">
      <c r="A516" s="42"/>
      <c r="B516" s="42"/>
      <c r="C516" s="42"/>
      <c r="D516" s="42"/>
      <c r="E516" s="42"/>
      <c r="F516" s="62"/>
      <c r="G516" s="62"/>
      <c r="H516" s="63"/>
      <c r="I516" s="293"/>
      <c r="K516" s="42"/>
      <c r="L516" s="42"/>
      <c r="M516" s="42"/>
      <c r="N516" s="42"/>
      <c r="O516" s="63"/>
      <c r="P516" s="42"/>
      <c r="Q516" s="42"/>
      <c r="S516" s="42"/>
      <c r="T516" s="39"/>
      <c r="U516" s="39"/>
      <c r="V516" s="39"/>
      <c r="W516" s="39"/>
      <c r="X516" s="39"/>
      <c r="Y516" s="39"/>
      <c r="AN516" s="68"/>
      <c r="AO516" s="68"/>
    </row>
    <row r="517" spans="1:41" s="43" customFormat="1" x14ac:dyDescent="0.25">
      <c r="A517" s="42"/>
      <c r="B517" s="42"/>
      <c r="C517" s="42"/>
      <c r="D517" s="42"/>
      <c r="E517" s="42"/>
      <c r="F517" s="62"/>
      <c r="G517" s="62"/>
      <c r="H517" s="63"/>
      <c r="I517" s="293"/>
      <c r="K517" s="42"/>
      <c r="L517" s="42"/>
      <c r="M517" s="42"/>
      <c r="N517" s="42"/>
      <c r="O517" s="63"/>
      <c r="P517" s="42"/>
      <c r="Q517" s="42"/>
      <c r="S517" s="42"/>
      <c r="T517" s="39"/>
      <c r="U517" s="39"/>
      <c r="V517" s="39"/>
      <c r="W517" s="39"/>
      <c r="X517" s="39"/>
      <c r="Y517" s="39"/>
      <c r="AN517" s="68"/>
      <c r="AO517" s="68"/>
    </row>
    <row r="518" spans="1:41" s="43" customFormat="1" x14ac:dyDescent="0.25">
      <c r="A518" s="42"/>
      <c r="B518" s="42"/>
      <c r="C518" s="42"/>
      <c r="D518" s="42"/>
      <c r="E518" s="42"/>
      <c r="F518" s="62"/>
      <c r="G518" s="62"/>
      <c r="H518" s="63"/>
      <c r="I518" s="293"/>
      <c r="K518" s="42"/>
      <c r="L518" s="42"/>
      <c r="M518" s="42"/>
      <c r="N518" s="42"/>
      <c r="O518" s="63"/>
      <c r="P518" s="42"/>
      <c r="Q518" s="42"/>
      <c r="S518" s="42"/>
      <c r="T518" s="39"/>
      <c r="U518" s="39"/>
      <c r="V518" s="39"/>
      <c r="W518" s="39"/>
      <c r="X518" s="39"/>
      <c r="Y518" s="39"/>
      <c r="AN518" s="68"/>
      <c r="AO518" s="68"/>
    </row>
    <row r="519" spans="1:41" s="43" customFormat="1" x14ac:dyDescent="0.25">
      <c r="A519" s="42"/>
      <c r="B519" s="42"/>
      <c r="C519" s="42"/>
      <c r="D519" s="42"/>
      <c r="E519" s="42"/>
      <c r="F519" s="62"/>
      <c r="G519" s="62"/>
      <c r="H519" s="63"/>
      <c r="I519" s="293"/>
      <c r="K519" s="42"/>
      <c r="L519" s="42"/>
      <c r="M519" s="42"/>
      <c r="N519" s="42"/>
      <c r="O519" s="63"/>
      <c r="P519" s="42"/>
      <c r="Q519" s="42"/>
      <c r="S519" s="42"/>
      <c r="T519" s="39"/>
      <c r="U519" s="39"/>
      <c r="V519" s="39"/>
      <c r="W519" s="39"/>
      <c r="X519" s="39"/>
      <c r="Y519" s="39"/>
      <c r="AN519" s="68"/>
      <c r="AO519" s="68"/>
    </row>
    <row r="520" spans="1:41" s="43" customFormat="1" x14ac:dyDescent="0.25">
      <c r="A520" s="42"/>
      <c r="B520" s="42"/>
      <c r="C520" s="42"/>
      <c r="D520" s="42"/>
      <c r="E520" s="42"/>
      <c r="F520" s="62"/>
      <c r="G520" s="62"/>
      <c r="H520" s="63"/>
      <c r="I520" s="293"/>
      <c r="K520" s="42"/>
      <c r="L520" s="42"/>
      <c r="M520" s="42"/>
      <c r="N520" s="42"/>
      <c r="O520" s="63"/>
      <c r="P520" s="42"/>
      <c r="Q520" s="42"/>
      <c r="S520" s="42"/>
      <c r="T520" s="39"/>
      <c r="U520" s="39"/>
      <c r="V520" s="39"/>
      <c r="W520" s="39"/>
      <c r="X520" s="39"/>
      <c r="Y520" s="39"/>
      <c r="AN520" s="68"/>
      <c r="AO520" s="68"/>
    </row>
    <row r="521" spans="1:41" s="43" customFormat="1" x14ac:dyDescent="0.25">
      <c r="A521" s="42"/>
      <c r="B521" s="42"/>
      <c r="C521" s="42"/>
      <c r="D521" s="42"/>
      <c r="E521" s="42"/>
      <c r="F521" s="62"/>
      <c r="G521" s="62"/>
      <c r="H521" s="63"/>
      <c r="I521" s="293"/>
      <c r="K521" s="42"/>
      <c r="L521" s="42"/>
      <c r="M521" s="42"/>
      <c r="N521" s="42"/>
      <c r="O521" s="63"/>
      <c r="P521" s="42"/>
      <c r="Q521" s="42"/>
      <c r="S521" s="42"/>
      <c r="T521" s="39"/>
      <c r="U521" s="39"/>
      <c r="V521" s="39"/>
      <c r="W521" s="39"/>
      <c r="X521" s="39"/>
      <c r="Y521" s="39"/>
      <c r="AN521" s="68"/>
      <c r="AO521" s="68"/>
    </row>
    <row r="522" spans="1:41" s="43" customFormat="1" x14ac:dyDescent="0.25">
      <c r="A522" s="42"/>
      <c r="B522" s="42"/>
      <c r="C522" s="42"/>
      <c r="D522" s="42"/>
      <c r="E522" s="42"/>
      <c r="F522" s="62"/>
      <c r="G522" s="62"/>
      <c r="H522" s="63"/>
      <c r="I522" s="293"/>
      <c r="K522" s="42"/>
      <c r="L522" s="42"/>
      <c r="M522" s="42"/>
      <c r="N522" s="42"/>
      <c r="O522" s="63"/>
      <c r="P522" s="42"/>
      <c r="Q522" s="42"/>
      <c r="S522" s="42"/>
      <c r="T522" s="39"/>
      <c r="U522" s="39"/>
      <c r="V522" s="39"/>
      <c r="W522" s="39"/>
      <c r="X522" s="39"/>
      <c r="Y522" s="39"/>
      <c r="AN522" s="68"/>
      <c r="AO522" s="68"/>
    </row>
    <row r="523" spans="1:41" s="43" customFormat="1" x14ac:dyDescent="0.25">
      <c r="A523" s="42"/>
      <c r="B523" s="42"/>
      <c r="C523" s="42"/>
      <c r="D523" s="42"/>
      <c r="E523" s="42"/>
      <c r="F523" s="62"/>
      <c r="G523" s="62"/>
      <c r="H523" s="63"/>
      <c r="I523" s="293"/>
      <c r="K523" s="42"/>
      <c r="L523" s="42"/>
      <c r="M523" s="42"/>
      <c r="N523" s="42"/>
      <c r="O523" s="63"/>
      <c r="P523" s="42"/>
      <c r="Q523" s="42"/>
      <c r="S523" s="42"/>
      <c r="T523" s="39"/>
      <c r="U523" s="39"/>
      <c r="V523" s="39"/>
      <c r="W523" s="39"/>
      <c r="X523" s="39"/>
      <c r="Y523" s="39"/>
      <c r="AN523" s="68"/>
      <c r="AO523" s="68"/>
    </row>
    <row r="524" spans="1:41" s="43" customFormat="1" x14ac:dyDescent="0.25">
      <c r="A524" s="42"/>
      <c r="B524" s="42"/>
      <c r="C524" s="42"/>
      <c r="D524" s="42"/>
      <c r="E524" s="42"/>
      <c r="F524" s="62"/>
      <c r="G524" s="62"/>
      <c r="H524" s="63"/>
      <c r="I524" s="293"/>
      <c r="K524" s="42"/>
      <c r="L524" s="42"/>
      <c r="M524" s="42"/>
      <c r="N524" s="42"/>
      <c r="O524" s="63"/>
      <c r="P524" s="42"/>
      <c r="Q524" s="42"/>
      <c r="S524" s="42"/>
      <c r="T524" s="39"/>
      <c r="U524" s="39"/>
      <c r="V524" s="39"/>
      <c r="W524" s="39"/>
      <c r="X524" s="39"/>
      <c r="Y524" s="39"/>
      <c r="AN524" s="68"/>
      <c r="AO524" s="68"/>
    </row>
    <row r="525" spans="1:41" s="43" customFormat="1" x14ac:dyDescent="0.25">
      <c r="A525" s="42"/>
      <c r="B525" s="42"/>
      <c r="C525" s="42"/>
      <c r="D525" s="42"/>
      <c r="E525" s="42"/>
      <c r="F525" s="62"/>
      <c r="G525" s="62"/>
      <c r="H525" s="63"/>
      <c r="I525" s="293"/>
      <c r="K525" s="42"/>
      <c r="L525" s="42"/>
      <c r="M525" s="42"/>
      <c r="N525" s="42"/>
      <c r="O525" s="63"/>
      <c r="P525" s="42"/>
      <c r="Q525" s="42"/>
      <c r="S525" s="42"/>
      <c r="T525" s="39"/>
      <c r="U525" s="39"/>
      <c r="V525" s="39"/>
      <c r="W525" s="39"/>
      <c r="X525" s="39"/>
      <c r="Y525" s="39"/>
      <c r="AN525" s="68"/>
      <c r="AO525" s="68"/>
    </row>
    <row r="526" spans="1:41" s="43" customFormat="1" x14ac:dyDescent="0.25">
      <c r="A526" s="42"/>
      <c r="B526" s="42"/>
      <c r="C526" s="42"/>
      <c r="D526" s="42"/>
      <c r="E526" s="42"/>
      <c r="F526" s="62"/>
      <c r="G526" s="62"/>
      <c r="H526" s="63"/>
      <c r="I526" s="293"/>
      <c r="K526" s="42"/>
      <c r="L526" s="42"/>
      <c r="M526" s="42"/>
      <c r="N526" s="42"/>
      <c r="O526" s="63"/>
      <c r="P526" s="42"/>
      <c r="Q526" s="42"/>
      <c r="S526" s="42"/>
      <c r="T526" s="39"/>
      <c r="U526" s="39"/>
      <c r="V526" s="39"/>
      <c r="W526" s="39"/>
      <c r="X526" s="39"/>
      <c r="Y526" s="39"/>
      <c r="AN526" s="68"/>
      <c r="AO526" s="68"/>
    </row>
    <row r="527" spans="1:41" s="43" customFormat="1" x14ac:dyDescent="0.25">
      <c r="A527" s="42"/>
      <c r="B527" s="42"/>
      <c r="C527" s="42"/>
      <c r="D527" s="42"/>
      <c r="E527" s="42"/>
      <c r="F527" s="62"/>
      <c r="G527" s="62"/>
      <c r="H527" s="63"/>
      <c r="I527" s="293"/>
      <c r="K527" s="42"/>
      <c r="L527" s="42"/>
      <c r="M527" s="42"/>
      <c r="N527" s="42"/>
      <c r="O527" s="63"/>
      <c r="P527" s="42"/>
      <c r="Q527" s="42"/>
      <c r="S527" s="42"/>
      <c r="T527" s="39"/>
      <c r="U527" s="39"/>
      <c r="V527" s="39"/>
      <c r="W527" s="39"/>
      <c r="X527" s="39"/>
      <c r="Y527" s="39"/>
      <c r="AN527" s="68"/>
      <c r="AO527" s="68"/>
    </row>
    <row r="528" spans="1:41" s="43" customFormat="1" x14ac:dyDescent="0.25">
      <c r="A528" s="42"/>
      <c r="B528" s="42"/>
      <c r="C528" s="42"/>
      <c r="D528" s="42"/>
      <c r="E528" s="42"/>
      <c r="F528" s="62"/>
      <c r="G528" s="62"/>
      <c r="H528" s="63"/>
      <c r="I528" s="293"/>
      <c r="K528" s="42"/>
      <c r="L528" s="42"/>
      <c r="M528" s="42"/>
      <c r="N528" s="42"/>
      <c r="O528" s="63"/>
      <c r="P528" s="42"/>
      <c r="Q528" s="42"/>
      <c r="S528" s="42"/>
      <c r="T528" s="39"/>
      <c r="U528" s="39"/>
      <c r="V528" s="39"/>
      <c r="W528" s="39"/>
      <c r="X528" s="39"/>
      <c r="Y528" s="39"/>
      <c r="AN528" s="68"/>
      <c r="AO528" s="68"/>
    </row>
    <row r="529" spans="1:41" s="43" customFormat="1" x14ac:dyDescent="0.25">
      <c r="A529" s="42"/>
      <c r="B529" s="42"/>
      <c r="C529" s="42"/>
      <c r="D529" s="42"/>
      <c r="E529" s="42"/>
      <c r="F529" s="62"/>
      <c r="G529" s="62"/>
      <c r="H529" s="63"/>
      <c r="I529" s="293"/>
      <c r="K529" s="42"/>
      <c r="L529" s="42"/>
      <c r="M529" s="42"/>
      <c r="N529" s="42"/>
      <c r="O529" s="63"/>
      <c r="P529" s="42"/>
      <c r="Q529" s="42"/>
      <c r="S529" s="42"/>
      <c r="T529" s="39"/>
      <c r="U529" s="39"/>
      <c r="V529" s="39"/>
      <c r="W529" s="39"/>
      <c r="X529" s="39"/>
      <c r="Y529" s="39"/>
      <c r="AN529" s="68"/>
      <c r="AO529" s="68"/>
    </row>
    <row r="530" spans="1:41" s="43" customFormat="1" x14ac:dyDescent="0.25">
      <c r="A530" s="42"/>
      <c r="B530" s="42"/>
      <c r="C530" s="42"/>
      <c r="D530" s="42"/>
      <c r="E530" s="42"/>
      <c r="F530" s="62"/>
      <c r="G530" s="62"/>
      <c r="H530" s="63"/>
      <c r="I530" s="293"/>
      <c r="K530" s="42"/>
      <c r="L530" s="42"/>
      <c r="M530" s="42"/>
      <c r="N530" s="42"/>
      <c r="O530" s="63"/>
      <c r="P530" s="42"/>
      <c r="Q530" s="42"/>
      <c r="S530" s="42"/>
      <c r="T530" s="39"/>
      <c r="U530" s="39"/>
      <c r="V530" s="39"/>
      <c r="W530" s="39"/>
      <c r="X530" s="39"/>
      <c r="Y530" s="39"/>
      <c r="AN530" s="68"/>
      <c r="AO530" s="68"/>
    </row>
    <row r="531" spans="1:41" s="43" customFormat="1" x14ac:dyDescent="0.25">
      <c r="A531" s="42"/>
      <c r="B531" s="42"/>
      <c r="C531" s="42"/>
      <c r="D531" s="42"/>
      <c r="E531" s="42"/>
      <c r="F531" s="62"/>
      <c r="G531" s="62"/>
      <c r="H531" s="63"/>
      <c r="I531" s="293"/>
      <c r="K531" s="42"/>
      <c r="L531" s="42"/>
      <c r="M531" s="42"/>
      <c r="N531" s="42"/>
      <c r="O531" s="63"/>
      <c r="P531" s="42"/>
      <c r="Q531" s="42"/>
      <c r="S531" s="42"/>
      <c r="T531" s="39"/>
      <c r="U531" s="39"/>
      <c r="V531" s="39"/>
      <c r="W531" s="39"/>
      <c r="X531" s="39"/>
      <c r="Y531" s="39"/>
      <c r="AN531" s="68"/>
      <c r="AO531" s="68"/>
    </row>
    <row r="532" spans="1:41" s="43" customFormat="1" x14ac:dyDescent="0.25">
      <c r="A532" s="42"/>
      <c r="B532" s="42"/>
      <c r="C532" s="42"/>
      <c r="D532" s="42"/>
      <c r="E532" s="42"/>
      <c r="F532" s="62"/>
      <c r="G532" s="62"/>
      <c r="H532" s="63"/>
      <c r="I532" s="293"/>
      <c r="K532" s="42"/>
      <c r="L532" s="42"/>
      <c r="M532" s="42"/>
      <c r="N532" s="42"/>
      <c r="O532" s="63"/>
      <c r="P532" s="42"/>
      <c r="Q532" s="42"/>
      <c r="S532" s="42"/>
      <c r="T532" s="39"/>
      <c r="U532" s="39"/>
      <c r="V532" s="39"/>
      <c r="W532" s="39"/>
      <c r="X532" s="39"/>
      <c r="Y532" s="39"/>
      <c r="AN532" s="68"/>
      <c r="AO532" s="68"/>
    </row>
    <row r="533" spans="1:41" s="43" customFormat="1" x14ac:dyDescent="0.25">
      <c r="A533" s="42"/>
      <c r="B533" s="42"/>
      <c r="C533" s="42"/>
      <c r="D533" s="42"/>
      <c r="E533" s="42"/>
      <c r="F533" s="62"/>
      <c r="G533" s="62"/>
      <c r="H533" s="63"/>
      <c r="I533" s="293"/>
      <c r="K533" s="42"/>
      <c r="L533" s="42"/>
      <c r="M533" s="42"/>
      <c r="N533" s="42"/>
      <c r="O533" s="63"/>
      <c r="P533" s="42"/>
      <c r="Q533" s="42"/>
      <c r="S533" s="42"/>
      <c r="T533" s="39"/>
      <c r="U533" s="39"/>
      <c r="V533" s="39"/>
      <c r="W533" s="39"/>
      <c r="X533" s="39"/>
      <c r="Y533" s="39"/>
      <c r="AN533" s="68"/>
      <c r="AO533" s="68"/>
    </row>
    <row r="534" spans="1:41" s="43" customFormat="1" x14ac:dyDescent="0.25">
      <c r="A534" s="42"/>
      <c r="B534" s="42"/>
      <c r="C534" s="42"/>
      <c r="D534" s="42"/>
      <c r="E534" s="42"/>
      <c r="F534" s="62"/>
      <c r="G534" s="62"/>
      <c r="H534" s="63"/>
      <c r="I534" s="293"/>
      <c r="K534" s="42"/>
      <c r="L534" s="42"/>
      <c r="M534" s="42"/>
      <c r="N534" s="42"/>
      <c r="O534" s="63"/>
      <c r="P534" s="42"/>
      <c r="Q534" s="42"/>
      <c r="S534" s="42"/>
      <c r="T534" s="39"/>
      <c r="U534" s="39"/>
      <c r="V534" s="39"/>
      <c r="W534" s="39"/>
      <c r="X534" s="39"/>
      <c r="Y534" s="39"/>
      <c r="AN534" s="68"/>
      <c r="AO534" s="68"/>
    </row>
    <row r="535" spans="1:41" s="43" customFormat="1" x14ac:dyDescent="0.25">
      <c r="A535" s="42"/>
      <c r="B535" s="42"/>
      <c r="C535" s="42"/>
      <c r="D535" s="42"/>
      <c r="E535" s="42"/>
      <c r="F535" s="62"/>
      <c r="G535" s="62"/>
      <c r="H535" s="63"/>
      <c r="I535" s="293"/>
      <c r="K535" s="42"/>
      <c r="L535" s="42"/>
      <c r="M535" s="42"/>
      <c r="N535" s="42"/>
      <c r="O535" s="63"/>
      <c r="P535" s="42"/>
      <c r="Q535" s="42"/>
      <c r="S535" s="42"/>
      <c r="T535" s="39"/>
      <c r="U535" s="39"/>
      <c r="V535" s="39"/>
      <c r="W535" s="39"/>
      <c r="X535" s="39"/>
      <c r="Y535" s="39"/>
      <c r="AN535" s="68"/>
      <c r="AO535" s="68"/>
    </row>
    <row r="536" spans="1:41" s="43" customFormat="1" x14ac:dyDescent="0.25">
      <c r="A536" s="42"/>
      <c r="B536" s="42"/>
      <c r="C536" s="42"/>
      <c r="D536" s="42"/>
      <c r="E536" s="42"/>
      <c r="F536" s="62"/>
      <c r="G536" s="62"/>
      <c r="H536" s="63"/>
      <c r="I536" s="293"/>
      <c r="K536" s="42"/>
      <c r="L536" s="42"/>
      <c r="M536" s="42"/>
      <c r="N536" s="42"/>
      <c r="O536" s="63"/>
      <c r="P536" s="42"/>
      <c r="Q536" s="42"/>
      <c r="S536" s="42"/>
      <c r="T536" s="39"/>
      <c r="U536" s="39"/>
      <c r="V536" s="39"/>
      <c r="W536" s="39"/>
      <c r="X536" s="39"/>
      <c r="Y536" s="39"/>
      <c r="AN536" s="68"/>
      <c r="AO536" s="68"/>
    </row>
    <row r="537" spans="1:41" s="43" customFormat="1" x14ac:dyDescent="0.25">
      <c r="A537" s="42"/>
      <c r="B537" s="42"/>
      <c r="C537" s="42"/>
      <c r="D537" s="42"/>
      <c r="E537" s="42"/>
      <c r="F537" s="62"/>
      <c r="G537" s="62"/>
      <c r="H537" s="63"/>
      <c r="I537" s="293"/>
      <c r="K537" s="42"/>
      <c r="L537" s="42"/>
      <c r="M537" s="42"/>
      <c r="N537" s="42"/>
      <c r="O537" s="63"/>
      <c r="P537" s="42"/>
      <c r="Q537" s="42"/>
      <c r="S537" s="42"/>
      <c r="T537" s="39"/>
      <c r="U537" s="39"/>
      <c r="V537" s="39"/>
      <c r="W537" s="39"/>
      <c r="X537" s="39"/>
      <c r="Y537" s="39"/>
      <c r="AN537" s="68"/>
      <c r="AO537" s="68"/>
    </row>
    <row r="538" spans="1:41" s="43" customFormat="1" x14ac:dyDescent="0.25">
      <c r="A538" s="42"/>
      <c r="B538" s="42"/>
      <c r="C538" s="42"/>
      <c r="D538" s="42"/>
      <c r="E538" s="42"/>
      <c r="F538" s="62"/>
      <c r="G538" s="62"/>
      <c r="H538" s="63"/>
      <c r="I538" s="293"/>
      <c r="K538" s="42"/>
      <c r="L538" s="42"/>
      <c r="M538" s="42"/>
      <c r="N538" s="42"/>
      <c r="O538" s="63"/>
      <c r="P538" s="42"/>
      <c r="Q538" s="42"/>
      <c r="S538" s="42"/>
      <c r="T538" s="39"/>
      <c r="U538" s="39"/>
      <c r="V538" s="39"/>
      <c r="W538" s="39"/>
      <c r="X538" s="39"/>
      <c r="Y538" s="39"/>
      <c r="AN538" s="68"/>
      <c r="AO538" s="68"/>
    </row>
    <row r="539" spans="1:41" s="43" customFormat="1" x14ac:dyDescent="0.25">
      <c r="A539" s="42"/>
      <c r="B539" s="42"/>
      <c r="C539" s="42"/>
      <c r="D539" s="42"/>
      <c r="E539" s="42"/>
      <c r="F539" s="62"/>
      <c r="G539" s="62"/>
      <c r="H539" s="63"/>
      <c r="I539" s="293"/>
      <c r="K539" s="42"/>
      <c r="L539" s="42"/>
      <c r="M539" s="42"/>
      <c r="N539" s="42"/>
      <c r="O539" s="63"/>
      <c r="P539" s="42"/>
      <c r="Q539" s="42"/>
      <c r="S539" s="42"/>
      <c r="T539" s="39"/>
      <c r="U539" s="39"/>
      <c r="V539" s="39"/>
      <c r="W539" s="39"/>
      <c r="X539" s="39"/>
      <c r="Y539" s="39"/>
      <c r="AN539" s="68"/>
      <c r="AO539" s="68"/>
    </row>
    <row r="540" spans="1:41" s="43" customFormat="1" x14ac:dyDescent="0.25">
      <c r="A540" s="42"/>
      <c r="B540" s="42"/>
      <c r="C540" s="42"/>
      <c r="D540" s="42"/>
      <c r="E540" s="42"/>
      <c r="F540" s="62"/>
      <c r="G540" s="62"/>
      <c r="H540" s="63"/>
      <c r="I540" s="293"/>
      <c r="K540" s="42"/>
      <c r="L540" s="42"/>
      <c r="M540" s="42"/>
      <c r="N540" s="42"/>
      <c r="O540" s="63"/>
      <c r="P540" s="42"/>
      <c r="Q540" s="42"/>
      <c r="S540" s="42"/>
      <c r="T540" s="39"/>
      <c r="U540" s="39"/>
      <c r="V540" s="39"/>
      <c r="W540" s="39"/>
      <c r="X540" s="39"/>
      <c r="Y540" s="39"/>
      <c r="AN540" s="68"/>
      <c r="AO540" s="68"/>
    </row>
    <row r="541" spans="1:41" s="43" customFormat="1" x14ac:dyDescent="0.25">
      <c r="A541" s="42"/>
      <c r="B541" s="42"/>
      <c r="C541" s="42"/>
      <c r="D541" s="42"/>
      <c r="E541" s="42"/>
      <c r="F541" s="62"/>
      <c r="G541" s="62"/>
      <c r="H541" s="63"/>
      <c r="I541" s="293"/>
      <c r="K541" s="42"/>
      <c r="L541" s="42"/>
      <c r="M541" s="42"/>
      <c r="N541" s="42"/>
      <c r="O541" s="63"/>
      <c r="P541" s="42"/>
      <c r="Q541" s="42"/>
      <c r="S541" s="42"/>
      <c r="T541" s="39"/>
      <c r="U541" s="39"/>
      <c r="V541" s="39"/>
      <c r="W541" s="39"/>
      <c r="X541" s="39"/>
      <c r="Y541" s="39"/>
      <c r="AN541" s="68"/>
      <c r="AO541" s="68"/>
    </row>
    <row r="542" spans="1:41" s="43" customFormat="1" x14ac:dyDescent="0.25">
      <c r="A542" s="42"/>
      <c r="B542" s="42"/>
      <c r="C542" s="42"/>
      <c r="D542" s="42"/>
      <c r="E542" s="42"/>
      <c r="F542" s="62"/>
      <c r="G542" s="62"/>
      <c r="H542" s="63"/>
      <c r="I542" s="293"/>
      <c r="K542" s="42"/>
      <c r="L542" s="42"/>
      <c r="M542" s="42"/>
      <c r="N542" s="42"/>
      <c r="O542" s="63"/>
      <c r="P542" s="42"/>
      <c r="Q542" s="42"/>
      <c r="S542" s="42"/>
      <c r="T542" s="39"/>
      <c r="U542" s="39"/>
      <c r="V542" s="39"/>
      <c r="W542" s="39"/>
      <c r="X542" s="39"/>
      <c r="Y542" s="39"/>
      <c r="AN542" s="68"/>
      <c r="AO542" s="68"/>
    </row>
    <row r="543" spans="1:41" s="43" customFormat="1" x14ac:dyDescent="0.25">
      <c r="A543" s="42"/>
      <c r="B543" s="42"/>
      <c r="C543" s="42"/>
      <c r="D543" s="42"/>
      <c r="E543" s="42"/>
      <c r="F543" s="62"/>
      <c r="G543" s="62"/>
      <c r="H543" s="63"/>
      <c r="I543" s="293"/>
      <c r="K543" s="42"/>
      <c r="L543" s="42"/>
      <c r="M543" s="42"/>
      <c r="N543" s="42"/>
      <c r="O543" s="63"/>
      <c r="P543" s="42"/>
      <c r="Q543" s="42"/>
      <c r="S543" s="42"/>
      <c r="T543" s="39"/>
      <c r="U543" s="39"/>
      <c r="V543" s="39"/>
      <c r="W543" s="39"/>
      <c r="X543" s="39"/>
      <c r="Y543" s="39"/>
      <c r="AN543" s="68"/>
      <c r="AO543" s="68"/>
    </row>
    <row r="544" spans="1:41" s="43" customFormat="1" x14ac:dyDescent="0.25">
      <c r="A544" s="42"/>
      <c r="B544" s="42"/>
      <c r="C544" s="42"/>
      <c r="D544" s="42"/>
      <c r="E544" s="42"/>
      <c r="F544" s="62"/>
      <c r="G544" s="62"/>
      <c r="H544" s="63"/>
      <c r="I544" s="293"/>
      <c r="K544" s="42"/>
      <c r="L544" s="42"/>
      <c r="M544" s="42"/>
      <c r="N544" s="42"/>
      <c r="O544" s="63"/>
      <c r="P544" s="42"/>
      <c r="Q544" s="42"/>
      <c r="S544" s="42"/>
      <c r="T544" s="39"/>
      <c r="U544" s="39"/>
      <c r="V544" s="39"/>
      <c r="W544" s="39"/>
      <c r="X544" s="39"/>
      <c r="Y544" s="39"/>
      <c r="AN544" s="68"/>
      <c r="AO544" s="68"/>
    </row>
    <row r="545" spans="1:41" s="43" customFormat="1" x14ac:dyDescent="0.25">
      <c r="A545" s="42"/>
      <c r="B545" s="42"/>
      <c r="C545" s="42"/>
      <c r="D545" s="42"/>
      <c r="E545" s="42"/>
      <c r="F545" s="62"/>
      <c r="G545" s="62"/>
      <c r="H545" s="63"/>
      <c r="I545" s="293"/>
      <c r="K545" s="42"/>
      <c r="L545" s="42"/>
      <c r="M545" s="42"/>
      <c r="N545" s="42"/>
      <c r="O545" s="63"/>
      <c r="P545" s="42"/>
      <c r="Q545" s="42"/>
      <c r="S545" s="42"/>
      <c r="T545" s="39"/>
      <c r="U545" s="39"/>
      <c r="V545" s="39"/>
      <c r="W545" s="39"/>
      <c r="X545" s="39"/>
      <c r="Y545" s="39"/>
      <c r="AN545" s="68"/>
      <c r="AO545" s="68"/>
    </row>
    <row r="546" spans="1:41" s="43" customFormat="1" x14ac:dyDescent="0.25">
      <c r="A546" s="42"/>
      <c r="B546" s="42"/>
      <c r="C546" s="42"/>
      <c r="D546" s="42"/>
      <c r="E546" s="42"/>
      <c r="F546" s="62"/>
      <c r="G546" s="62"/>
      <c r="H546" s="63"/>
      <c r="I546" s="293"/>
      <c r="K546" s="42"/>
      <c r="L546" s="42"/>
      <c r="M546" s="42"/>
      <c r="N546" s="42"/>
      <c r="O546" s="63"/>
      <c r="P546" s="42"/>
      <c r="Q546" s="42"/>
      <c r="S546" s="42"/>
      <c r="T546" s="39"/>
      <c r="U546" s="39"/>
      <c r="V546" s="39"/>
      <c r="W546" s="39"/>
      <c r="X546" s="39"/>
      <c r="Y546" s="39"/>
      <c r="AN546" s="68"/>
      <c r="AO546" s="68"/>
    </row>
    <row r="547" spans="1:41" s="43" customFormat="1" x14ac:dyDescent="0.25">
      <c r="A547" s="42"/>
      <c r="B547" s="42"/>
      <c r="C547" s="42"/>
      <c r="D547" s="42"/>
      <c r="E547" s="42"/>
      <c r="F547" s="62"/>
      <c r="G547" s="62"/>
      <c r="H547" s="63"/>
      <c r="I547" s="293"/>
      <c r="K547" s="42"/>
      <c r="L547" s="42"/>
      <c r="M547" s="42"/>
      <c r="N547" s="42"/>
      <c r="O547" s="63"/>
      <c r="P547" s="42"/>
      <c r="Q547" s="42"/>
      <c r="S547" s="42"/>
      <c r="T547" s="39"/>
      <c r="U547" s="39"/>
      <c r="V547" s="39"/>
      <c r="W547" s="39"/>
      <c r="X547" s="39"/>
      <c r="Y547" s="39"/>
      <c r="AN547" s="68"/>
      <c r="AO547" s="68"/>
    </row>
    <row r="548" spans="1:41" s="43" customFormat="1" x14ac:dyDescent="0.25">
      <c r="A548" s="42"/>
      <c r="B548" s="42"/>
      <c r="C548" s="42"/>
      <c r="D548" s="42"/>
      <c r="E548" s="42"/>
      <c r="F548" s="62"/>
      <c r="G548" s="62"/>
      <c r="H548" s="63"/>
      <c r="I548" s="293"/>
      <c r="K548" s="42"/>
      <c r="L548" s="42"/>
      <c r="M548" s="42"/>
      <c r="N548" s="42"/>
      <c r="O548" s="63"/>
      <c r="P548" s="42"/>
      <c r="Q548" s="42"/>
      <c r="S548" s="42"/>
      <c r="T548" s="39"/>
      <c r="U548" s="39"/>
      <c r="V548" s="39"/>
      <c r="W548" s="39"/>
      <c r="X548" s="39"/>
      <c r="Y548" s="39"/>
      <c r="AN548" s="68"/>
      <c r="AO548" s="68"/>
    </row>
    <row r="549" spans="1:41" s="43" customFormat="1" x14ac:dyDescent="0.25">
      <c r="A549" s="42"/>
      <c r="B549" s="42"/>
      <c r="C549" s="42"/>
      <c r="D549" s="42"/>
      <c r="E549" s="42"/>
      <c r="F549" s="62"/>
      <c r="G549" s="62"/>
      <c r="H549" s="63"/>
      <c r="I549" s="293"/>
      <c r="K549" s="42"/>
      <c r="L549" s="42"/>
      <c r="M549" s="42"/>
      <c r="N549" s="42"/>
      <c r="O549" s="63"/>
      <c r="P549" s="42"/>
      <c r="Q549" s="42"/>
      <c r="S549" s="42"/>
      <c r="T549" s="39"/>
      <c r="U549" s="39"/>
      <c r="V549" s="39"/>
      <c r="W549" s="39"/>
      <c r="X549" s="39"/>
      <c r="Y549" s="39"/>
      <c r="AN549" s="68"/>
      <c r="AO549" s="68"/>
    </row>
    <row r="550" spans="1:41" s="43" customFormat="1" x14ac:dyDescent="0.25">
      <c r="A550" s="42"/>
      <c r="B550" s="42"/>
      <c r="C550" s="42"/>
      <c r="D550" s="42"/>
      <c r="E550" s="42"/>
      <c r="F550" s="62"/>
      <c r="G550" s="62"/>
      <c r="H550" s="63"/>
      <c r="I550" s="293"/>
      <c r="K550" s="42"/>
      <c r="L550" s="42"/>
      <c r="M550" s="42"/>
      <c r="N550" s="42"/>
      <c r="O550" s="63"/>
      <c r="P550" s="42"/>
      <c r="Q550" s="42"/>
      <c r="S550" s="42"/>
      <c r="T550" s="39"/>
      <c r="U550" s="39"/>
      <c r="V550" s="39"/>
      <c r="W550" s="39"/>
      <c r="X550" s="39"/>
      <c r="Y550" s="39"/>
      <c r="AN550" s="68"/>
      <c r="AO550" s="68"/>
    </row>
    <row r="551" spans="1:41" s="43" customFormat="1" x14ac:dyDescent="0.25">
      <c r="A551" s="42"/>
      <c r="B551" s="42"/>
      <c r="C551" s="42"/>
      <c r="D551" s="42"/>
      <c r="E551" s="42"/>
      <c r="F551" s="62"/>
      <c r="G551" s="62"/>
      <c r="H551" s="63"/>
      <c r="I551" s="293"/>
      <c r="K551" s="42"/>
      <c r="L551" s="42"/>
      <c r="M551" s="42"/>
      <c r="N551" s="42"/>
      <c r="O551" s="63"/>
      <c r="P551" s="42"/>
      <c r="Q551" s="42"/>
      <c r="S551" s="42"/>
      <c r="T551" s="39"/>
      <c r="U551" s="39"/>
      <c r="V551" s="39"/>
      <c r="W551" s="39"/>
      <c r="X551" s="39"/>
      <c r="Y551" s="39"/>
      <c r="AN551" s="68"/>
      <c r="AO551" s="68"/>
    </row>
    <row r="552" spans="1:41" s="43" customFormat="1" x14ac:dyDescent="0.25">
      <c r="A552" s="42"/>
      <c r="B552" s="42"/>
      <c r="C552" s="42"/>
      <c r="D552" s="42"/>
      <c r="E552" s="42"/>
      <c r="F552" s="62"/>
      <c r="G552" s="62"/>
      <c r="H552" s="63"/>
      <c r="I552" s="293"/>
      <c r="K552" s="42"/>
      <c r="L552" s="42"/>
      <c r="M552" s="42"/>
      <c r="N552" s="42"/>
      <c r="O552" s="63"/>
      <c r="P552" s="42"/>
      <c r="Q552" s="42"/>
      <c r="S552" s="42"/>
      <c r="T552" s="39"/>
      <c r="U552" s="39"/>
      <c r="V552" s="39"/>
      <c r="W552" s="39"/>
      <c r="X552" s="39"/>
      <c r="Y552" s="39"/>
      <c r="AN552" s="68"/>
      <c r="AO552" s="68"/>
    </row>
    <row r="553" spans="1:41" s="43" customFormat="1" x14ac:dyDescent="0.25">
      <c r="A553" s="42"/>
      <c r="B553" s="42"/>
      <c r="C553" s="42"/>
      <c r="D553" s="42"/>
      <c r="E553" s="42"/>
      <c r="F553" s="62"/>
      <c r="G553" s="62"/>
      <c r="H553" s="63"/>
      <c r="I553" s="293"/>
      <c r="K553" s="42"/>
      <c r="L553" s="42"/>
      <c r="M553" s="42"/>
      <c r="N553" s="42"/>
      <c r="O553" s="63"/>
      <c r="P553" s="42"/>
      <c r="Q553" s="42"/>
      <c r="S553" s="42"/>
      <c r="T553" s="39"/>
      <c r="U553" s="39"/>
      <c r="V553" s="39"/>
      <c r="W553" s="39"/>
      <c r="X553" s="39"/>
      <c r="Y553" s="39"/>
      <c r="AN553" s="68"/>
      <c r="AO553" s="68"/>
    </row>
    <row r="554" spans="1:41" s="43" customFormat="1" x14ac:dyDescent="0.25">
      <c r="A554" s="42"/>
      <c r="B554" s="42"/>
      <c r="C554" s="42"/>
      <c r="D554" s="42"/>
      <c r="E554" s="42"/>
      <c r="F554" s="62"/>
      <c r="G554" s="62"/>
      <c r="H554" s="63"/>
      <c r="I554" s="293"/>
      <c r="K554" s="42"/>
      <c r="L554" s="42"/>
      <c r="M554" s="42"/>
      <c r="N554" s="42"/>
      <c r="O554" s="63"/>
      <c r="P554" s="42"/>
      <c r="Q554" s="42"/>
      <c r="S554" s="42"/>
      <c r="T554" s="39"/>
      <c r="U554" s="39"/>
      <c r="V554" s="39"/>
      <c r="W554" s="39"/>
      <c r="X554" s="39"/>
      <c r="Y554" s="39"/>
      <c r="AN554" s="68"/>
      <c r="AO554" s="68"/>
    </row>
    <row r="555" spans="1:41" s="43" customFormat="1" x14ac:dyDescent="0.25">
      <c r="A555" s="42"/>
      <c r="B555" s="42"/>
      <c r="C555" s="42"/>
      <c r="D555" s="42"/>
      <c r="E555" s="42"/>
      <c r="F555" s="62"/>
      <c r="G555" s="62"/>
      <c r="H555" s="63"/>
      <c r="I555" s="293"/>
      <c r="K555" s="42"/>
      <c r="L555" s="42"/>
      <c r="M555" s="42"/>
      <c r="N555" s="42"/>
      <c r="O555" s="63"/>
      <c r="P555" s="42"/>
      <c r="Q555" s="42"/>
      <c r="S555" s="42"/>
      <c r="T555" s="39"/>
      <c r="U555" s="39"/>
      <c r="V555" s="39"/>
      <c r="W555" s="39"/>
      <c r="X555" s="39"/>
      <c r="Y555" s="39"/>
      <c r="AN555" s="68"/>
      <c r="AO555" s="68"/>
    </row>
    <row r="556" spans="1:41" s="43" customFormat="1" x14ac:dyDescent="0.25">
      <c r="A556" s="42"/>
      <c r="B556" s="42"/>
      <c r="C556" s="42"/>
      <c r="D556" s="42"/>
      <c r="E556" s="42"/>
      <c r="F556" s="62"/>
      <c r="G556" s="62"/>
      <c r="H556" s="63"/>
      <c r="I556" s="293"/>
      <c r="K556" s="42"/>
      <c r="L556" s="42"/>
      <c r="M556" s="42"/>
      <c r="N556" s="42"/>
      <c r="O556" s="63"/>
      <c r="P556" s="42"/>
      <c r="Q556" s="42"/>
      <c r="S556" s="42"/>
      <c r="T556" s="39"/>
      <c r="U556" s="39"/>
      <c r="V556" s="39"/>
      <c r="W556" s="39"/>
      <c r="X556" s="39"/>
      <c r="Y556" s="39"/>
      <c r="AN556" s="68"/>
      <c r="AO556" s="68"/>
    </row>
    <row r="557" spans="1:41" s="43" customFormat="1" x14ac:dyDescent="0.25">
      <c r="A557" s="42"/>
      <c r="B557" s="42"/>
      <c r="C557" s="42"/>
      <c r="D557" s="42"/>
      <c r="E557" s="42"/>
      <c r="F557" s="62"/>
      <c r="G557" s="62"/>
      <c r="H557" s="63"/>
      <c r="I557" s="293"/>
      <c r="K557" s="42"/>
      <c r="L557" s="42"/>
      <c r="M557" s="42"/>
      <c r="N557" s="42"/>
      <c r="O557" s="63"/>
      <c r="P557" s="42"/>
      <c r="Q557" s="42"/>
      <c r="S557" s="42"/>
      <c r="T557" s="39"/>
      <c r="U557" s="39"/>
      <c r="V557" s="39"/>
      <c r="W557" s="39"/>
      <c r="X557" s="39"/>
      <c r="Y557" s="39"/>
      <c r="AN557" s="68"/>
      <c r="AO557" s="68"/>
    </row>
    <row r="558" spans="1:41" s="43" customFormat="1" x14ac:dyDescent="0.25">
      <c r="A558" s="42"/>
      <c r="B558" s="42"/>
      <c r="C558" s="42"/>
      <c r="D558" s="42"/>
      <c r="E558" s="42"/>
      <c r="F558" s="62"/>
      <c r="G558" s="62"/>
      <c r="H558" s="63"/>
      <c r="I558" s="293"/>
      <c r="K558" s="42"/>
      <c r="L558" s="42"/>
      <c r="M558" s="42"/>
      <c r="N558" s="42"/>
      <c r="O558" s="63"/>
      <c r="P558" s="42"/>
      <c r="Q558" s="42"/>
      <c r="S558" s="42"/>
      <c r="T558" s="39"/>
      <c r="U558" s="39"/>
      <c r="V558" s="39"/>
      <c r="W558" s="39"/>
      <c r="X558" s="39"/>
      <c r="Y558" s="39"/>
      <c r="AN558" s="68"/>
      <c r="AO558" s="68"/>
    </row>
    <row r="559" spans="1:41" s="43" customFormat="1" x14ac:dyDescent="0.25">
      <c r="A559" s="42"/>
      <c r="B559" s="42"/>
      <c r="C559" s="42"/>
      <c r="D559" s="42"/>
      <c r="E559" s="42"/>
      <c r="F559" s="62"/>
      <c r="G559" s="62"/>
      <c r="H559" s="63"/>
      <c r="I559" s="293"/>
      <c r="K559" s="42"/>
      <c r="L559" s="42"/>
      <c r="M559" s="42"/>
      <c r="N559" s="42"/>
      <c r="O559" s="63"/>
      <c r="P559" s="42"/>
      <c r="Q559" s="42"/>
      <c r="S559" s="42"/>
      <c r="T559" s="39"/>
      <c r="U559" s="39"/>
      <c r="V559" s="39"/>
      <c r="W559" s="39"/>
      <c r="X559" s="39"/>
      <c r="Y559" s="39"/>
      <c r="AN559" s="68"/>
      <c r="AO559" s="68"/>
    </row>
    <row r="560" spans="1:41" s="43" customFormat="1" x14ac:dyDescent="0.25">
      <c r="A560" s="42"/>
      <c r="B560" s="42"/>
      <c r="C560" s="42"/>
      <c r="D560" s="42"/>
      <c r="E560" s="42"/>
      <c r="F560" s="62"/>
      <c r="G560" s="62"/>
      <c r="H560" s="63"/>
      <c r="I560" s="293"/>
      <c r="K560" s="42"/>
      <c r="L560" s="42"/>
      <c r="M560" s="42"/>
      <c r="N560" s="42"/>
      <c r="O560" s="63"/>
      <c r="P560" s="42"/>
      <c r="Q560" s="42"/>
      <c r="S560" s="42"/>
      <c r="T560" s="39"/>
      <c r="U560" s="39"/>
      <c r="V560" s="39"/>
      <c r="W560" s="39"/>
      <c r="X560" s="39"/>
      <c r="Y560" s="39"/>
      <c r="AN560" s="68"/>
      <c r="AO560" s="68"/>
    </row>
    <row r="561" spans="1:41" s="43" customFormat="1" x14ac:dyDescent="0.25">
      <c r="A561" s="42"/>
      <c r="B561" s="42"/>
      <c r="C561" s="42"/>
      <c r="D561" s="42"/>
      <c r="E561" s="42"/>
      <c r="F561" s="62"/>
      <c r="G561" s="62"/>
      <c r="H561" s="63"/>
      <c r="I561" s="293"/>
      <c r="K561" s="42"/>
      <c r="L561" s="42"/>
      <c r="M561" s="42"/>
      <c r="N561" s="42"/>
      <c r="O561" s="63"/>
      <c r="P561" s="42"/>
      <c r="Q561" s="42"/>
      <c r="S561" s="42"/>
      <c r="T561" s="39"/>
      <c r="U561" s="39"/>
      <c r="V561" s="39"/>
      <c r="W561" s="39"/>
      <c r="X561" s="39"/>
      <c r="Y561" s="39"/>
      <c r="AN561" s="68"/>
      <c r="AO561" s="68"/>
    </row>
    <row r="562" spans="1:41" s="43" customFormat="1" x14ac:dyDescent="0.25">
      <c r="A562" s="42"/>
      <c r="B562" s="42"/>
      <c r="C562" s="42"/>
      <c r="D562" s="42"/>
      <c r="E562" s="42"/>
      <c r="F562" s="62"/>
      <c r="G562" s="62"/>
      <c r="H562" s="63"/>
      <c r="I562" s="293"/>
      <c r="K562" s="42"/>
      <c r="L562" s="42"/>
      <c r="M562" s="42"/>
      <c r="N562" s="42"/>
      <c r="O562" s="63"/>
      <c r="P562" s="42"/>
      <c r="Q562" s="42"/>
      <c r="S562" s="42"/>
      <c r="T562" s="39"/>
      <c r="U562" s="39"/>
      <c r="V562" s="39"/>
      <c r="W562" s="39"/>
      <c r="X562" s="39"/>
      <c r="Y562" s="39"/>
      <c r="AN562" s="68"/>
      <c r="AO562" s="68"/>
    </row>
    <row r="563" spans="1:41" s="43" customFormat="1" x14ac:dyDescent="0.25">
      <c r="A563" s="42"/>
      <c r="B563" s="42"/>
      <c r="C563" s="42"/>
      <c r="D563" s="42"/>
      <c r="E563" s="42"/>
      <c r="F563" s="62"/>
      <c r="G563" s="62"/>
      <c r="H563" s="63"/>
      <c r="I563" s="293"/>
      <c r="K563" s="42"/>
      <c r="L563" s="42"/>
      <c r="M563" s="42"/>
      <c r="N563" s="42"/>
      <c r="O563" s="63"/>
      <c r="P563" s="42"/>
      <c r="Q563" s="42"/>
      <c r="S563" s="42"/>
      <c r="T563" s="39"/>
      <c r="U563" s="39"/>
      <c r="V563" s="39"/>
      <c r="W563" s="39"/>
      <c r="X563" s="39"/>
      <c r="Y563" s="39"/>
      <c r="AN563" s="68"/>
      <c r="AO563" s="68"/>
    </row>
    <row r="564" spans="1:41" s="43" customFormat="1" x14ac:dyDescent="0.25">
      <c r="A564" s="42"/>
      <c r="B564" s="42"/>
      <c r="C564" s="42"/>
      <c r="D564" s="42"/>
      <c r="E564" s="42"/>
      <c r="F564" s="62"/>
      <c r="G564" s="62"/>
      <c r="H564" s="63"/>
      <c r="I564" s="293"/>
      <c r="K564" s="42"/>
      <c r="L564" s="42"/>
      <c r="M564" s="42"/>
      <c r="N564" s="42"/>
      <c r="O564" s="63"/>
      <c r="P564" s="42"/>
      <c r="Q564" s="42"/>
      <c r="S564" s="42"/>
      <c r="T564" s="39"/>
      <c r="U564" s="39"/>
      <c r="V564" s="39"/>
      <c r="W564" s="39"/>
      <c r="X564" s="39"/>
      <c r="Y564" s="39"/>
      <c r="AN564" s="68"/>
      <c r="AO564" s="68"/>
    </row>
    <row r="565" spans="1:41" s="43" customFormat="1" x14ac:dyDescent="0.25">
      <c r="A565" s="42"/>
      <c r="B565" s="42"/>
      <c r="C565" s="42"/>
      <c r="D565" s="42"/>
      <c r="E565" s="42"/>
      <c r="F565" s="62"/>
      <c r="G565" s="62"/>
      <c r="H565" s="63"/>
      <c r="I565" s="293"/>
      <c r="K565" s="42"/>
      <c r="L565" s="42"/>
      <c r="M565" s="42"/>
      <c r="N565" s="42"/>
      <c r="O565" s="63"/>
      <c r="P565" s="42"/>
      <c r="Q565" s="42"/>
      <c r="S565" s="42"/>
      <c r="T565" s="39"/>
      <c r="U565" s="39"/>
      <c r="V565" s="39"/>
      <c r="W565" s="39"/>
      <c r="X565" s="39"/>
      <c r="Y565" s="39"/>
      <c r="AN565" s="68"/>
      <c r="AO565" s="68"/>
    </row>
    <row r="566" spans="1:41" s="43" customFormat="1" x14ac:dyDescent="0.25">
      <c r="A566" s="42"/>
      <c r="B566" s="42"/>
      <c r="C566" s="42"/>
      <c r="D566" s="42"/>
      <c r="E566" s="42"/>
      <c r="F566" s="62"/>
      <c r="G566" s="62"/>
      <c r="H566" s="63"/>
      <c r="I566" s="293"/>
      <c r="K566" s="42"/>
      <c r="L566" s="42"/>
      <c r="M566" s="42"/>
      <c r="N566" s="42"/>
      <c r="O566" s="63"/>
      <c r="P566" s="42"/>
      <c r="Q566" s="42"/>
      <c r="S566" s="42"/>
      <c r="T566" s="39"/>
      <c r="U566" s="39"/>
      <c r="V566" s="39"/>
      <c r="W566" s="39"/>
      <c r="X566" s="39"/>
      <c r="Y566" s="39"/>
      <c r="AN566" s="68"/>
      <c r="AO566" s="68"/>
    </row>
    <row r="567" spans="1:41" s="43" customFormat="1" x14ac:dyDescent="0.25">
      <c r="A567" s="42"/>
      <c r="B567" s="42"/>
      <c r="C567" s="42"/>
      <c r="D567" s="42"/>
      <c r="E567" s="42"/>
      <c r="F567" s="62"/>
      <c r="G567" s="62"/>
      <c r="H567" s="63"/>
      <c r="I567" s="293"/>
      <c r="K567" s="42"/>
      <c r="L567" s="42"/>
      <c r="M567" s="42"/>
      <c r="N567" s="42"/>
      <c r="O567" s="63"/>
      <c r="P567" s="42"/>
      <c r="Q567" s="42"/>
      <c r="S567" s="42"/>
      <c r="T567" s="39"/>
      <c r="U567" s="39"/>
      <c r="V567" s="39"/>
      <c r="W567" s="39"/>
      <c r="X567" s="39"/>
      <c r="Y567" s="39"/>
      <c r="AN567" s="68"/>
      <c r="AO567" s="68"/>
    </row>
    <row r="568" spans="1:41" s="43" customFormat="1" x14ac:dyDescent="0.25">
      <c r="A568" s="42"/>
      <c r="B568" s="42"/>
      <c r="C568" s="42"/>
      <c r="D568" s="42"/>
      <c r="E568" s="42"/>
      <c r="F568" s="62"/>
      <c r="G568" s="62"/>
      <c r="H568" s="63"/>
      <c r="I568" s="293"/>
      <c r="K568" s="42"/>
      <c r="L568" s="42"/>
      <c r="M568" s="42"/>
      <c r="N568" s="42"/>
      <c r="O568" s="63"/>
      <c r="P568" s="42"/>
      <c r="Q568" s="42"/>
      <c r="S568" s="42"/>
      <c r="T568" s="39"/>
      <c r="U568" s="39"/>
      <c r="V568" s="39"/>
      <c r="W568" s="39"/>
      <c r="X568" s="39"/>
      <c r="Y568" s="39"/>
      <c r="AN568" s="68"/>
      <c r="AO568" s="68"/>
    </row>
    <row r="569" spans="1:41" s="43" customFormat="1" x14ac:dyDescent="0.25">
      <c r="A569" s="42"/>
      <c r="B569" s="42"/>
      <c r="C569" s="42"/>
      <c r="D569" s="42"/>
      <c r="E569" s="42"/>
      <c r="F569" s="62"/>
      <c r="G569" s="62"/>
      <c r="H569" s="63"/>
      <c r="I569" s="293"/>
      <c r="K569" s="42"/>
      <c r="L569" s="42"/>
      <c r="M569" s="42"/>
      <c r="N569" s="42"/>
      <c r="O569" s="63"/>
      <c r="P569" s="42"/>
      <c r="Q569" s="42"/>
      <c r="S569" s="42"/>
      <c r="T569" s="39"/>
      <c r="U569" s="39"/>
      <c r="V569" s="39"/>
      <c r="W569" s="39"/>
      <c r="X569" s="39"/>
      <c r="Y569" s="39"/>
      <c r="AN569" s="68"/>
      <c r="AO569" s="68"/>
    </row>
    <row r="570" spans="1:41" s="43" customFormat="1" x14ac:dyDescent="0.25">
      <c r="A570" s="42"/>
      <c r="B570" s="42"/>
      <c r="C570" s="42"/>
      <c r="D570" s="42"/>
      <c r="E570" s="42"/>
      <c r="F570" s="62"/>
      <c r="G570" s="62"/>
      <c r="H570" s="63"/>
      <c r="I570" s="293"/>
      <c r="K570" s="42"/>
      <c r="L570" s="42"/>
      <c r="M570" s="42"/>
      <c r="N570" s="42"/>
      <c r="O570" s="63"/>
      <c r="P570" s="42"/>
      <c r="Q570" s="42"/>
      <c r="S570" s="42"/>
      <c r="T570" s="39"/>
      <c r="U570" s="39"/>
      <c r="V570" s="39"/>
      <c r="W570" s="39"/>
      <c r="X570" s="39"/>
      <c r="Y570" s="39"/>
      <c r="AN570" s="68"/>
      <c r="AO570" s="68"/>
    </row>
    <row r="571" spans="1:41" s="43" customFormat="1" x14ac:dyDescent="0.25">
      <c r="A571" s="42"/>
      <c r="B571" s="42"/>
      <c r="C571" s="42"/>
      <c r="D571" s="42"/>
      <c r="E571" s="42"/>
      <c r="F571" s="62"/>
      <c r="G571" s="62"/>
      <c r="H571" s="63"/>
      <c r="I571" s="293"/>
      <c r="K571" s="42"/>
      <c r="L571" s="42"/>
      <c r="M571" s="42"/>
      <c r="N571" s="42"/>
      <c r="O571" s="63"/>
      <c r="P571" s="42"/>
      <c r="Q571" s="42"/>
      <c r="S571" s="42"/>
      <c r="T571" s="39"/>
      <c r="U571" s="39"/>
      <c r="V571" s="39"/>
      <c r="W571" s="39"/>
      <c r="X571" s="39"/>
      <c r="Y571" s="39"/>
      <c r="AN571" s="68"/>
      <c r="AO571" s="68"/>
    </row>
    <row r="572" spans="1:41" s="43" customFormat="1" x14ac:dyDescent="0.25">
      <c r="A572" s="42"/>
      <c r="B572" s="42"/>
      <c r="C572" s="42"/>
      <c r="D572" s="42"/>
      <c r="E572" s="42"/>
      <c r="F572" s="62"/>
      <c r="G572" s="62"/>
      <c r="H572" s="63"/>
      <c r="I572" s="293"/>
      <c r="K572" s="42"/>
      <c r="L572" s="42"/>
      <c r="M572" s="42"/>
      <c r="N572" s="42"/>
      <c r="O572" s="63"/>
      <c r="P572" s="42"/>
      <c r="Q572" s="42"/>
      <c r="S572" s="42"/>
      <c r="T572" s="39"/>
      <c r="U572" s="39"/>
      <c r="V572" s="39"/>
      <c r="W572" s="39"/>
      <c r="X572" s="39"/>
      <c r="Y572" s="39"/>
      <c r="AN572" s="68"/>
      <c r="AO572" s="68"/>
    </row>
    <row r="573" spans="1:41" s="43" customFormat="1" x14ac:dyDescent="0.25">
      <c r="A573" s="42"/>
      <c r="B573" s="42"/>
      <c r="C573" s="42"/>
      <c r="D573" s="42"/>
      <c r="E573" s="42"/>
      <c r="F573" s="62"/>
      <c r="G573" s="62"/>
      <c r="H573" s="63"/>
      <c r="I573" s="293"/>
      <c r="K573" s="42"/>
      <c r="L573" s="42"/>
      <c r="M573" s="42"/>
      <c r="N573" s="42"/>
      <c r="O573" s="63"/>
      <c r="P573" s="42"/>
      <c r="Q573" s="42"/>
      <c r="S573" s="42"/>
      <c r="T573" s="39"/>
      <c r="U573" s="39"/>
      <c r="V573" s="39"/>
      <c r="W573" s="39"/>
      <c r="X573" s="39"/>
      <c r="Y573" s="39"/>
      <c r="AN573" s="68"/>
      <c r="AO573" s="68"/>
    </row>
    <row r="574" spans="1:41" s="43" customFormat="1" x14ac:dyDescent="0.25">
      <c r="A574" s="42"/>
      <c r="B574" s="42"/>
      <c r="C574" s="42"/>
      <c r="D574" s="42"/>
      <c r="E574" s="42"/>
      <c r="F574" s="62"/>
      <c r="G574" s="62"/>
      <c r="H574" s="63"/>
      <c r="I574" s="293"/>
      <c r="K574" s="42"/>
      <c r="L574" s="42"/>
      <c r="M574" s="42"/>
      <c r="N574" s="42"/>
      <c r="O574" s="63"/>
      <c r="P574" s="42"/>
      <c r="Q574" s="42"/>
      <c r="S574" s="42"/>
      <c r="T574" s="39"/>
      <c r="U574" s="39"/>
      <c r="V574" s="39"/>
      <c r="W574" s="39"/>
      <c r="X574" s="39"/>
      <c r="Y574" s="39"/>
      <c r="AN574" s="68"/>
      <c r="AO574" s="68"/>
    </row>
    <row r="575" spans="1:41" s="43" customFormat="1" x14ac:dyDescent="0.25">
      <c r="A575" s="42"/>
      <c r="B575" s="42"/>
      <c r="C575" s="42"/>
      <c r="D575" s="42"/>
      <c r="E575" s="42"/>
      <c r="F575" s="62"/>
      <c r="G575" s="62"/>
      <c r="H575" s="63"/>
      <c r="I575" s="293"/>
      <c r="K575" s="42"/>
      <c r="L575" s="42"/>
      <c r="M575" s="42"/>
      <c r="N575" s="42"/>
      <c r="O575" s="63"/>
      <c r="P575" s="42"/>
      <c r="Q575" s="42"/>
      <c r="S575" s="42"/>
      <c r="T575" s="39"/>
      <c r="U575" s="39"/>
      <c r="V575" s="39"/>
      <c r="W575" s="39"/>
      <c r="X575" s="39"/>
      <c r="Y575" s="39"/>
      <c r="AN575" s="68"/>
      <c r="AO575" s="68"/>
    </row>
    <row r="576" spans="1:41" s="43" customFormat="1" x14ac:dyDescent="0.25">
      <c r="A576" s="42"/>
      <c r="B576" s="42"/>
      <c r="C576" s="42"/>
      <c r="D576" s="42"/>
      <c r="E576" s="42"/>
      <c r="F576" s="62"/>
      <c r="G576" s="62"/>
      <c r="H576" s="63"/>
      <c r="I576" s="293"/>
      <c r="K576" s="42"/>
      <c r="L576" s="42"/>
      <c r="M576" s="42"/>
      <c r="N576" s="42"/>
      <c r="O576" s="63"/>
      <c r="P576" s="42"/>
      <c r="Q576" s="42"/>
      <c r="S576" s="42"/>
      <c r="T576" s="39"/>
      <c r="U576" s="39"/>
      <c r="V576" s="39"/>
      <c r="W576" s="39"/>
      <c r="X576" s="39"/>
      <c r="Y576" s="39"/>
      <c r="AN576" s="68"/>
      <c r="AO576" s="68"/>
    </row>
    <row r="577" spans="1:41" s="43" customFormat="1" x14ac:dyDescent="0.25">
      <c r="A577" s="42"/>
      <c r="B577" s="42"/>
      <c r="C577" s="42"/>
      <c r="D577" s="42"/>
      <c r="E577" s="42"/>
      <c r="F577" s="62"/>
      <c r="G577" s="62"/>
      <c r="H577" s="63"/>
      <c r="I577" s="293"/>
      <c r="K577" s="42"/>
      <c r="L577" s="42"/>
      <c r="M577" s="42"/>
      <c r="N577" s="42"/>
      <c r="O577" s="63"/>
      <c r="P577" s="42"/>
      <c r="Q577" s="42"/>
      <c r="S577" s="42"/>
      <c r="T577" s="39"/>
      <c r="U577" s="39"/>
      <c r="V577" s="39"/>
      <c r="W577" s="39"/>
      <c r="X577" s="39"/>
      <c r="Y577" s="39"/>
      <c r="AN577" s="68"/>
      <c r="AO577" s="68"/>
    </row>
    <row r="578" spans="1:41" s="43" customFormat="1" x14ac:dyDescent="0.25">
      <c r="A578" s="42"/>
      <c r="B578" s="42"/>
      <c r="C578" s="42"/>
      <c r="D578" s="42"/>
      <c r="E578" s="42"/>
      <c r="F578" s="62"/>
      <c r="G578" s="62"/>
      <c r="H578" s="63"/>
      <c r="I578" s="293"/>
      <c r="K578" s="42"/>
      <c r="L578" s="42"/>
      <c r="M578" s="42"/>
      <c r="N578" s="42"/>
      <c r="O578" s="63"/>
      <c r="P578" s="42"/>
      <c r="Q578" s="42"/>
      <c r="S578" s="42"/>
      <c r="T578" s="39"/>
      <c r="U578" s="39"/>
      <c r="V578" s="39"/>
      <c r="W578" s="39"/>
      <c r="X578" s="39"/>
      <c r="Y578" s="39"/>
      <c r="AN578" s="68"/>
      <c r="AO578" s="68"/>
    </row>
    <row r="579" spans="1:41" s="43" customFormat="1" x14ac:dyDescent="0.25">
      <c r="A579" s="42"/>
      <c r="B579" s="42"/>
      <c r="C579" s="42"/>
      <c r="D579" s="42"/>
      <c r="E579" s="42"/>
      <c r="F579" s="62"/>
      <c r="G579" s="62"/>
      <c r="H579" s="63"/>
      <c r="I579" s="293"/>
      <c r="K579" s="42"/>
      <c r="L579" s="42"/>
      <c r="M579" s="42"/>
      <c r="N579" s="42"/>
      <c r="O579" s="63"/>
      <c r="P579" s="42"/>
      <c r="Q579" s="42"/>
      <c r="S579" s="42"/>
      <c r="T579" s="39"/>
      <c r="U579" s="39"/>
      <c r="V579" s="39"/>
      <c r="W579" s="39"/>
      <c r="X579" s="39"/>
      <c r="Y579" s="39"/>
      <c r="AN579" s="68"/>
      <c r="AO579" s="68"/>
    </row>
    <row r="580" spans="1:41" s="43" customFormat="1" x14ac:dyDescent="0.25">
      <c r="A580" s="42"/>
      <c r="B580" s="42"/>
      <c r="C580" s="42"/>
      <c r="D580" s="42"/>
      <c r="E580" s="42"/>
      <c r="F580" s="62"/>
      <c r="G580" s="62"/>
      <c r="H580" s="63"/>
      <c r="I580" s="293"/>
      <c r="K580" s="42"/>
      <c r="L580" s="42"/>
      <c r="M580" s="42"/>
      <c r="N580" s="42"/>
      <c r="O580" s="63"/>
      <c r="P580" s="42"/>
      <c r="Q580" s="42"/>
      <c r="S580" s="42"/>
      <c r="T580" s="39"/>
      <c r="U580" s="39"/>
      <c r="V580" s="39"/>
      <c r="W580" s="39"/>
      <c r="X580" s="39"/>
      <c r="Y580" s="39"/>
      <c r="AN580" s="68"/>
      <c r="AO580" s="68"/>
    </row>
    <row r="581" spans="1:41" s="43" customFormat="1" x14ac:dyDescent="0.25">
      <c r="A581" s="42"/>
      <c r="B581" s="42"/>
      <c r="C581" s="42"/>
      <c r="D581" s="42"/>
      <c r="E581" s="42"/>
      <c r="F581" s="62"/>
      <c r="G581" s="62"/>
      <c r="H581" s="63"/>
      <c r="I581" s="293"/>
      <c r="K581" s="42"/>
      <c r="L581" s="42"/>
      <c r="M581" s="42"/>
      <c r="N581" s="42"/>
      <c r="O581" s="63"/>
      <c r="P581" s="42"/>
      <c r="Q581" s="42"/>
      <c r="S581" s="42"/>
      <c r="T581" s="39"/>
      <c r="U581" s="39"/>
      <c r="V581" s="39"/>
      <c r="W581" s="39"/>
      <c r="X581" s="39"/>
      <c r="Y581" s="39"/>
      <c r="AN581" s="68"/>
      <c r="AO581" s="68"/>
    </row>
    <row r="582" spans="1:41" s="43" customFormat="1" x14ac:dyDescent="0.25">
      <c r="A582" s="42"/>
      <c r="B582" s="42"/>
      <c r="C582" s="42"/>
      <c r="D582" s="42"/>
      <c r="E582" s="42"/>
      <c r="F582" s="62"/>
      <c r="G582" s="62"/>
      <c r="H582" s="63"/>
      <c r="I582" s="293"/>
      <c r="K582" s="42"/>
      <c r="L582" s="42"/>
      <c r="M582" s="42"/>
      <c r="N582" s="42"/>
      <c r="O582" s="63"/>
      <c r="P582" s="42"/>
      <c r="Q582" s="42"/>
      <c r="S582" s="42"/>
      <c r="T582" s="39"/>
      <c r="U582" s="39"/>
      <c r="V582" s="39"/>
      <c r="W582" s="39"/>
      <c r="X582" s="39"/>
      <c r="Y582" s="39"/>
      <c r="AN582" s="68"/>
      <c r="AO582" s="68"/>
    </row>
    <row r="583" spans="1:41" s="43" customFormat="1" x14ac:dyDescent="0.25">
      <c r="A583" s="42"/>
      <c r="B583" s="42"/>
      <c r="C583" s="42"/>
      <c r="D583" s="42"/>
      <c r="E583" s="42"/>
      <c r="F583" s="62"/>
      <c r="G583" s="62"/>
      <c r="H583" s="63"/>
      <c r="I583" s="293"/>
      <c r="K583" s="42"/>
      <c r="L583" s="42"/>
      <c r="M583" s="42"/>
      <c r="N583" s="42"/>
      <c r="O583" s="63"/>
      <c r="P583" s="42"/>
      <c r="Q583" s="42"/>
      <c r="S583" s="42"/>
      <c r="T583" s="39"/>
      <c r="U583" s="39"/>
      <c r="V583" s="39"/>
      <c r="W583" s="39"/>
      <c r="X583" s="39"/>
      <c r="Y583" s="39"/>
      <c r="AN583" s="68"/>
      <c r="AO583" s="68"/>
    </row>
    <row r="584" spans="1:41" s="43" customFormat="1" x14ac:dyDescent="0.25">
      <c r="A584" s="42"/>
      <c r="B584" s="42"/>
      <c r="C584" s="42"/>
      <c r="D584" s="42"/>
      <c r="E584" s="42"/>
      <c r="F584" s="62"/>
      <c r="G584" s="62"/>
      <c r="H584" s="63"/>
      <c r="I584" s="293"/>
      <c r="K584" s="42"/>
      <c r="L584" s="42"/>
      <c r="M584" s="42"/>
      <c r="N584" s="42"/>
      <c r="O584" s="63"/>
      <c r="P584" s="42"/>
      <c r="Q584" s="42"/>
      <c r="S584" s="42"/>
      <c r="T584" s="39"/>
      <c r="U584" s="39"/>
      <c r="V584" s="39"/>
      <c r="W584" s="39"/>
      <c r="X584" s="39"/>
      <c r="Y584" s="39"/>
      <c r="AN584" s="68"/>
      <c r="AO584" s="68"/>
    </row>
    <row r="585" spans="1:41" s="43" customFormat="1" x14ac:dyDescent="0.25">
      <c r="A585" s="42"/>
      <c r="B585" s="42"/>
      <c r="C585" s="42"/>
      <c r="D585" s="42"/>
      <c r="E585" s="42"/>
      <c r="F585" s="62"/>
      <c r="G585" s="62"/>
      <c r="H585" s="63"/>
      <c r="I585" s="293"/>
      <c r="K585" s="42"/>
      <c r="L585" s="42"/>
      <c r="M585" s="42"/>
      <c r="N585" s="42"/>
      <c r="O585" s="63"/>
      <c r="P585" s="42"/>
      <c r="Q585" s="42"/>
      <c r="S585" s="42"/>
      <c r="T585" s="39"/>
      <c r="U585" s="39"/>
      <c r="V585" s="39"/>
      <c r="W585" s="39"/>
      <c r="X585" s="39"/>
      <c r="Y585" s="39"/>
      <c r="AN585" s="68"/>
      <c r="AO585" s="68"/>
    </row>
    <row r="586" spans="1:41" s="43" customFormat="1" x14ac:dyDescent="0.25">
      <c r="A586" s="42"/>
      <c r="B586" s="42"/>
      <c r="C586" s="42"/>
      <c r="D586" s="42"/>
      <c r="E586" s="42"/>
      <c r="F586" s="62"/>
      <c r="G586" s="62"/>
      <c r="H586" s="63"/>
      <c r="I586" s="293"/>
      <c r="K586" s="42"/>
      <c r="L586" s="42"/>
      <c r="M586" s="42"/>
      <c r="N586" s="42"/>
      <c r="O586" s="63"/>
      <c r="P586" s="42"/>
      <c r="Q586" s="42"/>
      <c r="S586" s="42"/>
      <c r="T586" s="39"/>
      <c r="U586" s="39"/>
      <c r="V586" s="39"/>
      <c r="W586" s="39"/>
      <c r="X586" s="39"/>
      <c r="Y586" s="39"/>
      <c r="AN586" s="68"/>
      <c r="AO586" s="68"/>
    </row>
    <row r="587" spans="1:41" s="43" customFormat="1" x14ac:dyDescent="0.25">
      <c r="A587" s="42"/>
      <c r="B587" s="42"/>
      <c r="C587" s="42"/>
      <c r="D587" s="42"/>
      <c r="E587" s="42"/>
      <c r="F587" s="62"/>
      <c r="G587" s="62"/>
      <c r="H587" s="63"/>
      <c r="I587" s="293"/>
      <c r="K587" s="42"/>
      <c r="L587" s="42"/>
      <c r="M587" s="42"/>
      <c r="N587" s="42"/>
      <c r="O587" s="63"/>
      <c r="P587" s="42"/>
      <c r="Q587" s="42"/>
      <c r="S587" s="42"/>
      <c r="T587" s="39"/>
      <c r="U587" s="39"/>
      <c r="V587" s="39"/>
      <c r="W587" s="39"/>
      <c r="X587" s="39"/>
      <c r="Y587" s="39"/>
      <c r="AN587" s="68"/>
      <c r="AO587" s="68"/>
    </row>
    <row r="588" spans="1:41" s="43" customFormat="1" x14ac:dyDescent="0.25">
      <c r="A588" s="42"/>
      <c r="B588" s="42"/>
      <c r="C588" s="42"/>
      <c r="D588" s="42"/>
      <c r="E588" s="42"/>
      <c r="F588" s="62"/>
      <c r="G588" s="62"/>
      <c r="H588" s="63"/>
      <c r="I588" s="293"/>
      <c r="K588" s="42"/>
      <c r="L588" s="42"/>
      <c r="M588" s="42"/>
      <c r="N588" s="42"/>
      <c r="O588" s="63"/>
      <c r="P588" s="42"/>
      <c r="Q588" s="42"/>
      <c r="S588" s="42"/>
      <c r="T588" s="39"/>
      <c r="U588" s="39"/>
      <c r="V588" s="39"/>
      <c r="W588" s="39"/>
      <c r="X588" s="39"/>
      <c r="Y588" s="39"/>
      <c r="AN588" s="68"/>
      <c r="AO588" s="68"/>
    </row>
    <row r="589" spans="1:41" s="43" customFormat="1" x14ac:dyDescent="0.25">
      <c r="A589" s="42"/>
      <c r="B589" s="42"/>
      <c r="C589" s="42"/>
      <c r="D589" s="42"/>
      <c r="E589" s="42"/>
      <c r="F589" s="62"/>
      <c r="G589" s="62"/>
      <c r="H589" s="63"/>
      <c r="I589" s="293"/>
      <c r="K589" s="42"/>
      <c r="L589" s="42"/>
      <c r="M589" s="42"/>
      <c r="N589" s="42"/>
      <c r="O589" s="63"/>
      <c r="P589" s="42"/>
      <c r="Q589" s="42"/>
      <c r="S589" s="42"/>
      <c r="T589" s="39"/>
      <c r="U589" s="39"/>
      <c r="V589" s="39"/>
      <c r="W589" s="39"/>
      <c r="X589" s="39"/>
      <c r="Y589" s="39"/>
      <c r="AN589" s="68"/>
      <c r="AO589" s="68"/>
    </row>
    <row r="590" spans="1:41" s="43" customFormat="1" x14ac:dyDescent="0.25">
      <c r="A590" s="42"/>
      <c r="B590" s="42"/>
      <c r="C590" s="42"/>
      <c r="D590" s="42"/>
      <c r="E590" s="42"/>
      <c r="F590" s="62"/>
      <c r="G590" s="62"/>
      <c r="H590" s="63"/>
      <c r="I590" s="293"/>
      <c r="K590" s="42"/>
      <c r="L590" s="42"/>
      <c r="M590" s="42"/>
      <c r="N590" s="42"/>
      <c r="O590" s="63"/>
      <c r="P590" s="42"/>
      <c r="Q590" s="42"/>
      <c r="S590" s="42"/>
      <c r="T590" s="39"/>
      <c r="U590" s="39"/>
      <c r="V590" s="39"/>
      <c r="W590" s="39"/>
      <c r="X590" s="39"/>
      <c r="Y590" s="39"/>
      <c r="AN590" s="68"/>
      <c r="AO590" s="68"/>
    </row>
    <row r="591" spans="1:41" s="43" customFormat="1" x14ac:dyDescent="0.25">
      <c r="A591" s="42"/>
      <c r="B591" s="42"/>
      <c r="C591" s="42"/>
      <c r="D591" s="42"/>
      <c r="E591" s="42"/>
      <c r="F591" s="62"/>
      <c r="G591" s="62"/>
      <c r="H591" s="63"/>
      <c r="I591" s="293"/>
      <c r="K591" s="42"/>
      <c r="L591" s="42"/>
      <c r="M591" s="42"/>
      <c r="N591" s="42"/>
      <c r="O591" s="63"/>
      <c r="P591" s="42"/>
      <c r="Q591" s="42"/>
      <c r="S591" s="42"/>
      <c r="T591" s="39"/>
      <c r="U591" s="39"/>
      <c r="V591" s="39"/>
      <c r="W591" s="39"/>
      <c r="X591" s="39"/>
      <c r="Y591" s="39"/>
      <c r="AN591" s="68"/>
      <c r="AO591" s="68"/>
    </row>
    <row r="592" spans="1:41" s="43" customFormat="1" x14ac:dyDescent="0.25">
      <c r="A592" s="42"/>
      <c r="B592" s="42"/>
      <c r="C592" s="42"/>
      <c r="D592" s="42"/>
      <c r="E592" s="42"/>
      <c r="F592" s="62"/>
      <c r="G592" s="62"/>
      <c r="H592" s="63"/>
      <c r="I592" s="293"/>
      <c r="K592" s="42"/>
      <c r="L592" s="42"/>
      <c r="M592" s="42"/>
      <c r="N592" s="42"/>
      <c r="O592" s="63"/>
      <c r="P592" s="42"/>
      <c r="Q592" s="42"/>
      <c r="S592" s="42"/>
      <c r="T592" s="39"/>
      <c r="U592" s="39"/>
      <c r="V592" s="39"/>
      <c r="W592" s="39"/>
      <c r="X592" s="39"/>
      <c r="Y592" s="39"/>
      <c r="AN592" s="68"/>
      <c r="AO592" s="68"/>
    </row>
    <row r="593" spans="1:41" s="43" customFormat="1" x14ac:dyDescent="0.25">
      <c r="A593" s="42"/>
      <c r="B593" s="42"/>
      <c r="C593" s="42"/>
      <c r="D593" s="42"/>
      <c r="E593" s="42"/>
      <c r="F593" s="62"/>
      <c r="G593" s="62"/>
      <c r="H593" s="63"/>
      <c r="I593" s="293"/>
      <c r="K593" s="42"/>
      <c r="L593" s="42"/>
      <c r="M593" s="42"/>
      <c r="N593" s="42"/>
      <c r="O593" s="63"/>
      <c r="P593" s="42"/>
      <c r="Q593" s="42"/>
      <c r="S593" s="42"/>
      <c r="T593" s="39"/>
      <c r="U593" s="39"/>
      <c r="V593" s="39"/>
      <c r="W593" s="39"/>
      <c r="X593" s="39"/>
      <c r="Y593" s="39"/>
      <c r="AN593" s="68"/>
      <c r="AO593" s="68"/>
    </row>
    <row r="594" spans="1:41" s="43" customFormat="1" x14ac:dyDescent="0.25">
      <c r="A594" s="42"/>
      <c r="B594" s="42"/>
      <c r="C594" s="42"/>
      <c r="D594" s="42"/>
      <c r="E594" s="42"/>
      <c r="F594" s="62"/>
      <c r="G594" s="62"/>
      <c r="H594" s="63"/>
      <c r="I594" s="293"/>
      <c r="K594" s="42"/>
      <c r="L594" s="42"/>
      <c r="M594" s="42"/>
      <c r="N594" s="42"/>
      <c r="O594" s="63"/>
      <c r="P594" s="42"/>
      <c r="Q594" s="42"/>
      <c r="S594" s="42"/>
      <c r="T594" s="39"/>
      <c r="U594" s="39"/>
      <c r="V594" s="39"/>
      <c r="W594" s="39"/>
      <c r="X594" s="39"/>
      <c r="Y594" s="39"/>
      <c r="AN594" s="68"/>
      <c r="AO594" s="68"/>
    </row>
    <row r="595" spans="1:41" s="43" customFormat="1" x14ac:dyDescent="0.25">
      <c r="A595" s="42"/>
      <c r="B595" s="42"/>
      <c r="C595" s="42"/>
      <c r="D595" s="42"/>
      <c r="E595" s="42"/>
      <c r="F595" s="62"/>
      <c r="G595" s="62"/>
      <c r="H595" s="63"/>
      <c r="I595" s="293"/>
      <c r="K595" s="42"/>
      <c r="L595" s="42"/>
      <c r="M595" s="42"/>
      <c r="N595" s="42"/>
      <c r="O595" s="63"/>
      <c r="P595" s="42"/>
      <c r="Q595" s="42"/>
      <c r="S595" s="42"/>
      <c r="T595" s="39"/>
      <c r="U595" s="39"/>
      <c r="V595" s="39"/>
      <c r="W595" s="39"/>
      <c r="X595" s="39"/>
      <c r="Y595" s="39"/>
      <c r="AN595" s="68"/>
      <c r="AO595" s="68"/>
    </row>
    <row r="596" spans="1:41" s="43" customFormat="1" x14ac:dyDescent="0.25">
      <c r="A596" s="42"/>
      <c r="B596" s="42"/>
      <c r="C596" s="42"/>
      <c r="D596" s="42"/>
      <c r="E596" s="42"/>
      <c r="F596" s="62"/>
      <c r="G596" s="62"/>
      <c r="H596" s="63"/>
      <c r="I596" s="293"/>
      <c r="K596" s="42"/>
      <c r="L596" s="42"/>
      <c r="M596" s="42"/>
      <c r="N596" s="42"/>
      <c r="O596" s="63"/>
      <c r="P596" s="42"/>
      <c r="Q596" s="42"/>
      <c r="S596" s="42"/>
      <c r="T596" s="39"/>
      <c r="U596" s="39"/>
      <c r="V596" s="39"/>
      <c r="W596" s="39"/>
      <c r="X596" s="39"/>
      <c r="Y596" s="39"/>
      <c r="AN596" s="68"/>
      <c r="AO596" s="68"/>
    </row>
    <row r="597" spans="1:41" s="43" customFormat="1" x14ac:dyDescent="0.25">
      <c r="A597" s="42"/>
      <c r="B597" s="42"/>
      <c r="C597" s="42"/>
      <c r="D597" s="42"/>
      <c r="E597" s="42"/>
      <c r="F597" s="62"/>
      <c r="G597" s="62"/>
      <c r="H597" s="63"/>
      <c r="I597" s="293"/>
      <c r="K597" s="42"/>
      <c r="L597" s="42"/>
      <c r="M597" s="42"/>
      <c r="N597" s="42"/>
      <c r="O597" s="63"/>
      <c r="P597" s="42"/>
      <c r="Q597" s="42"/>
      <c r="S597" s="42"/>
      <c r="T597" s="39"/>
      <c r="U597" s="39"/>
      <c r="V597" s="39"/>
      <c r="W597" s="39"/>
      <c r="X597" s="39"/>
      <c r="Y597" s="39"/>
      <c r="AN597" s="68"/>
      <c r="AO597" s="68"/>
    </row>
    <row r="598" spans="1:41" s="43" customFormat="1" x14ac:dyDescent="0.25">
      <c r="A598" s="42"/>
      <c r="B598" s="42"/>
      <c r="C598" s="42"/>
      <c r="D598" s="42"/>
      <c r="E598" s="42"/>
      <c r="F598" s="62"/>
      <c r="G598" s="62"/>
      <c r="H598" s="63"/>
      <c r="I598" s="293"/>
      <c r="K598" s="42"/>
      <c r="L598" s="42"/>
      <c r="M598" s="42"/>
      <c r="N598" s="42"/>
      <c r="O598" s="63"/>
      <c r="P598" s="42"/>
      <c r="Q598" s="42"/>
      <c r="S598" s="42"/>
      <c r="T598" s="39"/>
      <c r="U598" s="39"/>
      <c r="V598" s="39"/>
      <c r="W598" s="39"/>
      <c r="X598" s="39"/>
      <c r="Y598" s="39"/>
      <c r="AN598" s="68"/>
      <c r="AO598" s="68"/>
    </row>
    <row r="599" spans="1:41" s="43" customFormat="1" x14ac:dyDescent="0.25">
      <c r="A599" s="42"/>
      <c r="B599" s="42"/>
      <c r="C599" s="42"/>
      <c r="D599" s="42"/>
      <c r="E599" s="42"/>
      <c r="F599" s="62"/>
      <c r="G599" s="62"/>
      <c r="H599" s="63"/>
      <c r="I599" s="293"/>
      <c r="K599" s="42"/>
      <c r="L599" s="42"/>
      <c r="M599" s="42"/>
      <c r="N599" s="42"/>
      <c r="O599" s="63"/>
      <c r="P599" s="42"/>
      <c r="Q599" s="42"/>
      <c r="S599" s="42"/>
      <c r="T599" s="39"/>
      <c r="U599" s="39"/>
      <c r="V599" s="39"/>
      <c r="W599" s="39"/>
      <c r="X599" s="39"/>
      <c r="Y599" s="39"/>
      <c r="AN599" s="68"/>
      <c r="AO599" s="68"/>
    </row>
    <row r="600" spans="1:41" s="43" customFormat="1" x14ac:dyDescent="0.25">
      <c r="A600" s="42"/>
      <c r="B600" s="42"/>
      <c r="C600" s="42"/>
      <c r="D600" s="42"/>
      <c r="E600" s="42"/>
      <c r="F600" s="62"/>
      <c r="G600" s="62"/>
      <c r="H600" s="63"/>
      <c r="I600" s="293"/>
      <c r="K600" s="42"/>
      <c r="L600" s="42"/>
      <c r="M600" s="42"/>
      <c r="N600" s="42"/>
      <c r="O600" s="63"/>
      <c r="P600" s="42"/>
      <c r="Q600" s="42"/>
      <c r="S600" s="42"/>
      <c r="T600" s="39"/>
      <c r="U600" s="39"/>
      <c r="V600" s="39"/>
      <c r="W600" s="39"/>
      <c r="X600" s="39"/>
      <c r="Y600" s="39"/>
      <c r="AN600" s="68"/>
      <c r="AO600" s="68"/>
    </row>
    <row r="601" spans="1:41" s="43" customFormat="1" x14ac:dyDescent="0.25">
      <c r="A601" s="42"/>
      <c r="B601" s="42"/>
      <c r="C601" s="42"/>
      <c r="D601" s="42"/>
      <c r="E601" s="42"/>
      <c r="F601" s="62"/>
      <c r="G601" s="62"/>
      <c r="H601" s="63"/>
      <c r="I601" s="293"/>
      <c r="K601" s="42"/>
      <c r="L601" s="42"/>
      <c r="M601" s="42"/>
      <c r="N601" s="42"/>
      <c r="O601" s="63"/>
      <c r="P601" s="42"/>
      <c r="Q601" s="42"/>
      <c r="S601" s="42"/>
      <c r="T601" s="39"/>
      <c r="U601" s="39"/>
      <c r="V601" s="39"/>
      <c r="W601" s="39"/>
      <c r="X601" s="39"/>
      <c r="Y601" s="39"/>
      <c r="AN601" s="68"/>
      <c r="AO601" s="68"/>
    </row>
    <row r="602" spans="1:41" s="43" customFormat="1" x14ac:dyDescent="0.25">
      <c r="A602" s="42"/>
      <c r="B602" s="42"/>
      <c r="C602" s="42"/>
      <c r="D602" s="42"/>
      <c r="E602" s="42"/>
      <c r="F602" s="62"/>
      <c r="G602" s="62"/>
      <c r="H602" s="63"/>
      <c r="I602" s="293"/>
      <c r="K602" s="42"/>
      <c r="L602" s="42"/>
      <c r="M602" s="42"/>
      <c r="N602" s="42"/>
      <c r="O602" s="63"/>
      <c r="P602" s="42"/>
      <c r="Q602" s="42"/>
      <c r="S602" s="42"/>
      <c r="T602" s="39"/>
      <c r="U602" s="39"/>
      <c r="V602" s="39"/>
      <c r="W602" s="39"/>
      <c r="X602" s="39"/>
      <c r="Y602" s="39"/>
      <c r="AN602" s="68"/>
      <c r="AO602" s="68"/>
    </row>
    <row r="603" spans="1:41" s="43" customFormat="1" x14ac:dyDescent="0.25">
      <c r="A603" s="42"/>
      <c r="B603" s="42"/>
      <c r="C603" s="42"/>
      <c r="D603" s="42"/>
      <c r="E603" s="42"/>
      <c r="F603" s="62"/>
      <c r="G603" s="62"/>
      <c r="H603" s="63"/>
      <c r="I603" s="293"/>
      <c r="K603" s="42"/>
      <c r="L603" s="42"/>
      <c r="M603" s="42"/>
      <c r="N603" s="42"/>
      <c r="O603" s="63"/>
      <c r="P603" s="42"/>
      <c r="Q603" s="42"/>
      <c r="S603" s="42"/>
      <c r="T603" s="39"/>
      <c r="U603" s="39"/>
      <c r="V603" s="39"/>
      <c r="W603" s="39"/>
      <c r="X603" s="39"/>
      <c r="Y603" s="39"/>
      <c r="AN603" s="68"/>
      <c r="AO603" s="68"/>
    </row>
    <row r="604" spans="1:41" s="43" customFormat="1" x14ac:dyDescent="0.25">
      <c r="A604" s="42"/>
      <c r="B604" s="42"/>
      <c r="C604" s="42"/>
      <c r="D604" s="42"/>
      <c r="E604" s="42"/>
      <c r="F604" s="62"/>
      <c r="G604" s="62"/>
      <c r="H604" s="63"/>
      <c r="I604" s="293"/>
      <c r="K604" s="42"/>
      <c r="L604" s="42"/>
      <c r="M604" s="42"/>
      <c r="N604" s="42"/>
      <c r="O604" s="63"/>
      <c r="P604" s="42"/>
      <c r="Q604" s="42"/>
      <c r="S604" s="42"/>
      <c r="T604" s="39"/>
      <c r="U604" s="39"/>
      <c r="V604" s="39"/>
      <c r="W604" s="39"/>
      <c r="X604" s="39"/>
      <c r="Y604" s="39"/>
      <c r="AN604" s="68"/>
      <c r="AO604" s="68"/>
    </row>
    <row r="605" spans="1:41" s="43" customFormat="1" x14ac:dyDescent="0.25">
      <c r="A605" s="42"/>
      <c r="B605" s="42"/>
      <c r="C605" s="42"/>
      <c r="D605" s="42"/>
      <c r="E605" s="42"/>
      <c r="F605" s="62"/>
      <c r="G605" s="62"/>
      <c r="H605" s="63"/>
      <c r="I605" s="293"/>
      <c r="K605" s="42"/>
      <c r="L605" s="42"/>
      <c r="M605" s="42"/>
      <c r="N605" s="42"/>
      <c r="O605" s="63"/>
      <c r="P605" s="42"/>
      <c r="Q605" s="42"/>
      <c r="S605" s="42"/>
      <c r="T605" s="39"/>
      <c r="U605" s="39"/>
      <c r="V605" s="39"/>
      <c r="W605" s="39"/>
      <c r="X605" s="39"/>
      <c r="Y605" s="39"/>
      <c r="AN605" s="68"/>
      <c r="AO605" s="68"/>
    </row>
    <row r="606" spans="1:41" s="43" customFormat="1" x14ac:dyDescent="0.25">
      <c r="A606" s="42"/>
      <c r="B606" s="42"/>
      <c r="C606" s="42"/>
      <c r="D606" s="42"/>
      <c r="E606" s="42"/>
      <c r="F606" s="62"/>
      <c r="G606" s="62"/>
      <c r="H606" s="63"/>
      <c r="I606" s="293"/>
      <c r="K606" s="42"/>
      <c r="L606" s="42"/>
      <c r="M606" s="42"/>
      <c r="N606" s="42"/>
      <c r="O606" s="63"/>
      <c r="P606" s="42"/>
      <c r="Q606" s="42"/>
      <c r="S606" s="42"/>
      <c r="T606" s="39"/>
      <c r="U606" s="39"/>
      <c r="V606" s="39"/>
      <c r="W606" s="39"/>
      <c r="X606" s="39"/>
      <c r="Y606" s="39"/>
      <c r="AN606" s="68"/>
      <c r="AO606" s="68"/>
    </row>
    <row r="607" spans="1:41" s="43" customFormat="1" x14ac:dyDescent="0.25">
      <c r="A607" s="42"/>
      <c r="B607" s="42"/>
      <c r="C607" s="42"/>
      <c r="D607" s="42"/>
      <c r="E607" s="42"/>
      <c r="F607" s="62"/>
      <c r="G607" s="62"/>
      <c r="H607" s="63"/>
      <c r="I607" s="293"/>
      <c r="K607" s="42"/>
      <c r="L607" s="42"/>
      <c r="M607" s="42"/>
      <c r="N607" s="42"/>
      <c r="O607" s="63"/>
      <c r="P607" s="42"/>
      <c r="Q607" s="42"/>
      <c r="S607" s="42"/>
      <c r="T607" s="39"/>
      <c r="U607" s="39"/>
      <c r="V607" s="39"/>
      <c r="W607" s="39"/>
      <c r="X607" s="39"/>
      <c r="Y607" s="39"/>
      <c r="AN607" s="68"/>
      <c r="AO607" s="68"/>
    </row>
    <row r="608" spans="1:41" s="43" customFormat="1" x14ac:dyDescent="0.25">
      <c r="A608" s="42"/>
      <c r="B608" s="42"/>
      <c r="C608" s="42"/>
      <c r="D608" s="42"/>
      <c r="E608" s="42"/>
      <c r="F608" s="62"/>
      <c r="G608" s="62"/>
      <c r="H608" s="63"/>
      <c r="I608" s="293"/>
      <c r="K608" s="42"/>
      <c r="L608" s="42"/>
      <c r="M608" s="42"/>
      <c r="N608" s="42"/>
      <c r="O608" s="63"/>
      <c r="P608" s="42"/>
      <c r="Q608" s="42"/>
      <c r="S608" s="42"/>
      <c r="T608" s="39"/>
      <c r="U608" s="39"/>
      <c r="V608" s="39"/>
      <c r="W608" s="39"/>
      <c r="X608" s="39"/>
      <c r="Y608" s="39"/>
      <c r="AN608" s="68"/>
      <c r="AO608" s="68"/>
    </row>
    <row r="609" spans="1:41" s="43" customFormat="1" x14ac:dyDescent="0.25">
      <c r="A609" s="42"/>
      <c r="B609" s="42"/>
      <c r="C609" s="42"/>
      <c r="D609" s="42"/>
      <c r="E609" s="42"/>
      <c r="F609" s="62"/>
      <c r="G609" s="62"/>
      <c r="H609" s="63"/>
      <c r="I609" s="293"/>
      <c r="K609" s="42"/>
      <c r="L609" s="42"/>
      <c r="M609" s="42"/>
      <c r="N609" s="42"/>
      <c r="O609" s="63"/>
      <c r="P609" s="42"/>
      <c r="Q609" s="42"/>
      <c r="S609" s="42"/>
      <c r="T609" s="39"/>
      <c r="U609" s="39"/>
      <c r="V609" s="39"/>
      <c r="W609" s="39"/>
      <c r="X609" s="39"/>
      <c r="Y609" s="39"/>
      <c r="AN609" s="68"/>
      <c r="AO609" s="68"/>
    </row>
    <row r="610" spans="1:41" s="43" customFormat="1" x14ac:dyDescent="0.25">
      <c r="A610" s="42"/>
      <c r="B610" s="42"/>
      <c r="C610" s="42"/>
      <c r="D610" s="42"/>
      <c r="E610" s="42"/>
      <c r="F610" s="62"/>
      <c r="G610" s="62"/>
      <c r="H610" s="63"/>
      <c r="I610" s="293"/>
      <c r="K610" s="42"/>
      <c r="L610" s="42"/>
      <c r="M610" s="42"/>
      <c r="N610" s="42"/>
      <c r="O610" s="63"/>
      <c r="P610" s="42"/>
      <c r="Q610" s="42"/>
      <c r="S610" s="42"/>
      <c r="T610" s="39"/>
      <c r="U610" s="39"/>
      <c r="V610" s="39"/>
      <c r="W610" s="39"/>
      <c r="X610" s="39"/>
      <c r="Y610" s="39"/>
      <c r="AN610" s="68"/>
      <c r="AO610" s="68"/>
    </row>
    <row r="611" spans="1:41" s="43" customFormat="1" x14ac:dyDescent="0.25">
      <c r="A611" s="42"/>
      <c r="B611" s="42"/>
      <c r="C611" s="42"/>
      <c r="D611" s="42"/>
      <c r="E611" s="42"/>
      <c r="F611" s="62"/>
      <c r="G611" s="62"/>
      <c r="H611" s="63"/>
      <c r="I611" s="293"/>
      <c r="K611" s="42"/>
      <c r="L611" s="42"/>
      <c r="M611" s="42"/>
      <c r="N611" s="42"/>
      <c r="O611" s="63"/>
      <c r="P611" s="42"/>
      <c r="Q611" s="42"/>
      <c r="S611" s="42"/>
      <c r="T611" s="39"/>
      <c r="U611" s="39"/>
      <c r="V611" s="39"/>
      <c r="W611" s="39"/>
      <c r="X611" s="39"/>
      <c r="Y611" s="39"/>
      <c r="AN611" s="68"/>
      <c r="AO611" s="68"/>
    </row>
    <row r="612" spans="1:41" s="43" customFormat="1" x14ac:dyDescent="0.25">
      <c r="A612" s="42"/>
      <c r="B612" s="42"/>
      <c r="C612" s="42"/>
      <c r="D612" s="42"/>
      <c r="E612" s="42"/>
      <c r="F612" s="62"/>
      <c r="G612" s="62"/>
      <c r="H612" s="63"/>
      <c r="I612" s="293"/>
      <c r="K612" s="42"/>
      <c r="L612" s="42"/>
      <c r="M612" s="42"/>
      <c r="N612" s="42"/>
      <c r="O612" s="63"/>
      <c r="P612" s="42"/>
      <c r="Q612" s="42"/>
      <c r="S612" s="42"/>
      <c r="T612" s="39"/>
      <c r="U612" s="39"/>
      <c r="V612" s="39"/>
      <c r="W612" s="39"/>
      <c r="X612" s="39"/>
      <c r="Y612" s="39"/>
      <c r="AN612" s="68"/>
      <c r="AO612" s="68"/>
    </row>
    <row r="613" spans="1:41" s="43" customFormat="1" x14ac:dyDescent="0.25">
      <c r="A613" s="42"/>
      <c r="B613" s="42"/>
      <c r="C613" s="42"/>
      <c r="D613" s="42"/>
      <c r="E613" s="42"/>
      <c r="F613" s="62"/>
      <c r="G613" s="62"/>
      <c r="H613" s="63"/>
      <c r="I613" s="293"/>
      <c r="K613" s="42"/>
      <c r="L613" s="42"/>
      <c r="M613" s="42"/>
      <c r="N613" s="42"/>
      <c r="O613" s="63"/>
      <c r="P613" s="42"/>
      <c r="Q613" s="42"/>
      <c r="S613" s="42"/>
      <c r="T613" s="39"/>
      <c r="U613" s="39"/>
      <c r="V613" s="39"/>
      <c r="W613" s="39"/>
      <c r="X613" s="39"/>
      <c r="Y613" s="39"/>
      <c r="AN613" s="68"/>
      <c r="AO613" s="68"/>
    </row>
    <row r="614" spans="1:41" s="43" customFormat="1" x14ac:dyDescent="0.25">
      <c r="A614" s="42"/>
      <c r="B614" s="42"/>
      <c r="C614" s="42"/>
      <c r="D614" s="42"/>
      <c r="E614" s="42"/>
      <c r="F614" s="62"/>
      <c r="G614" s="62"/>
      <c r="H614" s="63"/>
      <c r="I614" s="293"/>
      <c r="K614" s="42"/>
      <c r="L614" s="42"/>
      <c r="M614" s="42"/>
      <c r="N614" s="42"/>
      <c r="O614" s="63"/>
      <c r="P614" s="42"/>
      <c r="Q614" s="42"/>
      <c r="S614" s="42"/>
      <c r="T614" s="39"/>
      <c r="U614" s="39"/>
      <c r="V614" s="39"/>
      <c r="W614" s="39"/>
      <c r="X614" s="39"/>
      <c r="Y614" s="39"/>
      <c r="AN614" s="68"/>
      <c r="AO614" s="68"/>
    </row>
    <row r="615" spans="1:41" s="43" customFormat="1" x14ac:dyDescent="0.25">
      <c r="A615" s="42"/>
      <c r="B615" s="42"/>
      <c r="C615" s="42"/>
      <c r="D615" s="42"/>
      <c r="E615" s="42"/>
      <c r="F615" s="62"/>
      <c r="G615" s="62"/>
      <c r="H615" s="63"/>
      <c r="I615" s="293"/>
      <c r="K615" s="42"/>
      <c r="L615" s="42"/>
      <c r="M615" s="42"/>
      <c r="N615" s="42"/>
      <c r="O615" s="63"/>
      <c r="P615" s="42"/>
      <c r="Q615" s="42"/>
      <c r="S615" s="42"/>
      <c r="T615" s="39"/>
      <c r="U615" s="39"/>
      <c r="V615" s="39"/>
      <c r="W615" s="39"/>
      <c r="X615" s="39"/>
      <c r="Y615" s="39"/>
      <c r="AN615" s="68"/>
      <c r="AO615" s="68"/>
    </row>
    <row r="616" spans="1:41" s="43" customFormat="1" x14ac:dyDescent="0.25">
      <c r="A616" s="42"/>
      <c r="B616" s="42"/>
      <c r="C616" s="42"/>
      <c r="D616" s="42"/>
      <c r="E616" s="42"/>
      <c r="F616" s="62"/>
      <c r="G616" s="62"/>
      <c r="H616" s="63"/>
      <c r="I616" s="293"/>
      <c r="K616" s="42"/>
      <c r="L616" s="42"/>
      <c r="M616" s="42"/>
      <c r="N616" s="42"/>
      <c r="O616" s="63"/>
      <c r="P616" s="42"/>
      <c r="Q616" s="42"/>
      <c r="S616" s="42"/>
      <c r="T616" s="39"/>
      <c r="U616" s="39"/>
      <c r="V616" s="39"/>
      <c r="W616" s="39"/>
      <c r="X616" s="39"/>
      <c r="Y616" s="39"/>
      <c r="AN616" s="68"/>
      <c r="AO616" s="68"/>
    </row>
    <row r="617" spans="1:41" s="43" customFormat="1" x14ac:dyDescent="0.25">
      <c r="A617" s="42"/>
      <c r="B617" s="42"/>
      <c r="C617" s="42"/>
      <c r="D617" s="42"/>
      <c r="E617" s="42"/>
      <c r="F617" s="62"/>
      <c r="G617" s="62"/>
      <c r="H617" s="63"/>
      <c r="I617" s="293"/>
      <c r="K617" s="42"/>
      <c r="L617" s="42"/>
      <c r="M617" s="42"/>
      <c r="N617" s="42"/>
      <c r="O617" s="63"/>
      <c r="P617" s="42"/>
      <c r="Q617" s="42"/>
      <c r="S617" s="42"/>
      <c r="T617" s="39"/>
      <c r="U617" s="39"/>
      <c r="V617" s="39"/>
      <c r="W617" s="39"/>
      <c r="X617" s="39"/>
      <c r="Y617" s="39"/>
      <c r="AN617" s="68"/>
      <c r="AO617" s="68"/>
    </row>
    <row r="618" spans="1:41" s="43" customFormat="1" x14ac:dyDescent="0.25">
      <c r="A618" s="42"/>
      <c r="B618" s="42"/>
      <c r="C618" s="42"/>
      <c r="D618" s="42"/>
      <c r="E618" s="42"/>
      <c r="F618" s="62"/>
      <c r="G618" s="62"/>
      <c r="H618" s="63"/>
      <c r="I618" s="293"/>
      <c r="K618" s="42"/>
      <c r="L618" s="42"/>
      <c r="M618" s="42"/>
      <c r="N618" s="42"/>
      <c r="O618" s="63"/>
      <c r="P618" s="42"/>
      <c r="Q618" s="42"/>
      <c r="S618" s="42"/>
      <c r="T618" s="39"/>
      <c r="U618" s="39"/>
      <c r="V618" s="39"/>
      <c r="W618" s="39"/>
      <c r="X618" s="39"/>
      <c r="Y618" s="39"/>
      <c r="AN618" s="68"/>
      <c r="AO618" s="68"/>
    </row>
    <row r="619" spans="1:41" s="43" customFormat="1" x14ac:dyDescent="0.25">
      <c r="A619" s="42"/>
      <c r="B619" s="42"/>
      <c r="C619" s="42"/>
      <c r="D619" s="42"/>
      <c r="E619" s="42"/>
      <c r="F619" s="62"/>
      <c r="G619" s="62"/>
      <c r="H619" s="63"/>
      <c r="I619" s="293"/>
      <c r="K619" s="42"/>
      <c r="L619" s="42"/>
      <c r="M619" s="42"/>
      <c r="N619" s="42"/>
      <c r="O619" s="63"/>
      <c r="P619" s="42"/>
      <c r="Q619" s="42"/>
      <c r="S619" s="42"/>
      <c r="T619" s="39"/>
      <c r="U619" s="39"/>
      <c r="V619" s="39"/>
      <c r="W619" s="39"/>
      <c r="X619" s="39"/>
      <c r="Y619" s="39"/>
      <c r="AN619" s="68"/>
      <c r="AO619" s="68"/>
    </row>
    <row r="620" spans="1:41" s="43" customFormat="1" x14ac:dyDescent="0.25">
      <c r="A620" s="42"/>
      <c r="B620" s="42"/>
      <c r="C620" s="42"/>
      <c r="D620" s="42"/>
      <c r="E620" s="42"/>
      <c r="F620" s="62"/>
      <c r="G620" s="62"/>
      <c r="H620" s="63"/>
      <c r="I620" s="293"/>
      <c r="K620" s="42"/>
      <c r="L620" s="42"/>
      <c r="M620" s="42"/>
      <c r="N620" s="42"/>
      <c r="O620" s="63"/>
      <c r="P620" s="42"/>
      <c r="Q620" s="42"/>
      <c r="S620" s="42"/>
      <c r="T620" s="39"/>
      <c r="U620" s="39"/>
      <c r="V620" s="39"/>
      <c r="W620" s="39"/>
      <c r="X620" s="39"/>
      <c r="Y620" s="39"/>
      <c r="AN620" s="68"/>
      <c r="AO620" s="68"/>
    </row>
    <row r="621" spans="1:41" s="43" customFormat="1" x14ac:dyDescent="0.25">
      <c r="A621" s="42"/>
      <c r="B621" s="42"/>
      <c r="C621" s="42"/>
      <c r="D621" s="42"/>
      <c r="E621" s="42"/>
      <c r="F621" s="62"/>
      <c r="G621" s="62"/>
      <c r="H621" s="63"/>
      <c r="I621" s="293"/>
      <c r="K621" s="42"/>
      <c r="L621" s="42"/>
      <c r="M621" s="42"/>
      <c r="N621" s="42"/>
      <c r="O621" s="63"/>
      <c r="P621" s="42"/>
      <c r="Q621" s="42"/>
      <c r="S621" s="42"/>
      <c r="T621" s="39"/>
      <c r="U621" s="39"/>
      <c r="V621" s="39"/>
      <c r="W621" s="39"/>
      <c r="X621" s="39"/>
      <c r="Y621" s="39"/>
      <c r="AN621" s="68"/>
      <c r="AO621" s="68"/>
    </row>
    <row r="622" spans="1:41" s="43" customFormat="1" x14ac:dyDescent="0.25">
      <c r="A622" s="42"/>
      <c r="B622" s="42"/>
      <c r="C622" s="42"/>
      <c r="D622" s="42"/>
      <c r="E622" s="42"/>
      <c r="F622" s="62"/>
      <c r="G622" s="62"/>
      <c r="H622" s="63"/>
      <c r="I622" s="293"/>
      <c r="K622" s="42"/>
      <c r="L622" s="42"/>
      <c r="M622" s="42"/>
      <c r="N622" s="42"/>
      <c r="O622" s="63"/>
      <c r="P622" s="42"/>
      <c r="Q622" s="42"/>
      <c r="S622" s="42"/>
      <c r="T622" s="39"/>
      <c r="U622" s="39"/>
      <c r="V622" s="39"/>
      <c r="W622" s="39"/>
      <c r="X622" s="39"/>
      <c r="Y622" s="39"/>
      <c r="AN622" s="68"/>
      <c r="AO622" s="68"/>
    </row>
    <row r="623" spans="1:41" s="43" customFormat="1" x14ac:dyDescent="0.25">
      <c r="A623" s="42"/>
      <c r="B623" s="42"/>
      <c r="C623" s="42"/>
      <c r="D623" s="42"/>
      <c r="E623" s="42"/>
      <c r="F623" s="62"/>
      <c r="G623" s="62"/>
      <c r="H623" s="63"/>
      <c r="I623" s="293"/>
      <c r="K623" s="42"/>
      <c r="L623" s="42"/>
      <c r="M623" s="42"/>
      <c r="N623" s="42"/>
      <c r="O623" s="63"/>
      <c r="P623" s="42"/>
      <c r="Q623" s="42"/>
      <c r="S623" s="42"/>
      <c r="T623" s="39"/>
      <c r="U623" s="39"/>
      <c r="V623" s="39"/>
      <c r="W623" s="39"/>
      <c r="X623" s="39"/>
      <c r="Y623" s="39"/>
      <c r="AN623" s="68"/>
      <c r="AO623" s="68"/>
    </row>
    <row r="624" spans="1:41" s="43" customFormat="1" x14ac:dyDescent="0.25">
      <c r="A624" s="42"/>
      <c r="B624" s="42"/>
      <c r="C624" s="42"/>
      <c r="D624" s="42"/>
      <c r="E624" s="42"/>
      <c r="F624" s="62"/>
      <c r="G624" s="62"/>
      <c r="H624" s="63"/>
      <c r="I624" s="293"/>
      <c r="K624" s="42"/>
      <c r="L624" s="42"/>
      <c r="M624" s="42"/>
      <c r="N624" s="42"/>
      <c r="O624" s="63"/>
      <c r="P624" s="42"/>
      <c r="Q624" s="42"/>
      <c r="S624" s="42"/>
      <c r="T624" s="39"/>
      <c r="U624" s="39"/>
      <c r="V624" s="39"/>
      <c r="W624" s="39"/>
      <c r="X624" s="39"/>
      <c r="Y624" s="39"/>
      <c r="AN624" s="68"/>
      <c r="AO624" s="68"/>
    </row>
    <row r="625" spans="1:41" s="43" customFormat="1" x14ac:dyDescent="0.25">
      <c r="A625" s="42"/>
      <c r="B625" s="42"/>
      <c r="C625" s="42"/>
      <c r="D625" s="42"/>
      <c r="E625" s="42"/>
      <c r="F625" s="62"/>
      <c r="G625" s="62"/>
      <c r="H625" s="63"/>
      <c r="I625" s="293"/>
      <c r="K625" s="42"/>
      <c r="L625" s="42"/>
      <c r="M625" s="42"/>
      <c r="N625" s="42"/>
      <c r="O625" s="63"/>
      <c r="P625" s="42"/>
      <c r="Q625" s="42"/>
      <c r="S625" s="42"/>
      <c r="T625" s="39"/>
      <c r="U625" s="39"/>
      <c r="V625" s="39"/>
      <c r="W625" s="39"/>
      <c r="X625" s="39"/>
      <c r="Y625" s="39"/>
      <c r="AN625" s="68"/>
      <c r="AO625" s="68"/>
    </row>
    <row r="626" spans="1:41" s="43" customFormat="1" x14ac:dyDescent="0.25">
      <c r="A626" s="42"/>
      <c r="B626" s="42"/>
      <c r="C626" s="42"/>
      <c r="D626" s="42"/>
      <c r="E626" s="42"/>
      <c r="F626" s="62"/>
      <c r="G626" s="62"/>
      <c r="H626" s="63"/>
      <c r="I626" s="293"/>
      <c r="K626" s="42"/>
      <c r="L626" s="42"/>
      <c r="M626" s="42"/>
      <c r="N626" s="42"/>
      <c r="O626" s="63"/>
      <c r="P626" s="42"/>
      <c r="Q626" s="42"/>
      <c r="S626" s="42"/>
      <c r="T626" s="39"/>
      <c r="U626" s="39"/>
      <c r="V626" s="39"/>
      <c r="W626" s="39"/>
      <c r="X626" s="39"/>
      <c r="Y626" s="39"/>
      <c r="AN626" s="68"/>
      <c r="AO626" s="68"/>
    </row>
    <row r="627" spans="1:41" s="43" customFormat="1" x14ac:dyDescent="0.25">
      <c r="A627" s="42"/>
      <c r="B627" s="42"/>
      <c r="C627" s="42"/>
      <c r="D627" s="42"/>
      <c r="E627" s="42"/>
      <c r="F627" s="62"/>
      <c r="G627" s="62"/>
      <c r="H627" s="63"/>
      <c r="I627" s="293"/>
      <c r="K627" s="42"/>
      <c r="L627" s="42"/>
      <c r="M627" s="42"/>
      <c r="N627" s="42"/>
      <c r="O627" s="63"/>
      <c r="P627" s="42"/>
      <c r="Q627" s="42"/>
      <c r="S627" s="42"/>
      <c r="T627" s="39"/>
      <c r="U627" s="39"/>
      <c r="V627" s="39"/>
      <c r="W627" s="39"/>
      <c r="X627" s="39"/>
      <c r="Y627" s="39"/>
      <c r="AN627" s="68"/>
      <c r="AO627" s="68"/>
    </row>
    <row r="628" spans="1:41" s="43" customFormat="1" x14ac:dyDescent="0.25">
      <c r="A628" s="42"/>
      <c r="B628" s="42"/>
      <c r="C628" s="42"/>
      <c r="D628" s="42"/>
      <c r="E628" s="42"/>
      <c r="F628" s="62"/>
      <c r="G628" s="62"/>
      <c r="H628" s="63"/>
      <c r="I628" s="293"/>
      <c r="K628" s="42"/>
      <c r="L628" s="42"/>
      <c r="M628" s="42"/>
      <c r="N628" s="42"/>
      <c r="O628" s="63"/>
      <c r="P628" s="42"/>
      <c r="Q628" s="42"/>
      <c r="S628" s="42"/>
      <c r="T628" s="39"/>
      <c r="U628" s="39"/>
      <c r="V628" s="39"/>
      <c r="W628" s="39"/>
      <c r="X628" s="39"/>
      <c r="Y628" s="39"/>
      <c r="AN628" s="68"/>
      <c r="AO628" s="68"/>
    </row>
    <row r="629" spans="1:41" s="43" customFormat="1" x14ac:dyDescent="0.25">
      <c r="A629" s="42"/>
      <c r="B629" s="42"/>
      <c r="C629" s="42"/>
      <c r="D629" s="42"/>
      <c r="E629" s="42"/>
      <c r="F629" s="62"/>
      <c r="G629" s="62"/>
      <c r="H629" s="63"/>
      <c r="I629" s="293"/>
      <c r="K629" s="42"/>
      <c r="L629" s="42"/>
      <c r="M629" s="42"/>
      <c r="N629" s="42"/>
      <c r="O629" s="63"/>
      <c r="P629" s="42"/>
      <c r="Q629" s="42"/>
      <c r="S629" s="42"/>
      <c r="T629" s="39"/>
      <c r="U629" s="39"/>
      <c r="V629" s="39"/>
      <c r="W629" s="39"/>
      <c r="X629" s="39"/>
      <c r="Y629" s="39"/>
      <c r="AN629" s="68"/>
      <c r="AO629" s="68"/>
    </row>
    <row r="630" spans="1:41" s="43" customFormat="1" x14ac:dyDescent="0.25">
      <c r="A630" s="42"/>
      <c r="B630" s="42"/>
      <c r="C630" s="42"/>
      <c r="D630" s="42"/>
      <c r="E630" s="42"/>
      <c r="F630" s="62"/>
      <c r="G630" s="62"/>
      <c r="H630" s="63"/>
      <c r="I630" s="293"/>
      <c r="K630" s="42"/>
      <c r="L630" s="42"/>
      <c r="M630" s="42"/>
      <c r="N630" s="42"/>
      <c r="O630" s="63"/>
      <c r="P630" s="42"/>
      <c r="Q630" s="42"/>
      <c r="S630" s="42"/>
      <c r="T630" s="39"/>
      <c r="U630" s="39"/>
      <c r="V630" s="39"/>
      <c r="W630" s="39"/>
      <c r="X630" s="39"/>
      <c r="Y630" s="39"/>
      <c r="AN630" s="68"/>
      <c r="AO630" s="68"/>
    </row>
    <row r="631" spans="1:41" s="43" customFormat="1" x14ac:dyDescent="0.25">
      <c r="A631" s="42"/>
      <c r="B631" s="42"/>
      <c r="C631" s="42"/>
      <c r="D631" s="42"/>
      <c r="E631" s="42"/>
      <c r="F631" s="62"/>
      <c r="G631" s="62"/>
      <c r="H631" s="63"/>
      <c r="I631" s="293"/>
      <c r="K631" s="42"/>
      <c r="L631" s="42"/>
      <c r="M631" s="42"/>
      <c r="N631" s="42"/>
      <c r="O631" s="63"/>
      <c r="P631" s="42"/>
      <c r="Q631" s="42"/>
      <c r="S631" s="42"/>
      <c r="T631" s="39"/>
      <c r="U631" s="39"/>
      <c r="V631" s="39"/>
      <c r="W631" s="39"/>
      <c r="X631" s="39"/>
      <c r="Y631" s="39"/>
      <c r="AN631" s="68"/>
      <c r="AO631" s="68"/>
    </row>
    <row r="632" spans="1:41" s="43" customFormat="1" x14ac:dyDescent="0.25">
      <c r="A632" s="42"/>
      <c r="B632" s="42"/>
      <c r="C632" s="42"/>
      <c r="D632" s="42"/>
      <c r="E632" s="42"/>
      <c r="F632" s="62"/>
      <c r="G632" s="62"/>
      <c r="H632" s="63"/>
      <c r="I632" s="293"/>
      <c r="K632" s="42"/>
      <c r="L632" s="42"/>
      <c r="M632" s="42"/>
      <c r="N632" s="42"/>
      <c r="O632" s="63"/>
      <c r="P632" s="42"/>
      <c r="Q632" s="42"/>
      <c r="S632" s="42"/>
      <c r="T632" s="39"/>
      <c r="U632" s="39"/>
      <c r="V632" s="39"/>
      <c r="W632" s="39"/>
      <c r="X632" s="39"/>
      <c r="Y632" s="39"/>
      <c r="AN632" s="68"/>
      <c r="AO632" s="68"/>
    </row>
    <row r="633" spans="1:41" s="43" customFormat="1" x14ac:dyDescent="0.25">
      <c r="A633" s="42"/>
      <c r="B633" s="42"/>
      <c r="C633" s="42"/>
      <c r="D633" s="42"/>
      <c r="E633" s="42"/>
      <c r="F633" s="62"/>
      <c r="G633" s="62"/>
      <c r="H633" s="63"/>
      <c r="I633" s="293"/>
      <c r="K633" s="42"/>
      <c r="L633" s="42"/>
      <c r="M633" s="42"/>
      <c r="N633" s="42"/>
      <c r="O633" s="63"/>
      <c r="P633" s="42"/>
      <c r="Q633" s="42"/>
      <c r="S633" s="42"/>
      <c r="T633" s="39"/>
      <c r="U633" s="39"/>
      <c r="V633" s="39"/>
      <c r="W633" s="39"/>
      <c r="X633" s="39"/>
      <c r="Y633" s="39"/>
      <c r="AN633" s="68"/>
      <c r="AO633" s="68"/>
    </row>
    <row r="634" spans="1:41" s="43" customFormat="1" x14ac:dyDescent="0.25">
      <c r="A634" s="42"/>
      <c r="B634" s="42"/>
      <c r="C634" s="42"/>
      <c r="D634" s="42"/>
      <c r="E634" s="42"/>
      <c r="F634" s="62"/>
      <c r="G634" s="62"/>
      <c r="H634" s="63"/>
      <c r="I634" s="293"/>
      <c r="K634" s="42"/>
      <c r="L634" s="42"/>
      <c r="M634" s="42"/>
      <c r="N634" s="42"/>
      <c r="O634" s="63"/>
      <c r="P634" s="42"/>
      <c r="Q634" s="42"/>
      <c r="S634" s="42"/>
      <c r="T634" s="39"/>
      <c r="U634" s="39"/>
      <c r="V634" s="39"/>
      <c r="W634" s="39"/>
      <c r="X634" s="39"/>
      <c r="Y634" s="39"/>
      <c r="AN634" s="68"/>
      <c r="AO634" s="68"/>
    </row>
    <row r="635" spans="1:41" s="43" customFormat="1" x14ac:dyDescent="0.25">
      <c r="A635" s="42"/>
      <c r="B635" s="42"/>
      <c r="C635" s="42"/>
      <c r="D635" s="42"/>
      <c r="E635" s="42"/>
      <c r="F635" s="62"/>
      <c r="G635" s="62"/>
      <c r="H635" s="63"/>
      <c r="I635" s="293"/>
      <c r="K635" s="42"/>
      <c r="L635" s="42"/>
      <c r="M635" s="42"/>
      <c r="N635" s="42"/>
      <c r="O635" s="63"/>
      <c r="P635" s="42"/>
      <c r="Q635" s="42"/>
      <c r="S635" s="42"/>
      <c r="T635" s="39"/>
      <c r="U635" s="39"/>
      <c r="V635" s="39"/>
      <c r="W635" s="39"/>
      <c r="X635" s="39"/>
      <c r="Y635" s="39"/>
      <c r="AN635" s="68"/>
      <c r="AO635" s="68"/>
    </row>
    <row r="636" spans="1:41" s="43" customFormat="1" x14ac:dyDescent="0.25">
      <c r="A636" s="42"/>
      <c r="B636" s="42"/>
      <c r="C636" s="42"/>
      <c r="D636" s="42"/>
      <c r="E636" s="42"/>
      <c r="F636" s="62"/>
      <c r="G636" s="62"/>
      <c r="H636" s="63"/>
      <c r="I636" s="293"/>
      <c r="K636" s="42"/>
      <c r="L636" s="42"/>
      <c r="M636" s="42"/>
      <c r="N636" s="42"/>
      <c r="O636" s="63"/>
      <c r="P636" s="42"/>
      <c r="Q636" s="42"/>
      <c r="S636" s="42"/>
      <c r="T636" s="39"/>
      <c r="U636" s="39"/>
      <c r="V636" s="39"/>
      <c r="W636" s="39"/>
      <c r="X636" s="39"/>
      <c r="Y636" s="39"/>
      <c r="AN636" s="68"/>
      <c r="AO636" s="68"/>
    </row>
    <row r="637" spans="1:41" s="43" customFormat="1" x14ac:dyDescent="0.25">
      <c r="A637" s="42"/>
      <c r="B637" s="42"/>
      <c r="C637" s="42"/>
      <c r="D637" s="42"/>
      <c r="E637" s="42"/>
      <c r="F637" s="62"/>
      <c r="G637" s="62"/>
      <c r="H637" s="63"/>
      <c r="I637" s="293"/>
      <c r="K637" s="42"/>
      <c r="L637" s="42"/>
      <c r="M637" s="42"/>
      <c r="N637" s="42"/>
      <c r="O637" s="63"/>
      <c r="P637" s="42"/>
      <c r="Q637" s="42"/>
      <c r="S637" s="42"/>
      <c r="T637" s="39"/>
      <c r="U637" s="39"/>
      <c r="V637" s="39"/>
      <c r="W637" s="39"/>
      <c r="X637" s="39"/>
      <c r="Y637" s="39"/>
      <c r="AN637" s="68"/>
      <c r="AO637" s="68"/>
    </row>
    <row r="638" spans="1:41" s="43" customFormat="1" x14ac:dyDescent="0.25">
      <c r="A638" s="42"/>
      <c r="B638" s="42"/>
      <c r="C638" s="42"/>
      <c r="D638" s="42"/>
      <c r="E638" s="42"/>
      <c r="F638" s="62"/>
      <c r="G638" s="62"/>
      <c r="H638" s="63"/>
      <c r="I638" s="293"/>
      <c r="K638" s="42"/>
      <c r="L638" s="42"/>
      <c r="M638" s="42"/>
      <c r="N638" s="42"/>
      <c r="O638" s="63"/>
      <c r="P638" s="42"/>
      <c r="Q638" s="42"/>
      <c r="S638" s="42"/>
      <c r="T638" s="39"/>
      <c r="U638" s="39"/>
      <c r="V638" s="39"/>
      <c r="W638" s="39"/>
      <c r="X638" s="39"/>
      <c r="Y638" s="39"/>
      <c r="AN638" s="68"/>
      <c r="AO638" s="68"/>
    </row>
    <row r="639" spans="1:41" s="43" customFormat="1" x14ac:dyDescent="0.25">
      <c r="A639" s="42"/>
      <c r="B639" s="42"/>
      <c r="C639" s="42"/>
      <c r="D639" s="42"/>
      <c r="E639" s="42"/>
      <c r="F639" s="62"/>
      <c r="G639" s="62"/>
      <c r="H639" s="63"/>
      <c r="I639" s="293"/>
      <c r="K639" s="42"/>
      <c r="L639" s="42"/>
      <c r="M639" s="42"/>
      <c r="N639" s="42"/>
      <c r="O639" s="63"/>
      <c r="P639" s="42"/>
      <c r="Q639" s="42"/>
      <c r="S639" s="42"/>
      <c r="T639" s="39"/>
      <c r="U639" s="39"/>
      <c r="V639" s="39"/>
      <c r="W639" s="39"/>
      <c r="X639" s="39"/>
      <c r="Y639" s="39"/>
      <c r="AN639" s="68"/>
      <c r="AO639" s="68"/>
    </row>
    <row r="640" spans="1:41" s="43" customFormat="1" x14ac:dyDescent="0.25">
      <c r="A640" s="42"/>
      <c r="B640" s="42"/>
      <c r="C640" s="42"/>
      <c r="D640" s="42"/>
      <c r="E640" s="42"/>
      <c r="F640" s="62"/>
      <c r="G640" s="62"/>
      <c r="H640" s="63"/>
      <c r="I640" s="293"/>
      <c r="K640" s="42"/>
      <c r="L640" s="42"/>
      <c r="M640" s="42"/>
      <c r="N640" s="42"/>
      <c r="O640" s="63"/>
      <c r="P640" s="42"/>
      <c r="Q640" s="42"/>
      <c r="S640" s="42"/>
      <c r="T640" s="39"/>
      <c r="U640" s="39"/>
      <c r="V640" s="39"/>
      <c r="W640" s="39"/>
      <c r="X640" s="39"/>
      <c r="Y640" s="39"/>
      <c r="AN640" s="68"/>
      <c r="AO640" s="68"/>
    </row>
    <row r="641" spans="1:41" s="43" customFormat="1" x14ac:dyDescent="0.25">
      <c r="A641" s="42"/>
      <c r="B641" s="42"/>
      <c r="C641" s="42"/>
      <c r="D641" s="42"/>
      <c r="E641" s="42"/>
      <c r="F641" s="62"/>
      <c r="G641" s="62"/>
      <c r="H641" s="63"/>
      <c r="I641" s="293"/>
      <c r="K641" s="42"/>
      <c r="L641" s="42"/>
      <c r="M641" s="42"/>
      <c r="N641" s="42"/>
      <c r="O641" s="63"/>
      <c r="P641" s="42"/>
      <c r="Q641" s="42"/>
      <c r="S641" s="42"/>
      <c r="T641" s="39"/>
      <c r="U641" s="39"/>
      <c r="V641" s="39"/>
      <c r="W641" s="39"/>
      <c r="X641" s="39"/>
      <c r="Y641" s="39"/>
      <c r="AN641" s="68"/>
      <c r="AO641" s="68"/>
    </row>
    <row r="642" spans="1:41" s="43" customFormat="1" x14ac:dyDescent="0.25">
      <c r="A642" s="42"/>
      <c r="B642" s="42"/>
      <c r="C642" s="42"/>
      <c r="D642" s="42"/>
      <c r="E642" s="42"/>
      <c r="F642" s="62"/>
      <c r="G642" s="62"/>
      <c r="H642" s="63"/>
      <c r="I642" s="293"/>
      <c r="K642" s="42"/>
      <c r="L642" s="42"/>
      <c r="M642" s="42"/>
      <c r="N642" s="42"/>
      <c r="O642" s="63"/>
      <c r="P642" s="42"/>
      <c r="Q642" s="42"/>
      <c r="S642" s="42"/>
      <c r="T642" s="39"/>
      <c r="U642" s="39"/>
      <c r="V642" s="39"/>
      <c r="W642" s="39"/>
      <c r="X642" s="39"/>
      <c r="Y642" s="39"/>
      <c r="AN642" s="68"/>
      <c r="AO642" s="68"/>
    </row>
    <row r="643" spans="1:41" s="43" customFormat="1" x14ac:dyDescent="0.25">
      <c r="A643" s="42"/>
      <c r="B643" s="42"/>
      <c r="C643" s="42"/>
      <c r="D643" s="42"/>
      <c r="E643" s="42"/>
      <c r="F643" s="62"/>
      <c r="G643" s="62"/>
      <c r="H643" s="63"/>
      <c r="I643" s="293"/>
      <c r="K643" s="42"/>
      <c r="L643" s="42"/>
      <c r="M643" s="42"/>
      <c r="N643" s="42"/>
      <c r="O643" s="63"/>
      <c r="P643" s="42"/>
      <c r="Q643" s="42"/>
      <c r="S643" s="42"/>
      <c r="T643" s="39"/>
      <c r="U643" s="39"/>
      <c r="V643" s="39"/>
      <c r="W643" s="39"/>
      <c r="X643" s="39"/>
      <c r="Y643" s="39"/>
      <c r="AN643" s="68"/>
      <c r="AO643" s="68"/>
    </row>
    <row r="644" spans="1:41" s="43" customFormat="1" x14ac:dyDescent="0.25">
      <c r="A644" s="42"/>
      <c r="B644" s="42"/>
      <c r="C644" s="42"/>
      <c r="D644" s="42"/>
      <c r="E644" s="42"/>
      <c r="F644" s="62"/>
      <c r="G644" s="62"/>
      <c r="H644" s="63"/>
      <c r="I644" s="293"/>
      <c r="K644" s="42"/>
      <c r="L644" s="42"/>
      <c r="M644" s="42"/>
      <c r="N644" s="42"/>
      <c r="O644" s="63"/>
      <c r="P644" s="42"/>
      <c r="Q644" s="42"/>
      <c r="S644" s="42"/>
      <c r="T644" s="39"/>
      <c r="U644" s="39"/>
      <c r="V644" s="39"/>
      <c r="W644" s="39"/>
      <c r="X644" s="39"/>
      <c r="Y644" s="39"/>
      <c r="AN644" s="68"/>
      <c r="AO644" s="68"/>
    </row>
    <row r="645" spans="1:41" s="43" customFormat="1" x14ac:dyDescent="0.25">
      <c r="A645" s="42"/>
      <c r="B645" s="42"/>
      <c r="C645" s="42"/>
      <c r="D645" s="42"/>
      <c r="E645" s="42"/>
      <c r="F645" s="62"/>
      <c r="G645" s="62"/>
      <c r="H645" s="63"/>
      <c r="I645" s="293"/>
      <c r="K645" s="42"/>
      <c r="L645" s="42"/>
      <c r="M645" s="42"/>
      <c r="N645" s="42"/>
      <c r="O645" s="63"/>
      <c r="P645" s="42"/>
      <c r="Q645" s="42"/>
      <c r="S645" s="42"/>
      <c r="T645" s="39"/>
      <c r="U645" s="39"/>
      <c r="V645" s="39"/>
      <c r="W645" s="39"/>
      <c r="X645" s="39"/>
      <c r="Y645" s="39"/>
      <c r="AN645" s="68"/>
      <c r="AO645" s="68"/>
    </row>
    <row r="646" spans="1:41" s="43" customFormat="1" x14ac:dyDescent="0.25">
      <c r="A646" s="42"/>
      <c r="B646" s="42"/>
      <c r="C646" s="42"/>
      <c r="D646" s="42"/>
      <c r="E646" s="42"/>
      <c r="F646" s="62"/>
      <c r="G646" s="62"/>
      <c r="H646" s="63"/>
      <c r="I646" s="293"/>
      <c r="K646" s="42"/>
      <c r="L646" s="42"/>
      <c r="M646" s="42"/>
      <c r="N646" s="42"/>
      <c r="O646" s="63"/>
      <c r="P646" s="42"/>
      <c r="Q646" s="42"/>
      <c r="S646" s="42"/>
      <c r="T646" s="39"/>
      <c r="U646" s="39"/>
      <c r="V646" s="39"/>
      <c r="W646" s="39"/>
      <c r="X646" s="39"/>
      <c r="Y646" s="39"/>
      <c r="AN646" s="68"/>
      <c r="AO646" s="68"/>
    </row>
    <row r="647" spans="1:41" s="43" customFormat="1" x14ac:dyDescent="0.25">
      <c r="A647" s="42"/>
      <c r="B647" s="42"/>
      <c r="C647" s="42"/>
      <c r="D647" s="42"/>
      <c r="E647" s="42"/>
      <c r="F647" s="62"/>
      <c r="G647" s="62"/>
      <c r="H647" s="63"/>
      <c r="I647" s="293"/>
      <c r="K647" s="42"/>
      <c r="L647" s="42"/>
      <c r="M647" s="42"/>
      <c r="N647" s="42"/>
      <c r="O647" s="63"/>
      <c r="P647" s="42"/>
      <c r="Q647" s="42"/>
      <c r="S647" s="42"/>
      <c r="T647" s="39"/>
      <c r="U647" s="39"/>
      <c r="V647" s="39"/>
      <c r="W647" s="39"/>
      <c r="X647" s="39"/>
      <c r="Y647" s="39"/>
      <c r="AN647" s="68"/>
      <c r="AO647" s="68"/>
    </row>
    <row r="648" spans="1:41" s="43" customFormat="1" x14ac:dyDescent="0.25">
      <c r="A648" s="42"/>
      <c r="B648" s="42"/>
      <c r="C648" s="42"/>
      <c r="D648" s="42"/>
      <c r="E648" s="42"/>
      <c r="F648" s="62"/>
      <c r="G648" s="62"/>
      <c r="H648" s="63"/>
      <c r="I648" s="293"/>
      <c r="K648" s="42"/>
      <c r="L648" s="42"/>
      <c r="M648" s="42"/>
      <c r="N648" s="42"/>
      <c r="O648" s="63"/>
      <c r="P648" s="42"/>
      <c r="Q648" s="42"/>
      <c r="S648" s="42"/>
      <c r="T648" s="39"/>
      <c r="U648" s="39"/>
      <c r="V648" s="39"/>
      <c r="W648" s="39"/>
      <c r="X648" s="39"/>
      <c r="Y648" s="39"/>
      <c r="AN648" s="68"/>
      <c r="AO648" s="68"/>
    </row>
    <row r="649" spans="1:41" s="43" customFormat="1" x14ac:dyDescent="0.25">
      <c r="A649" s="42"/>
      <c r="B649" s="42"/>
      <c r="C649" s="42"/>
      <c r="D649" s="42"/>
      <c r="E649" s="42"/>
      <c r="F649" s="62"/>
      <c r="G649" s="62"/>
      <c r="H649" s="63"/>
      <c r="I649" s="293"/>
      <c r="K649" s="42"/>
      <c r="L649" s="42"/>
      <c r="M649" s="42"/>
      <c r="N649" s="42"/>
      <c r="O649" s="63"/>
      <c r="P649" s="42"/>
      <c r="Q649" s="42"/>
      <c r="S649" s="42"/>
      <c r="T649" s="39"/>
      <c r="U649" s="39"/>
      <c r="V649" s="39"/>
      <c r="W649" s="39"/>
      <c r="X649" s="39"/>
      <c r="Y649" s="39"/>
      <c r="AN649" s="68"/>
      <c r="AO649" s="68"/>
    </row>
    <row r="650" spans="1:41" s="43" customFormat="1" x14ac:dyDescent="0.25">
      <c r="A650" s="42"/>
      <c r="B650" s="42"/>
      <c r="C650" s="42"/>
      <c r="D650" s="42"/>
      <c r="E650" s="42"/>
      <c r="F650" s="62"/>
      <c r="G650" s="62"/>
      <c r="H650" s="63"/>
      <c r="I650" s="293"/>
      <c r="K650" s="42"/>
      <c r="L650" s="42"/>
      <c r="M650" s="42"/>
      <c r="N650" s="42"/>
      <c r="O650" s="63"/>
      <c r="P650" s="42"/>
      <c r="Q650" s="42"/>
      <c r="S650" s="42"/>
      <c r="T650" s="39"/>
      <c r="U650" s="39"/>
      <c r="V650" s="39"/>
      <c r="W650" s="39"/>
      <c r="X650" s="39"/>
      <c r="Y650" s="39"/>
      <c r="AN650" s="68"/>
      <c r="AO650" s="68"/>
    </row>
    <row r="651" spans="1:41" s="43" customFormat="1" x14ac:dyDescent="0.25">
      <c r="A651" s="42"/>
      <c r="B651" s="42"/>
      <c r="C651" s="42"/>
      <c r="D651" s="42"/>
      <c r="E651" s="42"/>
      <c r="F651" s="62"/>
      <c r="G651" s="62"/>
      <c r="H651" s="63"/>
      <c r="I651" s="293"/>
      <c r="K651" s="42"/>
      <c r="L651" s="42"/>
      <c r="M651" s="42"/>
      <c r="N651" s="42"/>
      <c r="O651" s="63"/>
      <c r="P651" s="42"/>
      <c r="Q651" s="42"/>
      <c r="S651" s="42"/>
      <c r="T651" s="39"/>
      <c r="U651" s="39"/>
      <c r="V651" s="39"/>
      <c r="W651" s="39"/>
      <c r="X651" s="39"/>
      <c r="Y651" s="39"/>
      <c r="AN651" s="68"/>
      <c r="AO651" s="68"/>
    </row>
    <row r="652" spans="1:41" s="43" customFormat="1" x14ac:dyDescent="0.25">
      <c r="A652" s="42"/>
      <c r="B652" s="42"/>
      <c r="C652" s="42"/>
      <c r="D652" s="42"/>
      <c r="E652" s="42"/>
      <c r="F652" s="62"/>
      <c r="G652" s="62"/>
      <c r="H652" s="63"/>
      <c r="I652" s="293"/>
      <c r="K652" s="42"/>
      <c r="L652" s="42"/>
      <c r="M652" s="42"/>
      <c r="N652" s="42"/>
      <c r="O652" s="63"/>
      <c r="P652" s="42"/>
      <c r="Q652" s="42"/>
      <c r="S652" s="42"/>
      <c r="T652" s="39"/>
      <c r="U652" s="39"/>
      <c r="V652" s="39"/>
      <c r="W652" s="39"/>
      <c r="X652" s="39"/>
      <c r="Y652" s="39"/>
      <c r="AN652" s="68"/>
      <c r="AO652" s="68"/>
    </row>
    <row r="653" spans="1:41" s="43" customFormat="1" x14ac:dyDescent="0.25">
      <c r="A653" s="42"/>
      <c r="B653" s="42"/>
      <c r="C653" s="42"/>
      <c r="D653" s="42"/>
      <c r="E653" s="42"/>
      <c r="F653" s="62"/>
      <c r="G653" s="62"/>
      <c r="H653" s="63"/>
      <c r="I653" s="293"/>
      <c r="K653" s="42"/>
      <c r="L653" s="42"/>
      <c r="M653" s="42"/>
      <c r="N653" s="42"/>
      <c r="O653" s="63"/>
      <c r="P653" s="42"/>
      <c r="Q653" s="42"/>
      <c r="S653" s="42"/>
      <c r="T653" s="39"/>
      <c r="U653" s="39"/>
      <c r="V653" s="39"/>
      <c r="W653" s="39"/>
      <c r="X653" s="39"/>
      <c r="Y653" s="39"/>
      <c r="AN653" s="68"/>
      <c r="AO653" s="68"/>
    </row>
    <row r="654" spans="1:41" s="43" customFormat="1" x14ac:dyDescent="0.25">
      <c r="A654" s="42"/>
      <c r="B654" s="42"/>
      <c r="C654" s="42"/>
      <c r="D654" s="42"/>
      <c r="E654" s="42"/>
      <c r="F654" s="62"/>
      <c r="G654" s="62"/>
      <c r="H654" s="63"/>
      <c r="I654" s="293"/>
      <c r="K654" s="42"/>
      <c r="L654" s="42"/>
      <c r="M654" s="42"/>
      <c r="N654" s="42"/>
      <c r="O654" s="63"/>
      <c r="P654" s="42"/>
      <c r="Q654" s="42"/>
      <c r="S654" s="42"/>
      <c r="T654" s="39"/>
      <c r="U654" s="39"/>
      <c r="V654" s="39"/>
      <c r="W654" s="39"/>
      <c r="X654" s="39"/>
      <c r="Y654" s="39"/>
      <c r="AN654" s="68"/>
      <c r="AO654" s="68"/>
    </row>
    <row r="655" spans="1:41" s="43" customFormat="1" x14ac:dyDescent="0.25">
      <c r="A655" s="42"/>
      <c r="B655" s="42"/>
      <c r="C655" s="42"/>
      <c r="D655" s="42"/>
      <c r="E655" s="42"/>
      <c r="F655" s="62"/>
      <c r="G655" s="62"/>
      <c r="H655" s="63"/>
      <c r="I655" s="293"/>
      <c r="K655" s="42"/>
      <c r="L655" s="42"/>
      <c r="M655" s="42"/>
      <c r="N655" s="42"/>
      <c r="O655" s="63"/>
      <c r="P655" s="42"/>
      <c r="Q655" s="42"/>
      <c r="S655" s="42"/>
      <c r="T655" s="39"/>
      <c r="U655" s="39"/>
      <c r="V655" s="39"/>
      <c r="W655" s="39"/>
      <c r="X655" s="39"/>
      <c r="Y655" s="39"/>
      <c r="AN655" s="68"/>
      <c r="AO655" s="68"/>
    </row>
    <row r="656" spans="1:41" s="43" customFormat="1" x14ac:dyDescent="0.25">
      <c r="A656" s="42"/>
      <c r="B656" s="42"/>
      <c r="C656" s="42"/>
      <c r="D656" s="42"/>
      <c r="E656" s="42"/>
      <c r="F656" s="62"/>
      <c r="G656" s="62"/>
      <c r="H656" s="63"/>
      <c r="I656" s="293"/>
      <c r="K656" s="42"/>
      <c r="L656" s="42"/>
      <c r="M656" s="42"/>
      <c r="N656" s="42"/>
      <c r="O656" s="63"/>
      <c r="P656" s="42"/>
      <c r="Q656" s="42"/>
      <c r="S656" s="42"/>
      <c r="T656" s="39"/>
      <c r="U656" s="39"/>
      <c r="V656" s="39"/>
      <c r="W656" s="39"/>
      <c r="X656" s="39"/>
      <c r="Y656" s="39"/>
      <c r="AN656" s="68"/>
      <c r="AO656" s="68"/>
    </row>
    <row r="657" spans="1:41" s="43" customFormat="1" x14ac:dyDescent="0.25">
      <c r="A657" s="42"/>
      <c r="B657" s="42"/>
      <c r="C657" s="42"/>
      <c r="D657" s="42"/>
      <c r="E657" s="42"/>
      <c r="F657" s="62"/>
      <c r="G657" s="62"/>
      <c r="H657" s="63"/>
      <c r="I657" s="293"/>
      <c r="K657" s="42"/>
      <c r="L657" s="42"/>
      <c r="M657" s="42"/>
      <c r="N657" s="42"/>
      <c r="O657" s="63"/>
      <c r="P657" s="42"/>
      <c r="Q657" s="42"/>
      <c r="S657" s="42"/>
      <c r="T657" s="39"/>
      <c r="U657" s="39"/>
      <c r="V657" s="39"/>
      <c r="W657" s="39"/>
      <c r="X657" s="39"/>
      <c r="Y657" s="39"/>
      <c r="AN657" s="68"/>
      <c r="AO657" s="68"/>
    </row>
    <row r="658" spans="1:41" s="43" customFormat="1" x14ac:dyDescent="0.25">
      <c r="A658" s="42"/>
      <c r="B658" s="42"/>
      <c r="C658" s="42"/>
      <c r="D658" s="42"/>
      <c r="E658" s="42"/>
      <c r="F658" s="62"/>
      <c r="G658" s="62"/>
      <c r="H658" s="63"/>
      <c r="I658" s="293"/>
      <c r="K658" s="42"/>
      <c r="L658" s="42"/>
      <c r="M658" s="42"/>
      <c r="N658" s="42"/>
      <c r="O658" s="63"/>
      <c r="P658" s="42"/>
      <c r="Q658" s="42"/>
      <c r="S658" s="42"/>
      <c r="T658" s="39"/>
      <c r="U658" s="39"/>
      <c r="V658" s="39"/>
      <c r="W658" s="39"/>
      <c r="X658" s="39"/>
      <c r="Y658" s="39"/>
      <c r="AN658" s="68"/>
      <c r="AO658" s="68"/>
    </row>
    <row r="659" spans="1:41" s="43" customFormat="1" x14ac:dyDescent="0.25">
      <c r="A659" s="42"/>
      <c r="B659" s="42"/>
      <c r="C659" s="42"/>
      <c r="D659" s="42"/>
      <c r="E659" s="42"/>
      <c r="F659" s="62"/>
      <c r="G659" s="62"/>
      <c r="H659" s="63"/>
      <c r="I659" s="293"/>
      <c r="K659" s="42"/>
      <c r="L659" s="42"/>
      <c r="M659" s="42"/>
      <c r="N659" s="42"/>
      <c r="O659" s="63"/>
      <c r="P659" s="42"/>
      <c r="Q659" s="42"/>
      <c r="S659" s="42"/>
      <c r="T659" s="39"/>
      <c r="U659" s="39"/>
      <c r="V659" s="39"/>
      <c r="W659" s="39"/>
      <c r="X659" s="39"/>
      <c r="Y659" s="39"/>
      <c r="AN659" s="68"/>
      <c r="AO659" s="68"/>
    </row>
    <row r="660" spans="1:41" s="43" customFormat="1" x14ac:dyDescent="0.25">
      <c r="A660" s="42"/>
      <c r="B660" s="42"/>
      <c r="C660" s="42"/>
      <c r="D660" s="42"/>
      <c r="E660" s="42"/>
      <c r="F660" s="62"/>
      <c r="G660" s="62"/>
      <c r="H660" s="63"/>
      <c r="I660" s="293"/>
      <c r="K660" s="42"/>
      <c r="L660" s="42"/>
      <c r="M660" s="42"/>
      <c r="N660" s="42"/>
      <c r="O660" s="63"/>
      <c r="P660" s="42"/>
      <c r="Q660" s="42"/>
      <c r="S660" s="42"/>
      <c r="T660" s="39"/>
      <c r="U660" s="39"/>
      <c r="V660" s="39"/>
      <c r="W660" s="39"/>
      <c r="X660" s="39"/>
      <c r="Y660" s="39"/>
      <c r="AN660" s="68"/>
      <c r="AO660" s="68"/>
    </row>
    <row r="661" spans="1:41" s="43" customFormat="1" x14ac:dyDescent="0.25">
      <c r="A661" s="42"/>
      <c r="B661" s="42"/>
      <c r="C661" s="42"/>
      <c r="D661" s="42"/>
      <c r="E661" s="42"/>
      <c r="F661" s="62"/>
      <c r="G661" s="62"/>
      <c r="H661" s="63"/>
      <c r="I661" s="293"/>
      <c r="K661" s="42"/>
      <c r="L661" s="42"/>
      <c r="M661" s="42"/>
      <c r="N661" s="42"/>
      <c r="O661" s="63"/>
      <c r="P661" s="42"/>
      <c r="Q661" s="42"/>
      <c r="S661" s="42"/>
      <c r="T661" s="39"/>
      <c r="U661" s="39"/>
      <c r="V661" s="39"/>
      <c r="W661" s="39"/>
      <c r="X661" s="39"/>
      <c r="Y661" s="39"/>
      <c r="AN661" s="68"/>
      <c r="AO661" s="68"/>
    </row>
    <row r="662" spans="1:41" s="43" customFormat="1" x14ac:dyDescent="0.25">
      <c r="A662" s="42"/>
      <c r="B662" s="42"/>
      <c r="C662" s="42"/>
      <c r="D662" s="42"/>
      <c r="E662" s="42"/>
      <c r="F662" s="62"/>
      <c r="G662" s="62"/>
      <c r="H662" s="63"/>
      <c r="I662" s="293"/>
      <c r="K662" s="42"/>
      <c r="L662" s="42"/>
      <c r="M662" s="42"/>
      <c r="N662" s="42"/>
      <c r="O662" s="63"/>
      <c r="P662" s="42"/>
      <c r="Q662" s="42"/>
      <c r="S662" s="42"/>
      <c r="T662" s="39"/>
      <c r="U662" s="39"/>
      <c r="V662" s="39"/>
      <c r="W662" s="39"/>
      <c r="X662" s="39"/>
      <c r="Y662" s="39"/>
      <c r="AN662" s="68"/>
      <c r="AO662" s="68"/>
    </row>
    <row r="663" spans="1:41" s="43" customFormat="1" x14ac:dyDescent="0.25">
      <c r="A663" s="42"/>
      <c r="B663" s="42"/>
      <c r="C663" s="42"/>
      <c r="D663" s="42"/>
      <c r="E663" s="42"/>
      <c r="F663" s="62"/>
      <c r="G663" s="62"/>
      <c r="H663" s="63"/>
      <c r="I663" s="293"/>
      <c r="K663" s="42"/>
      <c r="L663" s="42"/>
      <c r="M663" s="42"/>
      <c r="N663" s="42"/>
      <c r="O663" s="63"/>
      <c r="P663" s="42"/>
      <c r="Q663" s="42"/>
      <c r="S663" s="42"/>
      <c r="T663" s="39"/>
      <c r="U663" s="39"/>
      <c r="V663" s="39"/>
      <c r="W663" s="39"/>
      <c r="X663" s="39"/>
      <c r="Y663" s="39"/>
      <c r="AN663" s="68"/>
      <c r="AO663" s="68"/>
    </row>
    <row r="664" spans="1:41" s="43" customFormat="1" x14ac:dyDescent="0.25">
      <c r="A664" s="42"/>
      <c r="B664" s="42"/>
      <c r="C664" s="42"/>
      <c r="D664" s="42"/>
      <c r="E664" s="42"/>
      <c r="F664" s="62"/>
      <c r="G664" s="62"/>
      <c r="H664" s="63"/>
      <c r="I664" s="293"/>
      <c r="K664" s="42"/>
      <c r="L664" s="42"/>
      <c r="M664" s="42"/>
      <c r="N664" s="42"/>
      <c r="O664" s="63"/>
      <c r="P664" s="42"/>
      <c r="Q664" s="42"/>
      <c r="S664" s="42"/>
      <c r="T664" s="39"/>
      <c r="U664" s="39"/>
      <c r="V664" s="39"/>
      <c r="W664" s="39"/>
      <c r="X664" s="39"/>
      <c r="Y664" s="39"/>
      <c r="AN664" s="68"/>
      <c r="AO664" s="68"/>
    </row>
    <row r="665" spans="1:41" s="43" customFormat="1" x14ac:dyDescent="0.25">
      <c r="A665" s="42"/>
      <c r="B665" s="42"/>
      <c r="C665" s="42"/>
      <c r="D665" s="42"/>
      <c r="E665" s="42"/>
      <c r="F665" s="62"/>
      <c r="G665" s="62"/>
      <c r="H665" s="63"/>
      <c r="I665" s="293"/>
      <c r="K665" s="42"/>
      <c r="L665" s="42"/>
      <c r="M665" s="42"/>
      <c r="N665" s="42"/>
      <c r="O665" s="63"/>
      <c r="P665" s="42"/>
      <c r="Q665" s="42"/>
      <c r="S665" s="42"/>
      <c r="T665" s="39"/>
      <c r="U665" s="39"/>
      <c r="V665" s="39"/>
      <c r="W665" s="39"/>
      <c r="X665" s="39"/>
      <c r="Y665" s="39"/>
      <c r="AN665" s="68"/>
      <c r="AO665" s="68"/>
    </row>
    <row r="666" spans="1:41" s="43" customFormat="1" x14ac:dyDescent="0.25">
      <c r="A666" s="42"/>
      <c r="B666" s="42"/>
      <c r="C666" s="42"/>
      <c r="D666" s="42"/>
      <c r="E666" s="42"/>
      <c r="F666" s="62"/>
      <c r="G666" s="62"/>
      <c r="H666" s="63"/>
      <c r="I666" s="293"/>
      <c r="K666" s="42"/>
      <c r="L666" s="42"/>
      <c r="M666" s="42"/>
      <c r="N666" s="42"/>
      <c r="O666" s="63"/>
      <c r="P666" s="42"/>
      <c r="Q666" s="42"/>
      <c r="S666" s="42"/>
      <c r="T666" s="39"/>
      <c r="U666" s="39"/>
      <c r="V666" s="39"/>
      <c r="W666" s="39"/>
      <c r="X666" s="39"/>
      <c r="Y666" s="39"/>
      <c r="AN666" s="68"/>
      <c r="AO666" s="68"/>
    </row>
    <row r="667" spans="1:41" s="43" customFormat="1" x14ac:dyDescent="0.25">
      <c r="A667" s="42"/>
      <c r="B667" s="42"/>
      <c r="C667" s="42"/>
      <c r="D667" s="42"/>
      <c r="E667" s="42"/>
      <c r="F667" s="62"/>
      <c r="G667" s="62"/>
      <c r="H667" s="63"/>
      <c r="I667" s="293"/>
      <c r="K667" s="42"/>
      <c r="L667" s="42"/>
      <c r="M667" s="42"/>
      <c r="N667" s="42"/>
      <c r="O667" s="63"/>
      <c r="P667" s="42"/>
      <c r="Q667" s="42"/>
      <c r="S667" s="42"/>
      <c r="T667" s="39"/>
      <c r="U667" s="39"/>
      <c r="V667" s="39"/>
      <c r="W667" s="39"/>
      <c r="X667" s="39"/>
      <c r="Y667" s="39"/>
      <c r="AN667" s="68"/>
      <c r="AO667" s="68"/>
    </row>
    <row r="668" spans="1:41" s="43" customFormat="1" x14ac:dyDescent="0.25">
      <c r="A668" s="42"/>
      <c r="B668" s="42"/>
      <c r="C668" s="42"/>
      <c r="D668" s="42"/>
      <c r="E668" s="42"/>
      <c r="F668" s="62"/>
      <c r="G668" s="62"/>
      <c r="H668" s="63"/>
      <c r="I668" s="293"/>
      <c r="K668" s="42"/>
      <c r="L668" s="42"/>
      <c r="M668" s="42"/>
      <c r="N668" s="42"/>
      <c r="O668" s="63"/>
      <c r="P668" s="42"/>
      <c r="Q668" s="42"/>
      <c r="S668" s="42"/>
      <c r="T668" s="39"/>
      <c r="U668" s="39"/>
      <c r="V668" s="39"/>
      <c r="W668" s="39"/>
      <c r="X668" s="39"/>
      <c r="Y668" s="39"/>
      <c r="AN668" s="68"/>
      <c r="AO668" s="68"/>
    </row>
    <row r="669" spans="1:41" s="43" customFormat="1" x14ac:dyDescent="0.25">
      <c r="A669" s="42"/>
      <c r="B669" s="42"/>
      <c r="C669" s="42"/>
      <c r="D669" s="42"/>
      <c r="E669" s="42"/>
      <c r="F669" s="62"/>
      <c r="G669" s="62"/>
      <c r="H669" s="63"/>
      <c r="I669" s="293"/>
      <c r="K669" s="42"/>
      <c r="L669" s="42"/>
      <c r="M669" s="42"/>
      <c r="N669" s="42"/>
      <c r="O669" s="63"/>
      <c r="P669" s="42"/>
      <c r="Q669" s="42"/>
      <c r="S669" s="42"/>
      <c r="T669" s="39"/>
      <c r="U669" s="39"/>
      <c r="V669" s="39"/>
      <c r="W669" s="39"/>
      <c r="X669" s="39"/>
      <c r="Y669" s="39"/>
      <c r="AN669" s="68"/>
      <c r="AO669" s="68"/>
    </row>
    <row r="670" spans="1:41" s="43" customFormat="1" x14ac:dyDescent="0.25">
      <c r="A670" s="42"/>
      <c r="B670" s="42"/>
      <c r="C670" s="42"/>
      <c r="D670" s="42"/>
      <c r="E670" s="42"/>
      <c r="F670" s="62"/>
      <c r="G670" s="62"/>
      <c r="H670" s="63"/>
      <c r="I670" s="293"/>
      <c r="K670" s="42"/>
      <c r="L670" s="42"/>
      <c r="M670" s="42"/>
      <c r="N670" s="42"/>
      <c r="O670" s="63"/>
      <c r="P670" s="42"/>
      <c r="Q670" s="42"/>
      <c r="S670" s="42"/>
      <c r="T670" s="39"/>
      <c r="U670" s="39"/>
      <c r="V670" s="39"/>
      <c r="W670" s="39"/>
      <c r="X670" s="39"/>
      <c r="Y670" s="39"/>
      <c r="AN670" s="68"/>
      <c r="AO670" s="68"/>
    </row>
    <row r="671" spans="1:41" s="43" customFormat="1" x14ac:dyDescent="0.25">
      <c r="A671" s="42"/>
      <c r="B671" s="42"/>
      <c r="C671" s="42"/>
      <c r="D671" s="42"/>
      <c r="E671" s="42"/>
      <c r="F671" s="62"/>
      <c r="G671" s="62"/>
      <c r="H671" s="63"/>
      <c r="I671" s="293"/>
      <c r="K671" s="42"/>
      <c r="L671" s="42"/>
      <c r="M671" s="42"/>
      <c r="N671" s="42"/>
      <c r="O671" s="63"/>
      <c r="P671" s="42"/>
      <c r="Q671" s="42"/>
      <c r="S671" s="42"/>
      <c r="T671" s="39"/>
      <c r="U671" s="39"/>
      <c r="V671" s="39"/>
      <c r="W671" s="39"/>
      <c r="X671" s="39"/>
      <c r="Y671" s="39"/>
      <c r="AN671" s="68"/>
      <c r="AO671" s="68"/>
    </row>
    <row r="672" spans="1:41" s="43" customFormat="1" x14ac:dyDescent="0.25">
      <c r="A672" s="42"/>
      <c r="B672" s="42"/>
      <c r="C672" s="42"/>
      <c r="D672" s="42"/>
      <c r="E672" s="42"/>
      <c r="F672" s="62"/>
      <c r="G672" s="62"/>
      <c r="H672" s="63"/>
      <c r="I672" s="293"/>
      <c r="K672" s="42"/>
      <c r="L672" s="42"/>
      <c r="M672" s="42"/>
      <c r="N672" s="42"/>
      <c r="O672" s="63"/>
      <c r="P672" s="42"/>
      <c r="Q672" s="42"/>
      <c r="S672" s="42"/>
      <c r="T672" s="39"/>
      <c r="U672" s="39"/>
      <c r="V672" s="39"/>
      <c r="W672" s="39"/>
      <c r="X672" s="39"/>
      <c r="Y672" s="39"/>
      <c r="AN672" s="68"/>
      <c r="AO672" s="68"/>
    </row>
    <row r="673" spans="1:41" s="43" customFormat="1" x14ac:dyDescent="0.25">
      <c r="A673" s="42"/>
      <c r="B673" s="42"/>
      <c r="C673" s="42"/>
      <c r="D673" s="42"/>
      <c r="E673" s="42"/>
      <c r="F673" s="62"/>
      <c r="G673" s="62"/>
      <c r="H673" s="63"/>
      <c r="I673" s="293"/>
      <c r="K673" s="42"/>
      <c r="L673" s="42"/>
      <c r="M673" s="42"/>
      <c r="N673" s="42"/>
      <c r="O673" s="63"/>
      <c r="P673" s="42"/>
      <c r="Q673" s="42"/>
      <c r="S673" s="42"/>
      <c r="T673" s="39"/>
      <c r="U673" s="39"/>
      <c r="V673" s="39"/>
      <c r="W673" s="39"/>
      <c r="X673" s="39"/>
      <c r="Y673" s="39"/>
      <c r="AN673" s="68"/>
      <c r="AO673" s="68"/>
    </row>
    <row r="674" spans="1:41" s="43" customFormat="1" x14ac:dyDescent="0.25">
      <c r="A674" s="42"/>
      <c r="B674" s="42"/>
      <c r="C674" s="42"/>
      <c r="D674" s="42"/>
      <c r="E674" s="42"/>
      <c r="F674" s="62"/>
      <c r="G674" s="62"/>
      <c r="H674" s="63"/>
      <c r="I674" s="293"/>
      <c r="K674" s="42"/>
      <c r="L674" s="42"/>
      <c r="M674" s="42"/>
      <c r="N674" s="42"/>
      <c r="O674" s="63"/>
      <c r="P674" s="42"/>
      <c r="Q674" s="42"/>
      <c r="S674" s="42"/>
      <c r="T674" s="39"/>
      <c r="U674" s="39"/>
      <c r="V674" s="39"/>
      <c r="W674" s="39"/>
      <c r="X674" s="39"/>
      <c r="Y674" s="39"/>
      <c r="AN674" s="68"/>
      <c r="AO674" s="68"/>
    </row>
    <row r="675" spans="1:41" s="43" customFormat="1" x14ac:dyDescent="0.25">
      <c r="A675" s="42"/>
      <c r="B675" s="42"/>
      <c r="C675" s="42"/>
      <c r="D675" s="42"/>
      <c r="E675" s="42"/>
      <c r="F675" s="62"/>
      <c r="G675" s="62"/>
      <c r="H675" s="63"/>
      <c r="I675" s="293"/>
      <c r="K675" s="42"/>
      <c r="L675" s="42"/>
      <c r="M675" s="42"/>
      <c r="N675" s="42"/>
      <c r="O675" s="63"/>
      <c r="P675" s="42"/>
      <c r="Q675" s="42"/>
      <c r="S675" s="42"/>
      <c r="T675" s="39"/>
      <c r="U675" s="39"/>
      <c r="V675" s="39"/>
      <c r="W675" s="39"/>
      <c r="X675" s="39"/>
      <c r="Y675" s="39"/>
      <c r="AN675" s="68"/>
      <c r="AO675" s="68"/>
    </row>
    <row r="676" spans="1:41" s="43" customFormat="1" x14ac:dyDescent="0.25">
      <c r="A676" s="42"/>
      <c r="B676" s="42"/>
      <c r="C676" s="42"/>
      <c r="D676" s="42"/>
      <c r="E676" s="42"/>
      <c r="F676" s="62"/>
      <c r="G676" s="62"/>
      <c r="H676" s="63"/>
      <c r="I676" s="293"/>
      <c r="K676" s="42"/>
      <c r="L676" s="42"/>
      <c r="M676" s="42"/>
      <c r="N676" s="42"/>
      <c r="O676" s="63"/>
      <c r="P676" s="42"/>
      <c r="Q676" s="42"/>
      <c r="S676" s="42"/>
      <c r="T676" s="39"/>
      <c r="U676" s="39"/>
      <c r="V676" s="39"/>
      <c r="W676" s="39"/>
      <c r="X676" s="39"/>
      <c r="Y676" s="39"/>
      <c r="AN676" s="68"/>
      <c r="AO676" s="68"/>
    </row>
    <row r="677" spans="1:41" s="43" customFormat="1" x14ac:dyDescent="0.25">
      <c r="A677" s="42"/>
      <c r="B677" s="42"/>
      <c r="C677" s="42"/>
      <c r="D677" s="42"/>
      <c r="E677" s="42"/>
      <c r="F677" s="62"/>
      <c r="G677" s="62"/>
      <c r="H677" s="63"/>
      <c r="I677" s="293"/>
      <c r="K677" s="42"/>
      <c r="L677" s="42"/>
      <c r="M677" s="42"/>
      <c r="N677" s="42"/>
      <c r="O677" s="63"/>
      <c r="P677" s="42"/>
      <c r="Q677" s="42"/>
      <c r="S677" s="42"/>
      <c r="T677" s="39"/>
      <c r="U677" s="39"/>
      <c r="V677" s="39"/>
      <c r="W677" s="39"/>
      <c r="X677" s="39"/>
      <c r="Y677" s="39"/>
      <c r="AN677" s="68"/>
      <c r="AO677" s="68"/>
    </row>
    <row r="678" spans="1:41" s="43" customFormat="1" x14ac:dyDescent="0.25">
      <c r="A678" s="42"/>
      <c r="B678" s="42"/>
      <c r="C678" s="42"/>
      <c r="D678" s="42"/>
      <c r="E678" s="42"/>
      <c r="F678" s="62"/>
      <c r="G678" s="62"/>
      <c r="H678" s="63"/>
      <c r="I678" s="293"/>
      <c r="K678" s="42"/>
      <c r="L678" s="42"/>
      <c r="M678" s="42"/>
      <c r="N678" s="42"/>
      <c r="O678" s="63"/>
      <c r="P678" s="42"/>
      <c r="Q678" s="42"/>
      <c r="S678" s="42"/>
      <c r="T678" s="39"/>
      <c r="U678" s="39"/>
      <c r="V678" s="39"/>
      <c r="W678" s="39"/>
      <c r="X678" s="39"/>
      <c r="Y678" s="39"/>
      <c r="AN678" s="68"/>
      <c r="AO678" s="68"/>
    </row>
    <row r="679" spans="1:41" s="43" customFormat="1" x14ac:dyDescent="0.25">
      <c r="A679" s="42"/>
      <c r="B679" s="42"/>
      <c r="C679" s="42"/>
      <c r="D679" s="42"/>
      <c r="E679" s="42"/>
      <c r="F679" s="62"/>
      <c r="G679" s="62"/>
      <c r="H679" s="63"/>
      <c r="I679" s="293"/>
      <c r="K679" s="42"/>
      <c r="L679" s="42"/>
      <c r="M679" s="42"/>
      <c r="N679" s="42"/>
      <c r="O679" s="63"/>
      <c r="P679" s="42"/>
      <c r="Q679" s="42"/>
      <c r="S679" s="42"/>
      <c r="T679" s="39"/>
      <c r="U679" s="39"/>
      <c r="V679" s="39"/>
      <c r="W679" s="39"/>
      <c r="X679" s="39"/>
      <c r="Y679" s="39"/>
      <c r="AN679" s="68"/>
      <c r="AO679" s="68"/>
    </row>
    <row r="680" spans="1:41" s="43" customFormat="1" x14ac:dyDescent="0.25">
      <c r="A680" s="42"/>
      <c r="B680" s="42"/>
      <c r="C680" s="42"/>
      <c r="D680" s="42"/>
      <c r="E680" s="42"/>
      <c r="F680" s="62"/>
      <c r="G680" s="62"/>
      <c r="H680" s="63"/>
      <c r="I680" s="293"/>
      <c r="K680" s="42"/>
      <c r="L680" s="42"/>
      <c r="M680" s="42"/>
      <c r="N680" s="42"/>
      <c r="O680" s="63"/>
      <c r="P680" s="42"/>
      <c r="Q680" s="42"/>
      <c r="S680" s="42"/>
      <c r="T680" s="39"/>
      <c r="U680" s="39"/>
      <c r="V680" s="39"/>
      <c r="W680" s="39"/>
      <c r="X680" s="39"/>
      <c r="Y680" s="39"/>
      <c r="AN680" s="68"/>
      <c r="AO680" s="68"/>
    </row>
    <row r="681" spans="1:41" s="43" customFormat="1" x14ac:dyDescent="0.25">
      <c r="A681" s="42"/>
      <c r="B681" s="42"/>
      <c r="C681" s="42"/>
      <c r="D681" s="42"/>
      <c r="E681" s="42"/>
      <c r="F681" s="62"/>
      <c r="G681" s="62"/>
      <c r="H681" s="63"/>
      <c r="I681" s="293"/>
      <c r="K681" s="42"/>
      <c r="L681" s="42"/>
      <c r="M681" s="42"/>
      <c r="N681" s="42"/>
      <c r="O681" s="63"/>
      <c r="P681" s="42"/>
      <c r="Q681" s="42"/>
      <c r="S681" s="42"/>
      <c r="T681" s="39"/>
      <c r="U681" s="39"/>
      <c r="V681" s="39"/>
      <c r="W681" s="39"/>
      <c r="X681" s="39"/>
      <c r="Y681" s="39"/>
      <c r="AN681" s="68"/>
      <c r="AO681" s="68"/>
    </row>
    <row r="682" spans="1:41" s="43" customFormat="1" x14ac:dyDescent="0.25">
      <c r="A682" s="42"/>
      <c r="B682" s="42"/>
      <c r="C682" s="42"/>
      <c r="D682" s="42"/>
      <c r="E682" s="42"/>
      <c r="F682" s="62"/>
      <c r="G682" s="62"/>
      <c r="H682" s="63"/>
      <c r="I682" s="293"/>
      <c r="K682" s="42"/>
      <c r="L682" s="42"/>
      <c r="M682" s="42"/>
      <c r="N682" s="42"/>
      <c r="O682" s="63"/>
      <c r="P682" s="42"/>
      <c r="Q682" s="42"/>
      <c r="S682" s="42"/>
      <c r="T682" s="39"/>
      <c r="U682" s="39"/>
      <c r="V682" s="39"/>
      <c r="W682" s="39"/>
      <c r="X682" s="39"/>
      <c r="Y682" s="39"/>
      <c r="AN682" s="68"/>
      <c r="AO682" s="68"/>
    </row>
    <row r="683" spans="1:41" s="43" customFormat="1" x14ac:dyDescent="0.25">
      <c r="A683" s="42"/>
      <c r="B683" s="42"/>
      <c r="C683" s="42"/>
      <c r="D683" s="42"/>
      <c r="E683" s="42"/>
      <c r="F683" s="62"/>
      <c r="G683" s="62"/>
      <c r="H683" s="63"/>
      <c r="I683" s="293"/>
      <c r="K683" s="42"/>
      <c r="L683" s="42"/>
      <c r="M683" s="42"/>
      <c r="N683" s="42"/>
      <c r="O683" s="63"/>
      <c r="P683" s="42"/>
      <c r="Q683" s="42"/>
      <c r="S683" s="42"/>
      <c r="T683" s="39"/>
      <c r="U683" s="39"/>
      <c r="V683" s="39"/>
      <c r="W683" s="39"/>
      <c r="X683" s="39"/>
      <c r="Y683" s="39"/>
      <c r="AN683" s="68"/>
      <c r="AO683" s="68"/>
    </row>
    <row r="684" spans="1:41" s="43" customFormat="1" x14ac:dyDescent="0.25">
      <c r="A684" s="42"/>
      <c r="B684" s="42"/>
      <c r="C684" s="42"/>
      <c r="D684" s="42"/>
      <c r="E684" s="42"/>
      <c r="F684" s="62"/>
      <c r="G684" s="62"/>
      <c r="H684" s="63"/>
      <c r="I684" s="293"/>
      <c r="K684" s="42"/>
      <c r="L684" s="42"/>
      <c r="M684" s="42"/>
      <c r="N684" s="42"/>
      <c r="O684" s="63"/>
      <c r="P684" s="42"/>
      <c r="Q684" s="42"/>
      <c r="S684" s="42"/>
      <c r="T684" s="39"/>
      <c r="U684" s="39"/>
      <c r="V684" s="39"/>
      <c r="W684" s="39"/>
      <c r="X684" s="39"/>
      <c r="Y684" s="39"/>
      <c r="AN684" s="68"/>
      <c r="AO684" s="68"/>
    </row>
    <row r="685" spans="1:41" s="43" customFormat="1" x14ac:dyDescent="0.25">
      <c r="A685" s="42"/>
      <c r="B685" s="42"/>
      <c r="C685" s="42"/>
      <c r="D685" s="42"/>
      <c r="E685" s="42"/>
      <c r="F685" s="62"/>
      <c r="G685" s="62"/>
      <c r="H685" s="63"/>
      <c r="I685" s="293"/>
      <c r="K685" s="42"/>
      <c r="L685" s="42"/>
      <c r="M685" s="42"/>
      <c r="N685" s="42"/>
      <c r="O685" s="63"/>
      <c r="P685" s="42"/>
      <c r="Q685" s="42"/>
      <c r="S685" s="42"/>
      <c r="T685" s="39"/>
      <c r="U685" s="39"/>
      <c r="V685" s="39"/>
      <c r="W685" s="39"/>
      <c r="X685" s="39"/>
      <c r="Y685" s="39"/>
      <c r="AN685" s="68"/>
      <c r="AO685" s="68"/>
    </row>
    <row r="686" spans="1:41" s="43" customFormat="1" x14ac:dyDescent="0.25">
      <c r="A686" s="42"/>
      <c r="B686" s="42"/>
      <c r="C686" s="42"/>
      <c r="D686" s="42"/>
      <c r="E686" s="42"/>
      <c r="F686" s="62"/>
      <c r="G686" s="62"/>
      <c r="H686" s="63"/>
      <c r="I686" s="293"/>
      <c r="K686" s="42"/>
      <c r="L686" s="42"/>
      <c r="M686" s="42"/>
      <c r="N686" s="42"/>
      <c r="O686" s="63"/>
      <c r="P686" s="42"/>
      <c r="Q686" s="42"/>
      <c r="S686" s="42"/>
      <c r="T686" s="39"/>
      <c r="U686" s="39"/>
      <c r="V686" s="39"/>
      <c r="W686" s="39"/>
      <c r="X686" s="39"/>
      <c r="Y686" s="39"/>
      <c r="AN686" s="68"/>
      <c r="AO686" s="68"/>
    </row>
    <row r="687" spans="1:41" s="43" customFormat="1" x14ac:dyDescent="0.25">
      <c r="A687" s="42"/>
      <c r="B687" s="42"/>
      <c r="C687" s="42"/>
      <c r="D687" s="42"/>
      <c r="E687" s="42"/>
      <c r="F687" s="62"/>
      <c r="G687" s="62"/>
      <c r="H687" s="63"/>
      <c r="I687" s="293"/>
      <c r="K687" s="42"/>
      <c r="L687" s="42"/>
      <c r="M687" s="42"/>
      <c r="N687" s="42"/>
      <c r="O687" s="63"/>
      <c r="P687" s="42"/>
      <c r="Q687" s="42"/>
      <c r="S687" s="42"/>
      <c r="T687" s="39"/>
      <c r="U687" s="39"/>
      <c r="V687" s="39"/>
      <c r="W687" s="39"/>
      <c r="X687" s="39"/>
      <c r="Y687" s="39"/>
      <c r="AN687" s="68"/>
      <c r="AO687" s="68"/>
    </row>
    <row r="688" spans="1:41" s="43" customFormat="1" x14ac:dyDescent="0.25">
      <c r="A688" s="42"/>
      <c r="B688" s="42"/>
      <c r="C688" s="42"/>
      <c r="D688" s="42"/>
      <c r="E688" s="42"/>
      <c r="F688" s="62"/>
      <c r="G688" s="62"/>
      <c r="H688" s="63"/>
      <c r="I688" s="293"/>
      <c r="K688" s="42"/>
      <c r="L688" s="42"/>
      <c r="M688" s="42"/>
      <c r="N688" s="42"/>
      <c r="O688" s="63"/>
      <c r="P688" s="42"/>
      <c r="Q688" s="42"/>
      <c r="S688" s="42"/>
      <c r="T688" s="39"/>
      <c r="U688" s="39"/>
      <c r="V688" s="39"/>
      <c r="W688" s="39"/>
      <c r="X688" s="39"/>
      <c r="Y688" s="39"/>
      <c r="AN688" s="68"/>
      <c r="AO688" s="68"/>
    </row>
    <row r="689" spans="1:41" s="43" customFormat="1" x14ac:dyDescent="0.25">
      <c r="A689" s="42"/>
      <c r="B689" s="42"/>
      <c r="C689" s="42"/>
      <c r="D689" s="42"/>
      <c r="E689" s="42"/>
      <c r="F689" s="62"/>
      <c r="G689" s="62"/>
      <c r="H689" s="63"/>
      <c r="I689" s="293"/>
      <c r="K689" s="42"/>
      <c r="L689" s="42"/>
      <c r="M689" s="42"/>
      <c r="N689" s="42"/>
      <c r="O689" s="63"/>
      <c r="P689" s="42"/>
      <c r="Q689" s="42"/>
      <c r="S689" s="42"/>
      <c r="T689" s="39"/>
      <c r="U689" s="39"/>
      <c r="V689" s="39"/>
      <c r="W689" s="39"/>
      <c r="X689" s="39"/>
      <c r="Y689" s="39"/>
      <c r="AN689" s="68"/>
      <c r="AO689" s="68"/>
    </row>
    <row r="690" spans="1:41" s="43" customFormat="1" x14ac:dyDescent="0.25">
      <c r="A690" s="42"/>
      <c r="B690" s="42"/>
      <c r="C690" s="42"/>
      <c r="D690" s="42"/>
      <c r="E690" s="42"/>
      <c r="F690" s="62"/>
      <c r="G690" s="62"/>
      <c r="H690" s="63"/>
      <c r="I690" s="293"/>
      <c r="K690" s="42"/>
      <c r="L690" s="42"/>
      <c r="M690" s="42"/>
      <c r="N690" s="42"/>
      <c r="O690" s="63"/>
      <c r="P690" s="42"/>
      <c r="Q690" s="42"/>
      <c r="S690" s="42"/>
      <c r="T690" s="39"/>
      <c r="U690" s="39"/>
      <c r="V690" s="39"/>
      <c r="W690" s="39"/>
      <c r="X690" s="39"/>
      <c r="Y690" s="39"/>
      <c r="AN690" s="68"/>
      <c r="AO690" s="68"/>
    </row>
    <row r="691" spans="1:41" s="43" customFormat="1" x14ac:dyDescent="0.25">
      <c r="A691" s="42"/>
      <c r="B691" s="42"/>
      <c r="C691" s="42"/>
      <c r="D691" s="42"/>
      <c r="E691" s="42"/>
      <c r="F691" s="62"/>
      <c r="G691" s="62"/>
      <c r="H691" s="63"/>
      <c r="I691" s="293"/>
      <c r="K691" s="42"/>
      <c r="L691" s="42"/>
      <c r="M691" s="42"/>
      <c r="N691" s="42"/>
      <c r="O691" s="63"/>
      <c r="P691" s="42"/>
      <c r="Q691" s="42"/>
      <c r="S691" s="42"/>
      <c r="T691" s="39"/>
      <c r="U691" s="39"/>
      <c r="V691" s="39"/>
      <c r="W691" s="39"/>
      <c r="X691" s="39"/>
      <c r="Y691" s="39"/>
      <c r="AN691" s="68"/>
      <c r="AO691" s="68"/>
    </row>
    <row r="692" spans="1:41" s="43" customFormat="1" x14ac:dyDescent="0.25">
      <c r="A692" s="42"/>
      <c r="B692" s="42"/>
      <c r="C692" s="42"/>
      <c r="D692" s="42"/>
      <c r="E692" s="42"/>
      <c r="F692" s="62"/>
      <c r="G692" s="62"/>
      <c r="H692" s="63"/>
      <c r="I692" s="293"/>
      <c r="K692" s="42"/>
      <c r="L692" s="42"/>
      <c r="M692" s="42"/>
      <c r="N692" s="42"/>
      <c r="O692" s="63"/>
      <c r="P692" s="42"/>
      <c r="Q692" s="42"/>
      <c r="S692" s="42"/>
      <c r="T692" s="39"/>
      <c r="U692" s="39"/>
      <c r="V692" s="39"/>
      <c r="W692" s="39"/>
      <c r="X692" s="39"/>
      <c r="Y692" s="39"/>
      <c r="AN692" s="68"/>
      <c r="AO692" s="68"/>
    </row>
    <row r="693" spans="1:41" s="43" customFormat="1" x14ac:dyDescent="0.25">
      <c r="A693" s="42"/>
      <c r="B693" s="42"/>
      <c r="C693" s="42"/>
      <c r="D693" s="42"/>
      <c r="E693" s="42"/>
      <c r="F693" s="62"/>
      <c r="G693" s="62"/>
      <c r="H693" s="63"/>
      <c r="I693" s="293"/>
      <c r="K693" s="42"/>
      <c r="L693" s="42"/>
      <c r="M693" s="42"/>
      <c r="N693" s="42"/>
      <c r="O693" s="63"/>
      <c r="P693" s="42"/>
      <c r="Q693" s="42"/>
      <c r="S693" s="42"/>
      <c r="T693" s="39"/>
      <c r="U693" s="39"/>
      <c r="V693" s="39"/>
      <c r="W693" s="39"/>
      <c r="X693" s="39"/>
      <c r="Y693" s="39"/>
      <c r="AN693" s="68"/>
      <c r="AO693" s="68"/>
    </row>
    <row r="694" spans="1:41" s="43" customFormat="1" x14ac:dyDescent="0.25">
      <c r="A694" s="42"/>
      <c r="B694" s="42"/>
      <c r="C694" s="42"/>
      <c r="D694" s="42"/>
      <c r="E694" s="42"/>
      <c r="F694" s="62"/>
      <c r="G694" s="62"/>
      <c r="H694" s="63"/>
      <c r="I694" s="293"/>
      <c r="K694" s="42"/>
      <c r="L694" s="42"/>
      <c r="M694" s="42"/>
      <c r="N694" s="42"/>
      <c r="O694" s="63"/>
      <c r="P694" s="42"/>
      <c r="Q694" s="42"/>
      <c r="S694" s="42"/>
      <c r="T694" s="39"/>
      <c r="U694" s="39"/>
      <c r="V694" s="39"/>
      <c r="W694" s="39"/>
      <c r="X694" s="39"/>
      <c r="Y694" s="39"/>
      <c r="AN694" s="68"/>
      <c r="AO694" s="68"/>
    </row>
    <row r="695" spans="1:41" s="43" customFormat="1" x14ac:dyDescent="0.25">
      <c r="A695" s="42"/>
      <c r="B695" s="42"/>
      <c r="C695" s="42"/>
      <c r="D695" s="42"/>
      <c r="E695" s="42"/>
      <c r="F695" s="62"/>
      <c r="G695" s="62"/>
      <c r="H695" s="63"/>
      <c r="I695" s="293"/>
      <c r="K695" s="42"/>
      <c r="L695" s="42"/>
      <c r="M695" s="42"/>
      <c r="N695" s="42"/>
      <c r="O695" s="63"/>
      <c r="P695" s="42"/>
      <c r="Q695" s="42"/>
      <c r="S695" s="42"/>
      <c r="T695" s="39"/>
      <c r="U695" s="39"/>
      <c r="V695" s="39"/>
      <c r="W695" s="39"/>
      <c r="X695" s="39"/>
      <c r="Y695" s="39"/>
      <c r="AN695" s="68"/>
      <c r="AO695" s="68"/>
    </row>
    <row r="696" spans="1:41" s="43" customFormat="1" x14ac:dyDescent="0.25">
      <c r="A696" s="42"/>
      <c r="B696" s="42"/>
      <c r="C696" s="42"/>
      <c r="D696" s="42"/>
      <c r="E696" s="42"/>
      <c r="F696" s="62"/>
      <c r="G696" s="62"/>
      <c r="H696" s="63"/>
      <c r="I696" s="293"/>
      <c r="K696" s="42"/>
      <c r="L696" s="42"/>
      <c r="M696" s="42"/>
      <c r="N696" s="42"/>
      <c r="O696" s="63"/>
      <c r="P696" s="42"/>
      <c r="Q696" s="42"/>
      <c r="S696" s="42"/>
      <c r="T696" s="39"/>
      <c r="U696" s="39"/>
      <c r="V696" s="39"/>
      <c r="W696" s="39"/>
      <c r="X696" s="39"/>
      <c r="Y696" s="39"/>
      <c r="AN696" s="68"/>
      <c r="AO696" s="68"/>
    </row>
    <row r="697" spans="1:41" s="43" customFormat="1" x14ac:dyDescent="0.25">
      <c r="A697" s="42"/>
      <c r="B697" s="42"/>
      <c r="C697" s="42"/>
      <c r="D697" s="42"/>
      <c r="E697" s="42"/>
      <c r="F697" s="62"/>
      <c r="G697" s="62"/>
      <c r="H697" s="63"/>
      <c r="I697" s="293"/>
      <c r="K697" s="42"/>
      <c r="L697" s="42"/>
      <c r="M697" s="42"/>
      <c r="N697" s="42"/>
      <c r="O697" s="63"/>
      <c r="P697" s="42"/>
      <c r="Q697" s="42"/>
      <c r="S697" s="42"/>
      <c r="T697" s="39"/>
      <c r="U697" s="39"/>
      <c r="V697" s="39"/>
      <c r="W697" s="39"/>
      <c r="X697" s="39"/>
      <c r="Y697" s="39"/>
      <c r="AN697" s="68"/>
      <c r="AO697" s="68"/>
    </row>
    <row r="698" spans="1:41" s="43" customFormat="1" x14ac:dyDescent="0.25">
      <c r="A698" s="42"/>
      <c r="B698" s="42"/>
      <c r="C698" s="42"/>
      <c r="D698" s="42"/>
      <c r="E698" s="42"/>
      <c r="F698" s="62"/>
      <c r="G698" s="62"/>
      <c r="H698" s="63"/>
      <c r="I698" s="293"/>
      <c r="K698" s="42"/>
      <c r="L698" s="42"/>
      <c r="M698" s="42"/>
      <c r="N698" s="42"/>
      <c r="O698" s="63"/>
      <c r="P698" s="42"/>
      <c r="Q698" s="42"/>
      <c r="S698" s="42"/>
      <c r="T698" s="39"/>
      <c r="U698" s="39"/>
      <c r="V698" s="39"/>
      <c r="W698" s="39"/>
      <c r="X698" s="39"/>
      <c r="Y698" s="39"/>
      <c r="AN698" s="68"/>
      <c r="AO698" s="68"/>
    </row>
    <row r="699" spans="1:41" s="43" customFormat="1" x14ac:dyDescent="0.25">
      <c r="A699" s="42"/>
      <c r="B699" s="42"/>
      <c r="C699" s="42"/>
      <c r="D699" s="42"/>
      <c r="E699" s="42"/>
      <c r="F699" s="62"/>
      <c r="G699" s="62"/>
      <c r="H699" s="63"/>
      <c r="I699" s="293"/>
      <c r="K699" s="42"/>
      <c r="L699" s="42"/>
      <c r="M699" s="42"/>
      <c r="N699" s="42"/>
      <c r="O699" s="63"/>
      <c r="P699" s="42"/>
      <c r="Q699" s="42"/>
      <c r="S699" s="42"/>
      <c r="T699" s="39"/>
      <c r="U699" s="39"/>
      <c r="V699" s="39"/>
      <c r="W699" s="39"/>
      <c r="X699" s="39"/>
      <c r="Y699" s="39"/>
      <c r="AN699" s="68"/>
      <c r="AO699" s="68"/>
    </row>
    <row r="700" spans="1:41" s="43" customFormat="1" x14ac:dyDescent="0.25">
      <c r="A700" s="42"/>
      <c r="B700" s="42"/>
      <c r="C700" s="42"/>
      <c r="D700" s="42"/>
      <c r="E700" s="42"/>
      <c r="F700" s="62"/>
      <c r="G700" s="62"/>
      <c r="H700" s="63"/>
      <c r="I700" s="293"/>
      <c r="K700" s="42"/>
      <c r="L700" s="42"/>
      <c r="M700" s="42"/>
      <c r="N700" s="42"/>
      <c r="O700" s="63"/>
      <c r="P700" s="42"/>
      <c r="Q700" s="42"/>
      <c r="S700" s="42"/>
      <c r="T700" s="39"/>
      <c r="U700" s="39"/>
      <c r="V700" s="39"/>
      <c r="W700" s="39"/>
      <c r="X700" s="39"/>
      <c r="Y700" s="39"/>
      <c r="AN700" s="68"/>
      <c r="AO700" s="68"/>
    </row>
    <row r="701" spans="1:41" s="43" customFormat="1" x14ac:dyDescent="0.25">
      <c r="A701" s="42"/>
      <c r="B701" s="42"/>
      <c r="C701" s="42"/>
      <c r="D701" s="42"/>
      <c r="E701" s="42"/>
      <c r="F701" s="62"/>
      <c r="G701" s="62"/>
      <c r="H701" s="63"/>
      <c r="I701" s="293"/>
      <c r="K701" s="42"/>
      <c r="L701" s="42"/>
      <c r="M701" s="42"/>
      <c r="N701" s="42"/>
      <c r="O701" s="63"/>
      <c r="P701" s="42"/>
      <c r="Q701" s="42"/>
      <c r="S701" s="42"/>
      <c r="T701" s="39"/>
      <c r="U701" s="39"/>
      <c r="V701" s="39"/>
      <c r="W701" s="39"/>
      <c r="X701" s="39"/>
      <c r="Y701" s="39"/>
      <c r="AN701" s="68"/>
      <c r="AO701" s="68"/>
    </row>
    <row r="702" spans="1:41" s="43" customFormat="1" x14ac:dyDescent="0.25">
      <c r="A702" s="42"/>
      <c r="B702" s="42"/>
      <c r="C702" s="42"/>
      <c r="D702" s="42"/>
      <c r="E702" s="42"/>
      <c r="F702" s="62"/>
      <c r="G702" s="62"/>
      <c r="H702" s="63"/>
      <c r="I702" s="293"/>
      <c r="K702" s="42"/>
      <c r="L702" s="42"/>
      <c r="M702" s="42"/>
      <c r="N702" s="42"/>
      <c r="O702" s="63"/>
      <c r="P702" s="42"/>
      <c r="Q702" s="42"/>
      <c r="S702" s="42"/>
      <c r="T702" s="39"/>
      <c r="U702" s="39"/>
      <c r="V702" s="39"/>
      <c r="W702" s="39"/>
      <c r="X702" s="39"/>
      <c r="Y702" s="39"/>
      <c r="AN702" s="68"/>
      <c r="AO702" s="68"/>
    </row>
    <row r="703" spans="1:41" s="43" customFormat="1" x14ac:dyDescent="0.25">
      <c r="A703" s="42"/>
      <c r="B703" s="42"/>
      <c r="C703" s="42"/>
      <c r="D703" s="42"/>
      <c r="E703" s="42"/>
      <c r="F703" s="62"/>
      <c r="G703" s="62"/>
      <c r="H703" s="63"/>
      <c r="I703" s="293"/>
      <c r="K703" s="42"/>
      <c r="L703" s="42"/>
      <c r="M703" s="42"/>
      <c r="N703" s="42"/>
      <c r="O703" s="63"/>
      <c r="P703" s="42"/>
      <c r="Q703" s="42"/>
      <c r="S703" s="42"/>
      <c r="T703" s="39"/>
      <c r="U703" s="39"/>
      <c r="V703" s="39"/>
      <c r="W703" s="39"/>
      <c r="X703" s="39"/>
      <c r="Y703" s="39"/>
      <c r="AN703" s="68"/>
      <c r="AO703" s="68"/>
    </row>
    <row r="704" spans="1:41" s="43" customFormat="1" x14ac:dyDescent="0.25">
      <c r="A704" s="42"/>
      <c r="B704" s="42"/>
      <c r="C704" s="42"/>
      <c r="D704" s="42"/>
      <c r="E704" s="42"/>
      <c r="F704" s="62"/>
      <c r="G704" s="62"/>
      <c r="H704" s="63"/>
      <c r="I704" s="293"/>
      <c r="K704" s="42"/>
      <c r="L704" s="42"/>
      <c r="M704" s="42"/>
      <c r="N704" s="42"/>
      <c r="O704" s="63"/>
      <c r="P704" s="42"/>
      <c r="Q704" s="42"/>
      <c r="S704" s="42"/>
      <c r="T704" s="39"/>
      <c r="U704" s="39"/>
      <c r="V704" s="39"/>
      <c r="W704" s="39"/>
      <c r="X704" s="39"/>
      <c r="Y704" s="39"/>
      <c r="AN704" s="68"/>
      <c r="AO704" s="68"/>
    </row>
    <row r="705" spans="1:41" s="43" customFormat="1" x14ac:dyDescent="0.25">
      <c r="A705" s="42"/>
      <c r="B705" s="42"/>
      <c r="C705" s="42"/>
      <c r="D705" s="42"/>
      <c r="E705" s="42"/>
      <c r="F705" s="62"/>
      <c r="G705" s="62"/>
      <c r="H705" s="63"/>
      <c r="I705" s="293"/>
      <c r="K705" s="42"/>
      <c r="L705" s="42"/>
      <c r="M705" s="42"/>
      <c r="N705" s="42"/>
      <c r="O705" s="63"/>
      <c r="P705" s="42"/>
      <c r="Q705" s="42"/>
      <c r="S705" s="42"/>
      <c r="T705" s="39"/>
      <c r="U705" s="39"/>
      <c r="V705" s="39"/>
      <c r="W705" s="39"/>
      <c r="X705" s="39"/>
      <c r="Y705" s="39"/>
      <c r="AN705" s="68"/>
      <c r="AO705" s="68"/>
    </row>
    <row r="706" spans="1:41" s="43" customFormat="1" x14ac:dyDescent="0.25">
      <c r="A706" s="42"/>
      <c r="B706" s="42"/>
      <c r="C706" s="42"/>
      <c r="D706" s="42"/>
      <c r="E706" s="42"/>
      <c r="F706" s="62"/>
      <c r="G706" s="62"/>
      <c r="H706" s="63"/>
      <c r="I706" s="293"/>
      <c r="K706" s="42"/>
      <c r="L706" s="42"/>
      <c r="M706" s="42"/>
      <c r="N706" s="42"/>
      <c r="O706" s="63"/>
      <c r="P706" s="42"/>
      <c r="Q706" s="42"/>
      <c r="S706" s="42"/>
      <c r="T706" s="39"/>
      <c r="U706" s="39"/>
      <c r="V706" s="39"/>
      <c r="W706" s="39"/>
      <c r="X706" s="39"/>
      <c r="Y706" s="39"/>
      <c r="AN706" s="68"/>
      <c r="AO706" s="68"/>
    </row>
    <row r="707" spans="1:41" s="43" customFormat="1" x14ac:dyDescent="0.25">
      <c r="A707" s="42"/>
      <c r="B707" s="42"/>
      <c r="C707" s="42"/>
      <c r="D707" s="42"/>
      <c r="E707" s="42"/>
      <c r="F707" s="62"/>
      <c r="G707" s="62"/>
      <c r="H707" s="63"/>
      <c r="I707" s="293"/>
      <c r="K707" s="42"/>
      <c r="L707" s="42"/>
      <c r="M707" s="42"/>
      <c r="N707" s="42"/>
      <c r="O707" s="63"/>
      <c r="P707" s="42"/>
      <c r="Q707" s="42"/>
      <c r="S707" s="42"/>
      <c r="T707" s="39"/>
      <c r="U707" s="39"/>
      <c r="V707" s="39"/>
      <c r="W707" s="39"/>
      <c r="X707" s="39"/>
      <c r="Y707" s="39"/>
      <c r="AN707" s="68"/>
      <c r="AO707" s="68"/>
    </row>
    <row r="708" spans="1:41" s="43" customFormat="1" x14ac:dyDescent="0.25">
      <c r="A708" s="42"/>
      <c r="B708" s="42"/>
      <c r="C708" s="42"/>
      <c r="D708" s="42"/>
      <c r="E708" s="42"/>
      <c r="F708" s="62"/>
      <c r="G708" s="62"/>
      <c r="H708" s="63"/>
      <c r="I708" s="293"/>
      <c r="K708" s="42"/>
      <c r="L708" s="42"/>
      <c r="M708" s="42"/>
      <c r="N708" s="42"/>
      <c r="O708" s="63"/>
      <c r="P708" s="42"/>
      <c r="Q708" s="42"/>
      <c r="S708" s="42"/>
      <c r="T708" s="39"/>
      <c r="U708" s="39"/>
      <c r="V708" s="39"/>
      <c r="W708" s="39"/>
      <c r="X708" s="39"/>
      <c r="Y708" s="39"/>
      <c r="AN708" s="68"/>
      <c r="AO708" s="68"/>
    </row>
    <row r="709" spans="1:41" s="43" customFormat="1" x14ac:dyDescent="0.25">
      <c r="A709" s="42"/>
      <c r="B709" s="42"/>
      <c r="C709" s="42"/>
      <c r="D709" s="42"/>
      <c r="E709" s="42"/>
      <c r="F709" s="62"/>
      <c r="G709" s="62"/>
      <c r="H709" s="63"/>
      <c r="I709" s="293"/>
      <c r="K709" s="42"/>
      <c r="L709" s="42"/>
      <c r="M709" s="42"/>
      <c r="N709" s="42"/>
      <c r="O709" s="63"/>
      <c r="P709" s="42"/>
      <c r="Q709" s="42"/>
      <c r="S709" s="42"/>
      <c r="T709" s="39"/>
      <c r="U709" s="39"/>
      <c r="V709" s="39"/>
      <c r="W709" s="39"/>
      <c r="X709" s="39"/>
      <c r="Y709" s="39"/>
      <c r="AN709" s="68"/>
      <c r="AO709" s="68"/>
    </row>
    <row r="710" spans="1:41" s="43" customFormat="1" x14ac:dyDescent="0.25">
      <c r="A710" s="42"/>
      <c r="B710" s="42"/>
      <c r="C710" s="42"/>
      <c r="D710" s="42"/>
      <c r="E710" s="42"/>
      <c r="F710" s="62"/>
      <c r="G710" s="62"/>
      <c r="H710" s="63"/>
      <c r="I710" s="293"/>
      <c r="K710" s="42"/>
      <c r="L710" s="42"/>
      <c r="M710" s="42"/>
      <c r="N710" s="42"/>
      <c r="O710" s="63"/>
      <c r="P710" s="42"/>
      <c r="Q710" s="42"/>
      <c r="S710" s="42"/>
      <c r="T710" s="39"/>
      <c r="U710" s="39"/>
      <c r="V710" s="39"/>
      <c r="W710" s="39"/>
      <c r="X710" s="39"/>
      <c r="Y710" s="39"/>
      <c r="AN710" s="68"/>
      <c r="AO710" s="68"/>
    </row>
    <row r="711" spans="1:41" s="43" customFormat="1" x14ac:dyDescent="0.25">
      <c r="A711" s="42"/>
      <c r="B711" s="42"/>
      <c r="C711" s="42"/>
      <c r="D711" s="42"/>
      <c r="E711" s="42"/>
      <c r="F711" s="62"/>
      <c r="G711" s="62"/>
      <c r="H711" s="63"/>
      <c r="I711" s="293"/>
      <c r="K711" s="42"/>
      <c r="L711" s="42"/>
      <c r="M711" s="42"/>
      <c r="N711" s="42"/>
      <c r="O711" s="63"/>
      <c r="P711" s="42"/>
      <c r="Q711" s="42"/>
      <c r="S711" s="42"/>
      <c r="T711" s="39"/>
      <c r="U711" s="39"/>
      <c r="V711" s="39"/>
      <c r="W711" s="39"/>
      <c r="X711" s="39"/>
      <c r="Y711" s="39"/>
      <c r="AN711" s="68"/>
      <c r="AO711" s="68"/>
    </row>
    <row r="712" spans="1:41" s="43" customFormat="1" x14ac:dyDescent="0.25">
      <c r="A712" s="42"/>
      <c r="B712" s="42"/>
      <c r="C712" s="42"/>
      <c r="D712" s="42"/>
      <c r="E712" s="42"/>
      <c r="F712" s="62"/>
      <c r="G712" s="62"/>
      <c r="H712" s="63"/>
      <c r="I712" s="293"/>
      <c r="K712" s="42"/>
      <c r="L712" s="42"/>
      <c r="M712" s="42"/>
      <c r="N712" s="42"/>
      <c r="O712" s="63"/>
      <c r="P712" s="42"/>
      <c r="Q712" s="42"/>
      <c r="S712" s="42"/>
      <c r="T712" s="39"/>
      <c r="U712" s="39"/>
      <c r="V712" s="39"/>
      <c r="W712" s="39"/>
      <c r="X712" s="39"/>
      <c r="Y712" s="39"/>
      <c r="AN712" s="68"/>
      <c r="AO712" s="68"/>
    </row>
    <row r="713" spans="1:41" s="43" customFormat="1" x14ac:dyDescent="0.25">
      <c r="A713" s="42"/>
      <c r="B713" s="42"/>
      <c r="C713" s="42"/>
      <c r="D713" s="42"/>
      <c r="E713" s="42"/>
      <c r="F713" s="62"/>
      <c r="G713" s="62"/>
      <c r="H713" s="63"/>
      <c r="I713" s="293"/>
      <c r="K713" s="42"/>
      <c r="L713" s="42"/>
      <c r="M713" s="42"/>
      <c r="N713" s="42"/>
      <c r="O713" s="63"/>
      <c r="P713" s="42"/>
      <c r="Q713" s="42"/>
      <c r="S713" s="42"/>
      <c r="T713" s="39"/>
      <c r="U713" s="39"/>
      <c r="V713" s="39"/>
      <c r="W713" s="39"/>
      <c r="X713" s="39"/>
      <c r="Y713" s="39"/>
      <c r="AN713" s="68"/>
      <c r="AO713" s="68"/>
    </row>
    <row r="714" spans="1:41" s="43" customFormat="1" x14ac:dyDescent="0.25">
      <c r="A714" s="42"/>
      <c r="B714" s="42"/>
      <c r="C714" s="42"/>
      <c r="D714" s="42"/>
      <c r="E714" s="42"/>
      <c r="F714" s="62"/>
      <c r="G714" s="62"/>
      <c r="H714" s="63"/>
      <c r="I714" s="293"/>
      <c r="K714" s="42"/>
      <c r="L714" s="42"/>
      <c r="M714" s="42"/>
      <c r="N714" s="42"/>
      <c r="O714" s="63"/>
      <c r="P714" s="42"/>
      <c r="Q714" s="42"/>
      <c r="S714" s="42"/>
      <c r="T714" s="39"/>
      <c r="U714" s="39"/>
      <c r="V714" s="39"/>
      <c r="W714" s="39"/>
      <c r="X714" s="39"/>
      <c r="Y714" s="39"/>
      <c r="AN714" s="68"/>
      <c r="AO714" s="68"/>
    </row>
    <row r="715" spans="1:41" s="43" customFormat="1" x14ac:dyDescent="0.25">
      <c r="A715" s="42"/>
      <c r="B715" s="42"/>
      <c r="C715" s="42"/>
      <c r="D715" s="42"/>
      <c r="E715" s="42"/>
      <c r="F715" s="62"/>
      <c r="G715" s="62"/>
      <c r="H715" s="63"/>
      <c r="I715" s="293"/>
      <c r="K715" s="42"/>
      <c r="L715" s="42"/>
      <c r="M715" s="42"/>
      <c r="N715" s="42"/>
      <c r="O715" s="63"/>
      <c r="P715" s="42"/>
      <c r="Q715" s="42"/>
      <c r="S715" s="42"/>
      <c r="T715" s="39"/>
      <c r="U715" s="39"/>
      <c r="V715" s="39"/>
      <c r="W715" s="39"/>
      <c r="X715" s="39"/>
      <c r="Y715" s="39"/>
      <c r="AN715" s="68"/>
      <c r="AO715" s="68"/>
    </row>
    <row r="716" spans="1:41" s="43" customFormat="1" x14ac:dyDescent="0.25">
      <c r="A716" s="42"/>
      <c r="B716" s="42"/>
      <c r="C716" s="42"/>
      <c r="D716" s="42"/>
      <c r="E716" s="42"/>
      <c r="F716" s="62"/>
      <c r="G716" s="62"/>
      <c r="H716" s="63"/>
      <c r="I716" s="293"/>
      <c r="K716" s="42"/>
      <c r="L716" s="42"/>
      <c r="M716" s="42"/>
      <c r="N716" s="42"/>
      <c r="O716" s="63"/>
      <c r="P716" s="42"/>
      <c r="Q716" s="42"/>
      <c r="S716" s="42"/>
      <c r="T716" s="39"/>
      <c r="U716" s="39"/>
      <c r="V716" s="39"/>
      <c r="W716" s="39"/>
      <c r="X716" s="39"/>
      <c r="Y716" s="39"/>
      <c r="AN716" s="68"/>
      <c r="AO716" s="68"/>
    </row>
    <row r="717" spans="1:41" s="43" customFormat="1" x14ac:dyDescent="0.25">
      <c r="A717" s="42"/>
      <c r="B717" s="42"/>
      <c r="C717" s="42"/>
      <c r="D717" s="42"/>
      <c r="E717" s="42"/>
      <c r="F717" s="62"/>
      <c r="G717" s="62"/>
      <c r="H717" s="63"/>
      <c r="I717" s="293"/>
      <c r="K717" s="42"/>
      <c r="L717" s="42"/>
      <c r="M717" s="42"/>
      <c r="N717" s="42"/>
      <c r="O717" s="63"/>
      <c r="P717" s="42"/>
      <c r="Q717" s="42"/>
      <c r="S717" s="42"/>
      <c r="T717" s="39"/>
      <c r="U717" s="39"/>
      <c r="V717" s="39"/>
      <c r="W717" s="39"/>
      <c r="X717" s="39"/>
      <c r="Y717" s="39"/>
      <c r="AN717" s="68"/>
      <c r="AO717" s="68"/>
    </row>
    <row r="718" spans="1:41" s="43" customFormat="1" x14ac:dyDescent="0.25">
      <c r="A718" s="42"/>
      <c r="B718" s="42"/>
      <c r="C718" s="42"/>
      <c r="D718" s="42"/>
      <c r="E718" s="42"/>
      <c r="F718" s="62"/>
      <c r="G718" s="62"/>
      <c r="H718" s="63"/>
      <c r="I718" s="293"/>
      <c r="K718" s="42"/>
      <c r="L718" s="42"/>
      <c r="M718" s="42"/>
      <c r="N718" s="42"/>
      <c r="O718" s="63"/>
      <c r="P718" s="42"/>
      <c r="Q718" s="42"/>
      <c r="S718" s="42"/>
      <c r="T718" s="39"/>
      <c r="U718" s="39"/>
      <c r="V718" s="39"/>
      <c r="W718" s="39"/>
      <c r="X718" s="39"/>
      <c r="Y718" s="39"/>
      <c r="AN718" s="68"/>
      <c r="AO718" s="68"/>
    </row>
    <row r="719" spans="1:41" s="43" customFormat="1" x14ac:dyDescent="0.25">
      <c r="A719" s="42"/>
      <c r="B719" s="42"/>
      <c r="C719" s="42"/>
      <c r="D719" s="42"/>
      <c r="E719" s="42"/>
      <c r="F719" s="62"/>
      <c r="G719" s="62"/>
      <c r="H719" s="63"/>
      <c r="I719" s="293"/>
      <c r="K719" s="42"/>
      <c r="L719" s="42"/>
      <c r="M719" s="42"/>
      <c r="N719" s="42"/>
      <c r="O719" s="63"/>
      <c r="P719" s="42"/>
      <c r="Q719" s="42"/>
      <c r="S719" s="42"/>
      <c r="T719" s="39"/>
      <c r="U719" s="39"/>
      <c r="V719" s="39"/>
      <c r="W719" s="39"/>
      <c r="X719" s="39"/>
      <c r="Y719" s="39"/>
      <c r="AN719" s="68"/>
      <c r="AO719" s="68"/>
    </row>
    <row r="720" spans="1:41" s="43" customFormat="1" x14ac:dyDescent="0.25">
      <c r="A720" s="42"/>
      <c r="B720" s="42"/>
      <c r="C720" s="42"/>
      <c r="D720" s="42"/>
      <c r="E720" s="42"/>
      <c r="F720" s="62"/>
      <c r="G720" s="62"/>
      <c r="H720" s="63"/>
      <c r="I720" s="293"/>
      <c r="K720" s="42"/>
      <c r="L720" s="42"/>
      <c r="M720" s="42"/>
      <c r="N720" s="42"/>
      <c r="O720" s="63"/>
      <c r="P720" s="42"/>
      <c r="Q720" s="42"/>
      <c r="S720" s="42"/>
      <c r="T720" s="39"/>
      <c r="U720" s="39"/>
      <c r="V720" s="39"/>
      <c r="W720" s="39"/>
      <c r="X720" s="39"/>
      <c r="Y720" s="39"/>
      <c r="AN720" s="68"/>
      <c r="AO720" s="68"/>
    </row>
    <row r="721" spans="1:41" s="43" customFormat="1" x14ac:dyDescent="0.25">
      <c r="A721" s="42"/>
      <c r="B721" s="42"/>
      <c r="C721" s="42"/>
      <c r="D721" s="42"/>
      <c r="E721" s="42"/>
      <c r="F721" s="62"/>
      <c r="G721" s="62"/>
      <c r="H721" s="63"/>
      <c r="I721" s="293"/>
      <c r="K721" s="42"/>
      <c r="L721" s="42"/>
      <c r="M721" s="42"/>
      <c r="N721" s="42"/>
      <c r="O721" s="63"/>
      <c r="P721" s="42"/>
      <c r="Q721" s="42"/>
      <c r="S721" s="42"/>
      <c r="T721" s="39"/>
      <c r="U721" s="39"/>
      <c r="V721" s="39"/>
      <c r="W721" s="39"/>
      <c r="X721" s="39"/>
      <c r="Y721" s="39"/>
      <c r="AN721" s="68"/>
      <c r="AO721" s="68"/>
    </row>
    <row r="722" spans="1:41" s="43" customFormat="1" x14ac:dyDescent="0.25">
      <c r="A722" s="42"/>
      <c r="B722" s="42"/>
      <c r="C722" s="42"/>
      <c r="D722" s="42"/>
      <c r="E722" s="42"/>
      <c r="F722" s="62"/>
      <c r="G722" s="62"/>
      <c r="H722" s="63"/>
      <c r="I722" s="293"/>
      <c r="K722" s="42"/>
      <c r="L722" s="42"/>
      <c r="M722" s="42"/>
      <c r="N722" s="42"/>
      <c r="O722" s="63"/>
      <c r="P722" s="42"/>
      <c r="Q722" s="42"/>
      <c r="S722" s="42"/>
      <c r="T722" s="39"/>
      <c r="U722" s="39"/>
      <c r="V722" s="39"/>
      <c r="W722" s="39"/>
      <c r="X722" s="39"/>
      <c r="Y722" s="39"/>
      <c r="AN722" s="68"/>
      <c r="AO722" s="68"/>
    </row>
    <row r="723" spans="1:41" s="43" customFormat="1" x14ac:dyDescent="0.25">
      <c r="A723" s="42"/>
      <c r="B723" s="42"/>
      <c r="C723" s="42"/>
      <c r="D723" s="42"/>
      <c r="E723" s="42"/>
      <c r="F723" s="62"/>
      <c r="G723" s="62"/>
      <c r="H723" s="63"/>
      <c r="I723" s="293"/>
      <c r="K723" s="42"/>
      <c r="L723" s="42"/>
      <c r="M723" s="42"/>
      <c r="N723" s="42"/>
      <c r="O723" s="63"/>
      <c r="P723" s="42"/>
      <c r="Q723" s="42"/>
      <c r="S723" s="42"/>
      <c r="T723" s="39"/>
      <c r="U723" s="39"/>
      <c r="V723" s="39"/>
      <c r="W723" s="39"/>
      <c r="X723" s="39"/>
      <c r="Y723" s="39"/>
      <c r="AN723" s="68"/>
      <c r="AO723" s="68"/>
    </row>
    <row r="724" spans="1:41" s="43" customFormat="1" x14ac:dyDescent="0.25">
      <c r="A724" s="42"/>
      <c r="B724" s="42"/>
      <c r="C724" s="42"/>
      <c r="D724" s="42"/>
      <c r="E724" s="42"/>
      <c r="F724" s="62"/>
      <c r="G724" s="62"/>
      <c r="H724" s="63"/>
      <c r="I724" s="293"/>
      <c r="K724" s="42"/>
      <c r="L724" s="42"/>
      <c r="M724" s="42"/>
      <c r="N724" s="42"/>
      <c r="O724" s="63"/>
      <c r="P724" s="42"/>
      <c r="Q724" s="42"/>
      <c r="S724" s="42"/>
      <c r="T724" s="39"/>
      <c r="U724" s="39"/>
      <c r="V724" s="39"/>
      <c r="W724" s="39"/>
      <c r="X724" s="39"/>
      <c r="Y724" s="39"/>
      <c r="AN724" s="68"/>
      <c r="AO724" s="68"/>
    </row>
    <row r="725" spans="1:41" s="43" customFormat="1" x14ac:dyDescent="0.25">
      <c r="A725" s="42"/>
      <c r="B725" s="42"/>
      <c r="C725" s="42"/>
      <c r="D725" s="42"/>
      <c r="E725" s="42"/>
      <c r="F725" s="62"/>
      <c r="G725" s="62"/>
      <c r="H725" s="63"/>
      <c r="I725" s="293"/>
      <c r="K725" s="42"/>
      <c r="L725" s="42"/>
      <c r="M725" s="42"/>
      <c r="N725" s="42"/>
      <c r="O725" s="63"/>
      <c r="P725" s="42"/>
      <c r="Q725" s="42"/>
      <c r="S725" s="42"/>
      <c r="T725" s="39"/>
      <c r="U725" s="39"/>
      <c r="V725" s="39"/>
      <c r="W725" s="39"/>
      <c r="X725" s="39"/>
      <c r="Y725" s="39"/>
      <c r="AN725" s="68"/>
      <c r="AO725" s="68"/>
    </row>
    <row r="726" spans="1:41" s="43" customFormat="1" x14ac:dyDescent="0.25">
      <c r="A726" s="42"/>
      <c r="B726" s="42"/>
      <c r="C726" s="42"/>
      <c r="D726" s="42"/>
      <c r="E726" s="42"/>
      <c r="F726" s="62"/>
      <c r="G726" s="62"/>
      <c r="H726" s="63"/>
      <c r="I726" s="293"/>
      <c r="K726" s="42"/>
      <c r="L726" s="42"/>
      <c r="M726" s="42"/>
      <c r="N726" s="42"/>
      <c r="O726" s="63"/>
      <c r="P726" s="42"/>
      <c r="Q726" s="42"/>
      <c r="S726" s="42"/>
      <c r="T726" s="39"/>
      <c r="U726" s="39"/>
      <c r="V726" s="39"/>
      <c r="W726" s="39"/>
      <c r="X726" s="39"/>
      <c r="Y726" s="39"/>
      <c r="AN726" s="68"/>
      <c r="AO726" s="68"/>
    </row>
    <row r="727" spans="1:41" s="43" customFormat="1" x14ac:dyDescent="0.25">
      <c r="A727" s="42"/>
      <c r="B727" s="42"/>
      <c r="C727" s="42"/>
      <c r="D727" s="42"/>
      <c r="E727" s="42"/>
      <c r="F727" s="62"/>
      <c r="G727" s="62"/>
      <c r="H727" s="63"/>
      <c r="I727" s="293"/>
      <c r="K727" s="42"/>
      <c r="L727" s="42"/>
      <c r="M727" s="42"/>
      <c r="N727" s="42"/>
      <c r="O727" s="63"/>
      <c r="P727" s="42"/>
      <c r="Q727" s="42"/>
      <c r="S727" s="42"/>
      <c r="T727" s="39"/>
      <c r="U727" s="39"/>
      <c r="V727" s="39"/>
      <c r="W727" s="39"/>
      <c r="X727" s="39"/>
      <c r="Y727" s="39"/>
      <c r="AN727" s="68"/>
      <c r="AO727" s="68"/>
    </row>
    <row r="728" spans="1:41" s="43" customFormat="1" x14ac:dyDescent="0.25">
      <c r="A728" s="42"/>
      <c r="B728" s="42"/>
      <c r="C728" s="42"/>
      <c r="D728" s="42"/>
      <c r="E728" s="42"/>
      <c r="F728" s="62"/>
      <c r="G728" s="62"/>
      <c r="H728" s="63"/>
      <c r="I728" s="293"/>
      <c r="K728" s="42"/>
      <c r="L728" s="42"/>
      <c r="M728" s="42"/>
      <c r="N728" s="42"/>
      <c r="O728" s="63"/>
      <c r="P728" s="42"/>
      <c r="Q728" s="42"/>
      <c r="S728" s="42"/>
      <c r="T728" s="39"/>
      <c r="U728" s="39"/>
      <c r="V728" s="39"/>
      <c r="W728" s="39"/>
      <c r="X728" s="39"/>
      <c r="Y728" s="39"/>
      <c r="AN728" s="68"/>
      <c r="AO728" s="68"/>
    </row>
    <row r="729" spans="1:41" s="43" customFormat="1" x14ac:dyDescent="0.25">
      <c r="A729" s="42"/>
      <c r="B729" s="42"/>
      <c r="C729" s="42"/>
      <c r="D729" s="42"/>
      <c r="E729" s="42"/>
      <c r="F729" s="62"/>
      <c r="G729" s="62"/>
      <c r="H729" s="63"/>
      <c r="I729" s="293"/>
      <c r="K729" s="42"/>
      <c r="L729" s="42"/>
      <c r="M729" s="42"/>
      <c r="N729" s="42"/>
      <c r="O729" s="63"/>
      <c r="P729" s="42"/>
      <c r="Q729" s="42"/>
      <c r="S729" s="42"/>
      <c r="T729" s="39"/>
      <c r="U729" s="39"/>
      <c r="V729" s="39"/>
      <c r="W729" s="39"/>
      <c r="X729" s="39"/>
      <c r="Y729" s="39"/>
      <c r="AN729" s="68"/>
      <c r="AO729" s="68"/>
    </row>
    <row r="730" spans="1:41" s="43" customFormat="1" x14ac:dyDescent="0.25">
      <c r="A730" s="42"/>
      <c r="B730" s="42"/>
      <c r="C730" s="42"/>
      <c r="D730" s="42"/>
      <c r="E730" s="42"/>
      <c r="F730" s="62"/>
      <c r="G730" s="62"/>
      <c r="H730" s="63"/>
      <c r="I730" s="293"/>
      <c r="K730" s="42"/>
      <c r="L730" s="42"/>
      <c r="M730" s="42"/>
      <c r="N730" s="42"/>
      <c r="O730" s="63"/>
      <c r="P730" s="42"/>
      <c r="Q730" s="42"/>
      <c r="S730" s="42"/>
      <c r="T730" s="39"/>
      <c r="U730" s="39"/>
      <c r="V730" s="39"/>
      <c r="W730" s="39"/>
      <c r="X730" s="39"/>
      <c r="Y730" s="39"/>
      <c r="AN730" s="68"/>
      <c r="AO730" s="68"/>
    </row>
    <row r="731" spans="1:41" s="43" customFormat="1" x14ac:dyDescent="0.25">
      <c r="A731" s="42"/>
      <c r="B731" s="42"/>
      <c r="C731" s="42"/>
      <c r="D731" s="42"/>
      <c r="E731" s="42"/>
      <c r="F731" s="62"/>
      <c r="G731" s="62"/>
      <c r="H731" s="63"/>
      <c r="I731" s="293"/>
      <c r="K731" s="42"/>
      <c r="L731" s="42"/>
      <c r="M731" s="42"/>
      <c r="N731" s="42"/>
      <c r="O731" s="63"/>
      <c r="P731" s="42"/>
      <c r="Q731" s="42"/>
      <c r="S731" s="42"/>
      <c r="T731" s="39"/>
      <c r="U731" s="39"/>
      <c r="V731" s="39"/>
      <c r="W731" s="39"/>
      <c r="X731" s="39"/>
      <c r="Y731" s="39"/>
      <c r="AN731" s="68"/>
      <c r="AO731" s="68"/>
    </row>
    <row r="732" spans="1:41" s="43" customFormat="1" x14ac:dyDescent="0.25">
      <c r="A732" s="42"/>
      <c r="B732" s="42"/>
      <c r="C732" s="42"/>
      <c r="D732" s="42"/>
      <c r="E732" s="42"/>
      <c r="F732" s="62"/>
      <c r="G732" s="62"/>
      <c r="H732" s="63"/>
      <c r="I732" s="293"/>
      <c r="K732" s="42"/>
      <c r="L732" s="42"/>
      <c r="M732" s="42"/>
      <c r="N732" s="42"/>
      <c r="O732" s="63"/>
      <c r="P732" s="42"/>
      <c r="Q732" s="42"/>
      <c r="S732" s="42"/>
      <c r="T732" s="39"/>
      <c r="U732" s="39"/>
      <c r="V732" s="39"/>
      <c r="W732" s="39"/>
      <c r="X732" s="39"/>
      <c r="Y732" s="39"/>
      <c r="AN732" s="68"/>
      <c r="AO732" s="68"/>
    </row>
    <row r="733" spans="1:41" s="43" customFormat="1" x14ac:dyDescent="0.25">
      <c r="A733" s="42"/>
      <c r="B733" s="42"/>
      <c r="C733" s="42"/>
      <c r="D733" s="42"/>
      <c r="E733" s="42"/>
      <c r="F733" s="62"/>
      <c r="G733" s="62"/>
      <c r="H733" s="63"/>
      <c r="I733" s="293"/>
      <c r="K733" s="42"/>
      <c r="L733" s="42"/>
      <c r="M733" s="42"/>
      <c r="N733" s="42"/>
      <c r="O733" s="63"/>
      <c r="P733" s="42"/>
      <c r="Q733" s="42"/>
      <c r="S733" s="42"/>
      <c r="T733" s="39"/>
      <c r="U733" s="39"/>
      <c r="V733" s="39"/>
      <c r="W733" s="39"/>
      <c r="X733" s="39"/>
      <c r="Y733" s="39"/>
      <c r="AN733" s="68"/>
      <c r="AO733" s="68"/>
    </row>
    <row r="734" spans="1:41" s="43" customFormat="1" x14ac:dyDescent="0.25">
      <c r="A734" s="42"/>
      <c r="B734" s="42"/>
      <c r="C734" s="42"/>
      <c r="D734" s="42"/>
      <c r="E734" s="42"/>
      <c r="F734" s="62"/>
      <c r="G734" s="62"/>
      <c r="H734" s="63"/>
      <c r="I734" s="293"/>
      <c r="K734" s="42"/>
      <c r="L734" s="42"/>
      <c r="M734" s="42"/>
      <c r="N734" s="42"/>
      <c r="O734" s="63"/>
      <c r="P734" s="42"/>
      <c r="Q734" s="42"/>
      <c r="S734" s="42"/>
      <c r="T734" s="39"/>
      <c r="U734" s="39"/>
      <c r="V734" s="39"/>
      <c r="W734" s="39"/>
      <c r="X734" s="39"/>
      <c r="Y734" s="39"/>
      <c r="AN734" s="68"/>
      <c r="AO734" s="68"/>
    </row>
    <row r="735" spans="1:41" s="43" customFormat="1" x14ac:dyDescent="0.25">
      <c r="A735" s="42"/>
      <c r="B735" s="42"/>
      <c r="C735" s="42"/>
      <c r="D735" s="42"/>
      <c r="E735" s="42"/>
      <c r="F735" s="62"/>
      <c r="G735" s="62"/>
      <c r="H735" s="63"/>
      <c r="I735" s="293"/>
      <c r="K735" s="42"/>
      <c r="L735" s="42"/>
      <c r="M735" s="42"/>
      <c r="N735" s="42"/>
      <c r="O735" s="63"/>
      <c r="P735" s="42"/>
      <c r="Q735" s="42"/>
      <c r="S735" s="42"/>
      <c r="T735" s="39"/>
      <c r="U735" s="39"/>
      <c r="V735" s="39"/>
      <c r="W735" s="39"/>
      <c r="X735" s="39"/>
      <c r="Y735" s="39"/>
      <c r="AN735" s="68"/>
      <c r="AO735" s="68"/>
    </row>
    <row r="736" spans="1:41" s="43" customFormat="1" x14ac:dyDescent="0.25">
      <c r="A736" s="42"/>
      <c r="B736" s="42"/>
      <c r="C736" s="42"/>
      <c r="D736" s="42"/>
      <c r="E736" s="42"/>
      <c r="F736" s="62"/>
      <c r="G736" s="62"/>
      <c r="H736" s="63"/>
      <c r="I736" s="293"/>
      <c r="K736" s="42"/>
      <c r="L736" s="42"/>
      <c r="M736" s="42"/>
      <c r="N736" s="42"/>
      <c r="O736" s="63"/>
      <c r="P736" s="42"/>
      <c r="Q736" s="42"/>
      <c r="S736" s="42"/>
      <c r="T736" s="39"/>
      <c r="U736" s="39"/>
      <c r="V736" s="39"/>
      <c r="W736" s="39"/>
      <c r="X736" s="39"/>
      <c r="Y736" s="39"/>
      <c r="AN736" s="68"/>
      <c r="AO736" s="68"/>
    </row>
    <row r="737" spans="1:41" s="43" customFormat="1" x14ac:dyDescent="0.25">
      <c r="A737" s="42"/>
      <c r="B737" s="42"/>
      <c r="C737" s="42"/>
      <c r="D737" s="42"/>
      <c r="E737" s="42"/>
      <c r="F737" s="62"/>
      <c r="G737" s="62"/>
      <c r="H737" s="63"/>
      <c r="I737" s="293"/>
      <c r="K737" s="42"/>
      <c r="L737" s="42"/>
      <c r="M737" s="42"/>
      <c r="N737" s="42"/>
      <c r="O737" s="63"/>
      <c r="P737" s="42"/>
      <c r="Q737" s="42"/>
      <c r="S737" s="42"/>
      <c r="T737" s="39"/>
      <c r="U737" s="39"/>
      <c r="V737" s="39"/>
      <c r="W737" s="39"/>
      <c r="X737" s="39"/>
      <c r="Y737" s="39"/>
      <c r="AN737" s="68"/>
      <c r="AO737" s="68"/>
    </row>
    <row r="738" spans="1:41" s="43" customFormat="1" x14ac:dyDescent="0.25">
      <c r="A738" s="42"/>
      <c r="B738" s="42"/>
      <c r="C738" s="42"/>
      <c r="D738" s="42"/>
      <c r="E738" s="42"/>
      <c r="F738" s="62"/>
      <c r="G738" s="62"/>
      <c r="H738" s="63"/>
      <c r="I738" s="293"/>
      <c r="K738" s="42"/>
      <c r="L738" s="42"/>
      <c r="M738" s="42"/>
      <c r="N738" s="42"/>
      <c r="O738" s="63"/>
      <c r="P738" s="42"/>
      <c r="Q738" s="42"/>
      <c r="S738" s="42"/>
      <c r="T738" s="39"/>
      <c r="U738" s="39"/>
      <c r="V738" s="39"/>
      <c r="W738" s="39"/>
      <c r="X738" s="39"/>
      <c r="Y738" s="39"/>
      <c r="AN738" s="68"/>
      <c r="AO738" s="68"/>
    </row>
    <row r="739" spans="1:41" s="43" customFormat="1" x14ac:dyDescent="0.25">
      <c r="A739" s="42"/>
      <c r="B739" s="42"/>
      <c r="C739" s="42"/>
      <c r="D739" s="42"/>
      <c r="E739" s="42"/>
      <c r="F739" s="62"/>
      <c r="G739" s="62"/>
      <c r="H739" s="63"/>
      <c r="I739" s="293"/>
      <c r="K739" s="42"/>
      <c r="L739" s="42"/>
      <c r="M739" s="42"/>
      <c r="N739" s="42"/>
      <c r="O739" s="63"/>
      <c r="P739" s="42"/>
      <c r="Q739" s="42"/>
      <c r="S739" s="42"/>
      <c r="T739" s="39"/>
      <c r="U739" s="39"/>
      <c r="V739" s="39"/>
      <c r="W739" s="39"/>
      <c r="X739" s="39"/>
      <c r="Y739" s="39"/>
      <c r="AN739" s="68"/>
      <c r="AO739" s="68"/>
    </row>
    <row r="740" spans="1:41" s="43" customFormat="1" x14ac:dyDescent="0.25">
      <c r="A740" s="42"/>
      <c r="B740" s="42"/>
      <c r="C740" s="42"/>
      <c r="D740" s="42"/>
      <c r="E740" s="42"/>
      <c r="F740" s="62"/>
      <c r="G740" s="62"/>
      <c r="H740" s="63"/>
      <c r="I740" s="293"/>
      <c r="K740" s="42"/>
      <c r="L740" s="42"/>
      <c r="M740" s="42"/>
      <c r="N740" s="42"/>
      <c r="O740" s="63"/>
      <c r="P740" s="42"/>
      <c r="Q740" s="42"/>
      <c r="S740" s="42"/>
      <c r="T740" s="39"/>
      <c r="U740" s="39"/>
      <c r="V740" s="39"/>
      <c r="W740" s="39"/>
      <c r="X740" s="39"/>
      <c r="Y740" s="39"/>
      <c r="AN740" s="68"/>
      <c r="AO740" s="68"/>
    </row>
    <row r="741" spans="1:41" s="43" customFormat="1" x14ac:dyDescent="0.25">
      <c r="A741" s="42"/>
      <c r="B741" s="42"/>
      <c r="C741" s="42"/>
      <c r="D741" s="42"/>
      <c r="E741" s="42"/>
      <c r="F741" s="62"/>
      <c r="G741" s="62"/>
      <c r="H741" s="63"/>
      <c r="I741" s="293"/>
      <c r="K741" s="42"/>
      <c r="L741" s="42"/>
      <c r="M741" s="42"/>
      <c r="N741" s="42"/>
      <c r="O741" s="63"/>
      <c r="P741" s="42"/>
      <c r="Q741" s="42"/>
      <c r="S741" s="42"/>
      <c r="T741" s="39"/>
      <c r="U741" s="39"/>
      <c r="V741" s="39"/>
      <c r="W741" s="39"/>
      <c r="X741" s="39"/>
      <c r="Y741" s="39"/>
      <c r="AN741" s="68"/>
      <c r="AO741" s="68"/>
    </row>
    <row r="742" spans="1:41" s="43" customFormat="1" x14ac:dyDescent="0.25">
      <c r="A742" s="42"/>
      <c r="B742" s="42"/>
      <c r="C742" s="42"/>
      <c r="D742" s="42"/>
      <c r="E742" s="42"/>
      <c r="F742" s="62"/>
      <c r="G742" s="62"/>
      <c r="H742" s="63"/>
      <c r="I742" s="293"/>
      <c r="K742" s="42"/>
      <c r="L742" s="42"/>
      <c r="M742" s="42"/>
      <c r="N742" s="42"/>
      <c r="O742" s="63"/>
      <c r="P742" s="42"/>
      <c r="Q742" s="42"/>
      <c r="S742" s="42"/>
      <c r="T742" s="39"/>
      <c r="U742" s="39"/>
      <c r="V742" s="39"/>
      <c r="W742" s="39"/>
      <c r="X742" s="39"/>
      <c r="Y742" s="39"/>
      <c r="AN742" s="68"/>
      <c r="AO742" s="68"/>
    </row>
    <row r="743" spans="1:41" s="43" customFormat="1" x14ac:dyDescent="0.25">
      <c r="A743" s="42"/>
      <c r="B743" s="42"/>
      <c r="C743" s="42"/>
      <c r="D743" s="42"/>
      <c r="E743" s="42"/>
      <c r="F743" s="62"/>
      <c r="G743" s="62"/>
      <c r="H743" s="63"/>
      <c r="I743" s="293"/>
      <c r="K743" s="42"/>
      <c r="L743" s="42"/>
      <c r="M743" s="42"/>
      <c r="N743" s="42"/>
      <c r="O743" s="63"/>
      <c r="P743" s="42"/>
      <c r="Q743" s="42"/>
      <c r="S743" s="42"/>
      <c r="T743" s="39"/>
      <c r="U743" s="39"/>
      <c r="V743" s="39"/>
      <c r="W743" s="39"/>
      <c r="X743" s="39"/>
      <c r="Y743" s="39"/>
      <c r="AN743" s="68"/>
      <c r="AO743" s="68"/>
    </row>
    <row r="744" spans="1:41" s="43" customFormat="1" x14ac:dyDescent="0.25">
      <c r="A744" s="42"/>
      <c r="B744" s="42"/>
      <c r="C744" s="42"/>
      <c r="D744" s="42"/>
      <c r="E744" s="42"/>
      <c r="F744" s="62"/>
      <c r="G744" s="62"/>
      <c r="H744" s="63"/>
      <c r="I744" s="293"/>
      <c r="K744" s="42"/>
      <c r="L744" s="42"/>
      <c r="M744" s="42"/>
      <c r="N744" s="42"/>
      <c r="O744" s="63"/>
      <c r="P744" s="42"/>
      <c r="Q744" s="42"/>
      <c r="S744" s="42"/>
      <c r="T744" s="39"/>
      <c r="U744" s="39"/>
      <c r="V744" s="39"/>
      <c r="W744" s="39"/>
      <c r="X744" s="39"/>
      <c r="Y744" s="39"/>
      <c r="AN744" s="68"/>
      <c r="AO744" s="68"/>
    </row>
    <row r="745" spans="1:41" s="43" customFormat="1" x14ac:dyDescent="0.25">
      <c r="A745" s="42"/>
      <c r="B745" s="42"/>
      <c r="C745" s="42"/>
      <c r="D745" s="42"/>
      <c r="E745" s="42"/>
      <c r="F745" s="62"/>
      <c r="G745" s="62"/>
      <c r="H745" s="63"/>
      <c r="I745" s="293"/>
      <c r="K745" s="42"/>
      <c r="L745" s="42"/>
      <c r="M745" s="42"/>
      <c r="N745" s="42"/>
      <c r="O745" s="63"/>
      <c r="P745" s="42"/>
      <c r="Q745" s="42"/>
      <c r="S745" s="42"/>
      <c r="T745" s="39"/>
      <c r="U745" s="39"/>
      <c r="V745" s="39"/>
      <c r="W745" s="39"/>
      <c r="X745" s="39"/>
      <c r="Y745" s="39"/>
      <c r="AN745" s="68"/>
      <c r="AO745" s="68"/>
    </row>
    <row r="746" spans="1:41" s="43" customFormat="1" x14ac:dyDescent="0.25">
      <c r="A746" s="42"/>
      <c r="B746" s="42"/>
      <c r="C746" s="42"/>
      <c r="D746" s="42"/>
      <c r="E746" s="42"/>
      <c r="F746" s="62"/>
      <c r="G746" s="62"/>
      <c r="H746" s="63"/>
      <c r="I746" s="293"/>
      <c r="K746" s="42"/>
      <c r="L746" s="42"/>
      <c r="M746" s="42"/>
      <c r="N746" s="42"/>
      <c r="O746" s="63"/>
      <c r="P746" s="42"/>
      <c r="Q746" s="42"/>
      <c r="S746" s="42"/>
      <c r="T746" s="39"/>
      <c r="U746" s="39"/>
      <c r="V746" s="39"/>
      <c r="W746" s="39"/>
      <c r="X746" s="39"/>
      <c r="Y746" s="39"/>
      <c r="AN746" s="68"/>
      <c r="AO746" s="68"/>
    </row>
    <row r="747" spans="1:41" s="43" customFormat="1" x14ac:dyDescent="0.25">
      <c r="A747" s="42"/>
      <c r="B747" s="42"/>
      <c r="C747" s="42"/>
      <c r="D747" s="42"/>
      <c r="E747" s="42"/>
      <c r="F747" s="62"/>
      <c r="G747" s="62"/>
      <c r="H747" s="63"/>
      <c r="I747" s="293"/>
      <c r="K747" s="42"/>
      <c r="L747" s="42"/>
      <c r="M747" s="42"/>
      <c r="N747" s="42"/>
      <c r="O747" s="63"/>
      <c r="P747" s="42"/>
      <c r="Q747" s="42"/>
      <c r="S747" s="42"/>
      <c r="T747" s="39"/>
      <c r="U747" s="39"/>
      <c r="V747" s="39"/>
      <c r="W747" s="39"/>
      <c r="X747" s="39"/>
      <c r="Y747" s="39"/>
      <c r="AN747" s="68"/>
      <c r="AO747" s="68"/>
    </row>
    <row r="748" spans="1:41" s="43" customFormat="1" x14ac:dyDescent="0.25">
      <c r="A748" s="42"/>
      <c r="B748" s="42"/>
      <c r="C748" s="42"/>
      <c r="D748" s="42"/>
      <c r="E748" s="42"/>
      <c r="F748" s="62"/>
      <c r="G748" s="62"/>
      <c r="H748" s="63"/>
      <c r="I748" s="293"/>
      <c r="K748" s="42"/>
      <c r="L748" s="42"/>
      <c r="M748" s="42"/>
      <c r="N748" s="42"/>
      <c r="O748" s="63"/>
      <c r="P748" s="42"/>
      <c r="Q748" s="42"/>
      <c r="S748" s="42"/>
      <c r="T748" s="39"/>
      <c r="U748" s="39"/>
      <c r="V748" s="39"/>
      <c r="W748" s="39"/>
      <c r="X748" s="39"/>
      <c r="Y748" s="39"/>
      <c r="AN748" s="68"/>
      <c r="AO748" s="68"/>
    </row>
    <row r="749" spans="1:41" s="43" customFormat="1" x14ac:dyDescent="0.25">
      <c r="A749" s="42"/>
      <c r="B749" s="42"/>
      <c r="C749" s="42"/>
      <c r="D749" s="42"/>
      <c r="E749" s="42"/>
      <c r="F749" s="62"/>
      <c r="G749" s="62"/>
      <c r="H749" s="63"/>
      <c r="I749" s="293"/>
      <c r="K749" s="42"/>
      <c r="L749" s="42"/>
      <c r="M749" s="42"/>
      <c r="N749" s="42"/>
      <c r="O749" s="63"/>
      <c r="P749" s="42"/>
      <c r="Q749" s="42"/>
      <c r="S749" s="42"/>
      <c r="T749" s="39"/>
      <c r="U749" s="39"/>
      <c r="V749" s="39"/>
      <c r="W749" s="39"/>
      <c r="X749" s="39"/>
      <c r="Y749" s="39"/>
      <c r="AN749" s="68"/>
      <c r="AO749" s="68"/>
    </row>
    <row r="750" spans="1:41" s="43" customFormat="1" x14ac:dyDescent="0.25">
      <c r="A750" s="42"/>
      <c r="B750" s="42"/>
      <c r="C750" s="42"/>
      <c r="D750" s="42"/>
      <c r="E750" s="42"/>
      <c r="F750" s="62"/>
      <c r="G750" s="62"/>
      <c r="H750" s="63"/>
      <c r="I750" s="293"/>
      <c r="K750" s="42"/>
      <c r="L750" s="42"/>
      <c r="M750" s="42"/>
      <c r="N750" s="42"/>
      <c r="O750" s="63"/>
      <c r="P750" s="42"/>
      <c r="Q750" s="42"/>
      <c r="S750" s="42"/>
      <c r="T750" s="39"/>
      <c r="U750" s="39"/>
      <c r="V750" s="39"/>
      <c r="W750" s="39"/>
      <c r="X750" s="39"/>
      <c r="Y750" s="39"/>
      <c r="AN750" s="68"/>
      <c r="AO750" s="68"/>
    </row>
    <row r="751" spans="1:41" s="43" customFormat="1" x14ac:dyDescent="0.25">
      <c r="A751" s="42"/>
      <c r="B751" s="42"/>
      <c r="C751" s="42"/>
      <c r="D751" s="42"/>
      <c r="E751" s="42"/>
      <c r="F751" s="62"/>
      <c r="G751" s="62"/>
      <c r="H751" s="63"/>
      <c r="I751" s="293"/>
      <c r="K751" s="42"/>
      <c r="L751" s="42"/>
      <c r="M751" s="42"/>
      <c r="N751" s="42"/>
      <c r="O751" s="63"/>
      <c r="P751" s="42"/>
      <c r="Q751" s="42"/>
      <c r="S751" s="42"/>
      <c r="T751" s="39"/>
      <c r="U751" s="39"/>
      <c r="V751" s="39"/>
      <c r="W751" s="39"/>
      <c r="X751" s="39"/>
      <c r="Y751" s="39"/>
      <c r="AN751" s="68"/>
      <c r="AO751" s="68"/>
    </row>
    <row r="752" spans="1:41" s="43" customFormat="1" x14ac:dyDescent="0.25">
      <c r="A752" s="42"/>
      <c r="B752" s="42"/>
      <c r="C752" s="42"/>
      <c r="D752" s="42"/>
      <c r="E752" s="42"/>
      <c r="F752" s="62"/>
      <c r="G752" s="62"/>
      <c r="H752" s="63"/>
      <c r="I752" s="293"/>
      <c r="K752" s="42"/>
      <c r="L752" s="42"/>
      <c r="M752" s="42"/>
      <c r="N752" s="42"/>
      <c r="O752" s="63"/>
      <c r="P752" s="42"/>
      <c r="Q752" s="42"/>
      <c r="S752" s="42"/>
      <c r="T752" s="39"/>
      <c r="U752" s="39"/>
      <c r="V752" s="39"/>
      <c r="W752" s="39"/>
      <c r="X752" s="39"/>
      <c r="Y752" s="39"/>
      <c r="AN752" s="68"/>
      <c r="AO752" s="68"/>
    </row>
    <row r="753" spans="1:41" s="43" customFormat="1" x14ac:dyDescent="0.25">
      <c r="A753" s="42"/>
      <c r="B753" s="42"/>
      <c r="C753" s="42"/>
      <c r="D753" s="42"/>
      <c r="E753" s="42"/>
      <c r="F753" s="62"/>
      <c r="G753" s="62"/>
      <c r="H753" s="63"/>
      <c r="I753" s="293"/>
      <c r="K753" s="42"/>
      <c r="L753" s="42"/>
      <c r="M753" s="42"/>
      <c r="N753" s="42"/>
      <c r="O753" s="63"/>
      <c r="P753" s="42"/>
      <c r="Q753" s="42"/>
      <c r="S753" s="42"/>
      <c r="T753" s="39"/>
      <c r="U753" s="39"/>
      <c r="V753" s="39"/>
      <c r="W753" s="39"/>
      <c r="X753" s="39"/>
      <c r="Y753" s="39"/>
      <c r="AN753" s="68"/>
      <c r="AO753" s="68"/>
    </row>
    <row r="754" spans="1:41" s="43" customFormat="1" x14ac:dyDescent="0.25">
      <c r="A754" s="42"/>
      <c r="B754" s="42"/>
      <c r="C754" s="42"/>
      <c r="D754" s="42"/>
      <c r="E754" s="42"/>
      <c r="F754" s="62"/>
      <c r="G754" s="62"/>
      <c r="H754" s="63"/>
      <c r="I754" s="293"/>
      <c r="K754" s="42"/>
      <c r="L754" s="42"/>
      <c r="M754" s="42"/>
      <c r="N754" s="42"/>
      <c r="O754" s="63"/>
      <c r="P754" s="42"/>
      <c r="Q754" s="42"/>
      <c r="S754" s="42"/>
      <c r="T754" s="39"/>
      <c r="U754" s="39"/>
      <c r="V754" s="39"/>
      <c r="W754" s="39"/>
      <c r="X754" s="39"/>
      <c r="Y754" s="39"/>
      <c r="AN754" s="68"/>
      <c r="AO754" s="68"/>
    </row>
    <row r="755" spans="1:41" s="43" customFormat="1" x14ac:dyDescent="0.25">
      <c r="A755" s="42"/>
      <c r="B755" s="42"/>
      <c r="C755" s="42"/>
      <c r="D755" s="42"/>
      <c r="E755" s="42"/>
      <c r="F755" s="62"/>
      <c r="G755" s="62"/>
      <c r="H755" s="63"/>
      <c r="I755" s="293"/>
      <c r="K755" s="42"/>
      <c r="L755" s="42"/>
      <c r="M755" s="42"/>
      <c r="N755" s="42"/>
      <c r="O755" s="63"/>
      <c r="P755" s="42"/>
      <c r="Q755" s="42"/>
      <c r="S755" s="42"/>
      <c r="T755" s="39"/>
      <c r="U755" s="39"/>
      <c r="V755" s="39"/>
      <c r="W755" s="39"/>
      <c r="X755" s="39"/>
      <c r="Y755" s="39"/>
      <c r="AN755" s="68"/>
      <c r="AO755" s="68"/>
    </row>
    <row r="756" spans="1:41" s="43" customFormat="1" x14ac:dyDescent="0.25">
      <c r="A756" s="42"/>
      <c r="B756" s="42"/>
      <c r="C756" s="42"/>
      <c r="D756" s="42"/>
      <c r="E756" s="42"/>
      <c r="F756" s="62"/>
      <c r="G756" s="62"/>
      <c r="H756" s="63"/>
      <c r="I756" s="293"/>
      <c r="K756" s="42"/>
      <c r="L756" s="42"/>
      <c r="M756" s="42"/>
      <c r="N756" s="42"/>
      <c r="O756" s="63"/>
      <c r="P756" s="42"/>
      <c r="Q756" s="42"/>
      <c r="S756" s="42"/>
      <c r="T756" s="39"/>
      <c r="U756" s="39"/>
      <c r="V756" s="39"/>
      <c r="W756" s="39"/>
      <c r="X756" s="39"/>
      <c r="Y756" s="39"/>
      <c r="AN756" s="68"/>
      <c r="AO756" s="68"/>
    </row>
    <row r="757" spans="1:41" s="43" customFormat="1" x14ac:dyDescent="0.25">
      <c r="A757" s="42"/>
      <c r="B757" s="42"/>
      <c r="C757" s="42"/>
      <c r="D757" s="42"/>
      <c r="E757" s="42"/>
      <c r="F757" s="62"/>
      <c r="G757" s="62"/>
      <c r="H757" s="63"/>
      <c r="I757" s="293"/>
      <c r="K757" s="42"/>
      <c r="L757" s="42"/>
      <c r="M757" s="42"/>
      <c r="N757" s="42"/>
      <c r="O757" s="63"/>
      <c r="P757" s="42"/>
      <c r="Q757" s="42"/>
      <c r="S757" s="42"/>
      <c r="T757" s="39"/>
      <c r="U757" s="39"/>
      <c r="V757" s="39"/>
      <c r="W757" s="39"/>
      <c r="X757" s="39"/>
      <c r="Y757" s="39"/>
      <c r="AN757" s="68"/>
      <c r="AO757" s="68"/>
    </row>
    <row r="758" spans="1:41" s="43" customFormat="1" x14ac:dyDescent="0.25">
      <c r="A758" s="42"/>
      <c r="B758" s="42"/>
      <c r="C758" s="42"/>
      <c r="D758" s="42"/>
      <c r="E758" s="42"/>
      <c r="F758" s="62"/>
      <c r="G758" s="62"/>
      <c r="H758" s="63"/>
      <c r="I758" s="293"/>
      <c r="K758" s="42"/>
      <c r="L758" s="42"/>
      <c r="M758" s="42"/>
      <c r="N758" s="42"/>
      <c r="O758" s="63"/>
      <c r="P758" s="42"/>
      <c r="Q758" s="42"/>
      <c r="S758" s="42"/>
      <c r="T758" s="39"/>
      <c r="U758" s="39"/>
      <c r="V758" s="39"/>
      <c r="W758" s="39"/>
      <c r="X758" s="39"/>
      <c r="Y758" s="39"/>
      <c r="AN758" s="68"/>
      <c r="AO758" s="68"/>
    </row>
    <row r="759" spans="1:41" s="43" customFormat="1" x14ac:dyDescent="0.25">
      <c r="A759" s="42"/>
      <c r="B759" s="42"/>
      <c r="C759" s="42"/>
      <c r="D759" s="42"/>
      <c r="E759" s="42"/>
      <c r="F759" s="62"/>
      <c r="G759" s="62"/>
      <c r="H759" s="63"/>
      <c r="I759" s="293"/>
      <c r="K759" s="42"/>
      <c r="L759" s="42"/>
      <c r="M759" s="42"/>
      <c r="N759" s="42"/>
      <c r="O759" s="63"/>
      <c r="P759" s="42"/>
      <c r="Q759" s="42"/>
      <c r="S759" s="42"/>
      <c r="T759" s="39"/>
      <c r="U759" s="39"/>
      <c r="V759" s="39"/>
      <c r="W759" s="39"/>
      <c r="X759" s="39"/>
      <c r="Y759" s="39"/>
      <c r="AN759" s="68"/>
      <c r="AO759" s="68"/>
    </row>
    <row r="760" spans="1:41" s="43" customFormat="1" x14ac:dyDescent="0.25">
      <c r="A760" s="42"/>
      <c r="B760" s="42"/>
      <c r="C760" s="42"/>
      <c r="D760" s="42"/>
      <c r="E760" s="42"/>
      <c r="F760" s="62"/>
      <c r="G760" s="62"/>
      <c r="H760" s="63"/>
      <c r="I760" s="293"/>
      <c r="K760" s="42"/>
      <c r="L760" s="42"/>
      <c r="M760" s="42"/>
      <c r="N760" s="42"/>
      <c r="O760" s="63"/>
      <c r="P760" s="42"/>
      <c r="Q760" s="42"/>
      <c r="S760" s="42"/>
      <c r="T760" s="39"/>
      <c r="U760" s="39"/>
      <c r="V760" s="39"/>
      <c r="W760" s="39"/>
      <c r="X760" s="39"/>
      <c r="Y760" s="39"/>
      <c r="AN760" s="68"/>
      <c r="AO760" s="68"/>
    </row>
    <row r="761" spans="1:41" s="43" customFormat="1" x14ac:dyDescent="0.25">
      <c r="A761" s="42"/>
      <c r="B761" s="42"/>
      <c r="C761" s="42"/>
      <c r="D761" s="42"/>
      <c r="E761" s="42"/>
      <c r="F761" s="62"/>
      <c r="G761" s="62"/>
      <c r="H761" s="63"/>
      <c r="I761" s="293"/>
      <c r="K761" s="42"/>
      <c r="L761" s="42"/>
      <c r="M761" s="42"/>
      <c r="N761" s="42"/>
      <c r="O761" s="63"/>
      <c r="P761" s="42"/>
      <c r="Q761" s="42"/>
      <c r="S761" s="42"/>
      <c r="T761" s="39"/>
      <c r="U761" s="39"/>
      <c r="V761" s="39"/>
      <c r="W761" s="39"/>
      <c r="X761" s="39"/>
      <c r="Y761" s="39"/>
      <c r="AN761" s="68"/>
      <c r="AO761" s="68"/>
    </row>
    <row r="762" spans="1:41" s="43" customFormat="1" x14ac:dyDescent="0.25">
      <c r="A762" s="42"/>
      <c r="B762" s="42"/>
      <c r="C762" s="42"/>
      <c r="D762" s="42"/>
      <c r="E762" s="42"/>
      <c r="F762" s="62"/>
      <c r="G762" s="62"/>
      <c r="H762" s="63"/>
      <c r="I762" s="293"/>
      <c r="K762" s="42"/>
      <c r="L762" s="42"/>
      <c r="M762" s="42"/>
      <c r="N762" s="42"/>
      <c r="O762" s="63"/>
      <c r="P762" s="42"/>
      <c r="Q762" s="42"/>
      <c r="S762" s="42"/>
      <c r="T762" s="39"/>
      <c r="U762" s="39"/>
      <c r="V762" s="39"/>
      <c r="W762" s="39"/>
      <c r="X762" s="39"/>
      <c r="Y762" s="39"/>
      <c r="AN762" s="68"/>
      <c r="AO762" s="68"/>
    </row>
    <row r="763" spans="1:41" s="43" customFormat="1" x14ac:dyDescent="0.25">
      <c r="A763" s="42"/>
      <c r="B763" s="42"/>
      <c r="C763" s="42"/>
      <c r="D763" s="42"/>
      <c r="E763" s="42"/>
      <c r="F763" s="62"/>
      <c r="G763" s="62"/>
      <c r="H763" s="63"/>
      <c r="I763" s="293"/>
      <c r="K763" s="42"/>
      <c r="L763" s="42"/>
      <c r="M763" s="42"/>
      <c r="N763" s="42"/>
      <c r="O763" s="63"/>
      <c r="P763" s="42"/>
      <c r="Q763" s="42"/>
      <c r="S763" s="42"/>
      <c r="T763" s="39"/>
      <c r="U763" s="39"/>
      <c r="V763" s="39"/>
      <c r="W763" s="39"/>
      <c r="X763" s="39"/>
      <c r="Y763" s="39"/>
      <c r="AN763" s="68"/>
      <c r="AO763" s="68"/>
    </row>
    <row r="764" spans="1:41" s="43" customFormat="1" x14ac:dyDescent="0.25">
      <c r="A764" s="42"/>
      <c r="B764" s="42"/>
      <c r="C764" s="42"/>
      <c r="D764" s="42"/>
      <c r="E764" s="42"/>
      <c r="F764" s="62"/>
      <c r="G764" s="62"/>
      <c r="H764" s="63"/>
      <c r="I764" s="293"/>
      <c r="K764" s="42"/>
      <c r="L764" s="42"/>
      <c r="M764" s="42"/>
      <c r="N764" s="42"/>
      <c r="O764" s="63"/>
      <c r="P764" s="42"/>
      <c r="Q764" s="42"/>
      <c r="S764" s="42"/>
      <c r="T764" s="39"/>
      <c r="U764" s="39"/>
      <c r="V764" s="39"/>
      <c r="W764" s="39"/>
      <c r="X764" s="39"/>
      <c r="Y764" s="39"/>
      <c r="AN764" s="68"/>
      <c r="AO764" s="68"/>
    </row>
    <row r="765" spans="1:41" s="43" customFormat="1" x14ac:dyDescent="0.25">
      <c r="A765" s="42"/>
      <c r="B765" s="42"/>
      <c r="C765" s="42"/>
      <c r="D765" s="42"/>
      <c r="E765" s="42"/>
      <c r="F765" s="62"/>
      <c r="G765" s="62"/>
      <c r="H765" s="63"/>
      <c r="I765" s="293"/>
      <c r="K765" s="42"/>
      <c r="L765" s="42"/>
      <c r="M765" s="42"/>
      <c r="N765" s="42"/>
      <c r="O765" s="63"/>
      <c r="P765" s="42"/>
      <c r="Q765" s="42"/>
      <c r="S765" s="42"/>
      <c r="T765" s="39"/>
      <c r="U765" s="39"/>
      <c r="V765" s="39"/>
      <c r="W765" s="39"/>
      <c r="X765" s="39"/>
      <c r="Y765" s="39"/>
      <c r="AN765" s="68"/>
      <c r="AO765" s="68"/>
    </row>
    <row r="766" spans="1:41" s="43" customFormat="1" x14ac:dyDescent="0.25">
      <c r="A766" s="42"/>
      <c r="B766" s="42"/>
      <c r="C766" s="42"/>
      <c r="D766" s="42"/>
      <c r="E766" s="42"/>
      <c r="F766" s="62"/>
      <c r="G766" s="62"/>
      <c r="H766" s="63"/>
      <c r="I766" s="293"/>
      <c r="K766" s="42"/>
      <c r="L766" s="42"/>
      <c r="M766" s="42"/>
      <c r="N766" s="42"/>
      <c r="O766" s="63"/>
      <c r="P766" s="42"/>
      <c r="Q766" s="42"/>
      <c r="S766" s="42"/>
      <c r="T766" s="39"/>
      <c r="U766" s="39"/>
      <c r="V766" s="39"/>
      <c r="W766" s="39"/>
      <c r="X766" s="39"/>
      <c r="Y766" s="39"/>
      <c r="AN766" s="68"/>
      <c r="AO766" s="68"/>
    </row>
    <row r="767" spans="1:41" s="43" customFormat="1" x14ac:dyDescent="0.25">
      <c r="A767" s="42"/>
      <c r="B767" s="42"/>
      <c r="C767" s="42"/>
      <c r="D767" s="42"/>
      <c r="E767" s="42"/>
      <c r="F767" s="62"/>
      <c r="G767" s="62"/>
      <c r="H767" s="63"/>
      <c r="I767" s="293"/>
      <c r="K767" s="42"/>
      <c r="L767" s="42"/>
      <c r="M767" s="42"/>
      <c r="N767" s="42"/>
      <c r="O767" s="63"/>
      <c r="P767" s="42"/>
      <c r="Q767" s="42"/>
      <c r="S767" s="42"/>
      <c r="T767" s="39"/>
      <c r="U767" s="39"/>
      <c r="V767" s="39"/>
      <c r="W767" s="39"/>
      <c r="X767" s="39"/>
      <c r="Y767" s="39"/>
      <c r="AN767" s="68"/>
      <c r="AO767" s="68"/>
    </row>
    <row r="768" spans="1:41" s="43" customFormat="1" x14ac:dyDescent="0.25">
      <c r="A768" s="42"/>
      <c r="B768" s="42"/>
      <c r="C768" s="42"/>
      <c r="D768" s="42"/>
      <c r="E768" s="42"/>
      <c r="F768" s="62"/>
      <c r="G768" s="62"/>
      <c r="H768" s="63"/>
      <c r="I768" s="293"/>
      <c r="K768" s="42"/>
      <c r="L768" s="42"/>
      <c r="M768" s="42"/>
      <c r="N768" s="42"/>
      <c r="O768" s="63"/>
      <c r="P768" s="42"/>
      <c r="Q768" s="42"/>
      <c r="S768" s="42"/>
      <c r="T768" s="39"/>
      <c r="U768" s="39"/>
      <c r="V768" s="39"/>
      <c r="W768" s="39"/>
      <c r="X768" s="39"/>
      <c r="Y768" s="39"/>
      <c r="AN768" s="68"/>
      <c r="AO768" s="68"/>
    </row>
    <row r="769" spans="1:41" s="43" customFormat="1" x14ac:dyDescent="0.25">
      <c r="A769" s="42"/>
      <c r="B769" s="42"/>
      <c r="C769" s="42"/>
      <c r="D769" s="42"/>
      <c r="E769" s="42"/>
      <c r="F769" s="62"/>
      <c r="G769" s="62"/>
      <c r="H769" s="63"/>
      <c r="I769" s="293"/>
      <c r="K769" s="42"/>
      <c r="L769" s="42"/>
      <c r="M769" s="42"/>
      <c r="N769" s="42"/>
      <c r="O769" s="63"/>
      <c r="P769" s="42"/>
      <c r="Q769" s="42"/>
      <c r="S769" s="42"/>
      <c r="T769" s="39"/>
      <c r="U769" s="39"/>
      <c r="V769" s="39"/>
      <c r="W769" s="39"/>
      <c r="X769" s="39"/>
      <c r="Y769" s="39"/>
      <c r="AN769" s="68"/>
      <c r="AO769" s="68"/>
    </row>
    <row r="770" spans="1:41" s="43" customFormat="1" x14ac:dyDescent="0.25">
      <c r="A770" s="42"/>
      <c r="B770" s="42"/>
      <c r="C770" s="42"/>
      <c r="D770" s="42"/>
      <c r="E770" s="42"/>
      <c r="F770" s="62"/>
      <c r="G770" s="62"/>
      <c r="H770" s="63"/>
      <c r="I770" s="293"/>
      <c r="K770" s="42"/>
      <c r="L770" s="42"/>
      <c r="M770" s="42"/>
      <c r="N770" s="42"/>
      <c r="O770" s="63"/>
      <c r="P770" s="42"/>
      <c r="Q770" s="42"/>
      <c r="S770" s="42"/>
      <c r="T770" s="39"/>
      <c r="U770" s="39"/>
      <c r="V770" s="39"/>
      <c r="W770" s="39"/>
      <c r="X770" s="39"/>
      <c r="Y770" s="39"/>
      <c r="AN770" s="68"/>
      <c r="AO770" s="68"/>
    </row>
    <row r="771" spans="1:41" s="43" customFormat="1" x14ac:dyDescent="0.25">
      <c r="A771" s="42"/>
      <c r="B771" s="42"/>
      <c r="C771" s="42"/>
      <c r="D771" s="42"/>
      <c r="E771" s="42"/>
      <c r="F771" s="62"/>
      <c r="G771" s="62"/>
      <c r="H771" s="63"/>
      <c r="I771" s="293"/>
      <c r="K771" s="42"/>
      <c r="L771" s="42"/>
      <c r="M771" s="42"/>
      <c r="N771" s="42"/>
      <c r="O771" s="63"/>
      <c r="P771" s="42"/>
      <c r="Q771" s="42"/>
      <c r="S771" s="42"/>
      <c r="T771" s="39"/>
      <c r="U771" s="39"/>
      <c r="V771" s="39"/>
      <c r="W771" s="39"/>
      <c r="X771" s="39"/>
      <c r="Y771" s="39"/>
      <c r="AN771" s="68"/>
      <c r="AO771" s="68"/>
    </row>
    <row r="772" spans="1:41" s="43" customFormat="1" x14ac:dyDescent="0.25">
      <c r="A772" s="42"/>
      <c r="B772" s="42"/>
      <c r="C772" s="42"/>
      <c r="D772" s="42"/>
      <c r="E772" s="42"/>
      <c r="F772" s="62"/>
      <c r="G772" s="62"/>
      <c r="H772" s="63"/>
      <c r="I772" s="293"/>
      <c r="K772" s="42"/>
      <c r="L772" s="42"/>
      <c r="M772" s="42"/>
      <c r="N772" s="42"/>
      <c r="O772" s="63"/>
      <c r="P772" s="42"/>
      <c r="Q772" s="42"/>
      <c r="S772" s="42"/>
      <c r="T772" s="39"/>
      <c r="U772" s="39"/>
      <c r="V772" s="39"/>
      <c r="W772" s="39"/>
      <c r="X772" s="39"/>
      <c r="Y772" s="39"/>
      <c r="AN772" s="68"/>
      <c r="AO772" s="68"/>
    </row>
    <row r="773" spans="1:41" s="43" customFormat="1" x14ac:dyDescent="0.25">
      <c r="A773" s="42"/>
      <c r="B773" s="42"/>
      <c r="C773" s="42"/>
      <c r="D773" s="42"/>
      <c r="E773" s="42"/>
      <c r="F773" s="62"/>
      <c r="G773" s="62"/>
      <c r="H773" s="63"/>
      <c r="I773" s="293"/>
      <c r="K773" s="42"/>
      <c r="L773" s="42"/>
      <c r="M773" s="42"/>
      <c r="N773" s="42"/>
      <c r="O773" s="63"/>
      <c r="P773" s="42"/>
      <c r="Q773" s="42"/>
      <c r="S773" s="42"/>
      <c r="T773" s="39"/>
      <c r="U773" s="39"/>
      <c r="V773" s="39"/>
      <c r="W773" s="39"/>
      <c r="X773" s="39"/>
      <c r="Y773" s="39"/>
      <c r="AN773" s="68"/>
      <c r="AO773" s="68"/>
    </row>
    <row r="774" spans="1:41" s="43" customFormat="1" x14ac:dyDescent="0.25">
      <c r="A774" s="42"/>
      <c r="B774" s="42"/>
      <c r="C774" s="42"/>
      <c r="D774" s="42"/>
      <c r="E774" s="42"/>
      <c r="F774" s="62"/>
      <c r="G774" s="62"/>
      <c r="H774" s="63"/>
      <c r="I774" s="293"/>
      <c r="K774" s="42"/>
      <c r="L774" s="42"/>
      <c r="M774" s="42"/>
      <c r="N774" s="42"/>
      <c r="O774" s="63"/>
      <c r="P774" s="42"/>
      <c r="Q774" s="42"/>
      <c r="S774" s="42"/>
      <c r="T774" s="39"/>
      <c r="U774" s="39"/>
      <c r="V774" s="39"/>
      <c r="W774" s="39"/>
      <c r="X774" s="39"/>
      <c r="Y774" s="39"/>
      <c r="AN774" s="68"/>
      <c r="AO774" s="68"/>
    </row>
    <row r="775" spans="1:41" s="43" customFormat="1" x14ac:dyDescent="0.25">
      <c r="A775" s="42"/>
      <c r="B775" s="42"/>
      <c r="C775" s="42"/>
      <c r="D775" s="42"/>
      <c r="E775" s="42"/>
      <c r="F775" s="62"/>
      <c r="G775" s="62"/>
      <c r="H775" s="63"/>
      <c r="I775" s="293"/>
      <c r="K775" s="42"/>
      <c r="L775" s="42"/>
      <c r="M775" s="42"/>
      <c r="N775" s="42"/>
      <c r="O775" s="63"/>
      <c r="P775" s="42"/>
      <c r="Q775" s="42"/>
      <c r="S775" s="42"/>
      <c r="T775" s="39"/>
      <c r="U775" s="39"/>
      <c r="V775" s="39"/>
      <c r="W775" s="39"/>
      <c r="X775" s="39"/>
      <c r="Y775" s="39"/>
      <c r="AN775" s="68"/>
      <c r="AO775" s="68"/>
    </row>
    <row r="776" spans="1:41" s="43" customFormat="1" x14ac:dyDescent="0.25">
      <c r="A776" s="42"/>
      <c r="B776" s="42"/>
      <c r="C776" s="42"/>
      <c r="D776" s="42"/>
      <c r="E776" s="42"/>
      <c r="F776" s="62"/>
      <c r="G776" s="62"/>
      <c r="H776" s="63"/>
      <c r="I776" s="293"/>
      <c r="K776" s="42"/>
      <c r="L776" s="42"/>
      <c r="M776" s="42"/>
      <c r="N776" s="42"/>
      <c r="O776" s="63"/>
      <c r="P776" s="42"/>
      <c r="Q776" s="42"/>
      <c r="S776" s="42"/>
      <c r="T776" s="39"/>
      <c r="U776" s="39"/>
      <c r="V776" s="39"/>
      <c r="W776" s="39"/>
      <c r="X776" s="39"/>
      <c r="Y776" s="39"/>
      <c r="AN776" s="68"/>
      <c r="AO776" s="68"/>
    </row>
    <row r="777" spans="1:41" s="43" customFormat="1" x14ac:dyDescent="0.25">
      <c r="A777" s="42"/>
      <c r="B777" s="42"/>
      <c r="C777" s="42"/>
      <c r="D777" s="42"/>
      <c r="E777" s="42"/>
      <c r="F777" s="62"/>
      <c r="G777" s="62"/>
      <c r="H777" s="63"/>
      <c r="I777" s="293"/>
      <c r="K777" s="42"/>
      <c r="L777" s="42"/>
      <c r="M777" s="42"/>
      <c r="N777" s="42"/>
      <c r="O777" s="63"/>
      <c r="P777" s="42"/>
      <c r="Q777" s="42"/>
      <c r="S777" s="42"/>
      <c r="T777" s="39"/>
      <c r="U777" s="39"/>
      <c r="V777" s="39"/>
      <c r="W777" s="39"/>
      <c r="X777" s="39"/>
      <c r="Y777" s="39"/>
      <c r="AN777" s="68"/>
      <c r="AO777" s="68"/>
    </row>
    <row r="778" spans="1:41" s="43" customFormat="1" x14ac:dyDescent="0.25">
      <c r="A778" s="42"/>
      <c r="B778" s="42"/>
      <c r="C778" s="42"/>
      <c r="D778" s="42"/>
      <c r="E778" s="42"/>
      <c r="F778" s="62"/>
      <c r="G778" s="62"/>
      <c r="H778" s="63"/>
      <c r="I778" s="293"/>
      <c r="K778" s="42"/>
      <c r="L778" s="42"/>
      <c r="M778" s="42"/>
      <c r="N778" s="42"/>
      <c r="O778" s="63"/>
      <c r="P778" s="42"/>
      <c r="Q778" s="42"/>
      <c r="S778" s="42"/>
      <c r="T778" s="39"/>
      <c r="U778" s="39"/>
      <c r="V778" s="39"/>
      <c r="W778" s="39"/>
      <c r="X778" s="39"/>
      <c r="Y778" s="39"/>
      <c r="AN778" s="68"/>
      <c r="AO778" s="68"/>
    </row>
    <row r="779" spans="1:41" s="43" customFormat="1" x14ac:dyDescent="0.25">
      <c r="A779" s="42"/>
      <c r="B779" s="42"/>
      <c r="C779" s="42"/>
      <c r="D779" s="42"/>
      <c r="E779" s="42"/>
      <c r="F779" s="62"/>
      <c r="G779" s="62"/>
      <c r="H779" s="63"/>
      <c r="I779" s="293"/>
      <c r="K779" s="42"/>
      <c r="L779" s="42"/>
      <c r="M779" s="42"/>
      <c r="N779" s="42"/>
      <c r="O779" s="63"/>
      <c r="P779" s="42"/>
      <c r="Q779" s="42"/>
      <c r="S779" s="42"/>
      <c r="T779" s="39"/>
      <c r="U779" s="39"/>
      <c r="V779" s="39"/>
      <c r="W779" s="39"/>
      <c r="X779" s="39"/>
      <c r="Y779" s="39"/>
      <c r="AN779" s="68"/>
      <c r="AO779" s="68"/>
    </row>
    <row r="780" spans="1:41" s="43" customFormat="1" x14ac:dyDescent="0.25">
      <c r="A780" s="42"/>
      <c r="B780" s="42"/>
      <c r="C780" s="42"/>
      <c r="D780" s="42"/>
      <c r="E780" s="42"/>
      <c r="F780" s="62"/>
      <c r="G780" s="62"/>
      <c r="H780" s="63"/>
      <c r="I780" s="293"/>
      <c r="K780" s="42"/>
      <c r="L780" s="42"/>
      <c r="M780" s="42"/>
      <c r="N780" s="42"/>
      <c r="O780" s="63"/>
      <c r="P780" s="42"/>
      <c r="Q780" s="42"/>
      <c r="S780" s="42"/>
      <c r="T780" s="39"/>
      <c r="U780" s="39"/>
      <c r="V780" s="39"/>
      <c r="W780" s="39"/>
      <c r="X780" s="39"/>
      <c r="Y780" s="39"/>
      <c r="AN780" s="68"/>
      <c r="AO780" s="68"/>
    </row>
    <row r="781" spans="1:41" s="43" customFormat="1" x14ac:dyDescent="0.25">
      <c r="A781" s="42"/>
      <c r="B781" s="42"/>
      <c r="C781" s="42"/>
      <c r="D781" s="42"/>
      <c r="E781" s="42"/>
      <c r="F781" s="62"/>
      <c r="G781" s="62"/>
      <c r="H781" s="63"/>
      <c r="I781" s="293"/>
      <c r="K781" s="42"/>
      <c r="L781" s="42"/>
      <c r="M781" s="42"/>
      <c r="N781" s="42"/>
      <c r="O781" s="63"/>
      <c r="P781" s="42"/>
      <c r="Q781" s="42"/>
      <c r="S781" s="42"/>
      <c r="T781" s="39"/>
      <c r="U781" s="39"/>
      <c r="V781" s="39"/>
      <c r="W781" s="39"/>
      <c r="X781" s="39"/>
      <c r="Y781" s="39"/>
      <c r="AN781" s="68"/>
      <c r="AO781" s="68"/>
    </row>
    <row r="782" spans="1:41" s="43" customFormat="1" x14ac:dyDescent="0.25">
      <c r="A782" s="42"/>
      <c r="B782" s="42"/>
      <c r="C782" s="42"/>
      <c r="D782" s="42"/>
      <c r="E782" s="42"/>
      <c r="F782" s="62"/>
      <c r="G782" s="62"/>
      <c r="H782" s="63"/>
      <c r="I782" s="293"/>
      <c r="K782" s="42"/>
      <c r="L782" s="42"/>
      <c r="M782" s="42"/>
      <c r="N782" s="42"/>
      <c r="O782" s="63"/>
      <c r="P782" s="42"/>
      <c r="Q782" s="42"/>
      <c r="S782" s="42"/>
      <c r="T782" s="39"/>
      <c r="U782" s="39"/>
      <c r="V782" s="39"/>
      <c r="W782" s="39"/>
      <c r="X782" s="39"/>
      <c r="Y782" s="39"/>
      <c r="AN782" s="68"/>
      <c r="AO782" s="68"/>
    </row>
    <row r="783" spans="1:41" s="43" customFormat="1" x14ac:dyDescent="0.25">
      <c r="A783" s="42"/>
      <c r="B783" s="42"/>
      <c r="C783" s="42"/>
      <c r="D783" s="42"/>
      <c r="E783" s="42"/>
      <c r="F783" s="62"/>
      <c r="G783" s="62"/>
      <c r="H783" s="63"/>
      <c r="I783" s="293"/>
      <c r="K783" s="42"/>
      <c r="L783" s="42"/>
      <c r="M783" s="42"/>
      <c r="N783" s="42"/>
      <c r="O783" s="63"/>
      <c r="P783" s="42"/>
      <c r="Q783" s="42"/>
      <c r="S783" s="42"/>
      <c r="T783" s="39"/>
      <c r="U783" s="39"/>
      <c r="V783" s="39"/>
      <c r="W783" s="39"/>
      <c r="X783" s="39"/>
      <c r="Y783" s="39"/>
      <c r="AN783" s="68"/>
      <c r="AO783" s="68"/>
    </row>
    <row r="784" spans="1:41" s="43" customFormat="1" x14ac:dyDescent="0.25">
      <c r="A784" s="42"/>
      <c r="B784" s="42"/>
      <c r="C784" s="42"/>
      <c r="D784" s="42"/>
      <c r="E784" s="42"/>
      <c r="F784" s="62"/>
      <c r="G784" s="62"/>
      <c r="H784" s="63"/>
      <c r="I784" s="293"/>
      <c r="K784" s="42"/>
      <c r="L784" s="42"/>
      <c r="M784" s="42"/>
      <c r="N784" s="42"/>
      <c r="O784" s="63"/>
      <c r="P784" s="42"/>
      <c r="Q784" s="42"/>
      <c r="S784" s="42"/>
      <c r="T784" s="39"/>
      <c r="U784" s="39"/>
      <c r="V784" s="39"/>
      <c r="W784" s="39"/>
      <c r="X784" s="39"/>
      <c r="Y784" s="39"/>
      <c r="AN784" s="68"/>
      <c r="AO784" s="68"/>
    </row>
    <row r="785" spans="1:41" s="43" customFormat="1" x14ac:dyDescent="0.25">
      <c r="A785" s="42"/>
      <c r="B785" s="42"/>
      <c r="C785" s="42"/>
      <c r="D785" s="42"/>
      <c r="E785" s="42"/>
      <c r="F785" s="62"/>
      <c r="G785" s="62"/>
      <c r="H785" s="63"/>
      <c r="I785" s="293"/>
      <c r="K785" s="42"/>
      <c r="L785" s="42"/>
      <c r="M785" s="42"/>
      <c r="N785" s="42"/>
      <c r="O785" s="63"/>
      <c r="P785" s="42"/>
      <c r="Q785" s="42"/>
      <c r="S785" s="42"/>
      <c r="T785" s="39"/>
      <c r="U785" s="39"/>
      <c r="V785" s="39"/>
      <c r="W785" s="39"/>
      <c r="X785" s="39"/>
      <c r="Y785" s="39"/>
      <c r="AN785" s="68"/>
      <c r="AO785" s="68"/>
    </row>
    <row r="786" spans="1:41" s="43" customFormat="1" x14ac:dyDescent="0.25">
      <c r="A786" s="42"/>
      <c r="B786" s="42"/>
      <c r="C786" s="42"/>
      <c r="D786" s="42"/>
      <c r="E786" s="42"/>
      <c r="F786" s="62"/>
      <c r="G786" s="62"/>
      <c r="H786" s="63"/>
      <c r="I786" s="293"/>
      <c r="K786" s="42"/>
      <c r="L786" s="42"/>
      <c r="M786" s="42"/>
      <c r="N786" s="42"/>
      <c r="O786" s="63"/>
      <c r="P786" s="42"/>
      <c r="Q786" s="42"/>
      <c r="S786" s="42"/>
      <c r="T786" s="39"/>
      <c r="U786" s="39"/>
      <c r="V786" s="39"/>
      <c r="W786" s="39"/>
      <c r="X786" s="39"/>
      <c r="Y786" s="39"/>
      <c r="AN786" s="68"/>
      <c r="AO786" s="68"/>
    </row>
    <row r="787" spans="1:41" s="43" customFormat="1" x14ac:dyDescent="0.25">
      <c r="A787" s="42"/>
      <c r="B787" s="42"/>
      <c r="C787" s="42"/>
      <c r="D787" s="42"/>
      <c r="E787" s="42"/>
      <c r="F787" s="62"/>
      <c r="G787" s="62"/>
      <c r="H787" s="63"/>
      <c r="I787" s="293"/>
      <c r="K787" s="42"/>
      <c r="L787" s="42"/>
      <c r="M787" s="42"/>
      <c r="N787" s="42"/>
      <c r="O787" s="63"/>
      <c r="P787" s="42"/>
      <c r="Q787" s="42"/>
      <c r="S787" s="42"/>
      <c r="T787" s="39"/>
      <c r="U787" s="39"/>
      <c r="V787" s="39"/>
      <c r="W787" s="39"/>
      <c r="X787" s="39"/>
      <c r="Y787" s="39"/>
      <c r="AN787" s="68"/>
      <c r="AO787" s="68"/>
    </row>
    <row r="788" spans="1:41" s="43" customFormat="1" x14ac:dyDescent="0.25">
      <c r="A788" s="42"/>
      <c r="B788" s="42"/>
      <c r="C788" s="42"/>
      <c r="D788" s="42"/>
      <c r="E788" s="42"/>
      <c r="F788" s="62"/>
      <c r="G788" s="62"/>
      <c r="H788" s="63"/>
      <c r="I788" s="293"/>
      <c r="K788" s="42"/>
      <c r="L788" s="42"/>
      <c r="M788" s="42"/>
      <c r="N788" s="42"/>
      <c r="O788" s="63"/>
      <c r="P788" s="42"/>
      <c r="Q788" s="42"/>
      <c r="S788" s="42"/>
      <c r="T788" s="39"/>
      <c r="U788" s="39"/>
      <c r="V788" s="39"/>
      <c r="W788" s="39"/>
      <c r="X788" s="39"/>
      <c r="Y788" s="39"/>
      <c r="AN788" s="68"/>
      <c r="AO788" s="68"/>
    </row>
    <row r="789" spans="1:41" s="43" customFormat="1" x14ac:dyDescent="0.25">
      <c r="A789" s="42"/>
      <c r="B789" s="42"/>
      <c r="C789" s="42"/>
      <c r="D789" s="42"/>
      <c r="E789" s="42"/>
      <c r="F789" s="62"/>
      <c r="G789" s="62"/>
      <c r="H789" s="63"/>
      <c r="I789" s="293"/>
      <c r="K789" s="42"/>
      <c r="L789" s="42"/>
      <c r="M789" s="42"/>
      <c r="N789" s="42"/>
      <c r="O789" s="63"/>
      <c r="P789" s="42"/>
      <c r="Q789" s="42"/>
      <c r="S789" s="42"/>
      <c r="T789" s="39"/>
      <c r="U789" s="39"/>
      <c r="V789" s="39"/>
      <c r="W789" s="39"/>
      <c r="X789" s="39"/>
      <c r="Y789" s="39"/>
      <c r="AN789" s="68"/>
      <c r="AO789" s="68"/>
    </row>
    <row r="790" spans="1:41" s="43" customFormat="1" x14ac:dyDescent="0.25">
      <c r="A790" s="42"/>
      <c r="B790" s="42"/>
      <c r="C790" s="42"/>
      <c r="D790" s="42"/>
      <c r="E790" s="42"/>
      <c r="F790" s="62"/>
      <c r="G790" s="62"/>
      <c r="H790" s="63"/>
      <c r="I790" s="293"/>
      <c r="K790" s="42"/>
      <c r="L790" s="42"/>
      <c r="M790" s="42"/>
      <c r="N790" s="42"/>
      <c r="O790" s="63"/>
      <c r="P790" s="42"/>
      <c r="Q790" s="42"/>
      <c r="S790" s="42"/>
      <c r="T790" s="39"/>
      <c r="U790" s="39"/>
      <c r="V790" s="39"/>
      <c r="W790" s="39"/>
      <c r="X790" s="39"/>
      <c r="Y790" s="39"/>
      <c r="AN790" s="68"/>
      <c r="AO790" s="68"/>
    </row>
    <row r="791" spans="1:41" s="43" customFormat="1" x14ac:dyDescent="0.25">
      <c r="A791" s="42"/>
      <c r="B791" s="42"/>
      <c r="C791" s="42"/>
      <c r="D791" s="42"/>
      <c r="E791" s="42"/>
      <c r="F791" s="62"/>
      <c r="G791" s="62"/>
      <c r="H791" s="63"/>
      <c r="I791" s="293"/>
      <c r="K791" s="42"/>
      <c r="L791" s="42"/>
      <c r="M791" s="42"/>
      <c r="N791" s="42"/>
      <c r="O791" s="63"/>
      <c r="P791" s="42"/>
      <c r="Q791" s="42"/>
      <c r="S791" s="42"/>
      <c r="T791" s="39"/>
      <c r="U791" s="39"/>
      <c r="V791" s="39"/>
      <c r="W791" s="39"/>
      <c r="X791" s="39"/>
      <c r="Y791" s="39"/>
      <c r="AN791" s="68"/>
      <c r="AO791" s="68"/>
    </row>
    <row r="792" spans="1:41" s="43" customFormat="1" x14ac:dyDescent="0.25">
      <c r="A792" s="42"/>
      <c r="B792" s="42"/>
      <c r="C792" s="42"/>
      <c r="D792" s="42"/>
      <c r="E792" s="42"/>
      <c r="F792" s="62"/>
      <c r="G792" s="62"/>
      <c r="H792" s="63"/>
      <c r="I792" s="293"/>
      <c r="K792" s="42"/>
      <c r="L792" s="42"/>
      <c r="M792" s="42"/>
      <c r="N792" s="42"/>
      <c r="O792" s="63"/>
      <c r="P792" s="42"/>
      <c r="Q792" s="42"/>
      <c r="S792" s="42"/>
      <c r="T792" s="39"/>
      <c r="U792" s="39"/>
      <c r="V792" s="39"/>
      <c r="W792" s="39"/>
      <c r="X792" s="39"/>
      <c r="Y792" s="39"/>
      <c r="AN792" s="68"/>
      <c r="AO792" s="68"/>
    </row>
    <row r="793" spans="1:41" s="43" customFormat="1" x14ac:dyDescent="0.25">
      <c r="A793" s="42"/>
      <c r="B793" s="42"/>
      <c r="C793" s="42"/>
      <c r="D793" s="42"/>
      <c r="E793" s="42"/>
      <c r="F793" s="62"/>
      <c r="G793" s="62"/>
      <c r="H793" s="63"/>
      <c r="I793" s="293"/>
      <c r="K793" s="42"/>
      <c r="L793" s="42"/>
      <c r="M793" s="42"/>
      <c r="N793" s="42"/>
      <c r="O793" s="63"/>
      <c r="P793" s="42"/>
      <c r="Q793" s="42"/>
      <c r="S793" s="42"/>
      <c r="T793" s="39"/>
      <c r="U793" s="39"/>
      <c r="V793" s="39"/>
      <c r="W793" s="39"/>
      <c r="X793" s="39"/>
      <c r="Y793" s="39"/>
      <c r="AN793" s="68"/>
      <c r="AO793" s="68"/>
    </row>
    <row r="794" spans="1:41" s="43" customFormat="1" x14ac:dyDescent="0.25">
      <c r="A794" s="42"/>
      <c r="B794" s="42"/>
      <c r="C794" s="42"/>
      <c r="D794" s="42"/>
      <c r="E794" s="42"/>
      <c r="F794" s="62"/>
      <c r="G794" s="62"/>
      <c r="H794" s="63"/>
      <c r="I794" s="293"/>
      <c r="K794" s="42"/>
      <c r="L794" s="42"/>
      <c r="M794" s="42"/>
      <c r="N794" s="42"/>
      <c r="O794" s="63"/>
      <c r="P794" s="42"/>
      <c r="Q794" s="42"/>
      <c r="S794" s="42"/>
      <c r="T794" s="39"/>
      <c r="U794" s="39"/>
      <c r="V794" s="39"/>
      <c r="W794" s="39"/>
      <c r="X794" s="39"/>
      <c r="Y794" s="39"/>
      <c r="AN794" s="68"/>
      <c r="AO794" s="68"/>
    </row>
    <row r="795" spans="1:41" s="43" customFormat="1" x14ac:dyDescent="0.25">
      <c r="A795" s="42"/>
      <c r="B795" s="42"/>
      <c r="C795" s="42"/>
      <c r="D795" s="42"/>
      <c r="E795" s="42"/>
      <c r="F795" s="62"/>
      <c r="G795" s="62"/>
      <c r="H795" s="63"/>
      <c r="I795" s="293"/>
      <c r="K795" s="42"/>
      <c r="L795" s="42"/>
      <c r="M795" s="42"/>
      <c r="N795" s="42"/>
      <c r="O795" s="63"/>
      <c r="P795" s="42"/>
      <c r="Q795" s="42"/>
      <c r="S795" s="42"/>
      <c r="T795" s="39"/>
      <c r="U795" s="39"/>
      <c r="V795" s="39"/>
      <c r="W795" s="39"/>
      <c r="X795" s="39"/>
      <c r="Y795" s="39"/>
      <c r="AN795" s="68"/>
      <c r="AO795" s="68"/>
    </row>
    <row r="796" spans="1:41" s="43" customFormat="1" x14ac:dyDescent="0.25">
      <c r="A796" s="42"/>
      <c r="B796" s="42"/>
      <c r="C796" s="42"/>
      <c r="D796" s="42"/>
      <c r="E796" s="42"/>
      <c r="F796" s="62"/>
      <c r="G796" s="62"/>
      <c r="H796" s="63"/>
      <c r="I796" s="293"/>
      <c r="K796" s="42"/>
      <c r="L796" s="42"/>
      <c r="M796" s="42"/>
      <c r="N796" s="42"/>
      <c r="O796" s="63"/>
      <c r="P796" s="42"/>
      <c r="Q796" s="42"/>
      <c r="S796" s="42"/>
      <c r="T796" s="39"/>
      <c r="U796" s="39"/>
      <c r="V796" s="39"/>
      <c r="W796" s="39"/>
      <c r="X796" s="39"/>
      <c r="Y796" s="39"/>
      <c r="AN796" s="68"/>
      <c r="AO796" s="68"/>
    </row>
    <row r="797" spans="1:41" s="43" customFormat="1" x14ac:dyDescent="0.25">
      <c r="A797" s="42"/>
      <c r="B797" s="42"/>
      <c r="C797" s="42"/>
      <c r="D797" s="42"/>
      <c r="E797" s="42"/>
      <c r="F797" s="62"/>
      <c r="G797" s="62"/>
      <c r="H797" s="63"/>
      <c r="I797" s="293"/>
      <c r="K797" s="42"/>
      <c r="L797" s="42"/>
      <c r="M797" s="42"/>
      <c r="N797" s="42"/>
      <c r="O797" s="63"/>
      <c r="P797" s="42"/>
      <c r="Q797" s="42"/>
      <c r="S797" s="42"/>
      <c r="T797" s="39"/>
      <c r="U797" s="39"/>
      <c r="V797" s="39"/>
      <c r="W797" s="39"/>
      <c r="X797" s="39"/>
      <c r="Y797" s="39"/>
      <c r="AN797" s="68"/>
      <c r="AO797" s="68"/>
    </row>
    <row r="798" spans="1:41" s="43" customFormat="1" x14ac:dyDescent="0.25">
      <c r="A798" s="42"/>
      <c r="B798" s="42"/>
      <c r="C798" s="42"/>
      <c r="D798" s="42"/>
      <c r="E798" s="42"/>
      <c r="F798" s="62"/>
      <c r="G798" s="62"/>
      <c r="H798" s="63"/>
      <c r="I798" s="293"/>
      <c r="K798" s="42"/>
      <c r="L798" s="42"/>
      <c r="M798" s="42"/>
      <c r="N798" s="42"/>
      <c r="O798" s="63"/>
      <c r="P798" s="42"/>
      <c r="Q798" s="42"/>
      <c r="S798" s="42"/>
      <c r="T798" s="39"/>
      <c r="U798" s="39"/>
      <c r="V798" s="39"/>
      <c r="W798" s="39"/>
      <c r="X798" s="39"/>
      <c r="Y798" s="39"/>
      <c r="AN798" s="68"/>
      <c r="AO798" s="68"/>
    </row>
    <row r="799" spans="1:41" s="43" customFormat="1" x14ac:dyDescent="0.25">
      <c r="A799" s="42"/>
      <c r="B799" s="42"/>
      <c r="C799" s="42"/>
      <c r="D799" s="42"/>
      <c r="E799" s="42"/>
      <c r="F799" s="62"/>
      <c r="G799" s="62"/>
      <c r="H799" s="63"/>
      <c r="I799" s="293"/>
      <c r="K799" s="42"/>
      <c r="L799" s="42"/>
      <c r="M799" s="42"/>
      <c r="N799" s="42"/>
      <c r="O799" s="63"/>
      <c r="P799" s="42"/>
      <c r="Q799" s="42"/>
      <c r="S799" s="42"/>
      <c r="T799" s="39"/>
      <c r="U799" s="39"/>
      <c r="V799" s="39"/>
      <c r="W799" s="39"/>
      <c r="X799" s="39"/>
      <c r="Y799" s="39"/>
      <c r="AN799" s="68"/>
      <c r="AO799" s="68"/>
    </row>
    <row r="800" spans="1:41" s="43" customFormat="1" x14ac:dyDescent="0.25">
      <c r="A800" s="42"/>
      <c r="B800" s="42"/>
      <c r="C800" s="42"/>
      <c r="D800" s="42"/>
      <c r="E800" s="42"/>
      <c r="F800" s="62"/>
      <c r="G800" s="62"/>
      <c r="H800" s="63"/>
      <c r="I800" s="293"/>
      <c r="K800" s="42"/>
      <c r="L800" s="42"/>
      <c r="M800" s="42"/>
      <c r="N800" s="42"/>
      <c r="O800" s="63"/>
      <c r="P800" s="42"/>
      <c r="Q800" s="42"/>
      <c r="S800" s="42"/>
      <c r="T800" s="39"/>
      <c r="U800" s="39"/>
      <c r="V800" s="39"/>
      <c r="W800" s="39"/>
      <c r="X800" s="39"/>
      <c r="Y800" s="39"/>
      <c r="AN800" s="68"/>
      <c r="AO800" s="68"/>
    </row>
    <row r="801" spans="1:41" s="43" customFormat="1" x14ac:dyDescent="0.25">
      <c r="A801" s="42"/>
      <c r="B801" s="42"/>
      <c r="C801" s="42"/>
      <c r="D801" s="42"/>
      <c r="E801" s="42"/>
      <c r="F801" s="62"/>
      <c r="G801" s="62"/>
      <c r="H801" s="63"/>
      <c r="I801" s="293"/>
      <c r="K801" s="42"/>
      <c r="L801" s="42"/>
      <c r="M801" s="42"/>
      <c r="N801" s="42"/>
      <c r="O801" s="63"/>
      <c r="P801" s="42"/>
      <c r="Q801" s="42"/>
      <c r="S801" s="42"/>
      <c r="T801" s="39"/>
      <c r="U801" s="39"/>
      <c r="V801" s="39"/>
      <c r="W801" s="39"/>
      <c r="X801" s="39"/>
      <c r="Y801" s="39"/>
      <c r="AN801" s="68"/>
      <c r="AO801" s="68"/>
    </row>
    <row r="802" spans="1:41" s="43" customFormat="1" x14ac:dyDescent="0.25">
      <c r="A802" s="42"/>
      <c r="B802" s="42"/>
      <c r="C802" s="42"/>
      <c r="D802" s="42"/>
      <c r="E802" s="42"/>
      <c r="F802" s="62"/>
      <c r="G802" s="62"/>
      <c r="H802" s="63"/>
      <c r="I802" s="293"/>
      <c r="K802" s="42"/>
      <c r="L802" s="42"/>
      <c r="M802" s="42"/>
      <c r="N802" s="42"/>
      <c r="O802" s="63"/>
      <c r="P802" s="42"/>
      <c r="Q802" s="42"/>
      <c r="S802" s="42"/>
      <c r="T802" s="39"/>
      <c r="U802" s="39"/>
      <c r="V802" s="39"/>
      <c r="W802" s="39"/>
      <c r="X802" s="39"/>
      <c r="Y802" s="39"/>
      <c r="AN802" s="68"/>
      <c r="AO802" s="68"/>
    </row>
    <row r="803" spans="1:41" s="43" customFormat="1" x14ac:dyDescent="0.25">
      <c r="A803" s="42"/>
      <c r="B803" s="42"/>
      <c r="C803" s="42"/>
      <c r="D803" s="42"/>
      <c r="E803" s="42"/>
      <c r="F803" s="62"/>
      <c r="G803" s="62"/>
      <c r="H803" s="63"/>
      <c r="I803" s="293"/>
      <c r="K803" s="42"/>
      <c r="L803" s="42"/>
      <c r="M803" s="42"/>
      <c r="N803" s="42"/>
      <c r="O803" s="63"/>
      <c r="P803" s="42"/>
      <c r="Q803" s="42"/>
      <c r="S803" s="42"/>
      <c r="T803" s="39"/>
      <c r="U803" s="39"/>
      <c r="V803" s="39"/>
      <c r="W803" s="39"/>
      <c r="X803" s="39"/>
      <c r="Y803" s="39"/>
      <c r="AN803" s="68"/>
      <c r="AO803" s="68"/>
    </row>
    <row r="804" spans="1:41" s="43" customFormat="1" x14ac:dyDescent="0.25">
      <c r="A804" s="42"/>
      <c r="B804" s="42"/>
      <c r="C804" s="42"/>
      <c r="D804" s="42"/>
      <c r="E804" s="42"/>
      <c r="F804" s="62"/>
      <c r="G804" s="62"/>
      <c r="H804" s="63"/>
      <c r="I804" s="293"/>
      <c r="K804" s="42"/>
      <c r="L804" s="42"/>
      <c r="M804" s="42"/>
      <c r="N804" s="42"/>
      <c r="O804" s="63"/>
      <c r="P804" s="42"/>
      <c r="Q804" s="42"/>
      <c r="S804" s="42"/>
      <c r="T804" s="39"/>
      <c r="U804" s="39"/>
      <c r="V804" s="39"/>
      <c r="W804" s="39"/>
      <c r="X804" s="39"/>
      <c r="Y804" s="39"/>
      <c r="AN804" s="68"/>
      <c r="AO804" s="68"/>
    </row>
    <row r="805" spans="1:41" s="43" customFormat="1" x14ac:dyDescent="0.25">
      <c r="A805" s="42"/>
      <c r="B805" s="42"/>
      <c r="C805" s="42"/>
      <c r="D805" s="42"/>
      <c r="E805" s="42"/>
      <c r="F805" s="62"/>
      <c r="G805" s="62"/>
      <c r="H805" s="63"/>
      <c r="I805" s="293"/>
      <c r="K805" s="42"/>
      <c r="L805" s="42"/>
      <c r="M805" s="42"/>
      <c r="N805" s="42"/>
      <c r="O805" s="63"/>
      <c r="P805" s="42"/>
      <c r="Q805" s="42"/>
      <c r="S805" s="42"/>
      <c r="T805" s="39"/>
      <c r="U805" s="39"/>
      <c r="V805" s="39"/>
      <c r="W805" s="39"/>
      <c r="X805" s="39"/>
      <c r="Y805" s="39"/>
      <c r="AN805" s="68"/>
      <c r="AO805" s="68"/>
    </row>
    <row r="806" spans="1:41" s="43" customFormat="1" x14ac:dyDescent="0.25">
      <c r="A806" s="42"/>
      <c r="B806" s="42"/>
      <c r="C806" s="42"/>
      <c r="D806" s="42"/>
      <c r="E806" s="42"/>
      <c r="F806" s="62"/>
      <c r="G806" s="62"/>
      <c r="H806" s="63"/>
      <c r="I806" s="293"/>
      <c r="K806" s="42"/>
      <c r="L806" s="42"/>
      <c r="M806" s="42"/>
      <c r="N806" s="42"/>
      <c r="O806" s="63"/>
      <c r="P806" s="42"/>
      <c r="Q806" s="42"/>
      <c r="S806" s="42"/>
      <c r="T806" s="39"/>
      <c r="U806" s="39"/>
      <c r="V806" s="39"/>
      <c r="W806" s="39"/>
      <c r="X806" s="39"/>
      <c r="Y806" s="39"/>
      <c r="AN806" s="68"/>
      <c r="AO806" s="68"/>
    </row>
    <row r="807" spans="1:41" s="43" customFormat="1" x14ac:dyDescent="0.25">
      <c r="A807" s="42"/>
      <c r="B807" s="42"/>
      <c r="C807" s="42"/>
      <c r="D807" s="42"/>
      <c r="E807" s="42"/>
      <c r="F807" s="62"/>
      <c r="G807" s="62"/>
      <c r="H807" s="63"/>
      <c r="I807" s="293"/>
      <c r="K807" s="42"/>
      <c r="L807" s="42"/>
      <c r="M807" s="42"/>
      <c r="N807" s="42"/>
      <c r="O807" s="63"/>
      <c r="P807" s="42"/>
      <c r="Q807" s="42"/>
      <c r="S807" s="42"/>
      <c r="T807" s="39"/>
      <c r="U807" s="39"/>
      <c r="V807" s="39"/>
      <c r="W807" s="39"/>
      <c r="X807" s="39"/>
      <c r="Y807" s="39"/>
      <c r="AN807" s="68"/>
      <c r="AO807" s="68"/>
    </row>
    <row r="808" spans="1:41" s="43" customFormat="1" x14ac:dyDescent="0.25">
      <c r="A808" s="42"/>
      <c r="B808" s="42"/>
      <c r="C808" s="42"/>
      <c r="D808" s="42"/>
      <c r="E808" s="42"/>
      <c r="F808" s="62"/>
      <c r="G808" s="62"/>
      <c r="H808" s="63"/>
      <c r="I808" s="293"/>
      <c r="K808" s="42"/>
      <c r="L808" s="42"/>
      <c r="M808" s="42"/>
      <c r="N808" s="42"/>
      <c r="O808" s="63"/>
      <c r="P808" s="42"/>
      <c r="Q808" s="42"/>
      <c r="S808" s="42"/>
      <c r="T808" s="39"/>
      <c r="U808" s="39"/>
      <c r="V808" s="39"/>
      <c r="W808" s="39"/>
      <c r="X808" s="39"/>
      <c r="Y808" s="39"/>
      <c r="AN808" s="68"/>
      <c r="AO808" s="68"/>
    </row>
    <row r="809" spans="1:41" s="43" customFormat="1" x14ac:dyDescent="0.25">
      <c r="A809" s="42"/>
      <c r="B809" s="42"/>
      <c r="C809" s="42"/>
      <c r="D809" s="42"/>
      <c r="E809" s="42"/>
      <c r="F809" s="62"/>
      <c r="G809" s="62"/>
      <c r="H809" s="63"/>
      <c r="I809" s="293"/>
      <c r="K809" s="42"/>
      <c r="L809" s="42"/>
      <c r="M809" s="42"/>
      <c r="N809" s="42"/>
      <c r="O809" s="63"/>
      <c r="P809" s="42"/>
      <c r="Q809" s="42"/>
      <c r="S809" s="42"/>
      <c r="T809" s="39"/>
      <c r="U809" s="39"/>
      <c r="V809" s="39"/>
      <c r="W809" s="39"/>
      <c r="X809" s="39"/>
      <c r="Y809" s="39"/>
      <c r="AN809" s="68"/>
      <c r="AO809" s="68"/>
    </row>
    <row r="810" spans="1:41" s="43" customFormat="1" x14ac:dyDescent="0.25">
      <c r="A810" s="42"/>
      <c r="B810" s="42"/>
      <c r="C810" s="42"/>
      <c r="D810" s="42"/>
      <c r="E810" s="42"/>
      <c r="F810" s="62"/>
      <c r="G810" s="62"/>
      <c r="H810" s="63"/>
      <c r="I810" s="293"/>
      <c r="K810" s="42"/>
      <c r="L810" s="42"/>
      <c r="M810" s="42"/>
      <c r="N810" s="42"/>
      <c r="O810" s="63"/>
      <c r="P810" s="42"/>
      <c r="Q810" s="42"/>
      <c r="S810" s="42"/>
      <c r="T810" s="39"/>
      <c r="U810" s="39"/>
      <c r="V810" s="39"/>
      <c r="W810" s="39"/>
      <c r="X810" s="39"/>
      <c r="Y810" s="39"/>
      <c r="AN810" s="68"/>
      <c r="AO810" s="68"/>
    </row>
    <row r="811" spans="1:41" s="43" customFormat="1" x14ac:dyDescent="0.25">
      <c r="A811" s="42"/>
      <c r="B811" s="42"/>
      <c r="C811" s="42"/>
      <c r="D811" s="42"/>
      <c r="E811" s="42"/>
      <c r="F811" s="62"/>
      <c r="G811" s="62"/>
      <c r="H811" s="63"/>
      <c r="I811" s="293"/>
      <c r="K811" s="42"/>
      <c r="L811" s="42"/>
      <c r="M811" s="42"/>
      <c r="N811" s="42"/>
      <c r="O811" s="63"/>
      <c r="P811" s="42"/>
      <c r="Q811" s="42"/>
      <c r="S811" s="42"/>
      <c r="T811" s="39"/>
      <c r="U811" s="39"/>
      <c r="V811" s="39"/>
      <c r="W811" s="39"/>
      <c r="X811" s="39"/>
      <c r="Y811" s="39"/>
      <c r="AN811" s="68"/>
      <c r="AO811" s="68"/>
    </row>
    <row r="812" spans="1:41" s="43" customFormat="1" x14ac:dyDescent="0.25">
      <c r="A812" s="42"/>
      <c r="B812" s="42"/>
      <c r="C812" s="42"/>
      <c r="D812" s="42"/>
      <c r="E812" s="42"/>
      <c r="F812" s="62"/>
      <c r="G812" s="62"/>
      <c r="H812" s="63"/>
      <c r="I812" s="293"/>
      <c r="K812" s="42"/>
      <c r="L812" s="42"/>
      <c r="M812" s="42"/>
      <c r="N812" s="42"/>
      <c r="O812" s="63"/>
      <c r="P812" s="42"/>
      <c r="Q812" s="42"/>
      <c r="S812" s="42"/>
      <c r="T812" s="39"/>
      <c r="U812" s="39"/>
      <c r="V812" s="39"/>
      <c r="W812" s="39"/>
      <c r="X812" s="39"/>
      <c r="Y812" s="39"/>
      <c r="AN812" s="68"/>
      <c r="AO812" s="68"/>
    </row>
    <row r="813" spans="1:41" s="43" customFormat="1" x14ac:dyDescent="0.25">
      <c r="A813" s="42"/>
      <c r="B813" s="42"/>
      <c r="C813" s="42"/>
      <c r="D813" s="42"/>
      <c r="E813" s="42"/>
      <c r="F813" s="62"/>
      <c r="G813" s="62"/>
      <c r="H813" s="63"/>
      <c r="I813" s="293"/>
      <c r="K813" s="42"/>
      <c r="L813" s="42"/>
      <c r="M813" s="42"/>
      <c r="N813" s="42"/>
      <c r="O813" s="63"/>
      <c r="P813" s="42"/>
      <c r="Q813" s="42"/>
      <c r="S813" s="42"/>
      <c r="T813" s="39"/>
      <c r="U813" s="39"/>
      <c r="V813" s="39"/>
      <c r="W813" s="39"/>
      <c r="X813" s="39"/>
      <c r="Y813" s="39"/>
      <c r="AN813" s="68"/>
      <c r="AO813" s="68"/>
    </row>
    <row r="814" spans="1:41" s="43" customFormat="1" x14ac:dyDescent="0.25">
      <c r="A814" s="42"/>
      <c r="B814" s="42"/>
      <c r="C814" s="42"/>
      <c r="D814" s="42"/>
      <c r="E814" s="42"/>
      <c r="F814" s="62"/>
      <c r="G814" s="62"/>
      <c r="H814" s="63"/>
      <c r="I814" s="293"/>
      <c r="K814" s="42"/>
      <c r="L814" s="42"/>
      <c r="M814" s="42"/>
      <c r="N814" s="42"/>
      <c r="O814" s="63"/>
      <c r="P814" s="42"/>
      <c r="Q814" s="42"/>
      <c r="S814" s="42"/>
      <c r="T814" s="39"/>
      <c r="U814" s="39"/>
      <c r="V814" s="39"/>
      <c r="W814" s="39"/>
      <c r="X814" s="39"/>
      <c r="Y814" s="39"/>
      <c r="AN814" s="68"/>
      <c r="AO814" s="68"/>
    </row>
    <row r="815" spans="1:41" s="43" customFormat="1" x14ac:dyDescent="0.25">
      <c r="A815" s="42"/>
      <c r="B815" s="42"/>
      <c r="C815" s="42"/>
      <c r="D815" s="42"/>
      <c r="E815" s="42"/>
      <c r="F815" s="62"/>
      <c r="G815" s="62"/>
      <c r="H815" s="63"/>
      <c r="I815" s="293"/>
      <c r="K815" s="42"/>
      <c r="L815" s="42"/>
      <c r="M815" s="42"/>
      <c r="N815" s="42"/>
      <c r="O815" s="63"/>
      <c r="P815" s="42"/>
      <c r="Q815" s="42"/>
      <c r="S815" s="42"/>
      <c r="T815" s="39"/>
      <c r="U815" s="39"/>
      <c r="V815" s="39"/>
      <c r="W815" s="39"/>
      <c r="X815" s="39"/>
      <c r="Y815" s="39"/>
      <c r="AN815" s="68"/>
      <c r="AO815" s="68"/>
    </row>
    <row r="816" spans="1:41" s="43" customFormat="1" x14ac:dyDescent="0.25">
      <c r="A816" s="42"/>
      <c r="B816" s="42"/>
      <c r="C816" s="42"/>
      <c r="D816" s="42"/>
      <c r="E816" s="42"/>
      <c r="F816" s="62"/>
      <c r="G816" s="62"/>
      <c r="H816" s="63"/>
      <c r="I816" s="293"/>
      <c r="K816" s="42"/>
      <c r="L816" s="42"/>
      <c r="M816" s="42"/>
      <c r="N816" s="42"/>
      <c r="O816" s="63"/>
      <c r="P816" s="42"/>
      <c r="Q816" s="42"/>
      <c r="S816" s="42"/>
      <c r="T816" s="39"/>
      <c r="U816" s="39"/>
      <c r="V816" s="39"/>
      <c r="W816" s="39"/>
      <c r="X816" s="39"/>
      <c r="Y816" s="39"/>
      <c r="AN816" s="68"/>
      <c r="AO816" s="68"/>
    </row>
    <row r="817" spans="1:41" s="43" customFormat="1" x14ac:dyDescent="0.25">
      <c r="A817" s="42"/>
      <c r="B817" s="42"/>
      <c r="C817" s="42"/>
      <c r="D817" s="42"/>
      <c r="E817" s="42"/>
      <c r="F817" s="62"/>
      <c r="G817" s="62"/>
      <c r="H817" s="63"/>
      <c r="I817" s="293"/>
      <c r="K817" s="42"/>
      <c r="L817" s="42"/>
      <c r="M817" s="42"/>
      <c r="N817" s="42"/>
      <c r="O817" s="63"/>
      <c r="P817" s="42"/>
      <c r="Q817" s="42"/>
      <c r="S817" s="42"/>
      <c r="T817" s="39"/>
      <c r="U817" s="39"/>
      <c r="V817" s="39"/>
      <c r="W817" s="39"/>
      <c r="X817" s="39"/>
      <c r="Y817" s="39"/>
      <c r="AN817" s="68"/>
      <c r="AO817" s="68"/>
    </row>
    <row r="818" spans="1:41" s="43" customFormat="1" x14ac:dyDescent="0.25">
      <c r="A818" s="42"/>
      <c r="B818" s="42"/>
      <c r="C818" s="42"/>
      <c r="D818" s="42"/>
      <c r="E818" s="42"/>
      <c r="F818" s="62"/>
      <c r="G818" s="62"/>
      <c r="H818" s="63"/>
      <c r="I818" s="293"/>
      <c r="K818" s="42"/>
      <c r="L818" s="42"/>
      <c r="M818" s="42"/>
      <c r="N818" s="42"/>
      <c r="O818" s="63"/>
      <c r="P818" s="42"/>
      <c r="Q818" s="42"/>
      <c r="S818" s="42"/>
      <c r="T818" s="39"/>
      <c r="U818" s="39"/>
      <c r="V818" s="39"/>
      <c r="W818" s="39"/>
      <c r="X818" s="39"/>
      <c r="Y818" s="39"/>
      <c r="AN818" s="68"/>
      <c r="AO818" s="68"/>
    </row>
    <row r="819" spans="1:41" s="43" customFormat="1" x14ac:dyDescent="0.25">
      <c r="A819" s="42"/>
      <c r="B819" s="42"/>
      <c r="C819" s="42"/>
      <c r="D819" s="42"/>
      <c r="E819" s="42"/>
      <c r="F819" s="62"/>
      <c r="G819" s="62"/>
      <c r="H819" s="63"/>
      <c r="I819" s="293"/>
      <c r="K819" s="42"/>
      <c r="L819" s="42"/>
      <c r="M819" s="42"/>
      <c r="N819" s="42"/>
      <c r="O819" s="63"/>
      <c r="P819" s="42"/>
      <c r="Q819" s="42"/>
      <c r="S819" s="42"/>
      <c r="T819" s="39"/>
      <c r="U819" s="39"/>
      <c r="V819" s="39"/>
      <c r="W819" s="39"/>
      <c r="X819" s="39"/>
      <c r="Y819" s="39"/>
      <c r="AN819" s="68"/>
      <c r="AO819" s="68"/>
    </row>
    <row r="820" spans="1:41" s="43" customFormat="1" x14ac:dyDescent="0.25">
      <c r="A820" s="42"/>
      <c r="B820" s="42"/>
      <c r="C820" s="42"/>
      <c r="D820" s="42"/>
      <c r="E820" s="42"/>
      <c r="F820" s="62"/>
      <c r="G820" s="62"/>
      <c r="H820" s="63"/>
      <c r="I820" s="293"/>
      <c r="K820" s="42"/>
      <c r="L820" s="42"/>
      <c r="M820" s="42"/>
      <c r="N820" s="42"/>
      <c r="O820" s="63"/>
      <c r="P820" s="42"/>
      <c r="Q820" s="42"/>
      <c r="S820" s="42"/>
      <c r="T820" s="39"/>
      <c r="U820" s="39"/>
      <c r="V820" s="39"/>
      <c r="W820" s="39"/>
      <c r="X820" s="39"/>
      <c r="Y820" s="39"/>
      <c r="AN820" s="68"/>
      <c r="AO820" s="68"/>
    </row>
    <row r="821" spans="1:41" s="43" customFormat="1" x14ac:dyDescent="0.25">
      <c r="A821" s="42"/>
      <c r="B821" s="42"/>
      <c r="C821" s="42"/>
      <c r="D821" s="42"/>
      <c r="E821" s="42"/>
      <c r="F821" s="62"/>
      <c r="G821" s="62"/>
      <c r="H821" s="63"/>
      <c r="I821" s="293"/>
      <c r="K821" s="42"/>
      <c r="L821" s="42"/>
      <c r="M821" s="42"/>
      <c r="N821" s="42"/>
      <c r="O821" s="63"/>
      <c r="P821" s="42"/>
      <c r="Q821" s="42"/>
      <c r="S821" s="42"/>
      <c r="T821" s="39"/>
      <c r="U821" s="39"/>
      <c r="V821" s="39"/>
      <c r="W821" s="39"/>
      <c r="X821" s="39"/>
      <c r="Y821" s="39"/>
      <c r="AN821" s="68"/>
      <c r="AO821" s="68"/>
    </row>
    <row r="822" spans="1:41" s="43" customFormat="1" x14ac:dyDescent="0.25">
      <c r="A822" s="42"/>
      <c r="B822" s="42"/>
      <c r="C822" s="42"/>
      <c r="D822" s="42"/>
      <c r="E822" s="42"/>
      <c r="F822" s="62"/>
      <c r="G822" s="62"/>
      <c r="H822" s="63"/>
      <c r="I822" s="293"/>
      <c r="K822" s="42"/>
      <c r="L822" s="42"/>
      <c r="M822" s="42"/>
      <c r="N822" s="42"/>
      <c r="O822" s="63"/>
      <c r="P822" s="42"/>
      <c r="Q822" s="42"/>
      <c r="S822" s="42"/>
      <c r="T822" s="39"/>
      <c r="U822" s="39"/>
      <c r="V822" s="39"/>
      <c r="W822" s="39"/>
      <c r="X822" s="39"/>
      <c r="Y822" s="39"/>
      <c r="AN822" s="68"/>
      <c r="AO822" s="68"/>
    </row>
    <row r="823" spans="1:41" s="43" customFormat="1" x14ac:dyDescent="0.25">
      <c r="A823" s="42"/>
      <c r="B823" s="42"/>
      <c r="C823" s="42"/>
      <c r="D823" s="42"/>
      <c r="E823" s="42"/>
      <c r="F823" s="62"/>
      <c r="G823" s="62"/>
      <c r="H823" s="63"/>
      <c r="I823" s="293"/>
      <c r="K823" s="42"/>
      <c r="L823" s="42"/>
      <c r="M823" s="42"/>
      <c r="N823" s="42"/>
      <c r="O823" s="63"/>
      <c r="P823" s="42"/>
      <c r="Q823" s="42"/>
      <c r="S823" s="42"/>
      <c r="T823" s="39"/>
      <c r="U823" s="39"/>
      <c r="V823" s="39"/>
      <c r="W823" s="39"/>
      <c r="X823" s="39"/>
      <c r="Y823" s="39"/>
      <c r="AN823" s="68"/>
      <c r="AO823" s="68"/>
    </row>
    <row r="824" spans="1:41" s="43" customFormat="1" x14ac:dyDescent="0.25">
      <c r="A824" s="42"/>
      <c r="B824" s="42"/>
      <c r="C824" s="42"/>
      <c r="D824" s="42"/>
      <c r="E824" s="42"/>
      <c r="F824" s="62"/>
      <c r="G824" s="62"/>
      <c r="H824" s="63"/>
      <c r="I824" s="293"/>
      <c r="K824" s="42"/>
      <c r="L824" s="42"/>
      <c r="M824" s="42"/>
      <c r="N824" s="42"/>
      <c r="O824" s="63"/>
      <c r="P824" s="42"/>
      <c r="Q824" s="42"/>
      <c r="S824" s="42"/>
      <c r="T824" s="39"/>
      <c r="U824" s="39"/>
      <c r="V824" s="39"/>
      <c r="W824" s="39"/>
      <c r="X824" s="39"/>
      <c r="Y824" s="39"/>
      <c r="AN824" s="68"/>
      <c r="AO824" s="68"/>
    </row>
    <row r="825" spans="1:41" s="43" customFormat="1" x14ac:dyDescent="0.25">
      <c r="A825" s="42"/>
      <c r="B825" s="42"/>
      <c r="C825" s="42"/>
      <c r="D825" s="42"/>
      <c r="E825" s="42"/>
      <c r="F825" s="62"/>
      <c r="G825" s="62"/>
      <c r="H825" s="63"/>
      <c r="I825" s="293"/>
      <c r="K825" s="42"/>
      <c r="L825" s="42"/>
      <c r="M825" s="42"/>
      <c r="N825" s="42"/>
      <c r="O825" s="63"/>
      <c r="P825" s="42"/>
      <c r="Q825" s="42"/>
      <c r="S825" s="42"/>
      <c r="T825" s="39"/>
      <c r="U825" s="39"/>
      <c r="V825" s="39"/>
      <c r="W825" s="39"/>
      <c r="X825" s="39"/>
      <c r="Y825" s="39"/>
      <c r="AN825" s="68"/>
      <c r="AO825" s="68"/>
    </row>
    <row r="826" spans="1:41" s="43" customFormat="1" x14ac:dyDescent="0.25">
      <c r="A826" s="42"/>
      <c r="B826" s="42"/>
      <c r="C826" s="42"/>
      <c r="D826" s="42"/>
      <c r="E826" s="42"/>
      <c r="F826" s="62"/>
      <c r="G826" s="62"/>
      <c r="H826" s="63"/>
      <c r="I826" s="293"/>
      <c r="K826" s="42"/>
      <c r="L826" s="42"/>
      <c r="M826" s="42"/>
      <c r="N826" s="42"/>
      <c r="O826" s="63"/>
      <c r="P826" s="42"/>
      <c r="Q826" s="42"/>
      <c r="S826" s="42"/>
      <c r="T826" s="39"/>
      <c r="U826" s="39"/>
      <c r="V826" s="39"/>
      <c r="W826" s="39"/>
      <c r="X826" s="39"/>
      <c r="Y826" s="39"/>
      <c r="AN826" s="68"/>
      <c r="AO826" s="68"/>
    </row>
    <row r="827" spans="1:41" s="43" customFormat="1" x14ac:dyDescent="0.25">
      <c r="A827" s="42"/>
      <c r="B827" s="42"/>
      <c r="C827" s="42"/>
      <c r="D827" s="42"/>
      <c r="E827" s="42"/>
      <c r="F827" s="62"/>
      <c r="G827" s="62"/>
      <c r="H827" s="63"/>
      <c r="I827" s="293"/>
      <c r="K827" s="42"/>
      <c r="L827" s="42"/>
      <c r="M827" s="42"/>
      <c r="N827" s="42"/>
      <c r="O827" s="63"/>
      <c r="P827" s="42"/>
      <c r="Q827" s="42"/>
      <c r="S827" s="42"/>
      <c r="T827" s="39"/>
      <c r="U827" s="39"/>
      <c r="V827" s="39"/>
      <c r="W827" s="39"/>
      <c r="X827" s="39"/>
      <c r="Y827" s="39"/>
      <c r="AN827" s="68"/>
      <c r="AO827" s="68"/>
    </row>
    <row r="828" spans="1:41" s="43" customFormat="1" x14ac:dyDescent="0.25">
      <c r="A828" s="42"/>
      <c r="B828" s="42"/>
      <c r="C828" s="42"/>
      <c r="D828" s="42"/>
      <c r="E828" s="42"/>
      <c r="F828" s="62"/>
      <c r="G828" s="62"/>
      <c r="H828" s="63"/>
      <c r="I828" s="293"/>
      <c r="K828" s="42"/>
      <c r="L828" s="42"/>
      <c r="M828" s="42"/>
      <c r="N828" s="42"/>
      <c r="O828" s="63"/>
      <c r="P828" s="42"/>
      <c r="Q828" s="42"/>
      <c r="S828" s="42"/>
      <c r="T828" s="39"/>
      <c r="U828" s="39"/>
      <c r="V828" s="39"/>
      <c r="W828" s="39"/>
      <c r="X828" s="39"/>
      <c r="Y828" s="39"/>
      <c r="AN828" s="68"/>
      <c r="AO828" s="68"/>
    </row>
    <row r="829" spans="1:41" s="43" customFormat="1" x14ac:dyDescent="0.25">
      <c r="A829" s="42"/>
      <c r="B829" s="42"/>
      <c r="C829" s="42"/>
      <c r="D829" s="42"/>
      <c r="E829" s="42"/>
      <c r="F829" s="62"/>
      <c r="G829" s="62"/>
      <c r="H829" s="63"/>
      <c r="I829" s="293"/>
      <c r="K829" s="42"/>
      <c r="L829" s="42"/>
      <c r="M829" s="42"/>
      <c r="N829" s="42"/>
      <c r="O829" s="63"/>
      <c r="P829" s="42"/>
      <c r="Q829" s="42"/>
      <c r="S829" s="42"/>
      <c r="T829" s="39"/>
      <c r="U829" s="39"/>
      <c r="V829" s="39"/>
      <c r="W829" s="39"/>
      <c r="X829" s="39"/>
      <c r="Y829" s="39"/>
      <c r="AN829" s="68"/>
      <c r="AO829" s="68"/>
    </row>
    <row r="830" spans="1:41" s="43" customFormat="1" x14ac:dyDescent="0.25">
      <c r="A830" s="42"/>
      <c r="B830" s="42"/>
      <c r="C830" s="42"/>
      <c r="D830" s="42"/>
      <c r="E830" s="42"/>
      <c r="F830" s="62"/>
      <c r="G830" s="62"/>
      <c r="H830" s="63"/>
      <c r="I830" s="293"/>
      <c r="K830" s="42"/>
      <c r="L830" s="42"/>
      <c r="M830" s="42"/>
      <c r="N830" s="42"/>
      <c r="O830" s="63"/>
      <c r="P830" s="42"/>
      <c r="Q830" s="42"/>
      <c r="S830" s="42"/>
      <c r="T830" s="39"/>
      <c r="U830" s="39"/>
      <c r="V830" s="39"/>
      <c r="W830" s="39"/>
      <c r="X830" s="39"/>
      <c r="Y830" s="39"/>
      <c r="AN830" s="68"/>
      <c r="AO830" s="68"/>
    </row>
    <row r="831" spans="1:41" s="43" customFormat="1" x14ac:dyDescent="0.25">
      <c r="A831" s="42"/>
      <c r="B831" s="42"/>
      <c r="C831" s="42"/>
      <c r="D831" s="42"/>
      <c r="E831" s="42"/>
      <c r="F831" s="62"/>
      <c r="G831" s="62"/>
      <c r="H831" s="63"/>
      <c r="I831" s="293"/>
      <c r="K831" s="42"/>
      <c r="L831" s="42"/>
      <c r="M831" s="42"/>
      <c r="N831" s="42"/>
      <c r="O831" s="63"/>
      <c r="P831" s="42"/>
      <c r="Q831" s="42"/>
      <c r="S831" s="42"/>
      <c r="T831" s="39"/>
      <c r="U831" s="39"/>
      <c r="V831" s="39"/>
      <c r="W831" s="39"/>
      <c r="X831" s="39"/>
      <c r="Y831" s="39"/>
      <c r="AN831" s="68"/>
      <c r="AO831" s="68"/>
    </row>
    <row r="832" spans="1:41" s="43" customFormat="1" x14ac:dyDescent="0.25">
      <c r="A832" s="42"/>
      <c r="B832" s="42"/>
      <c r="C832" s="42"/>
      <c r="D832" s="42"/>
      <c r="E832" s="42"/>
      <c r="F832" s="62"/>
      <c r="G832" s="62"/>
      <c r="H832" s="63"/>
      <c r="I832" s="293"/>
      <c r="K832" s="42"/>
      <c r="L832" s="42"/>
      <c r="M832" s="42"/>
      <c r="N832" s="42"/>
      <c r="O832" s="63"/>
      <c r="P832" s="42"/>
      <c r="Q832" s="42"/>
      <c r="S832" s="42"/>
      <c r="T832" s="39"/>
      <c r="U832" s="39"/>
      <c r="V832" s="39"/>
      <c r="W832" s="39"/>
      <c r="X832" s="39"/>
      <c r="Y832" s="39"/>
      <c r="AN832" s="68"/>
      <c r="AO832" s="68"/>
    </row>
    <row r="833" spans="1:41" s="43" customFormat="1" x14ac:dyDescent="0.25">
      <c r="A833" s="42"/>
      <c r="B833" s="42"/>
      <c r="C833" s="42"/>
      <c r="D833" s="42"/>
      <c r="E833" s="42"/>
      <c r="F833" s="62"/>
      <c r="G833" s="62"/>
      <c r="H833" s="63"/>
      <c r="I833" s="293"/>
      <c r="K833" s="42"/>
      <c r="L833" s="42"/>
      <c r="M833" s="42"/>
      <c r="N833" s="42"/>
      <c r="O833" s="63"/>
      <c r="P833" s="42"/>
      <c r="Q833" s="42"/>
      <c r="S833" s="42"/>
      <c r="T833" s="39"/>
      <c r="U833" s="39"/>
      <c r="V833" s="39"/>
      <c r="W833" s="39"/>
      <c r="X833" s="39"/>
      <c r="Y833" s="39"/>
      <c r="AN833" s="68"/>
      <c r="AO833" s="68"/>
    </row>
    <row r="834" spans="1:41" s="43" customFormat="1" x14ac:dyDescent="0.25">
      <c r="A834" s="42"/>
      <c r="B834" s="42"/>
      <c r="C834" s="42"/>
      <c r="D834" s="42"/>
      <c r="E834" s="42"/>
      <c r="F834" s="62"/>
      <c r="G834" s="62"/>
      <c r="H834" s="63"/>
      <c r="I834" s="293"/>
      <c r="K834" s="42"/>
      <c r="L834" s="42"/>
      <c r="M834" s="42"/>
      <c r="N834" s="42"/>
      <c r="O834" s="63"/>
      <c r="P834" s="42"/>
      <c r="Q834" s="42"/>
      <c r="S834" s="42"/>
      <c r="T834" s="39"/>
      <c r="U834" s="39"/>
      <c r="V834" s="39"/>
      <c r="W834" s="39"/>
      <c r="X834" s="39"/>
      <c r="Y834" s="39"/>
      <c r="AN834" s="68"/>
      <c r="AO834" s="68"/>
    </row>
    <row r="835" spans="1:41" s="43" customFormat="1" x14ac:dyDescent="0.25">
      <c r="A835" s="42"/>
      <c r="B835" s="42"/>
      <c r="C835" s="42"/>
      <c r="D835" s="42"/>
      <c r="E835" s="42"/>
      <c r="F835" s="62"/>
      <c r="G835" s="62"/>
      <c r="H835" s="63"/>
      <c r="I835" s="293"/>
      <c r="K835" s="42"/>
      <c r="L835" s="42"/>
      <c r="M835" s="42"/>
      <c r="N835" s="42"/>
      <c r="O835" s="63"/>
      <c r="P835" s="42"/>
      <c r="Q835" s="42"/>
      <c r="S835" s="42"/>
      <c r="T835" s="39"/>
      <c r="U835" s="39"/>
      <c r="V835" s="39"/>
      <c r="W835" s="39"/>
      <c r="X835" s="39"/>
      <c r="Y835" s="39"/>
      <c r="AN835" s="68"/>
      <c r="AO835" s="68"/>
    </row>
    <row r="836" spans="1:41" s="43" customFormat="1" x14ac:dyDescent="0.25">
      <c r="A836" s="42"/>
      <c r="B836" s="42"/>
      <c r="C836" s="42"/>
      <c r="D836" s="42"/>
      <c r="E836" s="42"/>
      <c r="F836" s="62"/>
      <c r="G836" s="62"/>
      <c r="H836" s="63"/>
      <c r="I836" s="293"/>
      <c r="K836" s="42"/>
      <c r="L836" s="42"/>
      <c r="M836" s="42"/>
      <c r="N836" s="42"/>
      <c r="O836" s="63"/>
      <c r="P836" s="42"/>
      <c r="Q836" s="42"/>
      <c r="S836" s="42"/>
      <c r="T836" s="39"/>
      <c r="U836" s="39"/>
      <c r="V836" s="39"/>
      <c r="W836" s="39"/>
      <c r="X836" s="39"/>
      <c r="Y836" s="39"/>
      <c r="AN836" s="68"/>
      <c r="AO836" s="68"/>
    </row>
    <row r="837" spans="1:41" s="43" customFormat="1" x14ac:dyDescent="0.25">
      <c r="A837" s="42"/>
      <c r="B837" s="42"/>
      <c r="C837" s="42"/>
      <c r="D837" s="42"/>
      <c r="E837" s="42"/>
      <c r="F837" s="62"/>
      <c r="G837" s="62"/>
      <c r="H837" s="63"/>
      <c r="I837" s="293"/>
      <c r="K837" s="42"/>
      <c r="L837" s="42"/>
      <c r="M837" s="42"/>
      <c r="N837" s="42"/>
      <c r="O837" s="63"/>
      <c r="P837" s="42"/>
      <c r="Q837" s="42"/>
      <c r="S837" s="42"/>
      <c r="T837" s="39"/>
      <c r="U837" s="39"/>
      <c r="V837" s="39"/>
      <c r="W837" s="39"/>
      <c r="X837" s="39"/>
      <c r="Y837" s="39"/>
      <c r="AN837" s="68"/>
      <c r="AO837" s="68"/>
    </row>
    <row r="838" spans="1:41" s="43" customFormat="1" x14ac:dyDescent="0.25">
      <c r="A838" s="42"/>
      <c r="B838" s="42"/>
      <c r="C838" s="42"/>
      <c r="D838" s="42"/>
      <c r="E838" s="42"/>
      <c r="F838" s="62"/>
      <c r="G838" s="62"/>
      <c r="H838" s="63"/>
      <c r="I838" s="293"/>
      <c r="K838" s="42"/>
      <c r="L838" s="42"/>
      <c r="M838" s="42"/>
      <c r="N838" s="42"/>
      <c r="O838" s="63"/>
      <c r="P838" s="42"/>
      <c r="Q838" s="42"/>
      <c r="S838" s="42"/>
      <c r="T838" s="39"/>
      <c r="U838" s="39"/>
      <c r="V838" s="39"/>
      <c r="W838" s="39"/>
      <c r="X838" s="39"/>
      <c r="Y838" s="39"/>
      <c r="AN838" s="68"/>
      <c r="AO838" s="68"/>
    </row>
    <row r="839" spans="1:41" s="43" customFormat="1" x14ac:dyDescent="0.25">
      <c r="A839" s="42"/>
      <c r="B839" s="42"/>
      <c r="C839" s="42"/>
      <c r="D839" s="42"/>
      <c r="E839" s="42"/>
      <c r="F839" s="62"/>
      <c r="G839" s="62"/>
      <c r="H839" s="63"/>
      <c r="I839" s="293"/>
      <c r="K839" s="42"/>
      <c r="L839" s="42"/>
      <c r="M839" s="42"/>
      <c r="N839" s="42"/>
      <c r="O839" s="63"/>
      <c r="P839" s="42"/>
      <c r="Q839" s="42"/>
      <c r="S839" s="42"/>
      <c r="T839" s="39"/>
      <c r="U839" s="39"/>
      <c r="V839" s="39"/>
      <c r="W839" s="39"/>
      <c r="X839" s="39"/>
      <c r="Y839" s="39"/>
      <c r="AN839" s="68"/>
      <c r="AO839" s="68"/>
    </row>
    <row r="840" spans="1:41" s="43" customFormat="1" x14ac:dyDescent="0.25">
      <c r="A840" s="42"/>
      <c r="B840" s="42"/>
      <c r="C840" s="42"/>
      <c r="D840" s="42"/>
      <c r="E840" s="42"/>
      <c r="F840" s="62"/>
      <c r="G840" s="62"/>
      <c r="H840" s="63"/>
      <c r="I840" s="293"/>
      <c r="K840" s="42"/>
      <c r="L840" s="42"/>
      <c r="M840" s="42"/>
      <c r="N840" s="42"/>
      <c r="O840" s="63"/>
      <c r="P840" s="42"/>
      <c r="Q840" s="42"/>
      <c r="S840" s="42"/>
      <c r="T840" s="39"/>
      <c r="U840" s="39"/>
      <c r="V840" s="39"/>
      <c r="W840" s="39"/>
      <c r="X840" s="39"/>
      <c r="Y840" s="39"/>
      <c r="AN840" s="68"/>
      <c r="AO840" s="68"/>
    </row>
    <row r="841" spans="1:41" s="43" customFormat="1" x14ac:dyDescent="0.25">
      <c r="A841" s="42"/>
      <c r="B841" s="42"/>
      <c r="C841" s="42"/>
      <c r="D841" s="42"/>
      <c r="E841" s="42"/>
      <c r="F841" s="62"/>
      <c r="G841" s="62"/>
      <c r="H841" s="63"/>
      <c r="I841" s="293"/>
      <c r="K841" s="42"/>
      <c r="L841" s="42"/>
      <c r="M841" s="42"/>
      <c r="N841" s="42"/>
      <c r="O841" s="63"/>
      <c r="P841" s="42"/>
      <c r="Q841" s="42"/>
      <c r="S841" s="42"/>
      <c r="T841" s="39"/>
      <c r="U841" s="39"/>
      <c r="V841" s="39"/>
      <c r="W841" s="39"/>
      <c r="X841" s="39"/>
      <c r="Y841" s="39"/>
      <c r="AN841" s="68"/>
      <c r="AO841" s="68"/>
    </row>
    <row r="842" spans="1:41" s="43" customFormat="1" x14ac:dyDescent="0.25">
      <c r="A842" s="42"/>
      <c r="B842" s="42"/>
      <c r="C842" s="42"/>
      <c r="D842" s="42"/>
      <c r="E842" s="42"/>
      <c r="F842" s="62"/>
      <c r="G842" s="62"/>
      <c r="H842" s="63"/>
      <c r="I842" s="293"/>
      <c r="K842" s="42"/>
      <c r="L842" s="42"/>
      <c r="M842" s="42"/>
      <c r="N842" s="42"/>
      <c r="O842" s="63"/>
      <c r="P842" s="42"/>
      <c r="Q842" s="42"/>
      <c r="S842" s="42"/>
      <c r="T842" s="39"/>
      <c r="U842" s="39"/>
      <c r="V842" s="39"/>
      <c r="W842" s="39"/>
      <c r="X842" s="39"/>
      <c r="Y842" s="39"/>
      <c r="AN842" s="68"/>
      <c r="AO842" s="68"/>
    </row>
    <row r="843" spans="1:41" s="43" customFormat="1" x14ac:dyDescent="0.25">
      <c r="A843" s="42"/>
      <c r="B843" s="42"/>
      <c r="C843" s="42"/>
      <c r="D843" s="42"/>
      <c r="E843" s="42"/>
      <c r="F843" s="62"/>
      <c r="G843" s="62"/>
      <c r="H843" s="63"/>
      <c r="I843" s="293"/>
      <c r="K843" s="42"/>
      <c r="L843" s="42"/>
      <c r="M843" s="42"/>
      <c r="N843" s="42"/>
      <c r="O843" s="63"/>
      <c r="P843" s="42"/>
      <c r="Q843" s="42"/>
      <c r="S843" s="42"/>
      <c r="T843" s="39"/>
      <c r="U843" s="39"/>
      <c r="V843" s="39"/>
      <c r="W843" s="39"/>
      <c r="X843" s="39"/>
      <c r="Y843" s="39"/>
      <c r="AN843" s="68"/>
      <c r="AO843" s="68"/>
    </row>
    <row r="844" spans="1:41" s="43" customFormat="1" x14ac:dyDescent="0.25">
      <c r="A844" s="42"/>
      <c r="B844" s="42"/>
      <c r="C844" s="42"/>
      <c r="D844" s="42"/>
      <c r="E844" s="42"/>
      <c r="F844" s="62"/>
      <c r="G844" s="62"/>
      <c r="H844" s="63"/>
      <c r="I844" s="293"/>
      <c r="K844" s="42"/>
      <c r="L844" s="42"/>
      <c r="M844" s="42"/>
      <c r="N844" s="42"/>
      <c r="O844" s="63"/>
      <c r="P844" s="42"/>
      <c r="Q844" s="42"/>
      <c r="S844" s="42"/>
      <c r="T844" s="39"/>
      <c r="U844" s="39"/>
      <c r="V844" s="39"/>
      <c r="W844" s="39"/>
      <c r="X844" s="39"/>
      <c r="Y844" s="39"/>
      <c r="AN844" s="68"/>
      <c r="AO844" s="68"/>
    </row>
    <row r="845" spans="1:41" s="43" customFormat="1" x14ac:dyDescent="0.25">
      <c r="A845" s="42"/>
      <c r="B845" s="42"/>
      <c r="C845" s="42"/>
      <c r="D845" s="42"/>
      <c r="E845" s="42"/>
      <c r="F845" s="62"/>
      <c r="G845" s="62"/>
      <c r="H845" s="63"/>
      <c r="I845" s="293"/>
      <c r="K845" s="42"/>
      <c r="L845" s="42"/>
      <c r="M845" s="42"/>
      <c r="N845" s="42"/>
      <c r="O845" s="63"/>
      <c r="P845" s="42"/>
      <c r="Q845" s="42"/>
      <c r="S845" s="42"/>
      <c r="T845" s="39"/>
      <c r="U845" s="39"/>
      <c r="V845" s="39"/>
      <c r="W845" s="39"/>
      <c r="X845" s="39"/>
      <c r="Y845" s="39"/>
      <c r="AN845" s="68"/>
      <c r="AO845" s="68"/>
    </row>
    <row r="846" spans="1:41" s="43" customFormat="1" x14ac:dyDescent="0.25">
      <c r="A846" s="42"/>
      <c r="B846" s="42"/>
      <c r="C846" s="42"/>
      <c r="D846" s="42"/>
      <c r="E846" s="42"/>
      <c r="F846" s="62"/>
      <c r="G846" s="62"/>
      <c r="H846" s="63"/>
      <c r="I846" s="293"/>
      <c r="K846" s="42"/>
      <c r="L846" s="42"/>
      <c r="M846" s="42"/>
      <c r="N846" s="42"/>
      <c r="O846" s="63"/>
      <c r="P846" s="42"/>
      <c r="Q846" s="42"/>
      <c r="S846" s="42"/>
      <c r="T846" s="39"/>
      <c r="U846" s="39"/>
      <c r="V846" s="39"/>
      <c r="W846" s="39"/>
      <c r="X846" s="39"/>
      <c r="Y846" s="39"/>
      <c r="AN846" s="68"/>
      <c r="AO846" s="68"/>
    </row>
    <row r="847" spans="1:41" s="43" customFormat="1" x14ac:dyDescent="0.25">
      <c r="A847" s="42"/>
      <c r="B847" s="42"/>
      <c r="C847" s="42"/>
      <c r="D847" s="42"/>
      <c r="E847" s="42"/>
      <c r="F847" s="62"/>
      <c r="G847" s="62"/>
      <c r="H847" s="63"/>
      <c r="I847" s="293"/>
      <c r="K847" s="42"/>
      <c r="L847" s="42"/>
      <c r="M847" s="42"/>
      <c r="N847" s="42"/>
      <c r="O847" s="63"/>
      <c r="P847" s="42"/>
      <c r="Q847" s="42"/>
      <c r="S847" s="42"/>
      <c r="T847" s="39"/>
      <c r="U847" s="39"/>
      <c r="V847" s="39"/>
      <c r="W847" s="39"/>
      <c r="X847" s="39"/>
      <c r="Y847" s="39"/>
      <c r="AN847" s="68"/>
      <c r="AO847" s="68"/>
    </row>
    <row r="848" spans="1:41" s="43" customFormat="1" x14ac:dyDescent="0.25">
      <c r="A848" s="42"/>
      <c r="B848" s="42"/>
      <c r="C848" s="42"/>
      <c r="D848" s="42"/>
      <c r="E848" s="42"/>
      <c r="F848" s="62"/>
      <c r="G848" s="62"/>
      <c r="H848" s="63"/>
      <c r="I848" s="293"/>
      <c r="K848" s="42"/>
      <c r="L848" s="42"/>
      <c r="M848" s="42"/>
      <c r="N848" s="42"/>
      <c r="O848" s="63"/>
      <c r="P848" s="42"/>
      <c r="Q848" s="42"/>
      <c r="S848" s="42"/>
      <c r="T848" s="39"/>
      <c r="U848" s="39"/>
      <c r="V848" s="39"/>
      <c r="W848" s="39"/>
      <c r="X848" s="39"/>
      <c r="Y848" s="39"/>
      <c r="AN848" s="68"/>
      <c r="AO848" s="68"/>
    </row>
    <row r="849" spans="1:41" s="43" customFormat="1" x14ac:dyDescent="0.25">
      <c r="A849" s="42"/>
      <c r="B849" s="42"/>
      <c r="C849" s="42"/>
      <c r="D849" s="42"/>
      <c r="E849" s="42"/>
      <c r="F849" s="62"/>
      <c r="G849" s="62"/>
      <c r="H849" s="63"/>
      <c r="I849" s="293"/>
      <c r="K849" s="42"/>
      <c r="L849" s="42"/>
      <c r="M849" s="42"/>
      <c r="N849" s="42"/>
      <c r="O849" s="63"/>
      <c r="P849" s="42"/>
      <c r="Q849" s="42"/>
      <c r="S849" s="42"/>
      <c r="T849" s="39"/>
      <c r="U849" s="39"/>
      <c r="V849" s="39"/>
      <c r="W849" s="39"/>
      <c r="X849" s="39"/>
      <c r="Y849" s="39"/>
      <c r="AN849" s="68"/>
      <c r="AO849" s="68"/>
    </row>
    <row r="850" spans="1:41" s="43" customFormat="1" x14ac:dyDescent="0.25">
      <c r="A850" s="42"/>
      <c r="B850" s="42"/>
      <c r="C850" s="42"/>
      <c r="D850" s="42"/>
      <c r="E850" s="42"/>
      <c r="F850" s="62"/>
      <c r="G850" s="62"/>
      <c r="H850" s="63"/>
      <c r="I850" s="293"/>
      <c r="K850" s="42"/>
      <c r="L850" s="42"/>
      <c r="M850" s="42"/>
      <c r="N850" s="42"/>
      <c r="O850" s="63"/>
      <c r="P850" s="42"/>
      <c r="Q850" s="42"/>
      <c r="S850" s="42"/>
      <c r="T850" s="39"/>
      <c r="U850" s="39"/>
      <c r="V850" s="39"/>
      <c r="W850" s="39"/>
      <c r="X850" s="39"/>
      <c r="Y850" s="39"/>
      <c r="AN850" s="68"/>
      <c r="AO850" s="68"/>
    </row>
    <row r="851" spans="1:41" s="43" customFormat="1" x14ac:dyDescent="0.25">
      <c r="A851" s="42"/>
      <c r="B851" s="42"/>
      <c r="C851" s="42"/>
      <c r="D851" s="42"/>
      <c r="E851" s="42"/>
      <c r="F851" s="62"/>
      <c r="G851" s="62"/>
      <c r="H851" s="63"/>
      <c r="I851" s="293"/>
      <c r="K851" s="42"/>
      <c r="L851" s="42"/>
      <c r="M851" s="42"/>
      <c r="N851" s="42"/>
      <c r="O851" s="63"/>
      <c r="P851" s="42"/>
      <c r="Q851" s="42"/>
      <c r="S851" s="42"/>
      <c r="T851" s="39"/>
      <c r="U851" s="39"/>
      <c r="V851" s="39"/>
      <c r="W851" s="39"/>
      <c r="X851" s="39"/>
      <c r="Y851" s="39"/>
      <c r="AN851" s="68"/>
      <c r="AO851" s="68"/>
    </row>
    <row r="852" spans="1:41" s="43" customFormat="1" x14ac:dyDescent="0.25">
      <c r="A852" s="42"/>
      <c r="B852" s="42"/>
      <c r="C852" s="42"/>
      <c r="D852" s="42"/>
      <c r="E852" s="42"/>
      <c r="F852" s="62"/>
      <c r="G852" s="62"/>
      <c r="H852" s="63"/>
      <c r="I852" s="293"/>
      <c r="K852" s="42"/>
      <c r="L852" s="42"/>
      <c r="M852" s="42"/>
      <c r="N852" s="42"/>
      <c r="O852" s="63"/>
      <c r="P852" s="42"/>
      <c r="Q852" s="42"/>
      <c r="S852" s="42"/>
      <c r="T852" s="39"/>
      <c r="U852" s="39"/>
      <c r="V852" s="39"/>
      <c r="W852" s="39"/>
      <c r="X852" s="39"/>
      <c r="Y852" s="39"/>
      <c r="AN852" s="68"/>
      <c r="AO852" s="68"/>
    </row>
    <row r="853" spans="1:41" s="43" customFormat="1" x14ac:dyDescent="0.25">
      <c r="A853" s="42"/>
      <c r="B853" s="42"/>
      <c r="C853" s="42"/>
      <c r="D853" s="42"/>
      <c r="E853" s="42"/>
      <c r="F853" s="62"/>
      <c r="G853" s="62"/>
      <c r="H853" s="63"/>
      <c r="I853" s="293"/>
      <c r="K853" s="42"/>
      <c r="L853" s="42"/>
      <c r="M853" s="42"/>
      <c r="N853" s="42"/>
      <c r="O853" s="63"/>
      <c r="P853" s="42"/>
      <c r="Q853" s="42"/>
      <c r="S853" s="42"/>
      <c r="T853" s="39"/>
      <c r="U853" s="39"/>
      <c r="V853" s="39"/>
      <c r="W853" s="39"/>
      <c r="X853" s="39"/>
      <c r="Y853" s="39"/>
      <c r="AN853" s="68"/>
      <c r="AO853" s="68"/>
    </row>
    <row r="854" spans="1:41" s="43" customFormat="1" x14ac:dyDescent="0.25">
      <c r="A854" s="42"/>
      <c r="B854" s="42"/>
      <c r="C854" s="42"/>
      <c r="D854" s="42"/>
      <c r="E854" s="42"/>
      <c r="F854" s="62"/>
      <c r="G854" s="62"/>
      <c r="H854" s="63"/>
      <c r="I854" s="293"/>
      <c r="K854" s="42"/>
      <c r="L854" s="42"/>
      <c r="M854" s="42"/>
      <c r="N854" s="42"/>
      <c r="O854" s="63"/>
      <c r="P854" s="42"/>
      <c r="Q854" s="42"/>
      <c r="S854" s="42"/>
      <c r="T854" s="39"/>
      <c r="U854" s="39"/>
      <c r="V854" s="39"/>
      <c r="W854" s="39"/>
      <c r="X854" s="39"/>
      <c r="Y854" s="39"/>
      <c r="AN854" s="68"/>
      <c r="AO854" s="68"/>
    </row>
    <row r="855" spans="1:41" s="43" customFormat="1" x14ac:dyDescent="0.25">
      <c r="A855" s="42"/>
      <c r="B855" s="42"/>
      <c r="C855" s="42"/>
      <c r="D855" s="42"/>
      <c r="E855" s="42"/>
      <c r="F855" s="62"/>
      <c r="G855" s="62"/>
      <c r="H855" s="63"/>
      <c r="I855" s="293"/>
      <c r="K855" s="42"/>
      <c r="L855" s="42"/>
      <c r="M855" s="42"/>
      <c r="N855" s="42"/>
      <c r="O855" s="63"/>
      <c r="P855" s="42"/>
      <c r="Q855" s="42"/>
      <c r="S855" s="42"/>
      <c r="T855" s="39"/>
      <c r="U855" s="39"/>
      <c r="V855" s="39"/>
      <c r="W855" s="39"/>
      <c r="X855" s="39"/>
      <c r="Y855" s="39"/>
      <c r="AN855" s="68"/>
      <c r="AO855" s="68"/>
    </row>
    <row r="856" spans="1:41" s="43" customFormat="1" x14ac:dyDescent="0.25">
      <c r="A856" s="42"/>
      <c r="B856" s="42"/>
      <c r="C856" s="42"/>
      <c r="D856" s="42"/>
      <c r="E856" s="42"/>
      <c r="F856" s="62"/>
      <c r="G856" s="62"/>
      <c r="H856" s="63"/>
      <c r="I856" s="293"/>
      <c r="K856" s="42"/>
      <c r="L856" s="42"/>
      <c r="M856" s="42"/>
      <c r="N856" s="42"/>
      <c r="O856" s="63"/>
      <c r="P856" s="42"/>
      <c r="Q856" s="42"/>
      <c r="S856" s="42"/>
      <c r="T856" s="39"/>
      <c r="U856" s="39"/>
      <c r="V856" s="39"/>
      <c r="W856" s="39"/>
      <c r="X856" s="39"/>
      <c r="Y856" s="39"/>
      <c r="AN856" s="68"/>
      <c r="AO856" s="68"/>
    </row>
    <row r="857" spans="1:41" s="43" customFormat="1" x14ac:dyDescent="0.25">
      <c r="A857" s="42"/>
      <c r="B857" s="42"/>
      <c r="C857" s="42"/>
      <c r="D857" s="42"/>
      <c r="E857" s="42"/>
      <c r="F857" s="62"/>
      <c r="G857" s="62"/>
      <c r="H857" s="63"/>
      <c r="I857" s="293"/>
      <c r="K857" s="42"/>
      <c r="L857" s="42"/>
      <c r="M857" s="42"/>
      <c r="N857" s="42"/>
      <c r="O857" s="63"/>
      <c r="P857" s="42"/>
      <c r="Q857" s="42"/>
      <c r="S857" s="42"/>
      <c r="T857" s="39"/>
      <c r="U857" s="39"/>
      <c r="V857" s="39"/>
      <c r="W857" s="39"/>
      <c r="X857" s="39"/>
      <c r="Y857" s="39"/>
      <c r="AN857" s="68"/>
      <c r="AO857" s="68"/>
    </row>
    <row r="858" spans="1:41" s="43" customFormat="1" x14ac:dyDescent="0.25">
      <c r="A858" s="42"/>
      <c r="B858" s="42"/>
      <c r="C858" s="42"/>
      <c r="D858" s="42"/>
      <c r="E858" s="42"/>
      <c r="F858" s="62"/>
      <c r="G858" s="62"/>
      <c r="H858" s="63"/>
      <c r="I858" s="293"/>
      <c r="K858" s="42"/>
      <c r="L858" s="42"/>
      <c r="M858" s="42"/>
      <c r="N858" s="42"/>
      <c r="O858" s="63"/>
      <c r="P858" s="42"/>
      <c r="Q858" s="42"/>
      <c r="S858" s="42"/>
      <c r="T858" s="39"/>
      <c r="U858" s="39"/>
      <c r="V858" s="39"/>
      <c r="W858" s="39"/>
      <c r="X858" s="39"/>
      <c r="Y858" s="39"/>
      <c r="AN858" s="68"/>
      <c r="AO858" s="68"/>
    </row>
    <row r="859" spans="1:41" s="43" customFormat="1" x14ac:dyDescent="0.25">
      <c r="A859" s="42"/>
      <c r="B859" s="42"/>
      <c r="C859" s="42"/>
      <c r="D859" s="42"/>
      <c r="E859" s="42"/>
      <c r="F859" s="62"/>
      <c r="G859" s="62"/>
      <c r="H859" s="63"/>
      <c r="I859" s="293"/>
      <c r="K859" s="42"/>
      <c r="L859" s="42"/>
      <c r="M859" s="42"/>
      <c r="N859" s="42"/>
      <c r="O859" s="63"/>
      <c r="P859" s="42"/>
      <c r="Q859" s="42"/>
      <c r="S859" s="42"/>
      <c r="T859" s="39"/>
      <c r="U859" s="39"/>
      <c r="V859" s="39"/>
      <c r="W859" s="39"/>
      <c r="X859" s="39"/>
      <c r="Y859" s="39"/>
      <c r="AN859" s="68"/>
      <c r="AO859" s="68"/>
    </row>
    <row r="860" spans="1:41" s="43" customFormat="1" x14ac:dyDescent="0.25">
      <c r="A860" s="42"/>
      <c r="B860" s="42"/>
      <c r="C860" s="42"/>
      <c r="D860" s="42"/>
      <c r="E860" s="42"/>
      <c r="F860" s="62"/>
      <c r="G860" s="62"/>
      <c r="H860" s="63"/>
      <c r="I860" s="293"/>
      <c r="K860" s="42"/>
      <c r="L860" s="42"/>
      <c r="M860" s="42"/>
      <c r="N860" s="42"/>
      <c r="O860" s="63"/>
      <c r="P860" s="42"/>
      <c r="Q860" s="42"/>
      <c r="S860" s="42"/>
      <c r="T860" s="39"/>
      <c r="U860" s="39"/>
      <c r="V860" s="39"/>
      <c r="W860" s="39"/>
      <c r="X860" s="39"/>
      <c r="Y860" s="39"/>
      <c r="AN860" s="68"/>
      <c r="AO860" s="68"/>
    </row>
    <row r="861" spans="1:41" s="43" customFormat="1" x14ac:dyDescent="0.25">
      <c r="A861" s="42"/>
      <c r="B861" s="42"/>
      <c r="C861" s="42"/>
      <c r="D861" s="42"/>
      <c r="E861" s="42"/>
      <c r="F861" s="62"/>
      <c r="G861" s="62"/>
      <c r="H861" s="63"/>
      <c r="I861" s="293"/>
      <c r="K861" s="42"/>
      <c r="L861" s="42"/>
      <c r="M861" s="42"/>
      <c r="N861" s="42"/>
      <c r="O861" s="63"/>
      <c r="P861" s="42"/>
      <c r="Q861" s="42"/>
      <c r="S861" s="42"/>
      <c r="T861" s="39"/>
      <c r="U861" s="39"/>
      <c r="V861" s="39"/>
      <c r="W861" s="39"/>
      <c r="X861" s="39"/>
      <c r="Y861" s="39"/>
      <c r="AN861" s="68"/>
      <c r="AO861" s="68"/>
    </row>
    <row r="862" spans="1:41" s="43" customFormat="1" x14ac:dyDescent="0.25">
      <c r="A862" s="42"/>
      <c r="B862" s="42"/>
      <c r="C862" s="42"/>
      <c r="D862" s="42"/>
      <c r="E862" s="42"/>
      <c r="F862" s="62"/>
      <c r="G862" s="62"/>
      <c r="H862" s="63"/>
      <c r="I862" s="293"/>
      <c r="K862" s="42"/>
      <c r="L862" s="42"/>
      <c r="M862" s="42"/>
      <c r="N862" s="42"/>
      <c r="O862" s="63"/>
      <c r="P862" s="42"/>
      <c r="Q862" s="42"/>
      <c r="S862" s="42"/>
      <c r="T862" s="39"/>
      <c r="U862" s="39"/>
      <c r="V862" s="39"/>
      <c r="W862" s="39"/>
      <c r="X862" s="39"/>
      <c r="Y862" s="39"/>
      <c r="AN862" s="68"/>
      <c r="AO862" s="68"/>
    </row>
    <row r="863" spans="1:41" s="43" customFormat="1" x14ac:dyDescent="0.25">
      <c r="A863" s="42"/>
      <c r="B863" s="42"/>
      <c r="C863" s="42"/>
      <c r="D863" s="42"/>
      <c r="E863" s="42"/>
      <c r="F863" s="62"/>
      <c r="G863" s="62"/>
      <c r="H863" s="63"/>
      <c r="I863" s="293"/>
      <c r="K863" s="42"/>
      <c r="L863" s="42"/>
      <c r="M863" s="42"/>
      <c r="N863" s="42"/>
      <c r="O863" s="63"/>
      <c r="P863" s="42"/>
      <c r="Q863" s="42"/>
      <c r="S863" s="42"/>
      <c r="T863" s="39"/>
      <c r="U863" s="39"/>
      <c r="V863" s="39"/>
      <c r="W863" s="39"/>
      <c r="X863" s="39"/>
      <c r="Y863" s="39"/>
      <c r="AN863" s="68"/>
      <c r="AO863" s="68"/>
    </row>
    <row r="864" spans="1:41" s="43" customFormat="1" x14ac:dyDescent="0.25">
      <c r="A864" s="42"/>
      <c r="B864" s="42"/>
      <c r="C864" s="42"/>
      <c r="D864" s="42"/>
      <c r="E864" s="42"/>
      <c r="F864" s="62"/>
      <c r="G864" s="62"/>
      <c r="H864" s="63"/>
      <c r="I864" s="293"/>
      <c r="K864" s="42"/>
      <c r="L864" s="42"/>
      <c r="M864" s="42"/>
      <c r="N864" s="42"/>
      <c r="O864" s="63"/>
      <c r="P864" s="42"/>
      <c r="Q864" s="42"/>
      <c r="S864" s="42"/>
      <c r="T864" s="39"/>
      <c r="U864" s="39"/>
      <c r="V864" s="39"/>
      <c r="W864" s="39"/>
      <c r="X864" s="39"/>
      <c r="Y864" s="39"/>
      <c r="AN864" s="68"/>
      <c r="AO864" s="68"/>
    </row>
    <row r="865" spans="1:41" s="43" customFormat="1" x14ac:dyDescent="0.25">
      <c r="A865" s="42"/>
      <c r="B865" s="42"/>
      <c r="C865" s="42"/>
      <c r="D865" s="42"/>
      <c r="E865" s="42"/>
      <c r="F865" s="62"/>
      <c r="G865" s="62"/>
      <c r="H865" s="63"/>
      <c r="I865" s="293"/>
      <c r="K865" s="42"/>
      <c r="L865" s="42"/>
      <c r="M865" s="42"/>
      <c r="N865" s="42"/>
      <c r="O865" s="63"/>
      <c r="P865" s="42"/>
      <c r="Q865" s="42"/>
      <c r="S865" s="42"/>
      <c r="T865" s="39"/>
      <c r="U865" s="39"/>
      <c r="V865" s="39"/>
      <c r="W865" s="39"/>
      <c r="X865" s="39"/>
      <c r="Y865" s="39"/>
      <c r="AN865" s="68"/>
      <c r="AO865" s="68"/>
    </row>
    <row r="866" spans="1:41" s="43" customFormat="1" x14ac:dyDescent="0.25">
      <c r="A866" s="42"/>
      <c r="B866" s="42"/>
      <c r="C866" s="42"/>
      <c r="D866" s="42"/>
      <c r="E866" s="42"/>
      <c r="F866" s="62"/>
      <c r="G866" s="62"/>
      <c r="H866" s="63"/>
      <c r="I866" s="293"/>
      <c r="K866" s="42"/>
      <c r="L866" s="42"/>
      <c r="M866" s="42"/>
      <c r="N866" s="42"/>
      <c r="O866" s="63"/>
      <c r="P866" s="42"/>
      <c r="Q866" s="42"/>
      <c r="S866" s="42"/>
      <c r="T866" s="39"/>
      <c r="U866" s="39"/>
      <c r="V866" s="39"/>
      <c r="W866" s="39"/>
      <c r="X866" s="39"/>
      <c r="Y866" s="39"/>
      <c r="AN866" s="68"/>
      <c r="AO866" s="68"/>
    </row>
    <row r="867" spans="1:41" s="43" customFormat="1" x14ac:dyDescent="0.25">
      <c r="A867" s="42"/>
      <c r="B867" s="42"/>
      <c r="C867" s="42"/>
      <c r="D867" s="42"/>
      <c r="E867" s="42"/>
      <c r="F867" s="62"/>
      <c r="G867" s="62"/>
      <c r="H867" s="63"/>
      <c r="I867" s="293"/>
      <c r="K867" s="42"/>
      <c r="L867" s="42"/>
      <c r="M867" s="42"/>
      <c r="N867" s="42"/>
      <c r="O867" s="63"/>
      <c r="P867" s="42"/>
      <c r="Q867" s="42"/>
      <c r="S867" s="42"/>
      <c r="T867" s="39"/>
      <c r="U867" s="39"/>
      <c r="V867" s="39"/>
      <c r="W867" s="39"/>
      <c r="X867" s="39"/>
      <c r="Y867" s="39"/>
      <c r="AN867" s="68"/>
      <c r="AO867" s="68"/>
    </row>
    <row r="868" spans="1:41" s="43" customFormat="1" x14ac:dyDescent="0.25">
      <c r="A868" s="42"/>
      <c r="B868" s="42"/>
      <c r="C868" s="42"/>
      <c r="D868" s="42"/>
      <c r="E868" s="42"/>
      <c r="F868" s="62"/>
      <c r="G868" s="62"/>
      <c r="H868" s="63"/>
      <c r="I868" s="293"/>
      <c r="K868" s="42"/>
      <c r="L868" s="42"/>
      <c r="M868" s="42"/>
      <c r="N868" s="42"/>
      <c r="O868" s="63"/>
      <c r="P868" s="42"/>
      <c r="Q868" s="42"/>
      <c r="S868" s="42"/>
      <c r="T868" s="39"/>
      <c r="U868" s="39"/>
      <c r="V868" s="39"/>
      <c r="W868" s="39"/>
      <c r="X868" s="39"/>
      <c r="Y868" s="39"/>
      <c r="AN868" s="68"/>
      <c r="AO868" s="68"/>
    </row>
    <row r="869" spans="1:41" s="43" customFormat="1" x14ac:dyDescent="0.25">
      <c r="A869" s="42"/>
      <c r="B869" s="42"/>
      <c r="C869" s="42"/>
      <c r="D869" s="42"/>
      <c r="E869" s="42"/>
      <c r="F869" s="62"/>
      <c r="G869" s="62"/>
      <c r="H869" s="63"/>
      <c r="I869" s="293"/>
      <c r="K869" s="42"/>
      <c r="L869" s="42"/>
      <c r="M869" s="42"/>
      <c r="N869" s="42"/>
      <c r="O869" s="63"/>
      <c r="P869" s="42"/>
      <c r="Q869" s="42"/>
      <c r="S869" s="42"/>
      <c r="T869" s="39"/>
      <c r="U869" s="39"/>
      <c r="V869" s="39"/>
      <c r="W869" s="39"/>
      <c r="X869" s="39"/>
      <c r="Y869" s="39"/>
      <c r="AN869" s="68"/>
      <c r="AO869" s="68"/>
    </row>
    <row r="870" spans="1:41" s="43" customFormat="1" x14ac:dyDescent="0.25">
      <c r="A870" s="42"/>
      <c r="B870" s="42"/>
      <c r="C870" s="42"/>
      <c r="D870" s="42"/>
      <c r="E870" s="42"/>
      <c r="F870" s="62"/>
      <c r="G870" s="62"/>
      <c r="H870" s="63"/>
      <c r="I870" s="293"/>
      <c r="K870" s="42"/>
      <c r="L870" s="42"/>
      <c r="M870" s="42"/>
      <c r="N870" s="42"/>
      <c r="O870" s="63"/>
      <c r="P870" s="42"/>
      <c r="Q870" s="42"/>
      <c r="S870" s="42"/>
      <c r="T870" s="39"/>
      <c r="U870" s="39"/>
      <c r="V870" s="39"/>
      <c r="W870" s="39"/>
      <c r="X870" s="39"/>
      <c r="Y870" s="39"/>
      <c r="AN870" s="68"/>
      <c r="AO870" s="68"/>
    </row>
    <row r="871" spans="1:41" s="43" customFormat="1" x14ac:dyDescent="0.25">
      <c r="A871" s="42"/>
      <c r="B871" s="42"/>
      <c r="C871" s="42"/>
      <c r="D871" s="42"/>
      <c r="E871" s="42"/>
      <c r="F871" s="62"/>
      <c r="G871" s="62"/>
      <c r="H871" s="63"/>
      <c r="I871" s="293"/>
      <c r="K871" s="42"/>
      <c r="L871" s="42"/>
      <c r="M871" s="42"/>
      <c r="N871" s="42"/>
      <c r="O871" s="63"/>
      <c r="P871" s="42"/>
      <c r="Q871" s="42"/>
      <c r="S871" s="42"/>
      <c r="T871" s="39"/>
      <c r="U871" s="39"/>
      <c r="V871" s="39"/>
      <c r="W871" s="39"/>
      <c r="X871" s="39"/>
      <c r="Y871" s="39"/>
      <c r="AN871" s="68"/>
      <c r="AO871" s="68"/>
    </row>
    <row r="872" spans="1:41" s="43" customFormat="1" x14ac:dyDescent="0.25">
      <c r="A872" s="42"/>
      <c r="B872" s="42"/>
      <c r="C872" s="42"/>
      <c r="D872" s="42"/>
      <c r="E872" s="42"/>
      <c r="F872" s="62"/>
      <c r="G872" s="62"/>
      <c r="H872" s="63"/>
      <c r="I872" s="293"/>
      <c r="K872" s="42"/>
      <c r="L872" s="42"/>
      <c r="M872" s="42"/>
      <c r="N872" s="42"/>
      <c r="O872" s="63"/>
      <c r="P872" s="42"/>
      <c r="Q872" s="42"/>
      <c r="S872" s="42"/>
      <c r="T872" s="39"/>
      <c r="U872" s="39"/>
      <c r="V872" s="39"/>
      <c r="W872" s="39"/>
      <c r="X872" s="39"/>
      <c r="Y872" s="39"/>
      <c r="AN872" s="68"/>
      <c r="AO872" s="68"/>
    </row>
    <row r="873" spans="1:41" s="43" customFormat="1" x14ac:dyDescent="0.25">
      <c r="A873" s="42"/>
      <c r="B873" s="42"/>
      <c r="C873" s="42"/>
      <c r="D873" s="42"/>
      <c r="E873" s="42"/>
      <c r="F873" s="62"/>
      <c r="G873" s="62"/>
      <c r="H873" s="63"/>
      <c r="I873" s="293"/>
      <c r="K873" s="42"/>
      <c r="L873" s="42"/>
      <c r="M873" s="42"/>
      <c r="N873" s="42"/>
      <c r="O873" s="63"/>
      <c r="P873" s="42"/>
      <c r="Q873" s="42"/>
      <c r="S873" s="42"/>
      <c r="T873" s="39"/>
      <c r="U873" s="39"/>
      <c r="V873" s="39"/>
      <c r="W873" s="39"/>
      <c r="X873" s="39"/>
      <c r="Y873" s="39"/>
      <c r="AN873" s="68"/>
      <c r="AO873" s="68"/>
    </row>
    <row r="874" spans="1:41" s="43" customFormat="1" x14ac:dyDescent="0.25">
      <c r="A874" s="42"/>
      <c r="B874" s="42"/>
      <c r="C874" s="42"/>
      <c r="D874" s="42"/>
      <c r="E874" s="42"/>
      <c r="F874" s="62"/>
      <c r="G874" s="62"/>
      <c r="H874" s="63"/>
      <c r="I874" s="293"/>
      <c r="K874" s="42"/>
      <c r="L874" s="42"/>
      <c r="M874" s="42"/>
      <c r="N874" s="42"/>
      <c r="O874" s="63"/>
      <c r="P874" s="42"/>
      <c r="Q874" s="42"/>
      <c r="S874" s="42"/>
      <c r="T874" s="39"/>
      <c r="U874" s="39"/>
      <c r="V874" s="39"/>
      <c r="W874" s="39"/>
      <c r="X874" s="39"/>
      <c r="Y874" s="39"/>
      <c r="AN874" s="68"/>
      <c r="AO874" s="68"/>
    </row>
    <row r="875" spans="1:41" s="43" customFormat="1" x14ac:dyDescent="0.25">
      <c r="A875" s="42"/>
      <c r="B875" s="42"/>
      <c r="C875" s="42"/>
      <c r="D875" s="42"/>
      <c r="E875" s="42"/>
      <c r="F875" s="62"/>
      <c r="G875" s="62"/>
      <c r="H875" s="63"/>
      <c r="I875" s="293"/>
      <c r="K875" s="42"/>
      <c r="L875" s="42"/>
      <c r="M875" s="42"/>
      <c r="N875" s="42"/>
      <c r="O875" s="63"/>
      <c r="P875" s="42"/>
      <c r="Q875" s="42"/>
      <c r="S875" s="42"/>
      <c r="T875" s="39"/>
      <c r="U875" s="39"/>
      <c r="V875" s="39"/>
      <c r="W875" s="39"/>
      <c r="X875" s="39"/>
      <c r="Y875" s="39"/>
      <c r="AN875" s="68"/>
      <c r="AO875" s="68"/>
    </row>
    <row r="876" spans="1:41" s="43" customFormat="1" x14ac:dyDescent="0.25">
      <c r="A876" s="42"/>
      <c r="B876" s="42"/>
      <c r="C876" s="42"/>
      <c r="D876" s="42"/>
      <c r="E876" s="42"/>
      <c r="F876" s="62"/>
      <c r="G876" s="62"/>
      <c r="H876" s="63"/>
      <c r="I876" s="293"/>
      <c r="K876" s="42"/>
      <c r="L876" s="42"/>
      <c r="M876" s="42"/>
      <c r="N876" s="42"/>
      <c r="O876" s="63"/>
      <c r="P876" s="42"/>
      <c r="Q876" s="42"/>
      <c r="S876" s="42"/>
      <c r="T876" s="39"/>
      <c r="U876" s="39"/>
      <c r="V876" s="39"/>
      <c r="W876" s="39"/>
      <c r="X876" s="39"/>
      <c r="Y876" s="39"/>
      <c r="AN876" s="68"/>
      <c r="AO876" s="68"/>
    </row>
    <row r="877" spans="1:41" s="43" customFormat="1" x14ac:dyDescent="0.25">
      <c r="A877" s="42"/>
      <c r="B877" s="42"/>
      <c r="C877" s="42"/>
      <c r="D877" s="42"/>
      <c r="E877" s="42"/>
      <c r="F877" s="62"/>
      <c r="G877" s="62"/>
      <c r="H877" s="63"/>
      <c r="I877" s="293"/>
      <c r="K877" s="42"/>
      <c r="L877" s="42"/>
      <c r="M877" s="42"/>
      <c r="N877" s="42"/>
      <c r="O877" s="63"/>
      <c r="P877" s="42"/>
      <c r="Q877" s="42"/>
      <c r="S877" s="42"/>
      <c r="T877" s="39"/>
      <c r="U877" s="39"/>
      <c r="V877" s="39"/>
      <c r="W877" s="39"/>
      <c r="X877" s="39"/>
      <c r="Y877" s="39"/>
      <c r="AN877" s="68"/>
      <c r="AO877" s="68"/>
    </row>
    <row r="878" spans="1:41" s="43" customFormat="1" x14ac:dyDescent="0.25">
      <c r="A878" s="42"/>
      <c r="B878" s="42"/>
      <c r="C878" s="42"/>
      <c r="D878" s="42"/>
      <c r="E878" s="42"/>
      <c r="F878" s="62"/>
      <c r="G878" s="62"/>
      <c r="H878" s="63"/>
      <c r="I878" s="293"/>
      <c r="K878" s="42"/>
      <c r="L878" s="42"/>
      <c r="M878" s="42"/>
      <c r="N878" s="42"/>
      <c r="O878" s="63"/>
      <c r="P878" s="42"/>
      <c r="Q878" s="42"/>
      <c r="S878" s="42"/>
      <c r="T878" s="39"/>
      <c r="U878" s="39"/>
      <c r="V878" s="39"/>
      <c r="W878" s="39"/>
      <c r="X878" s="39"/>
      <c r="Y878" s="39"/>
      <c r="AN878" s="68"/>
      <c r="AO878" s="68"/>
    </row>
    <row r="879" spans="1:41" s="43" customFormat="1" x14ac:dyDescent="0.25">
      <c r="A879" s="42"/>
      <c r="B879" s="42"/>
      <c r="C879" s="42"/>
      <c r="D879" s="42"/>
      <c r="E879" s="42"/>
      <c r="F879" s="62"/>
      <c r="G879" s="62"/>
      <c r="H879" s="63"/>
      <c r="I879" s="293"/>
      <c r="K879" s="42"/>
      <c r="L879" s="42"/>
      <c r="M879" s="42"/>
      <c r="N879" s="42"/>
      <c r="O879" s="63"/>
      <c r="P879" s="42"/>
      <c r="Q879" s="42"/>
      <c r="S879" s="42"/>
      <c r="T879" s="39"/>
      <c r="U879" s="39"/>
      <c r="V879" s="39"/>
      <c r="W879" s="39"/>
      <c r="X879" s="39"/>
      <c r="Y879" s="39"/>
      <c r="AN879" s="68"/>
      <c r="AO879" s="68"/>
    </row>
    <row r="880" spans="1:41" s="43" customFormat="1" x14ac:dyDescent="0.25">
      <c r="A880" s="42"/>
      <c r="B880" s="42"/>
      <c r="C880" s="42"/>
      <c r="D880" s="42"/>
      <c r="E880" s="42"/>
      <c r="F880" s="62"/>
      <c r="G880" s="62"/>
      <c r="H880" s="63"/>
      <c r="I880" s="293"/>
      <c r="K880" s="42"/>
      <c r="L880" s="42"/>
      <c r="M880" s="42"/>
      <c r="N880" s="42"/>
      <c r="O880" s="63"/>
      <c r="P880" s="42"/>
      <c r="Q880" s="42"/>
      <c r="S880" s="42"/>
      <c r="T880" s="39"/>
      <c r="U880" s="39"/>
      <c r="V880" s="39"/>
      <c r="W880" s="39"/>
      <c r="X880" s="39"/>
      <c r="Y880" s="39"/>
      <c r="AN880" s="68"/>
      <c r="AO880" s="68"/>
    </row>
    <row r="881" spans="1:41" s="43" customFormat="1" x14ac:dyDescent="0.25">
      <c r="A881" s="42"/>
      <c r="B881" s="42"/>
      <c r="C881" s="42"/>
      <c r="D881" s="42"/>
      <c r="E881" s="42"/>
      <c r="F881" s="62"/>
      <c r="G881" s="62"/>
      <c r="H881" s="63"/>
      <c r="I881" s="293"/>
      <c r="K881" s="42"/>
      <c r="L881" s="42"/>
      <c r="M881" s="42"/>
      <c r="N881" s="42"/>
      <c r="O881" s="63"/>
      <c r="P881" s="42"/>
      <c r="Q881" s="42"/>
      <c r="S881" s="42"/>
      <c r="T881" s="39"/>
      <c r="U881" s="39"/>
      <c r="V881" s="39"/>
      <c r="W881" s="39"/>
      <c r="X881" s="39"/>
      <c r="Y881" s="39"/>
      <c r="AN881" s="68"/>
      <c r="AO881" s="68"/>
    </row>
    <row r="882" spans="1:41" s="43" customFormat="1" x14ac:dyDescent="0.25">
      <c r="A882" s="42"/>
      <c r="B882" s="42"/>
      <c r="C882" s="42"/>
      <c r="D882" s="42"/>
      <c r="E882" s="42"/>
      <c r="F882" s="62"/>
      <c r="G882" s="62"/>
      <c r="H882" s="63"/>
      <c r="I882" s="293"/>
      <c r="K882" s="42"/>
      <c r="L882" s="42"/>
      <c r="M882" s="42"/>
      <c r="N882" s="42"/>
      <c r="O882" s="63"/>
      <c r="P882" s="42"/>
      <c r="Q882" s="42"/>
      <c r="S882" s="42"/>
      <c r="T882" s="39"/>
      <c r="U882" s="39"/>
      <c r="V882" s="39"/>
      <c r="W882" s="39"/>
      <c r="X882" s="39"/>
      <c r="Y882" s="39"/>
      <c r="AN882" s="68"/>
      <c r="AO882" s="68"/>
    </row>
    <row r="883" spans="1:41" s="43" customFormat="1" x14ac:dyDescent="0.25">
      <c r="A883" s="42"/>
      <c r="B883" s="42"/>
      <c r="C883" s="42"/>
      <c r="D883" s="42"/>
      <c r="E883" s="42"/>
      <c r="F883" s="62"/>
      <c r="G883" s="62"/>
      <c r="H883" s="63"/>
      <c r="I883" s="293"/>
      <c r="K883" s="42"/>
      <c r="L883" s="42"/>
      <c r="M883" s="42"/>
      <c r="N883" s="42"/>
      <c r="O883" s="63"/>
      <c r="P883" s="42"/>
      <c r="Q883" s="42"/>
      <c r="S883" s="42"/>
      <c r="T883" s="39"/>
      <c r="U883" s="39"/>
      <c r="V883" s="39"/>
      <c r="W883" s="39"/>
      <c r="X883" s="39"/>
      <c r="Y883" s="39"/>
      <c r="AN883" s="68"/>
      <c r="AO883" s="68"/>
    </row>
    <row r="884" spans="1:41" s="43" customFormat="1" x14ac:dyDescent="0.25">
      <c r="A884" s="42"/>
      <c r="B884" s="42"/>
      <c r="C884" s="42"/>
      <c r="D884" s="42"/>
      <c r="E884" s="42"/>
      <c r="F884" s="62"/>
      <c r="G884" s="62"/>
      <c r="H884" s="63"/>
      <c r="I884" s="293"/>
      <c r="K884" s="42"/>
      <c r="L884" s="42"/>
      <c r="M884" s="42"/>
      <c r="N884" s="42"/>
      <c r="O884" s="63"/>
      <c r="P884" s="42"/>
      <c r="Q884" s="42"/>
      <c r="S884" s="42"/>
      <c r="T884" s="39"/>
      <c r="U884" s="39"/>
      <c r="V884" s="39"/>
      <c r="W884" s="39"/>
      <c r="X884" s="39"/>
      <c r="Y884" s="39"/>
      <c r="AN884" s="68"/>
      <c r="AO884" s="68"/>
    </row>
    <row r="885" spans="1:41" s="43" customFormat="1" x14ac:dyDescent="0.25">
      <c r="A885" s="42"/>
      <c r="B885" s="42"/>
      <c r="C885" s="42"/>
      <c r="D885" s="42"/>
      <c r="E885" s="42"/>
      <c r="F885" s="62"/>
      <c r="G885" s="62"/>
      <c r="H885" s="63"/>
      <c r="I885" s="293"/>
      <c r="K885" s="42"/>
      <c r="L885" s="42"/>
      <c r="M885" s="42"/>
      <c r="N885" s="42"/>
      <c r="O885" s="63"/>
      <c r="P885" s="42"/>
      <c r="Q885" s="42"/>
      <c r="S885" s="42"/>
      <c r="T885" s="39"/>
      <c r="U885" s="39"/>
      <c r="V885" s="39"/>
      <c r="W885" s="39"/>
      <c r="X885" s="39"/>
      <c r="Y885" s="39"/>
      <c r="AN885" s="68"/>
      <c r="AO885" s="68"/>
    </row>
    <row r="886" spans="1:41" s="43" customFormat="1" x14ac:dyDescent="0.25">
      <c r="A886" s="42"/>
      <c r="B886" s="42"/>
      <c r="C886" s="42"/>
      <c r="D886" s="42"/>
      <c r="E886" s="42"/>
      <c r="F886" s="62"/>
      <c r="G886" s="62"/>
      <c r="H886" s="63"/>
      <c r="I886" s="293"/>
      <c r="K886" s="42"/>
      <c r="L886" s="42"/>
      <c r="M886" s="42"/>
      <c r="N886" s="42"/>
      <c r="O886" s="63"/>
      <c r="P886" s="42"/>
      <c r="Q886" s="42"/>
      <c r="S886" s="42"/>
      <c r="T886" s="39"/>
      <c r="U886" s="39"/>
      <c r="V886" s="39"/>
      <c r="W886" s="39"/>
      <c r="X886" s="39"/>
      <c r="Y886" s="39"/>
      <c r="AN886" s="68"/>
      <c r="AO886" s="68"/>
    </row>
    <row r="887" spans="1:41" s="43" customFormat="1" x14ac:dyDescent="0.25">
      <c r="A887" s="42"/>
      <c r="B887" s="42"/>
      <c r="C887" s="42"/>
      <c r="D887" s="42"/>
      <c r="E887" s="42"/>
      <c r="F887" s="62"/>
      <c r="G887" s="62"/>
      <c r="H887" s="63"/>
      <c r="I887" s="293"/>
      <c r="K887" s="42"/>
      <c r="L887" s="42"/>
      <c r="M887" s="42"/>
      <c r="N887" s="42"/>
      <c r="O887" s="63"/>
      <c r="P887" s="42"/>
      <c r="Q887" s="42"/>
      <c r="S887" s="42"/>
      <c r="T887" s="39"/>
      <c r="U887" s="39"/>
      <c r="V887" s="39"/>
      <c r="W887" s="39"/>
      <c r="X887" s="39"/>
      <c r="Y887" s="39"/>
      <c r="AN887" s="68"/>
      <c r="AO887" s="68"/>
    </row>
    <row r="888" spans="1:41" s="43" customFormat="1" x14ac:dyDescent="0.25">
      <c r="A888" s="42"/>
      <c r="B888" s="42"/>
      <c r="C888" s="42"/>
      <c r="D888" s="42"/>
      <c r="E888" s="42"/>
      <c r="F888" s="62"/>
      <c r="G888" s="62"/>
      <c r="H888" s="63"/>
      <c r="I888" s="293"/>
      <c r="K888" s="42"/>
      <c r="L888" s="42"/>
      <c r="M888" s="42"/>
      <c r="N888" s="42"/>
      <c r="O888" s="63"/>
      <c r="P888" s="42"/>
      <c r="Q888" s="42"/>
      <c r="S888" s="42"/>
      <c r="T888" s="39"/>
      <c r="U888" s="39"/>
      <c r="V888" s="39"/>
      <c r="W888" s="39"/>
      <c r="X888" s="39"/>
      <c r="Y888" s="39"/>
      <c r="AN888" s="68"/>
      <c r="AO888" s="68"/>
    </row>
    <row r="889" spans="1:41" s="43" customFormat="1" x14ac:dyDescent="0.25">
      <c r="A889" s="42"/>
      <c r="B889" s="42"/>
      <c r="C889" s="42"/>
      <c r="D889" s="42"/>
      <c r="E889" s="42"/>
      <c r="F889" s="62"/>
      <c r="G889" s="62"/>
      <c r="H889" s="63"/>
      <c r="I889" s="293"/>
      <c r="K889" s="42"/>
      <c r="L889" s="42"/>
      <c r="M889" s="42"/>
      <c r="N889" s="42"/>
      <c r="O889" s="63"/>
      <c r="P889" s="42"/>
      <c r="Q889" s="42"/>
      <c r="S889" s="42"/>
      <c r="T889" s="39"/>
      <c r="U889" s="39"/>
      <c r="V889" s="39"/>
      <c r="W889" s="39"/>
      <c r="X889" s="39"/>
      <c r="Y889" s="39"/>
      <c r="AN889" s="68"/>
      <c r="AO889" s="68"/>
    </row>
    <row r="890" spans="1:41" s="43" customFormat="1" x14ac:dyDescent="0.25">
      <c r="A890" s="42"/>
      <c r="B890" s="42"/>
      <c r="C890" s="42"/>
      <c r="D890" s="42"/>
      <c r="E890" s="42"/>
      <c r="F890" s="62"/>
      <c r="G890" s="62"/>
      <c r="H890" s="63"/>
      <c r="I890" s="293"/>
      <c r="K890" s="42"/>
      <c r="L890" s="42"/>
      <c r="M890" s="42"/>
      <c r="N890" s="42"/>
      <c r="O890" s="63"/>
      <c r="P890" s="42"/>
      <c r="Q890" s="42"/>
      <c r="S890" s="42"/>
      <c r="T890" s="39"/>
      <c r="U890" s="39"/>
      <c r="V890" s="39"/>
      <c r="W890" s="39"/>
      <c r="X890" s="39"/>
      <c r="Y890" s="39"/>
      <c r="AN890" s="68"/>
      <c r="AO890" s="68"/>
    </row>
    <row r="891" spans="1:41" s="43" customFormat="1" x14ac:dyDescent="0.25">
      <c r="A891" s="42"/>
      <c r="B891" s="42"/>
      <c r="C891" s="42"/>
      <c r="D891" s="42"/>
      <c r="E891" s="42"/>
      <c r="F891" s="62"/>
      <c r="G891" s="62"/>
      <c r="H891" s="63"/>
      <c r="I891" s="293"/>
      <c r="K891" s="42"/>
      <c r="L891" s="42"/>
      <c r="M891" s="42"/>
      <c r="N891" s="42"/>
      <c r="O891" s="63"/>
      <c r="P891" s="42"/>
      <c r="Q891" s="42"/>
      <c r="S891" s="42"/>
      <c r="T891" s="39"/>
      <c r="U891" s="39"/>
      <c r="V891" s="39"/>
      <c r="W891" s="39"/>
      <c r="X891" s="39"/>
      <c r="Y891" s="39"/>
      <c r="AN891" s="68"/>
      <c r="AO891" s="68"/>
    </row>
    <row r="892" spans="1:41" s="43" customFormat="1" x14ac:dyDescent="0.25">
      <c r="A892" s="42"/>
      <c r="B892" s="42"/>
      <c r="C892" s="42"/>
      <c r="D892" s="42"/>
      <c r="E892" s="42"/>
      <c r="F892" s="62"/>
      <c r="G892" s="62"/>
      <c r="H892" s="63"/>
      <c r="I892" s="293"/>
      <c r="K892" s="42"/>
      <c r="L892" s="42"/>
      <c r="M892" s="42"/>
      <c r="N892" s="42"/>
      <c r="O892" s="63"/>
      <c r="P892" s="42"/>
      <c r="Q892" s="42"/>
      <c r="S892" s="42"/>
      <c r="T892" s="39"/>
      <c r="U892" s="39"/>
      <c r="V892" s="39"/>
      <c r="W892" s="39"/>
      <c r="X892" s="39"/>
      <c r="Y892" s="39"/>
      <c r="AN892" s="68"/>
      <c r="AO892" s="68"/>
    </row>
    <row r="893" spans="1:41" s="43" customFormat="1" x14ac:dyDescent="0.25">
      <c r="A893" s="42"/>
      <c r="B893" s="42"/>
      <c r="C893" s="42"/>
      <c r="D893" s="42"/>
      <c r="E893" s="42"/>
      <c r="F893" s="62"/>
      <c r="G893" s="62"/>
      <c r="H893" s="63"/>
      <c r="I893" s="293"/>
      <c r="K893" s="42"/>
      <c r="L893" s="42"/>
      <c r="M893" s="42"/>
      <c r="N893" s="42"/>
      <c r="O893" s="63"/>
      <c r="P893" s="42"/>
      <c r="Q893" s="42"/>
      <c r="S893" s="42"/>
      <c r="T893" s="39"/>
      <c r="U893" s="39"/>
      <c r="V893" s="39"/>
      <c r="W893" s="39"/>
      <c r="X893" s="39"/>
      <c r="Y893" s="39"/>
      <c r="AN893" s="68"/>
      <c r="AO893" s="68"/>
    </row>
    <row r="894" spans="1:41" s="43" customFormat="1" x14ac:dyDescent="0.25">
      <c r="A894" s="42"/>
      <c r="B894" s="42"/>
      <c r="C894" s="42"/>
      <c r="D894" s="42"/>
      <c r="E894" s="42"/>
      <c r="F894" s="62"/>
      <c r="G894" s="62"/>
      <c r="H894" s="63"/>
      <c r="I894" s="293"/>
      <c r="K894" s="42"/>
      <c r="L894" s="42"/>
      <c r="M894" s="42"/>
      <c r="N894" s="42"/>
      <c r="O894" s="63"/>
      <c r="P894" s="42"/>
      <c r="Q894" s="42"/>
      <c r="S894" s="42"/>
      <c r="T894" s="39"/>
      <c r="U894" s="39"/>
      <c r="V894" s="39"/>
      <c r="W894" s="39"/>
      <c r="X894" s="39"/>
      <c r="Y894" s="39"/>
      <c r="AN894" s="68"/>
      <c r="AO894" s="68"/>
    </row>
    <row r="895" spans="1:41" s="43" customFormat="1" x14ac:dyDescent="0.25">
      <c r="A895" s="42"/>
      <c r="B895" s="42"/>
      <c r="C895" s="42"/>
      <c r="D895" s="42"/>
      <c r="E895" s="42"/>
      <c r="F895" s="62"/>
      <c r="G895" s="62"/>
      <c r="H895" s="63"/>
      <c r="I895" s="293"/>
      <c r="K895" s="42"/>
      <c r="L895" s="42"/>
      <c r="M895" s="42"/>
      <c r="N895" s="42"/>
      <c r="O895" s="63"/>
      <c r="P895" s="42"/>
      <c r="Q895" s="42"/>
      <c r="S895" s="42"/>
      <c r="T895" s="39"/>
      <c r="U895" s="39"/>
      <c r="V895" s="39"/>
      <c r="W895" s="39"/>
      <c r="X895" s="39"/>
      <c r="Y895" s="39"/>
      <c r="AN895" s="68"/>
      <c r="AO895" s="68"/>
    </row>
    <row r="896" spans="1:41" s="43" customFormat="1" x14ac:dyDescent="0.25">
      <c r="A896" s="42"/>
      <c r="B896" s="42"/>
      <c r="C896" s="42"/>
      <c r="D896" s="42"/>
      <c r="E896" s="42"/>
      <c r="F896" s="62"/>
      <c r="G896" s="62"/>
      <c r="H896" s="63"/>
      <c r="I896" s="293"/>
      <c r="K896" s="42"/>
      <c r="L896" s="42"/>
      <c r="M896" s="42"/>
      <c r="N896" s="42"/>
      <c r="O896" s="63"/>
      <c r="P896" s="42"/>
      <c r="Q896" s="42"/>
      <c r="S896" s="42"/>
      <c r="T896" s="39"/>
      <c r="U896" s="39"/>
      <c r="V896" s="39"/>
      <c r="W896" s="39"/>
      <c r="X896" s="39"/>
      <c r="Y896" s="39"/>
      <c r="AN896" s="68"/>
      <c r="AO896" s="68"/>
    </row>
    <row r="897" spans="1:41" s="43" customFormat="1" x14ac:dyDescent="0.25">
      <c r="A897" s="42"/>
      <c r="B897" s="42"/>
      <c r="C897" s="42"/>
      <c r="D897" s="42"/>
      <c r="E897" s="42"/>
      <c r="F897" s="62"/>
      <c r="G897" s="62"/>
      <c r="H897" s="63"/>
      <c r="I897" s="293"/>
      <c r="K897" s="42"/>
      <c r="L897" s="42"/>
      <c r="M897" s="42"/>
      <c r="N897" s="42"/>
      <c r="O897" s="63"/>
      <c r="P897" s="42"/>
      <c r="Q897" s="42"/>
      <c r="S897" s="42"/>
      <c r="T897" s="39"/>
      <c r="U897" s="39"/>
      <c r="V897" s="39"/>
      <c r="W897" s="39"/>
      <c r="X897" s="39"/>
      <c r="Y897" s="39"/>
      <c r="AN897" s="68"/>
      <c r="AO897" s="68"/>
    </row>
    <row r="898" spans="1:41" s="43" customFormat="1" x14ac:dyDescent="0.25">
      <c r="A898" s="42"/>
      <c r="B898" s="42"/>
      <c r="C898" s="42"/>
      <c r="D898" s="42"/>
      <c r="E898" s="42"/>
      <c r="F898" s="62"/>
      <c r="G898" s="62"/>
      <c r="H898" s="63"/>
      <c r="I898" s="293"/>
      <c r="K898" s="42"/>
      <c r="L898" s="42"/>
      <c r="M898" s="42"/>
      <c r="N898" s="42"/>
      <c r="O898" s="63"/>
      <c r="P898" s="42"/>
      <c r="Q898" s="42"/>
      <c r="S898" s="42"/>
      <c r="T898" s="39"/>
      <c r="U898" s="39"/>
      <c r="V898" s="39"/>
      <c r="W898" s="39"/>
      <c r="X898" s="39"/>
      <c r="Y898" s="39"/>
      <c r="AN898" s="68"/>
      <c r="AO898" s="68"/>
    </row>
    <row r="899" spans="1:41" s="43" customFormat="1" x14ac:dyDescent="0.25">
      <c r="A899" s="42"/>
      <c r="B899" s="42"/>
      <c r="C899" s="42"/>
      <c r="D899" s="42"/>
      <c r="E899" s="42"/>
      <c r="F899" s="62"/>
      <c r="G899" s="62"/>
      <c r="H899" s="63"/>
      <c r="I899" s="293"/>
      <c r="K899" s="42"/>
      <c r="L899" s="42"/>
      <c r="M899" s="42"/>
      <c r="N899" s="42"/>
      <c r="O899" s="63"/>
      <c r="P899" s="42"/>
      <c r="Q899" s="42"/>
      <c r="S899" s="42"/>
      <c r="T899" s="39"/>
      <c r="U899" s="39"/>
      <c r="V899" s="39"/>
      <c r="W899" s="39"/>
      <c r="X899" s="39"/>
      <c r="Y899" s="39"/>
      <c r="AN899" s="68"/>
      <c r="AO899" s="68"/>
    </row>
    <row r="900" spans="1:41" s="43" customFormat="1" x14ac:dyDescent="0.25">
      <c r="A900" s="42"/>
      <c r="B900" s="42"/>
      <c r="C900" s="42"/>
      <c r="D900" s="42"/>
      <c r="E900" s="42"/>
      <c r="F900" s="62"/>
      <c r="G900" s="62"/>
      <c r="H900" s="63"/>
      <c r="I900" s="293"/>
      <c r="K900" s="42"/>
      <c r="L900" s="42"/>
      <c r="M900" s="42"/>
      <c r="N900" s="42"/>
      <c r="O900" s="63"/>
      <c r="P900" s="42"/>
      <c r="Q900" s="42"/>
      <c r="S900" s="42"/>
      <c r="T900" s="39"/>
      <c r="U900" s="39"/>
      <c r="V900" s="39"/>
      <c r="W900" s="39"/>
      <c r="X900" s="39"/>
      <c r="Y900" s="39"/>
      <c r="AN900" s="68"/>
      <c r="AO900" s="68"/>
    </row>
    <row r="901" spans="1:41" s="43" customFormat="1" x14ac:dyDescent="0.25">
      <c r="A901" s="42"/>
      <c r="B901" s="42"/>
      <c r="C901" s="42"/>
      <c r="D901" s="42"/>
      <c r="E901" s="42"/>
      <c r="F901" s="62"/>
      <c r="G901" s="62"/>
      <c r="H901" s="63"/>
      <c r="I901" s="293"/>
      <c r="K901" s="42"/>
      <c r="L901" s="42"/>
      <c r="M901" s="42"/>
      <c r="N901" s="42"/>
      <c r="O901" s="63"/>
      <c r="P901" s="42"/>
      <c r="Q901" s="42"/>
      <c r="S901" s="42"/>
      <c r="T901" s="39"/>
      <c r="U901" s="39"/>
      <c r="V901" s="39"/>
      <c r="W901" s="39"/>
      <c r="X901" s="39"/>
      <c r="Y901" s="39"/>
      <c r="AN901" s="68"/>
      <c r="AO901" s="68"/>
    </row>
    <row r="902" spans="1:41" s="43" customFormat="1" x14ac:dyDescent="0.25">
      <c r="A902" s="42"/>
      <c r="B902" s="42"/>
      <c r="C902" s="42"/>
      <c r="D902" s="42"/>
      <c r="E902" s="42"/>
      <c r="F902" s="62"/>
      <c r="G902" s="62"/>
      <c r="H902" s="63"/>
      <c r="I902" s="293"/>
      <c r="K902" s="42"/>
      <c r="L902" s="42"/>
      <c r="M902" s="42"/>
      <c r="N902" s="42"/>
      <c r="O902" s="63"/>
      <c r="P902" s="42"/>
      <c r="Q902" s="42"/>
      <c r="S902" s="42"/>
      <c r="T902" s="39"/>
      <c r="U902" s="39"/>
      <c r="V902" s="39"/>
      <c r="W902" s="39"/>
      <c r="X902" s="39"/>
      <c r="Y902" s="39"/>
      <c r="AN902" s="68"/>
      <c r="AO902" s="68"/>
    </row>
    <row r="903" spans="1:41" s="43" customFormat="1" x14ac:dyDescent="0.25">
      <c r="A903" s="42"/>
      <c r="B903" s="42"/>
      <c r="C903" s="42"/>
      <c r="D903" s="42"/>
      <c r="E903" s="42"/>
      <c r="F903" s="62"/>
      <c r="G903" s="62"/>
      <c r="H903" s="63"/>
      <c r="I903" s="293"/>
      <c r="K903" s="42"/>
      <c r="L903" s="42"/>
      <c r="M903" s="42"/>
      <c r="N903" s="42"/>
      <c r="O903" s="63"/>
      <c r="P903" s="42"/>
      <c r="Q903" s="42"/>
      <c r="S903" s="42"/>
      <c r="T903" s="39"/>
      <c r="U903" s="39"/>
      <c r="V903" s="39"/>
      <c r="W903" s="39"/>
      <c r="X903" s="39"/>
      <c r="Y903" s="39"/>
      <c r="AN903" s="68"/>
      <c r="AO903" s="68"/>
    </row>
    <row r="904" spans="1:41" s="43" customFormat="1" x14ac:dyDescent="0.25">
      <c r="A904" s="42"/>
      <c r="B904" s="42"/>
      <c r="C904" s="42"/>
      <c r="D904" s="42"/>
      <c r="E904" s="42"/>
      <c r="F904" s="62"/>
      <c r="G904" s="62"/>
      <c r="H904" s="63"/>
      <c r="I904" s="293"/>
      <c r="K904" s="42"/>
      <c r="L904" s="42"/>
      <c r="M904" s="42"/>
      <c r="N904" s="42"/>
      <c r="O904" s="63"/>
      <c r="P904" s="42"/>
      <c r="Q904" s="42"/>
      <c r="S904" s="42"/>
      <c r="T904" s="39"/>
      <c r="U904" s="39"/>
      <c r="V904" s="39"/>
      <c r="W904" s="39"/>
      <c r="X904" s="39"/>
      <c r="Y904" s="39"/>
      <c r="AN904" s="68"/>
      <c r="AO904" s="68"/>
    </row>
    <row r="905" spans="1:41" s="43" customFormat="1" x14ac:dyDescent="0.25">
      <c r="A905" s="42"/>
      <c r="B905" s="42"/>
      <c r="C905" s="42"/>
      <c r="D905" s="42"/>
      <c r="E905" s="42"/>
      <c r="F905" s="62"/>
      <c r="G905" s="62"/>
      <c r="H905" s="63"/>
      <c r="I905" s="293"/>
      <c r="K905" s="42"/>
      <c r="L905" s="42"/>
      <c r="M905" s="42"/>
      <c r="N905" s="42"/>
      <c r="O905" s="63"/>
      <c r="P905" s="42"/>
      <c r="Q905" s="42"/>
      <c r="S905" s="42"/>
      <c r="T905" s="39"/>
      <c r="U905" s="39"/>
      <c r="V905" s="39"/>
      <c r="W905" s="39"/>
      <c r="X905" s="39"/>
      <c r="Y905" s="39"/>
      <c r="AN905" s="68"/>
      <c r="AO905" s="68"/>
    </row>
    <row r="906" spans="1:41" s="43" customFormat="1" x14ac:dyDescent="0.25">
      <c r="A906" s="42"/>
      <c r="B906" s="42"/>
      <c r="C906" s="42"/>
      <c r="D906" s="42"/>
      <c r="E906" s="42"/>
      <c r="F906" s="62"/>
      <c r="G906" s="62"/>
      <c r="H906" s="63"/>
      <c r="I906" s="293"/>
      <c r="K906" s="42"/>
      <c r="L906" s="42"/>
      <c r="M906" s="42"/>
      <c r="N906" s="42"/>
      <c r="O906" s="63"/>
      <c r="P906" s="42"/>
      <c r="Q906" s="42"/>
      <c r="S906" s="42"/>
      <c r="T906" s="39"/>
      <c r="U906" s="39"/>
      <c r="V906" s="39"/>
      <c r="W906" s="39"/>
      <c r="X906" s="39"/>
      <c r="Y906" s="39"/>
      <c r="AN906" s="68"/>
      <c r="AO906" s="68"/>
    </row>
    <row r="907" spans="1:41" s="43" customFormat="1" x14ac:dyDescent="0.25">
      <c r="A907" s="42"/>
      <c r="B907" s="42"/>
      <c r="C907" s="42"/>
      <c r="D907" s="42"/>
      <c r="E907" s="42"/>
      <c r="F907" s="62"/>
      <c r="G907" s="62"/>
      <c r="H907" s="63"/>
      <c r="I907" s="293"/>
      <c r="K907" s="42"/>
      <c r="L907" s="42"/>
      <c r="M907" s="42"/>
      <c r="N907" s="42"/>
      <c r="O907" s="63"/>
      <c r="P907" s="42"/>
      <c r="Q907" s="42"/>
      <c r="S907" s="42"/>
      <c r="T907" s="39"/>
      <c r="U907" s="39"/>
      <c r="V907" s="39"/>
      <c r="W907" s="39"/>
      <c r="X907" s="39"/>
      <c r="Y907" s="39"/>
      <c r="AN907" s="68"/>
      <c r="AO907" s="68"/>
    </row>
    <row r="908" spans="1:41" s="43" customFormat="1" x14ac:dyDescent="0.25">
      <c r="A908" s="42"/>
      <c r="B908" s="42"/>
      <c r="C908" s="42"/>
      <c r="D908" s="42"/>
      <c r="E908" s="42"/>
      <c r="F908" s="62"/>
      <c r="G908" s="62"/>
      <c r="H908" s="63"/>
      <c r="I908" s="293"/>
      <c r="K908" s="42"/>
      <c r="L908" s="42"/>
      <c r="M908" s="42"/>
      <c r="N908" s="42"/>
      <c r="O908" s="63"/>
      <c r="P908" s="42"/>
      <c r="Q908" s="42"/>
      <c r="S908" s="42"/>
      <c r="T908" s="39"/>
      <c r="U908" s="39"/>
      <c r="V908" s="39"/>
      <c r="W908" s="39"/>
      <c r="X908" s="39"/>
      <c r="Y908" s="39"/>
      <c r="AN908" s="68"/>
      <c r="AO908" s="68"/>
    </row>
    <row r="909" spans="1:41" s="43" customFormat="1" x14ac:dyDescent="0.25">
      <c r="A909" s="42"/>
      <c r="B909" s="42"/>
      <c r="C909" s="42"/>
      <c r="D909" s="42"/>
      <c r="E909" s="42"/>
      <c r="F909" s="62"/>
      <c r="G909" s="62"/>
      <c r="H909" s="63"/>
      <c r="I909" s="293"/>
      <c r="K909" s="42"/>
      <c r="L909" s="42"/>
      <c r="M909" s="42"/>
      <c r="N909" s="42"/>
      <c r="O909" s="63"/>
      <c r="P909" s="42"/>
      <c r="Q909" s="42"/>
      <c r="S909" s="42"/>
      <c r="T909" s="39"/>
      <c r="U909" s="39"/>
      <c r="V909" s="39"/>
      <c r="W909" s="39"/>
      <c r="X909" s="39"/>
      <c r="Y909" s="39"/>
      <c r="AN909" s="68"/>
      <c r="AO909" s="68"/>
    </row>
    <row r="910" spans="1:41" s="43" customFormat="1" x14ac:dyDescent="0.25">
      <c r="A910" s="42"/>
      <c r="B910" s="42"/>
      <c r="C910" s="42"/>
      <c r="D910" s="42"/>
      <c r="E910" s="42"/>
      <c r="F910" s="62"/>
      <c r="G910" s="62"/>
      <c r="H910" s="63"/>
      <c r="I910" s="293"/>
      <c r="K910" s="42"/>
      <c r="L910" s="42"/>
      <c r="M910" s="42"/>
      <c r="N910" s="42"/>
      <c r="O910" s="63"/>
      <c r="P910" s="42"/>
      <c r="Q910" s="42"/>
      <c r="S910" s="42"/>
      <c r="T910" s="39"/>
      <c r="U910" s="39"/>
      <c r="V910" s="39"/>
      <c r="W910" s="39"/>
      <c r="X910" s="39"/>
      <c r="Y910" s="39"/>
      <c r="AN910" s="68"/>
      <c r="AO910" s="68"/>
    </row>
    <row r="911" spans="1:41" s="43" customFormat="1" x14ac:dyDescent="0.25">
      <c r="A911" s="42"/>
      <c r="B911" s="42"/>
      <c r="C911" s="42"/>
      <c r="D911" s="42"/>
      <c r="E911" s="42"/>
      <c r="F911" s="62"/>
      <c r="G911" s="62"/>
      <c r="H911" s="63"/>
      <c r="I911" s="293"/>
      <c r="K911" s="42"/>
      <c r="L911" s="42"/>
      <c r="M911" s="42"/>
      <c r="N911" s="42"/>
      <c r="O911" s="63"/>
      <c r="P911" s="42"/>
      <c r="Q911" s="42"/>
      <c r="S911" s="42"/>
      <c r="T911" s="39"/>
      <c r="U911" s="39"/>
      <c r="V911" s="39"/>
      <c r="W911" s="39"/>
      <c r="X911" s="39"/>
      <c r="Y911" s="39"/>
      <c r="AN911" s="68"/>
      <c r="AO911" s="68"/>
    </row>
    <row r="912" spans="1:41" s="43" customFormat="1" x14ac:dyDescent="0.25">
      <c r="A912" s="42"/>
      <c r="B912" s="42"/>
      <c r="C912" s="42"/>
      <c r="D912" s="42"/>
      <c r="E912" s="42"/>
      <c r="F912" s="62"/>
      <c r="G912" s="62"/>
      <c r="H912" s="63"/>
      <c r="I912" s="293"/>
      <c r="K912" s="42"/>
      <c r="L912" s="42"/>
      <c r="M912" s="42"/>
      <c r="N912" s="42"/>
      <c r="O912" s="63"/>
      <c r="P912" s="42"/>
      <c r="Q912" s="42"/>
      <c r="S912" s="42"/>
      <c r="T912" s="39"/>
      <c r="U912" s="39"/>
      <c r="V912" s="39"/>
      <c r="W912" s="39"/>
      <c r="X912" s="39"/>
      <c r="Y912" s="39"/>
      <c r="AN912" s="68"/>
      <c r="AO912" s="68"/>
    </row>
    <row r="913" spans="1:41" s="43" customFormat="1" x14ac:dyDescent="0.25">
      <c r="A913" s="42"/>
      <c r="B913" s="42"/>
      <c r="C913" s="42"/>
      <c r="D913" s="42"/>
      <c r="E913" s="42"/>
      <c r="F913" s="62"/>
      <c r="G913" s="62"/>
      <c r="H913" s="63"/>
      <c r="I913" s="293"/>
      <c r="K913" s="42"/>
      <c r="L913" s="42"/>
      <c r="M913" s="42"/>
      <c r="N913" s="42"/>
      <c r="O913" s="63"/>
      <c r="P913" s="42"/>
      <c r="Q913" s="42"/>
      <c r="S913" s="42"/>
      <c r="T913" s="39"/>
      <c r="U913" s="39"/>
      <c r="V913" s="39"/>
      <c r="W913" s="39"/>
      <c r="X913" s="39"/>
      <c r="Y913" s="39"/>
      <c r="AN913" s="68"/>
      <c r="AO913" s="68"/>
    </row>
    <row r="914" spans="1:41" s="43" customFormat="1" x14ac:dyDescent="0.25">
      <c r="A914" s="42"/>
      <c r="B914" s="42"/>
      <c r="C914" s="42"/>
      <c r="D914" s="42"/>
      <c r="E914" s="42"/>
      <c r="F914" s="62"/>
      <c r="G914" s="62"/>
      <c r="H914" s="63"/>
      <c r="I914" s="293"/>
      <c r="K914" s="42"/>
      <c r="L914" s="42"/>
      <c r="M914" s="42"/>
      <c r="N914" s="42"/>
      <c r="O914" s="63"/>
      <c r="P914" s="42"/>
      <c r="Q914" s="42"/>
      <c r="S914" s="42"/>
      <c r="T914" s="39"/>
      <c r="U914" s="39"/>
      <c r="V914" s="39"/>
      <c r="W914" s="39"/>
      <c r="X914" s="39"/>
      <c r="Y914" s="39"/>
      <c r="AN914" s="68"/>
      <c r="AO914" s="68"/>
    </row>
    <row r="915" spans="1:41" s="43" customFormat="1" x14ac:dyDescent="0.25">
      <c r="A915" s="42"/>
      <c r="B915" s="42"/>
      <c r="C915" s="42"/>
      <c r="D915" s="42"/>
      <c r="E915" s="42"/>
      <c r="F915" s="62"/>
      <c r="G915" s="62"/>
      <c r="H915" s="63"/>
      <c r="I915" s="293"/>
      <c r="K915" s="42"/>
      <c r="L915" s="42"/>
      <c r="M915" s="42"/>
      <c r="N915" s="42"/>
      <c r="O915" s="63"/>
      <c r="P915" s="42"/>
      <c r="Q915" s="42"/>
      <c r="S915" s="42"/>
      <c r="T915" s="39"/>
      <c r="U915" s="39"/>
      <c r="V915" s="39"/>
      <c r="W915" s="39"/>
      <c r="X915" s="39"/>
      <c r="Y915" s="39"/>
      <c r="AN915" s="68"/>
      <c r="AO915" s="68"/>
    </row>
    <row r="916" spans="1:41" s="43" customFormat="1" x14ac:dyDescent="0.25">
      <c r="A916" s="42"/>
      <c r="B916" s="42"/>
      <c r="C916" s="42"/>
      <c r="D916" s="42"/>
      <c r="E916" s="42"/>
      <c r="F916" s="62"/>
      <c r="G916" s="62"/>
      <c r="H916" s="63"/>
      <c r="I916" s="293"/>
      <c r="K916" s="42"/>
      <c r="L916" s="42"/>
      <c r="M916" s="42"/>
      <c r="N916" s="42"/>
      <c r="O916" s="63"/>
      <c r="P916" s="42"/>
      <c r="Q916" s="42"/>
      <c r="S916" s="42"/>
      <c r="T916" s="39"/>
      <c r="U916" s="39"/>
      <c r="V916" s="39"/>
      <c r="W916" s="39"/>
      <c r="X916" s="39"/>
      <c r="Y916" s="39"/>
      <c r="AN916" s="68"/>
      <c r="AO916" s="68"/>
    </row>
    <row r="917" spans="1:41" s="43" customFormat="1" x14ac:dyDescent="0.25">
      <c r="A917" s="42"/>
      <c r="B917" s="42"/>
      <c r="C917" s="42"/>
      <c r="D917" s="42"/>
      <c r="E917" s="42"/>
      <c r="F917" s="62"/>
      <c r="G917" s="62"/>
      <c r="H917" s="63"/>
      <c r="I917" s="293"/>
      <c r="K917" s="42"/>
      <c r="L917" s="42"/>
      <c r="M917" s="42"/>
      <c r="N917" s="42"/>
      <c r="O917" s="63"/>
      <c r="P917" s="42"/>
      <c r="Q917" s="42"/>
      <c r="S917" s="42"/>
      <c r="T917" s="39"/>
      <c r="U917" s="39"/>
      <c r="V917" s="39"/>
      <c r="W917" s="39"/>
      <c r="X917" s="39"/>
      <c r="Y917" s="39"/>
      <c r="AN917" s="68"/>
      <c r="AO917" s="68"/>
    </row>
    <row r="918" spans="1:41" s="43" customFormat="1" x14ac:dyDescent="0.25">
      <c r="A918" s="42"/>
      <c r="B918" s="42"/>
      <c r="C918" s="42"/>
      <c r="D918" s="42"/>
      <c r="E918" s="42"/>
      <c r="F918" s="62"/>
      <c r="G918" s="62"/>
      <c r="H918" s="63"/>
      <c r="I918" s="293"/>
      <c r="K918" s="42"/>
      <c r="L918" s="42"/>
      <c r="M918" s="42"/>
      <c r="N918" s="42"/>
      <c r="O918" s="63"/>
      <c r="P918" s="42"/>
      <c r="Q918" s="42"/>
      <c r="S918" s="42"/>
      <c r="T918" s="39"/>
      <c r="U918" s="39"/>
      <c r="V918" s="39"/>
      <c r="W918" s="39"/>
      <c r="X918" s="39"/>
      <c r="Y918" s="39"/>
      <c r="AN918" s="68"/>
      <c r="AO918" s="68"/>
    </row>
    <row r="919" spans="1:41" s="43" customFormat="1" x14ac:dyDescent="0.25">
      <c r="A919" s="42"/>
      <c r="B919" s="42"/>
      <c r="C919" s="42"/>
      <c r="D919" s="42"/>
      <c r="E919" s="42"/>
      <c r="F919" s="62"/>
      <c r="G919" s="62"/>
      <c r="H919" s="63"/>
      <c r="I919" s="293"/>
      <c r="K919" s="42"/>
      <c r="L919" s="42"/>
      <c r="M919" s="42"/>
      <c r="N919" s="42"/>
      <c r="O919" s="63"/>
      <c r="P919" s="42"/>
      <c r="Q919" s="42"/>
      <c r="S919" s="42"/>
      <c r="T919" s="39"/>
      <c r="U919" s="39"/>
      <c r="V919" s="39"/>
      <c r="W919" s="39"/>
      <c r="X919" s="39"/>
      <c r="Y919" s="39"/>
      <c r="AN919" s="68"/>
      <c r="AO919" s="68"/>
    </row>
    <row r="920" spans="1:41" s="43" customFormat="1" x14ac:dyDescent="0.25">
      <c r="A920" s="42"/>
      <c r="B920" s="42"/>
      <c r="C920" s="42"/>
      <c r="D920" s="42"/>
      <c r="E920" s="42"/>
      <c r="F920" s="62"/>
      <c r="G920" s="62"/>
      <c r="H920" s="63"/>
      <c r="I920" s="293"/>
      <c r="K920" s="42"/>
      <c r="L920" s="42"/>
      <c r="M920" s="42"/>
      <c r="N920" s="42"/>
      <c r="O920" s="63"/>
      <c r="P920" s="42"/>
      <c r="Q920" s="42"/>
      <c r="S920" s="42"/>
      <c r="T920" s="39"/>
      <c r="U920" s="39"/>
      <c r="V920" s="39"/>
      <c r="W920" s="39"/>
      <c r="X920" s="39"/>
      <c r="Y920" s="39"/>
      <c r="AN920" s="68"/>
      <c r="AO920" s="68"/>
    </row>
    <row r="921" spans="1:41" s="43" customFormat="1" x14ac:dyDescent="0.25">
      <c r="A921" s="42"/>
      <c r="B921" s="42"/>
      <c r="C921" s="42"/>
      <c r="D921" s="42"/>
      <c r="E921" s="42"/>
      <c r="F921" s="62"/>
      <c r="G921" s="62"/>
      <c r="H921" s="63"/>
      <c r="I921" s="293"/>
      <c r="K921" s="42"/>
      <c r="L921" s="42"/>
      <c r="M921" s="42"/>
      <c r="N921" s="42"/>
      <c r="O921" s="63"/>
      <c r="P921" s="42"/>
      <c r="Q921" s="42"/>
      <c r="S921" s="42"/>
      <c r="T921" s="39"/>
      <c r="U921" s="39"/>
      <c r="V921" s="39"/>
      <c r="W921" s="39"/>
      <c r="X921" s="39"/>
      <c r="Y921" s="39"/>
      <c r="AN921" s="68"/>
      <c r="AO921" s="68"/>
    </row>
    <row r="922" spans="1:41" s="43" customFormat="1" x14ac:dyDescent="0.25">
      <c r="A922" s="42"/>
      <c r="B922" s="42"/>
      <c r="C922" s="42"/>
      <c r="D922" s="42"/>
      <c r="E922" s="42"/>
      <c r="F922" s="62"/>
      <c r="G922" s="62"/>
      <c r="H922" s="63"/>
      <c r="I922" s="293"/>
      <c r="K922" s="42"/>
      <c r="L922" s="42"/>
      <c r="M922" s="42"/>
      <c r="N922" s="42"/>
      <c r="O922" s="63"/>
      <c r="P922" s="42"/>
      <c r="Q922" s="42"/>
      <c r="S922" s="42"/>
      <c r="T922" s="39"/>
      <c r="U922" s="39"/>
      <c r="V922" s="39"/>
      <c r="W922" s="39"/>
      <c r="X922" s="39"/>
      <c r="Y922" s="39"/>
      <c r="AN922" s="68"/>
      <c r="AO922" s="68"/>
    </row>
    <row r="923" spans="1:41" s="43" customFormat="1" x14ac:dyDescent="0.25">
      <c r="A923" s="42"/>
      <c r="B923" s="42"/>
      <c r="C923" s="42"/>
      <c r="D923" s="42"/>
      <c r="E923" s="42"/>
      <c r="F923" s="62"/>
      <c r="G923" s="62"/>
      <c r="H923" s="63"/>
      <c r="I923" s="293"/>
      <c r="K923" s="42"/>
      <c r="L923" s="42"/>
      <c r="M923" s="42"/>
      <c r="N923" s="42"/>
      <c r="O923" s="63"/>
      <c r="P923" s="42"/>
      <c r="Q923" s="42"/>
      <c r="S923" s="42"/>
      <c r="T923" s="39"/>
      <c r="U923" s="39"/>
      <c r="V923" s="39"/>
      <c r="W923" s="39"/>
      <c r="X923" s="39"/>
      <c r="Y923" s="39"/>
      <c r="AN923" s="68"/>
      <c r="AO923" s="68"/>
    </row>
    <row r="924" spans="1:41" s="43" customFormat="1" x14ac:dyDescent="0.25">
      <c r="A924" s="42"/>
      <c r="B924" s="42"/>
      <c r="C924" s="42"/>
      <c r="D924" s="42"/>
      <c r="E924" s="42"/>
      <c r="F924" s="62"/>
      <c r="G924" s="62"/>
      <c r="H924" s="63"/>
      <c r="I924" s="293"/>
      <c r="K924" s="42"/>
      <c r="L924" s="42"/>
      <c r="M924" s="42"/>
      <c r="N924" s="42"/>
      <c r="O924" s="63"/>
      <c r="P924" s="42"/>
      <c r="Q924" s="42"/>
      <c r="S924" s="42"/>
      <c r="T924" s="39"/>
      <c r="U924" s="39"/>
      <c r="V924" s="39"/>
      <c r="W924" s="39"/>
      <c r="X924" s="39"/>
      <c r="Y924" s="39"/>
      <c r="AN924" s="68"/>
      <c r="AO924" s="68"/>
    </row>
    <row r="925" spans="1:41" s="43" customFormat="1" x14ac:dyDescent="0.25">
      <c r="A925" s="42"/>
      <c r="B925" s="42"/>
      <c r="C925" s="42"/>
      <c r="D925" s="42"/>
      <c r="E925" s="42"/>
      <c r="F925" s="62"/>
      <c r="G925" s="62"/>
      <c r="H925" s="63"/>
      <c r="I925" s="293"/>
      <c r="K925" s="42"/>
      <c r="L925" s="42"/>
      <c r="M925" s="42"/>
      <c r="N925" s="42"/>
      <c r="O925" s="63"/>
      <c r="P925" s="42"/>
      <c r="Q925" s="42"/>
      <c r="S925" s="42"/>
      <c r="T925" s="39"/>
      <c r="U925" s="39"/>
      <c r="V925" s="39"/>
      <c r="W925" s="39"/>
      <c r="X925" s="39"/>
      <c r="Y925" s="39"/>
      <c r="AN925" s="68"/>
      <c r="AO925" s="68"/>
    </row>
    <row r="926" spans="1:41" s="43" customFormat="1" x14ac:dyDescent="0.25">
      <c r="A926" s="42"/>
      <c r="B926" s="42"/>
      <c r="C926" s="42"/>
      <c r="D926" s="42"/>
      <c r="E926" s="42"/>
      <c r="F926" s="62"/>
      <c r="G926" s="62"/>
      <c r="H926" s="63"/>
      <c r="I926" s="293"/>
      <c r="K926" s="42"/>
      <c r="L926" s="42"/>
      <c r="M926" s="42"/>
      <c r="N926" s="42"/>
      <c r="O926" s="63"/>
      <c r="P926" s="42"/>
      <c r="Q926" s="42"/>
      <c r="S926" s="42"/>
      <c r="T926" s="39"/>
      <c r="U926" s="39"/>
      <c r="V926" s="39"/>
      <c r="W926" s="39"/>
      <c r="X926" s="39"/>
      <c r="Y926" s="39"/>
      <c r="AN926" s="68"/>
      <c r="AO926" s="68"/>
    </row>
    <row r="927" spans="1:41" s="43" customFormat="1" x14ac:dyDescent="0.25">
      <c r="A927" s="42"/>
      <c r="B927" s="42"/>
      <c r="C927" s="42"/>
      <c r="D927" s="42"/>
      <c r="E927" s="42"/>
      <c r="F927" s="62"/>
      <c r="G927" s="62"/>
      <c r="H927" s="63"/>
      <c r="I927" s="293"/>
      <c r="K927" s="42"/>
      <c r="L927" s="42"/>
      <c r="M927" s="42"/>
      <c r="N927" s="42"/>
      <c r="O927" s="63"/>
      <c r="P927" s="42"/>
      <c r="Q927" s="42"/>
      <c r="S927" s="42"/>
      <c r="T927" s="39"/>
      <c r="U927" s="39"/>
      <c r="V927" s="39"/>
      <c r="W927" s="39"/>
      <c r="X927" s="39"/>
      <c r="Y927" s="39"/>
      <c r="AN927" s="68"/>
      <c r="AO927" s="68"/>
    </row>
    <row r="928" spans="1:41" s="43" customFormat="1" x14ac:dyDescent="0.25">
      <c r="A928" s="42"/>
      <c r="B928" s="42"/>
      <c r="C928" s="42"/>
      <c r="D928" s="42"/>
      <c r="E928" s="42"/>
      <c r="F928" s="62"/>
      <c r="G928" s="62"/>
      <c r="H928" s="63"/>
      <c r="I928" s="293"/>
      <c r="K928" s="42"/>
      <c r="L928" s="42"/>
      <c r="M928" s="42"/>
      <c r="N928" s="42"/>
      <c r="O928" s="63"/>
      <c r="P928" s="42"/>
      <c r="Q928" s="42"/>
      <c r="S928" s="42"/>
      <c r="T928" s="39"/>
      <c r="U928" s="39"/>
      <c r="V928" s="39"/>
      <c r="W928" s="39"/>
      <c r="X928" s="39"/>
      <c r="Y928" s="39"/>
      <c r="AN928" s="68"/>
      <c r="AO928" s="68"/>
    </row>
    <row r="929" spans="1:41" s="43" customFormat="1" x14ac:dyDescent="0.25">
      <c r="A929" s="42"/>
      <c r="B929" s="42"/>
      <c r="C929" s="42"/>
      <c r="D929" s="42"/>
      <c r="E929" s="42"/>
      <c r="F929" s="62"/>
      <c r="G929" s="62"/>
      <c r="H929" s="63"/>
      <c r="I929" s="293"/>
      <c r="K929" s="42"/>
      <c r="L929" s="42"/>
      <c r="M929" s="42"/>
      <c r="N929" s="42"/>
      <c r="O929" s="63"/>
      <c r="P929" s="42"/>
      <c r="Q929" s="42"/>
      <c r="S929" s="42"/>
      <c r="T929" s="39"/>
      <c r="U929" s="39"/>
      <c r="V929" s="39"/>
      <c r="W929" s="39"/>
      <c r="X929" s="39"/>
      <c r="Y929" s="39"/>
      <c r="AN929" s="68"/>
      <c r="AO929" s="68"/>
    </row>
    <row r="930" spans="1:41" s="43" customFormat="1" x14ac:dyDescent="0.25">
      <c r="A930" s="42"/>
      <c r="B930" s="42"/>
      <c r="C930" s="42"/>
      <c r="D930" s="42"/>
      <c r="E930" s="42"/>
      <c r="F930" s="62"/>
      <c r="G930" s="62"/>
      <c r="H930" s="63"/>
      <c r="I930" s="293"/>
      <c r="K930" s="42"/>
      <c r="L930" s="42"/>
      <c r="M930" s="42"/>
      <c r="N930" s="42"/>
      <c r="O930" s="63"/>
      <c r="P930" s="42"/>
      <c r="Q930" s="42"/>
      <c r="S930" s="42"/>
      <c r="T930" s="39"/>
      <c r="U930" s="39"/>
      <c r="V930" s="39"/>
      <c r="W930" s="39"/>
      <c r="X930" s="39"/>
      <c r="Y930" s="39"/>
      <c r="AN930" s="68"/>
      <c r="AO930" s="68"/>
    </row>
    <row r="931" spans="1:41" s="43" customFormat="1" x14ac:dyDescent="0.25">
      <c r="A931" s="42"/>
      <c r="B931" s="42"/>
      <c r="C931" s="42"/>
      <c r="D931" s="42"/>
      <c r="E931" s="42"/>
      <c r="F931" s="62"/>
      <c r="G931" s="62"/>
      <c r="H931" s="63"/>
      <c r="I931" s="293"/>
      <c r="K931" s="42"/>
      <c r="L931" s="42"/>
      <c r="M931" s="42"/>
      <c r="N931" s="42"/>
      <c r="O931" s="63"/>
      <c r="P931" s="42"/>
      <c r="Q931" s="42"/>
      <c r="S931" s="42"/>
      <c r="T931" s="39"/>
      <c r="U931" s="39"/>
      <c r="V931" s="39"/>
      <c r="W931" s="39"/>
      <c r="X931" s="39"/>
      <c r="Y931" s="39"/>
      <c r="AN931" s="68"/>
      <c r="AO931" s="68"/>
    </row>
    <row r="932" spans="1:41" s="43" customFormat="1" x14ac:dyDescent="0.25">
      <c r="A932" s="42"/>
      <c r="B932" s="42"/>
      <c r="C932" s="42"/>
      <c r="D932" s="42"/>
      <c r="E932" s="42"/>
      <c r="F932" s="62"/>
      <c r="G932" s="62"/>
      <c r="H932" s="63"/>
      <c r="I932" s="293"/>
      <c r="K932" s="42"/>
      <c r="L932" s="42"/>
      <c r="M932" s="42"/>
      <c r="N932" s="42"/>
      <c r="O932" s="63"/>
      <c r="P932" s="42"/>
      <c r="Q932" s="42"/>
      <c r="S932" s="42"/>
      <c r="T932" s="39"/>
      <c r="U932" s="39"/>
      <c r="V932" s="39"/>
      <c r="W932" s="39"/>
      <c r="X932" s="39"/>
      <c r="Y932" s="39"/>
      <c r="AN932" s="68"/>
      <c r="AO932" s="68"/>
    </row>
    <row r="933" spans="1:41" s="43" customFormat="1" x14ac:dyDescent="0.25">
      <c r="A933" s="42"/>
      <c r="B933" s="42"/>
      <c r="C933" s="42"/>
      <c r="D933" s="42"/>
      <c r="E933" s="42"/>
      <c r="F933" s="62"/>
      <c r="G933" s="62"/>
      <c r="H933" s="63"/>
      <c r="I933" s="293"/>
      <c r="K933" s="42"/>
      <c r="L933" s="42"/>
      <c r="M933" s="42"/>
      <c r="N933" s="42"/>
      <c r="O933" s="63"/>
      <c r="P933" s="42"/>
      <c r="Q933" s="42"/>
      <c r="S933" s="42"/>
      <c r="T933" s="39"/>
      <c r="U933" s="39"/>
      <c r="V933" s="39"/>
      <c r="W933" s="39"/>
      <c r="X933" s="39"/>
      <c r="Y933" s="39"/>
      <c r="AN933" s="68"/>
      <c r="AO933" s="68"/>
    </row>
    <row r="934" spans="1:41" s="43" customFormat="1" x14ac:dyDescent="0.25">
      <c r="A934" s="42"/>
      <c r="B934" s="42"/>
      <c r="C934" s="42"/>
      <c r="D934" s="42"/>
      <c r="E934" s="42"/>
      <c r="F934" s="62"/>
      <c r="G934" s="62"/>
      <c r="H934" s="63"/>
      <c r="I934" s="293"/>
      <c r="K934" s="42"/>
      <c r="L934" s="42"/>
      <c r="M934" s="42"/>
      <c r="N934" s="42"/>
      <c r="O934" s="63"/>
      <c r="P934" s="42"/>
      <c r="Q934" s="42"/>
      <c r="S934" s="42"/>
      <c r="T934" s="39"/>
      <c r="U934" s="39"/>
      <c r="V934" s="39"/>
      <c r="W934" s="39"/>
      <c r="X934" s="39"/>
      <c r="Y934" s="39"/>
      <c r="AN934" s="68"/>
      <c r="AO934" s="68"/>
    </row>
    <row r="935" spans="1:41" s="43" customFormat="1" x14ac:dyDescent="0.25">
      <c r="A935" s="42"/>
      <c r="B935" s="42"/>
      <c r="C935" s="42"/>
      <c r="D935" s="42"/>
      <c r="E935" s="42"/>
      <c r="F935" s="62"/>
      <c r="G935" s="62"/>
      <c r="H935" s="63"/>
      <c r="I935" s="293"/>
      <c r="K935" s="42"/>
      <c r="L935" s="42"/>
      <c r="M935" s="42"/>
      <c r="N935" s="42"/>
      <c r="O935" s="63"/>
      <c r="P935" s="42"/>
      <c r="Q935" s="42"/>
      <c r="S935" s="42"/>
      <c r="T935" s="39"/>
      <c r="U935" s="39"/>
      <c r="V935" s="39"/>
      <c r="W935" s="39"/>
      <c r="X935" s="39"/>
      <c r="Y935" s="39"/>
      <c r="AN935" s="68"/>
      <c r="AO935" s="68"/>
    </row>
    <row r="936" spans="1:41" s="43" customFormat="1" x14ac:dyDescent="0.25">
      <c r="A936" s="42"/>
      <c r="B936" s="42"/>
      <c r="C936" s="42"/>
      <c r="D936" s="42"/>
      <c r="E936" s="42"/>
      <c r="F936" s="62"/>
      <c r="G936" s="62"/>
      <c r="H936" s="63"/>
      <c r="I936" s="293"/>
      <c r="K936" s="42"/>
      <c r="L936" s="42"/>
      <c r="M936" s="42"/>
      <c r="N936" s="42"/>
      <c r="O936" s="63"/>
      <c r="P936" s="42"/>
      <c r="Q936" s="42"/>
      <c r="S936" s="42"/>
      <c r="T936" s="39"/>
      <c r="U936" s="39"/>
      <c r="V936" s="39"/>
      <c r="W936" s="39"/>
      <c r="X936" s="39"/>
      <c r="Y936" s="39"/>
      <c r="AN936" s="68"/>
      <c r="AO936" s="68"/>
    </row>
    <row r="937" spans="1:41" s="43" customFormat="1" x14ac:dyDescent="0.25">
      <c r="A937" s="42"/>
      <c r="B937" s="42"/>
      <c r="C937" s="42"/>
      <c r="D937" s="42"/>
      <c r="E937" s="42"/>
      <c r="F937" s="62"/>
      <c r="G937" s="62"/>
      <c r="H937" s="63"/>
      <c r="I937" s="293"/>
      <c r="K937" s="42"/>
      <c r="L937" s="42"/>
      <c r="M937" s="42"/>
      <c r="N937" s="42"/>
      <c r="O937" s="63"/>
      <c r="P937" s="42"/>
      <c r="Q937" s="42"/>
      <c r="S937" s="42"/>
      <c r="T937" s="39"/>
      <c r="U937" s="39"/>
      <c r="V937" s="39"/>
      <c r="W937" s="39"/>
      <c r="X937" s="39"/>
      <c r="Y937" s="39"/>
      <c r="AN937" s="68"/>
      <c r="AO937" s="68"/>
    </row>
    <row r="938" spans="1:41" s="43" customFormat="1" x14ac:dyDescent="0.25">
      <c r="A938" s="42"/>
      <c r="B938" s="42"/>
      <c r="C938" s="42"/>
      <c r="D938" s="42"/>
      <c r="E938" s="42"/>
      <c r="F938" s="62"/>
      <c r="G938" s="62"/>
      <c r="H938" s="63"/>
      <c r="I938" s="293"/>
      <c r="K938" s="42"/>
      <c r="L938" s="42"/>
      <c r="M938" s="42"/>
      <c r="N938" s="42"/>
      <c r="O938" s="63"/>
      <c r="P938" s="42"/>
      <c r="Q938" s="42"/>
      <c r="S938" s="42"/>
      <c r="T938" s="39"/>
      <c r="U938" s="39"/>
      <c r="V938" s="39"/>
      <c r="W938" s="39"/>
      <c r="X938" s="39"/>
      <c r="Y938" s="39"/>
      <c r="AN938" s="68"/>
      <c r="AO938" s="68"/>
    </row>
    <row r="939" spans="1:41" s="43" customFormat="1" x14ac:dyDescent="0.25">
      <c r="A939" s="42"/>
      <c r="B939" s="42"/>
      <c r="C939" s="42"/>
      <c r="D939" s="42"/>
      <c r="E939" s="42"/>
      <c r="F939" s="62"/>
      <c r="G939" s="62"/>
      <c r="H939" s="63"/>
      <c r="I939" s="293"/>
      <c r="K939" s="42"/>
      <c r="L939" s="42"/>
      <c r="M939" s="42"/>
      <c r="N939" s="42"/>
      <c r="O939" s="63"/>
      <c r="P939" s="42"/>
      <c r="Q939" s="42"/>
      <c r="S939" s="42"/>
      <c r="T939" s="39"/>
      <c r="U939" s="39"/>
      <c r="V939" s="39"/>
      <c r="W939" s="39"/>
      <c r="X939" s="39"/>
      <c r="Y939" s="39"/>
      <c r="AN939" s="68"/>
      <c r="AO939" s="68"/>
    </row>
    <row r="940" spans="1:41" s="43" customFormat="1" x14ac:dyDescent="0.25">
      <c r="A940" s="42"/>
      <c r="B940" s="42"/>
      <c r="C940" s="42"/>
      <c r="D940" s="42"/>
      <c r="E940" s="42"/>
      <c r="F940" s="62"/>
      <c r="G940" s="62"/>
      <c r="H940" s="63"/>
      <c r="I940" s="293"/>
      <c r="K940" s="42"/>
      <c r="L940" s="42"/>
      <c r="M940" s="42"/>
      <c r="N940" s="42"/>
      <c r="O940" s="63"/>
      <c r="P940" s="42"/>
      <c r="Q940" s="42"/>
      <c r="S940" s="42"/>
      <c r="T940" s="39"/>
      <c r="U940" s="39"/>
      <c r="V940" s="39"/>
      <c r="W940" s="39"/>
      <c r="X940" s="39"/>
      <c r="Y940" s="39"/>
      <c r="AN940" s="68"/>
      <c r="AO940" s="68"/>
    </row>
    <row r="941" spans="1:41" s="43" customFormat="1" x14ac:dyDescent="0.25">
      <c r="A941" s="42"/>
      <c r="B941" s="42"/>
      <c r="C941" s="42"/>
      <c r="D941" s="42"/>
      <c r="E941" s="42"/>
      <c r="F941" s="62"/>
      <c r="G941" s="62"/>
      <c r="H941" s="63"/>
      <c r="I941" s="293"/>
      <c r="K941" s="42"/>
      <c r="L941" s="42"/>
      <c r="M941" s="42"/>
      <c r="N941" s="42"/>
      <c r="O941" s="63"/>
      <c r="P941" s="42"/>
      <c r="Q941" s="42"/>
      <c r="S941" s="42"/>
      <c r="T941" s="39"/>
      <c r="U941" s="39"/>
      <c r="V941" s="39"/>
      <c r="W941" s="39"/>
      <c r="X941" s="39"/>
      <c r="Y941" s="39"/>
      <c r="AN941" s="68"/>
      <c r="AO941" s="68"/>
    </row>
    <row r="942" spans="1:41" s="43" customFormat="1" x14ac:dyDescent="0.25">
      <c r="A942" s="42"/>
      <c r="B942" s="42"/>
      <c r="C942" s="42"/>
      <c r="D942" s="42"/>
      <c r="E942" s="42"/>
      <c r="F942" s="62"/>
      <c r="G942" s="62"/>
      <c r="H942" s="63"/>
      <c r="I942" s="293"/>
      <c r="K942" s="42"/>
      <c r="L942" s="42"/>
      <c r="M942" s="42"/>
      <c r="N942" s="42"/>
      <c r="O942" s="63"/>
      <c r="P942" s="42"/>
      <c r="Q942" s="42"/>
      <c r="S942" s="42"/>
      <c r="T942" s="39"/>
      <c r="U942" s="39"/>
      <c r="V942" s="39"/>
      <c r="W942" s="39"/>
      <c r="X942" s="39"/>
      <c r="Y942" s="39"/>
      <c r="AN942" s="68"/>
      <c r="AO942" s="68"/>
    </row>
    <row r="943" spans="1:41" s="43" customFormat="1" x14ac:dyDescent="0.25">
      <c r="A943" s="42"/>
      <c r="B943" s="42"/>
      <c r="C943" s="42"/>
      <c r="D943" s="42"/>
      <c r="E943" s="42"/>
      <c r="F943" s="62"/>
      <c r="G943" s="62"/>
      <c r="H943" s="63"/>
      <c r="I943" s="293"/>
      <c r="K943" s="42"/>
      <c r="L943" s="42"/>
      <c r="M943" s="42"/>
      <c r="N943" s="42"/>
      <c r="O943" s="63"/>
      <c r="P943" s="42"/>
      <c r="Q943" s="42"/>
      <c r="S943" s="42"/>
      <c r="T943" s="39"/>
      <c r="U943" s="39"/>
      <c r="V943" s="39"/>
      <c r="W943" s="39"/>
      <c r="X943" s="39"/>
      <c r="Y943" s="39"/>
      <c r="AN943" s="68"/>
      <c r="AO943" s="68"/>
    </row>
    <row r="944" spans="1:41" s="43" customFormat="1" x14ac:dyDescent="0.25">
      <c r="A944" s="42"/>
      <c r="B944" s="42"/>
      <c r="C944" s="42"/>
      <c r="D944" s="42"/>
      <c r="E944" s="42"/>
      <c r="F944" s="62"/>
      <c r="G944" s="62"/>
      <c r="H944" s="63"/>
      <c r="I944" s="293"/>
      <c r="K944" s="42"/>
      <c r="L944" s="42"/>
      <c r="M944" s="42"/>
      <c r="N944" s="42"/>
      <c r="O944" s="63"/>
      <c r="P944" s="42"/>
      <c r="Q944" s="42"/>
      <c r="S944" s="42"/>
      <c r="T944" s="39"/>
      <c r="U944" s="39"/>
      <c r="V944" s="39"/>
      <c r="W944" s="39"/>
      <c r="X944" s="39"/>
      <c r="Y944" s="39"/>
      <c r="AN944" s="68"/>
      <c r="AO944" s="68"/>
    </row>
    <row r="945" spans="1:41" s="43" customFormat="1" x14ac:dyDescent="0.25">
      <c r="A945" s="42"/>
      <c r="B945" s="42"/>
      <c r="C945" s="42"/>
      <c r="D945" s="42"/>
      <c r="E945" s="42"/>
      <c r="F945" s="62"/>
      <c r="G945" s="62"/>
      <c r="H945" s="63"/>
      <c r="I945" s="293"/>
      <c r="K945" s="42"/>
      <c r="L945" s="42"/>
      <c r="M945" s="42"/>
      <c r="N945" s="42"/>
      <c r="O945" s="63"/>
      <c r="P945" s="42"/>
      <c r="Q945" s="42"/>
      <c r="S945" s="42"/>
      <c r="T945" s="39"/>
      <c r="U945" s="39"/>
      <c r="V945" s="39"/>
      <c r="W945" s="39"/>
      <c r="X945" s="39"/>
      <c r="Y945" s="39"/>
      <c r="AN945" s="68"/>
      <c r="AO945" s="68"/>
    </row>
    <row r="946" spans="1:41" s="43" customFormat="1" x14ac:dyDescent="0.25">
      <c r="A946" s="42"/>
      <c r="B946" s="42"/>
      <c r="C946" s="42"/>
      <c r="D946" s="42"/>
      <c r="E946" s="42"/>
      <c r="F946" s="62"/>
      <c r="G946" s="62"/>
      <c r="H946" s="63"/>
      <c r="I946" s="293"/>
      <c r="K946" s="42"/>
      <c r="L946" s="42"/>
      <c r="M946" s="42"/>
      <c r="N946" s="42"/>
      <c r="O946" s="63"/>
      <c r="P946" s="42"/>
      <c r="Q946" s="42"/>
      <c r="S946" s="42"/>
      <c r="T946" s="39"/>
      <c r="U946" s="39"/>
      <c r="V946" s="39"/>
      <c r="W946" s="39"/>
      <c r="X946" s="39"/>
      <c r="Y946" s="39"/>
      <c r="AN946" s="68"/>
      <c r="AO946" s="68"/>
    </row>
    <row r="947" spans="1:41" s="43" customFormat="1" x14ac:dyDescent="0.25">
      <c r="A947" s="42"/>
      <c r="B947" s="42"/>
      <c r="C947" s="42"/>
      <c r="D947" s="42"/>
      <c r="E947" s="42"/>
      <c r="F947" s="62"/>
      <c r="G947" s="62"/>
      <c r="H947" s="63"/>
      <c r="I947" s="293"/>
      <c r="K947" s="42"/>
      <c r="L947" s="42"/>
      <c r="M947" s="42"/>
      <c r="N947" s="42"/>
      <c r="O947" s="63"/>
      <c r="P947" s="42"/>
      <c r="Q947" s="42"/>
      <c r="S947" s="42"/>
      <c r="T947" s="39"/>
      <c r="U947" s="39"/>
      <c r="V947" s="39"/>
      <c r="W947" s="39"/>
      <c r="X947" s="39"/>
      <c r="Y947" s="39"/>
      <c r="AN947" s="68"/>
      <c r="AO947" s="68"/>
    </row>
    <row r="948" spans="1:41" s="43" customFormat="1" x14ac:dyDescent="0.25">
      <c r="A948" s="42"/>
      <c r="B948" s="42"/>
      <c r="C948" s="42"/>
      <c r="D948" s="42"/>
      <c r="E948" s="42"/>
      <c r="F948" s="62"/>
      <c r="G948" s="62"/>
      <c r="H948" s="63"/>
      <c r="I948" s="293"/>
      <c r="K948" s="42"/>
      <c r="L948" s="42"/>
      <c r="M948" s="42"/>
      <c r="N948" s="42"/>
      <c r="O948" s="63"/>
      <c r="P948" s="42"/>
      <c r="Q948" s="42"/>
      <c r="S948" s="42"/>
      <c r="T948" s="39"/>
      <c r="U948" s="39"/>
      <c r="V948" s="39"/>
      <c r="W948" s="39"/>
      <c r="X948" s="39"/>
      <c r="Y948" s="39"/>
      <c r="AN948" s="68"/>
      <c r="AO948" s="68"/>
    </row>
    <row r="949" spans="1:41" s="43" customFormat="1" x14ac:dyDescent="0.25">
      <c r="A949" s="42"/>
      <c r="B949" s="42"/>
      <c r="C949" s="42"/>
      <c r="D949" s="42"/>
      <c r="E949" s="42"/>
      <c r="F949" s="62"/>
      <c r="G949" s="62"/>
      <c r="H949" s="63"/>
      <c r="I949" s="293"/>
      <c r="K949" s="42"/>
      <c r="L949" s="42"/>
      <c r="M949" s="42"/>
      <c r="N949" s="42"/>
      <c r="O949" s="63"/>
      <c r="P949" s="42"/>
      <c r="Q949" s="42"/>
      <c r="S949" s="42"/>
      <c r="T949" s="39"/>
      <c r="U949" s="39"/>
      <c r="V949" s="39"/>
      <c r="W949" s="39"/>
      <c r="X949" s="39"/>
      <c r="Y949" s="39"/>
      <c r="AN949" s="68"/>
      <c r="AO949" s="68"/>
    </row>
    <row r="950" spans="1:41" s="43" customFormat="1" x14ac:dyDescent="0.25">
      <c r="A950" s="42"/>
      <c r="B950" s="42"/>
      <c r="C950" s="42"/>
      <c r="D950" s="42"/>
      <c r="E950" s="42"/>
      <c r="F950" s="62"/>
      <c r="G950" s="62"/>
      <c r="H950" s="63"/>
      <c r="I950" s="293"/>
      <c r="K950" s="42"/>
      <c r="L950" s="42"/>
      <c r="M950" s="42"/>
      <c r="N950" s="42"/>
      <c r="O950" s="63"/>
      <c r="P950" s="42"/>
      <c r="Q950" s="42"/>
      <c r="S950" s="42"/>
      <c r="T950" s="39"/>
      <c r="U950" s="39"/>
      <c r="V950" s="39"/>
      <c r="W950" s="39"/>
      <c r="X950" s="39"/>
      <c r="Y950" s="39"/>
      <c r="AN950" s="68"/>
      <c r="AO950" s="68"/>
    </row>
    <row r="951" spans="1:41" s="43" customFormat="1" x14ac:dyDescent="0.25">
      <c r="A951" s="42"/>
      <c r="B951" s="42"/>
      <c r="C951" s="42"/>
      <c r="D951" s="42"/>
      <c r="E951" s="42"/>
      <c r="F951" s="62"/>
      <c r="G951" s="62"/>
      <c r="H951" s="63"/>
      <c r="I951" s="293"/>
      <c r="K951" s="42"/>
      <c r="L951" s="42"/>
      <c r="M951" s="42"/>
      <c r="N951" s="42"/>
      <c r="O951" s="63"/>
      <c r="P951" s="42"/>
      <c r="Q951" s="42"/>
      <c r="S951" s="42"/>
      <c r="T951" s="39"/>
      <c r="U951" s="39"/>
      <c r="V951" s="39"/>
      <c r="W951" s="39"/>
      <c r="X951" s="39"/>
      <c r="Y951" s="39"/>
      <c r="AN951" s="68"/>
      <c r="AO951" s="68"/>
    </row>
    <row r="952" spans="1:41" s="43" customFormat="1" x14ac:dyDescent="0.25">
      <c r="A952" s="42"/>
      <c r="B952" s="42"/>
      <c r="C952" s="42"/>
      <c r="D952" s="42"/>
      <c r="E952" s="42"/>
      <c r="F952" s="62"/>
      <c r="G952" s="62"/>
      <c r="H952" s="63"/>
      <c r="I952" s="293"/>
      <c r="K952" s="42"/>
      <c r="L952" s="42"/>
      <c r="M952" s="42"/>
      <c r="N952" s="42"/>
      <c r="O952" s="63"/>
      <c r="P952" s="42"/>
      <c r="Q952" s="42"/>
      <c r="S952" s="42"/>
      <c r="T952" s="39"/>
      <c r="U952" s="39"/>
      <c r="V952" s="39"/>
      <c r="W952" s="39"/>
      <c r="X952" s="39"/>
      <c r="Y952" s="39"/>
      <c r="AN952" s="68"/>
      <c r="AO952" s="68"/>
    </row>
    <row r="953" spans="1:41" s="43" customFormat="1" x14ac:dyDescent="0.25">
      <c r="A953" s="42"/>
      <c r="B953" s="42"/>
      <c r="C953" s="42"/>
      <c r="D953" s="42"/>
      <c r="E953" s="42"/>
      <c r="F953" s="62"/>
      <c r="G953" s="62"/>
      <c r="H953" s="63"/>
      <c r="I953" s="293"/>
      <c r="K953" s="42"/>
      <c r="L953" s="42"/>
      <c r="M953" s="42"/>
      <c r="N953" s="42"/>
      <c r="O953" s="63"/>
      <c r="P953" s="42"/>
      <c r="Q953" s="42"/>
      <c r="S953" s="42"/>
      <c r="T953" s="39"/>
      <c r="U953" s="39"/>
      <c r="V953" s="39"/>
      <c r="W953" s="39"/>
      <c r="X953" s="39"/>
      <c r="Y953" s="39"/>
      <c r="AN953" s="68"/>
      <c r="AO953" s="68"/>
    </row>
    <row r="954" spans="1:41" s="43" customFormat="1" x14ac:dyDescent="0.25">
      <c r="A954" s="42"/>
      <c r="B954" s="42"/>
      <c r="C954" s="42"/>
      <c r="D954" s="42"/>
      <c r="E954" s="42"/>
      <c r="F954" s="62"/>
      <c r="G954" s="62"/>
      <c r="H954" s="63"/>
      <c r="I954" s="293"/>
      <c r="K954" s="42"/>
      <c r="L954" s="42"/>
      <c r="M954" s="42"/>
      <c r="N954" s="42"/>
      <c r="O954" s="63"/>
      <c r="P954" s="42"/>
      <c r="Q954" s="42"/>
      <c r="S954" s="42"/>
      <c r="T954" s="39"/>
      <c r="U954" s="39"/>
      <c r="V954" s="39"/>
      <c r="W954" s="39"/>
      <c r="X954" s="39"/>
      <c r="Y954" s="39"/>
      <c r="AN954" s="68"/>
      <c r="AO954" s="68"/>
    </row>
    <row r="955" spans="1:41" s="43" customFormat="1" x14ac:dyDescent="0.25">
      <c r="A955" s="42"/>
      <c r="B955" s="42"/>
      <c r="C955" s="42"/>
      <c r="D955" s="42"/>
      <c r="E955" s="42"/>
      <c r="F955" s="62"/>
      <c r="G955" s="62"/>
      <c r="H955" s="63"/>
      <c r="I955" s="293"/>
      <c r="K955" s="42"/>
      <c r="L955" s="42"/>
      <c r="M955" s="42"/>
      <c r="N955" s="42"/>
      <c r="O955" s="63"/>
      <c r="P955" s="42"/>
      <c r="Q955" s="42"/>
      <c r="S955" s="42"/>
      <c r="T955" s="39"/>
      <c r="U955" s="39"/>
      <c r="V955" s="39"/>
      <c r="W955" s="39"/>
      <c r="X955" s="39"/>
      <c r="Y955" s="39"/>
      <c r="AN955" s="68"/>
      <c r="AO955" s="68"/>
    </row>
    <row r="956" spans="1:41" s="43" customFormat="1" x14ac:dyDescent="0.25">
      <c r="A956" s="42"/>
      <c r="B956" s="42"/>
      <c r="C956" s="42"/>
      <c r="D956" s="42"/>
      <c r="E956" s="42"/>
      <c r="F956" s="62"/>
      <c r="G956" s="62"/>
      <c r="H956" s="63"/>
      <c r="I956" s="293"/>
      <c r="K956" s="42"/>
      <c r="L956" s="42"/>
      <c r="M956" s="42"/>
      <c r="N956" s="42"/>
      <c r="O956" s="63"/>
      <c r="P956" s="42"/>
      <c r="Q956" s="42"/>
      <c r="S956" s="42"/>
      <c r="T956" s="39"/>
      <c r="U956" s="39"/>
      <c r="V956" s="39"/>
      <c r="W956" s="39"/>
      <c r="X956" s="39"/>
      <c r="Y956" s="39"/>
      <c r="AN956" s="68"/>
      <c r="AO956" s="68"/>
    </row>
    <row r="957" spans="1:41" s="43" customFormat="1" x14ac:dyDescent="0.25">
      <c r="A957" s="42"/>
      <c r="B957" s="42"/>
      <c r="C957" s="42"/>
      <c r="D957" s="42"/>
      <c r="E957" s="42"/>
      <c r="F957" s="62"/>
      <c r="G957" s="62"/>
      <c r="H957" s="63"/>
      <c r="I957" s="293"/>
      <c r="K957" s="42"/>
      <c r="L957" s="42"/>
      <c r="M957" s="42"/>
      <c r="N957" s="42"/>
      <c r="O957" s="63"/>
      <c r="P957" s="42"/>
      <c r="Q957" s="42"/>
      <c r="S957" s="42"/>
      <c r="T957" s="39"/>
      <c r="U957" s="39"/>
      <c r="V957" s="39"/>
      <c r="W957" s="39"/>
      <c r="X957" s="39"/>
      <c r="Y957" s="39"/>
      <c r="AN957" s="68"/>
      <c r="AO957" s="68"/>
    </row>
    <row r="958" spans="1:41" s="43" customFormat="1" x14ac:dyDescent="0.25">
      <c r="A958" s="42"/>
      <c r="B958" s="42"/>
      <c r="C958" s="42"/>
      <c r="D958" s="42"/>
      <c r="E958" s="42"/>
      <c r="F958" s="62"/>
      <c r="G958" s="62"/>
      <c r="H958" s="63"/>
      <c r="I958" s="293"/>
      <c r="K958" s="42"/>
      <c r="L958" s="42"/>
      <c r="M958" s="42"/>
      <c r="N958" s="42"/>
      <c r="O958" s="63"/>
      <c r="P958" s="42"/>
      <c r="Q958" s="42"/>
      <c r="S958" s="42"/>
      <c r="T958" s="39"/>
      <c r="U958" s="39"/>
      <c r="V958" s="39"/>
      <c r="W958" s="39"/>
      <c r="X958" s="39"/>
      <c r="Y958" s="39"/>
      <c r="AN958" s="68"/>
      <c r="AO958" s="68"/>
    </row>
    <row r="959" spans="1:41" s="43" customFormat="1" x14ac:dyDescent="0.25">
      <c r="A959" s="42"/>
      <c r="B959" s="42"/>
      <c r="C959" s="42"/>
      <c r="D959" s="42"/>
      <c r="E959" s="42"/>
      <c r="F959" s="62"/>
      <c r="G959" s="62"/>
      <c r="H959" s="63"/>
      <c r="I959" s="293"/>
      <c r="K959" s="42"/>
      <c r="L959" s="42"/>
      <c r="M959" s="42"/>
      <c r="N959" s="42"/>
      <c r="O959" s="63"/>
      <c r="P959" s="42"/>
      <c r="Q959" s="42"/>
      <c r="S959" s="42"/>
      <c r="T959" s="39"/>
      <c r="U959" s="39"/>
      <c r="V959" s="39"/>
      <c r="W959" s="39"/>
      <c r="X959" s="39"/>
      <c r="Y959" s="39"/>
      <c r="AN959" s="68"/>
      <c r="AO959" s="68"/>
    </row>
    <row r="960" spans="1:41" s="43" customFormat="1" x14ac:dyDescent="0.25">
      <c r="A960" s="42"/>
      <c r="B960" s="42"/>
      <c r="C960" s="42"/>
      <c r="D960" s="42"/>
      <c r="E960" s="42"/>
      <c r="F960" s="62"/>
      <c r="G960" s="62"/>
      <c r="H960" s="63"/>
      <c r="I960" s="293"/>
      <c r="K960" s="42"/>
      <c r="L960" s="42"/>
      <c r="M960" s="42"/>
      <c r="N960" s="42"/>
      <c r="O960" s="63"/>
      <c r="P960" s="42"/>
      <c r="Q960" s="42"/>
      <c r="S960" s="42"/>
      <c r="T960" s="39"/>
      <c r="U960" s="39"/>
      <c r="V960" s="39"/>
      <c r="W960" s="39"/>
      <c r="X960" s="39"/>
      <c r="Y960" s="39"/>
      <c r="AN960" s="68"/>
      <c r="AO960" s="68"/>
    </row>
    <row r="961" spans="1:41" s="43" customFormat="1" x14ac:dyDescent="0.25">
      <c r="A961" s="42"/>
      <c r="B961" s="42"/>
      <c r="C961" s="42"/>
      <c r="D961" s="42"/>
      <c r="E961" s="42"/>
      <c r="F961" s="62"/>
      <c r="G961" s="62"/>
      <c r="H961" s="63"/>
      <c r="I961" s="293"/>
      <c r="K961" s="42"/>
      <c r="L961" s="42"/>
      <c r="M961" s="42"/>
      <c r="N961" s="42"/>
      <c r="O961" s="63"/>
      <c r="P961" s="42"/>
      <c r="Q961" s="42"/>
      <c r="S961" s="42"/>
      <c r="T961" s="39"/>
      <c r="U961" s="39"/>
      <c r="V961" s="39"/>
      <c r="W961" s="39"/>
      <c r="X961" s="39"/>
      <c r="Y961" s="39"/>
      <c r="AN961" s="68"/>
      <c r="AO961" s="68"/>
    </row>
    <row r="962" spans="1:41" s="43" customFormat="1" x14ac:dyDescent="0.25">
      <c r="A962" s="42"/>
      <c r="B962" s="42"/>
      <c r="C962" s="42"/>
      <c r="D962" s="42"/>
      <c r="E962" s="42"/>
      <c r="F962" s="62"/>
      <c r="G962" s="62"/>
      <c r="H962" s="63"/>
      <c r="I962" s="293"/>
      <c r="K962" s="42"/>
      <c r="L962" s="42"/>
      <c r="M962" s="42"/>
      <c r="N962" s="42"/>
      <c r="O962" s="63"/>
      <c r="P962" s="42"/>
      <c r="Q962" s="42"/>
      <c r="S962" s="42"/>
      <c r="T962" s="39"/>
      <c r="U962" s="39"/>
      <c r="V962" s="39"/>
      <c r="W962" s="39"/>
      <c r="X962" s="39"/>
      <c r="Y962" s="39"/>
      <c r="AN962" s="68"/>
      <c r="AO962" s="68"/>
    </row>
    <row r="963" spans="1:41" s="43" customFormat="1" x14ac:dyDescent="0.25">
      <c r="A963" s="42"/>
      <c r="B963" s="42"/>
      <c r="C963" s="42"/>
      <c r="D963" s="42"/>
      <c r="E963" s="42"/>
      <c r="F963" s="62"/>
      <c r="G963" s="62"/>
      <c r="H963" s="63"/>
      <c r="I963" s="293"/>
      <c r="K963" s="42"/>
      <c r="L963" s="42"/>
      <c r="M963" s="42"/>
      <c r="N963" s="42"/>
      <c r="O963" s="63"/>
      <c r="P963" s="42"/>
      <c r="Q963" s="42"/>
      <c r="S963" s="42"/>
      <c r="T963" s="39"/>
      <c r="U963" s="39"/>
      <c r="V963" s="39"/>
      <c r="W963" s="39"/>
      <c r="X963" s="39"/>
      <c r="Y963" s="39"/>
      <c r="AN963" s="68"/>
      <c r="AO963" s="68"/>
    </row>
    <row r="964" spans="1:41" s="43" customFormat="1" x14ac:dyDescent="0.25">
      <c r="A964" s="42"/>
      <c r="B964" s="42"/>
      <c r="C964" s="42"/>
      <c r="D964" s="42"/>
      <c r="E964" s="42"/>
      <c r="F964" s="62"/>
      <c r="G964" s="62"/>
      <c r="H964" s="63"/>
      <c r="I964" s="293"/>
      <c r="K964" s="42"/>
      <c r="L964" s="42"/>
      <c r="M964" s="42"/>
      <c r="N964" s="42"/>
      <c r="O964" s="63"/>
      <c r="P964" s="42"/>
      <c r="Q964" s="42"/>
      <c r="S964" s="42"/>
      <c r="T964" s="39"/>
      <c r="U964" s="39"/>
      <c r="V964" s="39"/>
      <c r="W964" s="39"/>
      <c r="X964" s="39"/>
      <c r="Y964" s="39"/>
      <c r="AN964" s="68"/>
      <c r="AO964" s="68"/>
    </row>
    <row r="965" spans="1:41" s="43" customFormat="1" x14ac:dyDescent="0.25">
      <c r="A965" s="42"/>
      <c r="B965" s="42"/>
      <c r="C965" s="42"/>
      <c r="D965" s="42"/>
      <c r="E965" s="42"/>
      <c r="F965" s="62"/>
      <c r="G965" s="62"/>
      <c r="H965" s="63"/>
      <c r="I965" s="293"/>
      <c r="K965" s="42"/>
      <c r="L965" s="42"/>
      <c r="M965" s="42"/>
      <c r="N965" s="42"/>
      <c r="O965" s="63"/>
      <c r="P965" s="42"/>
      <c r="Q965" s="42"/>
      <c r="S965" s="42"/>
      <c r="T965" s="39"/>
      <c r="U965" s="39"/>
      <c r="V965" s="39"/>
      <c r="W965" s="39"/>
      <c r="X965" s="39"/>
      <c r="Y965" s="39"/>
      <c r="AN965" s="68"/>
      <c r="AO965" s="68"/>
    </row>
    <row r="966" spans="1:41" s="43" customFormat="1" x14ac:dyDescent="0.25">
      <c r="A966" s="42"/>
      <c r="B966" s="42"/>
      <c r="C966" s="42"/>
      <c r="D966" s="42"/>
      <c r="E966" s="42"/>
      <c r="F966" s="62"/>
      <c r="G966" s="62"/>
      <c r="H966" s="63"/>
      <c r="I966" s="293"/>
      <c r="K966" s="42"/>
      <c r="L966" s="42"/>
      <c r="M966" s="42"/>
      <c r="N966" s="42"/>
      <c r="O966" s="63"/>
      <c r="P966" s="42"/>
      <c r="Q966" s="42"/>
      <c r="S966" s="42"/>
      <c r="T966" s="39"/>
      <c r="U966" s="39"/>
      <c r="V966" s="39"/>
      <c r="W966" s="39"/>
      <c r="X966" s="39"/>
      <c r="Y966" s="39"/>
      <c r="AN966" s="68"/>
      <c r="AO966" s="68"/>
    </row>
    <row r="967" spans="1:41" s="43" customFormat="1" x14ac:dyDescent="0.25">
      <c r="A967" s="42"/>
      <c r="B967" s="42"/>
      <c r="C967" s="42"/>
      <c r="D967" s="42"/>
      <c r="E967" s="42"/>
      <c r="F967" s="62"/>
      <c r="G967" s="62"/>
      <c r="H967" s="63"/>
      <c r="I967" s="293"/>
      <c r="K967" s="42"/>
      <c r="L967" s="42"/>
      <c r="M967" s="42"/>
      <c r="N967" s="42"/>
      <c r="O967" s="63"/>
      <c r="P967" s="42"/>
      <c r="Q967" s="42"/>
      <c r="S967" s="42"/>
      <c r="T967" s="39"/>
      <c r="U967" s="39"/>
      <c r="V967" s="39"/>
      <c r="W967" s="39"/>
      <c r="X967" s="39"/>
      <c r="Y967" s="39"/>
      <c r="AN967" s="68"/>
      <c r="AO967" s="68"/>
    </row>
    <row r="968" spans="1:41" s="43" customFormat="1" x14ac:dyDescent="0.25">
      <c r="A968" s="42"/>
      <c r="B968" s="42"/>
      <c r="C968" s="42"/>
      <c r="D968" s="42"/>
      <c r="E968" s="42"/>
      <c r="F968" s="62"/>
      <c r="G968" s="62"/>
      <c r="H968" s="63"/>
      <c r="I968" s="293"/>
      <c r="K968" s="42"/>
      <c r="L968" s="42"/>
      <c r="M968" s="42"/>
      <c r="N968" s="42"/>
      <c r="O968" s="63"/>
      <c r="P968" s="42"/>
      <c r="Q968" s="42"/>
      <c r="S968" s="42"/>
      <c r="T968" s="39"/>
      <c r="U968" s="39"/>
      <c r="V968" s="39"/>
      <c r="W968" s="39"/>
      <c r="X968" s="39"/>
      <c r="Y968" s="39"/>
      <c r="AN968" s="68"/>
      <c r="AO968" s="68"/>
    </row>
    <row r="969" spans="1:41" s="43" customFormat="1" x14ac:dyDescent="0.25">
      <c r="A969" s="42"/>
      <c r="B969" s="42"/>
      <c r="C969" s="42"/>
      <c r="D969" s="42"/>
      <c r="E969" s="42"/>
      <c r="F969" s="62"/>
      <c r="G969" s="62"/>
      <c r="H969" s="63"/>
      <c r="I969" s="293"/>
      <c r="K969" s="42"/>
      <c r="L969" s="42"/>
      <c r="M969" s="42"/>
      <c r="N969" s="42"/>
      <c r="O969" s="63"/>
      <c r="P969" s="42"/>
      <c r="Q969" s="42"/>
      <c r="S969" s="42"/>
      <c r="T969" s="39"/>
      <c r="U969" s="39"/>
      <c r="V969" s="39"/>
      <c r="W969" s="39"/>
      <c r="X969" s="39"/>
      <c r="Y969" s="39"/>
      <c r="AN969" s="68"/>
      <c r="AO969" s="68"/>
    </row>
    <row r="970" spans="1:41" s="43" customFormat="1" x14ac:dyDescent="0.25">
      <c r="A970" s="42"/>
      <c r="B970" s="42"/>
      <c r="C970" s="42"/>
      <c r="D970" s="42"/>
      <c r="E970" s="42"/>
      <c r="F970" s="62"/>
      <c r="G970" s="62"/>
      <c r="H970" s="63"/>
      <c r="I970" s="293"/>
      <c r="K970" s="42"/>
      <c r="L970" s="42"/>
      <c r="M970" s="42"/>
      <c r="N970" s="42"/>
      <c r="O970" s="63"/>
      <c r="P970" s="42"/>
      <c r="Q970" s="42"/>
      <c r="S970" s="42"/>
      <c r="T970" s="39"/>
      <c r="U970" s="39"/>
      <c r="V970" s="39"/>
      <c r="W970" s="39"/>
      <c r="X970" s="39"/>
      <c r="Y970" s="39"/>
      <c r="AN970" s="68"/>
      <c r="AO970" s="68"/>
    </row>
    <row r="971" spans="1:41" s="43" customFormat="1" x14ac:dyDescent="0.25">
      <c r="A971" s="42"/>
      <c r="B971" s="42"/>
      <c r="C971" s="42"/>
      <c r="D971" s="42"/>
      <c r="E971" s="42"/>
      <c r="F971" s="62"/>
      <c r="G971" s="62"/>
      <c r="H971" s="63"/>
      <c r="I971" s="293"/>
      <c r="K971" s="42"/>
      <c r="L971" s="42"/>
      <c r="M971" s="42"/>
      <c r="N971" s="42"/>
      <c r="O971" s="63"/>
      <c r="P971" s="42"/>
      <c r="Q971" s="42"/>
      <c r="S971" s="42"/>
      <c r="T971" s="39"/>
      <c r="U971" s="39"/>
      <c r="V971" s="39"/>
      <c r="W971" s="39"/>
      <c r="X971" s="39"/>
      <c r="Y971" s="39"/>
      <c r="AN971" s="68"/>
      <c r="AO971" s="68"/>
    </row>
    <row r="972" spans="1:41" s="43" customFormat="1" x14ac:dyDescent="0.25">
      <c r="A972" s="42"/>
      <c r="B972" s="42"/>
      <c r="C972" s="42"/>
      <c r="D972" s="42"/>
      <c r="E972" s="42"/>
      <c r="F972" s="62"/>
      <c r="G972" s="62"/>
      <c r="H972" s="63"/>
      <c r="I972" s="293"/>
      <c r="K972" s="42"/>
      <c r="L972" s="42"/>
      <c r="M972" s="42"/>
      <c r="N972" s="42"/>
      <c r="O972" s="63"/>
      <c r="P972" s="42"/>
      <c r="Q972" s="42"/>
      <c r="S972" s="42"/>
      <c r="T972" s="39"/>
      <c r="U972" s="39"/>
      <c r="V972" s="39"/>
      <c r="W972" s="39"/>
      <c r="X972" s="39"/>
      <c r="Y972" s="39"/>
      <c r="AN972" s="68"/>
      <c r="AO972" s="68"/>
    </row>
    <row r="973" spans="1:41" s="43" customFormat="1" x14ac:dyDescent="0.25">
      <c r="A973" s="42"/>
      <c r="B973" s="42"/>
      <c r="C973" s="42"/>
      <c r="D973" s="42"/>
      <c r="E973" s="42"/>
      <c r="F973" s="62"/>
      <c r="G973" s="62"/>
      <c r="H973" s="63"/>
      <c r="I973" s="293"/>
      <c r="K973" s="42"/>
      <c r="L973" s="42"/>
      <c r="M973" s="42"/>
      <c r="N973" s="42"/>
      <c r="O973" s="63"/>
      <c r="P973" s="42"/>
      <c r="Q973" s="42"/>
      <c r="S973" s="42"/>
      <c r="T973" s="39"/>
      <c r="U973" s="39"/>
      <c r="V973" s="39"/>
      <c r="W973" s="39"/>
      <c r="X973" s="39"/>
      <c r="Y973" s="39"/>
      <c r="AN973" s="68"/>
      <c r="AO973" s="68"/>
    </row>
    <row r="974" spans="1:41" s="43" customFormat="1" x14ac:dyDescent="0.25">
      <c r="A974" s="42"/>
      <c r="B974" s="42"/>
      <c r="C974" s="42"/>
      <c r="D974" s="42"/>
      <c r="E974" s="42"/>
      <c r="F974" s="62"/>
      <c r="G974" s="62"/>
      <c r="H974" s="63"/>
      <c r="I974" s="293"/>
      <c r="K974" s="42"/>
      <c r="L974" s="42"/>
      <c r="M974" s="42"/>
      <c r="N974" s="42"/>
      <c r="O974" s="63"/>
      <c r="P974" s="42"/>
      <c r="Q974" s="42"/>
      <c r="S974" s="42"/>
      <c r="T974" s="39"/>
      <c r="U974" s="39"/>
      <c r="V974" s="39"/>
      <c r="W974" s="39"/>
      <c r="X974" s="39"/>
      <c r="Y974" s="39"/>
      <c r="AN974" s="68"/>
      <c r="AO974" s="68"/>
    </row>
    <row r="975" spans="1:41" s="43" customFormat="1" x14ac:dyDescent="0.25">
      <c r="A975" s="42"/>
      <c r="B975" s="42"/>
      <c r="C975" s="42"/>
      <c r="D975" s="42"/>
      <c r="E975" s="42"/>
      <c r="F975" s="62"/>
      <c r="G975" s="62"/>
      <c r="H975" s="63"/>
      <c r="I975" s="293"/>
      <c r="K975" s="42"/>
      <c r="L975" s="42"/>
      <c r="M975" s="42"/>
      <c r="N975" s="42"/>
      <c r="O975" s="63"/>
      <c r="P975" s="42"/>
      <c r="Q975" s="42"/>
      <c r="S975" s="42"/>
      <c r="T975" s="39"/>
      <c r="U975" s="39"/>
      <c r="V975" s="39"/>
      <c r="W975" s="39"/>
      <c r="X975" s="39"/>
      <c r="Y975" s="39"/>
      <c r="AN975" s="68"/>
      <c r="AO975" s="68"/>
    </row>
    <row r="976" spans="1:41" s="43" customFormat="1" x14ac:dyDescent="0.25">
      <c r="A976" s="42"/>
      <c r="B976" s="42"/>
      <c r="C976" s="42"/>
      <c r="D976" s="42"/>
      <c r="E976" s="42"/>
      <c r="F976" s="62"/>
      <c r="G976" s="62"/>
      <c r="H976" s="63"/>
      <c r="I976" s="293"/>
      <c r="K976" s="42"/>
      <c r="L976" s="42"/>
      <c r="M976" s="42"/>
      <c r="N976" s="42"/>
      <c r="O976" s="63"/>
      <c r="P976" s="42"/>
      <c r="Q976" s="42"/>
      <c r="S976" s="42"/>
      <c r="T976" s="39"/>
      <c r="U976" s="39"/>
      <c r="V976" s="39"/>
      <c r="W976" s="39"/>
      <c r="X976" s="39"/>
      <c r="Y976" s="39"/>
      <c r="AN976" s="68"/>
      <c r="AO976" s="68"/>
    </row>
    <row r="977" spans="1:41" s="43" customFormat="1" x14ac:dyDescent="0.25">
      <c r="A977" s="42"/>
      <c r="B977" s="42"/>
      <c r="C977" s="42"/>
      <c r="D977" s="42"/>
      <c r="E977" s="42"/>
      <c r="F977" s="62"/>
      <c r="G977" s="62"/>
      <c r="H977" s="63"/>
      <c r="I977" s="293"/>
      <c r="K977" s="42"/>
      <c r="L977" s="42"/>
      <c r="M977" s="42"/>
      <c r="N977" s="42"/>
      <c r="O977" s="63"/>
      <c r="P977" s="42"/>
      <c r="Q977" s="42"/>
      <c r="S977" s="42"/>
      <c r="T977" s="39"/>
      <c r="U977" s="39"/>
      <c r="V977" s="39"/>
      <c r="W977" s="39"/>
      <c r="X977" s="39"/>
      <c r="Y977" s="39"/>
      <c r="AN977" s="68"/>
      <c r="AO977" s="68"/>
    </row>
    <row r="978" spans="1:41" s="43" customFormat="1" x14ac:dyDescent="0.25">
      <c r="A978" s="42"/>
      <c r="B978" s="42"/>
      <c r="C978" s="42"/>
      <c r="D978" s="42"/>
      <c r="E978" s="42"/>
      <c r="F978" s="62"/>
      <c r="G978" s="62"/>
      <c r="H978" s="63"/>
      <c r="I978" s="293"/>
      <c r="K978" s="42"/>
      <c r="L978" s="42"/>
      <c r="M978" s="42"/>
      <c r="N978" s="42"/>
      <c r="O978" s="63"/>
      <c r="P978" s="42"/>
      <c r="Q978" s="42"/>
      <c r="S978" s="42"/>
      <c r="T978" s="39"/>
      <c r="U978" s="39"/>
      <c r="V978" s="39"/>
      <c r="W978" s="39"/>
      <c r="X978" s="39"/>
      <c r="Y978" s="39"/>
      <c r="AN978" s="68"/>
      <c r="AO978" s="68"/>
    </row>
    <row r="979" spans="1:41" s="43" customFormat="1" x14ac:dyDescent="0.25">
      <c r="A979" s="42"/>
      <c r="B979" s="42"/>
      <c r="C979" s="42"/>
      <c r="D979" s="42"/>
      <c r="E979" s="42"/>
      <c r="F979" s="62"/>
      <c r="G979" s="62"/>
      <c r="H979" s="63"/>
      <c r="I979" s="293"/>
      <c r="K979" s="42"/>
      <c r="L979" s="42"/>
      <c r="M979" s="42"/>
      <c r="N979" s="42"/>
      <c r="O979" s="63"/>
      <c r="P979" s="42"/>
      <c r="Q979" s="42"/>
      <c r="S979" s="42"/>
      <c r="T979" s="39"/>
      <c r="U979" s="39"/>
      <c r="V979" s="39"/>
      <c r="W979" s="39"/>
      <c r="X979" s="39"/>
      <c r="Y979" s="39"/>
      <c r="AN979" s="68"/>
      <c r="AO979" s="68"/>
    </row>
    <row r="980" spans="1:41" s="43" customFormat="1" x14ac:dyDescent="0.25">
      <c r="A980" s="42"/>
      <c r="B980" s="42"/>
      <c r="C980" s="42"/>
      <c r="D980" s="42"/>
      <c r="E980" s="42"/>
      <c r="F980" s="62"/>
      <c r="G980" s="62"/>
      <c r="H980" s="63"/>
      <c r="I980" s="293"/>
      <c r="K980" s="42"/>
      <c r="L980" s="42"/>
      <c r="M980" s="42"/>
      <c r="N980" s="42"/>
      <c r="O980" s="63"/>
      <c r="P980" s="42"/>
      <c r="Q980" s="42"/>
      <c r="S980" s="42"/>
      <c r="T980" s="39"/>
      <c r="U980" s="39"/>
      <c r="V980" s="39"/>
      <c r="W980" s="39"/>
      <c r="X980" s="39"/>
      <c r="Y980" s="39"/>
      <c r="AN980" s="68"/>
      <c r="AO980" s="68"/>
    </row>
    <row r="981" spans="1:41" s="43" customFormat="1" x14ac:dyDescent="0.25">
      <c r="A981" s="42"/>
      <c r="B981" s="42"/>
      <c r="C981" s="42"/>
      <c r="D981" s="42"/>
      <c r="E981" s="42"/>
      <c r="F981" s="62"/>
      <c r="G981" s="62"/>
      <c r="H981" s="63"/>
      <c r="I981" s="293"/>
      <c r="K981" s="42"/>
      <c r="L981" s="42"/>
      <c r="M981" s="42"/>
      <c r="N981" s="42"/>
      <c r="O981" s="63"/>
      <c r="P981" s="42"/>
      <c r="Q981" s="42"/>
      <c r="S981" s="42"/>
      <c r="T981" s="39"/>
      <c r="U981" s="39"/>
      <c r="V981" s="39"/>
      <c r="W981" s="39"/>
      <c r="X981" s="39"/>
      <c r="Y981" s="39"/>
      <c r="AN981" s="68"/>
      <c r="AO981" s="68"/>
    </row>
    <row r="982" spans="1:41" s="43" customFormat="1" x14ac:dyDescent="0.25">
      <c r="A982" s="42"/>
      <c r="B982" s="42"/>
      <c r="C982" s="42"/>
      <c r="D982" s="42"/>
      <c r="E982" s="42"/>
      <c r="F982" s="62"/>
      <c r="G982" s="62"/>
      <c r="H982" s="63"/>
      <c r="I982" s="293"/>
      <c r="K982" s="42"/>
      <c r="L982" s="42"/>
      <c r="M982" s="42"/>
      <c r="N982" s="42"/>
      <c r="O982" s="63"/>
      <c r="P982" s="42"/>
      <c r="Q982" s="42"/>
      <c r="S982" s="42"/>
      <c r="T982" s="39"/>
      <c r="U982" s="39"/>
      <c r="V982" s="39"/>
      <c r="W982" s="39"/>
      <c r="X982" s="39"/>
      <c r="Y982" s="39"/>
      <c r="AN982" s="68"/>
      <c r="AO982" s="68"/>
    </row>
    <row r="983" spans="1:41" s="43" customFormat="1" x14ac:dyDescent="0.25">
      <c r="A983" s="42"/>
      <c r="B983" s="42"/>
      <c r="C983" s="42"/>
      <c r="D983" s="42"/>
      <c r="E983" s="42"/>
      <c r="F983" s="62"/>
      <c r="G983" s="62"/>
      <c r="H983" s="63"/>
      <c r="I983" s="293"/>
      <c r="K983" s="42"/>
      <c r="L983" s="42"/>
      <c r="M983" s="42"/>
      <c r="N983" s="42"/>
      <c r="O983" s="63"/>
      <c r="P983" s="42"/>
      <c r="Q983" s="42"/>
      <c r="S983" s="42"/>
      <c r="T983" s="39"/>
      <c r="U983" s="39"/>
      <c r="V983" s="39"/>
      <c r="W983" s="39"/>
      <c r="X983" s="39"/>
      <c r="Y983" s="39"/>
      <c r="AN983" s="68"/>
      <c r="AO983" s="68"/>
    </row>
    <row r="984" spans="1:41" s="43" customFormat="1" x14ac:dyDescent="0.25">
      <c r="A984" s="42"/>
      <c r="B984" s="42"/>
      <c r="C984" s="42"/>
      <c r="D984" s="42"/>
      <c r="E984" s="42"/>
      <c r="F984" s="62"/>
      <c r="G984" s="62"/>
      <c r="H984" s="63"/>
      <c r="I984" s="293"/>
      <c r="K984" s="42"/>
      <c r="L984" s="42"/>
      <c r="M984" s="42"/>
      <c r="N984" s="42"/>
      <c r="O984" s="63"/>
      <c r="P984" s="42"/>
      <c r="Q984" s="42"/>
      <c r="S984" s="42"/>
      <c r="T984" s="39"/>
      <c r="U984" s="39"/>
      <c r="V984" s="39"/>
      <c r="W984" s="39"/>
      <c r="X984" s="39"/>
      <c r="Y984" s="39"/>
      <c r="AN984" s="68"/>
      <c r="AO984" s="68"/>
    </row>
    <row r="985" spans="1:41" s="43" customFormat="1" x14ac:dyDescent="0.25">
      <c r="A985" s="42"/>
      <c r="B985" s="42"/>
      <c r="C985" s="42"/>
      <c r="D985" s="42"/>
      <c r="E985" s="42"/>
      <c r="F985" s="62"/>
      <c r="G985" s="62"/>
      <c r="H985" s="63"/>
      <c r="I985" s="293"/>
      <c r="K985" s="42"/>
      <c r="L985" s="42"/>
      <c r="M985" s="42"/>
      <c r="N985" s="42"/>
      <c r="O985" s="63"/>
      <c r="P985" s="42"/>
      <c r="Q985" s="42"/>
      <c r="S985" s="42"/>
      <c r="T985" s="39"/>
      <c r="U985" s="39"/>
      <c r="V985" s="39"/>
      <c r="W985" s="39"/>
      <c r="X985" s="39"/>
      <c r="Y985" s="39"/>
      <c r="AN985" s="68"/>
      <c r="AO985" s="68"/>
    </row>
    <row r="986" spans="1:41" s="43" customFormat="1" x14ac:dyDescent="0.25">
      <c r="A986" s="42"/>
      <c r="B986" s="42"/>
      <c r="C986" s="42"/>
      <c r="D986" s="42"/>
      <c r="E986" s="42"/>
      <c r="F986" s="62"/>
      <c r="G986" s="62"/>
      <c r="H986" s="63"/>
      <c r="I986" s="293"/>
      <c r="K986" s="42"/>
      <c r="L986" s="42"/>
      <c r="M986" s="42"/>
      <c r="N986" s="42"/>
      <c r="O986" s="63"/>
      <c r="P986" s="42"/>
      <c r="Q986" s="42"/>
      <c r="S986" s="42"/>
      <c r="T986" s="39"/>
      <c r="U986" s="39"/>
      <c r="V986" s="39"/>
      <c r="W986" s="39"/>
      <c r="X986" s="39"/>
      <c r="Y986" s="39"/>
      <c r="AN986" s="68"/>
      <c r="AO986" s="68"/>
    </row>
    <row r="987" spans="1:41" s="43" customFormat="1" x14ac:dyDescent="0.25">
      <c r="A987" s="42"/>
      <c r="B987" s="42"/>
      <c r="C987" s="42"/>
      <c r="D987" s="42"/>
      <c r="E987" s="42"/>
      <c r="F987" s="62"/>
      <c r="G987" s="62"/>
      <c r="H987" s="63"/>
      <c r="I987" s="293"/>
      <c r="K987" s="42"/>
      <c r="L987" s="42"/>
      <c r="M987" s="42"/>
      <c r="N987" s="42"/>
      <c r="O987" s="63"/>
      <c r="P987" s="42"/>
      <c r="Q987" s="42"/>
      <c r="S987" s="42"/>
      <c r="T987" s="39"/>
      <c r="U987" s="39"/>
      <c r="V987" s="39"/>
      <c r="W987" s="39"/>
      <c r="X987" s="39"/>
      <c r="Y987" s="39"/>
      <c r="AN987" s="68"/>
      <c r="AO987" s="68"/>
    </row>
    <row r="988" spans="1:41" s="43" customFormat="1" x14ac:dyDescent="0.25">
      <c r="A988" s="42"/>
      <c r="B988" s="42"/>
      <c r="C988" s="42"/>
      <c r="D988" s="42"/>
      <c r="E988" s="42"/>
      <c r="F988" s="62"/>
      <c r="G988" s="62"/>
      <c r="H988" s="63"/>
      <c r="I988" s="293"/>
      <c r="K988" s="42"/>
      <c r="L988" s="42"/>
      <c r="M988" s="42"/>
      <c r="N988" s="42"/>
      <c r="O988" s="63"/>
      <c r="P988" s="42"/>
      <c r="Q988" s="42"/>
      <c r="S988" s="42"/>
      <c r="T988" s="39"/>
      <c r="U988" s="39"/>
      <c r="V988" s="39"/>
      <c r="W988" s="39"/>
      <c r="X988" s="39"/>
      <c r="Y988" s="39"/>
      <c r="AN988" s="68"/>
      <c r="AO988" s="68"/>
    </row>
    <row r="989" spans="1:41" s="43" customFormat="1" x14ac:dyDescent="0.25">
      <c r="A989" s="42"/>
      <c r="B989" s="42"/>
      <c r="C989" s="42"/>
      <c r="D989" s="42"/>
      <c r="E989" s="42"/>
      <c r="F989" s="62"/>
      <c r="G989" s="62"/>
      <c r="H989" s="63"/>
      <c r="I989" s="293"/>
      <c r="K989" s="42"/>
      <c r="L989" s="42"/>
      <c r="M989" s="42"/>
      <c r="N989" s="42"/>
      <c r="O989" s="63"/>
      <c r="P989" s="42"/>
      <c r="Q989" s="42"/>
      <c r="S989" s="42"/>
      <c r="T989" s="39"/>
      <c r="U989" s="39"/>
      <c r="V989" s="39"/>
      <c r="W989" s="39"/>
      <c r="X989" s="39"/>
      <c r="Y989" s="39"/>
      <c r="AN989" s="68"/>
      <c r="AO989" s="68"/>
    </row>
    <row r="990" spans="1:41" s="43" customFormat="1" x14ac:dyDescent="0.25">
      <c r="A990" s="42"/>
      <c r="B990" s="42"/>
      <c r="C990" s="42"/>
      <c r="D990" s="42"/>
      <c r="E990" s="42"/>
      <c r="F990" s="62"/>
      <c r="G990" s="62"/>
      <c r="H990" s="63"/>
      <c r="I990" s="293"/>
      <c r="K990" s="42"/>
      <c r="L990" s="42"/>
      <c r="M990" s="42"/>
      <c r="N990" s="42"/>
      <c r="O990" s="63"/>
      <c r="P990" s="42"/>
      <c r="Q990" s="42"/>
      <c r="S990" s="42"/>
      <c r="T990" s="39"/>
      <c r="U990" s="39"/>
      <c r="V990" s="39"/>
      <c r="W990" s="39"/>
      <c r="X990" s="39"/>
      <c r="Y990" s="39"/>
      <c r="AN990" s="68"/>
      <c r="AO990" s="68"/>
    </row>
    <row r="991" spans="1:41" s="43" customFormat="1" x14ac:dyDescent="0.25">
      <c r="A991" s="42"/>
      <c r="B991" s="42"/>
      <c r="C991" s="42"/>
      <c r="D991" s="42"/>
      <c r="E991" s="42"/>
      <c r="F991" s="62"/>
      <c r="G991" s="62"/>
      <c r="H991" s="63"/>
      <c r="I991" s="293"/>
      <c r="K991" s="42"/>
      <c r="L991" s="42"/>
      <c r="M991" s="42"/>
      <c r="N991" s="42"/>
      <c r="O991" s="63"/>
      <c r="P991" s="42"/>
      <c r="Q991" s="42"/>
      <c r="S991" s="42"/>
      <c r="T991" s="39"/>
      <c r="U991" s="39"/>
      <c r="V991" s="39"/>
      <c r="W991" s="39"/>
      <c r="X991" s="39"/>
      <c r="Y991" s="39"/>
      <c r="AN991" s="68"/>
      <c r="AO991" s="68"/>
    </row>
    <row r="992" spans="1:41" s="43" customFormat="1" x14ac:dyDescent="0.25">
      <c r="A992" s="42"/>
      <c r="B992" s="42"/>
      <c r="C992" s="42"/>
      <c r="D992" s="42"/>
      <c r="E992" s="42"/>
      <c r="F992" s="62"/>
      <c r="G992" s="62"/>
      <c r="H992" s="63"/>
      <c r="I992" s="293"/>
      <c r="K992" s="42"/>
      <c r="L992" s="42"/>
      <c r="M992" s="42"/>
      <c r="N992" s="42"/>
      <c r="O992" s="63"/>
      <c r="P992" s="42"/>
      <c r="Q992" s="42"/>
      <c r="S992" s="42"/>
      <c r="T992" s="39"/>
      <c r="U992" s="39"/>
      <c r="V992" s="39"/>
      <c r="W992" s="39"/>
      <c r="X992" s="39"/>
      <c r="Y992" s="39"/>
      <c r="AN992" s="68"/>
      <c r="AO992" s="68"/>
    </row>
    <row r="993" spans="1:41" s="43" customFormat="1" x14ac:dyDescent="0.25">
      <c r="A993" s="42"/>
      <c r="B993" s="42"/>
      <c r="C993" s="42"/>
      <c r="D993" s="42"/>
      <c r="E993" s="42"/>
      <c r="F993" s="62"/>
      <c r="G993" s="62"/>
      <c r="H993" s="63"/>
      <c r="I993" s="293"/>
      <c r="K993" s="42"/>
      <c r="L993" s="42"/>
      <c r="M993" s="42"/>
      <c r="N993" s="42"/>
      <c r="O993" s="63"/>
      <c r="P993" s="42"/>
      <c r="Q993" s="42"/>
      <c r="S993" s="42"/>
      <c r="T993" s="39"/>
      <c r="U993" s="39"/>
      <c r="V993" s="39"/>
      <c r="W993" s="39"/>
      <c r="X993" s="39"/>
      <c r="Y993" s="39"/>
      <c r="AN993" s="68"/>
      <c r="AO993" s="68"/>
    </row>
    <row r="994" spans="1:41" s="43" customFormat="1" x14ac:dyDescent="0.25">
      <c r="A994" s="42"/>
      <c r="B994" s="42"/>
      <c r="C994" s="42"/>
      <c r="D994" s="42"/>
      <c r="E994" s="42"/>
      <c r="F994" s="62"/>
      <c r="G994" s="62"/>
      <c r="H994" s="63"/>
      <c r="I994" s="293"/>
      <c r="K994" s="42"/>
      <c r="L994" s="42"/>
      <c r="M994" s="42"/>
      <c r="N994" s="42"/>
      <c r="O994" s="63"/>
      <c r="P994" s="42"/>
      <c r="Q994" s="42"/>
      <c r="S994" s="42"/>
      <c r="T994" s="39"/>
      <c r="U994" s="39"/>
      <c r="V994" s="39"/>
      <c r="W994" s="39"/>
      <c r="X994" s="39"/>
      <c r="Y994" s="39"/>
      <c r="AN994" s="68"/>
      <c r="AO994" s="68"/>
    </row>
    <row r="995" spans="1:41" s="43" customFormat="1" x14ac:dyDescent="0.25">
      <c r="A995" s="42"/>
      <c r="B995" s="42"/>
      <c r="C995" s="42"/>
      <c r="D995" s="42"/>
      <c r="E995" s="42"/>
      <c r="F995" s="62"/>
      <c r="G995" s="62"/>
      <c r="H995" s="63"/>
      <c r="I995" s="293"/>
      <c r="K995" s="42"/>
      <c r="L995" s="42"/>
      <c r="M995" s="42"/>
      <c r="N995" s="42"/>
      <c r="O995" s="63"/>
      <c r="P995" s="42"/>
      <c r="Q995" s="42"/>
      <c r="S995" s="42"/>
      <c r="T995" s="39"/>
      <c r="U995" s="39"/>
      <c r="V995" s="39"/>
      <c r="W995" s="39"/>
      <c r="X995" s="39"/>
      <c r="Y995" s="39"/>
      <c r="AN995" s="68"/>
      <c r="AO995" s="68"/>
    </row>
    <row r="996" spans="1:41" s="43" customFormat="1" x14ac:dyDescent="0.25">
      <c r="A996" s="42"/>
      <c r="B996" s="42"/>
      <c r="C996" s="42"/>
      <c r="D996" s="42"/>
      <c r="E996" s="42"/>
      <c r="F996" s="62"/>
      <c r="G996" s="62"/>
      <c r="H996" s="63"/>
      <c r="I996" s="293"/>
      <c r="K996" s="42"/>
      <c r="L996" s="42"/>
      <c r="M996" s="42"/>
      <c r="N996" s="42"/>
      <c r="O996" s="63"/>
      <c r="P996" s="42"/>
      <c r="Q996" s="42"/>
      <c r="S996" s="42"/>
      <c r="T996" s="39"/>
      <c r="U996" s="39"/>
      <c r="V996" s="39"/>
      <c r="W996" s="39"/>
      <c r="X996" s="39"/>
      <c r="Y996" s="39"/>
      <c r="AN996" s="68"/>
      <c r="AO996" s="68"/>
    </row>
    <row r="997" spans="1:41" s="43" customFormat="1" x14ac:dyDescent="0.25">
      <c r="A997" s="42"/>
      <c r="B997" s="42"/>
      <c r="C997" s="42"/>
      <c r="D997" s="42"/>
      <c r="E997" s="42"/>
      <c r="F997" s="62"/>
      <c r="G997" s="62"/>
      <c r="H997" s="63"/>
      <c r="I997" s="293"/>
      <c r="K997" s="42"/>
      <c r="L997" s="42"/>
      <c r="M997" s="42"/>
      <c r="N997" s="42"/>
      <c r="O997" s="63"/>
      <c r="P997" s="42"/>
      <c r="Q997" s="42"/>
      <c r="S997" s="42"/>
      <c r="T997" s="39"/>
      <c r="U997" s="39"/>
      <c r="V997" s="39"/>
      <c r="W997" s="39"/>
      <c r="X997" s="39"/>
      <c r="Y997" s="39"/>
      <c r="AN997" s="68"/>
      <c r="AO997" s="68"/>
    </row>
    <row r="998" spans="1:41" s="43" customFormat="1" x14ac:dyDescent="0.25">
      <c r="A998" s="42"/>
      <c r="B998" s="42"/>
      <c r="C998" s="42"/>
      <c r="D998" s="42"/>
      <c r="E998" s="42"/>
      <c r="F998" s="62"/>
      <c r="G998" s="62"/>
      <c r="H998" s="63"/>
      <c r="I998" s="293"/>
      <c r="K998" s="42"/>
      <c r="L998" s="42"/>
      <c r="M998" s="42"/>
      <c r="N998" s="42"/>
      <c r="O998" s="63"/>
      <c r="P998" s="42"/>
      <c r="Q998" s="42"/>
      <c r="S998" s="42"/>
      <c r="T998" s="39"/>
      <c r="U998" s="39"/>
      <c r="V998" s="39"/>
      <c r="W998" s="39"/>
      <c r="X998" s="39"/>
      <c r="Y998" s="39"/>
      <c r="AN998" s="68"/>
      <c r="AO998" s="68"/>
    </row>
    <row r="999" spans="1:41" s="43" customFormat="1" x14ac:dyDescent="0.25">
      <c r="A999" s="42"/>
      <c r="B999" s="42"/>
      <c r="C999" s="42"/>
      <c r="D999" s="42"/>
      <c r="E999" s="42"/>
      <c r="F999" s="62"/>
      <c r="G999" s="62"/>
      <c r="H999" s="63"/>
      <c r="I999" s="293"/>
      <c r="K999" s="42"/>
      <c r="L999" s="42"/>
      <c r="M999" s="42"/>
      <c r="N999" s="42"/>
      <c r="O999" s="63"/>
      <c r="P999" s="42"/>
      <c r="Q999" s="42"/>
      <c r="S999" s="42"/>
      <c r="T999" s="39"/>
      <c r="U999" s="39"/>
      <c r="V999" s="39"/>
      <c r="W999" s="39"/>
      <c r="X999" s="39"/>
      <c r="Y999" s="39"/>
      <c r="AN999" s="68"/>
      <c r="AO999" s="68"/>
    </row>
    <row r="1000" spans="1:41" s="43" customFormat="1" x14ac:dyDescent="0.25">
      <c r="A1000" s="42"/>
      <c r="B1000" s="42"/>
      <c r="C1000" s="42"/>
      <c r="D1000" s="42"/>
      <c r="E1000" s="42"/>
      <c r="F1000" s="62"/>
      <c r="G1000" s="62"/>
      <c r="H1000" s="63"/>
      <c r="I1000" s="293"/>
      <c r="K1000" s="42"/>
      <c r="L1000" s="42"/>
      <c r="M1000" s="42"/>
      <c r="N1000" s="42"/>
      <c r="O1000" s="63"/>
      <c r="P1000" s="42"/>
      <c r="Q1000" s="42"/>
      <c r="S1000" s="42"/>
      <c r="T1000" s="39"/>
      <c r="U1000" s="39"/>
      <c r="V1000" s="39"/>
      <c r="W1000" s="39"/>
      <c r="X1000" s="39"/>
      <c r="Y1000" s="39"/>
      <c r="AN1000" s="68"/>
      <c r="AO1000" s="68"/>
    </row>
    <row r="1001" spans="1:41" s="43" customFormat="1" x14ac:dyDescent="0.25">
      <c r="A1001" s="42"/>
      <c r="B1001" s="42"/>
      <c r="C1001" s="42"/>
      <c r="D1001" s="42"/>
      <c r="E1001" s="42"/>
      <c r="F1001" s="62"/>
      <c r="G1001" s="62"/>
      <c r="H1001" s="63"/>
      <c r="I1001" s="293"/>
      <c r="K1001" s="42"/>
      <c r="L1001" s="42"/>
      <c r="M1001" s="42"/>
      <c r="N1001" s="42"/>
      <c r="O1001" s="63"/>
      <c r="P1001" s="42"/>
      <c r="Q1001" s="42"/>
      <c r="S1001" s="42"/>
      <c r="T1001" s="39"/>
      <c r="U1001" s="39"/>
      <c r="V1001" s="39"/>
      <c r="W1001" s="39"/>
      <c r="X1001" s="39"/>
      <c r="Y1001" s="39"/>
      <c r="AN1001" s="68"/>
      <c r="AO1001" s="68"/>
    </row>
    <row r="1002" spans="1:41" s="43" customFormat="1" x14ac:dyDescent="0.25">
      <c r="A1002" s="42"/>
      <c r="B1002" s="42"/>
      <c r="C1002" s="42"/>
      <c r="D1002" s="42"/>
      <c r="E1002" s="42"/>
      <c r="F1002" s="62"/>
      <c r="G1002" s="62"/>
      <c r="H1002" s="63"/>
      <c r="I1002" s="293"/>
      <c r="K1002" s="42"/>
      <c r="L1002" s="42"/>
      <c r="M1002" s="42"/>
      <c r="N1002" s="42"/>
      <c r="O1002" s="63"/>
      <c r="P1002" s="42"/>
      <c r="Q1002" s="42"/>
      <c r="S1002" s="42"/>
      <c r="T1002" s="39"/>
      <c r="U1002" s="39"/>
      <c r="V1002" s="39"/>
      <c r="W1002" s="39"/>
      <c r="X1002" s="39"/>
      <c r="Y1002" s="39"/>
      <c r="AN1002" s="68"/>
      <c r="AO1002" s="68"/>
    </row>
    <row r="1003" spans="1:41" s="43" customFormat="1" x14ac:dyDescent="0.25">
      <c r="A1003" s="42"/>
      <c r="B1003" s="42"/>
      <c r="C1003" s="42"/>
      <c r="D1003" s="42"/>
      <c r="E1003" s="42"/>
      <c r="F1003" s="62"/>
      <c r="G1003" s="62"/>
      <c r="H1003" s="63"/>
      <c r="I1003" s="293"/>
      <c r="K1003" s="42"/>
      <c r="L1003" s="42"/>
      <c r="M1003" s="42"/>
      <c r="N1003" s="42"/>
      <c r="O1003" s="63"/>
      <c r="P1003" s="42"/>
      <c r="Q1003" s="42"/>
      <c r="S1003" s="42"/>
      <c r="T1003" s="39"/>
      <c r="U1003" s="39"/>
      <c r="V1003" s="39"/>
      <c r="W1003" s="39"/>
      <c r="X1003" s="39"/>
      <c r="Y1003" s="39"/>
      <c r="AN1003" s="68"/>
      <c r="AO1003" s="68"/>
    </row>
    <row r="1004" spans="1:41" s="43" customFormat="1" x14ac:dyDescent="0.25">
      <c r="A1004" s="42"/>
      <c r="B1004" s="42"/>
      <c r="C1004" s="42"/>
      <c r="D1004" s="42"/>
      <c r="E1004" s="42"/>
      <c r="F1004" s="62"/>
      <c r="G1004" s="62"/>
      <c r="H1004" s="63"/>
      <c r="I1004" s="293"/>
      <c r="K1004" s="42"/>
      <c r="L1004" s="42"/>
      <c r="M1004" s="42"/>
      <c r="N1004" s="42"/>
      <c r="O1004" s="63"/>
      <c r="P1004" s="42"/>
      <c r="Q1004" s="42"/>
      <c r="S1004" s="42"/>
      <c r="T1004" s="39"/>
      <c r="U1004" s="39"/>
      <c r="V1004" s="39"/>
      <c r="W1004" s="39"/>
      <c r="X1004" s="39"/>
      <c r="Y1004" s="39"/>
      <c r="AN1004" s="68"/>
      <c r="AO1004" s="68"/>
    </row>
    <row r="1005" spans="1:41" s="43" customFormat="1" x14ac:dyDescent="0.25">
      <c r="A1005" s="42"/>
      <c r="B1005" s="42"/>
      <c r="C1005" s="42"/>
      <c r="D1005" s="42"/>
      <c r="E1005" s="42"/>
      <c r="F1005" s="62"/>
      <c r="G1005" s="62"/>
      <c r="H1005" s="63"/>
      <c r="I1005" s="293"/>
      <c r="K1005" s="42"/>
      <c r="L1005" s="42"/>
      <c r="M1005" s="42"/>
      <c r="N1005" s="42"/>
      <c r="O1005" s="63"/>
      <c r="P1005" s="42"/>
      <c r="Q1005" s="42"/>
      <c r="S1005" s="42"/>
      <c r="T1005" s="39"/>
      <c r="U1005" s="39"/>
      <c r="V1005" s="39"/>
      <c r="W1005" s="39"/>
      <c r="X1005" s="39"/>
      <c r="Y1005" s="39"/>
      <c r="AN1005" s="68"/>
      <c r="AO1005" s="68"/>
    </row>
    <row r="1006" spans="1:41" s="43" customFormat="1" x14ac:dyDescent="0.25">
      <c r="A1006" s="42"/>
      <c r="B1006" s="42"/>
      <c r="C1006" s="42"/>
      <c r="D1006" s="42"/>
      <c r="E1006" s="42"/>
      <c r="F1006" s="62"/>
      <c r="G1006" s="62"/>
      <c r="H1006" s="63"/>
      <c r="I1006" s="293"/>
      <c r="K1006" s="42"/>
      <c r="L1006" s="42"/>
      <c r="M1006" s="42"/>
      <c r="N1006" s="42"/>
      <c r="O1006" s="63"/>
      <c r="P1006" s="42"/>
      <c r="Q1006" s="42"/>
      <c r="S1006" s="42"/>
      <c r="T1006" s="39"/>
      <c r="U1006" s="39"/>
      <c r="V1006" s="39"/>
      <c r="W1006" s="39"/>
      <c r="X1006" s="39"/>
      <c r="Y1006" s="39"/>
      <c r="AN1006" s="68"/>
      <c r="AO1006" s="68"/>
    </row>
    <row r="1007" spans="1:41" s="43" customFormat="1" x14ac:dyDescent="0.25">
      <c r="A1007" s="42"/>
      <c r="B1007" s="42"/>
      <c r="C1007" s="42"/>
      <c r="D1007" s="42"/>
      <c r="E1007" s="42"/>
      <c r="F1007" s="62"/>
      <c r="G1007" s="62"/>
      <c r="H1007" s="63"/>
      <c r="I1007" s="293"/>
      <c r="K1007" s="42"/>
      <c r="L1007" s="42"/>
      <c r="M1007" s="42"/>
      <c r="N1007" s="42"/>
      <c r="O1007" s="63"/>
      <c r="P1007" s="42"/>
      <c r="Q1007" s="42"/>
      <c r="S1007" s="42"/>
      <c r="T1007" s="39"/>
      <c r="U1007" s="39"/>
      <c r="V1007" s="39"/>
      <c r="W1007" s="39"/>
      <c r="X1007" s="39"/>
      <c r="Y1007" s="39"/>
      <c r="AN1007" s="68"/>
      <c r="AO1007" s="68"/>
    </row>
    <row r="1008" spans="1:41" s="43" customFormat="1" x14ac:dyDescent="0.25">
      <c r="A1008" s="42"/>
      <c r="B1008" s="42"/>
      <c r="C1008" s="42"/>
      <c r="D1008" s="42"/>
      <c r="E1008" s="42"/>
      <c r="F1008" s="62"/>
      <c r="G1008" s="62"/>
      <c r="H1008" s="63"/>
      <c r="I1008" s="293"/>
      <c r="K1008" s="42"/>
      <c r="L1008" s="42"/>
      <c r="M1008" s="42"/>
      <c r="N1008" s="42"/>
      <c r="O1008" s="63"/>
      <c r="P1008" s="42"/>
      <c r="Q1008" s="42"/>
      <c r="S1008" s="42"/>
      <c r="T1008" s="39"/>
      <c r="U1008" s="39"/>
      <c r="V1008" s="39"/>
      <c r="W1008" s="39"/>
      <c r="X1008" s="39"/>
      <c r="Y1008" s="39"/>
      <c r="AN1008" s="68"/>
      <c r="AO1008" s="68"/>
    </row>
    <row r="1009" spans="1:41" s="43" customFormat="1" x14ac:dyDescent="0.25">
      <c r="A1009" s="42"/>
      <c r="B1009" s="42"/>
      <c r="C1009" s="42"/>
      <c r="D1009" s="42"/>
      <c r="E1009" s="42"/>
      <c r="F1009" s="62"/>
      <c r="G1009" s="62"/>
      <c r="H1009" s="63"/>
      <c r="I1009" s="293"/>
      <c r="K1009" s="42"/>
      <c r="L1009" s="42"/>
      <c r="M1009" s="42"/>
      <c r="N1009" s="42"/>
      <c r="O1009" s="63"/>
      <c r="P1009" s="42"/>
      <c r="Q1009" s="42"/>
      <c r="S1009" s="42"/>
      <c r="T1009" s="39"/>
      <c r="U1009" s="39"/>
      <c r="V1009" s="39"/>
      <c r="W1009" s="39"/>
      <c r="X1009" s="39"/>
      <c r="Y1009" s="39"/>
      <c r="AN1009" s="68"/>
      <c r="AO1009" s="68"/>
    </row>
    <row r="1010" spans="1:41" s="43" customFormat="1" x14ac:dyDescent="0.25">
      <c r="A1010" s="42"/>
      <c r="B1010" s="42"/>
      <c r="C1010" s="42"/>
      <c r="D1010" s="42"/>
      <c r="E1010" s="42"/>
      <c r="F1010" s="62"/>
      <c r="G1010" s="62"/>
      <c r="H1010" s="63"/>
      <c r="I1010" s="293"/>
      <c r="K1010" s="42"/>
      <c r="L1010" s="42"/>
      <c r="M1010" s="42"/>
      <c r="N1010" s="42"/>
      <c r="O1010" s="63"/>
      <c r="P1010" s="42"/>
      <c r="Q1010" s="42"/>
      <c r="S1010" s="42"/>
      <c r="T1010" s="39"/>
      <c r="U1010" s="39"/>
      <c r="V1010" s="39"/>
      <c r="W1010" s="39"/>
      <c r="X1010" s="39"/>
      <c r="Y1010" s="39"/>
      <c r="AN1010" s="68"/>
      <c r="AO1010" s="68"/>
    </row>
    <row r="1011" spans="1:41" s="43" customFormat="1" x14ac:dyDescent="0.25">
      <c r="A1011" s="42"/>
      <c r="B1011" s="42"/>
      <c r="C1011" s="42"/>
      <c r="D1011" s="42"/>
      <c r="E1011" s="42"/>
      <c r="F1011" s="62"/>
      <c r="G1011" s="62"/>
      <c r="H1011" s="63"/>
      <c r="I1011" s="293"/>
      <c r="K1011" s="42"/>
      <c r="L1011" s="42"/>
      <c r="M1011" s="42"/>
      <c r="N1011" s="42"/>
      <c r="O1011" s="63"/>
      <c r="P1011" s="42"/>
      <c r="Q1011" s="42"/>
      <c r="S1011" s="42"/>
      <c r="T1011" s="39"/>
      <c r="U1011" s="39"/>
      <c r="V1011" s="39"/>
      <c r="W1011" s="39"/>
      <c r="X1011" s="39"/>
      <c r="Y1011" s="39"/>
      <c r="AN1011" s="68"/>
      <c r="AO1011" s="68"/>
    </row>
    <row r="1012" spans="1:41" s="43" customFormat="1" x14ac:dyDescent="0.25">
      <c r="A1012" s="42"/>
      <c r="B1012" s="42"/>
      <c r="C1012" s="42"/>
      <c r="D1012" s="42"/>
      <c r="E1012" s="42"/>
      <c r="F1012" s="62"/>
      <c r="G1012" s="62"/>
      <c r="H1012" s="63"/>
      <c r="I1012" s="293"/>
      <c r="K1012" s="42"/>
      <c r="L1012" s="42"/>
      <c r="M1012" s="42"/>
      <c r="N1012" s="42"/>
      <c r="O1012" s="63"/>
      <c r="P1012" s="42"/>
      <c r="Q1012" s="42"/>
      <c r="S1012" s="42"/>
      <c r="T1012" s="39"/>
      <c r="U1012" s="39"/>
      <c r="V1012" s="39"/>
      <c r="W1012" s="39"/>
      <c r="X1012" s="39"/>
      <c r="Y1012" s="39"/>
      <c r="AN1012" s="68"/>
      <c r="AO1012" s="68"/>
    </row>
    <row r="1013" spans="1:41" s="43" customFormat="1" x14ac:dyDescent="0.25">
      <c r="A1013" s="42"/>
      <c r="B1013" s="42"/>
      <c r="C1013" s="42"/>
      <c r="D1013" s="42"/>
      <c r="E1013" s="42"/>
      <c r="F1013" s="62"/>
      <c r="G1013" s="62"/>
      <c r="H1013" s="63"/>
      <c r="I1013" s="293"/>
      <c r="K1013" s="42"/>
      <c r="L1013" s="42"/>
      <c r="M1013" s="42"/>
      <c r="N1013" s="42"/>
      <c r="O1013" s="63"/>
      <c r="P1013" s="42"/>
      <c r="Q1013" s="42"/>
      <c r="S1013" s="42"/>
      <c r="T1013" s="39"/>
      <c r="U1013" s="39"/>
      <c r="V1013" s="39"/>
      <c r="W1013" s="39"/>
      <c r="X1013" s="39"/>
      <c r="Y1013" s="39"/>
      <c r="AN1013" s="68"/>
      <c r="AO1013" s="68"/>
    </row>
    <row r="1014" spans="1:41" s="43" customFormat="1" x14ac:dyDescent="0.25">
      <c r="A1014" s="42"/>
      <c r="B1014" s="42"/>
      <c r="C1014" s="42"/>
      <c r="D1014" s="42"/>
      <c r="E1014" s="42"/>
      <c r="F1014" s="62"/>
      <c r="G1014" s="62"/>
      <c r="H1014" s="63"/>
      <c r="I1014" s="293"/>
      <c r="K1014" s="42"/>
      <c r="L1014" s="42"/>
      <c r="M1014" s="42"/>
      <c r="N1014" s="42"/>
      <c r="O1014" s="63"/>
      <c r="P1014" s="42"/>
      <c r="Q1014" s="42"/>
      <c r="S1014" s="42"/>
      <c r="T1014" s="39"/>
      <c r="U1014" s="39"/>
      <c r="V1014" s="39"/>
      <c r="W1014" s="39"/>
      <c r="X1014" s="39"/>
      <c r="Y1014" s="39"/>
      <c r="AN1014" s="68"/>
      <c r="AO1014" s="68"/>
    </row>
    <row r="1015" spans="1:41" s="43" customFormat="1" x14ac:dyDescent="0.25">
      <c r="A1015" s="42"/>
      <c r="B1015" s="42"/>
      <c r="C1015" s="42"/>
      <c r="D1015" s="42"/>
      <c r="E1015" s="42"/>
      <c r="F1015" s="62"/>
      <c r="G1015" s="62"/>
      <c r="H1015" s="63"/>
      <c r="I1015" s="293"/>
      <c r="K1015" s="42"/>
      <c r="L1015" s="42"/>
      <c r="M1015" s="42"/>
      <c r="N1015" s="42"/>
      <c r="O1015" s="63"/>
      <c r="P1015" s="42"/>
      <c r="Q1015" s="42"/>
      <c r="S1015" s="42"/>
      <c r="T1015" s="39"/>
      <c r="U1015" s="39"/>
      <c r="V1015" s="39"/>
      <c r="W1015" s="39"/>
      <c r="X1015" s="39"/>
      <c r="Y1015" s="39"/>
      <c r="AN1015" s="68"/>
      <c r="AO1015" s="68"/>
    </row>
    <row r="1016" spans="1:41" s="43" customFormat="1" x14ac:dyDescent="0.25">
      <c r="A1016" s="42"/>
      <c r="B1016" s="42"/>
      <c r="C1016" s="42"/>
      <c r="D1016" s="42"/>
      <c r="E1016" s="42"/>
      <c r="F1016" s="62"/>
      <c r="G1016" s="62"/>
      <c r="H1016" s="63"/>
      <c r="I1016" s="293"/>
      <c r="K1016" s="42"/>
      <c r="L1016" s="42"/>
      <c r="M1016" s="42"/>
      <c r="N1016" s="42"/>
      <c r="O1016" s="63"/>
      <c r="P1016" s="42"/>
      <c r="Q1016" s="42"/>
      <c r="S1016" s="42"/>
      <c r="T1016" s="39"/>
      <c r="U1016" s="39"/>
      <c r="V1016" s="39"/>
      <c r="W1016" s="39"/>
      <c r="X1016" s="39"/>
      <c r="Y1016" s="39"/>
      <c r="AN1016" s="68"/>
      <c r="AO1016" s="68"/>
    </row>
    <row r="1017" spans="1:41" s="43" customFormat="1" x14ac:dyDescent="0.25">
      <c r="A1017" s="42"/>
      <c r="B1017" s="42"/>
      <c r="C1017" s="42"/>
      <c r="D1017" s="42"/>
      <c r="E1017" s="42"/>
      <c r="F1017" s="62"/>
      <c r="G1017" s="62"/>
      <c r="H1017" s="63"/>
      <c r="I1017" s="293"/>
      <c r="K1017" s="42"/>
      <c r="L1017" s="42"/>
      <c r="M1017" s="42"/>
      <c r="N1017" s="42"/>
      <c r="O1017" s="63"/>
      <c r="P1017" s="42"/>
      <c r="Q1017" s="42"/>
      <c r="S1017" s="42"/>
      <c r="T1017" s="39"/>
      <c r="U1017" s="39"/>
      <c r="V1017" s="39"/>
      <c r="W1017" s="39"/>
      <c r="X1017" s="39"/>
      <c r="Y1017" s="39"/>
      <c r="AN1017" s="68"/>
      <c r="AO1017" s="68"/>
    </row>
    <row r="1018" spans="1:41" s="43" customFormat="1" x14ac:dyDescent="0.25">
      <c r="A1018" s="42"/>
      <c r="B1018" s="42"/>
      <c r="C1018" s="42"/>
      <c r="D1018" s="42"/>
      <c r="E1018" s="42"/>
      <c r="F1018" s="62"/>
      <c r="G1018" s="62"/>
      <c r="H1018" s="63"/>
      <c r="I1018" s="293"/>
      <c r="K1018" s="42"/>
      <c r="L1018" s="42"/>
      <c r="M1018" s="42"/>
      <c r="N1018" s="42"/>
      <c r="O1018" s="63"/>
      <c r="P1018" s="42"/>
      <c r="Q1018" s="42"/>
      <c r="S1018" s="42"/>
      <c r="T1018" s="39"/>
      <c r="U1018" s="39"/>
      <c r="V1018" s="39"/>
      <c r="W1018" s="39"/>
      <c r="X1018" s="39"/>
      <c r="Y1018" s="39"/>
      <c r="AN1018" s="68"/>
      <c r="AO1018" s="68"/>
    </row>
    <row r="1019" spans="1:41" s="43" customFormat="1" x14ac:dyDescent="0.25">
      <c r="A1019" s="42"/>
      <c r="B1019" s="42"/>
      <c r="C1019" s="42"/>
      <c r="D1019" s="42"/>
      <c r="E1019" s="42"/>
      <c r="F1019" s="62"/>
      <c r="G1019" s="62"/>
      <c r="H1019" s="63"/>
      <c r="I1019" s="293"/>
      <c r="K1019" s="42"/>
      <c r="L1019" s="42"/>
      <c r="M1019" s="42"/>
      <c r="N1019" s="42"/>
      <c r="O1019" s="63"/>
      <c r="P1019" s="42"/>
      <c r="Q1019" s="42"/>
      <c r="S1019" s="42"/>
      <c r="T1019" s="39"/>
      <c r="U1019" s="39"/>
      <c r="V1019" s="39"/>
      <c r="W1019" s="39"/>
      <c r="X1019" s="39"/>
      <c r="Y1019" s="39"/>
      <c r="AN1019" s="68"/>
      <c r="AO1019" s="68"/>
    </row>
    <row r="1020" spans="1:41" s="43" customFormat="1" x14ac:dyDescent="0.25">
      <c r="A1020" s="42"/>
      <c r="B1020" s="42"/>
      <c r="C1020" s="42"/>
      <c r="D1020" s="42"/>
      <c r="E1020" s="42"/>
      <c r="F1020" s="62"/>
      <c r="G1020" s="62"/>
      <c r="H1020" s="63"/>
      <c r="I1020" s="293"/>
      <c r="K1020" s="42"/>
      <c r="L1020" s="42"/>
      <c r="M1020" s="42"/>
      <c r="N1020" s="42"/>
      <c r="O1020" s="63"/>
      <c r="P1020" s="42"/>
      <c r="Q1020" s="42"/>
      <c r="S1020" s="42"/>
      <c r="T1020" s="39"/>
      <c r="U1020" s="39"/>
      <c r="V1020" s="39"/>
      <c r="W1020" s="39"/>
      <c r="X1020" s="39"/>
      <c r="Y1020" s="39"/>
      <c r="AN1020" s="68"/>
      <c r="AO1020" s="68"/>
    </row>
    <row r="1021" spans="1:41" s="43" customFormat="1" x14ac:dyDescent="0.25">
      <c r="A1021" s="42"/>
      <c r="B1021" s="42"/>
      <c r="C1021" s="42"/>
      <c r="D1021" s="42"/>
      <c r="E1021" s="42"/>
      <c r="F1021" s="62"/>
      <c r="G1021" s="62"/>
      <c r="H1021" s="63"/>
      <c r="I1021" s="293"/>
      <c r="K1021" s="42"/>
      <c r="L1021" s="42"/>
      <c r="M1021" s="42"/>
      <c r="N1021" s="42"/>
      <c r="O1021" s="63"/>
      <c r="P1021" s="42"/>
      <c r="Q1021" s="42"/>
      <c r="S1021" s="42"/>
      <c r="T1021" s="39"/>
      <c r="U1021" s="39"/>
      <c r="V1021" s="39"/>
      <c r="W1021" s="39"/>
      <c r="X1021" s="39"/>
      <c r="Y1021" s="39"/>
      <c r="AN1021" s="68"/>
      <c r="AO1021" s="68"/>
    </row>
    <row r="1022" spans="1:41" s="43" customFormat="1" x14ac:dyDescent="0.25">
      <c r="A1022" s="42"/>
      <c r="B1022" s="42"/>
      <c r="C1022" s="42"/>
      <c r="D1022" s="42"/>
      <c r="E1022" s="42"/>
      <c r="F1022" s="62"/>
      <c r="G1022" s="62"/>
      <c r="H1022" s="63"/>
      <c r="I1022" s="293"/>
      <c r="K1022" s="42"/>
      <c r="L1022" s="42"/>
      <c r="M1022" s="42"/>
      <c r="N1022" s="42"/>
      <c r="O1022" s="63"/>
      <c r="P1022" s="42"/>
      <c r="Q1022" s="42"/>
      <c r="S1022" s="42"/>
      <c r="T1022" s="39"/>
      <c r="U1022" s="39"/>
      <c r="V1022" s="39"/>
      <c r="W1022" s="39"/>
      <c r="X1022" s="39"/>
      <c r="Y1022" s="39"/>
      <c r="AN1022" s="68"/>
      <c r="AO1022" s="68"/>
    </row>
    <row r="1023" spans="1:41" s="43" customFormat="1" x14ac:dyDescent="0.25">
      <c r="A1023" s="42"/>
      <c r="B1023" s="42"/>
      <c r="C1023" s="42"/>
      <c r="D1023" s="42"/>
      <c r="E1023" s="42"/>
      <c r="F1023" s="62"/>
      <c r="G1023" s="62"/>
      <c r="H1023" s="63"/>
      <c r="I1023" s="293"/>
      <c r="K1023" s="42"/>
      <c r="L1023" s="42"/>
      <c r="M1023" s="42"/>
      <c r="N1023" s="42"/>
      <c r="O1023" s="63"/>
      <c r="P1023" s="42"/>
      <c r="Q1023" s="42"/>
      <c r="S1023" s="42"/>
      <c r="T1023" s="39"/>
      <c r="U1023" s="39"/>
      <c r="V1023" s="39"/>
      <c r="W1023" s="39"/>
      <c r="X1023" s="39"/>
      <c r="Y1023" s="39"/>
      <c r="AN1023" s="68"/>
      <c r="AO1023" s="68"/>
    </row>
    <row r="1024" spans="1:41" s="43" customFormat="1" x14ac:dyDescent="0.25">
      <c r="A1024" s="42"/>
      <c r="B1024" s="42"/>
      <c r="C1024" s="42"/>
      <c r="D1024" s="42"/>
      <c r="E1024" s="42"/>
      <c r="F1024" s="62"/>
      <c r="G1024" s="62"/>
      <c r="H1024" s="63"/>
      <c r="I1024" s="293"/>
      <c r="K1024" s="42"/>
      <c r="L1024" s="42"/>
      <c r="M1024" s="42"/>
      <c r="N1024" s="42"/>
      <c r="O1024" s="63"/>
      <c r="P1024" s="42"/>
      <c r="Q1024" s="42"/>
      <c r="S1024" s="42"/>
      <c r="T1024" s="39"/>
      <c r="U1024" s="39"/>
      <c r="V1024" s="39"/>
      <c r="W1024" s="39"/>
      <c r="X1024" s="39"/>
      <c r="Y1024" s="39"/>
      <c r="AN1024" s="68"/>
      <c r="AO1024" s="68"/>
    </row>
    <row r="1025" spans="1:41" s="43" customFormat="1" x14ac:dyDescent="0.25">
      <c r="A1025" s="42"/>
      <c r="B1025" s="42"/>
      <c r="C1025" s="42"/>
      <c r="D1025" s="42"/>
      <c r="E1025" s="42"/>
      <c r="F1025" s="62"/>
      <c r="G1025" s="62"/>
      <c r="H1025" s="63"/>
      <c r="I1025" s="293"/>
      <c r="K1025" s="42"/>
      <c r="L1025" s="42"/>
      <c r="M1025" s="42"/>
      <c r="N1025" s="42"/>
      <c r="O1025" s="63"/>
      <c r="P1025" s="42"/>
      <c r="Q1025" s="42"/>
      <c r="S1025" s="42"/>
      <c r="T1025" s="39"/>
      <c r="U1025" s="39"/>
      <c r="V1025" s="39"/>
      <c r="W1025" s="39"/>
      <c r="X1025" s="39"/>
      <c r="Y1025" s="39"/>
      <c r="AN1025" s="68"/>
      <c r="AO1025" s="68"/>
    </row>
    <row r="1026" spans="1:41" s="43" customFormat="1" x14ac:dyDescent="0.25">
      <c r="A1026" s="42"/>
      <c r="B1026" s="42"/>
      <c r="C1026" s="42"/>
      <c r="D1026" s="42"/>
      <c r="E1026" s="42"/>
      <c r="F1026" s="62"/>
      <c r="G1026" s="62"/>
      <c r="H1026" s="63"/>
      <c r="I1026" s="293"/>
      <c r="K1026" s="42"/>
      <c r="L1026" s="42"/>
      <c r="M1026" s="42"/>
      <c r="N1026" s="42"/>
      <c r="O1026" s="63"/>
      <c r="P1026" s="42"/>
      <c r="Q1026" s="42"/>
      <c r="S1026" s="42"/>
      <c r="T1026" s="39"/>
      <c r="U1026" s="39"/>
      <c r="V1026" s="39"/>
      <c r="W1026" s="39"/>
      <c r="X1026" s="39"/>
      <c r="Y1026" s="39"/>
      <c r="AN1026" s="68"/>
      <c r="AO1026" s="68"/>
    </row>
    <row r="1027" spans="1:41" s="43" customFormat="1" x14ac:dyDescent="0.25">
      <c r="A1027" s="42"/>
      <c r="B1027" s="42"/>
      <c r="C1027" s="42"/>
      <c r="D1027" s="42"/>
      <c r="E1027" s="42"/>
      <c r="F1027" s="62"/>
      <c r="G1027" s="62"/>
      <c r="H1027" s="63"/>
      <c r="I1027" s="293"/>
      <c r="K1027" s="42"/>
      <c r="L1027" s="42"/>
      <c r="M1027" s="42"/>
      <c r="N1027" s="42"/>
      <c r="O1027" s="63"/>
      <c r="P1027" s="42"/>
      <c r="Q1027" s="42"/>
      <c r="S1027" s="42"/>
      <c r="T1027" s="39"/>
      <c r="U1027" s="39"/>
      <c r="V1027" s="39"/>
      <c r="W1027" s="39"/>
      <c r="X1027" s="39"/>
      <c r="Y1027" s="39"/>
      <c r="AN1027" s="68"/>
      <c r="AO1027" s="68"/>
    </row>
    <row r="1028" spans="1:41" s="43" customFormat="1" x14ac:dyDescent="0.25">
      <c r="A1028" s="42"/>
      <c r="B1028" s="42"/>
      <c r="C1028" s="42"/>
      <c r="D1028" s="42"/>
      <c r="E1028" s="42"/>
      <c r="F1028" s="62"/>
      <c r="G1028" s="62"/>
      <c r="H1028" s="63"/>
      <c r="I1028" s="293"/>
      <c r="K1028" s="42"/>
      <c r="L1028" s="42"/>
      <c r="M1028" s="42"/>
      <c r="N1028" s="42"/>
      <c r="O1028" s="63"/>
      <c r="P1028" s="42"/>
      <c r="Q1028" s="42"/>
      <c r="S1028" s="42"/>
      <c r="T1028" s="39"/>
      <c r="U1028" s="39"/>
      <c r="V1028" s="39"/>
      <c r="W1028" s="39"/>
      <c r="X1028" s="39"/>
      <c r="Y1028" s="39"/>
      <c r="AN1028" s="68"/>
      <c r="AO1028" s="68"/>
    </row>
    <row r="1029" spans="1:41" s="43" customFormat="1" x14ac:dyDescent="0.25">
      <c r="A1029" s="42"/>
      <c r="B1029" s="42"/>
      <c r="C1029" s="42"/>
      <c r="D1029" s="42"/>
      <c r="E1029" s="42"/>
      <c r="F1029" s="62"/>
      <c r="G1029" s="62"/>
      <c r="H1029" s="63"/>
      <c r="I1029" s="293"/>
      <c r="K1029" s="42"/>
      <c r="L1029" s="42"/>
      <c r="M1029" s="42"/>
      <c r="N1029" s="42"/>
      <c r="O1029" s="63"/>
      <c r="P1029" s="42"/>
      <c r="Q1029" s="42"/>
      <c r="S1029" s="42"/>
      <c r="T1029" s="39"/>
      <c r="U1029" s="39"/>
      <c r="V1029" s="39"/>
      <c r="W1029" s="39"/>
      <c r="X1029" s="39"/>
      <c r="Y1029" s="39"/>
      <c r="AN1029" s="68"/>
      <c r="AO1029" s="68"/>
    </row>
    <row r="1030" spans="1:41" s="43" customFormat="1" x14ac:dyDescent="0.25">
      <c r="A1030" s="42"/>
      <c r="B1030" s="42"/>
      <c r="C1030" s="42"/>
      <c r="D1030" s="42"/>
      <c r="E1030" s="42"/>
      <c r="F1030" s="62"/>
      <c r="G1030" s="62"/>
      <c r="H1030" s="63"/>
      <c r="I1030" s="293"/>
      <c r="K1030" s="42"/>
      <c r="L1030" s="42"/>
      <c r="M1030" s="42"/>
      <c r="N1030" s="42"/>
      <c r="O1030" s="63"/>
      <c r="P1030" s="42"/>
      <c r="Q1030" s="42"/>
      <c r="S1030" s="42"/>
      <c r="T1030" s="39"/>
      <c r="U1030" s="39"/>
      <c r="V1030" s="39"/>
      <c r="W1030" s="39"/>
      <c r="X1030" s="39"/>
      <c r="Y1030" s="39"/>
      <c r="AN1030" s="68"/>
      <c r="AO1030" s="68"/>
    </row>
    <row r="1031" spans="1:41" s="43" customFormat="1" x14ac:dyDescent="0.25">
      <c r="A1031" s="42"/>
      <c r="B1031" s="42"/>
      <c r="C1031" s="42"/>
      <c r="D1031" s="42"/>
      <c r="E1031" s="42"/>
      <c r="F1031" s="62"/>
      <c r="G1031" s="62"/>
      <c r="H1031" s="63"/>
      <c r="I1031" s="293"/>
      <c r="K1031" s="42"/>
      <c r="L1031" s="42"/>
      <c r="M1031" s="42"/>
      <c r="N1031" s="42"/>
      <c r="O1031" s="63"/>
      <c r="P1031" s="42"/>
      <c r="Q1031" s="42"/>
      <c r="S1031" s="42"/>
      <c r="T1031" s="39"/>
      <c r="U1031" s="39"/>
      <c r="V1031" s="39"/>
      <c r="W1031" s="39"/>
      <c r="X1031" s="39"/>
      <c r="Y1031" s="39"/>
      <c r="AN1031" s="68"/>
      <c r="AO1031" s="68"/>
    </row>
    <row r="1032" spans="1:41" s="43" customFormat="1" x14ac:dyDescent="0.25">
      <c r="A1032" s="42"/>
      <c r="B1032" s="42"/>
      <c r="C1032" s="42"/>
      <c r="D1032" s="42"/>
      <c r="E1032" s="42"/>
      <c r="F1032" s="62"/>
      <c r="G1032" s="62"/>
      <c r="H1032" s="63"/>
      <c r="I1032" s="293"/>
      <c r="K1032" s="42"/>
      <c r="L1032" s="42"/>
      <c r="M1032" s="42"/>
      <c r="N1032" s="42"/>
      <c r="O1032" s="63"/>
      <c r="P1032" s="42"/>
      <c r="Q1032" s="42"/>
      <c r="S1032" s="42"/>
      <c r="T1032" s="39"/>
      <c r="U1032" s="39"/>
      <c r="V1032" s="39"/>
      <c r="W1032" s="39"/>
      <c r="X1032" s="39"/>
      <c r="Y1032" s="39"/>
      <c r="AN1032" s="68"/>
      <c r="AO1032" s="68"/>
    </row>
    <row r="1033" spans="1:41" s="43" customFormat="1" x14ac:dyDescent="0.25">
      <c r="A1033" s="42"/>
      <c r="B1033" s="42"/>
      <c r="C1033" s="42"/>
      <c r="D1033" s="42"/>
      <c r="E1033" s="42"/>
      <c r="F1033" s="62"/>
      <c r="G1033" s="62"/>
      <c r="H1033" s="63"/>
      <c r="I1033" s="293"/>
      <c r="K1033" s="42"/>
      <c r="L1033" s="42"/>
      <c r="M1033" s="42"/>
      <c r="N1033" s="42"/>
      <c r="O1033" s="63"/>
      <c r="P1033" s="42"/>
      <c r="Q1033" s="42"/>
      <c r="S1033" s="42"/>
      <c r="T1033" s="39"/>
      <c r="U1033" s="39"/>
      <c r="V1033" s="39"/>
      <c r="W1033" s="39"/>
      <c r="X1033" s="39"/>
      <c r="Y1033" s="39"/>
      <c r="AN1033" s="68"/>
      <c r="AO1033" s="68"/>
    </row>
    <row r="1034" spans="1:41" s="43" customFormat="1" x14ac:dyDescent="0.25">
      <c r="A1034" s="42"/>
      <c r="B1034" s="42"/>
      <c r="C1034" s="42"/>
      <c r="D1034" s="42"/>
      <c r="E1034" s="42"/>
      <c r="F1034" s="62"/>
      <c r="G1034" s="62"/>
      <c r="H1034" s="63"/>
      <c r="I1034" s="293"/>
      <c r="K1034" s="42"/>
      <c r="L1034" s="42"/>
      <c r="M1034" s="42"/>
      <c r="N1034" s="42"/>
      <c r="O1034" s="63"/>
      <c r="P1034" s="42"/>
      <c r="Q1034" s="42"/>
      <c r="S1034" s="42"/>
      <c r="T1034" s="39"/>
      <c r="U1034" s="39"/>
      <c r="V1034" s="39"/>
      <c r="W1034" s="39"/>
      <c r="X1034" s="39"/>
      <c r="Y1034" s="39"/>
      <c r="AN1034" s="68"/>
      <c r="AO1034" s="68"/>
    </row>
    <row r="1035" spans="1:41" s="43" customFormat="1" x14ac:dyDescent="0.25">
      <c r="A1035" s="42"/>
      <c r="B1035" s="42"/>
      <c r="C1035" s="42"/>
      <c r="D1035" s="42"/>
      <c r="E1035" s="42"/>
      <c r="F1035" s="62"/>
      <c r="G1035" s="62"/>
      <c r="H1035" s="63"/>
      <c r="I1035" s="293"/>
      <c r="K1035" s="42"/>
      <c r="L1035" s="42"/>
      <c r="M1035" s="42"/>
      <c r="N1035" s="42"/>
      <c r="O1035" s="63"/>
      <c r="P1035" s="42"/>
      <c r="Q1035" s="42"/>
      <c r="S1035" s="42"/>
      <c r="T1035" s="39"/>
      <c r="U1035" s="39"/>
      <c r="V1035" s="39"/>
      <c r="W1035" s="39"/>
      <c r="X1035" s="39"/>
      <c r="Y1035" s="39"/>
      <c r="AN1035" s="68"/>
      <c r="AO1035" s="68"/>
    </row>
    <row r="1036" spans="1:41" s="43" customFormat="1" x14ac:dyDescent="0.25">
      <c r="A1036" s="42"/>
      <c r="B1036" s="42"/>
      <c r="C1036" s="42"/>
      <c r="D1036" s="42"/>
      <c r="E1036" s="42"/>
      <c r="F1036" s="62"/>
      <c r="G1036" s="62"/>
      <c r="H1036" s="63"/>
      <c r="I1036" s="293"/>
      <c r="K1036" s="42"/>
      <c r="L1036" s="42"/>
      <c r="M1036" s="42"/>
      <c r="N1036" s="42"/>
      <c r="O1036" s="63"/>
      <c r="P1036" s="42"/>
      <c r="Q1036" s="42"/>
      <c r="S1036" s="42"/>
      <c r="T1036" s="39"/>
      <c r="U1036" s="39"/>
      <c r="V1036" s="39"/>
      <c r="W1036" s="39"/>
      <c r="X1036" s="39"/>
      <c r="Y1036" s="39"/>
      <c r="AN1036" s="68"/>
      <c r="AO1036" s="68"/>
    </row>
    <row r="1037" spans="1:41" s="43" customFormat="1" x14ac:dyDescent="0.25">
      <c r="A1037" s="42"/>
      <c r="B1037" s="42"/>
      <c r="C1037" s="42"/>
      <c r="D1037" s="42"/>
      <c r="E1037" s="42"/>
      <c r="F1037" s="62"/>
      <c r="G1037" s="62"/>
      <c r="H1037" s="63"/>
      <c r="I1037" s="293"/>
      <c r="K1037" s="42"/>
      <c r="L1037" s="42"/>
      <c r="M1037" s="42"/>
      <c r="N1037" s="42"/>
      <c r="O1037" s="63"/>
      <c r="P1037" s="42"/>
      <c r="Q1037" s="42"/>
      <c r="S1037" s="42"/>
      <c r="T1037" s="39"/>
      <c r="U1037" s="39"/>
      <c r="V1037" s="39"/>
      <c r="W1037" s="39"/>
      <c r="X1037" s="39"/>
      <c r="Y1037" s="39"/>
      <c r="AN1037" s="68"/>
      <c r="AO1037" s="68"/>
    </row>
    <row r="1038" spans="1:41" s="43" customFormat="1" x14ac:dyDescent="0.25">
      <c r="A1038" s="42"/>
      <c r="B1038" s="42"/>
      <c r="C1038" s="42"/>
      <c r="D1038" s="42"/>
      <c r="E1038" s="42"/>
      <c r="F1038" s="62"/>
      <c r="G1038" s="62"/>
      <c r="H1038" s="63"/>
      <c r="I1038" s="293"/>
      <c r="K1038" s="42"/>
      <c r="L1038" s="42"/>
      <c r="M1038" s="42"/>
      <c r="N1038" s="42"/>
      <c r="O1038" s="63"/>
      <c r="P1038" s="42"/>
      <c r="Q1038" s="42"/>
      <c r="S1038" s="42"/>
      <c r="T1038" s="39"/>
      <c r="U1038" s="39"/>
      <c r="V1038" s="39"/>
      <c r="W1038" s="39"/>
      <c r="X1038" s="39"/>
      <c r="Y1038" s="39"/>
      <c r="AN1038" s="68"/>
      <c r="AO1038" s="68"/>
    </row>
    <row r="1039" spans="1:41" s="43" customFormat="1" x14ac:dyDescent="0.25">
      <c r="A1039" s="42"/>
      <c r="B1039" s="42"/>
      <c r="C1039" s="42"/>
      <c r="D1039" s="42"/>
      <c r="E1039" s="42"/>
      <c r="F1039" s="62"/>
      <c r="G1039" s="62"/>
      <c r="H1039" s="63"/>
      <c r="I1039" s="293"/>
      <c r="K1039" s="42"/>
      <c r="L1039" s="42"/>
      <c r="M1039" s="42"/>
      <c r="N1039" s="42"/>
      <c r="O1039" s="63"/>
      <c r="P1039" s="42"/>
      <c r="Q1039" s="42"/>
      <c r="S1039" s="42"/>
      <c r="T1039" s="39"/>
      <c r="U1039" s="39"/>
      <c r="V1039" s="39"/>
      <c r="W1039" s="39"/>
      <c r="X1039" s="39"/>
      <c r="Y1039" s="39"/>
      <c r="AN1039" s="68"/>
      <c r="AO1039" s="68"/>
    </row>
    <row r="1040" spans="1:41" s="43" customFormat="1" x14ac:dyDescent="0.25">
      <c r="A1040" s="42"/>
      <c r="B1040" s="42"/>
      <c r="C1040" s="42"/>
      <c r="D1040" s="42"/>
      <c r="E1040" s="42"/>
      <c r="F1040" s="62"/>
      <c r="G1040" s="62"/>
      <c r="H1040" s="63"/>
      <c r="I1040" s="293"/>
      <c r="K1040" s="42"/>
      <c r="L1040" s="42"/>
      <c r="M1040" s="42"/>
      <c r="N1040" s="42"/>
      <c r="O1040" s="63"/>
      <c r="P1040" s="42"/>
      <c r="Q1040" s="42"/>
      <c r="S1040" s="42"/>
      <c r="T1040" s="39"/>
      <c r="U1040" s="39"/>
      <c r="V1040" s="39"/>
      <c r="W1040" s="39"/>
      <c r="X1040" s="39"/>
      <c r="Y1040" s="39"/>
      <c r="AN1040" s="68"/>
      <c r="AO1040" s="68"/>
    </row>
    <row r="1041" spans="1:41" s="43" customFormat="1" x14ac:dyDescent="0.25">
      <c r="A1041" s="42"/>
      <c r="B1041" s="42"/>
      <c r="C1041" s="42"/>
      <c r="D1041" s="42"/>
      <c r="E1041" s="42"/>
      <c r="F1041" s="62"/>
      <c r="G1041" s="62"/>
      <c r="H1041" s="63"/>
      <c r="I1041" s="293"/>
      <c r="K1041" s="42"/>
      <c r="L1041" s="42"/>
      <c r="M1041" s="42"/>
      <c r="N1041" s="42"/>
      <c r="O1041" s="63"/>
      <c r="P1041" s="42"/>
      <c r="Q1041" s="42"/>
      <c r="S1041" s="42"/>
      <c r="T1041" s="39"/>
      <c r="U1041" s="39"/>
      <c r="V1041" s="39"/>
      <c r="W1041" s="39"/>
      <c r="X1041" s="39"/>
      <c r="Y1041" s="39"/>
      <c r="AN1041" s="68"/>
      <c r="AO1041" s="68"/>
    </row>
    <row r="1042" spans="1:41" s="43" customFormat="1" x14ac:dyDescent="0.25">
      <c r="A1042" s="42"/>
      <c r="B1042" s="42"/>
      <c r="C1042" s="42"/>
      <c r="D1042" s="42"/>
      <c r="E1042" s="42"/>
      <c r="F1042" s="62"/>
      <c r="G1042" s="62"/>
      <c r="H1042" s="63"/>
      <c r="I1042" s="293"/>
      <c r="K1042" s="42"/>
      <c r="L1042" s="42"/>
      <c r="M1042" s="42"/>
      <c r="N1042" s="42"/>
      <c r="O1042" s="63"/>
      <c r="P1042" s="42"/>
      <c r="Q1042" s="42"/>
      <c r="S1042" s="42"/>
      <c r="T1042" s="39"/>
      <c r="U1042" s="39"/>
      <c r="V1042" s="39"/>
      <c r="W1042" s="39"/>
      <c r="X1042" s="39"/>
      <c r="Y1042" s="39"/>
      <c r="AN1042" s="68"/>
      <c r="AO1042" s="68"/>
    </row>
    <row r="1043" spans="1:41" s="43" customFormat="1" x14ac:dyDescent="0.25">
      <c r="A1043" s="42"/>
      <c r="B1043" s="42"/>
      <c r="C1043" s="42"/>
      <c r="D1043" s="42"/>
      <c r="E1043" s="42"/>
      <c r="F1043" s="62"/>
      <c r="G1043" s="62"/>
      <c r="H1043" s="63"/>
      <c r="I1043" s="293"/>
      <c r="K1043" s="42"/>
      <c r="L1043" s="42"/>
      <c r="M1043" s="42"/>
      <c r="N1043" s="42"/>
      <c r="O1043" s="63"/>
      <c r="P1043" s="42"/>
      <c r="Q1043" s="42"/>
      <c r="S1043" s="42"/>
      <c r="T1043" s="39"/>
      <c r="U1043" s="39"/>
      <c r="V1043" s="39"/>
      <c r="W1043" s="39"/>
      <c r="X1043" s="39"/>
      <c r="Y1043" s="39"/>
      <c r="AN1043" s="68"/>
      <c r="AO1043" s="68"/>
    </row>
    <row r="1044" spans="1:41" s="43" customFormat="1" x14ac:dyDescent="0.25">
      <c r="A1044" s="42"/>
      <c r="B1044" s="42"/>
      <c r="C1044" s="42"/>
      <c r="D1044" s="42"/>
      <c r="E1044" s="42"/>
      <c r="F1044" s="62"/>
      <c r="G1044" s="62"/>
      <c r="H1044" s="63"/>
      <c r="I1044" s="293"/>
      <c r="K1044" s="42"/>
      <c r="L1044" s="42"/>
      <c r="M1044" s="42"/>
      <c r="N1044" s="42"/>
      <c r="O1044" s="63"/>
      <c r="P1044" s="42"/>
      <c r="Q1044" s="42"/>
      <c r="S1044" s="42"/>
      <c r="T1044" s="39"/>
      <c r="U1044" s="39"/>
      <c r="V1044" s="39"/>
      <c r="W1044" s="39"/>
      <c r="X1044" s="39"/>
      <c r="Y1044" s="39"/>
      <c r="AN1044" s="68"/>
      <c r="AO1044" s="68"/>
    </row>
    <row r="1045" spans="1:41" s="43" customFormat="1" x14ac:dyDescent="0.25">
      <c r="A1045" s="42"/>
      <c r="B1045" s="42"/>
      <c r="C1045" s="42"/>
      <c r="D1045" s="42"/>
      <c r="E1045" s="42"/>
      <c r="F1045" s="62"/>
      <c r="G1045" s="62"/>
      <c r="H1045" s="63"/>
      <c r="I1045" s="293"/>
      <c r="K1045" s="42"/>
      <c r="L1045" s="42"/>
      <c r="M1045" s="42"/>
      <c r="N1045" s="42"/>
      <c r="O1045" s="63"/>
      <c r="P1045" s="42"/>
      <c r="Q1045" s="42"/>
      <c r="S1045" s="42"/>
      <c r="T1045" s="39"/>
      <c r="U1045" s="39"/>
      <c r="V1045" s="39"/>
      <c r="W1045" s="39"/>
      <c r="X1045" s="39"/>
      <c r="Y1045" s="39"/>
      <c r="AN1045" s="68"/>
      <c r="AO1045" s="68"/>
    </row>
    <row r="1046" spans="1:41" s="43" customFormat="1" x14ac:dyDescent="0.25">
      <c r="A1046" s="42"/>
      <c r="B1046" s="42"/>
      <c r="C1046" s="42"/>
      <c r="D1046" s="42"/>
      <c r="E1046" s="42"/>
      <c r="F1046" s="62"/>
      <c r="G1046" s="62"/>
      <c r="H1046" s="63"/>
      <c r="I1046" s="293"/>
      <c r="K1046" s="42"/>
      <c r="L1046" s="42"/>
      <c r="M1046" s="42"/>
      <c r="N1046" s="42"/>
      <c r="O1046" s="63"/>
      <c r="P1046" s="42"/>
      <c r="Q1046" s="42"/>
      <c r="S1046" s="42"/>
      <c r="T1046" s="39"/>
      <c r="U1046" s="39"/>
      <c r="V1046" s="39"/>
      <c r="W1046" s="39"/>
      <c r="X1046" s="39"/>
      <c r="Y1046" s="39"/>
      <c r="AN1046" s="68"/>
      <c r="AO1046" s="68"/>
    </row>
    <row r="1047" spans="1:41" s="43" customFormat="1" x14ac:dyDescent="0.25">
      <c r="A1047" s="42"/>
      <c r="B1047" s="42"/>
      <c r="C1047" s="42"/>
      <c r="D1047" s="42"/>
      <c r="E1047" s="42"/>
      <c r="F1047" s="62"/>
      <c r="G1047" s="62"/>
      <c r="H1047" s="63"/>
      <c r="I1047" s="293"/>
      <c r="K1047" s="42"/>
      <c r="L1047" s="42"/>
      <c r="M1047" s="42"/>
      <c r="N1047" s="42"/>
      <c r="O1047" s="63"/>
      <c r="P1047" s="42"/>
      <c r="Q1047" s="42"/>
      <c r="S1047" s="42"/>
      <c r="T1047" s="39"/>
      <c r="U1047" s="39"/>
      <c r="V1047" s="39"/>
      <c r="W1047" s="39"/>
      <c r="X1047" s="39"/>
      <c r="Y1047" s="39"/>
      <c r="AN1047" s="68"/>
      <c r="AO1047" s="68"/>
    </row>
    <row r="1048" spans="1:41" s="43" customFormat="1" x14ac:dyDescent="0.25">
      <c r="A1048" s="42"/>
      <c r="B1048" s="42"/>
      <c r="C1048" s="42"/>
      <c r="D1048" s="42"/>
      <c r="E1048" s="42"/>
      <c r="F1048" s="62"/>
      <c r="G1048" s="62"/>
      <c r="H1048" s="63"/>
      <c r="I1048" s="293"/>
      <c r="K1048" s="42"/>
      <c r="L1048" s="42"/>
      <c r="M1048" s="42"/>
      <c r="N1048" s="42"/>
      <c r="O1048" s="63"/>
      <c r="P1048" s="42"/>
      <c r="Q1048" s="42"/>
      <c r="S1048" s="42"/>
      <c r="T1048" s="39"/>
      <c r="U1048" s="39"/>
      <c r="V1048" s="39"/>
      <c r="W1048" s="39"/>
      <c r="X1048" s="39"/>
      <c r="Y1048" s="39"/>
      <c r="AN1048" s="68"/>
      <c r="AO1048" s="68"/>
    </row>
    <row r="1049" spans="1:41" s="43" customFormat="1" x14ac:dyDescent="0.25">
      <c r="A1049" s="42"/>
      <c r="B1049" s="42"/>
      <c r="C1049" s="42"/>
      <c r="D1049" s="42"/>
      <c r="E1049" s="42"/>
      <c r="F1049" s="62"/>
      <c r="G1049" s="62"/>
      <c r="H1049" s="63"/>
      <c r="I1049" s="293"/>
      <c r="K1049" s="42"/>
      <c r="L1049" s="42"/>
      <c r="M1049" s="42"/>
      <c r="N1049" s="42"/>
      <c r="O1049" s="63"/>
      <c r="P1049" s="42"/>
      <c r="Q1049" s="42"/>
      <c r="S1049" s="42"/>
      <c r="T1049" s="39"/>
      <c r="U1049" s="39"/>
      <c r="V1049" s="39"/>
      <c r="W1049" s="39"/>
      <c r="X1049" s="39"/>
      <c r="Y1049" s="39"/>
      <c r="AN1049" s="68"/>
      <c r="AO1049" s="68"/>
    </row>
    <row r="1050" spans="1:41" s="43" customFormat="1" x14ac:dyDescent="0.25">
      <c r="A1050" s="42"/>
      <c r="B1050" s="42"/>
      <c r="C1050" s="42"/>
      <c r="D1050" s="42"/>
      <c r="E1050" s="42"/>
      <c r="F1050" s="62"/>
      <c r="G1050" s="62"/>
      <c r="H1050" s="63"/>
      <c r="I1050" s="293"/>
      <c r="K1050" s="42"/>
      <c r="L1050" s="42"/>
      <c r="M1050" s="42"/>
      <c r="N1050" s="42"/>
      <c r="O1050" s="63"/>
      <c r="P1050" s="42"/>
      <c r="Q1050" s="42"/>
      <c r="S1050" s="42"/>
      <c r="T1050" s="39"/>
      <c r="U1050" s="39"/>
      <c r="V1050" s="39"/>
      <c r="W1050" s="39"/>
      <c r="X1050" s="39"/>
      <c r="Y1050" s="39"/>
      <c r="AN1050" s="68"/>
      <c r="AO1050" s="68"/>
    </row>
    <row r="1051" spans="1:41" s="43" customFormat="1" x14ac:dyDescent="0.25">
      <c r="A1051" s="42"/>
      <c r="B1051" s="42"/>
      <c r="C1051" s="42"/>
      <c r="D1051" s="42"/>
      <c r="E1051" s="42"/>
      <c r="F1051" s="62"/>
      <c r="G1051" s="62"/>
      <c r="H1051" s="63"/>
      <c r="I1051" s="293"/>
      <c r="K1051" s="42"/>
      <c r="L1051" s="42"/>
      <c r="M1051" s="42"/>
      <c r="N1051" s="42"/>
      <c r="O1051" s="63"/>
      <c r="P1051" s="42"/>
      <c r="Q1051" s="42"/>
      <c r="S1051" s="42"/>
      <c r="T1051" s="39"/>
      <c r="U1051" s="39"/>
      <c r="V1051" s="39"/>
      <c r="W1051" s="39"/>
      <c r="X1051" s="39"/>
      <c r="Y1051" s="39"/>
      <c r="AN1051" s="68"/>
      <c r="AO1051" s="68"/>
    </row>
    <row r="1052" spans="1:41" s="43" customFormat="1" x14ac:dyDescent="0.25">
      <c r="A1052" s="42"/>
      <c r="B1052" s="42"/>
      <c r="C1052" s="42"/>
      <c r="D1052" s="42"/>
      <c r="E1052" s="42"/>
      <c r="F1052" s="62"/>
      <c r="G1052" s="62"/>
      <c r="H1052" s="63"/>
      <c r="I1052" s="293"/>
      <c r="K1052" s="42"/>
      <c r="L1052" s="42"/>
      <c r="M1052" s="42"/>
      <c r="N1052" s="42"/>
      <c r="O1052" s="63"/>
      <c r="P1052" s="42"/>
      <c r="Q1052" s="42"/>
      <c r="S1052" s="42"/>
      <c r="T1052" s="39"/>
      <c r="U1052" s="39"/>
      <c r="V1052" s="39"/>
      <c r="W1052" s="39"/>
      <c r="X1052" s="39"/>
      <c r="Y1052" s="39"/>
      <c r="AN1052" s="68"/>
      <c r="AO1052" s="68"/>
    </row>
    <row r="1053" spans="1:41" s="43" customFormat="1" x14ac:dyDescent="0.25">
      <c r="A1053" s="42"/>
      <c r="B1053" s="42"/>
      <c r="C1053" s="42"/>
      <c r="D1053" s="42"/>
      <c r="E1053" s="42"/>
      <c r="F1053" s="62"/>
      <c r="G1053" s="62"/>
      <c r="H1053" s="63"/>
      <c r="I1053" s="293"/>
      <c r="K1053" s="42"/>
      <c r="L1053" s="42"/>
      <c r="M1053" s="42"/>
      <c r="N1053" s="42"/>
      <c r="O1053" s="63"/>
      <c r="P1053" s="42"/>
      <c r="Q1053" s="42"/>
      <c r="S1053" s="42"/>
      <c r="T1053" s="39"/>
      <c r="U1053" s="39"/>
      <c r="V1053" s="39"/>
      <c r="W1053" s="39"/>
      <c r="X1053" s="39"/>
      <c r="Y1053" s="39"/>
      <c r="AN1053" s="68"/>
      <c r="AO1053" s="68"/>
    </row>
    <row r="1054" spans="1:41" s="43" customFormat="1" x14ac:dyDescent="0.25">
      <c r="A1054" s="42"/>
      <c r="B1054" s="42"/>
      <c r="C1054" s="42"/>
      <c r="D1054" s="42"/>
      <c r="E1054" s="42"/>
      <c r="F1054" s="62"/>
      <c r="G1054" s="62"/>
      <c r="H1054" s="63"/>
      <c r="I1054" s="293"/>
      <c r="K1054" s="42"/>
      <c r="L1054" s="42"/>
      <c r="M1054" s="42"/>
      <c r="N1054" s="42"/>
      <c r="O1054" s="63"/>
      <c r="P1054" s="42"/>
      <c r="Q1054" s="42"/>
      <c r="S1054" s="42"/>
      <c r="T1054" s="39"/>
      <c r="U1054" s="39"/>
      <c r="V1054" s="39"/>
      <c r="W1054" s="39"/>
      <c r="X1054" s="39"/>
      <c r="Y1054" s="39"/>
      <c r="AN1054" s="68"/>
      <c r="AO1054" s="68"/>
    </row>
    <row r="1055" spans="1:41" s="43" customFormat="1" x14ac:dyDescent="0.25">
      <c r="A1055" s="42"/>
      <c r="B1055" s="42"/>
      <c r="C1055" s="42"/>
      <c r="D1055" s="42"/>
      <c r="E1055" s="42"/>
      <c r="F1055" s="62"/>
      <c r="G1055" s="62"/>
      <c r="H1055" s="63"/>
      <c r="I1055" s="293"/>
      <c r="K1055" s="42"/>
      <c r="L1055" s="42"/>
      <c r="M1055" s="42"/>
      <c r="N1055" s="42"/>
      <c r="O1055" s="63"/>
      <c r="P1055" s="42"/>
      <c r="Q1055" s="42"/>
      <c r="S1055" s="42"/>
      <c r="T1055" s="39"/>
      <c r="U1055" s="39"/>
      <c r="V1055" s="39"/>
      <c r="W1055" s="39"/>
      <c r="X1055" s="39"/>
      <c r="Y1055" s="39"/>
      <c r="AN1055" s="68"/>
      <c r="AO1055" s="68"/>
    </row>
    <row r="1056" spans="1:41" s="43" customFormat="1" x14ac:dyDescent="0.25">
      <c r="A1056" s="42"/>
      <c r="B1056" s="42"/>
      <c r="C1056" s="42"/>
      <c r="D1056" s="42"/>
      <c r="E1056" s="42"/>
      <c r="F1056" s="62"/>
      <c r="G1056" s="62"/>
      <c r="H1056" s="63"/>
      <c r="I1056" s="293"/>
      <c r="K1056" s="42"/>
      <c r="L1056" s="42"/>
      <c r="M1056" s="42"/>
      <c r="N1056" s="42"/>
      <c r="O1056" s="63"/>
      <c r="P1056" s="42"/>
      <c r="Q1056" s="42"/>
      <c r="S1056" s="42"/>
      <c r="T1056" s="39"/>
      <c r="U1056" s="39"/>
      <c r="V1056" s="39"/>
      <c r="W1056" s="39"/>
      <c r="X1056" s="39"/>
      <c r="Y1056" s="39"/>
      <c r="AN1056" s="68"/>
      <c r="AO1056" s="68"/>
    </row>
    <row r="1057" spans="1:41" s="43" customFormat="1" x14ac:dyDescent="0.25">
      <c r="A1057" s="42"/>
      <c r="B1057" s="42"/>
      <c r="C1057" s="42"/>
      <c r="D1057" s="42"/>
      <c r="E1057" s="42"/>
      <c r="F1057" s="62"/>
      <c r="G1057" s="62"/>
      <c r="H1057" s="63"/>
      <c r="I1057" s="293"/>
      <c r="K1057" s="42"/>
      <c r="L1057" s="42"/>
      <c r="M1057" s="42"/>
      <c r="N1057" s="42"/>
      <c r="O1057" s="63"/>
      <c r="P1057" s="42"/>
      <c r="Q1057" s="42"/>
      <c r="S1057" s="42"/>
      <c r="T1057" s="39"/>
      <c r="U1057" s="39"/>
      <c r="V1057" s="39"/>
      <c r="W1057" s="39"/>
      <c r="X1057" s="39"/>
      <c r="Y1057" s="39"/>
      <c r="AN1057" s="68"/>
      <c r="AO1057" s="68"/>
    </row>
    <row r="1058" spans="1:41" s="43" customFormat="1" x14ac:dyDescent="0.25">
      <c r="A1058" s="42"/>
      <c r="B1058" s="42"/>
      <c r="C1058" s="42"/>
      <c r="D1058" s="42"/>
      <c r="E1058" s="42"/>
      <c r="F1058" s="62"/>
      <c r="G1058" s="62"/>
      <c r="H1058" s="63"/>
      <c r="I1058" s="293"/>
      <c r="K1058" s="42"/>
      <c r="L1058" s="42"/>
      <c r="M1058" s="42"/>
      <c r="N1058" s="42"/>
      <c r="O1058" s="63"/>
      <c r="P1058" s="42"/>
      <c r="Q1058" s="42"/>
      <c r="S1058" s="42"/>
      <c r="T1058" s="39"/>
      <c r="U1058" s="39"/>
      <c r="V1058" s="39"/>
      <c r="W1058" s="39"/>
      <c r="X1058" s="39"/>
      <c r="Y1058" s="39"/>
      <c r="AN1058" s="68"/>
      <c r="AO1058" s="68"/>
    </row>
    <row r="1059" spans="1:41" s="43" customFormat="1" x14ac:dyDescent="0.25">
      <c r="A1059" s="42"/>
      <c r="B1059" s="42"/>
      <c r="C1059" s="42"/>
      <c r="D1059" s="42"/>
      <c r="E1059" s="42"/>
      <c r="F1059" s="62"/>
      <c r="G1059" s="62"/>
      <c r="H1059" s="63"/>
      <c r="I1059" s="293"/>
      <c r="K1059" s="42"/>
      <c r="L1059" s="42"/>
      <c r="M1059" s="42"/>
      <c r="N1059" s="42"/>
      <c r="O1059" s="63"/>
      <c r="P1059" s="42"/>
      <c r="Q1059" s="42"/>
      <c r="S1059" s="42"/>
      <c r="T1059" s="39"/>
      <c r="U1059" s="39"/>
      <c r="V1059" s="39"/>
      <c r="W1059" s="39"/>
      <c r="X1059" s="39"/>
      <c r="Y1059" s="39"/>
      <c r="AN1059" s="68"/>
      <c r="AO1059" s="68"/>
    </row>
    <row r="1060" spans="1:41" s="43" customFormat="1" x14ac:dyDescent="0.25">
      <c r="A1060" s="42"/>
      <c r="B1060" s="42"/>
      <c r="C1060" s="42"/>
      <c r="D1060" s="42"/>
      <c r="E1060" s="42"/>
      <c r="F1060" s="62"/>
      <c r="G1060" s="62"/>
      <c r="H1060" s="63"/>
      <c r="I1060" s="293"/>
      <c r="K1060" s="42"/>
      <c r="L1060" s="42"/>
      <c r="M1060" s="42"/>
      <c r="N1060" s="42"/>
      <c r="O1060" s="63"/>
      <c r="P1060" s="42"/>
      <c r="Q1060" s="42"/>
      <c r="S1060" s="42"/>
      <c r="T1060" s="39"/>
      <c r="U1060" s="39"/>
      <c r="V1060" s="39"/>
      <c r="W1060" s="39"/>
      <c r="X1060" s="39"/>
      <c r="Y1060" s="39"/>
      <c r="AN1060" s="68"/>
      <c r="AO1060" s="68"/>
    </row>
    <row r="1061" spans="1:41" s="43" customFormat="1" x14ac:dyDescent="0.25">
      <c r="A1061" s="42"/>
      <c r="B1061" s="42"/>
      <c r="C1061" s="42"/>
      <c r="D1061" s="42"/>
      <c r="E1061" s="42"/>
      <c r="F1061" s="62"/>
      <c r="G1061" s="62"/>
      <c r="H1061" s="63"/>
      <c r="I1061" s="293"/>
      <c r="K1061" s="42"/>
      <c r="L1061" s="42"/>
      <c r="M1061" s="42"/>
      <c r="N1061" s="42"/>
      <c r="O1061" s="63"/>
      <c r="P1061" s="42"/>
      <c r="Q1061" s="42"/>
      <c r="S1061" s="42"/>
      <c r="T1061" s="39"/>
      <c r="U1061" s="39"/>
      <c r="V1061" s="39"/>
      <c r="W1061" s="39"/>
      <c r="X1061" s="39"/>
      <c r="Y1061" s="39"/>
      <c r="AN1061" s="68"/>
      <c r="AO1061" s="68"/>
    </row>
    <row r="1062" spans="1:41" s="43" customFormat="1" x14ac:dyDescent="0.25">
      <c r="A1062" s="42"/>
      <c r="B1062" s="42"/>
      <c r="C1062" s="42"/>
      <c r="D1062" s="42"/>
      <c r="E1062" s="42"/>
      <c r="F1062" s="62"/>
      <c r="G1062" s="62"/>
      <c r="H1062" s="63"/>
      <c r="I1062" s="293"/>
      <c r="K1062" s="42"/>
      <c r="L1062" s="42"/>
      <c r="M1062" s="42"/>
      <c r="N1062" s="42"/>
      <c r="O1062" s="63"/>
      <c r="P1062" s="42"/>
      <c r="Q1062" s="42"/>
      <c r="S1062" s="42"/>
      <c r="T1062" s="39"/>
      <c r="U1062" s="39"/>
      <c r="V1062" s="39"/>
      <c r="W1062" s="39"/>
      <c r="X1062" s="39"/>
      <c r="Y1062" s="39"/>
      <c r="AN1062" s="68"/>
      <c r="AO1062" s="68"/>
    </row>
    <row r="1063" spans="1:41" s="43" customFormat="1" x14ac:dyDescent="0.25">
      <c r="A1063" s="42"/>
      <c r="B1063" s="42"/>
      <c r="C1063" s="42"/>
      <c r="D1063" s="42"/>
      <c r="E1063" s="42"/>
      <c r="F1063" s="62"/>
      <c r="G1063" s="62"/>
      <c r="H1063" s="63"/>
      <c r="I1063" s="293"/>
      <c r="K1063" s="42"/>
      <c r="L1063" s="42"/>
      <c r="M1063" s="42"/>
      <c r="N1063" s="42"/>
      <c r="O1063" s="63"/>
      <c r="P1063" s="42"/>
      <c r="Q1063" s="42"/>
      <c r="S1063" s="42"/>
      <c r="T1063" s="39"/>
      <c r="U1063" s="39"/>
      <c r="V1063" s="39"/>
      <c r="W1063" s="39"/>
      <c r="X1063" s="39"/>
      <c r="Y1063" s="39"/>
      <c r="AN1063" s="68"/>
      <c r="AO1063" s="68"/>
    </row>
    <row r="1064" spans="1:41" s="43" customFormat="1" x14ac:dyDescent="0.25">
      <c r="A1064" s="42"/>
      <c r="B1064" s="42"/>
      <c r="C1064" s="42"/>
      <c r="D1064" s="42"/>
      <c r="E1064" s="42"/>
      <c r="F1064" s="62"/>
      <c r="G1064" s="62"/>
      <c r="H1064" s="63"/>
      <c r="I1064" s="293"/>
      <c r="K1064" s="42"/>
      <c r="L1064" s="42"/>
      <c r="M1064" s="42"/>
      <c r="N1064" s="42"/>
      <c r="O1064" s="63"/>
      <c r="P1064" s="42"/>
      <c r="Q1064" s="42"/>
      <c r="S1064" s="42"/>
      <c r="T1064" s="39"/>
      <c r="U1064" s="39"/>
      <c r="V1064" s="39"/>
      <c r="W1064" s="39"/>
      <c r="X1064" s="39"/>
      <c r="Y1064" s="39"/>
      <c r="AN1064" s="68"/>
      <c r="AO1064" s="68"/>
    </row>
    <row r="1065" spans="1:41" s="43" customFormat="1" x14ac:dyDescent="0.25">
      <c r="A1065" s="42"/>
      <c r="B1065" s="42"/>
      <c r="C1065" s="42"/>
      <c r="D1065" s="42"/>
      <c r="E1065" s="42"/>
      <c r="F1065" s="62"/>
      <c r="G1065" s="62"/>
      <c r="H1065" s="63"/>
      <c r="I1065" s="293"/>
      <c r="K1065" s="42"/>
      <c r="L1065" s="42"/>
      <c r="M1065" s="42"/>
      <c r="N1065" s="42"/>
      <c r="O1065" s="63"/>
      <c r="P1065" s="42"/>
      <c r="Q1065" s="42"/>
      <c r="S1065" s="42"/>
      <c r="T1065" s="39"/>
      <c r="U1065" s="39"/>
      <c r="V1065" s="39"/>
      <c r="W1065" s="39"/>
      <c r="X1065" s="39"/>
      <c r="Y1065" s="39"/>
      <c r="AN1065" s="68"/>
      <c r="AO1065" s="68"/>
    </row>
    <row r="1066" spans="1:41" s="43" customFormat="1" x14ac:dyDescent="0.25">
      <c r="A1066" s="42"/>
      <c r="B1066" s="42"/>
      <c r="C1066" s="42"/>
      <c r="D1066" s="42"/>
      <c r="E1066" s="42"/>
      <c r="F1066" s="62"/>
      <c r="G1066" s="62"/>
      <c r="H1066" s="63"/>
      <c r="I1066" s="293"/>
      <c r="K1066" s="42"/>
      <c r="L1066" s="42"/>
      <c r="M1066" s="42"/>
      <c r="N1066" s="42"/>
      <c r="O1066" s="63"/>
      <c r="P1066" s="42"/>
      <c r="Q1066" s="42"/>
      <c r="S1066" s="42"/>
      <c r="T1066" s="39"/>
      <c r="U1066" s="39"/>
      <c r="V1066" s="39"/>
      <c r="W1066" s="39"/>
      <c r="X1066" s="39"/>
      <c r="Y1066" s="39"/>
      <c r="AN1066" s="68"/>
      <c r="AO1066" s="68"/>
    </row>
    <row r="1067" spans="1:41" s="43" customFormat="1" x14ac:dyDescent="0.25">
      <c r="A1067" s="42"/>
      <c r="B1067" s="42"/>
      <c r="C1067" s="42"/>
      <c r="D1067" s="42"/>
      <c r="E1067" s="42"/>
      <c r="F1067" s="62"/>
      <c r="G1067" s="62"/>
      <c r="H1067" s="63"/>
      <c r="I1067" s="293"/>
      <c r="K1067" s="42"/>
      <c r="L1067" s="42"/>
      <c r="M1067" s="42"/>
      <c r="N1067" s="42"/>
      <c r="O1067" s="63"/>
      <c r="P1067" s="42"/>
      <c r="Q1067" s="42"/>
      <c r="S1067" s="42"/>
      <c r="T1067" s="39"/>
      <c r="U1067" s="39"/>
      <c r="V1067" s="39"/>
      <c r="W1067" s="39"/>
      <c r="X1067" s="39"/>
      <c r="Y1067" s="39"/>
      <c r="AN1067" s="68"/>
      <c r="AO1067" s="68"/>
    </row>
    <row r="1068" spans="1:41" s="43" customFormat="1" x14ac:dyDescent="0.25">
      <c r="A1068" s="42"/>
      <c r="B1068" s="42"/>
      <c r="C1068" s="42"/>
      <c r="D1068" s="42"/>
      <c r="E1068" s="42"/>
      <c r="F1068" s="62"/>
      <c r="G1068" s="62"/>
      <c r="H1068" s="63"/>
      <c r="I1068" s="293"/>
      <c r="K1068" s="42"/>
      <c r="L1068" s="42"/>
      <c r="M1068" s="42"/>
      <c r="N1068" s="42"/>
      <c r="O1068" s="63"/>
      <c r="P1068" s="42"/>
      <c r="Q1068" s="42"/>
      <c r="S1068" s="42"/>
      <c r="T1068" s="39"/>
      <c r="U1068" s="39"/>
      <c r="V1068" s="39"/>
      <c r="W1068" s="39"/>
      <c r="X1068" s="39"/>
      <c r="Y1068" s="39"/>
      <c r="AN1068" s="68"/>
      <c r="AO1068" s="68"/>
    </row>
    <row r="1069" spans="1:41" s="43" customFormat="1" x14ac:dyDescent="0.25">
      <c r="A1069" s="42"/>
      <c r="B1069" s="42"/>
      <c r="C1069" s="42"/>
      <c r="D1069" s="42"/>
      <c r="E1069" s="42"/>
      <c r="F1069" s="62"/>
      <c r="G1069" s="62"/>
      <c r="H1069" s="63"/>
      <c r="I1069" s="293"/>
      <c r="K1069" s="42"/>
      <c r="L1069" s="42"/>
      <c r="M1069" s="42"/>
      <c r="N1069" s="42"/>
      <c r="O1069" s="63"/>
      <c r="P1069" s="42"/>
      <c r="Q1069" s="42"/>
      <c r="S1069" s="42"/>
      <c r="T1069" s="39"/>
      <c r="U1069" s="39"/>
      <c r="V1069" s="39"/>
      <c r="W1069" s="39"/>
      <c r="X1069" s="39"/>
      <c r="Y1069" s="39"/>
      <c r="AN1069" s="68"/>
      <c r="AO1069" s="68"/>
    </row>
    <row r="1070" spans="1:41" s="43" customFormat="1" x14ac:dyDescent="0.25">
      <c r="A1070" s="42"/>
      <c r="B1070" s="42"/>
      <c r="C1070" s="42"/>
      <c r="D1070" s="42"/>
      <c r="E1070" s="42"/>
      <c r="F1070" s="62"/>
      <c r="G1070" s="62"/>
      <c r="H1070" s="63"/>
      <c r="I1070" s="293"/>
      <c r="K1070" s="42"/>
      <c r="L1070" s="42"/>
      <c r="M1070" s="42"/>
      <c r="N1070" s="42"/>
      <c r="O1070" s="63"/>
      <c r="P1070" s="42"/>
      <c r="Q1070" s="42"/>
      <c r="S1070" s="42"/>
      <c r="T1070" s="39"/>
      <c r="U1070" s="39"/>
      <c r="V1070" s="39"/>
      <c r="W1070" s="39"/>
      <c r="X1070" s="39"/>
      <c r="Y1070" s="39"/>
      <c r="AN1070" s="68"/>
      <c r="AO1070" s="68"/>
    </row>
    <row r="1071" spans="1:41" s="43" customFormat="1" x14ac:dyDescent="0.25">
      <c r="A1071" s="42"/>
      <c r="B1071" s="42"/>
      <c r="C1071" s="42"/>
      <c r="D1071" s="42"/>
      <c r="E1071" s="42"/>
      <c r="F1071" s="62"/>
      <c r="G1071" s="62"/>
      <c r="H1071" s="63"/>
      <c r="I1071" s="293"/>
      <c r="K1071" s="42"/>
      <c r="L1071" s="42"/>
      <c r="M1071" s="42"/>
      <c r="N1071" s="42"/>
      <c r="O1071" s="63"/>
      <c r="P1071" s="42"/>
      <c r="Q1071" s="42"/>
      <c r="S1071" s="42"/>
      <c r="T1071" s="39"/>
      <c r="U1071" s="39"/>
      <c r="V1071" s="39"/>
      <c r="W1071" s="39"/>
      <c r="X1071" s="39"/>
      <c r="Y1071" s="39"/>
      <c r="AN1071" s="68"/>
      <c r="AO1071" s="68"/>
    </row>
    <row r="1072" spans="1:41" s="43" customFormat="1" x14ac:dyDescent="0.25">
      <c r="A1072" s="42"/>
      <c r="B1072" s="42"/>
      <c r="C1072" s="42"/>
      <c r="D1072" s="42"/>
      <c r="E1072" s="42"/>
      <c r="F1072" s="62"/>
      <c r="G1072" s="62"/>
      <c r="H1072" s="63"/>
      <c r="I1072" s="293"/>
      <c r="K1072" s="42"/>
      <c r="L1072" s="42"/>
      <c r="M1072" s="42"/>
      <c r="N1072" s="42"/>
      <c r="O1072" s="63"/>
      <c r="P1072" s="42"/>
      <c r="Q1072" s="42"/>
      <c r="S1072" s="42"/>
      <c r="T1072" s="39"/>
      <c r="U1072" s="39"/>
      <c r="V1072" s="39"/>
      <c r="W1072" s="39"/>
      <c r="X1072" s="39"/>
      <c r="Y1072" s="39"/>
      <c r="AN1072" s="68"/>
      <c r="AO1072" s="68"/>
    </row>
    <row r="1073" spans="1:41" s="43" customFormat="1" x14ac:dyDescent="0.25">
      <c r="A1073" s="42"/>
      <c r="B1073" s="42"/>
      <c r="C1073" s="42"/>
      <c r="D1073" s="42"/>
      <c r="E1073" s="42"/>
      <c r="F1073" s="62"/>
      <c r="G1073" s="62"/>
      <c r="H1073" s="63"/>
      <c r="I1073" s="293"/>
      <c r="K1073" s="42"/>
      <c r="L1073" s="42"/>
      <c r="M1073" s="42"/>
      <c r="N1073" s="42"/>
      <c r="O1073" s="63"/>
      <c r="P1073" s="42"/>
      <c r="Q1073" s="42"/>
      <c r="S1073" s="42"/>
      <c r="T1073" s="39"/>
      <c r="U1073" s="39"/>
      <c r="V1073" s="39"/>
      <c r="W1073" s="39"/>
      <c r="X1073" s="39"/>
      <c r="Y1073" s="39"/>
      <c r="AN1073" s="68"/>
      <c r="AO1073" s="68"/>
    </row>
    <row r="1074" spans="1:41" s="43" customFormat="1" x14ac:dyDescent="0.25">
      <c r="A1074" s="42"/>
      <c r="B1074" s="42"/>
      <c r="C1074" s="42"/>
      <c r="D1074" s="42"/>
      <c r="E1074" s="42"/>
      <c r="F1074" s="62"/>
      <c r="G1074" s="62"/>
      <c r="H1074" s="63"/>
      <c r="I1074" s="293"/>
      <c r="K1074" s="42"/>
      <c r="L1074" s="42"/>
      <c r="M1074" s="42"/>
      <c r="N1074" s="42"/>
      <c r="O1074" s="63"/>
      <c r="P1074" s="42"/>
      <c r="Q1074" s="42"/>
      <c r="S1074" s="42"/>
      <c r="T1074" s="39"/>
      <c r="U1074" s="39"/>
      <c r="V1074" s="39"/>
      <c r="W1074" s="39"/>
      <c r="X1074" s="39"/>
      <c r="Y1074" s="39"/>
      <c r="AN1074" s="68"/>
      <c r="AO1074" s="68"/>
    </row>
    <row r="1075" spans="1:41" s="43" customFormat="1" x14ac:dyDescent="0.25">
      <c r="A1075" s="42"/>
      <c r="B1075" s="42"/>
      <c r="C1075" s="42"/>
      <c r="D1075" s="42"/>
      <c r="E1075" s="42"/>
      <c r="F1075" s="62"/>
      <c r="G1075" s="62"/>
      <c r="H1075" s="63"/>
      <c r="I1075" s="293"/>
      <c r="K1075" s="42"/>
      <c r="L1075" s="42"/>
      <c r="M1075" s="42"/>
      <c r="N1075" s="42"/>
      <c r="O1075" s="63"/>
      <c r="P1075" s="42"/>
      <c r="Q1075" s="42"/>
      <c r="S1075" s="42"/>
      <c r="T1075" s="39"/>
      <c r="U1075" s="39"/>
      <c r="V1075" s="39"/>
      <c r="W1075" s="39"/>
      <c r="X1075" s="39"/>
      <c r="Y1075" s="39"/>
      <c r="AN1075" s="68"/>
      <c r="AO1075" s="68"/>
    </row>
    <row r="1076" spans="1:41" s="43" customFormat="1" x14ac:dyDescent="0.25">
      <c r="A1076" s="42"/>
      <c r="B1076" s="42"/>
      <c r="C1076" s="42"/>
      <c r="D1076" s="42"/>
      <c r="E1076" s="42"/>
      <c r="F1076" s="62"/>
      <c r="G1076" s="62"/>
      <c r="H1076" s="63"/>
      <c r="I1076" s="293"/>
      <c r="K1076" s="42"/>
      <c r="L1076" s="42"/>
      <c r="M1076" s="42"/>
      <c r="N1076" s="42"/>
      <c r="O1076" s="63"/>
      <c r="P1076" s="42"/>
      <c r="Q1076" s="42"/>
      <c r="S1076" s="42"/>
      <c r="T1076" s="39"/>
      <c r="U1076" s="39"/>
      <c r="V1076" s="39"/>
      <c r="W1076" s="39"/>
      <c r="X1076" s="39"/>
      <c r="Y1076" s="39"/>
      <c r="AN1076" s="68"/>
      <c r="AO1076" s="68"/>
    </row>
    <row r="1077" spans="1:41" s="43" customFormat="1" x14ac:dyDescent="0.25">
      <c r="A1077" s="42"/>
      <c r="B1077" s="42"/>
      <c r="C1077" s="42"/>
      <c r="D1077" s="42"/>
      <c r="E1077" s="42"/>
      <c r="F1077" s="62"/>
      <c r="G1077" s="62"/>
      <c r="H1077" s="63"/>
      <c r="I1077" s="293"/>
      <c r="K1077" s="42"/>
      <c r="L1077" s="42"/>
      <c r="M1077" s="42"/>
      <c r="N1077" s="42"/>
      <c r="O1077" s="63"/>
      <c r="P1077" s="42"/>
      <c r="Q1077" s="42"/>
      <c r="S1077" s="42"/>
      <c r="T1077" s="39"/>
      <c r="U1077" s="39"/>
      <c r="V1077" s="39"/>
      <c r="W1077" s="39"/>
      <c r="X1077" s="39"/>
      <c r="Y1077" s="39"/>
      <c r="AN1077" s="68"/>
      <c r="AO1077" s="68"/>
    </row>
    <row r="1078" spans="1:41" s="43" customFormat="1" x14ac:dyDescent="0.25">
      <c r="A1078" s="42"/>
      <c r="B1078" s="42"/>
      <c r="C1078" s="42"/>
      <c r="D1078" s="42"/>
      <c r="E1078" s="42"/>
      <c r="F1078" s="62"/>
      <c r="G1078" s="62"/>
      <c r="H1078" s="63"/>
      <c r="I1078" s="293"/>
      <c r="K1078" s="42"/>
      <c r="L1078" s="42"/>
      <c r="M1078" s="42"/>
      <c r="N1078" s="42"/>
      <c r="O1078" s="63"/>
      <c r="P1078" s="42"/>
      <c r="Q1078" s="42"/>
      <c r="S1078" s="42"/>
      <c r="T1078" s="39"/>
      <c r="U1078" s="39"/>
      <c r="V1078" s="39"/>
      <c r="W1078" s="39"/>
      <c r="X1078" s="39"/>
      <c r="Y1078" s="39"/>
      <c r="AN1078" s="68"/>
      <c r="AO1078" s="68"/>
    </row>
    <row r="1079" spans="1:41" s="43" customFormat="1" x14ac:dyDescent="0.25">
      <c r="A1079" s="42"/>
      <c r="B1079" s="42"/>
      <c r="C1079" s="42"/>
      <c r="D1079" s="42"/>
      <c r="E1079" s="42"/>
      <c r="F1079" s="62"/>
      <c r="G1079" s="62"/>
      <c r="H1079" s="63"/>
      <c r="I1079" s="293"/>
      <c r="K1079" s="42"/>
      <c r="L1079" s="42"/>
      <c r="M1079" s="42"/>
      <c r="N1079" s="42"/>
      <c r="O1079" s="63"/>
      <c r="P1079" s="42"/>
      <c r="Q1079" s="42"/>
      <c r="S1079" s="42"/>
      <c r="T1079" s="39"/>
      <c r="U1079" s="39"/>
      <c r="V1079" s="39"/>
      <c r="W1079" s="39"/>
      <c r="X1079" s="39"/>
      <c r="Y1079" s="39"/>
      <c r="AN1079" s="68"/>
      <c r="AO1079" s="68"/>
    </row>
    <row r="1080" spans="1:41" s="43" customFormat="1" x14ac:dyDescent="0.25">
      <c r="A1080" s="42"/>
      <c r="B1080" s="42"/>
      <c r="C1080" s="42"/>
      <c r="D1080" s="42"/>
      <c r="E1080" s="42"/>
      <c r="F1080" s="62"/>
      <c r="G1080" s="62"/>
      <c r="H1080" s="63"/>
      <c r="I1080" s="293"/>
      <c r="K1080" s="42"/>
      <c r="L1080" s="42"/>
      <c r="M1080" s="42"/>
      <c r="N1080" s="42"/>
      <c r="O1080" s="63"/>
      <c r="P1080" s="42"/>
      <c r="Q1080" s="42"/>
      <c r="S1080" s="42"/>
      <c r="T1080" s="39"/>
      <c r="U1080" s="39"/>
      <c r="V1080" s="39"/>
      <c r="W1080" s="39"/>
      <c r="X1080" s="39"/>
      <c r="Y1080" s="39"/>
      <c r="AN1080" s="68"/>
      <c r="AO1080" s="68"/>
    </row>
    <row r="1081" spans="1:41" s="43" customFormat="1" x14ac:dyDescent="0.25">
      <c r="A1081" s="42"/>
      <c r="B1081" s="42"/>
      <c r="C1081" s="42"/>
      <c r="D1081" s="42"/>
      <c r="E1081" s="42"/>
      <c r="F1081" s="62"/>
      <c r="G1081" s="62"/>
      <c r="H1081" s="63"/>
      <c r="I1081" s="293"/>
      <c r="K1081" s="42"/>
      <c r="L1081" s="42"/>
      <c r="M1081" s="42"/>
      <c r="N1081" s="42"/>
      <c r="O1081" s="63"/>
      <c r="P1081" s="42"/>
      <c r="Q1081" s="42"/>
      <c r="S1081" s="42"/>
      <c r="T1081" s="39"/>
      <c r="U1081" s="39"/>
      <c r="V1081" s="39"/>
      <c r="W1081" s="39"/>
      <c r="X1081" s="39"/>
      <c r="Y1081" s="39"/>
      <c r="AN1081" s="68"/>
      <c r="AO1081" s="68"/>
    </row>
    <row r="1082" spans="1:41" s="43" customFormat="1" x14ac:dyDescent="0.25">
      <c r="A1082" s="42"/>
      <c r="B1082" s="42"/>
      <c r="C1082" s="42"/>
      <c r="D1082" s="42"/>
      <c r="E1082" s="42"/>
      <c r="F1082" s="62"/>
      <c r="G1082" s="62"/>
      <c r="H1082" s="63"/>
      <c r="I1082" s="293"/>
      <c r="K1082" s="42"/>
      <c r="L1082" s="42"/>
      <c r="M1082" s="42"/>
      <c r="N1082" s="42"/>
      <c r="O1082" s="63"/>
      <c r="P1082" s="42"/>
      <c r="Q1082" s="42"/>
      <c r="S1082" s="42"/>
      <c r="T1082" s="39"/>
      <c r="U1082" s="39"/>
      <c r="V1082" s="39"/>
      <c r="W1082" s="39"/>
      <c r="X1082" s="39"/>
      <c r="Y1082" s="39"/>
      <c r="AN1082" s="68"/>
      <c r="AO1082" s="68"/>
    </row>
    <row r="1083" spans="1:41" s="43" customFormat="1" x14ac:dyDescent="0.25">
      <c r="A1083" s="42"/>
      <c r="B1083" s="42"/>
      <c r="C1083" s="42"/>
      <c r="D1083" s="42"/>
      <c r="E1083" s="42"/>
      <c r="F1083" s="62"/>
      <c r="G1083" s="62"/>
      <c r="H1083" s="63"/>
      <c r="I1083" s="293"/>
      <c r="K1083" s="42"/>
      <c r="L1083" s="42"/>
      <c r="M1083" s="42"/>
      <c r="N1083" s="42"/>
      <c r="O1083" s="63"/>
      <c r="P1083" s="42"/>
      <c r="Q1083" s="42"/>
      <c r="S1083" s="42"/>
      <c r="T1083" s="39"/>
      <c r="U1083" s="39"/>
      <c r="V1083" s="39"/>
      <c r="W1083" s="39"/>
      <c r="X1083" s="39"/>
      <c r="Y1083" s="39"/>
      <c r="AN1083" s="68"/>
      <c r="AO1083" s="68"/>
    </row>
    <row r="1084" spans="1:41" s="43" customFormat="1" x14ac:dyDescent="0.25">
      <c r="A1084" s="42"/>
      <c r="B1084" s="42"/>
      <c r="C1084" s="42"/>
      <c r="D1084" s="42"/>
      <c r="E1084" s="42"/>
      <c r="F1084" s="62"/>
      <c r="G1084" s="62"/>
      <c r="H1084" s="63"/>
      <c r="I1084" s="293"/>
      <c r="K1084" s="42"/>
      <c r="L1084" s="42"/>
      <c r="M1084" s="42"/>
      <c r="N1084" s="42"/>
      <c r="O1084" s="63"/>
      <c r="P1084" s="42"/>
      <c r="Q1084" s="42"/>
      <c r="S1084" s="42"/>
      <c r="T1084" s="39"/>
      <c r="U1084" s="39"/>
      <c r="V1084" s="39"/>
      <c r="W1084" s="39"/>
      <c r="X1084" s="39"/>
      <c r="Y1084" s="39"/>
      <c r="AN1084" s="68"/>
      <c r="AO1084" s="68"/>
    </row>
    <row r="1085" spans="1:41" s="43" customFormat="1" x14ac:dyDescent="0.25">
      <c r="A1085" s="42"/>
      <c r="B1085" s="42"/>
      <c r="C1085" s="42"/>
      <c r="D1085" s="42"/>
      <c r="E1085" s="42"/>
      <c r="F1085" s="62"/>
      <c r="G1085" s="62"/>
      <c r="H1085" s="63"/>
      <c r="I1085" s="293"/>
      <c r="K1085" s="42"/>
      <c r="L1085" s="42"/>
      <c r="M1085" s="42"/>
      <c r="N1085" s="42"/>
      <c r="O1085" s="63"/>
      <c r="P1085" s="42"/>
      <c r="Q1085" s="42"/>
      <c r="S1085" s="42"/>
      <c r="T1085" s="39"/>
      <c r="U1085" s="39"/>
      <c r="V1085" s="39"/>
      <c r="W1085" s="39"/>
      <c r="X1085" s="39"/>
      <c r="Y1085" s="39"/>
      <c r="AN1085" s="68"/>
      <c r="AO1085" s="68"/>
    </row>
    <row r="1086" spans="1:41" s="43" customFormat="1" x14ac:dyDescent="0.25">
      <c r="A1086" s="42"/>
      <c r="B1086" s="42"/>
      <c r="C1086" s="42"/>
      <c r="D1086" s="42"/>
      <c r="E1086" s="42"/>
      <c r="F1086" s="62"/>
      <c r="G1086" s="62"/>
      <c r="H1086" s="63"/>
      <c r="I1086" s="293"/>
      <c r="K1086" s="42"/>
      <c r="L1086" s="42"/>
      <c r="M1086" s="42"/>
      <c r="N1086" s="42"/>
      <c r="O1086" s="63"/>
      <c r="P1086" s="42"/>
      <c r="Q1086" s="42"/>
      <c r="S1086" s="42"/>
      <c r="T1086" s="39"/>
      <c r="U1086" s="39"/>
      <c r="V1086" s="39"/>
      <c r="W1086" s="39"/>
      <c r="X1086" s="39"/>
      <c r="Y1086" s="39"/>
      <c r="AN1086" s="68"/>
      <c r="AO1086" s="68"/>
    </row>
    <row r="1087" spans="1:41" s="43" customFormat="1" x14ac:dyDescent="0.25">
      <c r="A1087" s="42"/>
      <c r="B1087" s="42"/>
      <c r="C1087" s="42"/>
      <c r="D1087" s="42"/>
      <c r="E1087" s="42"/>
      <c r="F1087" s="62"/>
      <c r="G1087" s="62"/>
      <c r="H1087" s="63"/>
      <c r="I1087" s="293"/>
      <c r="K1087" s="42"/>
      <c r="L1087" s="42"/>
      <c r="M1087" s="42"/>
      <c r="N1087" s="42"/>
      <c r="O1087" s="63"/>
      <c r="P1087" s="42"/>
      <c r="Q1087" s="42"/>
      <c r="S1087" s="42"/>
      <c r="T1087" s="39"/>
      <c r="U1087" s="39"/>
      <c r="V1087" s="39"/>
      <c r="W1087" s="39"/>
      <c r="X1087" s="39"/>
      <c r="Y1087" s="39"/>
      <c r="AN1087" s="68"/>
      <c r="AO1087" s="68"/>
    </row>
    <row r="1088" spans="1:41" s="43" customFormat="1" x14ac:dyDescent="0.25">
      <c r="A1088" s="42"/>
      <c r="B1088" s="42"/>
      <c r="C1088" s="42"/>
      <c r="D1088" s="42"/>
      <c r="E1088" s="42"/>
      <c r="F1088" s="62"/>
      <c r="G1088" s="62"/>
      <c r="H1088" s="63"/>
      <c r="I1088" s="293"/>
      <c r="K1088" s="42"/>
      <c r="L1088" s="42"/>
      <c r="M1088" s="42"/>
      <c r="N1088" s="42"/>
      <c r="O1088" s="63"/>
      <c r="P1088" s="42"/>
      <c r="Q1088" s="42"/>
      <c r="S1088" s="42"/>
      <c r="T1088" s="39"/>
      <c r="U1088" s="39"/>
      <c r="V1088" s="39"/>
      <c r="W1088" s="39"/>
      <c r="X1088" s="39"/>
      <c r="Y1088" s="39"/>
      <c r="AN1088" s="68"/>
      <c r="AO1088" s="68"/>
    </row>
    <row r="1089" spans="1:41" s="43" customFormat="1" x14ac:dyDescent="0.25">
      <c r="A1089" s="42"/>
      <c r="B1089" s="42"/>
      <c r="C1089" s="42"/>
      <c r="D1089" s="42"/>
      <c r="E1089" s="42"/>
      <c r="F1089" s="62"/>
      <c r="G1089" s="62"/>
      <c r="H1089" s="63"/>
      <c r="I1089" s="293"/>
      <c r="K1089" s="42"/>
      <c r="L1089" s="42"/>
      <c r="M1089" s="42"/>
      <c r="N1089" s="42"/>
      <c r="O1089" s="63"/>
      <c r="P1089" s="42"/>
      <c r="Q1089" s="42"/>
      <c r="S1089" s="42"/>
      <c r="T1089" s="39"/>
      <c r="U1089" s="39"/>
      <c r="V1089" s="39"/>
      <c r="W1089" s="39"/>
      <c r="X1089" s="39"/>
      <c r="Y1089" s="39"/>
      <c r="AN1089" s="68"/>
      <c r="AO1089" s="68"/>
    </row>
    <row r="1090" spans="1:41" s="43" customFormat="1" x14ac:dyDescent="0.25">
      <c r="A1090" s="42"/>
      <c r="B1090" s="42"/>
      <c r="C1090" s="42"/>
      <c r="D1090" s="42"/>
      <c r="E1090" s="42"/>
      <c r="F1090" s="62"/>
      <c r="G1090" s="62"/>
      <c r="H1090" s="63"/>
      <c r="I1090" s="293"/>
      <c r="K1090" s="42"/>
      <c r="L1090" s="42"/>
      <c r="M1090" s="42"/>
      <c r="N1090" s="42"/>
      <c r="O1090" s="63"/>
      <c r="P1090" s="42"/>
      <c r="Q1090" s="42"/>
      <c r="S1090" s="42"/>
      <c r="T1090" s="39"/>
      <c r="U1090" s="39"/>
      <c r="V1090" s="39"/>
      <c r="W1090" s="39"/>
      <c r="X1090" s="39"/>
      <c r="Y1090" s="39"/>
      <c r="AN1090" s="68"/>
      <c r="AO1090" s="68"/>
    </row>
    <row r="1091" spans="1:41" s="43" customFormat="1" x14ac:dyDescent="0.25">
      <c r="A1091" s="42"/>
      <c r="B1091" s="42"/>
      <c r="C1091" s="42"/>
      <c r="D1091" s="42"/>
      <c r="E1091" s="42"/>
      <c r="F1091" s="62"/>
      <c r="G1091" s="62"/>
      <c r="H1091" s="63"/>
      <c r="I1091" s="293"/>
      <c r="K1091" s="42"/>
      <c r="L1091" s="42"/>
      <c r="M1091" s="42"/>
      <c r="N1091" s="42"/>
      <c r="O1091" s="63"/>
      <c r="P1091" s="42"/>
      <c r="Q1091" s="42"/>
      <c r="S1091" s="42"/>
      <c r="T1091" s="39"/>
      <c r="U1091" s="39"/>
      <c r="V1091" s="39"/>
      <c r="W1091" s="39"/>
      <c r="X1091" s="39"/>
      <c r="Y1091" s="39"/>
      <c r="AN1091" s="68"/>
      <c r="AO1091" s="68"/>
    </row>
    <row r="1092" spans="1:41" s="43" customFormat="1" x14ac:dyDescent="0.25">
      <c r="A1092" s="42"/>
      <c r="B1092" s="42"/>
      <c r="C1092" s="42"/>
      <c r="D1092" s="42"/>
      <c r="E1092" s="42"/>
      <c r="F1092" s="62"/>
      <c r="G1092" s="62"/>
      <c r="H1092" s="63"/>
      <c r="I1092" s="293"/>
      <c r="K1092" s="42"/>
      <c r="L1092" s="42"/>
      <c r="M1092" s="42"/>
      <c r="N1092" s="42"/>
      <c r="O1092" s="63"/>
      <c r="P1092" s="42"/>
      <c r="Q1092" s="42"/>
      <c r="S1092" s="42"/>
      <c r="T1092" s="39"/>
      <c r="U1092" s="39"/>
      <c r="V1092" s="39"/>
      <c r="W1092" s="39"/>
      <c r="X1092" s="39"/>
      <c r="Y1092" s="39"/>
      <c r="AN1092" s="68"/>
      <c r="AO1092" s="68"/>
    </row>
    <row r="1093" spans="1:41" s="43" customFormat="1" x14ac:dyDescent="0.25">
      <c r="A1093" s="42"/>
      <c r="B1093" s="42"/>
      <c r="C1093" s="42"/>
      <c r="D1093" s="42"/>
      <c r="E1093" s="42"/>
      <c r="F1093" s="62"/>
      <c r="G1093" s="62"/>
      <c r="H1093" s="63"/>
      <c r="I1093" s="293"/>
      <c r="K1093" s="42"/>
      <c r="L1093" s="42"/>
      <c r="M1093" s="42"/>
      <c r="N1093" s="42"/>
      <c r="O1093" s="63"/>
      <c r="P1093" s="42"/>
      <c r="Q1093" s="42"/>
      <c r="S1093" s="42"/>
      <c r="T1093" s="39"/>
      <c r="U1093" s="39"/>
      <c r="V1093" s="39"/>
      <c r="W1093" s="39"/>
      <c r="X1093" s="39"/>
      <c r="Y1093" s="39"/>
      <c r="AN1093" s="68"/>
      <c r="AO1093" s="68"/>
    </row>
    <row r="1094" spans="1:41" s="43" customFormat="1" x14ac:dyDescent="0.25">
      <c r="A1094" s="42"/>
      <c r="B1094" s="42"/>
      <c r="C1094" s="42"/>
      <c r="D1094" s="42"/>
      <c r="E1094" s="42"/>
      <c r="F1094" s="62"/>
      <c r="G1094" s="62"/>
      <c r="H1094" s="63"/>
      <c r="I1094" s="293"/>
      <c r="K1094" s="42"/>
      <c r="L1094" s="42"/>
      <c r="M1094" s="42"/>
      <c r="N1094" s="42"/>
      <c r="O1094" s="63"/>
      <c r="P1094" s="42"/>
      <c r="Q1094" s="42"/>
      <c r="S1094" s="42"/>
      <c r="T1094" s="39"/>
      <c r="U1094" s="39"/>
      <c r="V1094" s="39"/>
      <c r="W1094" s="39"/>
      <c r="X1094" s="39"/>
      <c r="Y1094" s="39"/>
      <c r="AN1094" s="68"/>
      <c r="AO1094" s="68"/>
    </row>
    <row r="1095" spans="1:41" s="43" customFormat="1" x14ac:dyDescent="0.25">
      <c r="A1095" s="42"/>
      <c r="B1095" s="42"/>
      <c r="C1095" s="42"/>
      <c r="D1095" s="42"/>
      <c r="E1095" s="42"/>
      <c r="F1095" s="62"/>
      <c r="G1095" s="62"/>
      <c r="H1095" s="63"/>
      <c r="I1095" s="293"/>
      <c r="K1095" s="42"/>
      <c r="L1095" s="42"/>
      <c r="M1095" s="42"/>
      <c r="N1095" s="42"/>
      <c r="O1095" s="63"/>
      <c r="P1095" s="42"/>
      <c r="Q1095" s="42"/>
      <c r="S1095" s="42"/>
      <c r="T1095" s="39"/>
      <c r="U1095" s="39"/>
      <c r="V1095" s="39"/>
      <c r="W1095" s="39"/>
      <c r="X1095" s="39"/>
      <c r="Y1095" s="39"/>
      <c r="AN1095" s="68"/>
      <c r="AO1095" s="68"/>
    </row>
    <row r="1096" spans="1:41" s="43" customFormat="1" x14ac:dyDescent="0.25">
      <c r="A1096" s="42"/>
      <c r="B1096" s="42"/>
      <c r="C1096" s="42"/>
      <c r="D1096" s="42"/>
      <c r="E1096" s="42"/>
      <c r="F1096" s="62"/>
      <c r="G1096" s="62"/>
      <c r="H1096" s="63"/>
      <c r="I1096" s="293"/>
      <c r="K1096" s="42"/>
      <c r="L1096" s="42"/>
      <c r="M1096" s="42"/>
      <c r="N1096" s="42"/>
      <c r="O1096" s="63"/>
      <c r="P1096" s="42"/>
      <c r="Q1096" s="42"/>
      <c r="S1096" s="42"/>
      <c r="T1096" s="39"/>
      <c r="U1096" s="39"/>
      <c r="V1096" s="39"/>
      <c r="W1096" s="39"/>
      <c r="X1096" s="39"/>
      <c r="Y1096" s="39"/>
      <c r="AN1096" s="68"/>
      <c r="AO1096" s="68"/>
    </row>
    <row r="1097" spans="1:41" s="43" customFormat="1" x14ac:dyDescent="0.25">
      <c r="A1097" s="42"/>
      <c r="B1097" s="42"/>
      <c r="C1097" s="42"/>
      <c r="D1097" s="42"/>
      <c r="E1097" s="42"/>
      <c r="F1097" s="62"/>
      <c r="G1097" s="62"/>
      <c r="H1097" s="63"/>
      <c r="I1097" s="293"/>
      <c r="K1097" s="42"/>
      <c r="L1097" s="42"/>
      <c r="M1097" s="42"/>
      <c r="N1097" s="42"/>
      <c r="O1097" s="63"/>
      <c r="P1097" s="42"/>
      <c r="Q1097" s="42"/>
      <c r="S1097" s="42"/>
      <c r="T1097" s="39"/>
      <c r="U1097" s="39"/>
      <c r="V1097" s="39"/>
      <c r="W1097" s="39"/>
      <c r="X1097" s="39"/>
      <c r="Y1097" s="39"/>
      <c r="AN1097" s="68"/>
      <c r="AO1097" s="68"/>
    </row>
    <row r="1098" spans="1:41" s="43" customFormat="1" x14ac:dyDescent="0.25">
      <c r="A1098" s="42"/>
      <c r="B1098" s="42"/>
      <c r="C1098" s="42"/>
      <c r="D1098" s="42"/>
      <c r="E1098" s="42"/>
      <c r="F1098" s="62"/>
      <c r="G1098" s="62"/>
      <c r="H1098" s="63"/>
      <c r="I1098" s="293"/>
      <c r="K1098" s="42"/>
      <c r="L1098" s="42"/>
      <c r="M1098" s="42"/>
      <c r="N1098" s="42"/>
      <c r="O1098" s="63"/>
      <c r="P1098" s="42"/>
      <c r="Q1098" s="42"/>
      <c r="S1098" s="42"/>
      <c r="T1098" s="39"/>
      <c r="U1098" s="39"/>
      <c r="V1098" s="39"/>
      <c r="W1098" s="39"/>
      <c r="X1098" s="39"/>
      <c r="Y1098" s="39"/>
      <c r="AN1098" s="68"/>
      <c r="AO1098" s="68"/>
    </row>
    <row r="1099" spans="1:41" s="43" customFormat="1" x14ac:dyDescent="0.25">
      <c r="A1099" s="42"/>
      <c r="B1099" s="42"/>
      <c r="C1099" s="42"/>
      <c r="D1099" s="42"/>
      <c r="E1099" s="42"/>
      <c r="F1099" s="62"/>
      <c r="G1099" s="62"/>
      <c r="H1099" s="63"/>
      <c r="I1099" s="293"/>
      <c r="K1099" s="42"/>
      <c r="L1099" s="42"/>
      <c r="M1099" s="42"/>
      <c r="N1099" s="42"/>
      <c r="O1099" s="63"/>
      <c r="P1099" s="42"/>
      <c r="Q1099" s="42"/>
      <c r="S1099" s="42"/>
      <c r="T1099" s="39"/>
      <c r="U1099" s="39"/>
      <c r="V1099" s="39"/>
      <c r="W1099" s="39"/>
      <c r="X1099" s="39"/>
      <c r="Y1099" s="39"/>
      <c r="AN1099" s="68"/>
      <c r="AO1099" s="68"/>
    </row>
    <row r="1100" spans="1:41" s="43" customFormat="1" x14ac:dyDescent="0.25">
      <c r="A1100" s="42"/>
      <c r="B1100" s="42"/>
      <c r="C1100" s="42"/>
      <c r="D1100" s="42"/>
      <c r="E1100" s="42"/>
      <c r="F1100" s="62"/>
      <c r="G1100" s="62"/>
      <c r="H1100" s="63"/>
      <c r="I1100" s="293"/>
      <c r="K1100" s="42"/>
      <c r="L1100" s="42"/>
      <c r="M1100" s="42"/>
      <c r="N1100" s="42"/>
      <c r="O1100" s="63"/>
      <c r="P1100" s="42"/>
      <c r="Q1100" s="42"/>
      <c r="S1100" s="42"/>
      <c r="T1100" s="39"/>
      <c r="U1100" s="39"/>
      <c r="V1100" s="39"/>
      <c r="W1100" s="39"/>
      <c r="X1100" s="39"/>
      <c r="Y1100" s="39"/>
      <c r="AN1100" s="68"/>
      <c r="AO1100" s="68"/>
    </row>
    <row r="1101" spans="1:41" s="43" customFormat="1" x14ac:dyDescent="0.25">
      <c r="A1101" s="42"/>
      <c r="B1101" s="42"/>
      <c r="C1101" s="42"/>
      <c r="D1101" s="42"/>
      <c r="E1101" s="42"/>
      <c r="F1101" s="62"/>
      <c r="G1101" s="62"/>
      <c r="H1101" s="63"/>
      <c r="I1101" s="293"/>
      <c r="K1101" s="42"/>
      <c r="L1101" s="42"/>
      <c r="M1101" s="42"/>
      <c r="N1101" s="42"/>
      <c r="O1101" s="63"/>
      <c r="P1101" s="42"/>
      <c r="Q1101" s="42"/>
      <c r="S1101" s="42"/>
      <c r="T1101" s="39"/>
      <c r="U1101" s="39"/>
      <c r="V1101" s="39"/>
      <c r="W1101" s="39"/>
      <c r="X1101" s="39"/>
      <c r="Y1101" s="39"/>
      <c r="AN1101" s="68"/>
      <c r="AO1101" s="68"/>
    </row>
    <row r="1102" spans="1:41" s="43" customFormat="1" x14ac:dyDescent="0.25">
      <c r="A1102" s="42"/>
      <c r="B1102" s="42"/>
      <c r="C1102" s="42"/>
      <c r="D1102" s="42"/>
      <c r="E1102" s="42"/>
      <c r="F1102" s="62"/>
      <c r="G1102" s="62"/>
      <c r="H1102" s="63"/>
      <c r="I1102" s="293"/>
      <c r="K1102" s="42"/>
      <c r="L1102" s="42"/>
      <c r="M1102" s="42"/>
      <c r="N1102" s="42"/>
      <c r="O1102" s="63"/>
      <c r="P1102" s="42"/>
      <c r="Q1102" s="42"/>
      <c r="S1102" s="42"/>
      <c r="T1102" s="39"/>
      <c r="U1102" s="39"/>
      <c r="V1102" s="39"/>
      <c r="W1102" s="39"/>
      <c r="X1102" s="39"/>
      <c r="Y1102" s="39"/>
      <c r="AN1102" s="68"/>
      <c r="AO1102" s="68"/>
    </row>
    <row r="1103" spans="1:41" s="43" customFormat="1" x14ac:dyDescent="0.25">
      <c r="A1103" s="42"/>
      <c r="B1103" s="42"/>
      <c r="C1103" s="42"/>
      <c r="D1103" s="42"/>
      <c r="E1103" s="42"/>
      <c r="F1103" s="62"/>
      <c r="G1103" s="62"/>
      <c r="H1103" s="63"/>
      <c r="I1103" s="293"/>
      <c r="K1103" s="42"/>
      <c r="L1103" s="42"/>
      <c r="M1103" s="42"/>
      <c r="N1103" s="42"/>
      <c r="O1103" s="63"/>
      <c r="P1103" s="42"/>
      <c r="Q1103" s="42"/>
      <c r="S1103" s="42"/>
      <c r="T1103" s="39"/>
      <c r="U1103" s="39"/>
      <c r="V1103" s="39"/>
      <c r="W1103" s="39"/>
      <c r="X1103" s="39"/>
      <c r="Y1103" s="39"/>
      <c r="AN1103" s="68"/>
      <c r="AO1103" s="68"/>
    </row>
    <row r="1104" spans="1:41" s="43" customFormat="1" x14ac:dyDescent="0.25">
      <c r="A1104" s="42"/>
      <c r="B1104" s="42"/>
      <c r="C1104" s="42"/>
      <c r="D1104" s="42"/>
      <c r="E1104" s="42"/>
      <c r="F1104" s="62"/>
      <c r="G1104" s="62"/>
      <c r="H1104" s="63"/>
      <c r="I1104" s="293"/>
      <c r="K1104" s="42"/>
      <c r="L1104" s="42"/>
      <c r="M1104" s="42"/>
      <c r="N1104" s="42"/>
      <c r="O1104" s="63"/>
      <c r="P1104" s="42"/>
      <c r="Q1104" s="42"/>
      <c r="S1104" s="42"/>
      <c r="T1104" s="39"/>
      <c r="U1104" s="39"/>
      <c r="V1104" s="39"/>
      <c r="W1104" s="39"/>
      <c r="X1104" s="39"/>
      <c r="Y1104" s="39"/>
      <c r="AN1104" s="68"/>
      <c r="AO1104" s="68"/>
    </row>
    <row r="1105" spans="1:41" s="43" customFormat="1" x14ac:dyDescent="0.25">
      <c r="A1105" s="42"/>
      <c r="B1105" s="42"/>
      <c r="C1105" s="42"/>
      <c r="D1105" s="42"/>
      <c r="E1105" s="42"/>
      <c r="F1105" s="62"/>
      <c r="G1105" s="62"/>
      <c r="H1105" s="63"/>
      <c r="I1105" s="293"/>
      <c r="K1105" s="42"/>
      <c r="L1105" s="42"/>
      <c r="M1105" s="42"/>
      <c r="N1105" s="42"/>
      <c r="O1105" s="63"/>
      <c r="P1105" s="42"/>
      <c r="Q1105" s="42"/>
      <c r="S1105" s="42"/>
      <c r="T1105" s="39"/>
      <c r="U1105" s="39"/>
      <c r="V1105" s="39"/>
      <c r="W1105" s="39"/>
      <c r="X1105" s="39"/>
      <c r="Y1105" s="39"/>
      <c r="AN1105" s="68"/>
      <c r="AO1105" s="68"/>
    </row>
    <row r="1106" spans="1:41" s="43" customFormat="1" x14ac:dyDescent="0.25">
      <c r="A1106" s="42"/>
      <c r="B1106" s="42"/>
      <c r="C1106" s="42"/>
      <c r="D1106" s="42"/>
      <c r="E1106" s="42"/>
      <c r="F1106" s="62"/>
      <c r="G1106" s="62"/>
      <c r="H1106" s="63"/>
      <c r="I1106" s="293"/>
      <c r="K1106" s="42"/>
      <c r="L1106" s="42"/>
      <c r="M1106" s="42"/>
      <c r="N1106" s="42"/>
      <c r="O1106" s="63"/>
      <c r="P1106" s="42"/>
      <c r="Q1106" s="42"/>
      <c r="S1106" s="42"/>
      <c r="T1106" s="39"/>
      <c r="U1106" s="39"/>
      <c r="V1106" s="39"/>
      <c r="W1106" s="39"/>
      <c r="X1106" s="39"/>
      <c r="Y1106" s="39"/>
      <c r="AN1106" s="68"/>
      <c r="AO1106" s="68"/>
    </row>
    <row r="1107" spans="1:41" s="43" customFormat="1" x14ac:dyDescent="0.25">
      <c r="A1107" s="42"/>
      <c r="B1107" s="42"/>
      <c r="C1107" s="42"/>
      <c r="D1107" s="42"/>
      <c r="E1107" s="42"/>
      <c r="F1107" s="62"/>
      <c r="G1107" s="62"/>
      <c r="H1107" s="63"/>
      <c r="I1107" s="293"/>
      <c r="K1107" s="42"/>
      <c r="L1107" s="42"/>
      <c r="M1107" s="42"/>
      <c r="N1107" s="42"/>
      <c r="O1107" s="63"/>
      <c r="P1107" s="42"/>
      <c r="Q1107" s="42"/>
      <c r="S1107" s="42"/>
      <c r="T1107" s="39"/>
      <c r="U1107" s="39"/>
      <c r="V1107" s="39"/>
      <c r="W1107" s="39"/>
      <c r="X1107" s="39"/>
      <c r="Y1107" s="39"/>
      <c r="AN1107" s="68"/>
      <c r="AO1107" s="68"/>
    </row>
    <row r="1108" spans="1:41" s="43" customFormat="1" x14ac:dyDescent="0.25">
      <c r="A1108" s="42"/>
      <c r="B1108" s="42"/>
      <c r="C1108" s="42"/>
      <c r="D1108" s="42"/>
      <c r="E1108" s="42"/>
      <c r="F1108" s="62"/>
      <c r="G1108" s="62"/>
      <c r="H1108" s="63"/>
      <c r="I1108" s="293"/>
      <c r="K1108" s="42"/>
      <c r="L1108" s="42"/>
      <c r="M1108" s="42"/>
      <c r="N1108" s="42"/>
      <c r="O1108" s="63"/>
      <c r="P1108" s="42"/>
      <c r="Q1108" s="42"/>
      <c r="S1108" s="42"/>
      <c r="T1108" s="39"/>
      <c r="U1108" s="39"/>
      <c r="V1108" s="39"/>
      <c r="W1108" s="39"/>
      <c r="X1108" s="39"/>
      <c r="Y1108" s="39"/>
      <c r="AN1108" s="68"/>
      <c r="AO1108" s="68"/>
    </row>
    <row r="1109" spans="1:41" s="43" customFormat="1" x14ac:dyDescent="0.25">
      <c r="A1109" s="42"/>
      <c r="B1109" s="42"/>
      <c r="C1109" s="42"/>
      <c r="D1109" s="42"/>
      <c r="E1109" s="42"/>
      <c r="F1109" s="62"/>
      <c r="G1109" s="62"/>
      <c r="H1109" s="63"/>
      <c r="I1109" s="293"/>
      <c r="K1109" s="42"/>
      <c r="L1109" s="42"/>
      <c r="M1109" s="42"/>
      <c r="N1109" s="42"/>
      <c r="O1109" s="63"/>
      <c r="P1109" s="42"/>
      <c r="Q1109" s="42"/>
      <c r="S1109" s="42"/>
      <c r="T1109" s="39"/>
      <c r="U1109" s="39"/>
      <c r="V1109" s="39"/>
      <c r="W1109" s="39"/>
      <c r="X1109" s="39"/>
      <c r="Y1109" s="39"/>
      <c r="AN1109" s="68"/>
      <c r="AO1109" s="68"/>
    </row>
    <row r="1110" spans="1:41" s="43" customFormat="1" x14ac:dyDescent="0.25">
      <c r="A1110" s="42"/>
      <c r="B1110" s="42"/>
      <c r="C1110" s="42"/>
      <c r="D1110" s="42"/>
      <c r="E1110" s="42"/>
      <c r="F1110" s="62"/>
      <c r="G1110" s="62"/>
      <c r="H1110" s="63"/>
      <c r="I1110" s="293"/>
      <c r="K1110" s="42"/>
      <c r="L1110" s="42"/>
      <c r="M1110" s="42"/>
      <c r="N1110" s="42"/>
      <c r="O1110" s="63"/>
      <c r="P1110" s="42"/>
      <c r="Q1110" s="42"/>
      <c r="S1110" s="42"/>
      <c r="T1110" s="39"/>
      <c r="U1110" s="39"/>
      <c r="V1110" s="39"/>
      <c r="W1110" s="39"/>
      <c r="X1110" s="39"/>
      <c r="Y1110" s="39"/>
      <c r="AN1110" s="68"/>
      <c r="AO1110" s="68"/>
    </row>
    <row r="1111" spans="1:41" s="43" customFormat="1" x14ac:dyDescent="0.25">
      <c r="A1111" s="42"/>
      <c r="B1111" s="42"/>
      <c r="C1111" s="42"/>
      <c r="D1111" s="42"/>
      <c r="E1111" s="42"/>
      <c r="F1111" s="62"/>
      <c r="G1111" s="62"/>
      <c r="H1111" s="63"/>
      <c r="I1111" s="293"/>
      <c r="K1111" s="42"/>
      <c r="L1111" s="42"/>
      <c r="M1111" s="42"/>
      <c r="N1111" s="42"/>
      <c r="O1111" s="63"/>
      <c r="P1111" s="42"/>
      <c r="Q1111" s="42"/>
      <c r="S1111" s="42"/>
      <c r="T1111" s="39"/>
      <c r="U1111" s="39"/>
      <c r="V1111" s="39"/>
      <c r="W1111" s="39"/>
      <c r="X1111" s="39"/>
      <c r="Y1111" s="39"/>
      <c r="AN1111" s="68"/>
      <c r="AO1111" s="68"/>
    </row>
    <row r="1112" spans="1:41" s="43" customFormat="1" x14ac:dyDescent="0.25">
      <c r="A1112" s="42"/>
      <c r="B1112" s="42"/>
      <c r="C1112" s="42"/>
      <c r="D1112" s="42"/>
      <c r="E1112" s="42"/>
      <c r="F1112" s="62"/>
      <c r="G1112" s="62"/>
      <c r="H1112" s="63"/>
      <c r="I1112" s="293"/>
      <c r="K1112" s="42"/>
      <c r="L1112" s="42"/>
      <c r="M1112" s="42"/>
      <c r="N1112" s="42"/>
      <c r="O1112" s="63"/>
      <c r="P1112" s="42"/>
      <c r="Q1112" s="42"/>
      <c r="S1112" s="42"/>
      <c r="T1112" s="39"/>
      <c r="U1112" s="39"/>
      <c r="V1112" s="39"/>
      <c r="W1112" s="39"/>
      <c r="X1112" s="39"/>
      <c r="Y1112" s="39"/>
      <c r="AN1112" s="68"/>
      <c r="AO1112" s="68"/>
    </row>
    <row r="1113" spans="1:41" s="43" customFormat="1" x14ac:dyDescent="0.25">
      <c r="A1113" s="42"/>
      <c r="B1113" s="42"/>
      <c r="C1113" s="42"/>
      <c r="D1113" s="42"/>
      <c r="E1113" s="42"/>
      <c r="F1113" s="62"/>
      <c r="G1113" s="62"/>
      <c r="H1113" s="63"/>
      <c r="I1113" s="293"/>
      <c r="K1113" s="42"/>
      <c r="L1113" s="42"/>
      <c r="M1113" s="42"/>
      <c r="N1113" s="42"/>
      <c r="O1113" s="63"/>
      <c r="P1113" s="42"/>
      <c r="Q1113" s="42"/>
      <c r="S1113" s="42"/>
      <c r="T1113" s="39"/>
      <c r="U1113" s="39"/>
      <c r="V1113" s="39"/>
      <c r="W1113" s="39"/>
      <c r="X1113" s="39"/>
      <c r="Y1113" s="39"/>
      <c r="AN1113" s="68"/>
      <c r="AO1113" s="68"/>
    </row>
    <row r="1114" spans="1:41" s="43" customFormat="1" x14ac:dyDescent="0.25">
      <c r="A1114" s="42"/>
      <c r="B1114" s="42"/>
      <c r="C1114" s="42"/>
      <c r="D1114" s="42"/>
      <c r="E1114" s="42"/>
      <c r="F1114" s="62"/>
      <c r="G1114" s="62"/>
      <c r="H1114" s="63"/>
      <c r="I1114" s="293"/>
      <c r="K1114" s="42"/>
      <c r="L1114" s="42"/>
      <c r="M1114" s="42"/>
      <c r="N1114" s="42"/>
      <c r="O1114" s="63"/>
      <c r="P1114" s="42"/>
      <c r="Q1114" s="42"/>
      <c r="S1114" s="42"/>
      <c r="T1114" s="39"/>
      <c r="U1114" s="39"/>
      <c r="V1114" s="39"/>
      <c r="W1114" s="39"/>
      <c r="X1114" s="39"/>
      <c r="Y1114" s="39"/>
      <c r="AN1114" s="68"/>
      <c r="AO1114" s="68"/>
    </row>
    <row r="1115" spans="1:41" s="43" customFormat="1" x14ac:dyDescent="0.25">
      <c r="A1115" s="42"/>
      <c r="B1115" s="42"/>
      <c r="C1115" s="42"/>
      <c r="D1115" s="42"/>
      <c r="E1115" s="42"/>
      <c r="F1115" s="62"/>
      <c r="G1115" s="62"/>
      <c r="H1115" s="63"/>
      <c r="I1115" s="293"/>
      <c r="K1115" s="42"/>
      <c r="L1115" s="42"/>
      <c r="M1115" s="42"/>
      <c r="N1115" s="42"/>
      <c r="O1115" s="63"/>
      <c r="P1115" s="42"/>
      <c r="Q1115" s="42"/>
      <c r="S1115" s="42"/>
      <c r="T1115" s="39"/>
      <c r="U1115" s="39"/>
      <c r="V1115" s="39"/>
      <c r="W1115" s="39"/>
      <c r="X1115" s="39"/>
      <c r="Y1115" s="39"/>
      <c r="AN1115" s="68"/>
      <c r="AO1115" s="68"/>
    </row>
    <row r="1116" spans="1:41" s="43" customFormat="1" x14ac:dyDescent="0.25">
      <c r="A1116" s="42"/>
      <c r="B1116" s="42"/>
      <c r="C1116" s="42"/>
      <c r="D1116" s="42"/>
      <c r="E1116" s="42"/>
      <c r="F1116" s="62"/>
      <c r="G1116" s="62"/>
      <c r="H1116" s="63"/>
      <c r="I1116" s="293"/>
      <c r="K1116" s="42"/>
      <c r="L1116" s="42"/>
      <c r="M1116" s="42"/>
      <c r="N1116" s="42"/>
      <c r="O1116" s="63"/>
      <c r="P1116" s="42"/>
      <c r="Q1116" s="42"/>
      <c r="S1116" s="42"/>
      <c r="T1116" s="39"/>
      <c r="U1116" s="39"/>
      <c r="V1116" s="39"/>
      <c r="W1116" s="39"/>
      <c r="X1116" s="39"/>
      <c r="Y1116" s="39"/>
      <c r="AN1116" s="68"/>
      <c r="AO1116" s="68"/>
    </row>
    <row r="1117" spans="1:41" s="43" customFormat="1" x14ac:dyDescent="0.25">
      <c r="A1117" s="42"/>
      <c r="B1117" s="42"/>
      <c r="C1117" s="42"/>
      <c r="D1117" s="42"/>
      <c r="E1117" s="42"/>
      <c r="F1117" s="62"/>
      <c r="G1117" s="62"/>
      <c r="H1117" s="63"/>
      <c r="I1117" s="293"/>
      <c r="K1117" s="42"/>
      <c r="L1117" s="42"/>
      <c r="M1117" s="42"/>
      <c r="N1117" s="42"/>
      <c r="O1117" s="63"/>
      <c r="P1117" s="42"/>
      <c r="Q1117" s="42"/>
      <c r="S1117" s="42"/>
      <c r="T1117" s="39"/>
      <c r="U1117" s="39"/>
      <c r="V1117" s="39"/>
      <c r="W1117" s="39"/>
      <c r="X1117" s="39"/>
      <c r="Y1117" s="39"/>
      <c r="AN1117" s="68"/>
      <c r="AO1117" s="68"/>
    </row>
    <row r="1118" spans="1:41" s="43" customFormat="1" x14ac:dyDescent="0.25">
      <c r="A1118" s="42"/>
      <c r="B1118" s="42"/>
      <c r="C1118" s="42"/>
      <c r="D1118" s="42"/>
      <c r="E1118" s="42"/>
      <c r="F1118" s="62"/>
      <c r="G1118" s="62"/>
      <c r="H1118" s="63"/>
      <c r="I1118" s="293"/>
      <c r="K1118" s="42"/>
      <c r="L1118" s="42"/>
      <c r="M1118" s="42"/>
      <c r="N1118" s="42"/>
      <c r="O1118" s="63"/>
      <c r="P1118" s="42"/>
      <c r="Q1118" s="42"/>
      <c r="S1118" s="42"/>
      <c r="T1118" s="39"/>
      <c r="U1118" s="39"/>
      <c r="V1118" s="39"/>
      <c r="W1118" s="39"/>
      <c r="X1118" s="39"/>
      <c r="Y1118" s="39"/>
      <c r="AN1118" s="68"/>
      <c r="AO1118" s="68"/>
    </row>
    <row r="1119" spans="1:41" s="43" customFormat="1" x14ac:dyDescent="0.25">
      <c r="A1119" s="42"/>
      <c r="B1119" s="42"/>
      <c r="C1119" s="42"/>
      <c r="D1119" s="42"/>
      <c r="E1119" s="42"/>
      <c r="F1119" s="62"/>
      <c r="G1119" s="62"/>
      <c r="H1119" s="63"/>
      <c r="I1119" s="293"/>
      <c r="K1119" s="42"/>
      <c r="L1119" s="42"/>
      <c r="M1119" s="42"/>
      <c r="N1119" s="42"/>
      <c r="O1119" s="63"/>
      <c r="P1119" s="42"/>
      <c r="Q1119" s="42"/>
      <c r="S1119" s="42"/>
      <c r="T1119" s="39"/>
      <c r="U1119" s="39"/>
      <c r="V1119" s="39"/>
      <c r="W1119" s="39"/>
      <c r="X1119" s="39"/>
      <c r="Y1119" s="39"/>
      <c r="AN1119" s="68"/>
      <c r="AO1119" s="68"/>
    </row>
    <row r="1120" spans="1:41" s="43" customFormat="1" x14ac:dyDescent="0.25">
      <c r="A1120" s="42"/>
      <c r="B1120" s="42"/>
      <c r="C1120" s="42"/>
      <c r="D1120" s="42"/>
      <c r="E1120" s="42"/>
      <c r="F1120" s="62"/>
      <c r="G1120" s="62"/>
      <c r="H1120" s="63"/>
      <c r="I1120" s="293"/>
      <c r="K1120" s="42"/>
      <c r="L1120" s="42"/>
      <c r="M1120" s="42"/>
      <c r="N1120" s="42"/>
      <c r="O1120" s="63"/>
      <c r="P1120" s="42"/>
      <c r="Q1120" s="42"/>
      <c r="S1120" s="42"/>
      <c r="T1120" s="39"/>
      <c r="U1120" s="39"/>
      <c r="V1120" s="39"/>
      <c r="W1120" s="39"/>
      <c r="X1120" s="39"/>
      <c r="Y1120" s="39"/>
      <c r="AN1120" s="68"/>
      <c r="AO1120" s="68"/>
    </row>
    <row r="1121" spans="1:41" s="43" customFormat="1" x14ac:dyDescent="0.25">
      <c r="A1121" s="42"/>
      <c r="B1121" s="42"/>
      <c r="C1121" s="42"/>
      <c r="D1121" s="42"/>
      <c r="E1121" s="42"/>
      <c r="F1121" s="62"/>
      <c r="G1121" s="62"/>
      <c r="H1121" s="63"/>
      <c r="I1121" s="293"/>
      <c r="K1121" s="42"/>
      <c r="L1121" s="42"/>
      <c r="M1121" s="42"/>
      <c r="N1121" s="42"/>
      <c r="O1121" s="63"/>
      <c r="P1121" s="42"/>
      <c r="Q1121" s="42"/>
      <c r="S1121" s="42"/>
      <c r="T1121" s="39"/>
      <c r="U1121" s="39"/>
      <c r="V1121" s="39"/>
      <c r="W1121" s="39"/>
      <c r="X1121" s="39"/>
      <c r="Y1121" s="39"/>
      <c r="AN1121" s="68"/>
      <c r="AO1121" s="68"/>
    </row>
    <row r="1122" spans="1:41" s="43" customFormat="1" x14ac:dyDescent="0.25">
      <c r="A1122" s="42"/>
      <c r="B1122" s="42"/>
      <c r="C1122" s="42"/>
      <c r="D1122" s="42"/>
      <c r="E1122" s="42"/>
      <c r="F1122" s="62"/>
      <c r="G1122" s="62"/>
      <c r="H1122" s="63"/>
      <c r="I1122" s="293"/>
      <c r="K1122" s="42"/>
      <c r="L1122" s="42"/>
      <c r="M1122" s="42"/>
      <c r="N1122" s="42"/>
      <c r="O1122" s="63"/>
      <c r="P1122" s="42"/>
      <c r="Q1122" s="42"/>
      <c r="S1122" s="42"/>
      <c r="T1122" s="39"/>
      <c r="U1122" s="39"/>
      <c r="V1122" s="39"/>
      <c r="W1122" s="39"/>
      <c r="X1122" s="39"/>
      <c r="Y1122" s="39"/>
      <c r="AN1122" s="68"/>
      <c r="AO1122" s="68"/>
    </row>
    <row r="1123" spans="1:41" s="43" customFormat="1" x14ac:dyDescent="0.25">
      <c r="A1123" s="42"/>
      <c r="B1123" s="42"/>
      <c r="C1123" s="42"/>
      <c r="D1123" s="42"/>
      <c r="E1123" s="42"/>
      <c r="F1123" s="62"/>
      <c r="G1123" s="62"/>
      <c r="H1123" s="63"/>
      <c r="I1123" s="293"/>
      <c r="K1123" s="42"/>
      <c r="L1123" s="42"/>
      <c r="M1123" s="42"/>
      <c r="N1123" s="42"/>
      <c r="O1123" s="63"/>
      <c r="P1123" s="42"/>
      <c r="Q1123" s="42"/>
      <c r="S1123" s="42"/>
      <c r="T1123" s="39"/>
      <c r="U1123" s="39"/>
      <c r="V1123" s="39"/>
      <c r="W1123" s="39"/>
      <c r="X1123" s="39"/>
      <c r="Y1123" s="39"/>
      <c r="AN1123" s="68"/>
      <c r="AO1123" s="68"/>
    </row>
    <row r="1124" spans="1:41" s="43" customFormat="1" x14ac:dyDescent="0.25">
      <c r="A1124" s="42"/>
      <c r="B1124" s="42"/>
      <c r="C1124" s="42"/>
      <c r="D1124" s="42"/>
      <c r="E1124" s="42"/>
      <c r="F1124" s="62"/>
      <c r="G1124" s="62"/>
      <c r="H1124" s="63"/>
      <c r="I1124" s="293"/>
      <c r="K1124" s="42"/>
      <c r="L1124" s="42"/>
      <c r="M1124" s="42"/>
      <c r="N1124" s="42"/>
      <c r="O1124" s="63"/>
      <c r="P1124" s="42"/>
      <c r="Q1124" s="42"/>
      <c r="S1124" s="42"/>
      <c r="T1124" s="39"/>
      <c r="U1124" s="39"/>
      <c r="V1124" s="39"/>
      <c r="W1124" s="39"/>
      <c r="X1124" s="39"/>
      <c r="Y1124" s="39"/>
      <c r="AN1124" s="68"/>
      <c r="AO1124" s="68"/>
    </row>
    <row r="1125" spans="1:41" s="43" customFormat="1" x14ac:dyDescent="0.25">
      <c r="A1125" s="42"/>
      <c r="B1125" s="42"/>
      <c r="C1125" s="42"/>
      <c r="D1125" s="42"/>
      <c r="E1125" s="42"/>
      <c r="F1125" s="62"/>
      <c r="G1125" s="62"/>
      <c r="H1125" s="63"/>
      <c r="I1125" s="293"/>
      <c r="K1125" s="42"/>
      <c r="L1125" s="42"/>
      <c r="M1125" s="42"/>
      <c r="N1125" s="42"/>
      <c r="O1125" s="63"/>
      <c r="P1125" s="42"/>
      <c r="Q1125" s="42"/>
      <c r="S1125" s="42"/>
      <c r="T1125" s="39"/>
      <c r="U1125" s="39"/>
      <c r="V1125" s="39"/>
      <c r="W1125" s="39"/>
      <c r="X1125" s="39"/>
      <c r="Y1125" s="39"/>
      <c r="AN1125" s="68"/>
      <c r="AO1125" s="68"/>
    </row>
    <row r="1126" spans="1:41" s="43" customFormat="1" x14ac:dyDescent="0.25">
      <c r="A1126" s="42"/>
      <c r="B1126" s="42"/>
      <c r="C1126" s="42"/>
      <c r="D1126" s="42"/>
      <c r="E1126" s="42"/>
      <c r="F1126" s="62"/>
      <c r="G1126" s="62"/>
      <c r="H1126" s="63"/>
      <c r="I1126" s="293"/>
      <c r="K1126" s="42"/>
      <c r="L1126" s="42"/>
      <c r="M1126" s="42"/>
      <c r="N1126" s="42"/>
      <c r="O1126" s="63"/>
      <c r="P1126" s="42"/>
      <c r="Q1126" s="42"/>
      <c r="S1126" s="42"/>
      <c r="T1126" s="39"/>
      <c r="U1126" s="39"/>
      <c r="V1126" s="39"/>
      <c r="W1126" s="39"/>
      <c r="X1126" s="39"/>
      <c r="Y1126" s="39"/>
      <c r="AN1126" s="68"/>
      <c r="AO1126" s="68"/>
    </row>
    <row r="1127" spans="1:41" s="43" customFormat="1" x14ac:dyDescent="0.25">
      <c r="A1127" s="42"/>
      <c r="B1127" s="42"/>
      <c r="C1127" s="42"/>
      <c r="D1127" s="42"/>
      <c r="E1127" s="42"/>
      <c r="F1127" s="62"/>
      <c r="G1127" s="62"/>
      <c r="H1127" s="63"/>
      <c r="I1127" s="293"/>
      <c r="K1127" s="42"/>
      <c r="L1127" s="42"/>
      <c r="M1127" s="42"/>
      <c r="N1127" s="42"/>
      <c r="O1127" s="63"/>
      <c r="P1127" s="42"/>
      <c r="Q1127" s="42"/>
      <c r="S1127" s="42"/>
      <c r="T1127" s="39"/>
      <c r="U1127" s="39"/>
      <c r="V1127" s="39"/>
      <c r="W1127" s="39"/>
      <c r="X1127" s="39"/>
      <c r="Y1127" s="39"/>
      <c r="AN1127" s="68"/>
      <c r="AO1127" s="68"/>
    </row>
    <row r="1128" spans="1:41" s="43" customFormat="1" x14ac:dyDescent="0.25">
      <c r="A1128" s="42"/>
      <c r="B1128" s="42"/>
      <c r="C1128" s="42"/>
      <c r="D1128" s="42"/>
      <c r="E1128" s="42"/>
      <c r="F1128" s="62"/>
      <c r="G1128" s="62"/>
      <c r="H1128" s="63"/>
      <c r="I1128" s="293"/>
      <c r="K1128" s="42"/>
      <c r="L1128" s="42"/>
      <c r="M1128" s="42"/>
      <c r="N1128" s="42"/>
      <c r="O1128" s="63"/>
      <c r="P1128" s="42"/>
      <c r="Q1128" s="42"/>
      <c r="S1128" s="42"/>
      <c r="T1128" s="39"/>
      <c r="U1128" s="39"/>
      <c r="V1128" s="39"/>
      <c r="W1128" s="39"/>
      <c r="X1128" s="39"/>
      <c r="Y1128" s="39"/>
      <c r="AN1128" s="68"/>
      <c r="AO1128" s="68"/>
    </row>
    <row r="1129" spans="1:41" s="43" customFormat="1" x14ac:dyDescent="0.25">
      <c r="A1129" s="42"/>
      <c r="B1129" s="42"/>
      <c r="C1129" s="42"/>
      <c r="D1129" s="42"/>
      <c r="E1129" s="42"/>
      <c r="F1129" s="62"/>
      <c r="G1129" s="62"/>
      <c r="H1129" s="63"/>
      <c r="I1129" s="293"/>
      <c r="K1129" s="42"/>
      <c r="L1129" s="42"/>
      <c r="M1129" s="42"/>
      <c r="N1129" s="42"/>
      <c r="O1129" s="63"/>
      <c r="P1129" s="42"/>
      <c r="Q1129" s="42"/>
      <c r="S1129" s="42"/>
      <c r="T1129" s="39"/>
      <c r="U1129" s="39"/>
      <c r="V1129" s="39"/>
      <c r="W1129" s="39"/>
      <c r="X1129" s="39"/>
      <c r="Y1129" s="39"/>
      <c r="AN1129" s="68"/>
      <c r="AO1129" s="68"/>
    </row>
    <row r="1130" spans="1:41" s="43" customFormat="1" x14ac:dyDescent="0.25">
      <c r="A1130" s="42"/>
      <c r="B1130" s="42"/>
      <c r="C1130" s="42"/>
      <c r="D1130" s="42"/>
      <c r="E1130" s="42"/>
      <c r="F1130" s="62"/>
      <c r="G1130" s="62"/>
      <c r="H1130" s="63"/>
      <c r="I1130" s="293"/>
      <c r="K1130" s="42"/>
      <c r="L1130" s="42"/>
      <c r="M1130" s="42"/>
      <c r="N1130" s="42"/>
      <c r="O1130" s="63"/>
      <c r="P1130" s="42"/>
      <c r="Q1130" s="42"/>
      <c r="S1130" s="42"/>
      <c r="T1130" s="39"/>
      <c r="U1130" s="39"/>
      <c r="V1130" s="39"/>
      <c r="W1130" s="39"/>
      <c r="X1130" s="39"/>
      <c r="Y1130" s="39"/>
      <c r="AN1130" s="68"/>
      <c r="AO1130" s="68"/>
    </row>
    <row r="1131" spans="1:41" s="43" customFormat="1" x14ac:dyDescent="0.25">
      <c r="A1131" s="42"/>
      <c r="B1131" s="42"/>
      <c r="C1131" s="42"/>
      <c r="D1131" s="42"/>
      <c r="E1131" s="42"/>
      <c r="F1131" s="62"/>
      <c r="G1131" s="62"/>
      <c r="H1131" s="63"/>
      <c r="I1131" s="293"/>
      <c r="K1131" s="42"/>
      <c r="L1131" s="42"/>
      <c r="M1131" s="42"/>
      <c r="N1131" s="42"/>
      <c r="O1131" s="63"/>
      <c r="P1131" s="42"/>
      <c r="Q1131" s="42"/>
      <c r="S1131" s="42"/>
      <c r="T1131" s="39"/>
      <c r="U1131" s="39"/>
      <c r="V1131" s="39"/>
      <c r="W1131" s="39"/>
      <c r="X1131" s="39"/>
      <c r="Y1131" s="39"/>
      <c r="AN1131" s="68"/>
      <c r="AO1131" s="68"/>
    </row>
    <row r="1132" spans="1:41" s="43" customFormat="1" x14ac:dyDescent="0.25">
      <c r="A1132" s="42"/>
      <c r="B1132" s="42"/>
      <c r="C1132" s="42"/>
      <c r="D1132" s="42"/>
      <c r="E1132" s="42"/>
      <c r="F1132" s="62"/>
      <c r="G1132" s="62"/>
      <c r="H1132" s="63"/>
      <c r="I1132" s="293"/>
      <c r="K1132" s="42"/>
      <c r="L1132" s="42"/>
      <c r="M1132" s="42"/>
      <c r="N1132" s="42"/>
      <c r="O1132" s="63"/>
      <c r="P1132" s="42"/>
      <c r="Q1132" s="42"/>
      <c r="S1132" s="42"/>
      <c r="T1132" s="39"/>
      <c r="U1132" s="39"/>
      <c r="V1132" s="39"/>
      <c r="W1132" s="39"/>
      <c r="X1132" s="39"/>
      <c r="Y1132" s="39"/>
      <c r="AN1132" s="68"/>
      <c r="AO1132" s="68"/>
    </row>
    <row r="1133" spans="1:41" s="43" customFormat="1" x14ac:dyDescent="0.25">
      <c r="A1133" s="42"/>
      <c r="B1133" s="42"/>
      <c r="C1133" s="42"/>
      <c r="D1133" s="42"/>
      <c r="E1133" s="42"/>
      <c r="F1133" s="62"/>
      <c r="G1133" s="62"/>
      <c r="H1133" s="63"/>
      <c r="I1133" s="293"/>
      <c r="K1133" s="42"/>
      <c r="L1133" s="42"/>
      <c r="M1133" s="42"/>
      <c r="N1133" s="42"/>
      <c r="O1133" s="63"/>
      <c r="P1133" s="42"/>
      <c r="Q1133" s="42"/>
      <c r="S1133" s="42"/>
      <c r="T1133" s="39"/>
      <c r="U1133" s="39"/>
      <c r="V1133" s="39"/>
      <c r="W1133" s="39"/>
      <c r="X1133" s="39"/>
      <c r="Y1133" s="39"/>
      <c r="AN1133" s="68"/>
      <c r="AO1133" s="68"/>
    </row>
    <row r="1134" spans="1:41" s="43" customFormat="1" x14ac:dyDescent="0.25">
      <c r="A1134" s="42"/>
      <c r="B1134" s="42"/>
      <c r="C1134" s="42"/>
      <c r="D1134" s="42"/>
      <c r="E1134" s="42"/>
      <c r="F1134" s="62"/>
      <c r="G1134" s="62"/>
      <c r="H1134" s="63"/>
      <c r="I1134" s="293"/>
      <c r="K1134" s="42"/>
      <c r="L1134" s="42"/>
      <c r="M1134" s="42"/>
      <c r="N1134" s="42"/>
      <c r="O1134" s="63"/>
      <c r="P1134" s="42"/>
      <c r="Q1134" s="42"/>
      <c r="S1134" s="42"/>
      <c r="T1134" s="39"/>
      <c r="U1134" s="39"/>
      <c r="V1134" s="39"/>
      <c r="W1134" s="39"/>
      <c r="X1134" s="39"/>
      <c r="Y1134" s="39"/>
      <c r="AN1134" s="68"/>
      <c r="AO1134" s="68"/>
    </row>
    <row r="1135" spans="1:41" s="43" customFormat="1" x14ac:dyDescent="0.25">
      <c r="A1135" s="42"/>
      <c r="B1135" s="42"/>
      <c r="C1135" s="42"/>
      <c r="D1135" s="42"/>
      <c r="E1135" s="42"/>
      <c r="F1135" s="62"/>
      <c r="G1135" s="62"/>
      <c r="H1135" s="63"/>
      <c r="I1135" s="293"/>
      <c r="K1135" s="42"/>
      <c r="L1135" s="42"/>
      <c r="M1135" s="42"/>
      <c r="N1135" s="42"/>
      <c r="O1135" s="63"/>
      <c r="P1135" s="42"/>
      <c r="Q1135" s="42"/>
      <c r="S1135" s="42"/>
      <c r="T1135" s="39"/>
      <c r="U1135" s="39"/>
      <c r="V1135" s="39"/>
      <c r="W1135" s="39"/>
      <c r="X1135" s="39"/>
      <c r="Y1135" s="39"/>
      <c r="AN1135" s="68"/>
      <c r="AO1135" s="68"/>
    </row>
    <row r="1136" spans="1:41" s="43" customFormat="1" x14ac:dyDescent="0.25">
      <c r="A1136" s="42"/>
      <c r="B1136" s="42"/>
      <c r="C1136" s="42"/>
      <c r="D1136" s="42"/>
      <c r="E1136" s="42"/>
      <c r="F1136" s="62"/>
      <c r="G1136" s="62"/>
      <c r="H1136" s="63"/>
      <c r="I1136" s="293"/>
      <c r="K1136" s="42"/>
      <c r="L1136" s="42"/>
      <c r="M1136" s="42"/>
      <c r="N1136" s="42"/>
      <c r="O1136" s="63"/>
      <c r="P1136" s="42"/>
      <c r="Q1136" s="42"/>
      <c r="S1136" s="42"/>
      <c r="T1136" s="39"/>
      <c r="U1136" s="39"/>
      <c r="V1136" s="39"/>
      <c r="W1136" s="39"/>
      <c r="X1136" s="39"/>
      <c r="Y1136" s="39"/>
      <c r="AN1136" s="68"/>
      <c r="AO1136" s="68"/>
    </row>
    <row r="1137" spans="1:41" s="43" customFormat="1" x14ac:dyDescent="0.25">
      <c r="A1137" s="42"/>
      <c r="B1137" s="42"/>
      <c r="C1137" s="42"/>
      <c r="D1137" s="42"/>
      <c r="E1137" s="42"/>
      <c r="F1137" s="62"/>
      <c r="G1137" s="62"/>
      <c r="H1137" s="63"/>
      <c r="I1137" s="293"/>
      <c r="K1137" s="42"/>
      <c r="L1137" s="42"/>
      <c r="M1137" s="42"/>
      <c r="N1137" s="42"/>
      <c r="O1137" s="63"/>
      <c r="P1137" s="42"/>
      <c r="Q1137" s="42"/>
      <c r="S1137" s="42"/>
      <c r="T1137" s="39"/>
      <c r="U1137" s="39"/>
      <c r="V1137" s="39"/>
      <c r="W1137" s="39"/>
      <c r="X1137" s="39"/>
      <c r="Y1137" s="39"/>
      <c r="AN1137" s="68"/>
      <c r="AO1137" s="68"/>
    </row>
    <row r="1138" spans="1:41" s="43" customFormat="1" x14ac:dyDescent="0.25">
      <c r="A1138" s="42"/>
      <c r="B1138" s="42"/>
      <c r="C1138" s="42"/>
      <c r="D1138" s="42"/>
      <c r="E1138" s="42"/>
      <c r="F1138" s="62"/>
      <c r="G1138" s="62"/>
      <c r="H1138" s="63"/>
      <c r="I1138" s="293"/>
      <c r="K1138" s="42"/>
      <c r="L1138" s="42"/>
      <c r="M1138" s="42"/>
      <c r="N1138" s="42"/>
      <c r="O1138" s="63"/>
      <c r="P1138" s="42"/>
      <c r="Q1138" s="42"/>
      <c r="S1138" s="42"/>
      <c r="T1138" s="39"/>
      <c r="U1138" s="39"/>
      <c r="V1138" s="39"/>
      <c r="W1138" s="39"/>
      <c r="X1138" s="39"/>
      <c r="Y1138" s="39"/>
      <c r="AN1138" s="68"/>
      <c r="AO1138" s="68"/>
    </row>
    <row r="1139" spans="1:41" s="43" customFormat="1" x14ac:dyDescent="0.25">
      <c r="A1139" s="42"/>
      <c r="B1139" s="42"/>
      <c r="C1139" s="42"/>
      <c r="D1139" s="42"/>
      <c r="E1139" s="42"/>
      <c r="F1139" s="62"/>
      <c r="G1139" s="62"/>
      <c r="H1139" s="63"/>
      <c r="I1139" s="293"/>
      <c r="K1139" s="42"/>
      <c r="L1139" s="42"/>
      <c r="M1139" s="42"/>
      <c r="N1139" s="42"/>
      <c r="O1139" s="63"/>
      <c r="P1139" s="42"/>
      <c r="Q1139" s="42"/>
      <c r="S1139" s="42"/>
      <c r="T1139" s="39"/>
      <c r="U1139" s="39"/>
      <c r="V1139" s="39"/>
      <c r="W1139" s="39"/>
      <c r="X1139" s="39"/>
      <c r="Y1139" s="39"/>
      <c r="AN1139" s="68"/>
      <c r="AO1139" s="68"/>
    </row>
    <row r="1140" spans="1:41" s="43" customFormat="1" x14ac:dyDescent="0.25">
      <c r="A1140" s="42"/>
      <c r="B1140" s="42"/>
      <c r="C1140" s="42"/>
      <c r="D1140" s="42"/>
      <c r="E1140" s="42"/>
      <c r="F1140" s="62"/>
      <c r="G1140" s="62"/>
      <c r="H1140" s="63"/>
      <c r="I1140" s="293"/>
      <c r="K1140" s="42"/>
      <c r="L1140" s="42"/>
      <c r="M1140" s="42"/>
      <c r="N1140" s="42"/>
      <c r="O1140" s="63"/>
      <c r="P1140" s="42"/>
      <c r="Q1140" s="42"/>
      <c r="S1140" s="42"/>
      <c r="T1140" s="39"/>
      <c r="U1140" s="39"/>
      <c r="V1140" s="39"/>
      <c r="W1140" s="39"/>
      <c r="X1140" s="39"/>
      <c r="Y1140" s="39"/>
      <c r="AN1140" s="68"/>
      <c r="AO1140" s="68"/>
    </row>
    <row r="1141" spans="1:41" s="43" customFormat="1" x14ac:dyDescent="0.25">
      <c r="A1141" s="42"/>
      <c r="B1141" s="42"/>
      <c r="C1141" s="42"/>
      <c r="D1141" s="42"/>
      <c r="E1141" s="42"/>
      <c r="F1141" s="62"/>
      <c r="G1141" s="62"/>
      <c r="H1141" s="63"/>
      <c r="I1141" s="293"/>
      <c r="K1141" s="42"/>
      <c r="L1141" s="42"/>
      <c r="M1141" s="42"/>
      <c r="N1141" s="42"/>
      <c r="O1141" s="63"/>
      <c r="P1141" s="42"/>
      <c r="Q1141" s="42"/>
      <c r="S1141" s="42"/>
      <c r="T1141" s="39"/>
      <c r="U1141" s="39"/>
      <c r="V1141" s="39"/>
      <c r="W1141" s="39"/>
      <c r="X1141" s="39"/>
      <c r="Y1141" s="39"/>
      <c r="AN1141" s="68"/>
      <c r="AO1141" s="68"/>
    </row>
    <row r="1142" spans="1:41" s="43" customFormat="1" x14ac:dyDescent="0.25">
      <c r="A1142" s="42"/>
      <c r="B1142" s="42"/>
      <c r="C1142" s="42"/>
      <c r="D1142" s="42"/>
      <c r="E1142" s="42"/>
      <c r="F1142" s="62"/>
      <c r="G1142" s="62"/>
      <c r="H1142" s="63"/>
      <c r="I1142" s="293"/>
      <c r="K1142" s="42"/>
      <c r="L1142" s="42"/>
      <c r="M1142" s="42"/>
      <c r="N1142" s="42"/>
      <c r="O1142" s="63"/>
      <c r="P1142" s="42"/>
      <c r="Q1142" s="42"/>
      <c r="S1142" s="42"/>
      <c r="T1142" s="39"/>
      <c r="U1142" s="39"/>
      <c r="V1142" s="39"/>
      <c r="W1142" s="39"/>
      <c r="X1142" s="39"/>
      <c r="Y1142" s="39"/>
      <c r="AN1142" s="68"/>
      <c r="AO1142" s="68"/>
    </row>
    <row r="1143" spans="1:41" s="43" customFormat="1" x14ac:dyDescent="0.25">
      <c r="A1143" s="42"/>
      <c r="B1143" s="42"/>
      <c r="C1143" s="42"/>
      <c r="D1143" s="42"/>
      <c r="E1143" s="42"/>
      <c r="F1143" s="62"/>
      <c r="G1143" s="62"/>
      <c r="H1143" s="63"/>
      <c r="I1143" s="293"/>
      <c r="K1143" s="42"/>
      <c r="L1143" s="42"/>
      <c r="M1143" s="42"/>
      <c r="N1143" s="42"/>
      <c r="O1143" s="63"/>
      <c r="P1143" s="42"/>
      <c r="Q1143" s="42"/>
      <c r="S1143" s="42"/>
      <c r="T1143" s="39"/>
      <c r="U1143" s="39"/>
      <c r="V1143" s="39"/>
      <c r="W1143" s="39"/>
      <c r="X1143" s="39"/>
      <c r="Y1143" s="39"/>
      <c r="AN1143" s="68"/>
      <c r="AO1143" s="68"/>
    </row>
    <row r="1144" spans="1:41" s="43" customFormat="1" x14ac:dyDescent="0.25">
      <c r="A1144" s="42"/>
      <c r="B1144" s="42"/>
      <c r="C1144" s="42"/>
      <c r="D1144" s="42"/>
      <c r="E1144" s="42"/>
      <c r="F1144" s="62"/>
      <c r="G1144" s="62"/>
      <c r="H1144" s="63"/>
      <c r="I1144" s="293"/>
      <c r="K1144" s="42"/>
      <c r="L1144" s="42"/>
      <c r="M1144" s="42"/>
      <c r="N1144" s="42"/>
      <c r="O1144" s="63"/>
      <c r="P1144" s="42"/>
      <c r="Q1144" s="42"/>
      <c r="S1144" s="42"/>
      <c r="T1144" s="39"/>
      <c r="U1144" s="39"/>
      <c r="V1144" s="39"/>
      <c r="W1144" s="39"/>
      <c r="X1144" s="39"/>
      <c r="Y1144" s="39"/>
      <c r="AN1144" s="68"/>
      <c r="AO1144" s="68"/>
    </row>
    <row r="1145" spans="1:41" s="43" customFormat="1" x14ac:dyDescent="0.25">
      <c r="A1145" s="42"/>
      <c r="B1145" s="42"/>
      <c r="C1145" s="42"/>
      <c r="D1145" s="42"/>
      <c r="E1145" s="42"/>
      <c r="F1145" s="62"/>
      <c r="G1145" s="62"/>
      <c r="H1145" s="63"/>
      <c r="I1145" s="293"/>
      <c r="K1145" s="42"/>
      <c r="L1145" s="42"/>
      <c r="M1145" s="42"/>
      <c r="N1145" s="42"/>
      <c r="O1145" s="63"/>
      <c r="P1145" s="42"/>
      <c r="Q1145" s="42"/>
      <c r="S1145" s="42"/>
      <c r="T1145" s="39"/>
      <c r="U1145" s="39"/>
      <c r="V1145" s="39"/>
      <c r="W1145" s="39"/>
      <c r="X1145" s="39"/>
      <c r="Y1145" s="39"/>
      <c r="AN1145" s="68"/>
      <c r="AO1145" s="68"/>
    </row>
    <row r="1146" spans="1:41" s="43" customFormat="1" x14ac:dyDescent="0.25">
      <c r="A1146" s="42"/>
      <c r="B1146" s="42"/>
      <c r="C1146" s="42"/>
      <c r="D1146" s="42"/>
      <c r="E1146" s="42"/>
      <c r="F1146" s="62"/>
      <c r="G1146" s="62"/>
      <c r="H1146" s="63"/>
      <c r="I1146" s="293"/>
      <c r="K1146" s="42"/>
      <c r="L1146" s="42"/>
      <c r="M1146" s="42"/>
      <c r="N1146" s="42"/>
      <c r="O1146" s="63"/>
      <c r="P1146" s="42"/>
      <c r="Q1146" s="42"/>
      <c r="S1146" s="42"/>
      <c r="T1146" s="39"/>
      <c r="U1146" s="39"/>
      <c r="V1146" s="39"/>
      <c r="W1146" s="39"/>
      <c r="X1146" s="39"/>
      <c r="Y1146" s="39"/>
      <c r="AN1146" s="68"/>
      <c r="AO1146" s="68"/>
    </row>
    <row r="1147" spans="1:41" s="43" customFormat="1" x14ac:dyDescent="0.25">
      <c r="A1147" s="42"/>
      <c r="B1147" s="42"/>
      <c r="C1147" s="42"/>
      <c r="D1147" s="42"/>
      <c r="E1147" s="42"/>
      <c r="F1147" s="62"/>
      <c r="G1147" s="62"/>
      <c r="H1147" s="63"/>
      <c r="I1147" s="293"/>
      <c r="K1147" s="42"/>
      <c r="L1147" s="42"/>
      <c r="M1147" s="42"/>
      <c r="N1147" s="42"/>
      <c r="O1147" s="63"/>
      <c r="P1147" s="42"/>
      <c r="Q1147" s="42"/>
      <c r="S1147" s="42"/>
      <c r="T1147" s="39"/>
      <c r="U1147" s="39"/>
      <c r="V1147" s="39"/>
      <c r="W1147" s="39"/>
      <c r="X1147" s="39"/>
      <c r="Y1147" s="39"/>
      <c r="AN1147" s="68"/>
      <c r="AO1147" s="68"/>
    </row>
    <row r="1148" spans="1:41" s="43" customFormat="1" x14ac:dyDescent="0.25">
      <c r="A1148" s="42"/>
      <c r="B1148" s="42"/>
      <c r="C1148" s="42"/>
      <c r="D1148" s="42"/>
      <c r="E1148" s="42"/>
      <c r="F1148" s="62"/>
      <c r="G1148" s="62"/>
      <c r="H1148" s="63"/>
      <c r="I1148" s="293"/>
      <c r="K1148" s="42"/>
      <c r="L1148" s="42"/>
      <c r="M1148" s="42"/>
      <c r="N1148" s="42"/>
      <c r="O1148" s="63"/>
      <c r="P1148" s="42"/>
      <c r="Q1148" s="42"/>
      <c r="S1148" s="42"/>
      <c r="T1148" s="39"/>
      <c r="U1148" s="39"/>
      <c r="V1148" s="39"/>
      <c r="W1148" s="39"/>
      <c r="X1148" s="39"/>
      <c r="Y1148" s="39"/>
      <c r="AN1148" s="68"/>
      <c r="AO1148" s="68"/>
    </row>
    <row r="1149" spans="1:41" s="43" customFormat="1" x14ac:dyDescent="0.25">
      <c r="A1149" s="42"/>
      <c r="B1149" s="42"/>
      <c r="C1149" s="42"/>
      <c r="D1149" s="42"/>
      <c r="E1149" s="42"/>
      <c r="F1149" s="62"/>
      <c r="G1149" s="62"/>
      <c r="H1149" s="63"/>
      <c r="I1149" s="293"/>
      <c r="K1149" s="42"/>
      <c r="L1149" s="42"/>
      <c r="M1149" s="42"/>
      <c r="N1149" s="42"/>
      <c r="O1149" s="63"/>
      <c r="P1149" s="42"/>
      <c r="Q1149" s="42"/>
      <c r="S1149" s="42"/>
      <c r="T1149" s="39"/>
      <c r="U1149" s="39"/>
      <c r="V1149" s="39"/>
      <c r="W1149" s="39"/>
      <c r="X1149" s="39"/>
      <c r="Y1149" s="39"/>
      <c r="AN1149" s="68"/>
      <c r="AO1149" s="68"/>
    </row>
    <row r="1150" spans="1:41" s="43" customFormat="1" x14ac:dyDescent="0.25">
      <c r="A1150" s="42"/>
      <c r="B1150" s="42"/>
      <c r="C1150" s="42"/>
      <c r="D1150" s="42"/>
      <c r="E1150" s="42"/>
      <c r="F1150" s="62"/>
      <c r="G1150" s="62"/>
      <c r="H1150" s="63"/>
      <c r="I1150" s="293"/>
      <c r="K1150" s="42"/>
      <c r="L1150" s="42"/>
      <c r="M1150" s="42"/>
      <c r="N1150" s="42"/>
      <c r="O1150" s="63"/>
      <c r="P1150" s="42"/>
      <c r="Q1150" s="42"/>
      <c r="S1150" s="42"/>
      <c r="T1150" s="39"/>
      <c r="U1150" s="39"/>
      <c r="V1150" s="39"/>
      <c r="W1150" s="39"/>
      <c r="X1150" s="39"/>
      <c r="Y1150" s="39"/>
      <c r="AN1150" s="68"/>
      <c r="AO1150" s="68"/>
    </row>
    <row r="1151" spans="1:41" s="43" customFormat="1" x14ac:dyDescent="0.25">
      <c r="A1151" s="42"/>
      <c r="B1151" s="42"/>
      <c r="C1151" s="42"/>
      <c r="D1151" s="42"/>
      <c r="E1151" s="42"/>
      <c r="F1151" s="62"/>
      <c r="G1151" s="62"/>
      <c r="H1151" s="63"/>
      <c r="I1151" s="293"/>
      <c r="K1151" s="42"/>
      <c r="L1151" s="42"/>
      <c r="M1151" s="42"/>
      <c r="N1151" s="42"/>
      <c r="O1151" s="63"/>
      <c r="P1151" s="42"/>
      <c r="Q1151" s="42"/>
      <c r="S1151" s="42"/>
      <c r="T1151" s="39"/>
      <c r="U1151" s="39"/>
      <c r="V1151" s="39"/>
      <c r="W1151" s="39"/>
      <c r="X1151" s="39"/>
      <c r="Y1151" s="39"/>
      <c r="AN1151" s="68"/>
      <c r="AO1151" s="68"/>
    </row>
    <row r="1152" spans="1:41" s="43" customFormat="1" x14ac:dyDescent="0.25">
      <c r="A1152" s="42"/>
      <c r="B1152" s="42"/>
      <c r="C1152" s="42"/>
      <c r="D1152" s="42"/>
      <c r="E1152" s="42"/>
      <c r="F1152" s="62"/>
      <c r="G1152" s="62"/>
      <c r="H1152" s="63"/>
      <c r="I1152" s="293"/>
      <c r="K1152" s="42"/>
      <c r="L1152" s="42"/>
      <c r="M1152" s="42"/>
      <c r="N1152" s="42"/>
      <c r="O1152" s="63"/>
      <c r="P1152" s="42"/>
      <c r="Q1152" s="42"/>
      <c r="S1152" s="42"/>
      <c r="T1152" s="39"/>
      <c r="U1152" s="39"/>
      <c r="V1152" s="39"/>
      <c r="W1152" s="39"/>
      <c r="X1152" s="39"/>
      <c r="Y1152" s="39"/>
      <c r="AN1152" s="68"/>
      <c r="AO1152" s="68"/>
    </row>
    <row r="1153" spans="1:41" s="43" customFormat="1" x14ac:dyDescent="0.25">
      <c r="A1153" s="42"/>
      <c r="B1153" s="42"/>
      <c r="C1153" s="42"/>
      <c r="D1153" s="42"/>
      <c r="E1153" s="42"/>
      <c r="F1153" s="62"/>
      <c r="G1153" s="62"/>
      <c r="H1153" s="63"/>
      <c r="I1153" s="293"/>
      <c r="K1153" s="42"/>
      <c r="L1153" s="42"/>
      <c r="M1153" s="42"/>
      <c r="N1153" s="42"/>
      <c r="O1153" s="63"/>
      <c r="P1153" s="42"/>
      <c r="Q1153" s="42"/>
      <c r="S1153" s="42"/>
      <c r="T1153" s="39"/>
      <c r="U1153" s="39"/>
      <c r="V1153" s="39"/>
      <c r="W1153" s="39"/>
      <c r="X1153" s="39"/>
      <c r="Y1153" s="39"/>
      <c r="AN1153" s="68"/>
      <c r="AO1153" s="68"/>
    </row>
    <row r="1154" spans="1:41" s="43" customFormat="1" x14ac:dyDescent="0.25">
      <c r="A1154" s="42"/>
      <c r="B1154" s="42"/>
      <c r="C1154" s="42"/>
      <c r="D1154" s="42"/>
      <c r="E1154" s="42"/>
      <c r="F1154" s="62"/>
      <c r="G1154" s="62"/>
      <c r="H1154" s="63"/>
      <c r="I1154" s="293"/>
      <c r="K1154" s="42"/>
      <c r="L1154" s="42"/>
      <c r="M1154" s="42"/>
      <c r="N1154" s="42"/>
      <c r="O1154" s="63"/>
      <c r="P1154" s="42"/>
      <c r="Q1154" s="42"/>
      <c r="S1154" s="42"/>
      <c r="T1154" s="39"/>
      <c r="U1154" s="39"/>
      <c r="V1154" s="39"/>
      <c r="W1154" s="39"/>
      <c r="X1154" s="39"/>
      <c r="Y1154" s="39"/>
      <c r="AN1154" s="68"/>
      <c r="AO1154" s="68"/>
    </row>
    <row r="1155" spans="1:41" s="43" customFormat="1" x14ac:dyDescent="0.25">
      <c r="A1155" s="42"/>
      <c r="B1155" s="42"/>
      <c r="C1155" s="42"/>
      <c r="D1155" s="42"/>
      <c r="E1155" s="42"/>
      <c r="F1155" s="62"/>
      <c r="G1155" s="62"/>
      <c r="H1155" s="63"/>
      <c r="I1155" s="293"/>
      <c r="K1155" s="42"/>
      <c r="L1155" s="42"/>
      <c r="M1155" s="42"/>
      <c r="N1155" s="42"/>
      <c r="O1155" s="63"/>
      <c r="P1155" s="42"/>
      <c r="Q1155" s="42"/>
      <c r="S1155" s="42"/>
      <c r="T1155" s="39"/>
      <c r="U1155" s="39"/>
      <c r="V1155" s="39"/>
      <c r="W1155" s="39"/>
      <c r="X1155" s="39"/>
      <c r="Y1155" s="39"/>
      <c r="AN1155" s="68"/>
      <c r="AO1155" s="68"/>
    </row>
    <row r="1156" spans="1:41" s="43" customFormat="1" x14ac:dyDescent="0.25">
      <c r="A1156" s="42"/>
      <c r="B1156" s="42"/>
      <c r="C1156" s="42"/>
      <c r="D1156" s="42"/>
      <c r="E1156" s="42"/>
      <c r="F1156" s="62"/>
      <c r="G1156" s="62"/>
      <c r="H1156" s="63"/>
      <c r="I1156" s="293"/>
      <c r="K1156" s="42"/>
      <c r="L1156" s="42"/>
      <c r="M1156" s="42"/>
      <c r="N1156" s="42"/>
      <c r="O1156" s="63"/>
      <c r="P1156" s="42"/>
      <c r="Q1156" s="42"/>
      <c r="S1156" s="42"/>
      <c r="T1156" s="39"/>
      <c r="U1156" s="39"/>
      <c r="V1156" s="39"/>
      <c r="W1156" s="39"/>
      <c r="X1156" s="39"/>
      <c r="Y1156" s="39"/>
      <c r="AN1156" s="68"/>
      <c r="AO1156" s="68"/>
    </row>
    <row r="1157" spans="1:41" s="43" customFormat="1" x14ac:dyDescent="0.25">
      <c r="A1157" s="42"/>
      <c r="B1157" s="42"/>
      <c r="C1157" s="42"/>
      <c r="D1157" s="42"/>
      <c r="E1157" s="42"/>
      <c r="F1157" s="62"/>
      <c r="G1157" s="62"/>
      <c r="H1157" s="63"/>
      <c r="I1157" s="293"/>
      <c r="K1157" s="42"/>
      <c r="L1157" s="42"/>
      <c r="M1157" s="42"/>
      <c r="N1157" s="42"/>
      <c r="O1157" s="63"/>
      <c r="P1157" s="42"/>
      <c r="Q1157" s="42"/>
      <c r="S1157" s="42"/>
      <c r="T1157" s="39"/>
      <c r="U1157" s="39"/>
      <c r="V1157" s="39"/>
      <c r="W1157" s="39"/>
      <c r="X1157" s="39"/>
      <c r="Y1157" s="39"/>
      <c r="AN1157" s="68"/>
      <c r="AO1157" s="68"/>
    </row>
    <row r="1158" spans="1:41" s="43" customFormat="1" x14ac:dyDescent="0.25">
      <c r="A1158" s="42"/>
      <c r="B1158" s="42"/>
      <c r="C1158" s="42"/>
      <c r="D1158" s="42"/>
      <c r="E1158" s="42"/>
      <c r="F1158" s="62"/>
      <c r="G1158" s="62"/>
      <c r="H1158" s="63"/>
      <c r="I1158" s="293"/>
      <c r="K1158" s="42"/>
      <c r="L1158" s="42"/>
      <c r="M1158" s="42"/>
      <c r="N1158" s="42"/>
      <c r="O1158" s="63"/>
      <c r="P1158" s="42"/>
      <c r="Q1158" s="42"/>
      <c r="S1158" s="42"/>
      <c r="T1158" s="39"/>
      <c r="U1158" s="39"/>
      <c r="V1158" s="39"/>
      <c r="W1158" s="39"/>
      <c r="X1158" s="39"/>
      <c r="Y1158" s="39"/>
      <c r="AN1158" s="68"/>
      <c r="AO1158" s="68"/>
    </row>
    <row r="1159" spans="1:41" s="43" customFormat="1" x14ac:dyDescent="0.25">
      <c r="A1159" s="42"/>
      <c r="B1159" s="42"/>
      <c r="C1159" s="42"/>
      <c r="D1159" s="42"/>
      <c r="E1159" s="42"/>
      <c r="F1159" s="62"/>
      <c r="G1159" s="62"/>
      <c r="H1159" s="63"/>
      <c r="I1159" s="293"/>
      <c r="K1159" s="42"/>
      <c r="L1159" s="42"/>
      <c r="M1159" s="42"/>
      <c r="N1159" s="42"/>
      <c r="O1159" s="63"/>
      <c r="P1159" s="42"/>
      <c r="Q1159" s="42"/>
      <c r="S1159" s="42"/>
      <c r="T1159" s="39"/>
      <c r="U1159" s="39"/>
      <c r="V1159" s="39"/>
      <c r="W1159" s="39"/>
      <c r="X1159" s="39"/>
      <c r="Y1159" s="39"/>
      <c r="AN1159" s="68"/>
      <c r="AO1159" s="68"/>
    </row>
    <row r="1160" spans="1:41" s="43" customFormat="1" x14ac:dyDescent="0.25">
      <c r="A1160" s="42"/>
      <c r="B1160" s="42"/>
      <c r="C1160" s="42"/>
      <c r="D1160" s="42"/>
      <c r="E1160" s="42"/>
      <c r="F1160" s="62"/>
      <c r="G1160" s="62"/>
      <c r="H1160" s="63"/>
      <c r="I1160" s="293"/>
      <c r="K1160" s="42"/>
      <c r="L1160" s="42"/>
      <c r="M1160" s="42"/>
      <c r="N1160" s="42"/>
      <c r="O1160" s="63"/>
      <c r="P1160" s="42"/>
      <c r="Q1160" s="42"/>
      <c r="S1160" s="42"/>
      <c r="T1160" s="39"/>
      <c r="U1160" s="39"/>
      <c r="V1160" s="39"/>
      <c r="W1160" s="39"/>
      <c r="X1160" s="39"/>
      <c r="Y1160" s="39"/>
      <c r="AN1160" s="68"/>
      <c r="AO1160" s="68"/>
    </row>
    <row r="1161" spans="1:41" s="43" customFormat="1" x14ac:dyDescent="0.25">
      <c r="A1161" s="42"/>
      <c r="B1161" s="42"/>
      <c r="C1161" s="42"/>
      <c r="D1161" s="42"/>
      <c r="E1161" s="42"/>
      <c r="F1161" s="62"/>
      <c r="G1161" s="62"/>
      <c r="H1161" s="63"/>
      <c r="I1161" s="293"/>
      <c r="K1161" s="42"/>
      <c r="L1161" s="42"/>
      <c r="M1161" s="42"/>
      <c r="N1161" s="42"/>
      <c r="O1161" s="63"/>
      <c r="P1161" s="42"/>
      <c r="Q1161" s="42"/>
      <c r="S1161" s="42"/>
      <c r="T1161" s="39"/>
      <c r="U1161" s="39"/>
      <c r="V1161" s="39"/>
      <c r="W1161" s="39"/>
      <c r="X1161" s="39"/>
      <c r="Y1161" s="39"/>
      <c r="AN1161" s="68"/>
      <c r="AO1161" s="68"/>
    </row>
    <row r="1162" spans="1:41" s="43" customFormat="1" x14ac:dyDescent="0.25">
      <c r="A1162" s="42"/>
      <c r="B1162" s="42"/>
      <c r="C1162" s="42"/>
      <c r="D1162" s="42"/>
      <c r="E1162" s="42"/>
      <c r="F1162" s="62"/>
      <c r="G1162" s="62"/>
      <c r="H1162" s="63"/>
      <c r="I1162" s="293"/>
      <c r="K1162" s="42"/>
      <c r="L1162" s="42"/>
      <c r="M1162" s="42"/>
      <c r="N1162" s="42"/>
      <c r="O1162" s="63"/>
      <c r="P1162" s="42"/>
      <c r="Q1162" s="42"/>
      <c r="S1162" s="42"/>
      <c r="T1162" s="39"/>
      <c r="U1162" s="39"/>
      <c r="V1162" s="39"/>
      <c r="W1162" s="39"/>
      <c r="X1162" s="39"/>
      <c r="Y1162" s="39"/>
      <c r="AN1162" s="68"/>
      <c r="AO1162" s="68"/>
    </row>
    <row r="1163" spans="1:41" s="43" customFormat="1" x14ac:dyDescent="0.25">
      <c r="A1163" s="42"/>
      <c r="B1163" s="42"/>
      <c r="C1163" s="42"/>
      <c r="D1163" s="42"/>
      <c r="E1163" s="42"/>
      <c r="F1163" s="62"/>
      <c r="G1163" s="62"/>
      <c r="H1163" s="63"/>
      <c r="I1163" s="293"/>
      <c r="K1163" s="42"/>
      <c r="L1163" s="42"/>
      <c r="M1163" s="42"/>
      <c r="N1163" s="42"/>
      <c r="O1163" s="63"/>
      <c r="P1163" s="42"/>
      <c r="Q1163" s="42"/>
      <c r="S1163" s="42"/>
      <c r="T1163" s="39"/>
      <c r="U1163" s="39"/>
      <c r="V1163" s="39"/>
      <c r="W1163" s="39"/>
      <c r="X1163" s="39"/>
      <c r="Y1163" s="39"/>
      <c r="AN1163" s="68"/>
      <c r="AO1163" s="68"/>
    </row>
    <row r="1164" spans="1:41" s="43" customFormat="1" x14ac:dyDescent="0.25">
      <c r="A1164" s="42"/>
      <c r="B1164" s="42"/>
      <c r="C1164" s="42"/>
      <c r="D1164" s="42"/>
      <c r="E1164" s="42"/>
      <c r="F1164" s="62"/>
      <c r="G1164" s="62"/>
      <c r="H1164" s="63"/>
      <c r="I1164" s="293"/>
      <c r="K1164" s="42"/>
      <c r="L1164" s="42"/>
      <c r="M1164" s="42"/>
      <c r="N1164" s="42"/>
      <c r="O1164" s="63"/>
      <c r="P1164" s="42"/>
      <c r="Q1164" s="42"/>
      <c r="S1164" s="42"/>
      <c r="T1164" s="39"/>
      <c r="U1164" s="39"/>
      <c r="V1164" s="39"/>
      <c r="W1164" s="39"/>
      <c r="X1164" s="39"/>
      <c r="Y1164" s="39"/>
      <c r="AN1164" s="68"/>
      <c r="AO1164" s="68"/>
    </row>
    <row r="1165" spans="1:41" s="43" customFormat="1" x14ac:dyDescent="0.25">
      <c r="A1165" s="42"/>
      <c r="B1165" s="42"/>
      <c r="C1165" s="42"/>
      <c r="D1165" s="42"/>
      <c r="E1165" s="42"/>
      <c r="F1165" s="62"/>
      <c r="G1165" s="62"/>
      <c r="H1165" s="63"/>
      <c r="I1165" s="293"/>
      <c r="K1165" s="42"/>
      <c r="L1165" s="42"/>
      <c r="M1165" s="42"/>
      <c r="N1165" s="42"/>
      <c r="O1165" s="63"/>
      <c r="P1165" s="42"/>
      <c r="Q1165" s="42"/>
      <c r="S1165" s="42"/>
      <c r="T1165" s="39"/>
      <c r="U1165" s="39"/>
      <c r="V1165" s="39"/>
      <c r="W1165" s="39"/>
      <c r="X1165" s="39"/>
      <c r="Y1165" s="39"/>
      <c r="AN1165" s="68"/>
      <c r="AO1165" s="68"/>
    </row>
    <row r="1166" spans="1:41" s="43" customFormat="1" x14ac:dyDescent="0.25">
      <c r="A1166" s="42"/>
      <c r="B1166" s="42"/>
      <c r="C1166" s="42"/>
      <c r="D1166" s="42"/>
      <c r="E1166" s="42"/>
      <c r="F1166" s="62"/>
      <c r="G1166" s="62"/>
      <c r="H1166" s="63"/>
      <c r="I1166" s="293"/>
      <c r="K1166" s="42"/>
      <c r="L1166" s="42"/>
      <c r="M1166" s="42"/>
      <c r="N1166" s="42"/>
      <c r="O1166" s="63"/>
      <c r="P1166" s="42"/>
      <c r="Q1166" s="42"/>
      <c r="S1166" s="42"/>
      <c r="T1166" s="39"/>
      <c r="U1166" s="39"/>
      <c r="V1166" s="39"/>
      <c r="W1166" s="39"/>
      <c r="X1166" s="39"/>
      <c r="Y1166" s="39"/>
      <c r="AN1166" s="68"/>
      <c r="AO1166" s="68"/>
    </row>
    <row r="1167" spans="1:41" s="43" customFormat="1" x14ac:dyDescent="0.25">
      <c r="A1167" s="42"/>
      <c r="B1167" s="42"/>
      <c r="C1167" s="42"/>
      <c r="D1167" s="42"/>
      <c r="E1167" s="42"/>
      <c r="F1167" s="62"/>
      <c r="G1167" s="62"/>
      <c r="H1167" s="63"/>
      <c r="I1167" s="293"/>
      <c r="K1167" s="42"/>
      <c r="L1167" s="42"/>
      <c r="M1167" s="42"/>
      <c r="N1167" s="42"/>
      <c r="O1167" s="63"/>
      <c r="P1167" s="42"/>
      <c r="Q1167" s="42"/>
      <c r="S1167" s="42"/>
      <c r="T1167" s="39"/>
      <c r="U1167" s="39"/>
      <c r="V1167" s="39"/>
      <c r="W1167" s="39"/>
      <c r="X1167" s="39"/>
      <c r="Y1167" s="39"/>
      <c r="AN1167" s="68"/>
      <c r="AO1167" s="68"/>
    </row>
    <row r="1168" spans="1:41" s="43" customFormat="1" x14ac:dyDescent="0.25">
      <c r="A1168" s="42"/>
      <c r="B1168" s="42"/>
      <c r="C1168" s="42"/>
      <c r="D1168" s="42"/>
      <c r="E1168" s="42"/>
      <c r="F1168" s="62"/>
      <c r="G1168" s="62"/>
      <c r="H1168" s="63"/>
      <c r="I1168" s="293"/>
      <c r="K1168" s="42"/>
      <c r="L1168" s="42"/>
      <c r="M1168" s="42"/>
      <c r="N1168" s="42"/>
      <c r="O1168" s="63"/>
      <c r="P1168" s="42"/>
      <c r="Q1168" s="42"/>
      <c r="S1168" s="42"/>
      <c r="T1168" s="39"/>
      <c r="U1168" s="39"/>
      <c r="V1168" s="39"/>
      <c r="W1168" s="39"/>
      <c r="X1168" s="39"/>
      <c r="Y1168" s="39"/>
      <c r="AN1168" s="68"/>
      <c r="AO1168" s="68"/>
    </row>
    <row r="1169" spans="1:41" s="43" customFormat="1" x14ac:dyDescent="0.25">
      <c r="A1169" s="42"/>
      <c r="B1169" s="42"/>
      <c r="C1169" s="42"/>
      <c r="D1169" s="42"/>
      <c r="E1169" s="42"/>
      <c r="F1169" s="62"/>
      <c r="G1169" s="62"/>
      <c r="H1169" s="63"/>
      <c r="I1169" s="293"/>
      <c r="K1169" s="42"/>
      <c r="L1169" s="42"/>
      <c r="M1169" s="42"/>
      <c r="N1169" s="42"/>
      <c r="O1169" s="63"/>
      <c r="P1169" s="42"/>
      <c r="Q1169" s="42"/>
      <c r="S1169" s="42"/>
      <c r="T1169" s="39"/>
      <c r="U1169" s="39"/>
      <c r="V1169" s="39"/>
      <c r="W1169" s="39"/>
      <c r="X1169" s="39"/>
      <c r="Y1169" s="39"/>
      <c r="AN1169" s="68"/>
      <c r="AO1169" s="68"/>
    </row>
    <row r="1170" spans="1:41" s="43" customFormat="1" x14ac:dyDescent="0.25">
      <c r="A1170" s="42"/>
      <c r="B1170" s="42"/>
      <c r="C1170" s="42"/>
      <c r="D1170" s="42"/>
      <c r="E1170" s="42"/>
      <c r="F1170" s="62"/>
      <c r="G1170" s="62"/>
      <c r="H1170" s="63"/>
      <c r="I1170" s="293"/>
      <c r="K1170" s="42"/>
      <c r="L1170" s="42"/>
      <c r="M1170" s="42"/>
      <c r="N1170" s="42"/>
      <c r="O1170" s="63"/>
      <c r="P1170" s="42"/>
      <c r="Q1170" s="42"/>
      <c r="S1170" s="42"/>
      <c r="T1170" s="39"/>
      <c r="U1170" s="39"/>
      <c r="V1170" s="39"/>
      <c r="W1170" s="39"/>
      <c r="X1170" s="39"/>
      <c r="Y1170" s="39"/>
      <c r="AN1170" s="68"/>
      <c r="AO1170" s="68"/>
    </row>
    <row r="1171" spans="1:41" s="43" customFormat="1" x14ac:dyDescent="0.25">
      <c r="A1171" s="42"/>
      <c r="B1171" s="42"/>
      <c r="C1171" s="42"/>
      <c r="D1171" s="42"/>
      <c r="E1171" s="42"/>
      <c r="F1171" s="62"/>
      <c r="G1171" s="62"/>
      <c r="H1171" s="63"/>
      <c r="I1171" s="293"/>
      <c r="K1171" s="42"/>
      <c r="L1171" s="42"/>
      <c r="M1171" s="42"/>
      <c r="N1171" s="42"/>
      <c r="O1171" s="63"/>
      <c r="P1171" s="42"/>
      <c r="Q1171" s="42"/>
      <c r="S1171" s="42"/>
      <c r="T1171" s="39"/>
      <c r="U1171" s="39"/>
      <c r="V1171" s="39"/>
      <c r="W1171" s="39"/>
      <c r="X1171" s="39"/>
      <c r="Y1171" s="39"/>
      <c r="AN1171" s="68"/>
      <c r="AO1171" s="68"/>
    </row>
    <row r="1172" spans="1:41" s="43" customFormat="1" x14ac:dyDescent="0.25">
      <c r="A1172" s="42"/>
      <c r="B1172" s="42"/>
      <c r="C1172" s="42"/>
      <c r="D1172" s="42"/>
      <c r="E1172" s="42"/>
      <c r="F1172" s="62"/>
      <c r="G1172" s="62"/>
      <c r="H1172" s="63"/>
      <c r="I1172" s="293"/>
      <c r="K1172" s="42"/>
      <c r="L1172" s="42"/>
      <c r="M1172" s="42"/>
      <c r="N1172" s="42"/>
      <c r="O1172" s="63"/>
      <c r="P1172" s="42"/>
      <c r="Q1172" s="42"/>
      <c r="S1172" s="42"/>
      <c r="T1172" s="39"/>
      <c r="U1172" s="39"/>
      <c r="V1172" s="39"/>
      <c r="W1172" s="39"/>
      <c r="X1172" s="39"/>
      <c r="Y1172" s="39"/>
      <c r="AN1172" s="68"/>
      <c r="AO1172" s="68"/>
    </row>
    <row r="1173" spans="1:41" s="43" customFormat="1" x14ac:dyDescent="0.25">
      <c r="A1173" s="42"/>
      <c r="B1173" s="42"/>
      <c r="C1173" s="42"/>
      <c r="D1173" s="42"/>
      <c r="E1173" s="42"/>
      <c r="F1173" s="62"/>
      <c r="G1173" s="62"/>
      <c r="H1173" s="63"/>
      <c r="I1173" s="293"/>
      <c r="K1173" s="42"/>
      <c r="L1173" s="42"/>
      <c r="M1173" s="42"/>
      <c r="N1173" s="42"/>
      <c r="O1173" s="63"/>
      <c r="P1173" s="42"/>
      <c r="Q1173" s="42"/>
      <c r="S1173" s="42"/>
      <c r="T1173" s="39"/>
      <c r="U1173" s="39"/>
      <c r="V1173" s="39"/>
      <c r="W1173" s="39"/>
      <c r="X1173" s="39"/>
      <c r="Y1173" s="39"/>
      <c r="AN1173" s="68"/>
      <c r="AO1173" s="68"/>
    </row>
    <row r="1174" spans="1:41" s="43" customFormat="1" x14ac:dyDescent="0.25">
      <c r="A1174" s="42"/>
      <c r="B1174" s="42"/>
      <c r="C1174" s="42"/>
      <c r="D1174" s="42"/>
      <c r="E1174" s="42"/>
      <c r="F1174" s="62"/>
      <c r="G1174" s="62"/>
      <c r="H1174" s="63"/>
      <c r="I1174" s="293"/>
      <c r="K1174" s="42"/>
      <c r="L1174" s="42"/>
      <c r="M1174" s="42"/>
      <c r="N1174" s="42"/>
      <c r="O1174" s="63"/>
      <c r="P1174" s="42"/>
      <c r="Q1174" s="42"/>
      <c r="S1174" s="42"/>
      <c r="T1174" s="39"/>
      <c r="U1174" s="39"/>
      <c r="V1174" s="39"/>
      <c r="W1174" s="39"/>
      <c r="X1174" s="39"/>
      <c r="Y1174" s="39"/>
      <c r="AN1174" s="68"/>
      <c r="AO1174" s="68"/>
    </row>
    <row r="1175" spans="1:41" s="43" customFormat="1" x14ac:dyDescent="0.25">
      <c r="A1175" s="42"/>
      <c r="B1175" s="42"/>
      <c r="C1175" s="42"/>
      <c r="D1175" s="42"/>
      <c r="E1175" s="42"/>
      <c r="F1175" s="62"/>
      <c r="G1175" s="62"/>
      <c r="H1175" s="63"/>
      <c r="I1175" s="293"/>
      <c r="K1175" s="42"/>
      <c r="L1175" s="42"/>
      <c r="M1175" s="42"/>
      <c r="N1175" s="42"/>
      <c r="O1175" s="63"/>
      <c r="P1175" s="42"/>
      <c r="Q1175" s="42"/>
      <c r="S1175" s="42"/>
      <c r="T1175" s="39"/>
      <c r="U1175" s="39"/>
      <c r="V1175" s="39"/>
      <c r="W1175" s="39"/>
      <c r="X1175" s="39"/>
      <c r="Y1175" s="39"/>
      <c r="AN1175" s="68"/>
      <c r="AO1175" s="68"/>
    </row>
    <row r="1176" spans="1:41" s="43" customFormat="1" x14ac:dyDescent="0.25">
      <c r="A1176" s="42"/>
      <c r="B1176" s="42"/>
      <c r="C1176" s="42"/>
      <c r="D1176" s="42"/>
      <c r="E1176" s="42"/>
      <c r="F1176" s="62"/>
      <c r="G1176" s="62"/>
      <c r="H1176" s="63"/>
      <c r="I1176" s="293"/>
      <c r="K1176" s="42"/>
      <c r="L1176" s="42"/>
      <c r="M1176" s="42"/>
      <c r="N1176" s="42"/>
      <c r="O1176" s="63"/>
      <c r="P1176" s="42"/>
      <c r="Q1176" s="42"/>
      <c r="S1176" s="42"/>
      <c r="T1176" s="39"/>
      <c r="U1176" s="39"/>
      <c r="V1176" s="39"/>
      <c r="W1176" s="39"/>
      <c r="X1176" s="39"/>
      <c r="Y1176" s="39"/>
      <c r="AN1176" s="68"/>
      <c r="AO1176" s="68"/>
    </row>
    <row r="1177" spans="1:41" s="43" customFormat="1" x14ac:dyDescent="0.25">
      <c r="A1177" s="42"/>
      <c r="B1177" s="42"/>
      <c r="C1177" s="42"/>
      <c r="D1177" s="42"/>
      <c r="E1177" s="42"/>
      <c r="F1177" s="62"/>
      <c r="G1177" s="62"/>
      <c r="H1177" s="63"/>
      <c r="I1177" s="293"/>
      <c r="K1177" s="42"/>
      <c r="L1177" s="42"/>
      <c r="M1177" s="42"/>
      <c r="N1177" s="42"/>
      <c r="O1177" s="63"/>
      <c r="P1177" s="42"/>
      <c r="Q1177" s="42"/>
      <c r="S1177" s="42"/>
      <c r="T1177" s="39"/>
      <c r="U1177" s="39"/>
      <c r="V1177" s="39"/>
      <c r="W1177" s="39"/>
      <c r="X1177" s="39"/>
      <c r="Y1177" s="39"/>
      <c r="AN1177" s="68"/>
      <c r="AO1177" s="68"/>
    </row>
    <row r="1178" spans="1:41" s="43" customFormat="1" x14ac:dyDescent="0.25">
      <c r="A1178" s="42"/>
      <c r="B1178" s="42"/>
      <c r="C1178" s="42"/>
      <c r="D1178" s="42"/>
      <c r="E1178" s="42"/>
      <c r="F1178" s="62"/>
      <c r="G1178" s="62"/>
      <c r="H1178" s="63"/>
      <c r="I1178" s="293"/>
      <c r="K1178" s="42"/>
      <c r="L1178" s="42"/>
      <c r="M1178" s="42"/>
      <c r="N1178" s="42"/>
      <c r="O1178" s="63"/>
      <c r="P1178" s="42"/>
      <c r="Q1178" s="42"/>
      <c r="S1178" s="42"/>
      <c r="T1178" s="39"/>
      <c r="U1178" s="39"/>
      <c r="V1178" s="39"/>
      <c r="W1178" s="39"/>
      <c r="X1178" s="39"/>
      <c r="Y1178" s="39"/>
      <c r="AN1178" s="68"/>
      <c r="AO1178" s="68"/>
    </row>
    <row r="1179" spans="1:41" s="43" customFormat="1" x14ac:dyDescent="0.25">
      <c r="A1179" s="42"/>
      <c r="B1179" s="42"/>
      <c r="C1179" s="42"/>
      <c r="D1179" s="42"/>
      <c r="E1179" s="42"/>
      <c r="F1179" s="62"/>
      <c r="G1179" s="62"/>
      <c r="H1179" s="63"/>
      <c r="I1179" s="293"/>
      <c r="K1179" s="42"/>
      <c r="L1179" s="42"/>
      <c r="M1179" s="42"/>
      <c r="N1179" s="42"/>
      <c r="O1179" s="63"/>
      <c r="P1179" s="42"/>
      <c r="Q1179" s="42"/>
      <c r="S1179" s="42"/>
      <c r="T1179" s="39"/>
      <c r="U1179" s="39"/>
      <c r="V1179" s="39"/>
      <c r="W1179" s="39"/>
      <c r="X1179" s="39"/>
      <c r="Y1179" s="39"/>
      <c r="AN1179" s="68"/>
      <c r="AO1179" s="68"/>
    </row>
    <row r="1180" spans="1:41" s="43" customFormat="1" x14ac:dyDescent="0.25">
      <c r="A1180" s="42"/>
      <c r="B1180" s="42"/>
      <c r="C1180" s="42"/>
      <c r="D1180" s="42"/>
      <c r="E1180" s="42"/>
      <c r="F1180" s="62"/>
      <c r="G1180" s="62"/>
      <c r="H1180" s="63"/>
      <c r="I1180" s="293"/>
      <c r="K1180" s="42"/>
      <c r="L1180" s="42"/>
      <c r="M1180" s="42"/>
      <c r="N1180" s="42"/>
      <c r="O1180" s="63"/>
      <c r="P1180" s="42"/>
      <c r="Q1180" s="42"/>
      <c r="S1180" s="42"/>
      <c r="T1180" s="39"/>
      <c r="U1180" s="39"/>
      <c r="V1180" s="39"/>
      <c r="W1180" s="39"/>
      <c r="X1180" s="39"/>
      <c r="Y1180" s="39"/>
      <c r="AN1180" s="68"/>
      <c r="AO1180" s="68"/>
    </row>
    <row r="1181" spans="1:41" s="43" customFormat="1" x14ac:dyDescent="0.25">
      <c r="A1181" s="42"/>
      <c r="B1181" s="42"/>
      <c r="C1181" s="42"/>
      <c r="D1181" s="42"/>
      <c r="E1181" s="42"/>
      <c r="F1181" s="62"/>
      <c r="G1181" s="62"/>
      <c r="H1181" s="63"/>
      <c r="I1181" s="293"/>
      <c r="K1181" s="42"/>
      <c r="L1181" s="42"/>
      <c r="M1181" s="42"/>
      <c r="N1181" s="42"/>
      <c r="O1181" s="63"/>
      <c r="P1181" s="42"/>
      <c r="Q1181" s="42"/>
      <c r="S1181" s="42"/>
      <c r="T1181" s="39"/>
      <c r="U1181" s="39"/>
      <c r="V1181" s="39"/>
      <c r="W1181" s="39"/>
      <c r="X1181" s="39"/>
      <c r="Y1181" s="39"/>
      <c r="AN1181" s="68"/>
      <c r="AO1181" s="68"/>
    </row>
    <row r="1182" spans="1:41" s="43" customFormat="1" x14ac:dyDescent="0.25">
      <c r="A1182" s="42"/>
      <c r="B1182" s="42"/>
      <c r="C1182" s="42"/>
      <c r="D1182" s="42"/>
      <c r="E1182" s="42"/>
      <c r="F1182" s="62"/>
      <c r="G1182" s="62"/>
      <c r="H1182" s="63"/>
      <c r="I1182" s="293"/>
      <c r="K1182" s="42"/>
      <c r="L1182" s="42"/>
      <c r="M1182" s="42"/>
      <c r="N1182" s="42"/>
      <c r="O1182" s="63"/>
      <c r="P1182" s="42"/>
      <c r="Q1182" s="42"/>
      <c r="S1182" s="42"/>
      <c r="T1182" s="39"/>
      <c r="U1182" s="39"/>
      <c r="V1182" s="39"/>
      <c r="W1182" s="39"/>
      <c r="X1182" s="39"/>
      <c r="Y1182" s="39"/>
      <c r="AN1182" s="68"/>
      <c r="AO1182" s="68"/>
    </row>
    <row r="1183" spans="1:41" s="43" customFormat="1" x14ac:dyDescent="0.25">
      <c r="A1183" s="42"/>
      <c r="B1183" s="42"/>
      <c r="C1183" s="42"/>
      <c r="D1183" s="42"/>
      <c r="E1183" s="42"/>
      <c r="F1183" s="62"/>
      <c r="G1183" s="62"/>
      <c r="H1183" s="63"/>
      <c r="I1183" s="293"/>
      <c r="K1183" s="42"/>
      <c r="L1183" s="42"/>
      <c r="M1183" s="42"/>
      <c r="N1183" s="42"/>
      <c r="O1183" s="63"/>
      <c r="P1183" s="42"/>
      <c r="Q1183" s="42"/>
      <c r="S1183" s="42"/>
      <c r="T1183" s="39"/>
      <c r="U1183" s="39"/>
      <c r="V1183" s="39"/>
      <c r="W1183" s="39"/>
      <c r="X1183" s="39"/>
      <c r="Y1183" s="39"/>
      <c r="AN1183" s="68"/>
      <c r="AO1183" s="68"/>
    </row>
    <row r="1184" spans="1:41" s="43" customFormat="1" x14ac:dyDescent="0.25">
      <c r="A1184" s="42"/>
      <c r="B1184" s="42"/>
      <c r="C1184" s="42"/>
      <c r="D1184" s="42"/>
      <c r="E1184" s="42"/>
      <c r="F1184" s="62"/>
      <c r="G1184" s="62"/>
      <c r="H1184" s="63"/>
      <c r="I1184" s="293"/>
      <c r="K1184" s="42"/>
      <c r="L1184" s="42"/>
      <c r="M1184" s="42"/>
      <c r="N1184" s="42"/>
      <c r="O1184" s="63"/>
      <c r="P1184" s="42"/>
      <c r="Q1184" s="42"/>
      <c r="S1184" s="42"/>
      <c r="T1184" s="39"/>
      <c r="U1184" s="39"/>
      <c r="V1184" s="39"/>
      <c r="W1184" s="39"/>
      <c r="X1184" s="39"/>
      <c r="Y1184" s="39"/>
      <c r="AN1184" s="68"/>
      <c r="AO1184" s="68"/>
    </row>
    <row r="1185" spans="1:41" s="43" customFormat="1" x14ac:dyDescent="0.25">
      <c r="A1185" s="42"/>
      <c r="B1185" s="42"/>
      <c r="C1185" s="42"/>
      <c r="D1185" s="42"/>
      <c r="E1185" s="42"/>
      <c r="F1185" s="62"/>
      <c r="G1185" s="62"/>
      <c r="H1185" s="63"/>
      <c r="I1185" s="293"/>
      <c r="K1185" s="42"/>
      <c r="L1185" s="42"/>
      <c r="M1185" s="42"/>
      <c r="N1185" s="42"/>
      <c r="O1185" s="63"/>
      <c r="P1185" s="42"/>
      <c r="Q1185" s="42"/>
      <c r="S1185" s="42"/>
      <c r="T1185" s="39"/>
      <c r="U1185" s="39"/>
      <c r="V1185" s="39"/>
      <c r="W1185" s="39"/>
      <c r="X1185" s="39"/>
      <c r="Y1185" s="39"/>
      <c r="AN1185" s="68"/>
      <c r="AO1185" s="68"/>
    </row>
    <row r="1186" spans="1:41" s="43" customFormat="1" x14ac:dyDescent="0.25">
      <c r="A1186" s="42"/>
      <c r="B1186" s="42"/>
      <c r="C1186" s="42"/>
      <c r="D1186" s="42"/>
      <c r="E1186" s="42"/>
      <c r="F1186" s="62"/>
      <c r="G1186" s="62"/>
      <c r="H1186" s="63"/>
      <c r="I1186" s="293"/>
      <c r="K1186" s="42"/>
      <c r="L1186" s="42"/>
      <c r="M1186" s="42"/>
      <c r="N1186" s="42"/>
      <c r="O1186" s="63"/>
      <c r="P1186" s="42"/>
      <c r="Q1186" s="42"/>
      <c r="S1186" s="42"/>
      <c r="T1186" s="39"/>
      <c r="U1186" s="39"/>
      <c r="V1186" s="39"/>
      <c r="W1186" s="39"/>
      <c r="X1186" s="39"/>
      <c r="Y1186" s="39"/>
      <c r="AN1186" s="68"/>
      <c r="AO1186" s="68"/>
    </row>
    <row r="1187" spans="1:41" s="43" customFormat="1" x14ac:dyDescent="0.25">
      <c r="A1187" s="42"/>
      <c r="B1187" s="42"/>
      <c r="C1187" s="42"/>
      <c r="D1187" s="42"/>
      <c r="E1187" s="42"/>
      <c r="F1187" s="62"/>
      <c r="G1187" s="62"/>
      <c r="H1187" s="63"/>
      <c r="I1187" s="293"/>
      <c r="K1187" s="42"/>
      <c r="L1187" s="42"/>
      <c r="M1187" s="42"/>
      <c r="N1187" s="42"/>
      <c r="O1187" s="63"/>
      <c r="P1187" s="42"/>
      <c r="Q1187" s="42"/>
      <c r="S1187" s="42"/>
      <c r="T1187" s="39"/>
      <c r="U1187" s="39"/>
      <c r="V1187" s="39"/>
      <c r="W1187" s="39"/>
      <c r="X1187" s="39"/>
      <c r="Y1187" s="39"/>
      <c r="AN1187" s="68"/>
      <c r="AO1187" s="68"/>
    </row>
    <row r="1188" spans="1:41" s="43" customFormat="1" x14ac:dyDescent="0.25">
      <c r="A1188" s="42"/>
      <c r="B1188" s="42"/>
      <c r="C1188" s="42"/>
      <c r="D1188" s="42"/>
      <c r="E1188" s="42"/>
      <c r="F1188" s="62"/>
      <c r="G1188" s="62"/>
      <c r="H1188" s="63"/>
      <c r="I1188" s="293"/>
      <c r="K1188" s="42"/>
      <c r="L1188" s="42"/>
      <c r="M1188" s="42"/>
      <c r="N1188" s="42"/>
      <c r="O1188" s="63"/>
      <c r="P1188" s="42"/>
      <c r="Q1188" s="42"/>
      <c r="S1188" s="42"/>
      <c r="T1188" s="39"/>
      <c r="U1188" s="39"/>
      <c r="V1188" s="39"/>
      <c r="W1188" s="39"/>
      <c r="X1188" s="39"/>
      <c r="Y1188" s="39"/>
      <c r="AN1188" s="68"/>
      <c r="AO1188" s="68"/>
    </row>
    <row r="1189" spans="1:41" s="43" customFormat="1" x14ac:dyDescent="0.25">
      <c r="A1189" s="42"/>
      <c r="B1189" s="42"/>
      <c r="C1189" s="42"/>
      <c r="D1189" s="42"/>
      <c r="E1189" s="42"/>
      <c r="F1189" s="62"/>
      <c r="G1189" s="62"/>
      <c r="H1189" s="63"/>
      <c r="I1189" s="293"/>
      <c r="K1189" s="42"/>
      <c r="L1189" s="42"/>
      <c r="M1189" s="42"/>
      <c r="N1189" s="42"/>
      <c r="O1189" s="63"/>
      <c r="P1189" s="42"/>
      <c r="Q1189" s="42"/>
      <c r="S1189" s="42"/>
      <c r="T1189" s="39"/>
      <c r="U1189" s="39"/>
      <c r="V1189" s="39"/>
      <c r="W1189" s="39"/>
      <c r="X1189" s="39"/>
      <c r="Y1189" s="39"/>
      <c r="AN1189" s="68"/>
      <c r="AO1189" s="68"/>
    </row>
    <row r="1190" spans="1:41" s="43" customFormat="1" x14ac:dyDescent="0.25">
      <c r="A1190" s="42"/>
      <c r="B1190" s="42"/>
      <c r="C1190" s="42"/>
      <c r="D1190" s="42"/>
      <c r="E1190" s="42"/>
      <c r="F1190" s="62"/>
      <c r="G1190" s="62"/>
      <c r="H1190" s="63"/>
      <c r="I1190" s="293"/>
      <c r="K1190" s="42"/>
      <c r="L1190" s="42"/>
      <c r="M1190" s="42"/>
      <c r="N1190" s="42"/>
      <c r="O1190" s="63"/>
      <c r="P1190" s="42"/>
      <c r="Q1190" s="42"/>
      <c r="S1190" s="42"/>
      <c r="T1190" s="39"/>
      <c r="U1190" s="39"/>
      <c r="V1190" s="39"/>
      <c r="W1190" s="39"/>
      <c r="X1190" s="39"/>
      <c r="Y1190" s="39"/>
      <c r="AN1190" s="68"/>
      <c r="AO1190" s="68"/>
    </row>
    <row r="1191" spans="1:41" s="43" customFormat="1" x14ac:dyDescent="0.25">
      <c r="A1191" s="42"/>
      <c r="B1191" s="42"/>
      <c r="C1191" s="42"/>
      <c r="D1191" s="42"/>
      <c r="E1191" s="42"/>
      <c r="F1191" s="62"/>
      <c r="G1191" s="62"/>
      <c r="H1191" s="63"/>
      <c r="I1191" s="293"/>
      <c r="K1191" s="42"/>
      <c r="L1191" s="42"/>
      <c r="M1191" s="42"/>
      <c r="N1191" s="42"/>
      <c r="O1191" s="63"/>
      <c r="P1191" s="42"/>
      <c r="Q1191" s="42"/>
      <c r="S1191" s="42"/>
      <c r="T1191" s="39"/>
      <c r="U1191" s="39"/>
      <c r="V1191" s="39"/>
      <c r="W1191" s="39"/>
      <c r="X1191" s="39"/>
      <c r="Y1191" s="39"/>
      <c r="AN1191" s="68"/>
      <c r="AO1191" s="68"/>
    </row>
    <row r="1192" spans="1:41" s="43" customFormat="1" x14ac:dyDescent="0.25">
      <c r="A1192" s="42"/>
      <c r="B1192" s="42"/>
      <c r="C1192" s="42"/>
      <c r="D1192" s="42"/>
      <c r="E1192" s="42"/>
      <c r="F1192" s="62"/>
      <c r="G1192" s="62"/>
      <c r="H1192" s="63"/>
      <c r="I1192" s="293"/>
      <c r="K1192" s="42"/>
      <c r="L1192" s="42"/>
      <c r="M1192" s="42"/>
      <c r="N1192" s="42"/>
      <c r="O1192" s="63"/>
      <c r="P1192" s="42"/>
      <c r="Q1192" s="42"/>
      <c r="S1192" s="42"/>
      <c r="T1192" s="39"/>
      <c r="U1192" s="39"/>
      <c r="V1192" s="39"/>
      <c r="W1192" s="39"/>
      <c r="X1192" s="39"/>
      <c r="Y1192" s="39"/>
      <c r="AN1192" s="68"/>
      <c r="AO1192" s="68"/>
    </row>
    <row r="1193" spans="1:41" s="43" customFormat="1" x14ac:dyDescent="0.25">
      <c r="A1193" s="42"/>
      <c r="B1193" s="42"/>
      <c r="C1193" s="42"/>
      <c r="D1193" s="42"/>
      <c r="E1193" s="42"/>
      <c r="F1193" s="62"/>
      <c r="G1193" s="62"/>
      <c r="H1193" s="63"/>
      <c r="I1193" s="293"/>
      <c r="K1193" s="42"/>
      <c r="L1193" s="42"/>
      <c r="M1193" s="42"/>
      <c r="N1193" s="42"/>
      <c r="O1193" s="63"/>
      <c r="P1193" s="42"/>
      <c r="Q1193" s="42"/>
      <c r="S1193" s="42"/>
      <c r="T1193" s="39"/>
      <c r="U1193" s="39"/>
      <c r="V1193" s="39"/>
      <c r="W1193" s="39"/>
      <c r="X1193" s="39"/>
      <c r="Y1193" s="39"/>
      <c r="AN1193" s="68"/>
      <c r="AO1193" s="68"/>
    </row>
    <row r="1194" spans="1:41" s="43" customFormat="1" x14ac:dyDescent="0.25">
      <c r="A1194" s="42"/>
      <c r="B1194" s="42"/>
      <c r="C1194" s="42"/>
      <c r="D1194" s="42"/>
      <c r="E1194" s="42"/>
      <c r="F1194" s="62"/>
      <c r="G1194" s="62"/>
      <c r="H1194" s="63"/>
      <c r="I1194" s="293"/>
      <c r="K1194" s="42"/>
      <c r="L1194" s="42"/>
      <c r="M1194" s="42"/>
      <c r="N1194" s="42"/>
      <c r="O1194" s="63"/>
      <c r="P1194" s="42"/>
      <c r="Q1194" s="42"/>
      <c r="S1194" s="42"/>
      <c r="T1194" s="39"/>
      <c r="U1194" s="39"/>
      <c r="V1194" s="39"/>
      <c r="W1194" s="39"/>
      <c r="X1194" s="39"/>
      <c r="Y1194" s="39"/>
      <c r="AN1194" s="68"/>
      <c r="AO1194" s="68"/>
    </row>
    <row r="1195" spans="1:41" s="43" customFormat="1" x14ac:dyDescent="0.25">
      <c r="A1195" s="42"/>
      <c r="B1195" s="42"/>
      <c r="C1195" s="42"/>
      <c r="D1195" s="42"/>
      <c r="E1195" s="42"/>
      <c r="F1195" s="62"/>
      <c r="G1195" s="62"/>
      <c r="H1195" s="63"/>
      <c r="I1195" s="293"/>
      <c r="K1195" s="42"/>
      <c r="L1195" s="42"/>
      <c r="M1195" s="42"/>
      <c r="N1195" s="42"/>
      <c r="O1195" s="63"/>
      <c r="P1195" s="42"/>
      <c r="Q1195" s="42"/>
      <c r="S1195" s="42"/>
      <c r="T1195" s="39"/>
      <c r="U1195" s="39"/>
      <c r="V1195" s="39"/>
      <c r="W1195" s="39"/>
      <c r="X1195" s="39"/>
      <c r="Y1195" s="39"/>
      <c r="AN1195" s="68"/>
      <c r="AO1195" s="68"/>
    </row>
    <row r="1196" spans="1:41" s="43" customFormat="1" x14ac:dyDescent="0.25">
      <c r="A1196" s="42"/>
      <c r="B1196" s="42"/>
      <c r="C1196" s="42"/>
      <c r="D1196" s="42"/>
      <c r="E1196" s="42"/>
      <c r="F1196" s="62"/>
      <c r="G1196" s="62"/>
      <c r="H1196" s="63"/>
      <c r="I1196" s="293"/>
      <c r="K1196" s="42"/>
      <c r="L1196" s="42"/>
      <c r="M1196" s="42"/>
      <c r="N1196" s="42"/>
      <c r="O1196" s="63"/>
      <c r="P1196" s="42"/>
      <c r="Q1196" s="42"/>
      <c r="S1196" s="42"/>
      <c r="T1196" s="39"/>
      <c r="U1196" s="39"/>
      <c r="V1196" s="39"/>
      <c r="W1196" s="39"/>
      <c r="X1196" s="39"/>
      <c r="Y1196" s="39"/>
      <c r="AN1196" s="68"/>
      <c r="AO1196" s="68"/>
    </row>
    <row r="1197" spans="1:41" s="43" customFormat="1" x14ac:dyDescent="0.25">
      <c r="A1197" s="42"/>
      <c r="B1197" s="42"/>
      <c r="C1197" s="42"/>
      <c r="D1197" s="42"/>
      <c r="E1197" s="42"/>
      <c r="F1197" s="62"/>
      <c r="G1197" s="62"/>
      <c r="H1197" s="63"/>
      <c r="I1197" s="293"/>
      <c r="K1197" s="42"/>
      <c r="L1197" s="42"/>
      <c r="M1197" s="42"/>
      <c r="N1197" s="42"/>
      <c r="O1197" s="63"/>
      <c r="P1197" s="42"/>
      <c r="Q1197" s="42"/>
      <c r="S1197" s="42"/>
      <c r="T1197" s="39"/>
      <c r="U1197" s="39"/>
      <c r="V1197" s="39"/>
      <c r="W1197" s="39"/>
      <c r="X1197" s="39"/>
      <c r="Y1197" s="39"/>
      <c r="AN1197" s="68"/>
      <c r="AO1197" s="68"/>
    </row>
    <row r="1198" spans="1:41" s="43" customFormat="1" x14ac:dyDescent="0.25">
      <c r="A1198" s="42"/>
      <c r="B1198" s="42"/>
      <c r="C1198" s="42"/>
      <c r="D1198" s="42"/>
      <c r="E1198" s="42"/>
      <c r="F1198" s="62"/>
      <c r="G1198" s="62"/>
      <c r="H1198" s="63"/>
      <c r="I1198" s="293"/>
      <c r="K1198" s="42"/>
      <c r="L1198" s="42"/>
      <c r="M1198" s="42"/>
      <c r="N1198" s="42"/>
      <c r="O1198" s="63"/>
      <c r="P1198" s="42"/>
      <c r="Q1198" s="42"/>
      <c r="S1198" s="42"/>
      <c r="T1198" s="39"/>
      <c r="U1198" s="39"/>
      <c r="V1198" s="39"/>
      <c r="W1198" s="39"/>
      <c r="X1198" s="39"/>
      <c r="Y1198" s="39"/>
      <c r="AN1198" s="68"/>
      <c r="AO1198" s="68"/>
    </row>
    <row r="1199" spans="1:41" s="43" customFormat="1" x14ac:dyDescent="0.25">
      <c r="A1199" s="42"/>
      <c r="B1199" s="42"/>
      <c r="C1199" s="42"/>
      <c r="D1199" s="42"/>
      <c r="E1199" s="42"/>
      <c r="F1199" s="62"/>
      <c r="G1199" s="62"/>
      <c r="H1199" s="63"/>
      <c r="I1199" s="293"/>
      <c r="K1199" s="42"/>
      <c r="L1199" s="42"/>
      <c r="M1199" s="42"/>
      <c r="N1199" s="42"/>
      <c r="O1199" s="63"/>
      <c r="P1199" s="42"/>
      <c r="Q1199" s="42"/>
      <c r="S1199" s="42"/>
      <c r="T1199" s="39"/>
      <c r="U1199" s="39"/>
      <c r="V1199" s="39"/>
      <c r="W1199" s="39"/>
      <c r="X1199" s="39"/>
      <c r="Y1199" s="39"/>
      <c r="AN1199" s="68"/>
      <c r="AO1199" s="68"/>
    </row>
    <row r="1200" spans="1:41" s="43" customFormat="1" x14ac:dyDescent="0.25">
      <c r="A1200" s="42"/>
      <c r="B1200" s="42"/>
      <c r="C1200" s="42"/>
      <c r="D1200" s="42"/>
      <c r="E1200" s="42"/>
      <c r="F1200" s="62"/>
      <c r="G1200" s="62"/>
      <c r="H1200" s="63"/>
      <c r="I1200" s="293"/>
      <c r="K1200" s="42"/>
      <c r="L1200" s="42"/>
      <c r="M1200" s="42"/>
      <c r="N1200" s="42"/>
      <c r="O1200" s="63"/>
      <c r="P1200" s="42"/>
      <c r="Q1200" s="42"/>
      <c r="S1200" s="42"/>
      <c r="T1200" s="39"/>
      <c r="U1200" s="39"/>
      <c r="V1200" s="39"/>
      <c r="W1200" s="39"/>
      <c r="X1200" s="39"/>
      <c r="Y1200" s="39"/>
      <c r="AN1200" s="68"/>
      <c r="AO1200" s="68"/>
    </row>
    <row r="1201" spans="1:41" s="43" customFormat="1" x14ac:dyDescent="0.25">
      <c r="A1201" s="42"/>
      <c r="B1201" s="42"/>
      <c r="C1201" s="42"/>
      <c r="D1201" s="42"/>
      <c r="E1201" s="42"/>
      <c r="F1201" s="62"/>
      <c r="G1201" s="62"/>
      <c r="H1201" s="63"/>
      <c r="I1201" s="293"/>
      <c r="K1201" s="42"/>
      <c r="L1201" s="42"/>
      <c r="M1201" s="42"/>
      <c r="N1201" s="42"/>
      <c r="O1201" s="63"/>
      <c r="P1201" s="42"/>
      <c r="Q1201" s="42"/>
      <c r="S1201" s="42"/>
      <c r="T1201" s="39"/>
      <c r="U1201" s="39"/>
      <c r="V1201" s="39"/>
      <c r="W1201" s="39"/>
      <c r="X1201" s="39"/>
      <c r="Y1201" s="39"/>
      <c r="AN1201" s="68"/>
      <c r="AO1201" s="68"/>
    </row>
    <row r="1202" spans="1:41" s="43" customFormat="1" x14ac:dyDescent="0.25">
      <c r="A1202" s="42"/>
      <c r="B1202" s="42"/>
      <c r="C1202" s="42"/>
      <c r="D1202" s="42"/>
      <c r="E1202" s="42"/>
      <c r="F1202" s="62"/>
      <c r="G1202" s="62"/>
      <c r="H1202" s="63"/>
      <c r="I1202" s="293"/>
      <c r="K1202" s="42"/>
      <c r="L1202" s="42"/>
      <c r="M1202" s="42"/>
      <c r="N1202" s="42"/>
      <c r="O1202" s="63"/>
      <c r="P1202" s="42"/>
      <c r="Q1202" s="42"/>
      <c r="S1202" s="42"/>
      <c r="T1202" s="39"/>
      <c r="U1202" s="39"/>
      <c r="V1202" s="39"/>
      <c r="W1202" s="39"/>
      <c r="X1202" s="39"/>
      <c r="Y1202" s="39"/>
      <c r="AN1202" s="68"/>
      <c r="AO1202" s="68"/>
    </row>
    <row r="1203" spans="1:41" s="43" customFormat="1" x14ac:dyDescent="0.25">
      <c r="A1203" s="42"/>
      <c r="B1203" s="42"/>
      <c r="C1203" s="42"/>
      <c r="D1203" s="42"/>
      <c r="E1203" s="42"/>
      <c r="F1203" s="62"/>
      <c r="G1203" s="62"/>
      <c r="H1203" s="63"/>
      <c r="I1203" s="293"/>
      <c r="K1203" s="42"/>
      <c r="L1203" s="42"/>
      <c r="M1203" s="42"/>
      <c r="N1203" s="42"/>
      <c r="O1203" s="63"/>
      <c r="P1203" s="42"/>
      <c r="Q1203" s="42"/>
      <c r="S1203" s="42"/>
      <c r="T1203" s="39"/>
      <c r="U1203" s="39"/>
      <c r="V1203" s="39"/>
      <c r="W1203" s="39"/>
      <c r="X1203" s="39"/>
      <c r="Y1203" s="39"/>
      <c r="AN1203" s="68"/>
      <c r="AO1203" s="68"/>
    </row>
    <row r="1204" spans="1:41" s="43" customFormat="1" x14ac:dyDescent="0.25">
      <c r="A1204" s="42"/>
      <c r="B1204" s="42"/>
      <c r="C1204" s="42"/>
      <c r="D1204" s="42"/>
      <c r="E1204" s="42"/>
      <c r="F1204" s="62"/>
      <c r="G1204" s="62"/>
      <c r="H1204" s="63"/>
      <c r="I1204" s="293"/>
      <c r="K1204" s="42"/>
      <c r="L1204" s="42"/>
      <c r="M1204" s="42"/>
      <c r="N1204" s="42"/>
      <c r="O1204" s="63"/>
      <c r="P1204" s="42"/>
      <c r="Q1204" s="42"/>
      <c r="S1204" s="42"/>
      <c r="T1204" s="39"/>
      <c r="U1204" s="39"/>
      <c r="V1204" s="39"/>
      <c r="W1204" s="39"/>
      <c r="X1204" s="39"/>
      <c r="Y1204" s="39"/>
      <c r="AN1204" s="68"/>
      <c r="AO1204" s="68"/>
    </row>
    <row r="1205" spans="1:41" s="43" customFormat="1" x14ac:dyDescent="0.25">
      <c r="A1205" s="42"/>
      <c r="B1205" s="42"/>
      <c r="C1205" s="42"/>
      <c r="D1205" s="42"/>
      <c r="E1205" s="42"/>
      <c r="F1205" s="62"/>
      <c r="G1205" s="62"/>
      <c r="H1205" s="63"/>
      <c r="I1205" s="293"/>
      <c r="K1205" s="42"/>
      <c r="L1205" s="42"/>
      <c r="M1205" s="42"/>
      <c r="N1205" s="42"/>
      <c r="O1205" s="63"/>
      <c r="P1205" s="42"/>
      <c r="Q1205" s="42"/>
      <c r="S1205" s="42"/>
      <c r="T1205" s="39"/>
      <c r="U1205" s="39"/>
      <c r="V1205" s="39"/>
      <c r="W1205" s="39"/>
      <c r="X1205" s="39"/>
      <c r="Y1205" s="39"/>
      <c r="AN1205" s="68"/>
      <c r="AO1205" s="68"/>
    </row>
    <row r="1206" spans="1:41" s="43" customFormat="1" x14ac:dyDescent="0.25">
      <c r="A1206" s="42"/>
      <c r="B1206" s="42"/>
      <c r="C1206" s="42"/>
      <c r="D1206" s="42"/>
      <c r="E1206" s="42"/>
      <c r="F1206" s="62"/>
      <c r="G1206" s="62"/>
      <c r="H1206" s="63"/>
      <c r="I1206" s="293"/>
      <c r="K1206" s="42"/>
      <c r="L1206" s="42"/>
      <c r="M1206" s="42"/>
      <c r="N1206" s="42"/>
      <c r="O1206" s="63"/>
      <c r="P1206" s="42"/>
      <c r="Q1206" s="42"/>
      <c r="S1206" s="42"/>
      <c r="T1206" s="39"/>
      <c r="U1206" s="39"/>
      <c r="V1206" s="39"/>
      <c r="W1206" s="39"/>
      <c r="X1206" s="39"/>
      <c r="Y1206" s="39"/>
      <c r="AN1206" s="68"/>
      <c r="AO1206" s="68"/>
    </row>
    <row r="1207" spans="1:41" s="43" customFormat="1" x14ac:dyDescent="0.25">
      <c r="A1207" s="42"/>
      <c r="B1207" s="42"/>
      <c r="C1207" s="42"/>
      <c r="D1207" s="42"/>
      <c r="E1207" s="42"/>
      <c r="F1207" s="62"/>
      <c r="G1207" s="62"/>
      <c r="H1207" s="63"/>
      <c r="I1207" s="293"/>
      <c r="K1207" s="42"/>
      <c r="L1207" s="42"/>
      <c r="M1207" s="42"/>
      <c r="N1207" s="42"/>
      <c r="O1207" s="63"/>
      <c r="P1207" s="42"/>
      <c r="Q1207" s="42"/>
      <c r="S1207" s="42"/>
      <c r="T1207" s="39"/>
      <c r="U1207" s="39"/>
      <c r="V1207" s="39"/>
      <c r="W1207" s="39"/>
      <c r="X1207" s="39"/>
      <c r="Y1207" s="39"/>
      <c r="AN1207" s="68"/>
      <c r="AO1207" s="68"/>
    </row>
    <row r="1208" spans="1:41" s="43" customFormat="1" x14ac:dyDescent="0.25">
      <c r="A1208" s="42"/>
      <c r="B1208" s="42"/>
      <c r="C1208" s="42"/>
      <c r="D1208" s="42"/>
      <c r="E1208" s="42"/>
      <c r="F1208" s="62"/>
      <c r="G1208" s="62"/>
      <c r="H1208" s="63"/>
      <c r="I1208" s="293"/>
      <c r="K1208" s="42"/>
      <c r="L1208" s="42"/>
      <c r="M1208" s="42"/>
      <c r="N1208" s="42"/>
      <c r="O1208" s="63"/>
      <c r="P1208" s="42"/>
      <c r="Q1208" s="42"/>
      <c r="S1208" s="42"/>
      <c r="T1208" s="39"/>
      <c r="U1208" s="39"/>
      <c r="V1208" s="39"/>
      <c r="W1208" s="39"/>
      <c r="X1208" s="39"/>
      <c r="Y1208" s="39"/>
      <c r="AN1208" s="68"/>
      <c r="AO1208" s="68"/>
    </row>
    <row r="1209" spans="1:41" s="43" customFormat="1" x14ac:dyDescent="0.25">
      <c r="A1209" s="42"/>
      <c r="B1209" s="42"/>
      <c r="C1209" s="42"/>
      <c r="D1209" s="42"/>
      <c r="E1209" s="42"/>
      <c r="F1209" s="62"/>
      <c r="G1209" s="62"/>
      <c r="H1209" s="63"/>
      <c r="I1209" s="293"/>
      <c r="K1209" s="42"/>
      <c r="L1209" s="42"/>
      <c r="M1209" s="42"/>
      <c r="N1209" s="42"/>
      <c r="O1209" s="63"/>
      <c r="P1209" s="42"/>
      <c r="Q1209" s="42"/>
      <c r="S1209" s="42"/>
      <c r="T1209" s="39"/>
      <c r="U1209" s="39"/>
      <c r="V1209" s="39"/>
      <c r="W1209" s="39"/>
      <c r="X1209" s="39"/>
      <c r="Y1209" s="39"/>
      <c r="AN1209" s="68"/>
      <c r="AO1209" s="68"/>
    </row>
    <row r="1210" spans="1:41" s="43" customFormat="1" x14ac:dyDescent="0.25">
      <c r="A1210" s="42"/>
      <c r="B1210" s="42"/>
      <c r="C1210" s="42"/>
      <c r="D1210" s="42"/>
      <c r="E1210" s="42"/>
      <c r="F1210" s="62"/>
      <c r="G1210" s="62"/>
      <c r="H1210" s="63"/>
      <c r="I1210" s="293"/>
      <c r="K1210" s="42"/>
      <c r="L1210" s="42"/>
      <c r="M1210" s="42"/>
      <c r="N1210" s="42"/>
      <c r="O1210" s="63"/>
      <c r="P1210" s="42"/>
      <c r="Q1210" s="42"/>
      <c r="S1210" s="42"/>
      <c r="T1210" s="39"/>
      <c r="U1210" s="39"/>
      <c r="V1210" s="39"/>
      <c r="W1210" s="39"/>
      <c r="X1210" s="39"/>
      <c r="Y1210" s="39"/>
      <c r="AN1210" s="68"/>
      <c r="AO1210" s="68"/>
    </row>
    <row r="1211" spans="1:41" s="43" customFormat="1" x14ac:dyDescent="0.25">
      <c r="A1211" s="42"/>
      <c r="B1211" s="42"/>
      <c r="C1211" s="42"/>
      <c r="D1211" s="42"/>
      <c r="E1211" s="42"/>
      <c r="F1211" s="62"/>
      <c r="G1211" s="62"/>
      <c r="H1211" s="63"/>
      <c r="I1211" s="293"/>
      <c r="K1211" s="42"/>
      <c r="L1211" s="42"/>
      <c r="M1211" s="42"/>
      <c r="N1211" s="42"/>
      <c r="O1211" s="63"/>
      <c r="P1211" s="42"/>
      <c r="Q1211" s="42"/>
      <c r="S1211" s="42"/>
      <c r="T1211" s="39"/>
      <c r="U1211" s="39"/>
      <c r="V1211" s="39"/>
      <c r="W1211" s="39"/>
      <c r="X1211" s="39"/>
      <c r="Y1211" s="39"/>
      <c r="AN1211" s="68"/>
      <c r="AO1211" s="68"/>
    </row>
    <row r="1212" spans="1:41" s="43" customFormat="1" x14ac:dyDescent="0.25">
      <c r="A1212" s="42"/>
      <c r="B1212" s="42"/>
      <c r="C1212" s="42"/>
      <c r="D1212" s="42"/>
      <c r="E1212" s="42"/>
      <c r="F1212" s="62"/>
      <c r="G1212" s="62"/>
      <c r="H1212" s="63"/>
      <c r="I1212" s="293"/>
      <c r="K1212" s="42"/>
      <c r="L1212" s="42"/>
      <c r="M1212" s="42"/>
      <c r="N1212" s="42"/>
      <c r="O1212" s="63"/>
      <c r="P1212" s="42"/>
      <c r="Q1212" s="42"/>
      <c r="S1212" s="42"/>
      <c r="T1212" s="39"/>
      <c r="U1212" s="39"/>
      <c r="V1212" s="39"/>
      <c r="W1212" s="39"/>
      <c r="X1212" s="39"/>
      <c r="Y1212" s="39"/>
      <c r="AN1212" s="68"/>
      <c r="AO1212" s="68"/>
    </row>
    <row r="1213" spans="1:41" s="43" customFormat="1" x14ac:dyDescent="0.25">
      <c r="A1213" s="42"/>
      <c r="B1213" s="42"/>
      <c r="C1213" s="42"/>
      <c r="D1213" s="42"/>
      <c r="E1213" s="42"/>
      <c r="F1213" s="62"/>
      <c r="G1213" s="62"/>
      <c r="H1213" s="63"/>
      <c r="I1213" s="293"/>
      <c r="K1213" s="42"/>
      <c r="L1213" s="42"/>
      <c r="M1213" s="42"/>
      <c r="N1213" s="42"/>
      <c r="O1213" s="63"/>
      <c r="P1213" s="42"/>
      <c r="Q1213" s="42"/>
      <c r="S1213" s="42"/>
      <c r="T1213" s="39"/>
      <c r="U1213" s="39"/>
      <c r="V1213" s="39"/>
      <c r="W1213" s="39"/>
      <c r="X1213" s="39"/>
      <c r="Y1213" s="39"/>
      <c r="AN1213" s="68"/>
      <c r="AO1213" s="68"/>
    </row>
    <row r="1214" spans="1:41" s="43" customFormat="1" x14ac:dyDescent="0.25">
      <c r="A1214" s="42"/>
      <c r="B1214" s="42"/>
      <c r="C1214" s="42"/>
      <c r="D1214" s="42"/>
      <c r="E1214" s="42"/>
      <c r="F1214" s="62"/>
      <c r="G1214" s="62"/>
      <c r="H1214" s="63"/>
      <c r="I1214" s="293"/>
      <c r="K1214" s="42"/>
      <c r="L1214" s="42"/>
      <c r="M1214" s="42"/>
      <c r="N1214" s="42"/>
      <c r="O1214" s="63"/>
      <c r="P1214" s="42"/>
      <c r="Q1214" s="42"/>
      <c r="S1214" s="42"/>
      <c r="T1214" s="39"/>
      <c r="U1214" s="39"/>
      <c r="V1214" s="39"/>
      <c r="W1214" s="39"/>
      <c r="X1214" s="39"/>
      <c r="Y1214" s="39"/>
      <c r="AN1214" s="68"/>
      <c r="AO1214" s="68"/>
    </row>
    <row r="1215" spans="1:41" s="43" customFormat="1" x14ac:dyDescent="0.25">
      <c r="A1215" s="42"/>
      <c r="B1215" s="42"/>
      <c r="C1215" s="42"/>
      <c r="D1215" s="42"/>
      <c r="E1215" s="42"/>
      <c r="F1215" s="62"/>
      <c r="G1215" s="62"/>
      <c r="H1215" s="63"/>
      <c r="I1215" s="293"/>
      <c r="K1215" s="42"/>
      <c r="L1215" s="42"/>
      <c r="M1215" s="42"/>
      <c r="N1215" s="42"/>
      <c r="O1215" s="63"/>
      <c r="P1215" s="42"/>
      <c r="Q1215" s="42"/>
      <c r="S1215" s="42"/>
      <c r="T1215" s="39"/>
      <c r="U1215" s="39"/>
      <c r="V1215" s="39"/>
      <c r="W1215" s="39"/>
      <c r="X1215" s="39"/>
      <c r="Y1215" s="39"/>
      <c r="AN1215" s="68"/>
      <c r="AO1215" s="68"/>
    </row>
    <row r="1216" spans="1:41" s="43" customFormat="1" x14ac:dyDescent="0.25">
      <c r="A1216" s="42"/>
      <c r="B1216" s="42"/>
      <c r="C1216" s="42"/>
      <c r="D1216" s="42"/>
      <c r="E1216" s="42"/>
      <c r="F1216" s="62"/>
      <c r="G1216" s="62"/>
      <c r="H1216" s="63"/>
      <c r="I1216" s="293"/>
      <c r="K1216" s="42"/>
      <c r="L1216" s="42"/>
      <c r="M1216" s="42"/>
      <c r="N1216" s="42"/>
      <c r="O1216" s="63"/>
      <c r="P1216" s="42"/>
      <c r="Q1216" s="42"/>
      <c r="S1216" s="42"/>
      <c r="T1216" s="39"/>
      <c r="U1216" s="39"/>
      <c r="V1216" s="39"/>
      <c r="W1216" s="39"/>
      <c r="X1216" s="39"/>
      <c r="Y1216" s="39"/>
      <c r="AN1216" s="68"/>
      <c r="AO1216" s="68"/>
    </row>
    <row r="1217" spans="1:41" s="43" customFormat="1" x14ac:dyDescent="0.25">
      <c r="A1217" s="42"/>
      <c r="B1217" s="42"/>
      <c r="C1217" s="42"/>
      <c r="D1217" s="42"/>
      <c r="E1217" s="42"/>
      <c r="F1217" s="62"/>
      <c r="G1217" s="62"/>
      <c r="H1217" s="63"/>
      <c r="I1217" s="293"/>
      <c r="K1217" s="42"/>
      <c r="L1217" s="42"/>
      <c r="M1217" s="42"/>
      <c r="N1217" s="42"/>
      <c r="O1217" s="63"/>
      <c r="P1217" s="42"/>
      <c r="Q1217" s="42"/>
      <c r="S1217" s="42"/>
      <c r="T1217" s="39"/>
      <c r="U1217" s="39"/>
      <c r="V1217" s="39"/>
      <c r="W1217" s="39"/>
      <c r="X1217" s="39"/>
      <c r="Y1217" s="39"/>
      <c r="AN1217" s="68"/>
      <c r="AO1217" s="68"/>
    </row>
    <row r="1218" spans="1:41" s="43" customFormat="1" x14ac:dyDescent="0.25">
      <c r="A1218" s="42"/>
      <c r="B1218" s="42"/>
      <c r="C1218" s="42"/>
      <c r="D1218" s="42"/>
      <c r="E1218" s="42"/>
      <c r="F1218" s="62"/>
      <c r="G1218" s="62"/>
      <c r="H1218" s="63"/>
      <c r="I1218" s="293"/>
      <c r="K1218" s="42"/>
      <c r="L1218" s="42"/>
      <c r="M1218" s="42"/>
      <c r="N1218" s="42"/>
      <c r="O1218" s="63"/>
      <c r="P1218" s="42"/>
      <c r="Q1218" s="42"/>
      <c r="S1218" s="42"/>
      <c r="T1218" s="39"/>
      <c r="U1218" s="39"/>
      <c r="V1218" s="39"/>
      <c r="W1218" s="39"/>
      <c r="X1218" s="39"/>
      <c r="Y1218" s="39"/>
      <c r="AN1218" s="68"/>
      <c r="AO1218" s="68"/>
    </row>
    <row r="1219" spans="1:41" s="43" customFormat="1" x14ac:dyDescent="0.25">
      <c r="A1219" s="42"/>
      <c r="B1219" s="42"/>
      <c r="C1219" s="42"/>
      <c r="D1219" s="42"/>
      <c r="E1219" s="42"/>
      <c r="F1219" s="62"/>
      <c r="G1219" s="62"/>
      <c r="H1219" s="63"/>
      <c r="I1219" s="293"/>
      <c r="K1219" s="42"/>
      <c r="L1219" s="42"/>
      <c r="M1219" s="42"/>
      <c r="N1219" s="42"/>
      <c r="O1219" s="63"/>
      <c r="P1219" s="42"/>
      <c r="Q1219" s="42"/>
      <c r="S1219" s="42"/>
      <c r="T1219" s="39"/>
      <c r="U1219" s="39"/>
      <c r="V1219" s="39"/>
      <c r="W1219" s="39"/>
      <c r="X1219" s="39"/>
      <c r="Y1219" s="39"/>
      <c r="AN1219" s="68"/>
      <c r="AO1219" s="68"/>
    </row>
    <row r="1220" spans="1:41" s="43" customFormat="1" x14ac:dyDescent="0.25">
      <c r="A1220" s="42"/>
      <c r="B1220" s="42"/>
      <c r="C1220" s="42"/>
      <c r="D1220" s="42"/>
      <c r="E1220" s="42"/>
      <c r="F1220" s="62"/>
      <c r="G1220" s="62"/>
      <c r="H1220" s="63"/>
      <c r="I1220" s="293"/>
      <c r="K1220" s="42"/>
      <c r="L1220" s="42"/>
      <c r="M1220" s="42"/>
      <c r="N1220" s="42"/>
      <c r="O1220" s="63"/>
      <c r="P1220" s="42"/>
      <c r="Q1220" s="42"/>
      <c r="S1220" s="42"/>
      <c r="T1220" s="39"/>
      <c r="U1220" s="39"/>
      <c r="V1220" s="39"/>
      <c r="W1220" s="39"/>
      <c r="X1220" s="39"/>
      <c r="Y1220" s="39"/>
      <c r="AN1220" s="68"/>
      <c r="AO1220" s="68"/>
    </row>
    <row r="1221" spans="1:41" s="43" customFormat="1" x14ac:dyDescent="0.25">
      <c r="A1221" s="42"/>
      <c r="B1221" s="42"/>
      <c r="C1221" s="42"/>
      <c r="D1221" s="42"/>
      <c r="E1221" s="42"/>
      <c r="F1221" s="62"/>
      <c r="G1221" s="62"/>
      <c r="H1221" s="63"/>
      <c r="I1221" s="293"/>
      <c r="K1221" s="42"/>
      <c r="L1221" s="42"/>
      <c r="M1221" s="42"/>
      <c r="N1221" s="42"/>
      <c r="O1221" s="63"/>
      <c r="P1221" s="42"/>
      <c r="Q1221" s="42"/>
      <c r="S1221" s="42"/>
      <c r="T1221" s="39"/>
      <c r="U1221" s="39"/>
      <c r="V1221" s="39"/>
      <c r="W1221" s="39"/>
      <c r="X1221" s="39"/>
      <c r="Y1221" s="39"/>
      <c r="AN1221" s="68"/>
      <c r="AO1221" s="68"/>
    </row>
    <row r="1222" spans="1:41" s="43" customFormat="1" x14ac:dyDescent="0.25">
      <c r="A1222" s="42"/>
      <c r="B1222" s="42"/>
      <c r="C1222" s="42"/>
      <c r="D1222" s="42"/>
      <c r="E1222" s="42"/>
      <c r="F1222" s="62"/>
      <c r="G1222" s="62"/>
      <c r="H1222" s="63"/>
      <c r="I1222" s="293"/>
      <c r="K1222" s="42"/>
      <c r="L1222" s="42"/>
      <c r="M1222" s="42"/>
      <c r="N1222" s="42"/>
      <c r="O1222" s="63"/>
      <c r="P1222" s="42"/>
      <c r="Q1222" s="42"/>
      <c r="S1222" s="42"/>
      <c r="T1222" s="39"/>
      <c r="U1222" s="39"/>
      <c r="V1222" s="39"/>
      <c r="W1222" s="39"/>
      <c r="X1222" s="39"/>
      <c r="Y1222" s="39"/>
      <c r="AN1222" s="68"/>
      <c r="AO1222" s="68"/>
    </row>
    <row r="1223" spans="1:41" s="43" customFormat="1" x14ac:dyDescent="0.25">
      <c r="A1223" s="42"/>
      <c r="B1223" s="42"/>
      <c r="C1223" s="42"/>
      <c r="D1223" s="42"/>
      <c r="E1223" s="42"/>
      <c r="F1223" s="62"/>
      <c r="G1223" s="62"/>
      <c r="H1223" s="63"/>
      <c r="I1223" s="293"/>
      <c r="K1223" s="42"/>
      <c r="L1223" s="42"/>
      <c r="M1223" s="42"/>
      <c r="N1223" s="42"/>
      <c r="O1223" s="63"/>
      <c r="P1223" s="42"/>
      <c r="Q1223" s="42"/>
      <c r="S1223" s="42"/>
      <c r="T1223" s="39"/>
      <c r="U1223" s="39"/>
      <c r="V1223" s="39"/>
      <c r="W1223" s="39"/>
      <c r="X1223" s="39"/>
      <c r="Y1223" s="39"/>
      <c r="AN1223" s="68"/>
      <c r="AO1223" s="68"/>
    </row>
    <row r="1224" spans="1:41" s="43" customFormat="1" x14ac:dyDescent="0.25">
      <c r="A1224" s="42"/>
      <c r="B1224" s="42"/>
      <c r="C1224" s="42"/>
      <c r="D1224" s="42"/>
      <c r="E1224" s="42"/>
      <c r="F1224" s="62"/>
      <c r="G1224" s="62"/>
      <c r="H1224" s="63"/>
      <c r="I1224" s="293"/>
      <c r="K1224" s="42"/>
      <c r="L1224" s="42"/>
      <c r="M1224" s="42"/>
      <c r="N1224" s="42"/>
      <c r="O1224" s="63"/>
      <c r="P1224" s="42"/>
      <c r="Q1224" s="42"/>
      <c r="S1224" s="42"/>
      <c r="T1224" s="39"/>
      <c r="U1224" s="39"/>
      <c r="V1224" s="39"/>
      <c r="W1224" s="39"/>
      <c r="X1224" s="39"/>
      <c r="Y1224" s="39"/>
      <c r="AN1224" s="68"/>
      <c r="AO1224" s="68"/>
    </row>
    <row r="1225" spans="1:41" s="43" customFormat="1" x14ac:dyDescent="0.25">
      <c r="A1225" s="42"/>
      <c r="B1225" s="42"/>
      <c r="C1225" s="42"/>
      <c r="D1225" s="42"/>
      <c r="E1225" s="42"/>
      <c r="F1225" s="62"/>
      <c r="G1225" s="62"/>
      <c r="H1225" s="63"/>
      <c r="I1225" s="293"/>
      <c r="K1225" s="42"/>
      <c r="L1225" s="42"/>
      <c r="M1225" s="42"/>
      <c r="N1225" s="42"/>
      <c r="O1225" s="63"/>
      <c r="P1225" s="42"/>
      <c r="Q1225" s="42"/>
      <c r="S1225" s="42"/>
      <c r="T1225" s="39"/>
      <c r="U1225" s="39"/>
      <c r="V1225" s="39"/>
      <c r="W1225" s="39"/>
      <c r="X1225" s="39"/>
      <c r="Y1225" s="39"/>
      <c r="AN1225" s="68"/>
      <c r="AO1225" s="68"/>
    </row>
    <row r="1226" spans="1:41" s="43" customFormat="1" x14ac:dyDescent="0.25">
      <c r="A1226" s="42"/>
      <c r="B1226" s="42"/>
      <c r="C1226" s="42"/>
      <c r="D1226" s="42"/>
      <c r="E1226" s="42"/>
      <c r="F1226" s="62"/>
      <c r="G1226" s="62"/>
      <c r="H1226" s="63"/>
      <c r="I1226" s="293"/>
      <c r="K1226" s="42"/>
      <c r="L1226" s="42"/>
      <c r="M1226" s="42"/>
      <c r="N1226" s="42"/>
      <c r="O1226" s="63"/>
      <c r="P1226" s="42"/>
      <c r="Q1226" s="42"/>
      <c r="S1226" s="42"/>
      <c r="T1226" s="39"/>
      <c r="U1226" s="39"/>
      <c r="V1226" s="39"/>
      <c r="W1226" s="39"/>
      <c r="X1226" s="39"/>
      <c r="Y1226" s="39"/>
      <c r="AN1226" s="68"/>
      <c r="AO1226" s="68"/>
    </row>
    <row r="1227" spans="1:41" s="43" customFormat="1" x14ac:dyDescent="0.25">
      <c r="A1227" s="42"/>
      <c r="B1227" s="42"/>
      <c r="C1227" s="42"/>
      <c r="D1227" s="42"/>
      <c r="E1227" s="42"/>
      <c r="F1227" s="62"/>
      <c r="G1227" s="62"/>
      <c r="H1227" s="63"/>
      <c r="I1227" s="293"/>
      <c r="K1227" s="42"/>
      <c r="L1227" s="42"/>
      <c r="M1227" s="42"/>
      <c r="N1227" s="42"/>
      <c r="O1227" s="63"/>
      <c r="P1227" s="42"/>
      <c r="Q1227" s="42"/>
      <c r="S1227" s="42"/>
      <c r="T1227" s="39"/>
      <c r="U1227" s="39"/>
      <c r="V1227" s="39"/>
      <c r="W1227" s="39"/>
      <c r="X1227" s="39"/>
      <c r="Y1227" s="39"/>
      <c r="AN1227" s="68"/>
      <c r="AO1227" s="68"/>
    </row>
    <row r="1228" spans="1:41" s="43" customFormat="1" x14ac:dyDescent="0.25">
      <c r="A1228" s="42"/>
      <c r="B1228" s="42"/>
      <c r="C1228" s="42"/>
      <c r="D1228" s="42"/>
      <c r="E1228" s="42"/>
      <c r="F1228" s="62"/>
      <c r="G1228" s="62"/>
      <c r="H1228" s="63"/>
      <c r="I1228" s="293"/>
      <c r="K1228" s="42"/>
      <c r="L1228" s="42"/>
      <c r="M1228" s="42"/>
      <c r="N1228" s="42"/>
      <c r="O1228" s="63"/>
      <c r="P1228" s="42"/>
      <c r="Q1228" s="42"/>
      <c r="S1228" s="42"/>
      <c r="T1228" s="39"/>
      <c r="U1228" s="39"/>
      <c r="V1228" s="39"/>
      <c r="W1228" s="39"/>
      <c r="X1228" s="39"/>
      <c r="Y1228" s="39"/>
      <c r="AN1228" s="68"/>
      <c r="AO1228" s="68"/>
    </row>
    <row r="1229" spans="1:41" s="43" customFormat="1" x14ac:dyDescent="0.25">
      <c r="A1229" s="42"/>
      <c r="B1229" s="42"/>
      <c r="C1229" s="42"/>
      <c r="D1229" s="42"/>
      <c r="E1229" s="42"/>
      <c r="F1229" s="62"/>
      <c r="G1229" s="62"/>
      <c r="H1229" s="63"/>
      <c r="I1229" s="293"/>
      <c r="K1229" s="42"/>
      <c r="L1229" s="42"/>
      <c r="M1229" s="42"/>
      <c r="N1229" s="42"/>
      <c r="O1229" s="63"/>
      <c r="P1229" s="42"/>
      <c r="Q1229" s="42"/>
      <c r="S1229" s="42"/>
      <c r="T1229" s="39"/>
      <c r="U1229" s="39"/>
      <c r="V1229" s="39"/>
      <c r="W1229" s="39"/>
      <c r="X1229" s="39"/>
      <c r="Y1229" s="39"/>
      <c r="AN1229" s="68"/>
      <c r="AO1229" s="68"/>
    </row>
    <row r="1230" spans="1:41" s="43" customFormat="1" x14ac:dyDescent="0.25">
      <c r="A1230" s="42"/>
      <c r="B1230" s="42"/>
      <c r="C1230" s="42"/>
      <c r="D1230" s="42"/>
      <c r="E1230" s="42"/>
      <c r="F1230" s="62"/>
      <c r="G1230" s="62"/>
      <c r="H1230" s="63"/>
      <c r="I1230" s="293"/>
      <c r="K1230" s="42"/>
      <c r="L1230" s="42"/>
      <c r="M1230" s="42"/>
      <c r="N1230" s="42"/>
      <c r="O1230" s="63"/>
      <c r="P1230" s="42"/>
      <c r="Q1230" s="42"/>
      <c r="S1230" s="42"/>
      <c r="T1230" s="39"/>
      <c r="U1230" s="39"/>
      <c r="V1230" s="39"/>
      <c r="W1230" s="39"/>
      <c r="X1230" s="39"/>
      <c r="Y1230" s="39"/>
      <c r="AN1230" s="68"/>
      <c r="AO1230" s="68"/>
    </row>
    <row r="1231" spans="1:41" s="43" customFormat="1" x14ac:dyDescent="0.25">
      <c r="A1231" s="42"/>
      <c r="B1231" s="42"/>
      <c r="C1231" s="42"/>
      <c r="D1231" s="42"/>
      <c r="E1231" s="42"/>
      <c r="F1231" s="62"/>
      <c r="G1231" s="62"/>
      <c r="H1231" s="63"/>
      <c r="I1231" s="293"/>
      <c r="K1231" s="42"/>
      <c r="L1231" s="42"/>
      <c r="M1231" s="42"/>
      <c r="N1231" s="42"/>
      <c r="O1231" s="63"/>
      <c r="P1231" s="42"/>
      <c r="Q1231" s="42"/>
      <c r="S1231" s="42"/>
      <c r="T1231" s="39"/>
      <c r="U1231" s="39"/>
      <c r="V1231" s="39"/>
      <c r="W1231" s="39"/>
      <c r="X1231" s="39"/>
      <c r="Y1231" s="39"/>
      <c r="AN1231" s="68"/>
      <c r="AO1231" s="68"/>
    </row>
    <row r="1232" spans="1:41" s="43" customFormat="1" x14ac:dyDescent="0.25">
      <c r="A1232" s="42"/>
      <c r="B1232" s="42"/>
      <c r="C1232" s="42"/>
      <c r="D1232" s="42"/>
      <c r="E1232" s="42"/>
      <c r="F1232" s="62"/>
      <c r="G1232" s="62"/>
      <c r="H1232" s="63"/>
      <c r="I1232" s="293"/>
      <c r="K1232" s="42"/>
      <c r="L1232" s="42"/>
      <c r="M1232" s="42"/>
      <c r="N1232" s="42"/>
      <c r="O1232" s="63"/>
      <c r="P1232" s="42"/>
      <c r="Q1232" s="42"/>
      <c r="S1232" s="42"/>
      <c r="T1232" s="39"/>
      <c r="U1232" s="39"/>
      <c r="V1232" s="39"/>
      <c r="W1232" s="39"/>
      <c r="X1232" s="39"/>
      <c r="Y1232" s="39"/>
      <c r="AN1232" s="68"/>
      <c r="AO1232" s="68"/>
    </row>
    <row r="1233" spans="1:41" s="43" customFormat="1" x14ac:dyDescent="0.25">
      <c r="A1233" s="42"/>
      <c r="B1233" s="42"/>
      <c r="C1233" s="42"/>
      <c r="D1233" s="42"/>
      <c r="E1233" s="42"/>
      <c r="F1233" s="62"/>
      <c r="G1233" s="62"/>
      <c r="H1233" s="63"/>
      <c r="I1233" s="293"/>
      <c r="K1233" s="42"/>
      <c r="L1233" s="42"/>
      <c r="M1233" s="42"/>
      <c r="N1233" s="42"/>
      <c r="O1233" s="63"/>
      <c r="P1233" s="42"/>
      <c r="Q1233" s="42"/>
      <c r="S1233" s="42"/>
      <c r="T1233" s="39"/>
      <c r="U1233" s="39"/>
      <c r="V1233" s="39"/>
      <c r="W1233" s="39"/>
      <c r="X1233" s="39"/>
      <c r="Y1233" s="39"/>
      <c r="AN1233" s="68"/>
      <c r="AO1233" s="68"/>
    </row>
    <row r="1234" spans="1:41" s="43" customFormat="1" x14ac:dyDescent="0.25">
      <c r="A1234" s="42"/>
      <c r="B1234" s="42"/>
      <c r="C1234" s="42"/>
      <c r="D1234" s="42"/>
      <c r="E1234" s="42"/>
      <c r="F1234" s="62"/>
      <c r="G1234" s="62"/>
      <c r="H1234" s="63"/>
      <c r="I1234" s="293"/>
      <c r="K1234" s="42"/>
      <c r="L1234" s="42"/>
      <c r="M1234" s="42"/>
      <c r="N1234" s="42"/>
      <c r="O1234" s="63"/>
      <c r="P1234" s="42"/>
      <c r="Q1234" s="42"/>
      <c r="S1234" s="42"/>
      <c r="T1234" s="39"/>
      <c r="U1234" s="39"/>
      <c r="V1234" s="39"/>
      <c r="W1234" s="39"/>
      <c r="X1234" s="39"/>
      <c r="Y1234" s="39"/>
      <c r="AN1234" s="68"/>
      <c r="AO1234" s="68"/>
    </row>
    <row r="1235" spans="1:41" s="43" customFormat="1" x14ac:dyDescent="0.25">
      <c r="A1235" s="42"/>
      <c r="B1235" s="42"/>
      <c r="C1235" s="42"/>
      <c r="D1235" s="42"/>
      <c r="E1235" s="42"/>
      <c r="F1235" s="62"/>
      <c r="G1235" s="62"/>
      <c r="H1235" s="63"/>
      <c r="I1235" s="293"/>
      <c r="K1235" s="42"/>
      <c r="L1235" s="42"/>
      <c r="M1235" s="42"/>
      <c r="N1235" s="42"/>
      <c r="O1235" s="63"/>
      <c r="P1235" s="42"/>
      <c r="Q1235" s="42"/>
      <c r="S1235" s="42"/>
      <c r="T1235" s="39"/>
      <c r="U1235" s="39"/>
      <c r="V1235" s="39"/>
      <c r="W1235" s="39"/>
      <c r="X1235" s="39"/>
      <c r="Y1235" s="39"/>
      <c r="AN1235" s="68"/>
      <c r="AO1235" s="68"/>
    </row>
    <row r="1236" spans="1:41" s="43" customFormat="1" x14ac:dyDescent="0.25">
      <c r="A1236" s="42"/>
      <c r="B1236" s="42"/>
      <c r="C1236" s="42"/>
      <c r="D1236" s="42"/>
      <c r="E1236" s="42"/>
      <c r="F1236" s="62"/>
      <c r="G1236" s="62"/>
      <c r="H1236" s="63"/>
      <c r="I1236" s="293"/>
      <c r="K1236" s="42"/>
      <c r="L1236" s="42"/>
      <c r="M1236" s="42"/>
      <c r="N1236" s="42"/>
      <c r="O1236" s="63"/>
      <c r="P1236" s="42"/>
      <c r="Q1236" s="42"/>
      <c r="S1236" s="42"/>
      <c r="T1236" s="39"/>
      <c r="U1236" s="39"/>
      <c r="V1236" s="39"/>
      <c r="W1236" s="39"/>
      <c r="X1236" s="39"/>
      <c r="Y1236" s="39"/>
      <c r="AN1236" s="68"/>
      <c r="AO1236" s="68"/>
    </row>
    <row r="1237" spans="1:41" s="43" customFormat="1" x14ac:dyDescent="0.25">
      <c r="A1237" s="42"/>
      <c r="B1237" s="42"/>
      <c r="C1237" s="42"/>
      <c r="D1237" s="42"/>
      <c r="E1237" s="42"/>
      <c r="F1237" s="62"/>
      <c r="G1237" s="62"/>
      <c r="H1237" s="63"/>
      <c r="I1237" s="293"/>
      <c r="K1237" s="42"/>
      <c r="L1237" s="42"/>
      <c r="M1237" s="42"/>
      <c r="N1237" s="42"/>
      <c r="O1237" s="63"/>
      <c r="P1237" s="42"/>
      <c r="Q1237" s="42"/>
      <c r="S1237" s="42"/>
      <c r="T1237" s="39"/>
      <c r="U1237" s="39"/>
      <c r="V1237" s="39"/>
      <c r="W1237" s="39"/>
      <c r="X1237" s="39"/>
      <c r="Y1237" s="39"/>
      <c r="AN1237" s="68"/>
      <c r="AO1237" s="68"/>
    </row>
    <row r="1238" spans="1:41" s="43" customFormat="1" x14ac:dyDescent="0.25">
      <c r="A1238" s="42"/>
      <c r="B1238" s="42"/>
      <c r="C1238" s="42"/>
      <c r="D1238" s="42"/>
      <c r="E1238" s="42"/>
      <c r="F1238" s="62"/>
      <c r="G1238" s="62"/>
      <c r="H1238" s="63"/>
      <c r="I1238" s="293"/>
      <c r="K1238" s="42"/>
      <c r="L1238" s="42"/>
      <c r="M1238" s="42"/>
      <c r="N1238" s="42"/>
      <c r="O1238" s="63"/>
      <c r="P1238" s="42"/>
      <c r="Q1238" s="42"/>
      <c r="S1238" s="42"/>
      <c r="T1238" s="39"/>
      <c r="U1238" s="39"/>
      <c r="V1238" s="39"/>
      <c r="W1238" s="39"/>
      <c r="X1238" s="39"/>
      <c r="Y1238" s="39"/>
      <c r="AN1238" s="68"/>
      <c r="AO1238" s="68"/>
    </row>
    <row r="1239" spans="1:41" s="43" customFormat="1" x14ac:dyDescent="0.25">
      <c r="A1239" s="42"/>
      <c r="B1239" s="42"/>
      <c r="C1239" s="42"/>
      <c r="D1239" s="42"/>
      <c r="E1239" s="42"/>
      <c r="F1239" s="62"/>
      <c r="G1239" s="62"/>
      <c r="H1239" s="63"/>
      <c r="I1239" s="293"/>
      <c r="K1239" s="42"/>
      <c r="L1239" s="42"/>
      <c r="M1239" s="42"/>
      <c r="N1239" s="42"/>
      <c r="O1239" s="63"/>
      <c r="P1239" s="42"/>
      <c r="Q1239" s="42"/>
      <c r="S1239" s="42"/>
      <c r="T1239" s="39"/>
      <c r="U1239" s="39"/>
      <c r="V1239" s="39"/>
      <c r="W1239" s="39"/>
      <c r="X1239" s="39"/>
      <c r="Y1239" s="39"/>
      <c r="AN1239" s="68"/>
      <c r="AO1239" s="68"/>
    </row>
    <row r="1240" spans="1:41" s="43" customFormat="1" x14ac:dyDescent="0.25">
      <c r="A1240" s="42"/>
      <c r="B1240" s="42"/>
      <c r="C1240" s="42"/>
      <c r="D1240" s="42"/>
      <c r="E1240" s="42"/>
      <c r="F1240" s="62"/>
      <c r="G1240" s="62"/>
      <c r="H1240" s="63"/>
      <c r="I1240" s="293"/>
      <c r="K1240" s="42"/>
      <c r="L1240" s="42"/>
      <c r="M1240" s="42"/>
      <c r="N1240" s="42"/>
      <c r="O1240" s="63"/>
      <c r="P1240" s="42"/>
      <c r="Q1240" s="42"/>
      <c r="S1240" s="42"/>
      <c r="T1240" s="39"/>
      <c r="U1240" s="39"/>
      <c r="V1240" s="39"/>
      <c r="W1240" s="39"/>
      <c r="X1240" s="39"/>
      <c r="Y1240" s="39"/>
      <c r="AN1240" s="68"/>
      <c r="AO1240" s="68"/>
    </row>
    <row r="1241" spans="1:41" s="43" customFormat="1" x14ac:dyDescent="0.25">
      <c r="A1241" s="42"/>
      <c r="B1241" s="42"/>
      <c r="C1241" s="42"/>
      <c r="D1241" s="42"/>
      <c r="E1241" s="42"/>
      <c r="F1241" s="62"/>
      <c r="G1241" s="62"/>
      <c r="H1241" s="63"/>
      <c r="I1241" s="293"/>
      <c r="K1241" s="42"/>
      <c r="L1241" s="42"/>
      <c r="M1241" s="42"/>
      <c r="N1241" s="42"/>
      <c r="O1241" s="63"/>
      <c r="P1241" s="42"/>
      <c r="Q1241" s="42"/>
      <c r="S1241" s="42"/>
      <c r="T1241" s="39"/>
      <c r="U1241" s="39"/>
      <c r="V1241" s="39"/>
      <c r="W1241" s="39"/>
      <c r="X1241" s="39"/>
      <c r="Y1241" s="39"/>
      <c r="AN1241" s="68"/>
      <c r="AO1241" s="68"/>
    </row>
    <row r="1242" spans="1:41" s="43" customFormat="1" x14ac:dyDescent="0.25">
      <c r="A1242" s="42"/>
      <c r="B1242" s="42"/>
      <c r="C1242" s="42"/>
      <c r="D1242" s="42"/>
      <c r="E1242" s="42"/>
      <c r="F1242" s="62"/>
      <c r="G1242" s="62"/>
      <c r="H1242" s="63"/>
      <c r="I1242" s="293"/>
      <c r="K1242" s="42"/>
      <c r="L1242" s="42"/>
      <c r="M1242" s="42"/>
      <c r="N1242" s="42"/>
      <c r="O1242" s="63"/>
      <c r="P1242" s="42"/>
      <c r="Q1242" s="42"/>
      <c r="S1242" s="42"/>
      <c r="T1242" s="39"/>
      <c r="U1242" s="39"/>
      <c r="V1242" s="39"/>
      <c r="W1242" s="39"/>
      <c r="X1242" s="39"/>
      <c r="Y1242" s="39"/>
      <c r="AN1242" s="68"/>
      <c r="AO1242" s="68"/>
    </row>
    <row r="1243" spans="1:41" s="43" customFormat="1" x14ac:dyDescent="0.25">
      <c r="A1243" s="42"/>
      <c r="B1243" s="42"/>
      <c r="C1243" s="42"/>
      <c r="D1243" s="42"/>
      <c r="E1243" s="42"/>
      <c r="F1243" s="62"/>
      <c r="G1243" s="62"/>
      <c r="H1243" s="63"/>
      <c r="I1243" s="293"/>
      <c r="K1243" s="42"/>
      <c r="L1243" s="42"/>
      <c r="M1243" s="42"/>
      <c r="N1243" s="42"/>
      <c r="O1243" s="63"/>
      <c r="P1243" s="42"/>
      <c r="Q1243" s="42"/>
      <c r="S1243" s="42"/>
      <c r="T1243" s="39"/>
      <c r="U1243" s="39"/>
      <c r="V1243" s="39"/>
      <c r="W1243" s="39"/>
      <c r="X1243" s="39"/>
      <c r="Y1243" s="39"/>
      <c r="AN1243" s="68"/>
      <c r="AO1243" s="68"/>
    </row>
    <row r="1244" spans="1:41" s="43" customFormat="1" x14ac:dyDescent="0.25">
      <c r="A1244" s="42"/>
      <c r="B1244" s="42"/>
      <c r="C1244" s="42"/>
      <c r="D1244" s="42"/>
      <c r="E1244" s="42"/>
      <c r="F1244" s="62"/>
      <c r="G1244" s="62"/>
      <c r="H1244" s="63"/>
      <c r="I1244" s="293"/>
      <c r="K1244" s="42"/>
      <c r="L1244" s="42"/>
      <c r="M1244" s="42"/>
      <c r="N1244" s="42"/>
      <c r="O1244" s="63"/>
      <c r="P1244" s="42"/>
      <c r="Q1244" s="42"/>
      <c r="S1244" s="42"/>
      <c r="T1244" s="39"/>
      <c r="U1244" s="39"/>
      <c r="V1244" s="39"/>
      <c r="W1244" s="39"/>
      <c r="X1244" s="39"/>
      <c r="Y1244" s="39"/>
      <c r="AN1244" s="68"/>
      <c r="AO1244" s="68"/>
    </row>
    <row r="1245" spans="1:41" s="43" customFormat="1" x14ac:dyDescent="0.25">
      <c r="A1245" s="42"/>
      <c r="B1245" s="42"/>
      <c r="C1245" s="42"/>
      <c r="D1245" s="42"/>
      <c r="E1245" s="42"/>
      <c r="F1245" s="62"/>
      <c r="G1245" s="62"/>
      <c r="H1245" s="63"/>
      <c r="I1245" s="293"/>
      <c r="K1245" s="42"/>
      <c r="L1245" s="42"/>
      <c r="M1245" s="42"/>
      <c r="N1245" s="42"/>
      <c r="O1245" s="63"/>
      <c r="P1245" s="42"/>
      <c r="Q1245" s="42"/>
      <c r="S1245" s="42"/>
      <c r="T1245" s="39"/>
      <c r="U1245" s="39"/>
      <c r="V1245" s="39"/>
      <c r="W1245" s="39"/>
      <c r="X1245" s="39"/>
      <c r="Y1245" s="39"/>
      <c r="AN1245" s="68"/>
      <c r="AO1245" s="68"/>
    </row>
    <row r="1246" spans="1:41" s="43" customFormat="1" x14ac:dyDescent="0.25">
      <c r="A1246" s="42"/>
      <c r="B1246" s="42"/>
      <c r="C1246" s="42"/>
      <c r="D1246" s="42"/>
      <c r="E1246" s="42"/>
      <c r="F1246" s="62"/>
      <c r="G1246" s="62"/>
      <c r="H1246" s="63"/>
      <c r="I1246" s="293"/>
      <c r="K1246" s="42"/>
      <c r="L1246" s="42"/>
      <c r="M1246" s="42"/>
      <c r="N1246" s="42"/>
      <c r="O1246" s="63"/>
      <c r="P1246" s="42"/>
      <c r="Q1246" s="42"/>
      <c r="S1246" s="42"/>
      <c r="T1246" s="39"/>
      <c r="U1246" s="39"/>
      <c r="V1246" s="39"/>
      <c r="W1246" s="39"/>
      <c r="X1246" s="39"/>
      <c r="Y1246" s="39"/>
      <c r="AN1246" s="68"/>
      <c r="AO1246" s="68"/>
    </row>
    <row r="1247" spans="1:41" s="43" customFormat="1" x14ac:dyDescent="0.25">
      <c r="A1247" s="42"/>
      <c r="B1247" s="42"/>
      <c r="C1247" s="42"/>
      <c r="D1247" s="42"/>
      <c r="E1247" s="42"/>
      <c r="F1247" s="62"/>
      <c r="G1247" s="62"/>
      <c r="H1247" s="63"/>
      <c r="I1247" s="293"/>
      <c r="K1247" s="42"/>
      <c r="L1247" s="42"/>
      <c r="M1247" s="42"/>
      <c r="N1247" s="42"/>
      <c r="O1247" s="63"/>
      <c r="P1247" s="42"/>
      <c r="Q1247" s="42"/>
      <c r="S1247" s="42"/>
      <c r="T1247" s="39"/>
      <c r="U1247" s="39"/>
      <c r="V1247" s="39"/>
      <c r="W1247" s="39"/>
      <c r="X1247" s="39"/>
      <c r="Y1247" s="39"/>
      <c r="AN1247" s="68"/>
      <c r="AO1247" s="68"/>
    </row>
    <row r="1248" spans="1:41" s="43" customFormat="1" x14ac:dyDescent="0.25">
      <c r="A1248" s="42"/>
      <c r="B1248" s="42"/>
      <c r="C1248" s="42"/>
      <c r="D1248" s="42"/>
      <c r="E1248" s="42"/>
      <c r="F1248" s="62"/>
      <c r="G1248" s="62"/>
      <c r="H1248" s="63"/>
      <c r="I1248" s="293"/>
      <c r="K1248" s="42"/>
      <c r="L1248" s="42"/>
      <c r="M1248" s="42"/>
      <c r="N1248" s="42"/>
      <c r="O1248" s="63"/>
      <c r="P1248" s="42"/>
      <c r="Q1248" s="42"/>
      <c r="S1248" s="42"/>
      <c r="T1248" s="39"/>
      <c r="U1248" s="39"/>
      <c r="V1248" s="39"/>
      <c r="W1248" s="39"/>
      <c r="X1248" s="39"/>
      <c r="Y1248" s="39"/>
      <c r="AN1248" s="68"/>
      <c r="AO1248" s="68"/>
    </row>
    <row r="1249" spans="1:41" s="43" customFormat="1" x14ac:dyDescent="0.25">
      <c r="A1249" s="42"/>
      <c r="B1249" s="42"/>
      <c r="C1249" s="42"/>
      <c r="D1249" s="42"/>
      <c r="E1249" s="42"/>
      <c r="F1249" s="62"/>
      <c r="G1249" s="62"/>
      <c r="H1249" s="63"/>
      <c r="I1249" s="293"/>
      <c r="K1249" s="42"/>
      <c r="L1249" s="42"/>
      <c r="M1249" s="42"/>
      <c r="N1249" s="42"/>
      <c r="O1249" s="63"/>
      <c r="P1249" s="42"/>
      <c r="Q1249" s="42"/>
      <c r="S1249" s="42"/>
      <c r="T1249" s="39"/>
      <c r="U1249" s="39"/>
      <c r="V1249" s="39"/>
      <c r="W1249" s="39"/>
      <c r="X1249" s="39"/>
      <c r="Y1249" s="39"/>
      <c r="AN1249" s="68"/>
      <c r="AO1249" s="68"/>
    </row>
    <row r="1250" spans="1:41" s="43" customFormat="1" x14ac:dyDescent="0.25">
      <c r="A1250" s="42"/>
      <c r="B1250" s="42"/>
      <c r="C1250" s="42"/>
      <c r="D1250" s="42"/>
      <c r="E1250" s="42"/>
      <c r="F1250" s="62"/>
      <c r="G1250" s="62"/>
      <c r="H1250" s="63"/>
      <c r="I1250" s="293"/>
      <c r="K1250" s="42"/>
      <c r="L1250" s="42"/>
      <c r="M1250" s="42"/>
      <c r="N1250" s="42"/>
      <c r="O1250" s="63"/>
      <c r="P1250" s="42"/>
      <c r="Q1250" s="42"/>
      <c r="S1250" s="42"/>
      <c r="T1250" s="39"/>
      <c r="U1250" s="39"/>
      <c r="V1250" s="39"/>
      <c r="W1250" s="39"/>
      <c r="X1250" s="39"/>
      <c r="Y1250" s="39"/>
      <c r="AN1250" s="68"/>
      <c r="AO1250" s="68"/>
    </row>
    <row r="1251" spans="1:41" s="43" customFormat="1" x14ac:dyDescent="0.25">
      <c r="A1251" s="42"/>
      <c r="B1251" s="42"/>
      <c r="C1251" s="42"/>
      <c r="D1251" s="42"/>
      <c r="E1251" s="42"/>
      <c r="F1251" s="62"/>
      <c r="G1251" s="62"/>
      <c r="H1251" s="63"/>
      <c r="I1251" s="293"/>
      <c r="K1251" s="42"/>
      <c r="L1251" s="42"/>
      <c r="M1251" s="42"/>
      <c r="N1251" s="42"/>
      <c r="O1251" s="63"/>
      <c r="P1251" s="42"/>
      <c r="Q1251" s="42"/>
      <c r="S1251" s="42"/>
      <c r="T1251" s="39"/>
      <c r="U1251" s="39"/>
      <c r="V1251" s="39"/>
      <c r="W1251" s="39"/>
      <c r="X1251" s="39"/>
      <c r="Y1251" s="39"/>
      <c r="AN1251" s="68"/>
      <c r="AO1251" s="68"/>
    </row>
    <row r="1252" spans="1:41" s="43" customFormat="1" x14ac:dyDescent="0.25">
      <c r="A1252" s="42"/>
      <c r="B1252" s="42"/>
      <c r="C1252" s="42"/>
      <c r="D1252" s="42"/>
      <c r="E1252" s="42"/>
      <c r="F1252" s="62"/>
      <c r="G1252" s="62"/>
      <c r="H1252" s="63"/>
      <c r="I1252" s="293"/>
      <c r="K1252" s="42"/>
      <c r="L1252" s="42"/>
      <c r="M1252" s="42"/>
      <c r="N1252" s="42"/>
      <c r="O1252" s="63"/>
      <c r="P1252" s="42"/>
      <c r="Q1252" s="42"/>
      <c r="S1252" s="42"/>
      <c r="T1252" s="39"/>
      <c r="U1252" s="39"/>
      <c r="V1252" s="39"/>
      <c r="W1252" s="39"/>
      <c r="X1252" s="39"/>
      <c r="Y1252" s="39"/>
      <c r="AN1252" s="68"/>
      <c r="AO1252" s="68"/>
    </row>
    <row r="1253" spans="1:41" s="43" customFormat="1" x14ac:dyDescent="0.25">
      <c r="A1253" s="42"/>
      <c r="B1253" s="42"/>
      <c r="C1253" s="42"/>
      <c r="D1253" s="42"/>
      <c r="E1253" s="42"/>
      <c r="F1253" s="62"/>
      <c r="G1253" s="62"/>
      <c r="H1253" s="63"/>
      <c r="I1253" s="293"/>
      <c r="K1253" s="42"/>
      <c r="L1253" s="42"/>
      <c r="M1253" s="42"/>
      <c r="N1253" s="42"/>
      <c r="O1253" s="63"/>
      <c r="P1253" s="42"/>
      <c r="Q1253" s="42"/>
      <c r="S1253" s="42"/>
      <c r="T1253" s="39"/>
      <c r="U1253" s="39"/>
      <c r="V1253" s="39"/>
      <c r="W1253" s="39"/>
      <c r="X1253" s="39"/>
      <c r="Y1253" s="39"/>
      <c r="AN1253" s="68"/>
      <c r="AO1253" s="68"/>
    </row>
    <row r="1254" spans="1:41" s="43" customFormat="1" x14ac:dyDescent="0.25">
      <c r="A1254" s="42"/>
      <c r="B1254" s="42"/>
      <c r="C1254" s="42"/>
      <c r="D1254" s="42"/>
      <c r="E1254" s="42"/>
      <c r="F1254" s="62"/>
      <c r="G1254" s="62"/>
      <c r="H1254" s="63"/>
      <c r="I1254" s="293"/>
      <c r="K1254" s="42"/>
      <c r="L1254" s="42"/>
      <c r="M1254" s="42"/>
      <c r="N1254" s="42"/>
      <c r="O1254" s="63"/>
      <c r="P1254" s="42"/>
      <c r="Q1254" s="42"/>
      <c r="S1254" s="42"/>
      <c r="T1254" s="39"/>
      <c r="U1254" s="39"/>
      <c r="V1254" s="39"/>
      <c r="W1254" s="39"/>
      <c r="X1254" s="39"/>
      <c r="Y1254" s="39"/>
      <c r="AN1254" s="68"/>
      <c r="AO1254" s="68"/>
    </row>
    <row r="1255" spans="1:41" s="43" customFormat="1" x14ac:dyDescent="0.25">
      <c r="A1255" s="42"/>
      <c r="B1255" s="42"/>
      <c r="C1255" s="42"/>
      <c r="D1255" s="42"/>
      <c r="E1255" s="42"/>
      <c r="F1255" s="62"/>
      <c r="G1255" s="62"/>
      <c r="H1255" s="63"/>
      <c r="I1255" s="293"/>
      <c r="K1255" s="42"/>
      <c r="L1255" s="42"/>
      <c r="M1255" s="42"/>
      <c r="N1255" s="42"/>
      <c r="O1255" s="63"/>
      <c r="P1255" s="42"/>
      <c r="Q1255" s="42"/>
      <c r="S1255" s="42"/>
      <c r="T1255" s="39"/>
      <c r="U1255" s="39"/>
      <c r="V1255" s="39"/>
      <c r="W1255" s="39"/>
      <c r="X1255" s="39"/>
      <c r="Y1255" s="39"/>
      <c r="AN1255" s="68"/>
      <c r="AO1255" s="68"/>
    </row>
    <row r="1256" spans="1:41" s="43" customFormat="1" x14ac:dyDescent="0.25">
      <c r="A1256" s="42"/>
      <c r="B1256" s="42"/>
      <c r="C1256" s="42"/>
      <c r="D1256" s="42"/>
      <c r="E1256" s="42"/>
      <c r="F1256" s="62"/>
      <c r="G1256" s="62"/>
      <c r="H1256" s="63"/>
      <c r="I1256" s="293"/>
      <c r="K1256" s="42"/>
      <c r="L1256" s="42"/>
      <c r="M1256" s="42"/>
      <c r="N1256" s="42"/>
      <c r="O1256" s="63"/>
      <c r="P1256" s="42"/>
      <c r="Q1256" s="42"/>
      <c r="S1256" s="42"/>
      <c r="T1256" s="39"/>
      <c r="U1256" s="39"/>
      <c r="V1256" s="39"/>
      <c r="W1256" s="39"/>
      <c r="X1256" s="39"/>
      <c r="Y1256" s="39"/>
      <c r="AN1256" s="68"/>
      <c r="AO1256" s="68"/>
    </row>
    <row r="1257" spans="1:41" s="43" customFormat="1" x14ac:dyDescent="0.25">
      <c r="A1257" s="42"/>
      <c r="B1257" s="42"/>
      <c r="C1257" s="42"/>
      <c r="D1257" s="42"/>
      <c r="E1257" s="42"/>
      <c r="F1257" s="62"/>
      <c r="G1257" s="62"/>
      <c r="H1257" s="63"/>
      <c r="I1257" s="293"/>
      <c r="K1257" s="42"/>
      <c r="L1257" s="42"/>
      <c r="M1257" s="42"/>
      <c r="N1257" s="42"/>
      <c r="O1257" s="63"/>
      <c r="P1257" s="42"/>
      <c r="Q1257" s="42"/>
      <c r="S1257" s="42"/>
      <c r="T1257" s="39"/>
      <c r="U1257" s="39"/>
      <c r="V1257" s="39"/>
      <c r="W1257" s="39"/>
      <c r="X1257" s="39"/>
      <c r="Y1257" s="39"/>
      <c r="AN1257" s="68"/>
      <c r="AO1257" s="68"/>
    </row>
    <row r="1258" spans="1:41" s="43" customFormat="1" x14ac:dyDescent="0.25">
      <c r="A1258" s="42"/>
      <c r="B1258" s="42"/>
      <c r="C1258" s="42"/>
      <c r="D1258" s="42"/>
      <c r="E1258" s="42"/>
      <c r="F1258" s="62"/>
      <c r="G1258" s="62"/>
      <c r="H1258" s="63"/>
      <c r="I1258" s="293"/>
      <c r="K1258" s="42"/>
      <c r="L1258" s="42"/>
      <c r="M1258" s="42"/>
      <c r="N1258" s="42"/>
      <c r="O1258" s="63"/>
      <c r="P1258" s="42"/>
      <c r="Q1258" s="42"/>
      <c r="S1258" s="42"/>
      <c r="T1258" s="39"/>
      <c r="U1258" s="39"/>
      <c r="V1258" s="39"/>
      <c r="W1258" s="39"/>
      <c r="X1258" s="39"/>
      <c r="Y1258" s="39"/>
      <c r="AN1258" s="68"/>
      <c r="AO1258" s="68"/>
    </row>
    <row r="1259" spans="1:41" s="43" customFormat="1" x14ac:dyDescent="0.25">
      <c r="A1259" s="42"/>
      <c r="B1259" s="42"/>
      <c r="C1259" s="42"/>
      <c r="D1259" s="42"/>
      <c r="E1259" s="42"/>
      <c r="F1259" s="62"/>
      <c r="G1259" s="62"/>
      <c r="H1259" s="63"/>
      <c r="I1259" s="293"/>
      <c r="K1259" s="42"/>
      <c r="L1259" s="42"/>
      <c r="M1259" s="42"/>
      <c r="N1259" s="42"/>
      <c r="O1259" s="63"/>
      <c r="P1259" s="42"/>
      <c r="Q1259" s="42"/>
      <c r="S1259" s="42"/>
      <c r="T1259" s="39"/>
      <c r="U1259" s="39"/>
      <c r="V1259" s="39"/>
      <c r="W1259" s="39"/>
      <c r="X1259" s="39"/>
      <c r="Y1259" s="39"/>
      <c r="AN1259" s="68"/>
      <c r="AO1259" s="68"/>
    </row>
    <row r="1260" spans="1:41" s="43" customFormat="1" x14ac:dyDescent="0.25">
      <c r="A1260" s="42"/>
      <c r="B1260" s="42"/>
      <c r="C1260" s="42"/>
      <c r="D1260" s="42"/>
      <c r="E1260" s="42"/>
      <c r="F1260" s="62"/>
      <c r="G1260" s="62"/>
      <c r="H1260" s="63"/>
      <c r="I1260" s="293"/>
      <c r="K1260" s="42"/>
      <c r="L1260" s="42"/>
      <c r="M1260" s="42"/>
      <c r="N1260" s="42"/>
      <c r="O1260" s="63"/>
      <c r="P1260" s="42"/>
      <c r="Q1260" s="42"/>
      <c r="S1260" s="42"/>
      <c r="T1260" s="39"/>
      <c r="U1260" s="39"/>
      <c r="V1260" s="39"/>
      <c r="W1260" s="39"/>
      <c r="X1260" s="39"/>
      <c r="Y1260" s="39"/>
      <c r="AN1260" s="68"/>
      <c r="AO1260" s="68"/>
    </row>
    <row r="1261" spans="1:41" s="43" customFormat="1" x14ac:dyDescent="0.25">
      <c r="A1261" s="42"/>
      <c r="B1261" s="42"/>
      <c r="C1261" s="42"/>
      <c r="D1261" s="42"/>
      <c r="E1261" s="42"/>
      <c r="F1261" s="62"/>
      <c r="G1261" s="62"/>
      <c r="H1261" s="63"/>
      <c r="I1261" s="293"/>
      <c r="K1261" s="42"/>
      <c r="L1261" s="42"/>
      <c r="M1261" s="42"/>
      <c r="N1261" s="42"/>
      <c r="O1261" s="63"/>
      <c r="P1261" s="42"/>
      <c r="Q1261" s="42"/>
      <c r="S1261" s="42"/>
      <c r="T1261" s="39"/>
      <c r="U1261" s="39"/>
      <c r="V1261" s="39"/>
      <c r="W1261" s="39"/>
      <c r="X1261" s="39"/>
      <c r="Y1261" s="39"/>
      <c r="AN1261" s="68"/>
      <c r="AO1261" s="68"/>
    </row>
    <row r="1262" spans="1:41" s="43" customFormat="1" x14ac:dyDescent="0.25">
      <c r="A1262" s="42"/>
      <c r="B1262" s="42"/>
      <c r="C1262" s="42"/>
      <c r="D1262" s="42"/>
      <c r="E1262" s="42"/>
      <c r="F1262" s="62"/>
      <c r="G1262" s="62"/>
      <c r="H1262" s="63"/>
      <c r="I1262" s="293"/>
      <c r="K1262" s="42"/>
      <c r="L1262" s="42"/>
      <c r="M1262" s="42"/>
      <c r="N1262" s="42"/>
      <c r="O1262" s="63"/>
      <c r="P1262" s="42"/>
      <c r="Q1262" s="42"/>
      <c r="S1262" s="42"/>
      <c r="T1262" s="39"/>
      <c r="U1262" s="39"/>
      <c r="V1262" s="39"/>
      <c r="W1262" s="39"/>
      <c r="X1262" s="39"/>
      <c r="Y1262" s="39"/>
      <c r="AN1262" s="68"/>
      <c r="AO1262" s="68"/>
    </row>
    <row r="1263" spans="1:41" s="43" customFormat="1" x14ac:dyDescent="0.25">
      <c r="A1263" s="42"/>
      <c r="B1263" s="42"/>
      <c r="C1263" s="42"/>
      <c r="D1263" s="42"/>
      <c r="E1263" s="42"/>
      <c r="F1263" s="62"/>
      <c r="G1263" s="62"/>
      <c r="H1263" s="63"/>
      <c r="I1263" s="293"/>
      <c r="K1263" s="42"/>
      <c r="L1263" s="42"/>
      <c r="M1263" s="42"/>
      <c r="N1263" s="42"/>
      <c r="O1263" s="63"/>
      <c r="P1263" s="42"/>
      <c r="Q1263" s="42"/>
      <c r="S1263" s="42"/>
      <c r="T1263" s="39"/>
      <c r="U1263" s="39"/>
      <c r="V1263" s="39"/>
      <c r="W1263" s="39"/>
      <c r="X1263" s="39"/>
      <c r="Y1263" s="39"/>
      <c r="AN1263" s="68"/>
      <c r="AO1263" s="68"/>
    </row>
    <row r="1264" spans="1:41" s="43" customFormat="1" x14ac:dyDescent="0.25">
      <c r="A1264" s="42"/>
      <c r="B1264" s="42"/>
      <c r="C1264" s="42"/>
      <c r="D1264" s="42"/>
      <c r="E1264" s="42"/>
      <c r="F1264" s="62"/>
      <c r="G1264" s="62"/>
      <c r="H1264" s="63"/>
      <c r="I1264" s="293"/>
      <c r="K1264" s="42"/>
      <c r="L1264" s="42"/>
      <c r="M1264" s="42"/>
      <c r="N1264" s="42"/>
      <c r="O1264" s="63"/>
      <c r="P1264" s="42"/>
      <c r="Q1264" s="42"/>
      <c r="S1264" s="42"/>
      <c r="T1264" s="39"/>
      <c r="U1264" s="39"/>
      <c r="V1264" s="39"/>
      <c r="W1264" s="39"/>
      <c r="X1264" s="39"/>
      <c r="Y1264" s="39"/>
      <c r="AN1264" s="68"/>
      <c r="AO1264" s="68"/>
    </row>
    <row r="1265" spans="1:41" s="43" customFormat="1" x14ac:dyDescent="0.25">
      <c r="A1265" s="42"/>
      <c r="B1265" s="42"/>
      <c r="C1265" s="42"/>
      <c r="D1265" s="42"/>
      <c r="E1265" s="42"/>
      <c r="F1265" s="62"/>
      <c r="G1265" s="62"/>
      <c r="H1265" s="63"/>
      <c r="I1265" s="293"/>
      <c r="K1265" s="42"/>
      <c r="L1265" s="42"/>
      <c r="M1265" s="42"/>
      <c r="N1265" s="42"/>
      <c r="O1265" s="63"/>
      <c r="P1265" s="42"/>
      <c r="Q1265" s="42"/>
      <c r="S1265" s="42"/>
      <c r="T1265" s="39"/>
      <c r="U1265" s="39"/>
      <c r="V1265" s="39"/>
      <c r="W1265" s="39"/>
      <c r="X1265" s="39"/>
      <c r="Y1265" s="39"/>
      <c r="AN1265" s="68"/>
      <c r="AO1265" s="68"/>
    </row>
    <row r="1266" spans="1:41" s="43" customFormat="1" x14ac:dyDescent="0.25">
      <c r="A1266" s="42"/>
      <c r="B1266" s="42"/>
      <c r="C1266" s="42"/>
      <c r="D1266" s="42"/>
      <c r="E1266" s="42"/>
      <c r="F1266" s="62"/>
      <c r="G1266" s="62"/>
      <c r="H1266" s="63"/>
      <c r="I1266" s="293"/>
      <c r="K1266" s="42"/>
      <c r="L1266" s="42"/>
      <c r="M1266" s="42"/>
      <c r="N1266" s="42"/>
      <c r="O1266" s="63"/>
      <c r="P1266" s="42"/>
      <c r="Q1266" s="42"/>
      <c r="S1266" s="42"/>
      <c r="T1266" s="39"/>
      <c r="U1266" s="39"/>
      <c r="V1266" s="39"/>
      <c r="W1266" s="39"/>
      <c r="X1266" s="39"/>
      <c r="Y1266" s="39"/>
      <c r="AN1266" s="68"/>
      <c r="AO1266" s="68"/>
    </row>
    <row r="1267" spans="1:41" s="43" customFormat="1" x14ac:dyDescent="0.25">
      <c r="A1267" s="42"/>
      <c r="B1267" s="42"/>
      <c r="C1267" s="42"/>
      <c r="D1267" s="42"/>
      <c r="E1267" s="42"/>
      <c r="F1267" s="62"/>
      <c r="G1267" s="62"/>
      <c r="H1267" s="63"/>
      <c r="I1267" s="293"/>
      <c r="K1267" s="42"/>
      <c r="L1267" s="42"/>
      <c r="M1267" s="42"/>
      <c r="N1267" s="42"/>
      <c r="O1267" s="63"/>
      <c r="P1267" s="42"/>
      <c r="Q1267" s="42"/>
      <c r="S1267" s="42"/>
      <c r="T1267" s="39"/>
      <c r="U1267" s="39"/>
      <c r="V1267" s="39"/>
      <c r="W1267" s="39"/>
      <c r="X1267" s="39"/>
      <c r="Y1267" s="39"/>
      <c r="AN1267" s="68"/>
      <c r="AO1267" s="68"/>
    </row>
    <row r="1268" spans="1:41" s="43" customFormat="1" x14ac:dyDescent="0.25">
      <c r="A1268" s="42"/>
      <c r="B1268" s="42"/>
      <c r="C1268" s="42"/>
      <c r="D1268" s="42"/>
      <c r="E1268" s="42"/>
      <c r="F1268" s="62"/>
      <c r="G1268" s="62"/>
      <c r="H1268" s="63"/>
      <c r="I1268" s="293"/>
      <c r="K1268" s="42"/>
      <c r="L1268" s="42"/>
      <c r="M1268" s="42"/>
      <c r="N1268" s="42"/>
      <c r="O1268" s="63"/>
      <c r="P1268" s="42"/>
      <c r="Q1268" s="42"/>
      <c r="S1268" s="42"/>
      <c r="T1268" s="39"/>
      <c r="U1268" s="39"/>
      <c r="V1268" s="39"/>
      <c r="W1268" s="39"/>
      <c r="X1268" s="39"/>
      <c r="Y1268" s="39"/>
      <c r="AN1268" s="68"/>
      <c r="AO1268" s="68"/>
    </row>
    <row r="1269" spans="1:41" s="43" customFormat="1" x14ac:dyDescent="0.25">
      <c r="A1269" s="42"/>
      <c r="B1269" s="42"/>
      <c r="C1269" s="42"/>
      <c r="D1269" s="42"/>
      <c r="E1269" s="42"/>
      <c r="F1269" s="62"/>
      <c r="G1269" s="62"/>
      <c r="H1269" s="63"/>
      <c r="I1269" s="293"/>
      <c r="K1269" s="42"/>
      <c r="L1269" s="42"/>
      <c r="M1269" s="42"/>
      <c r="N1269" s="42"/>
      <c r="O1269" s="63"/>
      <c r="P1269" s="42"/>
      <c r="Q1269" s="42"/>
      <c r="S1269" s="42"/>
      <c r="T1269" s="39"/>
      <c r="U1269" s="39"/>
      <c r="V1269" s="39"/>
      <c r="W1269" s="39"/>
      <c r="X1269" s="39"/>
      <c r="Y1269" s="39"/>
      <c r="AN1269" s="68"/>
      <c r="AO1269" s="68"/>
    </row>
    <row r="1270" spans="1:41" s="43" customFormat="1" x14ac:dyDescent="0.25">
      <c r="A1270" s="42"/>
      <c r="B1270" s="42"/>
      <c r="C1270" s="42"/>
      <c r="D1270" s="42"/>
      <c r="E1270" s="42"/>
      <c r="F1270" s="62"/>
      <c r="G1270" s="62"/>
      <c r="H1270" s="63"/>
      <c r="I1270" s="293"/>
      <c r="K1270" s="42"/>
      <c r="L1270" s="42"/>
      <c r="M1270" s="42"/>
      <c r="N1270" s="42"/>
      <c r="O1270" s="63"/>
      <c r="P1270" s="42"/>
      <c r="Q1270" s="42"/>
      <c r="S1270" s="42"/>
      <c r="T1270" s="39"/>
      <c r="U1270" s="39"/>
      <c r="V1270" s="39"/>
      <c r="W1270" s="39"/>
      <c r="X1270" s="39"/>
      <c r="Y1270" s="39"/>
      <c r="AN1270" s="68"/>
      <c r="AO1270" s="68"/>
    </row>
    <row r="1271" spans="1:41" s="43" customFormat="1" x14ac:dyDescent="0.25">
      <c r="A1271" s="42"/>
      <c r="B1271" s="42"/>
      <c r="C1271" s="42"/>
      <c r="D1271" s="42"/>
      <c r="E1271" s="42"/>
      <c r="F1271" s="62"/>
      <c r="G1271" s="62"/>
      <c r="H1271" s="63"/>
      <c r="I1271" s="293"/>
      <c r="K1271" s="42"/>
      <c r="L1271" s="42"/>
      <c r="M1271" s="42"/>
      <c r="N1271" s="42"/>
      <c r="O1271" s="63"/>
      <c r="P1271" s="42"/>
      <c r="Q1271" s="42"/>
      <c r="S1271" s="42"/>
      <c r="T1271" s="39"/>
      <c r="U1271" s="39"/>
      <c r="V1271" s="39"/>
      <c r="W1271" s="39"/>
      <c r="X1271" s="39"/>
      <c r="Y1271" s="39"/>
      <c r="AN1271" s="68"/>
      <c r="AO1271" s="68"/>
    </row>
    <row r="1272" spans="1:41" s="43" customFormat="1" x14ac:dyDescent="0.25">
      <c r="A1272" s="42"/>
      <c r="B1272" s="42"/>
      <c r="C1272" s="42"/>
      <c r="D1272" s="42"/>
      <c r="E1272" s="42"/>
      <c r="F1272" s="62"/>
      <c r="G1272" s="62"/>
      <c r="H1272" s="63"/>
      <c r="I1272" s="293"/>
      <c r="K1272" s="42"/>
      <c r="L1272" s="42"/>
      <c r="M1272" s="42"/>
      <c r="N1272" s="42"/>
      <c r="O1272" s="63"/>
      <c r="P1272" s="42"/>
      <c r="Q1272" s="42"/>
      <c r="S1272" s="42"/>
      <c r="T1272" s="39"/>
      <c r="U1272" s="39"/>
      <c r="V1272" s="39"/>
      <c r="W1272" s="39"/>
      <c r="X1272" s="39"/>
      <c r="Y1272" s="39"/>
      <c r="AN1272" s="68"/>
      <c r="AO1272" s="68"/>
    </row>
    <row r="1273" spans="1:41" s="43" customFormat="1" x14ac:dyDescent="0.25">
      <c r="A1273" s="42"/>
      <c r="B1273" s="42"/>
      <c r="C1273" s="42"/>
      <c r="D1273" s="42"/>
      <c r="E1273" s="42"/>
      <c r="F1273" s="62"/>
      <c r="G1273" s="62"/>
      <c r="H1273" s="63"/>
      <c r="I1273" s="293"/>
      <c r="K1273" s="42"/>
      <c r="L1273" s="42"/>
      <c r="M1273" s="42"/>
      <c r="N1273" s="42"/>
      <c r="O1273" s="63"/>
      <c r="P1273" s="42"/>
      <c r="Q1273" s="42"/>
      <c r="S1273" s="42"/>
      <c r="T1273" s="39"/>
      <c r="U1273" s="39"/>
      <c r="V1273" s="39"/>
      <c r="W1273" s="39"/>
      <c r="X1273" s="39"/>
      <c r="Y1273" s="39"/>
      <c r="AN1273" s="68"/>
      <c r="AO1273" s="68"/>
    </row>
    <row r="1274" spans="1:41" s="43" customFormat="1" x14ac:dyDescent="0.25">
      <c r="A1274" s="42"/>
      <c r="B1274" s="42"/>
      <c r="C1274" s="42"/>
      <c r="D1274" s="42"/>
      <c r="E1274" s="42"/>
      <c r="F1274" s="62"/>
      <c r="G1274" s="62"/>
      <c r="H1274" s="63"/>
      <c r="I1274" s="293"/>
      <c r="K1274" s="42"/>
      <c r="L1274" s="42"/>
      <c r="M1274" s="42"/>
      <c r="N1274" s="42"/>
      <c r="O1274" s="63"/>
      <c r="P1274" s="42"/>
      <c r="Q1274" s="42"/>
      <c r="S1274" s="42"/>
      <c r="T1274" s="39"/>
      <c r="U1274" s="39"/>
      <c r="V1274" s="39"/>
      <c r="W1274" s="39"/>
      <c r="X1274" s="39"/>
      <c r="Y1274" s="39"/>
      <c r="AN1274" s="68"/>
      <c r="AO1274" s="68"/>
    </row>
    <row r="1275" spans="1:41" s="43" customFormat="1" x14ac:dyDescent="0.25">
      <c r="A1275" s="42"/>
      <c r="B1275" s="42"/>
      <c r="C1275" s="42"/>
      <c r="D1275" s="42"/>
      <c r="E1275" s="42"/>
      <c r="F1275" s="62"/>
      <c r="G1275" s="62"/>
      <c r="H1275" s="63"/>
      <c r="I1275" s="293"/>
      <c r="K1275" s="42"/>
      <c r="L1275" s="42"/>
      <c r="M1275" s="42"/>
      <c r="N1275" s="42"/>
      <c r="O1275" s="63"/>
      <c r="P1275" s="42"/>
      <c r="Q1275" s="42"/>
      <c r="S1275" s="42"/>
      <c r="T1275" s="39"/>
      <c r="U1275" s="39"/>
      <c r="V1275" s="39"/>
      <c r="W1275" s="39"/>
      <c r="X1275" s="39"/>
      <c r="Y1275" s="39"/>
      <c r="AN1275" s="68"/>
      <c r="AO1275" s="68"/>
    </row>
    <row r="1276" spans="1:41" s="43" customFormat="1" x14ac:dyDescent="0.25">
      <c r="A1276" s="42"/>
      <c r="B1276" s="42"/>
      <c r="C1276" s="42"/>
      <c r="D1276" s="42"/>
      <c r="E1276" s="42"/>
      <c r="F1276" s="62"/>
      <c r="G1276" s="62"/>
      <c r="H1276" s="63"/>
      <c r="I1276" s="293"/>
      <c r="K1276" s="42"/>
      <c r="L1276" s="42"/>
      <c r="M1276" s="42"/>
      <c r="N1276" s="42"/>
      <c r="O1276" s="63"/>
      <c r="P1276" s="42"/>
      <c r="Q1276" s="42"/>
      <c r="S1276" s="42"/>
      <c r="T1276" s="39"/>
      <c r="U1276" s="39"/>
      <c r="V1276" s="39"/>
      <c r="W1276" s="39"/>
      <c r="X1276" s="39"/>
      <c r="Y1276" s="39"/>
      <c r="AN1276" s="68"/>
      <c r="AO1276" s="68"/>
    </row>
    <row r="1277" spans="1:41" s="43" customFormat="1" x14ac:dyDescent="0.25">
      <c r="A1277" s="42"/>
      <c r="B1277" s="42"/>
      <c r="C1277" s="42"/>
      <c r="D1277" s="42"/>
      <c r="E1277" s="42"/>
      <c r="F1277" s="62"/>
      <c r="G1277" s="62"/>
      <c r="H1277" s="63"/>
      <c r="I1277" s="293"/>
      <c r="K1277" s="42"/>
      <c r="L1277" s="42"/>
      <c r="M1277" s="42"/>
      <c r="N1277" s="42"/>
      <c r="O1277" s="63"/>
      <c r="P1277" s="42"/>
      <c r="Q1277" s="42"/>
      <c r="S1277" s="42"/>
      <c r="T1277" s="39"/>
      <c r="U1277" s="39"/>
      <c r="V1277" s="39"/>
      <c r="W1277" s="39"/>
      <c r="X1277" s="39"/>
      <c r="Y1277" s="39"/>
      <c r="AN1277" s="68"/>
      <c r="AO1277" s="68"/>
    </row>
    <row r="1278" spans="1:41" s="43" customFormat="1" x14ac:dyDescent="0.25">
      <c r="A1278" s="42"/>
      <c r="B1278" s="42"/>
      <c r="C1278" s="42"/>
      <c r="D1278" s="42"/>
      <c r="E1278" s="42"/>
      <c r="F1278" s="62"/>
      <c r="G1278" s="62"/>
      <c r="H1278" s="63"/>
      <c r="I1278" s="293"/>
      <c r="K1278" s="42"/>
      <c r="L1278" s="42"/>
      <c r="M1278" s="42"/>
      <c r="N1278" s="42"/>
      <c r="O1278" s="63"/>
      <c r="P1278" s="42"/>
      <c r="Q1278" s="42"/>
      <c r="S1278" s="42"/>
      <c r="T1278" s="39"/>
      <c r="U1278" s="39"/>
      <c r="V1278" s="39"/>
      <c r="W1278" s="39"/>
      <c r="X1278" s="39"/>
      <c r="Y1278" s="39"/>
      <c r="AN1278" s="68"/>
      <c r="AO1278" s="68"/>
    </row>
    <row r="1279" spans="1:41" s="43" customFormat="1" x14ac:dyDescent="0.25">
      <c r="A1279" s="42"/>
      <c r="B1279" s="42"/>
      <c r="C1279" s="42"/>
      <c r="D1279" s="42"/>
      <c r="E1279" s="42"/>
      <c r="F1279" s="62"/>
      <c r="G1279" s="62"/>
      <c r="H1279" s="63"/>
      <c r="I1279" s="293"/>
      <c r="K1279" s="42"/>
      <c r="L1279" s="42"/>
      <c r="M1279" s="42"/>
      <c r="N1279" s="42"/>
      <c r="O1279" s="63"/>
      <c r="P1279" s="42"/>
      <c r="Q1279" s="42"/>
      <c r="S1279" s="42"/>
      <c r="T1279" s="39"/>
      <c r="U1279" s="39"/>
      <c r="V1279" s="39"/>
      <c r="W1279" s="39"/>
      <c r="X1279" s="39"/>
      <c r="Y1279" s="39"/>
      <c r="AN1279" s="68"/>
      <c r="AO1279" s="68"/>
    </row>
    <row r="1280" spans="1:41" s="43" customFormat="1" x14ac:dyDescent="0.25">
      <c r="A1280" s="42"/>
      <c r="B1280" s="42"/>
      <c r="C1280" s="42"/>
      <c r="D1280" s="42"/>
      <c r="E1280" s="42"/>
      <c r="F1280" s="62"/>
      <c r="G1280" s="62"/>
      <c r="H1280" s="63"/>
      <c r="I1280" s="293"/>
      <c r="K1280" s="42"/>
      <c r="L1280" s="42"/>
      <c r="M1280" s="42"/>
      <c r="N1280" s="42"/>
      <c r="O1280" s="63"/>
      <c r="P1280" s="42"/>
      <c r="Q1280" s="42"/>
      <c r="S1280" s="42"/>
      <c r="T1280" s="39"/>
      <c r="U1280" s="39"/>
      <c r="V1280" s="39"/>
      <c r="W1280" s="39"/>
      <c r="X1280" s="39"/>
      <c r="Y1280" s="39"/>
      <c r="AN1280" s="68"/>
      <c r="AO1280" s="68"/>
    </row>
    <row r="1281" spans="1:41" s="43" customFormat="1" x14ac:dyDescent="0.25">
      <c r="A1281" s="42"/>
      <c r="B1281" s="42"/>
      <c r="C1281" s="42"/>
      <c r="D1281" s="42"/>
      <c r="E1281" s="42"/>
      <c r="F1281" s="62"/>
      <c r="G1281" s="62"/>
      <c r="H1281" s="63"/>
      <c r="I1281" s="293"/>
      <c r="K1281" s="42"/>
      <c r="L1281" s="42"/>
      <c r="M1281" s="42"/>
      <c r="N1281" s="42"/>
      <c r="O1281" s="63"/>
      <c r="P1281" s="42"/>
      <c r="Q1281" s="42"/>
      <c r="S1281" s="42"/>
      <c r="T1281" s="39"/>
      <c r="U1281" s="39"/>
      <c r="V1281" s="39"/>
      <c r="W1281" s="39"/>
      <c r="X1281" s="39"/>
      <c r="Y1281" s="39"/>
      <c r="AN1281" s="68"/>
      <c r="AO1281" s="68"/>
    </row>
    <row r="1282" spans="1:41" s="43" customFormat="1" x14ac:dyDescent="0.25">
      <c r="A1282" s="42"/>
      <c r="B1282" s="42"/>
      <c r="C1282" s="42"/>
      <c r="D1282" s="42"/>
      <c r="E1282" s="42"/>
      <c r="F1282" s="62"/>
      <c r="G1282" s="62"/>
      <c r="H1282" s="63"/>
      <c r="I1282" s="293"/>
      <c r="K1282" s="42"/>
      <c r="L1282" s="42"/>
      <c r="M1282" s="42"/>
      <c r="N1282" s="42"/>
      <c r="O1282" s="63"/>
      <c r="P1282" s="42"/>
      <c r="Q1282" s="42"/>
      <c r="S1282" s="42"/>
      <c r="T1282" s="39"/>
      <c r="U1282" s="39"/>
      <c r="V1282" s="39"/>
      <c r="W1282" s="39"/>
      <c r="X1282" s="39"/>
      <c r="Y1282" s="39"/>
      <c r="AN1282" s="68"/>
      <c r="AO1282" s="68"/>
    </row>
    <row r="1283" spans="1:41" s="43" customFormat="1" x14ac:dyDescent="0.25">
      <c r="A1283" s="42"/>
      <c r="B1283" s="42"/>
      <c r="C1283" s="42"/>
      <c r="D1283" s="42"/>
      <c r="E1283" s="42"/>
      <c r="F1283" s="62"/>
      <c r="G1283" s="62"/>
      <c r="H1283" s="63"/>
      <c r="I1283" s="293"/>
      <c r="K1283" s="42"/>
      <c r="L1283" s="42"/>
      <c r="M1283" s="42"/>
      <c r="N1283" s="42"/>
      <c r="O1283" s="63"/>
      <c r="P1283" s="42"/>
      <c r="Q1283" s="42"/>
      <c r="S1283" s="42"/>
      <c r="T1283" s="39"/>
      <c r="U1283" s="39"/>
      <c r="V1283" s="39"/>
      <c r="W1283" s="39"/>
      <c r="X1283" s="39"/>
      <c r="Y1283" s="39"/>
      <c r="AN1283" s="68"/>
      <c r="AO1283" s="68"/>
    </row>
    <row r="1284" spans="1:41" s="43" customFormat="1" x14ac:dyDescent="0.25">
      <c r="A1284" s="42"/>
      <c r="B1284" s="42"/>
      <c r="C1284" s="42"/>
      <c r="D1284" s="42"/>
      <c r="E1284" s="42"/>
      <c r="F1284" s="62"/>
      <c r="G1284" s="62"/>
      <c r="H1284" s="63"/>
      <c r="I1284" s="293"/>
      <c r="K1284" s="42"/>
      <c r="L1284" s="42"/>
      <c r="M1284" s="42"/>
      <c r="N1284" s="42"/>
      <c r="O1284" s="63"/>
      <c r="P1284" s="42"/>
      <c r="Q1284" s="42"/>
      <c r="S1284" s="42"/>
      <c r="T1284" s="39"/>
      <c r="U1284" s="39"/>
      <c r="V1284" s="39"/>
      <c r="W1284" s="39"/>
      <c r="X1284" s="39"/>
      <c r="Y1284" s="39"/>
      <c r="AN1284" s="68"/>
      <c r="AO1284" s="68"/>
    </row>
    <row r="1285" spans="1:41" s="43" customFormat="1" x14ac:dyDescent="0.25">
      <c r="A1285" s="42"/>
      <c r="B1285" s="42"/>
      <c r="C1285" s="42"/>
      <c r="D1285" s="42"/>
      <c r="E1285" s="42"/>
      <c r="F1285" s="62"/>
      <c r="G1285" s="62"/>
      <c r="H1285" s="63"/>
      <c r="I1285" s="293"/>
      <c r="K1285" s="42"/>
      <c r="L1285" s="42"/>
      <c r="M1285" s="42"/>
      <c r="N1285" s="42"/>
      <c r="O1285" s="63"/>
      <c r="P1285" s="42"/>
      <c r="Q1285" s="42"/>
      <c r="S1285" s="42"/>
      <c r="T1285" s="39"/>
      <c r="U1285" s="39"/>
      <c r="V1285" s="39"/>
      <c r="W1285" s="39"/>
      <c r="X1285" s="39"/>
      <c r="Y1285" s="39"/>
      <c r="AN1285" s="68"/>
      <c r="AO1285" s="68"/>
    </row>
    <row r="1286" spans="1:41" s="43" customFormat="1" x14ac:dyDescent="0.25">
      <c r="A1286" s="42"/>
      <c r="B1286" s="42"/>
      <c r="C1286" s="42"/>
      <c r="D1286" s="42"/>
      <c r="E1286" s="42"/>
      <c r="F1286" s="62"/>
      <c r="G1286" s="62"/>
      <c r="H1286" s="63"/>
      <c r="I1286" s="293"/>
      <c r="K1286" s="42"/>
      <c r="L1286" s="42"/>
      <c r="M1286" s="42"/>
      <c r="N1286" s="42"/>
      <c r="O1286" s="63"/>
      <c r="P1286" s="42"/>
      <c r="Q1286" s="42"/>
      <c r="S1286" s="42"/>
      <c r="T1286" s="39"/>
      <c r="U1286" s="39"/>
      <c r="V1286" s="39"/>
      <c r="W1286" s="39"/>
      <c r="X1286" s="39"/>
      <c r="Y1286" s="39"/>
      <c r="AN1286" s="68"/>
      <c r="AO1286" s="68"/>
    </row>
    <row r="1287" spans="1:41" s="43" customFormat="1" x14ac:dyDescent="0.25">
      <c r="A1287" s="42"/>
      <c r="B1287" s="42"/>
      <c r="C1287" s="42"/>
      <c r="D1287" s="42"/>
      <c r="E1287" s="42"/>
      <c r="F1287" s="62"/>
      <c r="G1287" s="62"/>
      <c r="H1287" s="63"/>
      <c r="I1287" s="293"/>
      <c r="K1287" s="42"/>
      <c r="L1287" s="42"/>
      <c r="M1287" s="42"/>
      <c r="N1287" s="42"/>
      <c r="O1287" s="63"/>
      <c r="P1287" s="42"/>
      <c r="Q1287" s="42"/>
      <c r="S1287" s="42"/>
      <c r="T1287" s="39"/>
      <c r="U1287" s="39"/>
      <c r="V1287" s="39"/>
      <c r="W1287" s="39"/>
      <c r="X1287" s="39"/>
      <c r="Y1287" s="39"/>
      <c r="AN1287" s="68"/>
      <c r="AO1287" s="68"/>
    </row>
    <row r="1288" spans="1:41" s="43" customFormat="1" x14ac:dyDescent="0.25">
      <c r="A1288" s="42"/>
      <c r="B1288" s="42"/>
      <c r="C1288" s="42"/>
      <c r="D1288" s="42"/>
      <c r="E1288" s="42"/>
      <c r="F1288" s="62"/>
      <c r="G1288" s="62"/>
      <c r="H1288" s="63"/>
      <c r="I1288" s="293"/>
      <c r="K1288" s="42"/>
      <c r="L1288" s="42"/>
      <c r="M1288" s="42"/>
      <c r="N1288" s="42"/>
      <c r="O1288" s="63"/>
      <c r="P1288" s="42"/>
      <c r="Q1288" s="42"/>
      <c r="S1288" s="42"/>
      <c r="T1288" s="39"/>
      <c r="U1288" s="39"/>
      <c r="V1288" s="39"/>
      <c r="W1288" s="39"/>
      <c r="X1288" s="39"/>
      <c r="Y1288" s="39"/>
      <c r="AN1288" s="68"/>
      <c r="AO1288" s="68"/>
    </row>
    <row r="1289" spans="1:41" s="43" customFormat="1" x14ac:dyDescent="0.25">
      <c r="A1289" s="42"/>
      <c r="B1289" s="42"/>
      <c r="C1289" s="42"/>
      <c r="D1289" s="42"/>
      <c r="E1289" s="42"/>
      <c r="F1289" s="62"/>
      <c r="G1289" s="62"/>
      <c r="H1289" s="63"/>
      <c r="I1289" s="293"/>
      <c r="K1289" s="42"/>
      <c r="L1289" s="42"/>
      <c r="M1289" s="42"/>
      <c r="N1289" s="42"/>
      <c r="O1289" s="63"/>
      <c r="P1289" s="42"/>
      <c r="Q1289" s="42"/>
      <c r="S1289" s="42"/>
      <c r="T1289" s="39"/>
      <c r="U1289" s="39"/>
      <c r="V1289" s="39"/>
      <c r="W1289" s="39"/>
      <c r="X1289" s="39"/>
      <c r="Y1289" s="39"/>
      <c r="AN1289" s="68"/>
      <c r="AO1289" s="68"/>
    </row>
    <row r="1290" spans="1:41" s="43" customFormat="1" x14ac:dyDescent="0.25">
      <c r="A1290" s="42"/>
      <c r="B1290" s="42"/>
      <c r="C1290" s="42"/>
      <c r="D1290" s="42"/>
      <c r="E1290" s="42"/>
      <c r="F1290" s="62"/>
      <c r="G1290" s="62"/>
      <c r="H1290" s="63"/>
      <c r="I1290" s="293"/>
      <c r="K1290" s="42"/>
      <c r="L1290" s="42"/>
      <c r="M1290" s="42"/>
      <c r="N1290" s="42"/>
      <c r="O1290" s="63"/>
      <c r="P1290" s="42"/>
      <c r="Q1290" s="42"/>
      <c r="S1290" s="42"/>
      <c r="T1290" s="39"/>
      <c r="U1290" s="39"/>
      <c r="V1290" s="39"/>
      <c r="W1290" s="39"/>
      <c r="X1290" s="39"/>
      <c r="Y1290" s="39"/>
      <c r="AN1290" s="68"/>
      <c r="AO1290" s="68"/>
    </row>
    <row r="1291" spans="1:41" s="43" customFormat="1" x14ac:dyDescent="0.25">
      <c r="A1291" s="42"/>
      <c r="B1291" s="42"/>
      <c r="C1291" s="42"/>
      <c r="D1291" s="42"/>
      <c r="E1291" s="42"/>
      <c r="F1291" s="62"/>
      <c r="G1291" s="62"/>
      <c r="H1291" s="63"/>
      <c r="I1291" s="293"/>
      <c r="K1291" s="42"/>
      <c r="L1291" s="42"/>
      <c r="M1291" s="42"/>
      <c r="N1291" s="42"/>
      <c r="O1291" s="63"/>
      <c r="P1291" s="42"/>
      <c r="Q1291" s="42"/>
      <c r="S1291" s="42"/>
      <c r="T1291" s="39"/>
      <c r="U1291" s="39"/>
      <c r="V1291" s="39"/>
      <c r="W1291" s="39"/>
      <c r="X1291" s="39"/>
      <c r="Y1291" s="39"/>
      <c r="AN1291" s="68"/>
      <c r="AO1291" s="68"/>
    </row>
    <row r="1292" spans="1:41" s="43" customFormat="1" x14ac:dyDescent="0.25">
      <c r="A1292" s="42"/>
      <c r="B1292" s="42"/>
      <c r="C1292" s="42"/>
      <c r="D1292" s="42"/>
      <c r="E1292" s="42"/>
      <c r="F1292" s="62"/>
      <c r="G1292" s="62"/>
      <c r="H1292" s="63"/>
      <c r="I1292" s="293"/>
      <c r="K1292" s="42"/>
      <c r="L1292" s="42"/>
      <c r="M1292" s="42"/>
      <c r="N1292" s="42"/>
      <c r="O1292" s="63"/>
      <c r="P1292" s="42"/>
      <c r="Q1292" s="42"/>
      <c r="S1292" s="42"/>
      <c r="T1292" s="39"/>
      <c r="U1292" s="39"/>
      <c r="V1292" s="39"/>
      <c r="W1292" s="39"/>
      <c r="X1292" s="39"/>
      <c r="Y1292" s="39"/>
      <c r="AN1292" s="68"/>
      <c r="AO1292" s="68"/>
    </row>
    <row r="1293" spans="1:41" s="43" customFormat="1" x14ac:dyDescent="0.25">
      <c r="A1293" s="42"/>
      <c r="B1293" s="42"/>
      <c r="C1293" s="42"/>
      <c r="D1293" s="42"/>
      <c r="E1293" s="42"/>
      <c r="F1293" s="62"/>
      <c r="G1293" s="62"/>
      <c r="H1293" s="63"/>
      <c r="I1293" s="293"/>
      <c r="K1293" s="42"/>
      <c r="L1293" s="42"/>
      <c r="M1293" s="42"/>
      <c r="N1293" s="42"/>
      <c r="O1293" s="63"/>
      <c r="P1293" s="42"/>
      <c r="Q1293" s="42"/>
      <c r="S1293" s="42"/>
      <c r="T1293" s="39"/>
      <c r="U1293" s="39"/>
      <c r="V1293" s="39"/>
      <c r="W1293" s="39"/>
      <c r="X1293" s="39"/>
      <c r="Y1293" s="39"/>
      <c r="AN1293" s="68"/>
      <c r="AO1293" s="68"/>
    </row>
    <row r="1294" spans="1:41" s="43" customFormat="1" x14ac:dyDescent="0.25">
      <c r="A1294" s="42"/>
      <c r="B1294" s="42"/>
      <c r="C1294" s="42"/>
      <c r="D1294" s="42"/>
      <c r="E1294" s="42"/>
      <c r="F1294" s="62"/>
      <c r="G1294" s="62"/>
      <c r="H1294" s="63"/>
      <c r="I1294" s="293"/>
      <c r="K1294" s="42"/>
      <c r="L1294" s="42"/>
      <c r="M1294" s="42"/>
      <c r="N1294" s="42"/>
      <c r="O1294" s="63"/>
      <c r="P1294" s="42"/>
      <c r="Q1294" s="42"/>
      <c r="S1294" s="42"/>
      <c r="T1294" s="39"/>
      <c r="U1294" s="39"/>
      <c r="V1294" s="39"/>
      <c r="W1294" s="39"/>
      <c r="X1294" s="39"/>
      <c r="Y1294" s="39"/>
      <c r="AN1294" s="68"/>
      <c r="AO1294" s="68"/>
    </row>
    <row r="1295" spans="1:41" s="43" customFormat="1" x14ac:dyDescent="0.25">
      <c r="A1295" s="42"/>
      <c r="B1295" s="42"/>
      <c r="C1295" s="42"/>
      <c r="D1295" s="42"/>
      <c r="E1295" s="42"/>
      <c r="F1295" s="62"/>
      <c r="G1295" s="62"/>
      <c r="H1295" s="63"/>
      <c r="I1295" s="293"/>
      <c r="K1295" s="42"/>
      <c r="L1295" s="42"/>
      <c r="M1295" s="42"/>
      <c r="N1295" s="42"/>
      <c r="O1295" s="63"/>
      <c r="P1295" s="42"/>
      <c r="Q1295" s="42"/>
      <c r="S1295" s="42"/>
      <c r="T1295" s="39"/>
      <c r="U1295" s="39"/>
      <c r="V1295" s="39"/>
      <c r="W1295" s="39"/>
      <c r="X1295" s="39"/>
      <c r="Y1295" s="39"/>
      <c r="AN1295" s="68"/>
      <c r="AO1295" s="68"/>
    </row>
    <row r="1296" spans="1:41" s="43" customFormat="1" x14ac:dyDescent="0.25">
      <c r="A1296" s="42"/>
      <c r="B1296" s="42"/>
      <c r="C1296" s="42"/>
      <c r="D1296" s="42"/>
      <c r="E1296" s="42"/>
      <c r="F1296" s="62"/>
      <c r="G1296" s="62"/>
      <c r="H1296" s="63"/>
      <c r="I1296" s="293"/>
      <c r="K1296" s="42"/>
      <c r="L1296" s="42"/>
      <c r="M1296" s="42"/>
      <c r="N1296" s="42"/>
      <c r="O1296" s="63"/>
      <c r="P1296" s="42"/>
      <c r="Q1296" s="42"/>
      <c r="S1296" s="42"/>
      <c r="T1296" s="39"/>
      <c r="U1296" s="39"/>
      <c r="V1296" s="39"/>
      <c r="W1296" s="39"/>
      <c r="X1296" s="39"/>
      <c r="Y1296" s="39"/>
      <c r="AN1296" s="68"/>
      <c r="AO1296" s="68"/>
    </row>
    <row r="1297" spans="1:41" s="43" customFormat="1" x14ac:dyDescent="0.25">
      <c r="A1297" s="42"/>
      <c r="B1297" s="42"/>
      <c r="C1297" s="42"/>
      <c r="D1297" s="42"/>
      <c r="E1297" s="42"/>
      <c r="F1297" s="62"/>
      <c r="G1297" s="62"/>
      <c r="H1297" s="63"/>
      <c r="I1297" s="293"/>
      <c r="K1297" s="42"/>
      <c r="L1297" s="42"/>
      <c r="M1297" s="42"/>
      <c r="N1297" s="42"/>
      <c r="O1297" s="63"/>
      <c r="P1297" s="42"/>
      <c r="Q1297" s="42"/>
      <c r="S1297" s="42"/>
      <c r="T1297" s="39"/>
      <c r="U1297" s="39"/>
      <c r="V1297" s="39"/>
      <c r="W1297" s="39"/>
      <c r="X1297" s="39"/>
      <c r="Y1297" s="39"/>
      <c r="AN1297" s="68"/>
      <c r="AO1297" s="68"/>
    </row>
    <row r="1298" spans="1:41" s="43" customFormat="1" x14ac:dyDescent="0.25">
      <c r="A1298" s="42"/>
      <c r="B1298" s="42"/>
      <c r="C1298" s="42"/>
      <c r="D1298" s="42"/>
      <c r="E1298" s="42"/>
      <c r="F1298" s="62"/>
      <c r="G1298" s="62"/>
      <c r="H1298" s="63"/>
      <c r="I1298" s="293"/>
      <c r="K1298" s="42"/>
      <c r="L1298" s="42"/>
      <c r="M1298" s="42"/>
      <c r="N1298" s="42"/>
      <c r="O1298" s="63"/>
      <c r="P1298" s="42"/>
      <c r="Q1298" s="42"/>
      <c r="S1298" s="42"/>
      <c r="T1298" s="39"/>
      <c r="U1298" s="39"/>
      <c r="V1298" s="39"/>
      <c r="W1298" s="39"/>
      <c r="X1298" s="39"/>
      <c r="Y1298" s="39"/>
      <c r="AN1298" s="68"/>
      <c r="AO1298" s="68"/>
    </row>
    <row r="1299" spans="1:41" s="43" customFormat="1" x14ac:dyDescent="0.25">
      <c r="A1299" s="42"/>
      <c r="B1299" s="42"/>
      <c r="C1299" s="42"/>
      <c r="D1299" s="42"/>
      <c r="E1299" s="42"/>
      <c r="F1299" s="62"/>
      <c r="G1299" s="62"/>
      <c r="H1299" s="63"/>
      <c r="I1299" s="293"/>
      <c r="K1299" s="42"/>
      <c r="L1299" s="42"/>
      <c r="M1299" s="42"/>
      <c r="N1299" s="42"/>
      <c r="O1299" s="63"/>
      <c r="P1299" s="42"/>
      <c r="Q1299" s="42"/>
      <c r="S1299" s="42"/>
      <c r="T1299" s="39"/>
      <c r="U1299" s="39"/>
      <c r="V1299" s="39"/>
      <c r="W1299" s="39"/>
      <c r="X1299" s="39"/>
      <c r="Y1299" s="39"/>
      <c r="AN1299" s="68"/>
      <c r="AO1299" s="68"/>
    </row>
    <row r="1300" spans="1:41" s="43" customFormat="1" x14ac:dyDescent="0.25">
      <c r="A1300" s="42"/>
      <c r="B1300" s="42"/>
      <c r="C1300" s="42"/>
      <c r="D1300" s="42"/>
      <c r="E1300" s="42"/>
      <c r="F1300" s="62"/>
      <c r="G1300" s="62"/>
      <c r="H1300" s="63"/>
      <c r="I1300" s="293"/>
      <c r="K1300" s="42"/>
      <c r="L1300" s="42"/>
      <c r="M1300" s="42"/>
      <c r="N1300" s="42"/>
      <c r="O1300" s="63"/>
      <c r="P1300" s="42"/>
      <c r="Q1300" s="42"/>
      <c r="S1300" s="42"/>
      <c r="T1300" s="39"/>
      <c r="U1300" s="39"/>
      <c r="V1300" s="39"/>
      <c r="W1300" s="39"/>
      <c r="X1300" s="39"/>
      <c r="Y1300" s="39"/>
      <c r="AN1300" s="68"/>
      <c r="AO1300" s="68"/>
    </row>
    <row r="1301" spans="1:41" s="43" customFormat="1" x14ac:dyDescent="0.25">
      <c r="A1301" s="42"/>
      <c r="B1301" s="42"/>
      <c r="C1301" s="42"/>
      <c r="D1301" s="42"/>
      <c r="E1301" s="42"/>
      <c r="F1301" s="62"/>
      <c r="G1301" s="62"/>
      <c r="H1301" s="63"/>
      <c r="I1301" s="293"/>
      <c r="K1301" s="42"/>
      <c r="L1301" s="42"/>
      <c r="M1301" s="42"/>
      <c r="N1301" s="42"/>
      <c r="O1301" s="63"/>
      <c r="P1301" s="42"/>
      <c r="Q1301" s="42"/>
      <c r="S1301" s="42"/>
      <c r="T1301" s="39"/>
      <c r="U1301" s="39"/>
      <c r="V1301" s="39"/>
      <c r="W1301" s="39"/>
      <c r="X1301" s="39"/>
      <c r="Y1301" s="39"/>
      <c r="AN1301" s="68"/>
      <c r="AO1301" s="68"/>
    </row>
    <row r="1302" spans="1:41" s="43" customFormat="1" x14ac:dyDescent="0.25">
      <c r="A1302" s="42"/>
      <c r="B1302" s="42"/>
      <c r="C1302" s="42"/>
      <c r="D1302" s="42"/>
      <c r="E1302" s="42"/>
      <c r="F1302" s="62"/>
      <c r="G1302" s="62"/>
      <c r="H1302" s="63"/>
      <c r="I1302" s="293"/>
      <c r="K1302" s="42"/>
      <c r="L1302" s="42"/>
      <c r="M1302" s="42"/>
      <c r="N1302" s="42"/>
      <c r="O1302" s="63"/>
      <c r="P1302" s="42"/>
      <c r="Q1302" s="42"/>
      <c r="S1302" s="42"/>
      <c r="T1302" s="39"/>
      <c r="U1302" s="39"/>
      <c r="V1302" s="39"/>
      <c r="W1302" s="39"/>
      <c r="X1302" s="39"/>
      <c r="Y1302" s="39"/>
      <c r="AN1302" s="68"/>
      <c r="AO1302" s="68"/>
    </row>
    <row r="1303" spans="1:41" s="43" customFormat="1" x14ac:dyDescent="0.25">
      <c r="A1303" s="42"/>
      <c r="B1303" s="42"/>
      <c r="C1303" s="42"/>
      <c r="D1303" s="42"/>
      <c r="E1303" s="42"/>
      <c r="F1303" s="62"/>
      <c r="G1303" s="62"/>
      <c r="H1303" s="63"/>
      <c r="I1303" s="293"/>
      <c r="K1303" s="42"/>
      <c r="L1303" s="42"/>
      <c r="M1303" s="42"/>
      <c r="N1303" s="42"/>
      <c r="O1303" s="63"/>
      <c r="P1303" s="42"/>
      <c r="Q1303" s="42"/>
      <c r="S1303" s="42"/>
      <c r="T1303" s="39"/>
      <c r="U1303" s="39"/>
      <c r="V1303" s="39"/>
      <c r="W1303" s="39"/>
      <c r="X1303" s="39"/>
      <c r="Y1303" s="39"/>
      <c r="AN1303" s="68"/>
      <c r="AO1303" s="68"/>
    </row>
    <row r="1304" spans="1:41" s="43" customFormat="1" x14ac:dyDescent="0.25">
      <c r="A1304" s="42"/>
      <c r="B1304" s="42"/>
      <c r="C1304" s="42"/>
      <c r="D1304" s="42"/>
      <c r="E1304" s="42"/>
      <c r="F1304" s="62"/>
      <c r="G1304" s="62"/>
      <c r="H1304" s="63"/>
      <c r="I1304" s="293"/>
      <c r="K1304" s="42"/>
      <c r="L1304" s="42"/>
      <c r="M1304" s="42"/>
      <c r="N1304" s="42"/>
      <c r="O1304" s="63"/>
      <c r="P1304" s="42"/>
      <c r="Q1304" s="42"/>
      <c r="S1304" s="42"/>
      <c r="T1304" s="39"/>
      <c r="U1304" s="39"/>
      <c r="V1304" s="39"/>
      <c r="W1304" s="39"/>
      <c r="X1304" s="39"/>
      <c r="Y1304" s="39"/>
      <c r="AN1304" s="68"/>
      <c r="AO1304" s="68"/>
    </row>
    <row r="1305" spans="1:41" s="43" customFormat="1" x14ac:dyDescent="0.25">
      <c r="A1305" s="42"/>
      <c r="B1305" s="42"/>
      <c r="C1305" s="42"/>
      <c r="D1305" s="42"/>
      <c r="E1305" s="42"/>
      <c r="F1305" s="62"/>
      <c r="G1305" s="62"/>
      <c r="H1305" s="63"/>
      <c r="I1305" s="293"/>
      <c r="K1305" s="42"/>
      <c r="L1305" s="42"/>
      <c r="M1305" s="42"/>
      <c r="N1305" s="42"/>
      <c r="O1305" s="63"/>
      <c r="P1305" s="42"/>
      <c r="Q1305" s="42"/>
      <c r="S1305" s="42"/>
      <c r="T1305" s="39"/>
      <c r="U1305" s="39"/>
      <c r="V1305" s="39"/>
      <c r="W1305" s="39"/>
      <c r="X1305" s="39"/>
      <c r="Y1305" s="39"/>
      <c r="AN1305" s="68"/>
      <c r="AO1305" s="68"/>
    </row>
    <row r="1306" spans="1:41" s="43" customFormat="1" x14ac:dyDescent="0.25">
      <c r="A1306" s="42"/>
      <c r="B1306" s="42"/>
      <c r="C1306" s="42"/>
      <c r="D1306" s="42"/>
      <c r="E1306" s="42"/>
      <c r="F1306" s="62"/>
      <c r="G1306" s="62"/>
      <c r="H1306" s="63"/>
      <c r="I1306" s="293"/>
      <c r="K1306" s="42"/>
      <c r="L1306" s="42"/>
      <c r="M1306" s="42"/>
      <c r="N1306" s="42"/>
      <c r="O1306" s="63"/>
      <c r="P1306" s="42"/>
      <c r="Q1306" s="42"/>
      <c r="S1306" s="42"/>
      <c r="T1306" s="39"/>
      <c r="U1306" s="39"/>
      <c r="V1306" s="39"/>
      <c r="W1306" s="39"/>
      <c r="X1306" s="39"/>
      <c r="Y1306" s="39"/>
      <c r="AN1306" s="68"/>
      <c r="AO1306" s="68"/>
    </row>
    <row r="1307" spans="1:41" s="43" customFormat="1" x14ac:dyDescent="0.25">
      <c r="A1307" s="42"/>
      <c r="B1307" s="42"/>
      <c r="C1307" s="42"/>
      <c r="D1307" s="42"/>
      <c r="E1307" s="42"/>
      <c r="F1307" s="62"/>
      <c r="G1307" s="62"/>
      <c r="H1307" s="63"/>
      <c r="I1307" s="293"/>
      <c r="K1307" s="42"/>
      <c r="L1307" s="42"/>
      <c r="M1307" s="42"/>
      <c r="N1307" s="42"/>
      <c r="O1307" s="63"/>
      <c r="P1307" s="42"/>
      <c r="Q1307" s="42"/>
      <c r="S1307" s="42"/>
      <c r="T1307" s="39"/>
      <c r="U1307" s="39"/>
      <c r="V1307" s="39"/>
      <c r="W1307" s="39"/>
      <c r="X1307" s="39"/>
      <c r="Y1307" s="39"/>
      <c r="AN1307" s="68"/>
      <c r="AO1307" s="68"/>
    </row>
    <row r="1308" spans="1:41" s="43" customFormat="1" x14ac:dyDescent="0.25">
      <c r="A1308" s="42"/>
      <c r="B1308" s="42"/>
      <c r="C1308" s="42"/>
      <c r="D1308" s="42"/>
      <c r="E1308" s="42"/>
      <c r="F1308" s="62"/>
      <c r="G1308" s="62"/>
      <c r="H1308" s="63"/>
      <c r="I1308" s="293"/>
      <c r="K1308" s="42"/>
      <c r="L1308" s="42"/>
      <c r="M1308" s="42"/>
      <c r="N1308" s="42"/>
      <c r="O1308" s="63"/>
      <c r="P1308" s="42"/>
      <c r="Q1308" s="42"/>
      <c r="S1308" s="42"/>
      <c r="T1308" s="39"/>
      <c r="U1308" s="39"/>
      <c r="V1308" s="39"/>
      <c r="W1308" s="39"/>
      <c r="X1308" s="39"/>
      <c r="Y1308" s="39"/>
      <c r="AN1308" s="68"/>
      <c r="AO1308" s="68"/>
    </row>
    <row r="1309" spans="1:41" s="43" customFormat="1" x14ac:dyDescent="0.25">
      <c r="A1309" s="42"/>
      <c r="B1309" s="42"/>
      <c r="C1309" s="42"/>
      <c r="D1309" s="42"/>
      <c r="E1309" s="42"/>
      <c r="F1309" s="62"/>
      <c r="G1309" s="62"/>
      <c r="H1309" s="63"/>
      <c r="I1309" s="293"/>
      <c r="K1309" s="42"/>
      <c r="L1309" s="42"/>
      <c r="M1309" s="42"/>
      <c r="N1309" s="42"/>
      <c r="O1309" s="63"/>
      <c r="P1309" s="42"/>
      <c r="Q1309" s="42"/>
      <c r="S1309" s="42"/>
      <c r="T1309" s="39"/>
      <c r="U1309" s="39"/>
      <c r="V1309" s="39"/>
      <c r="W1309" s="39"/>
      <c r="X1309" s="39"/>
      <c r="Y1309" s="39"/>
      <c r="AN1309" s="68"/>
      <c r="AO1309" s="68"/>
    </row>
    <row r="1310" spans="1:41" s="43" customFormat="1" x14ac:dyDescent="0.25">
      <c r="A1310" s="42"/>
      <c r="B1310" s="42"/>
      <c r="C1310" s="42"/>
      <c r="D1310" s="42"/>
      <c r="E1310" s="42"/>
      <c r="F1310" s="62"/>
      <c r="G1310" s="62"/>
      <c r="H1310" s="63"/>
      <c r="I1310" s="293"/>
      <c r="K1310" s="42"/>
      <c r="L1310" s="42"/>
      <c r="M1310" s="42"/>
      <c r="N1310" s="42"/>
      <c r="O1310" s="63"/>
      <c r="P1310" s="42"/>
      <c r="Q1310" s="42"/>
      <c r="S1310" s="42"/>
      <c r="T1310" s="39"/>
      <c r="U1310" s="39"/>
      <c r="V1310" s="39"/>
      <c r="W1310" s="39"/>
      <c r="X1310" s="39"/>
      <c r="Y1310" s="39"/>
      <c r="AN1310" s="68"/>
      <c r="AO1310" s="68"/>
    </row>
    <row r="1311" spans="1:41" s="43" customFormat="1" x14ac:dyDescent="0.25">
      <c r="A1311" s="42"/>
      <c r="B1311" s="42"/>
      <c r="C1311" s="42"/>
      <c r="D1311" s="42"/>
      <c r="E1311" s="42"/>
      <c r="F1311" s="62"/>
      <c r="G1311" s="62"/>
      <c r="H1311" s="63"/>
      <c r="I1311" s="293"/>
      <c r="K1311" s="42"/>
      <c r="L1311" s="42"/>
      <c r="M1311" s="42"/>
      <c r="N1311" s="42"/>
      <c r="O1311" s="63"/>
      <c r="P1311" s="42"/>
      <c r="Q1311" s="42"/>
      <c r="S1311" s="42"/>
      <c r="T1311" s="39"/>
      <c r="U1311" s="39"/>
      <c r="V1311" s="39"/>
      <c r="W1311" s="39"/>
      <c r="X1311" s="39"/>
      <c r="Y1311" s="39"/>
      <c r="AN1311" s="68"/>
      <c r="AO1311" s="68"/>
    </row>
    <row r="1312" spans="1:41" s="43" customFormat="1" x14ac:dyDescent="0.25">
      <c r="A1312" s="42"/>
      <c r="B1312" s="42"/>
      <c r="C1312" s="42"/>
      <c r="D1312" s="42"/>
      <c r="E1312" s="42"/>
      <c r="F1312" s="62"/>
      <c r="G1312" s="62"/>
      <c r="H1312" s="63"/>
      <c r="I1312" s="293"/>
      <c r="K1312" s="42"/>
      <c r="L1312" s="42"/>
      <c r="M1312" s="42"/>
      <c r="N1312" s="42"/>
      <c r="O1312" s="63"/>
      <c r="P1312" s="42"/>
      <c r="Q1312" s="42"/>
      <c r="S1312" s="42"/>
      <c r="T1312" s="39"/>
      <c r="U1312" s="39"/>
      <c r="V1312" s="39"/>
      <c r="W1312" s="39"/>
      <c r="X1312" s="39"/>
      <c r="Y1312" s="39"/>
      <c r="AN1312" s="68"/>
      <c r="AO1312" s="68"/>
    </row>
    <row r="1313" spans="1:41" s="43" customFormat="1" x14ac:dyDescent="0.25">
      <c r="A1313" s="42"/>
      <c r="B1313" s="42"/>
      <c r="C1313" s="42"/>
      <c r="D1313" s="42"/>
      <c r="E1313" s="42"/>
      <c r="F1313" s="62"/>
      <c r="G1313" s="62"/>
      <c r="H1313" s="63"/>
      <c r="I1313" s="293"/>
      <c r="K1313" s="42"/>
      <c r="L1313" s="42"/>
      <c r="M1313" s="42"/>
      <c r="N1313" s="42"/>
      <c r="O1313" s="63"/>
      <c r="P1313" s="42"/>
      <c r="Q1313" s="42"/>
      <c r="S1313" s="42"/>
      <c r="T1313" s="39"/>
      <c r="U1313" s="39"/>
      <c r="V1313" s="39"/>
      <c r="W1313" s="39"/>
      <c r="X1313" s="39"/>
      <c r="Y1313" s="39"/>
      <c r="AN1313" s="68"/>
      <c r="AO1313" s="68"/>
    </row>
    <row r="1314" spans="1:41" s="43" customFormat="1" x14ac:dyDescent="0.25">
      <c r="A1314" s="42"/>
      <c r="B1314" s="42"/>
      <c r="C1314" s="42"/>
      <c r="D1314" s="42"/>
      <c r="E1314" s="42"/>
      <c r="F1314" s="62"/>
      <c r="G1314" s="62"/>
      <c r="H1314" s="63"/>
      <c r="I1314" s="293"/>
      <c r="K1314" s="42"/>
      <c r="L1314" s="42"/>
      <c r="M1314" s="42"/>
      <c r="N1314" s="42"/>
      <c r="O1314" s="63"/>
      <c r="P1314" s="42"/>
      <c r="Q1314" s="42"/>
      <c r="S1314" s="42"/>
      <c r="T1314" s="39"/>
      <c r="U1314" s="39"/>
      <c r="V1314" s="39"/>
      <c r="W1314" s="39"/>
      <c r="X1314" s="39"/>
      <c r="Y1314" s="39"/>
      <c r="AN1314" s="68"/>
      <c r="AO1314" s="68"/>
    </row>
    <row r="1315" spans="1:41" s="43" customFormat="1" x14ac:dyDescent="0.25">
      <c r="A1315" s="42"/>
      <c r="B1315" s="42"/>
      <c r="C1315" s="42"/>
      <c r="D1315" s="42"/>
      <c r="E1315" s="42"/>
      <c r="F1315" s="62"/>
      <c r="G1315" s="62"/>
      <c r="H1315" s="63"/>
      <c r="I1315" s="293"/>
      <c r="K1315" s="42"/>
      <c r="L1315" s="42"/>
      <c r="M1315" s="42"/>
      <c r="N1315" s="42"/>
      <c r="O1315" s="63"/>
      <c r="P1315" s="42"/>
      <c r="Q1315" s="42"/>
      <c r="S1315" s="42"/>
      <c r="T1315" s="39"/>
      <c r="U1315" s="39"/>
      <c r="V1315" s="39"/>
      <c r="W1315" s="39"/>
      <c r="X1315" s="39"/>
      <c r="Y1315" s="39"/>
      <c r="AN1315" s="68"/>
      <c r="AO1315" s="68"/>
    </row>
    <row r="1316" spans="1:41" s="43" customFormat="1" x14ac:dyDescent="0.25">
      <c r="A1316" s="42"/>
      <c r="B1316" s="42"/>
      <c r="C1316" s="42"/>
      <c r="D1316" s="42"/>
      <c r="E1316" s="42"/>
      <c r="F1316" s="62"/>
      <c r="G1316" s="62"/>
      <c r="H1316" s="63"/>
      <c r="I1316" s="293"/>
      <c r="K1316" s="42"/>
      <c r="L1316" s="42"/>
      <c r="M1316" s="42"/>
      <c r="N1316" s="42"/>
      <c r="O1316" s="63"/>
      <c r="P1316" s="42"/>
      <c r="Q1316" s="42"/>
      <c r="S1316" s="42"/>
      <c r="T1316" s="39"/>
      <c r="U1316" s="39"/>
      <c r="V1316" s="39"/>
      <c r="W1316" s="39"/>
      <c r="X1316" s="39"/>
      <c r="Y1316" s="39"/>
      <c r="AN1316" s="68"/>
      <c r="AO1316" s="68"/>
    </row>
    <row r="1317" spans="1:41" s="43" customFormat="1" x14ac:dyDescent="0.25">
      <c r="A1317" s="42"/>
      <c r="B1317" s="42"/>
      <c r="C1317" s="42"/>
      <c r="D1317" s="42"/>
      <c r="E1317" s="42"/>
      <c r="F1317" s="62"/>
      <c r="G1317" s="62"/>
      <c r="H1317" s="63"/>
      <c r="I1317" s="293"/>
      <c r="K1317" s="42"/>
      <c r="L1317" s="42"/>
      <c r="M1317" s="42"/>
      <c r="N1317" s="42"/>
      <c r="O1317" s="63"/>
      <c r="P1317" s="42"/>
      <c r="Q1317" s="42"/>
      <c r="S1317" s="42"/>
      <c r="T1317" s="39"/>
      <c r="U1317" s="39"/>
      <c r="V1317" s="39"/>
      <c r="W1317" s="39"/>
      <c r="X1317" s="39"/>
      <c r="Y1317" s="39"/>
      <c r="AN1317" s="68"/>
      <c r="AO1317" s="68"/>
    </row>
    <row r="1318" spans="1:41" s="43" customFormat="1" x14ac:dyDescent="0.25">
      <c r="A1318" s="42"/>
      <c r="B1318" s="42"/>
      <c r="C1318" s="42"/>
      <c r="D1318" s="42"/>
      <c r="E1318" s="42"/>
      <c r="F1318" s="62"/>
      <c r="G1318" s="62"/>
      <c r="H1318" s="63"/>
      <c r="I1318" s="293"/>
      <c r="K1318" s="42"/>
      <c r="L1318" s="42"/>
      <c r="M1318" s="42"/>
      <c r="N1318" s="42"/>
      <c r="O1318" s="63"/>
      <c r="P1318" s="42"/>
      <c r="Q1318" s="42"/>
      <c r="S1318" s="42"/>
      <c r="T1318" s="39"/>
      <c r="U1318" s="39"/>
      <c r="V1318" s="39"/>
      <c r="W1318" s="39"/>
      <c r="X1318" s="39"/>
      <c r="Y1318" s="39"/>
      <c r="AN1318" s="68"/>
      <c r="AO1318" s="68"/>
    </row>
    <row r="1319" spans="1:41" s="43" customFormat="1" x14ac:dyDescent="0.25">
      <c r="A1319" s="42"/>
      <c r="B1319" s="42"/>
      <c r="C1319" s="42"/>
      <c r="D1319" s="42"/>
      <c r="E1319" s="42"/>
      <c r="F1319" s="62"/>
      <c r="G1319" s="62"/>
      <c r="H1319" s="63"/>
      <c r="I1319" s="293"/>
      <c r="K1319" s="42"/>
      <c r="L1319" s="42"/>
      <c r="M1319" s="42"/>
      <c r="N1319" s="42"/>
      <c r="O1319" s="63"/>
      <c r="P1319" s="42"/>
      <c r="Q1319" s="42"/>
      <c r="S1319" s="42"/>
      <c r="T1319" s="39"/>
      <c r="U1319" s="39"/>
      <c r="V1319" s="39"/>
      <c r="W1319" s="39"/>
      <c r="X1319" s="39"/>
      <c r="Y1319" s="39"/>
      <c r="AN1319" s="68"/>
      <c r="AO1319" s="68"/>
    </row>
    <row r="1320" spans="1:41" s="43" customFormat="1" x14ac:dyDescent="0.25">
      <c r="A1320" s="42"/>
      <c r="B1320" s="42"/>
      <c r="C1320" s="42"/>
      <c r="D1320" s="42"/>
      <c r="E1320" s="42"/>
      <c r="F1320" s="62"/>
      <c r="G1320" s="62"/>
      <c r="H1320" s="63"/>
      <c r="I1320" s="293"/>
      <c r="K1320" s="42"/>
      <c r="L1320" s="42"/>
      <c r="M1320" s="42"/>
      <c r="N1320" s="42"/>
      <c r="O1320" s="63"/>
      <c r="P1320" s="42"/>
      <c r="Q1320" s="42"/>
      <c r="S1320" s="42"/>
      <c r="T1320" s="39"/>
      <c r="U1320" s="39"/>
      <c r="V1320" s="39"/>
      <c r="W1320" s="39"/>
      <c r="X1320" s="39"/>
      <c r="Y1320" s="39"/>
      <c r="AN1320" s="68"/>
      <c r="AO1320" s="68"/>
    </row>
    <row r="1321" spans="1:41" s="43" customFormat="1" x14ac:dyDescent="0.25">
      <c r="A1321" s="42"/>
      <c r="B1321" s="42"/>
      <c r="C1321" s="42"/>
      <c r="D1321" s="42"/>
      <c r="E1321" s="42"/>
      <c r="F1321" s="62"/>
      <c r="G1321" s="62"/>
      <c r="H1321" s="63"/>
      <c r="I1321" s="293"/>
      <c r="K1321" s="42"/>
      <c r="L1321" s="42"/>
      <c r="M1321" s="42"/>
      <c r="N1321" s="42"/>
      <c r="O1321" s="63"/>
      <c r="P1321" s="42"/>
      <c r="Q1321" s="42"/>
      <c r="S1321" s="42"/>
      <c r="T1321" s="39"/>
      <c r="U1321" s="39"/>
      <c r="V1321" s="39"/>
      <c r="W1321" s="39"/>
      <c r="X1321" s="39"/>
      <c r="Y1321" s="39"/>
      <c r="AN1321" s="68"/>
      <c r="AO1321" s="68"/>
    </row>
    <row r="1322" spans="1:41" s="43" customFormat="1" x14ac:dyDescent="0.25">
      <c r="A1322" s="42"/>
      <c r="B1322" s="42"/>
      <c r="C1322" s="42"/>
      <c r="D1322" s="42"/>
      <c r="E1322" s="42"/>
      <c r="F1322" s="62"/>
      <c r="G1322" s="62"/>
      <c r="H1322" s="63"/>
      <c r="I1322" s="293"/>
      <c r="K1322" s="42"/>
      <c r="L1322" s="42"/>
      <c r="M1322" s="42"/>
      <c r="N1322" s="42"/>
      <c r="O1322" s="63"/>
      <c r="P1322" s="42"/>
      <c r="Q1322" s="42"/>
      <c r="S1322" s="42"/>
      <c r="T1322" s="39"/>
      <c r="U1322" s="39"/>
      <c r="V1322" s="39"/>
      <c r="W1322" s="39"/>
      <c r="X1322" s="39"/>
      <c r="Y1322" s="39"/>
      <c r="AN1322" s="68"/>
      <c r="AO1322" s="68"/>
    </row>
    <row r="1323" spans="1:41" s="43" customFormat="1" x14ac:dyDescent="0.25">
      <c r="A1323" s="42"/>
      <c r="B1323" s="42"/>
      <c r="C1323" s="42"/>
      <c r="D1323" s="42"/>
      <c r="E1323" s="42"/>
      <c r="F1323" s="62"/>
      <c r="G1323" s="62"/>
      <c r="H1323" s="63"/>
      <c r="I1323" s="293"/>
      <c r="K1323" s="42"/>
      <c r="L1323" s="42"/>
      <c r="M1323" s="42"/>
      <c r="N1323" s="42"/>
      <c r="O1323" s="63"/>
      <c r="P1323" s="42"/>
      <c r="Q1323" s="42"/>
      <c r="S1323" s="42"/>
      <c r="T1323" s="39"/>
      <c r="U1323" s="39"/>
      <c r="V1323" s="39"/>
      <c r="W1323" s="39"/>
      <c r="X1323" s="39"/>
      <c r="Y1323" s="39"/>
      <c r="AN1323" s="68"/>
      <c r="AO1323" s="68"/>
    </row>
    <row r="1324" spans="1:41" s="43" customFormat="1" x14ac:dyDescent="0.25">
      <c r="A1324" s="42"/>
      <c r="B1324" s="42"/>
      <c r="C1324" s="42"/>
      <c r="D1324" s="42"/>
      <c r="E1324" s="42"/>
      <c r="F1324" s="62"/>
      <c r="G1324" s="62"/>
      <c r="H1324" s="63"/>
      <c r="I1324" s="293"/>
      <c r="K1324" s="42"/>
      <c r="L1324" s="42"/>
      <c r="M1324" s="42"/>
      <c r="N1324" s="42"/>
      <c r="O1324" s="63"/>
      <c r="P1324" s="42"/>
      <c r="Q1324" s="42"/>
      <c r="S1324" s="42"/>
      <c r="T1324" s="39"/>
      <c r="U1324" s="39"/>
      <c r="V1324" s="39"/>
      <c r="W1324" s="39"/>
      <c r="X1324" s="39"/>
      <c r="Y1324" s="39"/>
      <c r="AN1324" s="68"/>
      <c r="AO1324" s="68"/>
    </row>
    <row r="1325" spans="1:41" s="43" customFormat="1" x14ac:dyDescent="0.25">
      <c r="A1325" s="42"/>
      <c r="B1325" s="42"/>
      <c r="C1325" s="42"/>
      <c r="D1325" s="42"/>
      <c r="E1325" s="42"/>
      <c r="F1325" s="62"/>
      <c r="G1325" s="62"/>
      <c r="H1325" s="63"/>
      <c r="I1325" s="293"/>
      <c r="K1325" s="42"/>
      <c r="L1325" s="42"/>
      <c r="M1325" s="42"/>
      <c r="N1325" s="42"/>
      <c r="O1325" s="63"/>
      <c r="P1325" s="42"/>
      <c r="Q1325" s="42"/>
      <c r="S1325" s="42"/>
      <c r="T1325" s="39"/>
      <c r="U1325" s="39"/>
      <c r="V1325" s="39"/>
      <c r="W1325" s="39"/>
      <c r="X1325" s="39"/>
      <c r="Y1325" s="39"/>
      <c r="AN1325" s="68"/>
      <c r="AO1325" s="68"/>
    </row>
    <row r="1326" spans="1:41" s="43" customFormat="1" x14ac:dyDescent="0.25">
      <c r="A1326" s="42"/>
      <c r="B1326" s="42"/>
      <c r="C1326" s="42"/>
      <c r="D1326" s="42"/>
      <c r="E1326" s="42"/>
      <c r="F1326" s="62"/>
      <c r="G1326" s="62"/>
      <c r="H1326" s="63"/>
      <c r="I1326" s="293"/>
      <c r="K1326" s="42"/>
      <c r="L1326" s="42"/>
      <c r="M1326" s="42"/>
      <c r="N1326" s="42"/>
      <c r="O1326" s="63"/>
      <c r="P1326" s="42"/>
      <c r="Q1326" s="42"/>
      <c r="S1326" s="42"/>
      <c r="T1326" s="39"/>
      <c r="U1326" s="39"/>
      <c r="V1326" s="39"/>
      <c r="W1326" s="39"/>
      <c r="X1326" s="39"/>
      <c r="Y1326" s="39"/>
      <c r="AN1326" s="68"/>
      <c r="AO1326" s="68"/>
    </row>
    <row r="1327" spans="1:41" s="43" customFormat="1" x14ac:dyDescent="0.25">
      <c r="A1327" s="42"/>
      <c r="B1327" s="42"/>
      <c r="C1327" s="42"/>
      <c r="D1327" s="42"/>
      <c r="E1327" s="42"/>
      <c r="F1327" s="62"/>
      <c r="G1327" s="62"/>
      <c r="H1327" s="63"/>
      <c r="I1327" s="293"/>
      <c r="K1327" s="42"/>
      <c r="L1327" s="42"/>
      <c r="M1327" s="42"/>
      <c r="N1327" s="42"/>
      <c r="O1327" s="63"/>
      <c r="P1327" s="42"/>
      <c r="Q1327" s="42"/>
      <c r="S1327" s="42"/>
      <c r="T1327" s="39"/>
      <c r="U1327" s="39"/>
      <c r="V1327" s="39"/>
      <c r="W1327" s="39"/>
      <c r="X1327" s="39"/>
      <c r="Y1327" s="39"/>
      <c r="AN1327" s="68"/>
      <c r="AO1327" s="68"/>
    </row>
    <row r="1328" spans="1:41" s="43" customFormat="1" x14ac:dyDescent="0.25">
      <c r="A1328" s="42"/>
      <c r="B1328" s="42"/>
      <c r="C1328" s="42"/>
      <c r="D1328" s="42"/>
      <c r="E1328" s="42"/>
      <c r="F1328" s="62"/>
      <c r="G1328" s="62"/>
      <c r="H1328" s="63"/>
      <c r="I1328" s="293"/>
      <c r="K1328" s="42"/>
      <c r="L1328" s="42"/>
      <c r="M1328" s="42"/>
      <c r="N1328" s="42"/>
      <c r="O1328" s="63"/>
      <c r="P1328" s="42"/>
      <c r="Q1328" s="42"/>
      <c r="S1328" s="42"/>
      <c r="T1328" s="39"/>
      <c r="U1328" s="39"/>
      <c r="V1328" s="39"/>
      <c r="W1328" s="39"/>
      <c r="X1328" s="39"/>
      <c r="Y1328" s="39"/>
      <c r="AN1328" s="68"/>
      <c r="AO1328" s="68"/>
    </row>
    <row r="1329" spans="1:41" s="43" customFormat="1" x14ac:dyDescent="0.25">
      <c r="A1329" s="42"/>
      <c r="B1329" s="42"/>
      <c r="C1329" s="42"/>
      <c r="D1329" s="42"/>
      <c r="E1329" s="42"/>
      <c r="F1329" s="62"/>
      <c r="G1329" s="62"/>
      <c r="H1329" s="63"/>
      <c r="I1329" s="293"/>
      <c r="K1329" s="42"/>
      <c r="L1329" s="42"/>
      <c r="M1329" s="42"/>
      <c r="N1329" s="42"/>
      <c r="O1329" s="63"/>
      <c r="P1329" s="42"/>
      <c r="Q1329" s="42"/>
      <c r="S1329" s="42"/>
      <c r="T1329" s="39"/>
      <c r="U1329" s="39"/>
      <c r="V1329" s="39"/>
      <c r="W1329" s="39"/>
      <c r="X1329" s="39"/>
      <c r="Y1329" s="39"/>
      <c r="AN1329" s="68"/>
      <c r="AO1329" s="68"/>
    </row>
    <row r="1330" spans="1:41" s="43" customFormat="1" x14ac:dyDescent="0.25">
      <c r="A1330" s="42"/>
      <c r="B1330" s="42"/>
      <c r="C1330" s="42"/>
      <c r="D1330" s="42"/>
      <c r="E1330" s="42"/>
      <c r="F1330" s="62"/>
      <c r="G1330" s="62"/>
      <c r="H1330" s="63"/>
      <c r="I1330" s="293"/>
      <c r="K1330" s="42"/>
      <c r="L1330" s="42"/>
      <c r="M1330" s="42"/>
      <c r="N1330" s="42"/>
      <c r="O1330" s="63"/>
      <c r="P1330" s="42"/>
      <c r="Q1330" s="42"/>
      <c r="S1330" s="42"/>
      <c r="T1330" s="39"/>
      <c r="U1330" s="39"/>
      <c r="V1330" s="39"/>
      <c r="W1330" s="39"/>
      <c r="X1330" s="39"/>
      <c r="Y1330" s="39"/>
      <c r="AN1330" s="68"/>
      <c r="AO1330" s="68"/>
    </row>
    <row r="1331" spans="1:41" s="43" customFormat="1" x14ac:dyDescent="0.25">
      <c r="A1331" s="42"/>
      <c r="B1331" s="42"/>
      <c r="C1331" s="42"/>
      <c r="D1331" s="42"/>
      <c r="E1331" s="42"/>
      <c r="F1331" s="62"/>
      <c r="G1331" s="62"/>
      <c r="H1331" s="63"/>
      <c r="I1331" s="293"/>
      <c r="K1331" s="42"/>
      <c r="L1331" s="42"/>
      <c r="M1331" s="42"/>
      <c r="N1331" s="42"/>
      <c r="O1331" s="63"/>
      <c r="P1331" s="42"/>
      <c r="Q1331" s="42"/>
      <c r="S1331" s="42"/>
      <c r="T1331" s="39"/>
      <c r="U1331" s="39"/>
      <c r="V1331" s="39"/>
      <c r="W1331" s="39"/>
      <c r="X1331" s="39"/>
      <c r="Y1331" s="39"/>
      <c r="AN1331" s="68"/>
      <c r="AO1331" s="68"/>
    </row>
    <row r="1332" spans="1:41" s="43" customFormat="1" x14ac:dyDescent="0.25">
      <c r="A1332" s="42"/>
      <c r="B1332" s="42"/>
      <c r="C1332" s="42"/>
      <c r="D1332" s="42"/>
      <c r="E1332" s="42"/>
      <c r="F1332" s="62"/>
      <c r="G1332" s="62"/>
      <c r="H1332" s="63"/>
      <c r="I1332" s="293"/>
      <c r="K1332" s="42"/>
      <c r="L1332" s="42"/>
      <c r="M1332" s="42"/>
      <c r="N1332" s="42"/>
      <c r="O1332" s="63"/>
      <c r="P1332" s="42"/>
      <c r="Q1332" s="42"/>
      <c r="S1332" s="42"/>
      <c r="T1332" s="39"/>
      <c r="U1332" s="39"/>
      <c r="V1332" s="39"/>
      <c r="W1332" s="39"/>
      <c r="X1332" s="39"/>
      <c r="Y1332" s="39"/>
      <c r="AN1332" s="68"/>
      <c r="AO1332" s="68"/>
    </row>
    <row r="1333" spans="1:41" s="43" customFormat="1" x14ac:dyDescent="0.25">
      <c r="A1333" s="42"/>
      <c r="B1333" s="42"/>
      <c r="C1333" s="42"/>
      <c r="D1333" s="42"/>
      <c r="E1333" s="42"/>
      <c r="F1333" s="62"/>
      <c r="G1333" s="62"/>
      <c r="H1333" s="63"/>
      <c r="I1333" s="293"/>
      <c r="K1333" s="42"/>
      <c r="L1333" s="42"/>
      <c r="M1333" s="42"/>
      <c r="N1333" s="42"/>
      <c r="O1333" s="63"/>
      <c r="P1333" s="42"/>
      <c r="Q1333" s="42"/>
      <c r="S1333" s="42"/>
      <c r="T1333" s="39"/>
      <c r="U1333" s="39"/>
      <c r="V1333" s="39"/>
      <c r="W1333" s="39"/>
      <c r="X1333" s="39"/>
      <c r="Y1333" s="39"/>
      <c r="AN1333" s="68"/>
      <c r="AO1333" s="68"/>
    </row>
    <row r="1334" spans="1:41" s="43" customFormat="1" x14ac:dyDescent="0.25">
      <c r="A1334" s="42"/>
      <c r="B1334" s="42"/>
      <c r="C1334" s="42"/>
      <c r="D1334" s="42"/>
      <c r="E1334" s="42"/>
      <c r="F1334" s="62"/>
      <c r="G1334" s="62"/>
      <c r="H1334" s="63"/>
      <c r="I1334" s="293"/>
      <c r="K1334" s="42"/>
      <c r="L1334" s="42"/>
      <c r="M1334" s="42"/>
      <c r="N1334" s="42"/>
      <c r="O1334" s="63"/>
      <c r="P1334" s="42"/>
      <c r="Q1334" s="42"/>
      <c r="S1334" s="42"/>
      <c r="T1334" s="39"/>
      <c r="U1334" s="39"/>
      <c r="V1334" s="39"/>
      <c r="W1334" s="39"/>
      <c r="X1334" s="39"/>
      <c r="Y1334" s="39"/>
      <c r="AN1334" s="68"/>
      <c r="AO1334" s="68"/>
    </row>
    <row r="1335" spans="1:41" s="43" customFormat="1" x14ac:dyDescent="0.25">
      <c r="A1335" s="42"/>
      <c r="B1335" s="42"/>
      <c r="C1335" s="42"/>
      <c r="D1335" s="42"/>
      <c r="E1335" s="42"/>
      <c r="F1335" s="62"/>
      <c r="G1335" s="62"/>
      <c r="H1335" s="63"/>
      <c r="I1335" s="293"/>
      <c r="K1335" s="42"/>
      <c r="L1335" s="42"/>
      <c r="M1335" s="42"/>
      <c r="N1335" s="42"/>
      <c r="O1335" s="63"/>
      <c r="P1335" s="42"/>
      <c r="Q1335" s="42"/>
      <c r="S1335" s="42"/>
      <c r="T1335" s="39"/>
      <c r="U1335" s="39"/>
      <c r="V1335" s="39"/>
      <c r="W1335" s="39"/>
      <c r="X1335" s="39"/>
      <c r="Y1335" s="39"/>
      <c r="AN1335" s="68"/>
      <c r="AO1335" s="68"/>
    </row>
    <row r="1336" spans="1:41" s="43" customFormat="1" x14ac:dyDescent="0.25">
      <c r="A1336" s="42"/>
      <c r="B1336" s="42"/>
      <c r="C1336" s="42"/>
      <c r="D1336" s="42"/>
      <c r="E1336" s="42"/>
      <c r="F1336" s="62"/>
      <c r="G1336" s="62"/>
      <c r="H1336" s="63"/>
      <c r="I1336" s="293"/>
      <c r="K1336" s="42"/>
      <c r="L1336" s="42"/>
      <c r="M1336" s="42"/>
      <c r="N1336" s="42"/>
      <c r="O1336" s="63"/>
      <c r="P1336" s="42"/>
      <c r="Q1336" s="42"/>
      <c r="S1336" s="42"/>
      <c r="T1336" s="39"/>
      <c r="U1336" s="39"/>
      <c r="V1336" s="39"/>
      <c r="W1336" s="39"/>
      <c r="X1336" s="39"/>
      <c r="Y1336" s="39"/>
      <c r="AN1336" s="68"/>
      <c r="AO1336" s="68"/>
    </row>
    <row r="1337" spans="1:41" s="43" customFormat="1" x14ac:dyDescent="0.25">
      <c r="A1337" s="42"/>
      <c r="B1337" s="42"/>
      <c r="C1337" s="42"/>
      <c r="D1337" s="42"/>
      <c r="E1337" s="42"/>
      <c r="F1337" s="62"/>
      <c r="G1337" s="62"/>
      <c r="H1337" s="63"/>
      <c r="I1337" s="293"/>
      <c r="K1337" s="42"/>
      <c r="L1337" s="42"/>
      <c r="M1337" s="42"/>
      <c r="N1337" s="42"/>
      <c r="O1337" s="63"/>
      <c r="P1337" s="42"/>
      <c r="Q1337" s="42"/>
      <c r="S1337" s="42"/>
      <c r="T1337" s="39"/>
      <c r="U1337" s="39"/>
      <c r="V1337" s="39"/>
      <c r="W1337" s="39"/>
      <c r="X1337" s="39"/>
      <c r="Y1337" s="39"/>
      <c r="AN1337" s="68"/>
      <c r="AO1337" s="68"/>
    </row>
    <row r="1338" spans="1:41" s="43" customFormat="1" x14ac:dyDescent="0.25">
      <c r="A1338" s="42"/>
      <c r="B1338" s="42"/>
      <c r="C1338" s="42"/>
      <c r="D1338" s="42"/>
      <c r="E1338" s="42"/>
      <c r="F1338" s="62"/>
      <c r="G1338" s="62"/>
      <c r="H1338" s="63"/>
      <c r="I1338" s="293"/>
      <c r="K1338" s="42"/>
      <c r="L1338" s="42"/>
      <c r="M1338" s="42"/>
      <c r="N1338" s="42"/>
      <c r="O1338" s="63"/>
      <c r="P1338" s="42"/>
      <c r="Q1338" s="42"/>
      <c r="S1338" s="42"/>
      <c r="T1338" s="39"/>
      <c r="U1338" s="39"/>
      <c r="V1338" s="39"/>
      <c r="W1338" s="39"/>
      <c r="X1338" s="39"/>
      <c r="Y1338" s="39"/>
      <c r="AN1338" s="68"/>
      <c r="AO1338" s="68"/>
    </row>
    <row r="1339" spans="1:41" s="43" customFormat="1" x14ac:dyDescent="0.25">
      <c r="A1339" s="42"/>
      <c r="B1339" s="42"/>
      <c r="C1339" s="42"/>
      <c r="D1339" s="42"/>
      <c r="E1339" s="42"/>
      <c r="F1339" s="62"/>
      <c r="G1339" s="62"/>
      <c r="H1339" s="63"/>
      <c r="I1339" s="293"/>
      <c r="K1339" s="42"/>
      <c r="L1339" s="42"/>
      <c r="M1339" s="42"/>
      <c r="N1339" s="42"/>
      <c r="O1339" s="63"/>
      <c r="P1339" s="42"/>
      <c r="Q1339" s="42"/>
      <c r="S1339" s="42"/>
      <c r="T1339" s="39"/>
      <c r="U1339" s="39"/>
      <c r="V1339" s="39"/>
      <c r="W1339" s="39"/>
      <c r="X1339" s="39"/>
      <c r="Y1339" s="39"/>
      <c r="AN1339" s="68"/>
      <c r="AO1339" s="68"/>
    </row>
    <row r="1340" spans="1:41" s="43" customFormat="1" x14ac:dyDescent="0.25">
      <c r="A1340" s="42"/>
      <c r="B1340" s="42"/>
      <c r="C1340" s="42"/>
      <c r="D1340" s="42"/>
      <c r="E1340" s="42"/>
      <c r="F1340" s="62"/>
      <c r="G1340" s="62"/>
      <c r="H1340" s="63"/>
      <c r="I1340" s="293"/>
      <c r="K1340" s="42"/>
      <c r="L1340" s="42"/>
      <c r="M1340" s="42"/>
      <c r="N1340" s="42"/>
      <c r="O1340" s="63"/>
      <c r="P1340" s="42"/>
      <c r="Q1340" s="42"/>
      <c r="S1340" s="42"/>
      <c r="T1340" s="39"/>
      <c r="U1340" s="39"/>
      <c r="V1340" s="39"/>
      <c r="W1340" s="39"/>
      <c r="X1340" s="39"/>
      <c r="Y1340" s="39"/>
      <c r="AN1340" s="68"/>
      <c r="AO1340" s="68"/>
    </row>
    <row r="1341" spans="1:41" s="43" customFormat="1" x14ac:dyDescent="0.25">
      <c r="A1341" s="42"/>
      <c r="B1341" s="42"/>
      <c r="C1341" s="42"/>
      <c r="D1341" s="42"/>
      <c r="E1341" s="42"/>
      <c r="F1341" s="62"/>
      <c r="G1341" s="62"/>
      <c r="H1341" s="63"/>
      <c r="I1341" s="293"/>
      <c r="K1341" s="42"/>
      <c r="L1341" s="42"/>
      <c r="M1341" s="42"/>
      <c r="N1341" s="42"/>
      <c r="O1341" s="63"/>
      <c r="P1341" s="42"/>
      <c r="Q1341" s="42"/>
      <c r="S1341" s="42"/>
      <c r="T1341" s="39"/>
      <c r="U1341" s="39"/>
      <c r="V1341" s="39"/>
      <c r="W1341" s="39"/>
      <c r="X1341" s="39"/>
      <c r="Y1341" s="39"/>
      <c r="AN1341" s="68"/>
      <c r="AO1341" s="68"/>
    </row>
    <row r="1342" spans="1:41" s="43" customFormat="1" x14ac:dyDescent="0.25">
      <c r="A1342" s="42"/>
      <c r="B1342" s="42"/>
      <c r="C1342" s="42"/>
      <c r="D1342" s="42"/>
      <c r="E1342" s="42"/>
      <c r="F1342" s="62"/>
      <c r="G1342" s="62"/>
      <c r="H1342" s="63"/>
      <c r="I1342" s="293"/>
      <c r="K1342" s="42"/>
      <c r="L1342" s="42"/>
      <c r="M1342" s="42"/>
      <c r="N1342" s="42"/>
      <c r="O1342" s="63"/>
      <c r="P1342" s="42"/>
      <c r="Q1342" s="42"/>
      <c r="S1342" s="42"/>
      <c r="T1342" s="39"/>
      <c r="U1342" s="39"/>
      <c r="V1342" s="39"/>
      <c r="W1342" s="39"/>
      <c r="X1342" s="39"/>
      <c r="Y1342" s="39"/>
      <c r="AN1342" s="68"/>
      <c r="AO1342" s="68"/>
    </row>
    <row r="1343" spans="1:41" s="43" customFormat="1" x14ac:dyDescent="0.25">
      <c r="A1343" s="42"/>
      <c r="B1343" s="42"/>
      <c r="C1343" s="42"/>
      <c r="D1343" s="42"/>
      <c r="E1343" s="42"/>
      <c r="F1343" s="62"/>
      <c r="G1343" s="62"/>
      <c r="H1343" s="63"/>
      <c r="I1343" s="293"/>
      <c r="K1343" s="42"/>
      <c r="L1343" s="42"/>
      <c r="M1343" s="42"/>
      <c r="N1343" s="42"/>
      <c r="O1343" s="63"/>
      <c r="P1343" s="42"/>
      <c r="Q1343" s="42"/>
      <c r="S1343" s="42"/>
      <c r="T1343" s="39"/>
      <c r="U1343" s="39"/>
      <c r="V1343" s="39"/>
      <c r="W1343" s="39"/>
      <c r="X1343" s="39"/>
      <c r="Y1343" s="39"/>
      <c r="AN1343" s="68"/>
      <c r="AO1343" s="68"/>
    </row>
    <row r="1344" spans="1:41" s="43" customFormat="1" x14ac:dyDescent="0.25">
      <c r="A1344" s="42"/>
      <c r="B1344" s="42"/>
      <c r="C1344" s="42"/>
      <c r="D1344" s="42"/>
      <c r="E1344" s="42"/>
      <c r="F1344" s="62"/>
      <c r="G1344" s="62"/>
      <c r="H1344" s="63"/>
      <c r="I1344" s="293"/>
      <c r="K1344" s="42"/>
      <c r="L1344" s="42"/>
      <c r="M1344" s="42"/>
      <c r="N1344" s="42"/>
      <c r="O1344" s="63"/>
      <c r="P1344" s="42"/>
      <c r="Q1344" s="42"/>
      <c r="S1344" s="42"/>
      <c r="T1344" s="39"/>
      <c r="U1344" s="39"/>
      <c r="V1344" s="39"/>
      <c r="W1344" s="39"/>
      <c r="X1344" s="39"/>
      <c r="Y1344" s="39"/>
      <c r="AN1344" s="68"/>
      <c r="AO1344" s="68"/>
    </row>
    <row r="1345" spans="1:41" s="43" customFormat="1" x14ac:dyDescent="0.25">
      <c r="A1345" s="42"/>
      <c r="B1345" s="42"/>
      <c r="C1345" s="42"/>
      <c r="D1345" s="42"/>
      <c r="E1345" s="42"/>
      <c r="F1345" s="62"/>
      <c r="G1345" s="62"/>
      <c r="H1345" s="63"/>
      <c r="I1345" s="293"/>
      <c r="K1345" s="42"/>
      <c r="L1345" s="42"/>
      <c r="M1345" s="42"/>
      <c r="N1345" s="42"/>
      <c r="O1345" s="63"/>
      <c r="P1345" s="42"/>
      <c r="Q1345" s="42"/>
      <c r="S1345" s="42"/>
      <c r="T1345" s="39"/>
      <c r="U1345" s="39"/>
      <c r="V1345" s="39"/>
      <c r="W1345" s="39"/>
      <c r="X1345" s="39"/>
      <c r="Y1345" s="39"/>
      <c r="AN1345" s="68"/>
      <c r="AO1345" s="68"/>
    </row>
    <row r="1346" spans="1:41" s="43" customFormat="1" x14ac:dyDescent="0.25">
      <c r="A1346" s="42"/>
      <c r="B1346" s="42"/>
      <c r="C1346" s="42"/>
      <c r="D1346" s="42"/>
      <c r="E1346" s="42"/>
      <c r="F1346" s="62"/>
      <c r="G1346" s="62"/>
      <c r="H1346" s="63"/>
      <c r="I1346" s="293"/>
      <c r="K1346" s="42"/>
      <c r="L1346" s="42"/>
      <c r="M1346" s="42"/>
      <c r="N1346" s="42"/>
      <c r="O1346" s="63"/>
      <c r="P1346" s="42"/>
      <c r="Q1346" s="42"/>
      <c r="S1346" s="42"/>
      <c r="T1346" s="39"/>
      <c r="U1346" s="39"/>
      <c r="V1346" s="39"/>
      <c r="W1346" s="39"/>
      <c r="X1346" s="39"/>
      <c r="Y1346" s="39"/>
      <c r="AN1346" s="68"/>
      <c r="AO1346" s="68"/>
    </row>
    <row r="1347" spans="1:41" s="43" customFormat="1" x14ac:dyDescent="0.25">
      <c r="A1347" s="42"/>
      <c r="B1347" s="42"/>
      <c r="C1347" s="42"/>
      <c r="D1347" s="42"/>
      <c r="E1347" s="42"/>
      <c r="F1347" s="62"/>
      <c r="G1347" s="62"/>
      <c r="H1347" s="63"/>
      <c r="I1347" s="293"/>
      <c r="K1347" s="42"/>
      <c r="L1347" s="42"/>
      <c r="M1347" s="42"/>
      <c r="N1347" s="42"/>
      <c r="O1347" s="63"/>
      <c r="P1347" s="42"/>
      <c r="Q1347" s="42"/>
      <c r="S1347" s="42"/>
      <c r="T1347" s="39"/>
      <c r="U1347" s="39"/>
      <c r="V1347" s="39"/>
      <c r="W1347" s="39"/>
      <c r="X1347" s="39"/>
      <c r="Y1347" s="39"/>
      <c r="AN1347" s="68"/>
      <c r="AO1347" s="68"/>
    </row>
    <row r="1348" spans="1:41" s="43" customFormat="1" x14ac:dyDescent="0.25">
      <c r="A1348" s="42"/>
      <c r="B1348" s="42"/>
      <c r="C1348" s="42"/>
      <c r="D1348" s="42"/>
      <c r="E1348" s="42"/>
      <c r="F1348" s="62"/>
      <c r="G1348" s="62"/>
      <c r="H1348" s="63"/>
      <c r="I1348" s="293"/>
      <c r="K1348" s="42"/>
      <c r="L1348" s="42"/>
      <c r="M1348" s="42"/>
      <c r="N1348" s="42"/>
      <c r="O1348" s="63"/>
      <c r="P1348" s="42"/>
      <c r="Q1348" s="42"/>
      <c r="S1348" s="42"/>
      <c r="T1348" s="39"/>
      <c r="U1348" s="39"/>
      <c r="V1348" s="39"/>
      <c r="W1348" s="39"/>
      <c r="X1348" s="39"/>
      <c r="Y1348" s="39"/>
      <c r="AN1348" s="68"/>
      <c r="AO1348" s="68"/>
    </row>
    <row r="1349" spans="1:41" s="43" customFormat="1" x14ac:dyDescent="0.25">
      <c r="A1349" s="42"/>
      <c r="B1349" s="42"/>
      <c r="C1349" s="42"/>
      <c r="D1349" s="42"/>
      <c r="E1349" s="42"/>
      <c r="F1349" s="62"/>
      <c r="G1349" s="62"/>
      <c r="H1349" s="63"/>
      <c r="I1349" s="293"/>
      <c r="K1349" s="42"/>
      <c r="L1349" s="42"/>
      <c r="M1349" s="42"/>
      <c r="N1349" s="42"/>
      <c r="O1349" s="63"/>
      <c r="P1349" s="42"/>
      <c r="Q1349" s="42"/>
      <c r="S1349" s="42"/>
      <c r="T1349" s="39"/>
      <c r="U1349" s="39"/>
      <c r="V1349" s="39"/>
      <c r="W1349" s="39"/>
      <c r="X1349" s="39"/>
      <c r="Y1349" s="39"/>
      <c r="AN1349" s="68"/>
      <c r="AO1349" s="68"/>
    </row>
    <row r="1350" spans="1:41" s="43" customFormat="1" x14ac:dyDescent="0.25">
      <c r="A1350" s="42"/>
      <c r="B1350" s="42"/>
      <c r="C1350" s="42"/>
      <c r="D1350" s="42"/>
      <c r="E1350" s="42"/>
      <c r="F1350" s="62"/>
      <c r="G1350" s="62"/>
      <c r="H1350" s="63"/>
      <c r="I1350" s="293"/>
      <c r="K1350" s="42"/>
      <c r="L1350" s="42"/>
      <c r="M1350" s="42"/>
      <c r="N1350" s="42"/>
      <c r="O1350" s="63"/>
      <c r="P1350" s="42"/>
      <c r="Q1350" s="42"/>
      <c r="S1350" s="42"/>
      <c r="T1350" s="39"/>
      <c r="U1350" s="39"/>
      <c r="V1350" s="39"/>
      <c r="W1350" s="39"/>
      <c r="X1350" s="39"/>
      <c r="Y1350" s="39"/>
      <c r="AN1350" s="68"/>
      <c r="AO1350" s="68"/>
    </row>
    <row r="1351" spans="1:41" s="43" customFormat="1" x14ac:dyDescent="0.25">
      <c r="A1351" s="42"/>
      <c r="B1351" s="42"/>
      <c r="C1351" s="42"/>
      <c r="D1351" s="42"/>
      <c r="E1351" s="42"/>
      <c r="F1351" s="62"/>
      <c r="G1351" s="62"/>
      <c r="H1351" s="63"/>
      <c r="I1351" s="293"/>
      <c r="K1351" s="42"/>
      <c r="L1351" s="42"/>
      <c r="M1351" s="42"/>
      <c r="N1351" s="42"/>
      <c r="O1351" s="63"/>
      <c r="P1351" s="42"/>
      <c r="Q1351" s="42"/>
      <c r="S1351" s="42"/>
      <c r="T1351" s="39"/>
      <c r="U1351" s="39"/>
      <c r="V1351" s="39"/>
      <c r="W1351" s="39"/>
      <c r="X1351" s="39"/>
      <c r="Y1351" s="39"/>
      <c r="AN1351" s="68"/>
      <c r="AO1351" s="68"/>
    </row>
    <row r="1352" spans="1:41" s="43" customFormat="1" x14ac:dyDescent="0.25">
      <c r="A1352" s="42"/>
      <c r="B1352" s="42"/>
      <c r="C1352" s="42"/>
      <c r="D1352" s="42"/>
      <c r="E1352" s="42"/>
      <c r="F1352" s="62"/>
      <c r="G1352" s="62"/>
      <c r="H1352" s="63"/>
      <c r="I1352" s="293"/>
      <c r="K1352" s="42"/>
      <c r="L1352" s="42"/>
      <c r="M1352" s="42"/>
      <c r="N1352" s="42"/>
      <c r="O1352" s="63"/>
      <c r="P1352" s="42"/>
      <c r="Q1352" s="42"/>
      <c r="S1352" s="42"/>
      <c r="T1352" s="39"/>
      <c r="U1352" s="39"/>
      <c r="V1352" s="39"/>
      <c r="W1352" s="39"/>
      <c r="X1352" s="39"/>
      <c r="Y1352" s="39"/>
      <c r="AN1352" s="68"/>
      <c r="AO1352" s="68"/>
    </row>
    <row r="1353" spans="1:41" s="43" customFormat="1" x14ac:dyDescent="0.25">
      <c r="A1353" s="42"/>
      <c r="B1353" s="42"/>
      <c r="C1353" s="42"/>
      <c r="D1353" s="42"/>
      <c r="E1353" s="42"/>
      <c r="F1353" s="62"/>
      <c r="G1353" s="62"/>
      <c r="H1353" s="63"/>
      <c r="I1353" s="293"/>
      <c r="K1353" s="42"/>
      <c r="L1353" s="42"/>
      <c r="M1353" s="42"/>
      <c r="N1353" s="42"/>
      <c r="O1353" s="63"/>
      <c r="P1353" s="42"/>
      <c r="Q1353" s="42"/>
      <c r="S1353" s="42"/>
      <c r="T1353" s="39"/>
      <c r="U1353" s="39"/>
      <c r="V1353" s="39"/>
      <c r="W1353" s="39"/>
      <c r="X1353" s="39"/>
      <c r="Y1353" s="39"/>
      <c r="AN1353" s="68"/>
      <c r="AO1353" s="68"/>
    </row>
    <row r="1354" spans="1:41" s="43" customFormat="1" x14ac:dyDescent="0.25">
      <c r="A1354" s="42"/>
      <c r="B1354" s="42"/>
      <c r="C1354" s="42"/>
      <c r="D1354" s="42"/>
      <c r="E1354" s="42"/>
      <c r="F1354" s="62"/>
      <c r="G1354" s="62"/>
      <c r="H1354" s="63"/>
      <c r="I1354" s="293"/>
      <c r="K1354" s="42"/>
      <c r="L1354" s="42"/>
      <c r="M1354" s="42"/>
      <c r="N1354" s="42"/>
      <c r="O1354" s="63"/>
      <c r="P1354" s="42"/>
      <c r="Q1354" s="42"/>
      <c r="S1354" s="42"/>
      <c r="T1354" s="39"/>
      <c r="U1354" s="39"/>
      <c r="V1354" s="39"/>
      <c r="W1354" s="39"/>
      <c r="X1354" s="39"/>
      <c r="Y1354" s="39"/>
      <c r="AN1354" s="68"/>
      <c r="AO1354" s="68"/>
    </row>
    <row r="1355" spans="1:41" s="43" customFormat="1" x14ac:dyDescent="0.25">
      <c r="A1355" s="42"/>
      <c r="B1355" s="42"/>
      <c r="C1355" s="42"/>
      <c r="D1355" s="42"/>
      <c r="E1355" s="42"/>
      <c r="F1355" s="62"/>
      <c r="G1355" s="62"/>
      <c r="H1355" s="63"/>
      <c r="I1355" s="293"/>
      <c r="K1355" s="42"/>
      <c r="L1355" s="42"/>
      <c r="M1355" s="42"/>
      <c r="N1355" s="42"/>
      <c r="O1355" s="63"/>
      <c r="P1355" s="42"/>
      <c r="Q1355" s="42"/>
      <c r="S1355" s="42"/>
      <c r="T1355" s="39"/>
      <c r="U1355" s="39"/>
      <c r="V1355" s="39"/>
      <c r="W1355" s="39"/>
      <c r="X1355" s="39"/>
      <c r="Y1355" s="39"/>
      <c r="AN1355" s="68"/>
      <c r="AO1355" s="68"/>
    </row>
    <row r="1356" spans="1:41" s="43" customFormat="1" x14ac:dyDescent="0.25">
      <c r="A1356" s="42"/>
      <c r="B1356" s="42"/>
      <c r="C1356" s="42"/>
      <c r="D1356" s="42"/>
      <c r="E1356" s="42"/>
      <c r="F1356" s="62"/>
      <c r="G1356" s="62"/>
      <c r="H1356" s="63"/>
      <c r="I1356" s="293"/>
      <c r="K1356" s="42"/>
      <c r="L1356" s="42"/>
      <c r="M1356" s="42"/>
      <c r="N1356" s="42"/>
      <c r="O1356" s="63"/>
      <c r="P1356" s="42"/>
      <c r="Q1356" s="42"/>
      <c r="S1356" s="42"/>
      <c r="T1356" s="39"/>
      <c r="U1356" s="39"/>
      <c r="V1356" s="39"/>
      <c r="W1356" s="39"/>
      <c r="X1356" s="39"/>
      <c r="Y1356" s="39"/>
      <c r="AN1356" s="68"/>
      <c r="AO1356" s="68"/>
    </row>
    <row r="1357" spans="1:41" s="43" customFormat="1" x14ac:dyDescent="0.25">
      <c r="A1357" s="42"/>
      <c r="B1357" s="42"/>
      <c r="C1357" s="42"/>
      <c r="D1357" s="42"/>
      <c r="E1357" s="42"/>
      <c r="F1357" s="62"/>
      <c r="G1357" s="62"/>
      <c r="H1357" s="63"/>
      <c r="I1357" s="293"/>
      <c r="K1357" s="42"/>
      <c r="L1357" s="42"/>
      <c r="M1357" s="42"/>
      <c r="N1357" s="42"/>
      <c r="O1357" s="63"/>
      <c r="P1357" s="42"/>
      <c r="Q1357" s="42"/>
      <c r="S1357" s="42"/>
      <c r="T1357" s="39"/>
      <c r="U1357" s="39"/>
      <c r="V1357" s="39"/>
      <c r="W1357" s="39"/>
      <c r="X1357" s="39"/>
      <c r="Y1357" s="39"/>
      <c r="AN1357" s="68"/>
      <c r="AO1357" s="68"/>
    </row>
    <row r="1358" spans="1:41" s="43" customFormat="1" x14ac:dyDescent="0.25">
      <c r="A1358" s="42"/>
      <c r="B1358" s="42"/>
      <c r="C1358" s="42"/>
      <c r="D1358" s="42"/>
      <c r="E1358" s="42"/>
      <c r="F1358" s="62"/>
      <c r="G1358" s="62"/>
      <c r="H1358" s="63"/>
      <c r="I1358" s="293"/>
      <c r="K1358" s="42"/>
      <c r="L1358" s="42"/>
      <c r="M1358" s="42"/>
      <c r="N1358" s="42"/>
      <c r="O1358" s="63"/>
      <c r="P1358" s="42"/>
      <c r="Q1358" s="42"/>
      <c r="S1358" s="42"/>
      <c r="T1358" s="39"/>
      <c r="U1358" s="39"/>
      <c r="V1358" s="39"/>
      <c r="W1358" s="39"/>
      <c r="X1358" s="39"/>
      <c r="Y1358" s="39"/>
      <c r="AN1358" s="68"/>
      <c r="AO1358" s="68"/>
    </row>
    <row r="1359" spans="1:41" s="43" customFormat="1" x14ac:dyDescent="0.25">
      <c r="A1359" s="42"/>
      <c r="B1359" s="42"/>
      <c r="C1359" s="42"/>
      <c r="D1359" s="42"/>
      <c r="E1359" s="42"/>
      <c r="F1359" s="62"/>
      <c r="G1359" s="62"/>
      <c r="H1359" s="63"/>
      <c r="I1359" s="293"/>
      <c r="K1359" s="42"/>
      <c r="L1359" s="42"/>
      <c r="M1359" s="42"/>
      <c r="N1359" s="42"/>
      <c r="O1359" s="63"/>
      <c r="P1359" s="42"/>
      <c r="Q1359" s="42"/>
      <c r="S1359" s="42"/>
      <c r="T1359" s="39"/>
      <c r="U1359" s="39"/>
      <c r="V1359" s="39"/>
      <c r="W1359" s="39"/>
      <c r="X1359" s="39"/>
      <c r="Y1359" s="39"/>
      <c r="AN1359" s="68"/>
      <c r="AO1359" s="68"/>
    </row>
    <row r="1360" spans="1:41" s="43" customFormat="1" x14ac:dyDescent="0.25">
      <c r="A1360" s="42"/>
      <c r="B1360" s="42"/>
      <c r="C1360" s="42"/>
      <c r="D1360" s="42"/>
      <c r="E1360" s="42"/>
      <c r="F1360" s="62"/>
      <c r="G1360" s="62"/>
      <c r="H1360" s="63"/>
      <c r="I1360" s="293"/>
      <c r="K1360" s="42"/>
      <c r="L1360" s="42"/>
      <c r="M1360" s="42"/>
      <c r="N1360" s="42"/>
      <c r="O1360" s="63"/>
      <c r="P1360" s="42"/>
      <c r="Q1360" s="42"/>
      <c r="S1360" s="42"/>
      <c r="T1360" s="39"/>
      <c r="U1360" s="39"/>
      <c r="V1360" s="39"/>
      <c r="W1360" s="39"/>
      <c r="X1360" s="39"/>
      <c r="Y1360" s="39"/>
      <c r="AN1360" s="68"/>
      <c r="AO1360" s="68"/>
    </row>
    <row r="1361" spans="1:41" s="43" customFormat="1" x14ac:dyDescent="0.25">
      <c r="A1361" s="42"/>
      <c r="B1361" s="42"/>
      <c r="C1361" s="42"/>
      <c r="D1361" s="42"/>
      <c r="E1361" s="42"/>
      <c r="F1361" s="62"/>
      <c r="G1361" s="62"/>
      <c r="H1361" s="63"/>
      <c r="I1361" s="293"/>
      <c r="K1361" s="42"/>
      <c r="L1361" s="42"/>
      <c r="M1361" s="42"/>
      <c r="N1361" s="42"/>
      <c r="O1361" s="63"/>
      <c r="P1361" s="42"/>
      <c r="Q1361" s="42"/>
      <c r="S1361" s="42"/>
      <c r="T1361" s="39"/>
      <c r="U1361" s="39"/>
      <c r="V1361" s="39"/>
      <c r="W1361" s="39"/>
      <c r="X1361" s="39"/>
      <c r="Y1361" s="39"/>
      <c r="AN1361" s="68"/>
      <c r="AO1361" s="68"/>
    </row>
    <row r="1362" spans="1:41" s="43" customFormat="1" x14ac:dyDescent="0.25">
      <c r="A1362" s="42"/>
      <c r="B1362" s="42"/>
      <c r="C1362" s="42"/>
      <c r="D1362" s="42"/>
      <c r="E1362" s="42"/>
      <c r="F1362" s="62"/>
      <c r="G1362" s="62"/>
      <c r="H1362" s="63"/>
      <c r="I1362" s="293"/>
      <c r="K1362" s="42"/>
      <c r="L1362" s="42"/>
      <c r="M1362" s="42"/>
      <c r="N1362" s="42"/>
      <c r="O1362" s="63"/>
      <c r="P1362" s="42"/>
      <c r="Q1362" s="42"/>
      <c r="S1362" s="42"/>
      <c r="T1362" s="39"/>
      <c r="U1362" s="39"/>
      <c r="V1362" s="39"/>
      <c r="W1362" s="39"/>
      <c r="X1362" s="39"/>
      <c r="Y1362" s="39"/>
      <c r="AN1362" s="68"/>
      <c r="AO1362" s="68"/>
    </row>
    <row r="1363" spans="1:41" s="43" customFormat="1" x14ac:dyDescent="0.25">
      <c r="A1363" s="42"/>
      <c r="B1363" s="42"/>
      <c r="C1363" s="42"/>
      <c r="D1363" s="42"/>
      <c r="E1363" s="42"/>
      <c r="F1363" s="62"/>
      <c r="G1363" s="62"/>
      <c r="H1363" s="63"/>
      <c r="I1363" s="293"/>
      <c r="K1363" s="42"/>
      <c r="L1363" s="42"/>
      <c r="M1363" s="42"/>
      <c r="N1363" s="42"/>
      <c r="O1363" s="63"/>
      <c r="P1363" s="42"/>
      <c r="Q1363" s="42"/>
      <c r="S1363" s="42"/>
      <c r="T1363" s="39"/>
      <c r="U1363" s="39"/>
      <c r="V1363" s="39"/>
      <c r="W1363" s="39"/>
      <c r="X1363" s="39"/>
      <c r="Y1363" s="39"/>
      <c r="AN1363" s="68"/>
      <c r="AO1363" s="68"/>
    </row>
    <row r="1364" spans="1:41" s="43" customFormat="1" x14ac:dyDescent="0.25">
      <c r="A1364" s="42"/>
      <c r="B1364" s="42"/>
      <c r="C1364" s="42"/>
      <c r="D1364" s="42"/>
      <c r="E1364" s="42"/>
      <c r="F1364" s="62"/>
      <c r="G1364" s="62"/>
      <c r="H1364" s="63"/>
      <c r="I1364" s="293"/>
      <c r="K1364" s="42"/>
      <c r="L1364" s="42"/>
      <c r="M1364" s="42"/>
      <c r="N1364" s="42"/>
      <c r="O1364" s="63"/>
      <c r="P1364" s="42"/>
      <c r="Q1364" s="42"/>
      <c r="S1364" s="42"/>
      <c r="T1364" s="39"/>
      <c r="U1364" s="39"/>
      <c r="V1364" s="39"/>
      <c r="W1364" s="39"/>
      <c r="X1364" s="39"/>
      <c r="Y1364" s="39"/>
      <c r="AN1364" s="68"/>
      <c r="AO1364" s="68"/>
    </row>
    <row r="1365" spans="1:41" s="43" customFormat="1" x14ac:dyDescent="0.25">
      <c r="A1365" s="42"/>
      <c r="B1365" s="42"/>
      <c r="C1365" s="42"/>
      <c r="D1365" s="42"/>
      <c r="E1365" s="42"/>
      <c r="F1365" s="62"/>
      <c r="G1365" s="62"/>
      <c r="H1365" s="63"/>
      <c r="I1365" s="293"/>
      <c r="K1365" s="42"/>
      <c r="L1365" s="42"/>
      <c r="M1365" s="42"/>
      <c r="N1365" s="42"/>
      <c r="O1365" s="63"/>
      <c r="P1365" s="42"/>
      <c r="Q1365" s="42"/>
      <c r="S1365" s="42"/>
      <c r="T1365" s="39"/>
      <c r="U1365" s="39"/>
      <c r="V1365" s="39"/>
      <c r="W1365" s="39"/>
      <c r="X1365" s="39"/>
      <c r="Y1365" s="39"/>
      <c r="AN1365" s="68"/>
      <c r="AO1365" s="68"/>
    </row>
    <row r="1366" spans="1:41" s="43" customFormat="1" x14ac:dyDescent="0.25">
      <c r="A1366" s="42"/>
      <c r="B1366" s="42"/>
      <c r="C1366" s="42"/>
      <c r="D1366" s="42"/>
      <c r="E1366" s="42"/>
      <c r="F1366" s="62"/>
      <c r="G1366" s="62"/>
      <c r="H1366" s="63"/>
      <c r="I1366" s="293"/>
      <c r="K1366" s="42"/>
      <c r="L1366" s="42"/>
      <c r="M1366" s="42"/>
      <c r="N1366" s="42"/>
      <c r="O1366" s="63"/>
      <c r="P1366" s="42"/>
      <c r="Q1366" s="42"/>
      <c r="S1366" s="42"/>
      <c r="T1366" s="39"/>
      <c r="U1366" s="39"/>
      <c r="V1366" s="39"/>
      <c r="W1366" s="39"/>
      <c r="X1366" s="39"/>
      <c r="Y1366" s="39"/>
      <c r="AN1366" s="68"/>
      <c r="AO1366" s="68"/>
    </row>
    <row r="1367" spans="1:41" s="43" customFormat="1" x14ac:dyDescent="0.25">
      <c r="A1367" s="42"/>
      <c r="B1367" s="42"/>
      <c r="C1367" s="42"/>
      <c r="D1367" s="42"/>
      <c r="E1367" s="42"/>
      <c r="F1367" s="62"/>
      <c r="G1367" s="62"/>
      <c r="H1367" s="63"/>
      <c r="I1367" s="293"/>
      <c r="K1367" s="42"/>
      <c r="L1367" s="42"/>
      <c r="M1367" s="42"/>
      <c r="N1367" s="42"/>
      <c r="O1367" s="63"/>
      <c r="P1367" s="42"/>
      <c r="Q1367" s="42"/>
      <c r="S1367" s="42"/>
      <c r="T1367" s="39"/>
      <c r="U1367" s="39"/>
      <c r="V1367" s="39"/>
      <c r="W1367" s="39"/>
      <c r="X1367" s="39"/>
      <c r="Y1367" s="39"/>
      <c r="AN1367" s="68"/>
      <c r="AO1367" s="68"/>
    </row>
    <row r="1368" spans="1:41" s="43" customFormat="1" x14ac:dyDescent="0.25">
      <c r="A1368" s="42"/>
      <c r="B1368" s="42"/>
      <c r="C1368" s="42"/>
      <c r="D1368" s="42"/>
      <c r="E1368" s="42"/>
      <c r="F1368" s="62"/>
      <c r="G1368" s="62"/>
      <c r="H1368" s="63"/>
      <c r="I1368" s="293"/>
      <c r="K1368" s="42"/>
      <c r="L1368" s="42"/>
      <c r="M1368" s="42"/>
      <c r="N1368" s="42"/>
      <c r="O1368" s="63"/>
      <c r="P1368" s="42"/>
      <c r="Q1368" s="42"/>
      <c r="S1368" s="42"/>
      <c r="T1368" s="39"/>
      <c r="U1368" s="39"/>
      <c r="V1368" s="39"/>
      <c r="W1368" s="39"/>
      <c r="X1368" s="39"/>
      <c r="Y1368" s="39"/>
      <c r="AN1368" s="68"/>
      <c r="AO1368" s="68"/>
    </row>
    <row r="1369" spans="1:41" s="43" customFormat="1" x14ac:dyDescent="0.25">
      <c r="A1369" s="42"/>
      <c r="B1369" s="42"/>
      <c r="C1369" s="42"/>
      <c r="D1369" s="42"/>
      <c r="E1369" s="42"/>
      <c r="F1369" s="62"/>
      <c r="G1369" s="62"/>
      <c r="H1369" s="63"/>
      <c r="I1369" s="293"/>
      <c r="K1369" s="42"/>
      <c r="L1369" s="42"/>
      <c r="M1369" s="42"/>
      <c r="N1369" s="42"/>
      <c r="O1369" s="63"/>
      <c r="P1369" s="42"/>
      <c r="Q1369" s="42"/>
      <c r="S1369" s="42"/>
      <c r="T1369" s="39"/>
      <c r="U1369" s="39"/>
      <c r="V1369" s="39"/>
      <c r="W1369" s="39"/>
      <c r="X1369" s="39"/>
      <c r="Y1369" s="39"/>
      <c r="AN1369" s="68"/>
      <c r="AO1369" s="68"/>
    </row>
    <row r="1370" spans="1:41" s="43" customFormat="1" x14ac:dyDescent="0.25">
      <c r="A1370" s="42"/>
      <c r="B1370" s="42"/>
      <c r="C1370" s="42"/>
      <c r="D1370" s="42"/>
      <c r="E1370" s="42"/>
      <c r="F1370" s="62"/>
      <c r="G1370" s="62"/>
      <c r="H1370" s="63"/>
      <c r="I1370" s="293"/>
      <c r="K1370" s="42"/>
      <c r="L1370" s="42"/>
      <c r="M1370" s="42"/>
      <c r="N1370" s="42"/>
      <c r="O1370" s="63"/>
      <c r="P1370" s="42"/>
      <c r="Q1370" s="42"/>
      <c r="S1370" s="42"/>
      <c r="T1370" s="39"/>
      <c r="U1370" s="39"/>
      <c r="V1370" s="39"/>
      <c r="W1370" s="39"/>
      <c r="X1370" s="39"/>
      <c r="Y1370" s="39"/>
      <c r="AN1370" s="68"/>
      <c r="AO1370" s="68"/>
    </row>
    <row r="1371" spans="1:41" s="43" customFormat="1" x14ac:dyDescent="0.25">
      <c r="A1371" s="42"/>
      <c r="B1371" s="42"/>
      <c r="C1371" s="42"/>
      <c r="D1371" s="42"/>
      <c r="E1371" s="42"/>
      <c r="F1371" s="62"/>
      <c r="G1371" s="62"/>
      <c r="H1371" s="63"/>
      <c r="I1371" s="293"/>
      <c r="K1371" s="42"/>
      <c r="L1371" s="42"/>
      <c r="M1371" s="42"/>
      <c r="N1371" s="42"/>
      <c r="O1371" s="63"/>
      <c r="P1371" s="42"/>
      <c r="Q1371" s="42"/>
      <c r="S1371" s="42"/>
      <c r="T1371" s="39"/>
      <c r="U1371" s="39"/>
      <c r="V1371" s="39"/>
      <c r="W1371" s="39"/>
      <c r="X1371" s="39"/>
      <c r="Y1371" s="39"/>
      <c r="AN1371" s="68"/>
      <c r="AO1371" s="68"/>
    </row>
    <row r="1372" spans="1:41" s="43" customFormat="1" x14ac:dyDescent="0.25">
      <c r="A1372" s="42"/>
      <c r="B1372" s="42"/>
      <c r="C1372" s="42"/>
      <c r="D1372" s="42"/>
      <c r="E1372" s="42"/>
      <c r="F1372" s="62"/>
      <c r="G1372" s="62"/>
      <c r="H1372" s="63"/>
      <c r="I1372" s="293"/>
      <c r="K1372" s="42"/>
      <c r="L1372" s="42"/>
      <c r="M1372" s="42"/>
      <c r="N1372" s="42"/>
      <c r="O1372" s="63"/>
      <c r="P1372" s="42"/>
      <c r="Q1372" s="42"/>
      <c r="S1372" s="42"/>
      <c r="T1372" s="39"/>
      <c r="U1372" s="39"/>
      <c r="V1372" s="39"/>
      <c r="W1372" s="39"/>
      <c r="X1372" s="39"/>
      <c r="Y1372" s="39"/>
      <c r="AN1372" s="68"/>
      <c r="AO1372" s="68"/>
    </row>
    <row r="1373" spans="1:41" s="43" customFormat="1" x14ac:dyDescent="0.25">
      <c r="A1373" s="42"/>
      <c r="B1373" s="42"/>
      <c r="C1373" s="42"/>
      <c r="D1373" s="42"/>
      <c r="E1373" s="42"/>
      <c r="F1373" s="62"/>
      <c r="G1373" s="62"/>
      <c r="H1373" s="63"/>
      <c r="I1373" s="293"/>
      <c r="K1373" s="42"/>
      <c r="L1373" s="42"/>
      <c r="M1373" s="42"/>
      <c r="N1373" s="42"/>
      <c r="O1373" s="63"/>
      <c r="P1373" s="42"/>
      <c r="Q1373" s="42"/>
      <c r="S1373" s="42"/>
      <c r="T1373" s="39"/>
      <c r="U1373" s="39"/>
      <c r="V1373" s="39"/>
      <c r="W1373" s="39"/>
      <c r="X1373" s="39"/>
      <c r="Y1373" s="39"/>
      <c r="AN1373" s="68"/>
      <c r="AO1373" s="68"/>
    </row>
    <row r="1374" spans="1:41" s="43" customFormat="1" x14ac:dyDescent="0.25">
      <c r="A1374" s="42"/>
      <c r="B1374" s="42"/>
      <c r="C1374" s="42"/>
      <c r="D1374" s="42"/>
      <c r="E1374" s="42"/>
      <c r="F1374" s="62"/>
      <c r="G1374" s="62"/>
      <c r="H1374" s="63"/>
      <c r="I1374" s="293"/>
      <c r="K1374" s="42"/>
      <c r="L1374" s="42"/>
      <c r="M1374" s="42"/>
      <c r="N1374" s="42"/>
      <c r="O1374" s="63"/>
      <c r="P1374" s="42"/>
      <c r="Q1374" s="42"/>
      <c r="S1374" s="42"/>
      <c r="T1374" s="39"/>
      <c r="U1374" s="39"/>
      <c r="V1374" s="39"/>
      <c r="W1374" s="39"/>
      <c r="X1374" s="39"/>
      <c r="Y1374" s="39"/>
      <c r="AN1374" s="68"/>
      <c r="AO1374" s="68"/>
    </row>
    <row r="1375" spans="1:41" s="43" customFormat="1" x14ac:dyDescent="0.25">
      <c r="A1375" s="42"/>
      <c r="B1375" s="42"/>
      <c r="C1375" s="42"/>
      <c r="D1375" s="42"/>
      <c r="E1375" s="42"/>
      <c r="F1375" s="62"/>
      <c r="G1375" s="62"/>
      <c r="H1375" s="63"/>
      <c r="I1375" s="293"/>
      <c r="K1375" s="42"/>
      <c r="L1375" s="42"/>
      <c r="M1375" s="42"/>
      <c r="N1375" s="42"/>
      <c r="O1375" s="63"/>
      <c r="P1375" s="42"/>
      <c r="Q1375" s="42"/>
      <c r="S1375" s="42"/>
      <c r="T1375" s="39"/>
      <c r="U1375" s="39"/>
      <c r="V1375" s="39"/>
      <c r="W1375" s="39"/>
      <c r="X1375" s="39"/>
      <c r="Y1375" s="39"/>
      <c r="AN1375" s="68"/>
      <c r="AO1375" s="68"/>
    </row>
    <row r="1376" spans="1:41" s="43" customFormat="1" x14ac:dyDescent="0.25">
      <c r="A1376" s="42"/>
      <c r="B1376" s="42"/>
      <c r="C1376" s="42"/>
      <c r="D1376" s="42"/>
      <c r="E1376" s="42"/>
      <c r="F1376" s="62"/>
      <c r="G1376" s="62"/>
      <c r="H1376" s="63"/>
      <c r="I1376" s="293"/>
      <c r="K1376" s="42"/>
      <c r="L1376" s="42"/>
      <c r="M1376" s="42"/>
      <c r="N1376" s="42"/>
      <c r="O1376" s="63"/>
      <c r="P1376" s="42"/>
      <c r="Q1376" s="42"/>
      <c r="S1376" s="42"/>
      <c r="T1376" s="39"/>
      <c r="U1376" s="39"/>
      <c r="V1376" s="39"/>
      <c r="W1376" s="39"/>
      <c r="X1376" s="39"/>
      <c r="Y1376" s="39"/>
      <c r="AN1376" s="68"/>
      <c r="AO1376" s="68"/>
    </row>
    <row r="1377" spans="1:41" s="43" customFormat="1" x14ac:dyDescent="0.25">
      <c r="A1377" s="42"/>
      <c r="B1377" s="42"/>
      <c r="C1377" s="42"/>
      <c r="D1377" s="42"/>
      <c r="E1377" s="42"/>
      <c r="F1377" s="62"/>
      <c r="G1377" s="62"/>
      <c r="H1377" s="63"/>
      <c r="I1377" s="293"/>
      <c r="K1377" s="42"/>
      <c r="L1377" s="42"/>
      <c r="M1377" s="42"/>
      <c r="N1377" s="42"/>
      <c r="O1377" s="63"/>
      <c r="P1377" s="42"/>
      <c r="Q1377" s="42"/>
      <c r="S1377" s="42"/>
      <c r="T1377" s="39"/>
      <c r="U1377" s="39"/>
      <c r="V1377" s="39"/>
      <c r="W1377" s="39"/>
      <c r="X1377" s="39"/>
      <c r="Y1377" s="39"/>
      <c r="AN1377" s="68"/>
      <c r="AO1377" s="68"/>
    </row>
    <row r="1378" spans="1:41" s="43" customFormat="1" x14ac:dyDescent="0.25">
      <c r="A1378" s="42"/>
      <c r="B1378" s="42"/>
      <c r="C1378" s="42"/>
      <c r="D1378" s="42"/>
      <c r="E1378" s="42"/>
      <c r="F1378" s="62"/>
      <c r="G1378" s="62"/>
      <c r="H1378" s="63"/>
      <c r="I1378" s="293"/>
      <c r="K1378" s="42"/>
      <c r="L1378" s="42"/>
      <c r="M1378" s="42"/>
      <c r="N1378" s="42"/>
      <c r="O1378" s="63"/>
      <c r="P1378" s="42"/>
      <c r="Q1378" s="42"/>
      <c r="S1378" s="42"/>
      <c r="T1378" s="39"/>
      <c r="U1378" s="39"/>
      <c r="V1378" s="39"/>
      <c r="W1378" s="39"/>
      <c r="X1378" s="39"/>
      <c r="Y1378" s="39"/>
      <c r="AN1378" s="68"/>
      <c r="AO1378" s="68"/>
    </row>
    <row r="1379" spans="1:41" s="43" customFormat="1" x14ac:dyDescent="0.25">
      <c r="A1379" s="42"/>
      <c r="B1379" s="42"/>
      <c r="C1379" s="42"/>
      <c r="D1379" s="42"/>
      <c r="E1379" s="42"/>
      <c r="F1379" s="62"/>
      <c r="G1379" s="62"/>
      <c r="H1379" s="63"/>
      <c r="I1379" s="293"/>
      <c r="K1379" s="42"/>
      <c r="L1379" s="42"/>
      <c r="M1379" s="42"/>
      <c r="N1379" s="42"/>
      <c r="O1379" s="63"/>
      <c r="P1379" s="42"/>
      <c r="Q1379" s="42"/>
      <c r="S1379" s="42"/>
      <c r="T1379" s="39"/>
      <c r="U1379" s="39"/>
      <c r="V1379" s="39"/>
      <c r="W1379" s="39"/>
      <c r="X1379" s="39"/>
      <c r="Y1379" s="39"/>
      <c r="AN1379" s="68"/>
      <c r="AO1379" s="68"/>
    </row>
    <row r="1380" spans="1:41" s="43" customFormat="1" x14ac:dyDescent="0.25">
      <c r="A1380" s="42"/>
      <c r="B1380" s="42"/>
      <c r="C1380" s="42"/>
      <c r="D1380" s="42"/>
      <c r="E1380" s="42"/>
      <c r="F1380" s="62"/>
      <c r="G1380" s="62"/>
      <c r="H1380" s="63"/>
      <c r="I1380" s="293"/>
      <c r="K1380" s="42"/>
      <c r="L1380" s="42"/>
      <c r="M1380" s="42"/>
      <c r="N1380" s="42"/>
      <c r="O1380" s="63"/>
      <c r="P1380" s="42"/>
      <c r="Q1380" s="42"/>
      <c r="S1380" s="42"/>
      <c r="T1380" s="39"/>
      <c r="U1380" s="39"/>
      <c r="V1380" s="39"/>
      <c r="W1380" s="39"/>
      <c r="X1380" s="39"/>
      <c r="Y1380" s="39"/>
      <c r="AN1380" s="68"/>
      <c r="AO1380" s="68"/>
    </row>
    <row r="1381" spans="1:41" s="43" customFormat="1" x14ac:dyDescent="0.25">
      <c r="A1381" s="42"/>
      <c r="B1381" s="42"/>
      <c r="C1381" s="42"/>
      <c r="D1381" s="42"/>
      <c r="E1381" s="42"/>
      <c r="F1381" s="62"/>
      <c r="G1381" s="62"/>
      <c r="H1381" s="63"/>
      <c r="I1381" s="293"/>
      <c r="K1381" s="42"/>
      <c r="L1381" s="42"/>
      <c r="M1381" s="42"/>
      <c r="N1381" s="42"/>
      <c r="O1381" s="63"/>
      <c r="P1381" s="42"/>
      <c r="Q1381" s="42"/>
      <c r="S1381" s="42"/>
      <c r="T1381" s="39"/>
      <c r="U1381" s="39"/>
      <c r="V1381" s="39"/>
      <c r="W1381" s="39"/>
      <c r="X1381" s="39"/>
      <c r="Y1381" s="39"/>
      <c r="AN1381" s="68"/>
      <c r="AO1381" s="68"/>
    </row>
    <row r="1382" spans="1:41" s="43" customFormat="1" x14ac:dyDescent="0.25">
      <c r="A1382" s="42"/>
      <c r="B1382" s="42"/>
      <c r="C1382" s="42"/>
      <c r="D1382" s="42"/>
      <c r="E1382" s="42"/>
      <c r="F1382" s="62"/>
      <c r="G1382" s="62"/>
      <c r="H1382" s="63"/>
      <c r="I1382" s="293"/>
      <c r="K1382" s="42"/>
      <c r="L1382" s="42"/>
      <c r="M1382" s="42"/>
      <c r="N1382" s="42"/>
      <c r="O1382" s="63"/>
      <c r="P1382" s="42"/>
      <c r="Q1382" s="42"/>
      <c r="S1382" s="42"/>
      <c r="T1382" s="39"/>
      <c r="U1382" s="39"/>
      <c r="V1382" s="39"/>
      <c r="W1382" s="39"/>
      <c r="X1382" s="39"/>
      <c r="Y1382" s="39"/>
      <c r="AN1382" s="68"/>
      <c r="AO1382" s="68"/>
    </row>
    <row r="1383" spans="1:41" s="43" customFormat="1" x14ac:dyDescent="0.25">
      <c r="A1383" s="42"/>
      <c r="B1383" s="42"/>
      <c r="C1383" s="42"/>
      <c r="D1383" s="42"/>
      <c r="E1383" s="42"/>
      <c r="F1383" s="62"/>
      <c r="G1383" s="62"/>
      <c r="H1383" s="63"/>
      <c r="I1383" s="293"/>
      <c r="K1383" s="42"/>
      <c r="L1383" s="42"/>
      <c r="M1383" s="42"/>
      <c r="N1383" s="42"/>
      <c r="O1383" s="63"/>
      <c r="P1383" s="42"/>
      <c r="Q1383" s="42"/>
      <c r="S1383" s="42"/>
      <c r="T1383" s="39"/>
      <c r="U1383" s="39"/>
      <c r="V1383" s="39"/>
      <c r="W1383" s="39"/>
      <c r="X1383" s="39"/>
      <c r="Y1383" s="39"/>
      <c r="AN1383" s="68"/>
      <c r="AO1383" s="68"/>
    </row>
    <row r="1384" spans="1:41" s="43" customFormat="1" x14ac:dyDescent="0.25">
      <c r="A1384" s="42"/>
      <c r="B1384" s="42"/>
      <c r="C1384" s="42"/>
      <c r="D1384" s="42"/>
      <c r="E1384" s="42"/>
      <c r="F1384" s="62"/>
      <c r="G1384" s="62"/>
      <c r="H1384" s="63"/>
      <c r="I1384" s="293"/>
      <c r="K1384" s="42"/>
      <c r="L1384" s="42"/>
      <c r="M1384" s="42"/>
      <c r="N1384" s="42"/>
      <c r="O1384" s="63"/>
      <c r="P1384" s="42"/>
      <c r="Q1384" s="42"/>
      <c r="S1384" s="42"/>
      <c r="T1384" s="39"/>
      <c r="U1384" s="39"/>
      <c r="V1384" s="39"/>
      <c r="W1384" s="39"/>
      <c r="X1384" s="39"/>
      <c r="Y1384" s="39"/>
      <c r="AN1384" s="68"/>
      <c r="AO1384" s="68"/>
    </row>
    <row r="1385" spans="1:41" s="43" customFormat="1" x14ac:dyDescent="0.25">
      <c r="A1385" s="42"/>
      <c r="B1385" s="42"/>
      <c r="C1385" s="42"/>
      <c r="D1385" s="42"/>
      <c r="E1385" s="42"/>
      <c r="F1385" s="62"/>
      <c r="G1385" s="62"/>
      <c r="H1385" s="63"/>
      <c r="I1385" s="293"/>
      <c r="K1385" s="42"/>
      <c r="L1385" s="42"/>
      <c r="M1385" s="42"/>
      <c r="N1385" s="42"/>
      <c r="O1385" s="63"/>
      <c r="P1385" s="42"/>
      <c r="Q1385" s="42"/>
      <c r="S1385" s="42"/>
      <c r="T1385" s="39"/>
      <c r="U1385" s="39"/>
      <c r="V1385" s="39"/>
      <c r="W1385" s="39"/>
      <c r="X1385" s="39"/>
      <c r="Y1385" s="39"/>
      <c r="AN1385" s="68"/>
      <c r="AO1385" s="68"/>
    </row>
    <row r="1386" spans="1:41" s="43" customFormat="1" x14ac:dyDescent="0.25">
      <c r="A1386" s="42"/>
      <c r="B1386" s="42"/>
      <c r="C1386" s="42"/>
      <c r="D1386" s="42"/>
      <c r="E1386" s="42"/>
      <c r="F1386" s="62"/>
      <c r="G1386" s="62"/>
      <c r="H1386" s="63"/>
      <c r="I1386" s="293"/>
      <c r="K1386" s="42"/>
      <c r="L1386" s="42"/>
      <c r="M1386" s="42"/>
      <c r="N1386" s="42"/>
      <c r="O1386" s="63"/>
      <c r="P1386" s="42"/>
      <c r="Q1386" s="42"/>
      <c r="S1386" s="42"/>
      <c r="T1386" s="39"/>
      <c r="U1386" s="39"/>
      <c r="V1386" s="39"/>
      <c r="W1386" s="39"/>
      <c r="X1386" s="39"/>
      <c r="Y1386" s="39"/>
      <c r="AN1386" s="68"/>
      <c r="AO1386" s="68"/>
    </row>
    <row r="1387" spans="1:41" s="43" customFormat="1" x14ac:dyDescent="0.25">
      <c r="A1387" s="42"/>
      <c r="B1387" s="42"/>
      <c r="C1387" s="42"/>
      <c r="D1387" s="42"/>
      <c r="E1387" s="42"/>
      <c r="F1387" s="62"/>
      <c r="G1387" s="62"/>
      <c r="H1387" s="63"/>
      <c r="I1387" s="293"/>
      <c r="K1387" s="42"/>
      <c r="L1387" s="42"/>
      <c r="M1387" s="42"/>
      <c r="N1387" s="42"/>
      <c r="O1387" s="63"/>
      <c r="P1387" s="42"/>
      <c r="Q1387" s="42"/>
      <c r="S1387" s="42"/>
      <c r="T1387" s="39"/>
      <c r="U1387" s="39"/>
      <c r="V1387" s="39"/>
      <c r="W1387" s="39"/>
      <c r="X1387" s="39"/>
      <c r="Y1387" s="39"/>
      <c r="AN1387" s="68"/>
      <c r="AO1387" s="68"/>
    </row>
    <row r="1388" spans="1:41" s="43" customFormat="1" x14ac:dyDescent="0.25">
      <c r="A1388" s="42"/>
      <c r="B1388" s="42"/>
      <c r="C1388" s="42"/>
      <c r="D1388" s="42"/>
      <c r="E1388" s="42"/>
      <c r="F1388" s="62"/>
      <c r="G1388" s="62"/>
      <c r="H1388" s="63"/>
      <c r="I1388" s="293"/>
      <c r="K1388" s="42"/>
      <c r="L1388" s="42"/>
      <c r="M1388" s="42"/>
      <c r="N1388" s="42"/>
      <c r="O1388" s="63"/>
      <c r="P1388" s="42"/>
      <c r="Q1388" s="42"/>
      <c r="S1388" s="42"/>
      <c r="T1388" s="39"/>
      <c r="U1388" s="39"/>
      <c r="V1388" s="39"/>
      <c r="W1388" s="39"/>
      <c r="X1388" s="39"/>
      <c r="Y1388" s="39"/>
      <c r="AN1388" s="68"/>
      <c r="AO1388" s="68"/>
    </row>
    <row r="1389" spans="1:41" s="43" customFormat="1" x14ac:dyDescent="0.25">
      <c r="A1389" s="42"/>
      <c r="B1389" s="42"/>
      <c r="C1389" s="42"/>
      <c r="D1389" s="42"/>
      <c r="E1389" s="42"/>
      <c r="F1389" s="62"/>
      <c r="G1389" s="62"/>
      <c r="H1389" s="63"/>
      <c r="I1389" s="293"/>
      <c r="K1389" s="42"/>
      <c r="L1389" s="42"/>
      <c r="M1389" s="42"/>
      <c r="N1389" s="42"/>
      <c r="O1389" s="63"/>
      <c r="P1389" s="42"/>
      <c r="Q1389" s="42"/>
      <c r="S1389" s="42"/>
      <c r="T1389" s="39"/>
      <c r="U1389" s="39"/>
      <c r="V1389" s="39"/>
      <c r="W1389" s="39"/>
      <c r="X1389" s="39"/>
      <c r="Y1389" s="39"/>
      <c r="AN1389" s="68"/>
      <c r="AO1389" s="68"/>
    </row>
    <row r="1390" spans="1:41" s="43" customFormat="1" x14ac:dyDescent="0.25">
      <c r="A1390" s="42"/>
      <c r="B1390" s="42"/>
      <c r="C1390" s="42"/>
      <c r="D1390" s="42"/>
      <c r="E1390" s="42"/>
      <c r="F1390" s="62"/>
      <c r="G1390" s="62"/>
      <c r="H1390" s="63"/>
      <c r="I1390" s="293"/>
      <c r="K1390" s="42"/>
      <c r="L1390" s="42"/>
      <c r="M1390" s="42"/>
      <c r="N1390" s="42"/>
      <c r="O1390" s="63"/>
      <c r="P1390" s="42"/>
      <c r="Q1390" s="42"/>
      <c r="S1390" s="42"/>
      <c r="T1390" s="39"/>
      <c r="U1390" s="39"/>
      <c r="V1390" s="39"/>
      <c r="W1390" s="39"/>
      <c r="X1390" s="39"/>
      <c r="Y1390" s="39"/>
      <c r="AN1390" s="68"/>
      <c r="AO1390" s="68"/>
    </row>
    <row r="1391" spans="1:41" s="43" customFormat="1" x14ac:dyDescent="0.25">
      <c r="A1391" s="42"/>
      <c r="B1391" s="42"/>
      <c r="C1391" s="42"/>
      <c r="D1391" s="42"/>
      <c r="E1391" s="42"/>
      <c r="F1391" s="62"/>
      <c r="G1391" s="62"/>
      <c r="H1391" s="63"/>
      <c r="I1391" s="293"/>
      <c r="K1391" s="42"/>
      <c r="L1391" s="42"/>
      <c r="M1391" s="42"/>
      <c r="N1391" s="42"/>
      <c r="O1391" s="63"/>
      <c r="P1391" s="42"/>
      <c r="Q1391" s="42"/>
      <c r="S1391" s="42"/>
      <c r="T1391" s="39"/>
      <c r="U1391" s="39"/>
      <c r="V1391" s="39"/>
      <c r="W1391" s="39"/>
      <c r="X1391" s="39"/>
      <c r="Y1391" s="39"/>
      <c r="AN1391" s="68"/>
      <c r="AO1391" s="68"/>
    </row>
    <row r="1392" spans="1:41" s="43" customFormat="1" x14ac:dyDescent="0.25">
      <c r="A1392" s="42"/>
      <c r="B1392" s="42"/>
      <c r="C1392" s="42"/>
      <c r="D1392" s="42"/>
      <c r="E1392" s="42"/>
      <c r="F1392" s="62"/>
      <c r="G1392" s="62"/>
      <c r="H1392" s="63"/>
      <c r="I1392" s="293"/>
      <c r="K1392" s="42"/>
      <c r="L1392" s="42"/>
      <c r="M1392" s="42"/>
      <c r="N1392" s="42"/>
      <c r="O1392" s="63"/>
      <c r="P1392" s="42"/>
      <c r="Q1392" s="42"/>
      <c r="S1392" s="42"/>
      <c r="T1392" s="39"/>
      <c r="U1392" s="39"/>
      <c r="V1392" s="39"/>
      <c r="W1392" s="39"/>
      <c r="X1392" s="39"/>
      <c r="Y1392" s="39"/>
      <c r="AN1392" s="68"/>
      <c r="AO1392" s="68"/>
    </row>
    <row r="1393" spans="1:41" s="43" customFormat="1" x14ac:dyDescent="0.25">
      <c r="A1393" s="42"/>
      <c r="B1393" s="42"/>
      <c r="C1393" s="42"/>
      <c r="D1393" s="42"/>
      <c r="E1393" s="42"/>
      <c r="F1393" s="62"/>
      <c r="G1393" s="62"/>
      <c r="H1393" s="63"/>
      <c r="I1393" s="293"/>
      <c r="K1393" s="42"/>
      <c r="L1393" s="42"/>
      <c r="M1393" s="42"/>
      <c r="N1393" s="42"/>
      <c r="O1393" s="63"/>
      <c r="P1393" s="42"/>
      <c r="Q1393" s="42"/>
      <c r="S1393" s="42"/>
      <c r="T1393" s="39"/>
      <c r="U1393" s="39"/>
      <c r="V1393" s="39"/>
      <c r="W1393" s="39"/>
      <c r="X1393" s="39"/>
      <c r="Y1393" s="39"/>
      <c r="AN1393" s="68"/>
      <c r="AO1393" s="68"/>
    </row>
    <row r="1394" spans="1:41" s="43" customFormat="1" x14ac:dyDescent="0.25">
      <c r="A1394" s="42"/>
      <c r="B1394" s="42"/>
      <c r="C1394" s="42"/>
      <c r="D1394" s="42"/>
      <c r="E1394" s="42"/>
      <c r="F1394" s="62"/>
      <c r="G1394" s="62"/>
      <c r="H1394" s="63"/>
      <c r="I1394" s="293"/>
      <c r="K1394" s="42"/>
      <c r="L1394" s="42"/>
      <c r="M1394" s="42"/>
      <c r="N1394" s="42"/>
      <c r="O1394" s="63"/>
      <c r="P1394" s="42"/>
      <c r="Q1394" s="42"/>
      <c r="S1394" s="42"/>
      <c r="T1394" s="39"/>
      <c r="U1394" s="39"/>
      <c r="V1394" s="39"/>
      <c r="W1394" s="39"/>
      <c r="X1394" s="39"/>
      <c r="Y1394" s="39"/>
      <c r="AN1394" s="68"/>
      <c r="AO1394" s="68"/>
    </row>
    <row r="1395" spans="1:41" s="43" customFormat="1" x14ac:dyDescent="0.25">
      <c r="A1395" s="42"/>
      <c r="B1395" s="42"/>
      <c r="C1395" s="42"/>
      <c r="D1395" s="42"/>
      <c r="E1395" s="42"/>
      <c r="F1395" s="62"/>
      <c r="G1395" s="62"/>
      <c r="H1395" s="63"/>
      <c r="I1395" s="293"/>
      <c r="K1395" s="42"/>
      <c r="L1395" s="42"/>
      <c r="M1395" s="42"/>
      <c r="N1395" s="42"/>
      <c r="O1395" s="63"/>
      <c r="P1395" s="42"/>
      <c r="Q1395" s="42"/>
      <c r="S1395" s="42"/>
      <c r="T1395" s="39"/>
      <c r="U1395" s="39"/>
      <c r="V1395" s="39"/>
      <c r="W1395" s="39"/>
      <c r="X1395" s="39"/>
      <c r="Y1395" s="39"/>
      <c r="AN1395" s="68"/>
      <c r="AO1395" s="68"/>
    </row>
    <row r="1396" spans="1:41" s="43" customFormat="1" x14ac:dyDescent="0.25">
      <c r="A1396" s="42"/>
      <c r="B1396" s="42"/>
      <c r="C1396" s="42"/>
      <c r="D1396" s="42"/>
      <c r="E1396" s="42"/>
      <c r="F1396" s="62"/>
      <c r="G1396" s="62"/>
      <c r="H1396" s="63"/>
      <c r="I1396" s="293"/>
      <c r="K1396" s="42"/>
      <c r="L1396" s="42"/>
      <c r="M1396" s="42"/>
      <c r="N1396" s="42"/>
      <c r="O1396" s="63"/>
      <c r="P1396" s="42"/>
      <c r="Q1396" s="42"/>
      <c r="S1396" s="42"/>
      <c r="T1396" s="39"/>
      <c r="U1396" s="39"/>
      <c r="V1396" s="39"/>
      <c r="W1396" s="39"/>
      <c r="X1396" s="39"/>
      <c r="Y1396" s="39"/>
      <c r="AN1396" s="68"/>
      <c r="AO1396" s="68"/>
    </row>
    <row r="1397" spans="1:41" s="43" customFormat="1" x14ac:dyDescent="0.25">
      <c r="A1397" s="42"/>
      <c r="B1397" s="42"/>
      <c r="C1397" s="42"/>
      <c r="D1397" s="42"/>
      <c r="E1397" s="42"/>
      <c r="F1397" s="62"/>
      <c r="G1397" s="62"/>
      <c r="H1397" s="63"/>
      <c r="I1397" s="293"/>
      <c r="K1397" s="42"/>
      <c r="L1397" s="42"/>
      <c r="M1397" s="42"/>
      <c r="N1397" s="42"/>
      <c r="O1397" s="63"/>
      <c r="P1397" s="42"/>
      <c r="Q1397" s="42"/>
      <c r="S1397" s="42"/>
      <c r="T1397" s="39"/>
      <c r="U1397" s="39"/>
      <c r="V1397" s="39"/>
      <c r="W1397" s="39"/>
      <c r="X1397" s="39"/>
      <c r="Y1397" s="39"/>
      <c r="AN1397" s="68"/>
      <c r="AO1397" s="68"/>
    </row>
    <row r="1398" spans="1:41" s="43" customFormat="1" x14ac:dyDescent="0.25">
      <c r="A1398" s="42"/>
      <c r="B1398" s="42"/>
      <c r="C1398" s="42"/>
      <c r="D1398" s="42"/>
      <c r="E1398" s="42"/>
      <c r="F1398" s="62"/>
      <c r="G1398" s="62"/>
      <c r="H1398" s="63"/>
      <c r="I1398" s="293"/>
      <c r="K1398" s="42"/>
      <c r="L1398" s="42"/>
      <c r="M1398" s="42"/>
      <c r="N1398" s="42"/>
      <c r="O1398" s="63"/>
      <c r="P1398" s="42"/>
      <c r="Q1398" s="42"/>
      <c r="S1398" s="42"/>
      <c r="T1398" s="39"/>
      <c r="U1398" s="39"/>
      <c r="V1398" s="39"/>
      <c r="W1398" s="39"/>
      <c r="X1398" s="39"/>
      <c r="Y1398" s="39"/>
      <c r="AN1398" s="68"/>
      <c r="AO1398" s="68"/>
    </row>
    <row r="1399" spans="1:41" s="43" customFormat="1" x14ac:dyDescent="0.25">
      <c r="A1399" s="42"/>
      <c r="B1399" s="42"/>
      <c r="C1399" s="42"/>
      <c r="D1399" s="42"/>
      <c r="E1399" s="42"/>
      <c r="F1399" s="62"/>
      <c r="G1399" s="62"/>
      <c r="H1399" s="63"/>
      <c r="I1399" s="293"/>
      <c r="K1399" s="42"/>
      <c r="L1399" s="42"/>
      <c r="M1399" s="42"/>
      <c r="N1399" s="42"/>
      <c r="O1399" s="63"/>
      <c r="P1399" s="42"/>
      <c r="Q1399" s="42"/>
      <c r="S1399" s="42"/>
      <c r="T1399" s="39"/>
      <c r="U1399" s="39"/>
      <c r="V1399" s="39"/>
      <c r="W1399" s="39"/>
      <c r="X1399" s="39"/>
      <c r="Y1399" s="39"/>
      <c r="AN1399" s="68"/>
      <c r="AO1399" s="68"/>
    </row>
    <row r="1400" spans="1:41" s="43" customFormat="1" x14ac:dyDescent="0.25">
      <c r="A1400" s="42"/>
      <c r="B1400" s="42"/>
      <c r="C1400" s="42"/>
      <c r="D1400" s="42"/>
      <c r="E1400" s="42"/>
      <c r="F1400" s="62"/>
      <c r="G1400" s="62"/>
      <c r="H1400" s="63"/>
      <c r="I1400" s="293"/>
      <c r="K1400" s="42"/>
      <c r="L1400" s="42"/>
      <c r="M1400" s="42"/>
      <c r="N1400" s="42"/>
      <c r="O1400" s="63"/>
      <c r="P1400" s="42"/>
      <c r="Q1400" s="42"/>
      <c r="S1400" s="42"/>
      <c r="T1400" s="39"/>
      <c r="U1400" s="39"/>
      <c r="V1400" s="39"/>
      <c r="W1400" s="39"/>
      <c r="X1400" s="39"/>
      <c r="Y1400" s="39"/>
      <c r="AN1400" s="68"/>
      <c r="AO1400" s="68"/>
    </row>
    <row r="1401" spans="1:41" s="43" customFormat="1" x14ac:dyDescent="0.25">
      <c r="A1401" s="42"/>
      <c r="B1401" s="42"/>
      <c r="C1401" s="42"/>
      <c r="D1401" s="42"/>
      <c r="E1401" s="42"/>
      <c r="F1401" s="62"/>
      <c r="G1401" s="62"/>
      <c r="H1401" s="63"/>
      <c r="I1401" s="293"/>
      <c r="K1401" s="42"/>
      <c r="L1401" s="42"/>
      <c r="M1401" s="42"/>
      <c r="N1401" s="42"/>
      <c r="O1401" s="63"/>
      <c r="P1401" s="42"/>
      <c r="Q1401" s="42"/>
      <c r="S1401" s="42"/>
      <c r="T1401" s="39"/>
      <c r="U1401" s="39"/>
      <c r="V1401" s="39"/>
      <c r="W1401" s="39"/>
      <c r="X1401" s="39"/>
      <c r="Y1401" s="39"/>
      <c r="AN1401" s="68"/>
      <c r="AO1401" s="68"/>
    </row>
    <row r="1402" spans="1:41" s="43" customFormat="1" x14ac:dyDescent="0.25">
      <c r="A1402" s="42"/>
      <c r="B1402" s="42"/>
      <c r="C1402" s="42"/>
      <c r="D1402" s="42"/>
      <c r="E1402" s="42"/>
      <c r="F1402" s="62"/>
      <c r="G1402" s="62"/>
      <c r="H1402" s="63"/>
      <c r="I1402" s="293"/>
      <c r="K1402" s="42"/>
      <c r="L1402" s="42"/>
      <c r="M1402" s="42"/>
      <c r="N1402" s="42"/>
      <c r="O1402" s="63"/>
      <c r="P1402" s="42"/>
      <c r="Q1402" s="42"/>
      <c r="S1402" s="42"/>
      <c r="T1402" s="39"/>
      <c r="U1402" s="39"/>
      <c r="V1402" s="39"/>
      <c r="W1402" s="39"/>
      <c r="X1402" s="39"/>
      <c r="Y1402" s="39"/>
      <c r="AN1402" s="68"/>
      <c r="AO1402" s="68"/>
    </row>
    <row r="1403" spans="1:41" s="43" customFormat="1" x14ac:dyDescent="0.25">
      <c r="A1403" s="42"/>
      <c r="B1403" s="42"/>
      <c r="C1403" s="42"/>
      <c r="D1403" s="42"/>
      <c r="E1403" s="42"/>
      <c r="F1403" s="62"/>
      <c r="G1403" s="62"/>
      <c r="H1403" s="63"/>
      <c r="I1403" s="293"/>
      <c r="K1403" s="42"/>
      <c r="L1403" s="42"/>
      <c r="M1403" s="42"/>
      <c r="N1403" s="42"/>
      <c r="O1403" s="63"/>
      <c r="P1403" s="42"/>
      <c r="Q1403" s="42"/>
      <c r="S1403" s="42"/>
      <c r="T1403" s="39"/>
      <c r="U1403" s="39"/>
      <c r="V1403" s="39"/>
      <c r="W1403" s="39"/>
      <c r="X1403" s="39"/>
      <c r="Y1403" s="39"/>
      <c r="AN1403" s="68"/>
      <c r="AO1403" s="68"/>
    </row>
    <row r="1404" spans="1:41" s="43" customFormat="1" x14ac:dyDescent="0.25">
      <c r="A1404" s="42"/>
      <c r="B1404" s="42"/>
      <c r="C1404" s="42"/>
      <c r="D1404" s="42"/>
      <c r="E1404" s="42"/>
      <c r="F1404" s="62"/>
      <c r="G1404" s="62"/>
      <c r="H1404" s="63"/>
      <c r="I1404" s="293"/>
      <c r="K1404" s="42"/>
      <c r="L1404" s="42"/>
      <c r="M1404" s="42"/>
      <c r="N1404" s="42"/>
      <c r="O1404" s="63"/>
      <c r="P1404" s="42"/>
      <c r="Q1404" s="42"/>
      <c r="S1404" s="42"/>
      <c r="T1404" s="39"/>
      <c r="U1404" s="39"/>
      <c r="V1404" s="39"/>
      <c r="W1404" s="39"/>
      <c r="X1404" s="39"/>
      <c r="Y1404" s="39"/>
      <c r="AN1404" s="68"/>
      <c r="AO1404" s="68"/>
    </row>
    <row r="1405" spans="1:41" s="43" customFormat="1" x14ac:dyDescent="0.25">
      <c r="A1405" s="42"/>
      <c r="B1405" s="42"/>
      <c r="C1405" s="42"/>
      <c r="D1405" s="42"/>
      <c r="E1405" s="42"/>
      <c r="F1405" s="62"/>
      <c r="G1405" s="62"/>
      <c r="H1405" s="63"/>
      <c r="I1405" s="293"/>
      <c r="K1405" s="42"/>
      <c r="L1405" s="42"/>
      <c r="M1405" s="42"/>
      <c r="N1405" s="42"/>
      <c r="O1405" s="63"/>
      <c r="P1405" s="42"/>
      <c r="Q1405" s="42"/>
      <c r="S1405" s="42"/>
      <c r="T1405" s="39"/>
      <c r="U1405" s="39"/>
      <c r="V1405" s="39"/>
      <c r="W1405" s="39"/>
      <c r="X1405" s="39"/>
      <c r="Y1405" s="39"/>
      <c r="AN1405" s="68"/>
      <c r="AO1405" s="68"/>
    </row>
    <row r="1406" spans="1:41" s="43" customFormat="1" x14ac:dyDescent="0.25">
      <c r="A1406" s="42"/>
      <c r="B1406" s="42"/>
      <c r="C1406" s="42"/>
      <c r="D1406" s="42"/>
      <c r="E1406" s="42"/>
      <c r="F1406" s="62"/>
      <c r="G1406" s="62"/>
      <c r="H1406" s="63"/>
      <c r="I1406" s="293"/>
      <c r="K1406" s="42"/>
      <c r="L1406" s="42"/>
      <c r="M1406" s="42"/>
      <c r="N1406" s="42"/>
      <c r="O1406" s="63"/>
      <c r="P1406" s="42"/>
      <c r="Q1406" s="42"/>
      <c r="S1406" s="42"/>
      <c r="T1406" s="39"/>
      <c r="U1406" s="39"/>
      <c r="V1406" s="39"/>
      <c r="W1406" s="39"/>
      <c r="X1406" s="39"/>
      <c r="Y1406" s="39"/>
      <c r="AN1406" s="68"/>
      <c r="AO1406" s="68"/>
    </row>
    <row r="1407" spans="1:41" s="43" customFormat="1" x14ac:dyDescent="0.25">
      <c r="A1407" s="42"/>
      <c r="B1407" s="42"/>
      <c r="C1407" s="42"/>
      <c r="D1407" s="42"/>
      <c r="E1407" s="42"/>
      <c r="F1407" s="62"/>
      <c r="G1407" s="62"/>
      <c r="H1407" s="63"/>
      <c r="I1407" s="293"/>
      <c r="K1407" s="42"/>
      <c r="L1407" s="42"/>
      <c r="M1407" s="42"/>
      <c r="N1407" s="42"/>
      <c r="O1407" s="63"/>
      <c r="P1407" s="42"/>
      <c r="Q1407" s="42"/>
      <c r="S1407" s="42"/>
      <c r="T1407" s="39"/>
      <c r="U1407" s="39"/>
      <c r="V1407" s="39"/>
      <c r="W1407" s="39"/>
      <c r="X1407" s="39"/>
      <c r="Y1407" s="39"/>
      <c r="AN1407" s="68"/>
      <c r="AO1407" s="68"/>
    </row>
    <row r="1408" spans="1:41" s="43" customFormat="1" x14ac:dyDescent="0.25">
      <c r="A1408" s="42"/>
      <c r="B1408" s="42"/>
      <c r="C1408" s="42"/>
      <c r="D1408" s="42"/>
      <c r="E1408" s="42"/>
      <c r="F1408" s="62"/>
      <c r="G1408" s="62"/>
      <c r="H1408" s="63"/>
      <c r="I1408" s="293"/>
      <c r="K1408" s="42"/>
      <c r="L1408" s="42"/>
      <c r="M1408" s="42"/>
      <c r="N1408" s="42"/>
      <c r="O1408" s="63"/>
      <c r="P1408" s="42"/>
      <c r="Q1408" s="42"/>
      <c r="S1408" s="42"/>
      <c r="T1408" s="39"/>
      <c r="U1408" s="39"/>
      <c r="V1408" s="39"/>
      <c r="W1408" s="39"/>
      <c r="X1408" s="39"/>
      <c r="Y1408" s="39"/>
      <c r="AN1408" s="68"/>
      <c r="AO1408" s="68"/>
    </row>
    <row r="1409" spans="1:41" s="43" customFormat="1" x14ac:dyDescent="0.25">
      <c r="A1409" s="42"/>
      <c r="B1409" s="42"/>
      <c r="C1409" s="42"/>
      <c r="D1409" s="42"/>
      <c r="E1409" s="42"/>
      <c r="F1409" s="62"/>
      <c r="G1409" s="62"/>
      <c r="H1409" s="63"/>
      <c r="I1409" s="293"/>
      <c r="K1409" s="42"/>
      <c r="L1409" s="42"/>
      <c r="M1409" s="42"/>
      <c r="N1409" s="42"/>
      <c r="O1409" s="63"/>
      <c r="P1409" s="42"/>
      <c r="Q1409" s="42"/>
      <c r="S1409" s="42"/>
      <c r="T1409" s="39"/>
      <c r="U1409" s="39"/>
      <c r="V1409" s="39"/>
      <c r="W1409" s="39"/>
      <c r="X1409" s="39"/>
      <c r="Y1409" s="39"/>
      <c r="AN1409" s="68"/>
      <c r="AO1409" s="68"/>
    </row>
    <row r="1410" spans="1:41" s="43" customFormat="1" x14ac:dyDescent="0.25">
      <c r="A1410" s="42"/>
      <c r="B1410" s="42"/>
      <c r="C1410" s="42"/>
      <c r="D1410" s="42"/>
      <c r="E1410" s="42"/>
      <c r="F1410" s="62"/>
      <c r="G1410" s="62"/>
      <c r="H1410" s="63"/>
      <c r="I1410" s="293"/>
      <c r="K1410" s="42"/>
      <c r="L1410" s="42"/>
      <c r="M1410" s="42"/>
      <c r="N1410" s="42"/>
      <c r="O1410" s="63"/>
      <c r="P1410" s="42"/>
      <c r="Q1410" s="42"/>
      <c r="S1410" s="42"/>
      <c r="T1410" s="39"/>
      <c r="U1410" s="39"/>
      <c r="V1410" s="39"/>
      <c r="W1410" s="39"/>
      <c r="X1410" s="39"/>
      <c r="Y1410" s="39"/>
      <c r="AN1410" s="68"/>
      <c r="AO1410" s="68"/>
    </row>
    <row r="1411" spans="1:41" s="43" customFormat="1" x14ac:dyDescent="0.25">
      <c r="A1411" s="42"/>
      <c r="B1411" s="42"/>
      <c r="C1411" s="42"/>
      <c r="D1411" s="42"/>
      <c r="E1411" s="42"/>
      <c r="F1411" s="62"/>
      <c r="G1411" s="62"/>
      <c r="H1411" s="63"/>
      <c r="I1411" s="293"/>
      <c r="K1411" s="42"/>
      <c r="L1411" s="42"/>
      <c r="M1411" s="42"/>
      <c r="N1411" s="42"/>
      <c r="O1411" s="63"/>
      <c r="P1411" s="42"/>
      <c r="Q1411" s="42"/>
      <c r="S1411" s="42"/>
      <c r="T1411" s="39"/>
      <c r="U1411" s="39"/>
      <c r="V1411" s="39"/>
      <c r="W1411" s="39"/>
      <c r="X1411" s="39"/>
      <c r="Y1411" s="39"/>
      <c r="AN1411" s="68"/>
      <c r="AO1411" s="68"/>
    </row>
    <row r="1412" spans="1:41" s="43" customFormat="1" x14ac:dyDescent="0.25">
      <c r="A1412" s="42"/>
      <c r="B1412" s="42"/>
      <c r="C1412" s="42"/>
      <c r="D1412" s="42"/>
      <c r="E1412" s="42"/>
      <c r="F1412" s="62"/>
      <c r="G1412" s="62"/>
      <c r="H1412" s="63"/>
      <c r="I1412" s="293"/>
      <c r="K1412" s="42"/>
      <c r="L1412" s="42"/>
      <c r="M1412" s="42"/>
      <c r="N1412" s="42"/>
      <c r="O1412" s="63"/>
      <c r="P1412" s="42"/>
      <c r="Q1412" s="42"/>
      <c r="S1412" s="42"/>
      <c r="T1412" s="39"/>
      <c r="U1412" s="39"/>
      <c r="V1412" s="39"/>
      <c r="W1412" s="39"/>
      <c r="X1412" s="39"/>
      <c r="Y1412" s="39"/>
      <c r="AN1412" s="68"/>
      <c r="AO1412" s="68"/>
    </row>
    <row r="1413" spans="1:41" s="43" customFormat="1" x14ac:dyDescent="0.25">
      <c r="A1413" s="42"/>
      <c r="B1413" s="42"/>
      <c r="C1413" s="42"/>
      <c r="D1413" s="42"/>
      <c r="E1413" s="42"/>
      <c r="F1413" s="62"/>
      <c r="G1413" s="62"/>
      <c r="H1413" s="63"/>
      <c r="I1413" s="293"/>
      <c r="K1413" s="42"/>
      <c r="L1413" s="42"/>
      <c r="M1413" s="42"/>
      <c r="N1413" s="42"/>
      <c r="O1413" s="63"/>
      <c r="P1413" s="42"/>
      <c r="Q1413" s="42"/>
      <c r="S1413" s="42"/>
      <c r="T1413" s="39"/>
      <c r="U1413" s="39"/>
      <c r="V1413" s="39"/>
      <c r="W1413" s="39"/>
      <c r="X1413" s="39"/>
      <c r="Y1413" s="39"/>
      <c r="AN1413" s="68"/>
      <c r="AO1413" s="68"/>
    </row>
    <row r="1414" spans="1:41" s="43" customFormat="1" x14ac:dyDescent="0.25">
      <c r="A1414" s="42"/>
      <c r="B1414" s="42"/>
      <c r="C1414" s="42"/>
      <c r="D1414" s="42"/>
      <c r="E1414" s="42"/>
      <c r="F1414" s="62"/>
      <c r="G1414" s="62"/>
      <c r="H1414" s="63"/>
      <c r="I1414" s="293"/>
      <c r="K1414" s="42"/>
      <c r="L1414" s="42"/>
      <c r="M1414" s="42"/>
      <c r="N1414" s="42"/>
      <c r="O1414" s="63"/>
      <c r="P1414" s="42"/>
      <c r="Q1414" s="42"/>
      <c r="S1414" s="42"/>
      <c r="T1414" s="39"/>
      <c r="U1414" s="39"/>
      <c r="V1414" s="39"/>
      <c r="W1414" s="39"/>
      <c r="X1414" s="39"/>
      <c r="Y1414" s="39"/>
      <c r="AN1414" s="68"/>
      <c r="AO1414" s="68"/>
    </row>
    <row r="1415" spans="1:41" s="43" customFormat="1" x14ac:dyDescent="0.25">
      <c r="A1415" s="42"/>
      <c r="B1415" s="42"/>
      <c r="C1415" s="42"/>
      <c r="D1415" s="42"/>
      <c r="E1415" s="42"/>
      <c r="F1415" s="62"/>
      <c r="G1415" s="62"/>
      <c r="H1415" s="63"/>
      <c r="I1415" s="293"/>
      <c r="K1415" s="42"/>
      <c r="L1415" s="42"/>
      <c r="M1415" s="42"/>
      <c r="N1415" s="42"/>
      <c r="O1415" s="63"/>
      <c r="P1415" s="42"/>
      <c r="Q1415" s="42"/>
      <c r="S1415" s="42"/>
      <c r="T1415" s="39"/>
      <c r="U1415" s="39"/>
      <c r="V1415" s="39"/>
      <c r="W1415" s="39"/>
      <c r="X1415" s="39"/>
      <c r="Y1415" s="39"/>
      <c r="AN1415" s="68"/>
      <c r="AO1415" s="68"/>
    </row>
    <row r="1416" spans="1:41" s="43" customFormat="1" x14ac:dyDescent="0.25">
      <c r="A1416" s="42"/>
      <c r="B1416" s="42"/>
      <c r="C1416" s="42"/>
      <c r="D1416" s="42"/>
      <c r="E1416" s="42"/>
      <c r="F1416" s="62"/>
      <c r="G1416" s="62"/>
      <c r="H1416" s="63"/>
      <c r="I1416" s="293"/>
      <c r="K1416" s="42"/>
      <c r="L1416" s="42"/>
      <c r="M1416" s="42"/>
      <c r="N1416" s="42"/>
      <c r="O1416" s="63"/>
      <c r="P1416" s="42"/>
      <c r="Q1416" s="42"/>
      <c r="S1416" s="42"/>
      <c r="T1416" s="39"/>
      <c r="U1416" s="39"/>
      <c r="V1416" s="39"/>
      <c r="W1416" s="39"/>
      <c r="X1416" s="39"/>
      <c r="Y1416" s="39"/>
      <c r="AN1416" s="68"/>
      <c r="AO1416" s="68"/>
    </row>
    <row r="1417" spans="1:41" s="43" customFormat="1" x14ac:dyDescent="0.25">
      <c r="A1417" s="42"/>
      <c r="B1417" s="42"/>
      <c r="C1417" s="42"/>
      <c r="D1417" s="42"/>
      <c r="E1417" s="42"/>
      <c r="F1417" s="62"/>
      <c r="G1417" s="62"/>
      <c r="H1417" s="63"/>
      <c r="I1417" s="293"/>
      <c r="K1417" s="42"/>
      <c r="L1417" s="42"/>
      <c r="M1417" s="42"/>
      <c r="N1417" s="42"/>
      <c r="O1417" s="63"/>
      <c r="P1417" s="42"/>
      <c r="Q1417" s="42"/>
      <c r="S1417" s="42"/>
      <c r="T1417" s="39"/>
      <c r="U1417" s="39"/>
      <c r="V1417" s="39"/>
      <c r="W1417" s="39"/>
      <c r="X1417" s="39"/>
      <c r="Y1417" s="39"/>
      <c r="AN1417" s="68"/>
      <c r="AO1417" s="68"/>
    </row>
    <row r="1418" spans="1:41" s="43" customFormat="1" x14ac:dyDescent="0.25">
      <c r="A1418" s="42"/>
      <c r="B1418" s="42"/>
      <c r="C1418" s="42"/>
      <c r="D1418" s="42"/>
      <c r="E1418" s="42"/>
      <c r="F1418" s="62"/>
      <c r="G1418" s="62"/>
      <c r="H1418" s="63"/>
      <c r="I1418" s="293"/>
      <c r="K1418" s="42"/>
      <c r="L1418" s="42"/>
      <c r="M1418" s="42"/>
      <c r="N1418" s="42"/>
      <c r="O1418" s="63"/>
      <c r="P1418" s="42"/>
      <c r="Q1418" s="42"/>
      <c r="S1418" s="42"/>
      <c r="T1418" s="39"/>
      <c r="U1418" s="39"/>
      <c r="V1418" s="39"/>
      <c r="W1418" s="39"/>
      <c r="X1418" s="39"/>
      <c r="Y1418" s="39"/>
      <c r="AN1418" s="68"/>
      <c r="AO1418" s="68"/>
    </row>
    <row r="1419" spans="1:41" s="43" customFormat="1" x14ac:dyDescent="0.25">
      <c r="A1419" s="42"/>
      <c r="B1419" s="42"/>
      <c r="C1419" s="42"/>
      <c r="D1419" s="42"/>
      <c r="E1419" s="42"/>
      <c r="F1419" s="62"/>
      <c r="G1419" s="62"/>
      <c r="H1419" s="63"/>
      <c r="I1419" s="293"/>
      <c r="K1419" s="42"/>
      <c r="L1419" s="42"/>
      <c r="M1419" s="42"/>
      <c r="N1419" s="42"/>
      <c r="O1419" s="63"/>
      <c r="P1419" s="42"/>
      <c r="Q1419" s="42"/>
      <c r="S1419" s="42"/>
      <c r="T1419" s="39"/>
      <c r="U1419" s="39"/>
      <c r="V1419" s="39"/>
      <c r="W1419" s="39"/>
      <c r="X1419" s="39"/>
      <c r="Y1419" s="39"/>
      <c r="AN1419" s="68"/>
      <c r="AO1419" s="68"/>
    </row>
    <row r="1420" spans="1:41" s="43" customFormat="1" x14ac:dyDescent="0.25">
      <c r="A1420" s="42"/>
      <c r="B1420" s="42"/>
      <c r="C1420" s="42"/>
      <c r="D1420" s="42"/>
      <c r="E1420" s="42"/>
      <c r="F1420" s="62"/>
      <c r="G1420" s="62"/>
      <c r="H1420" s="63"/>
      <c r="I1420" s="293"/>
      <c r="K1420" s="42"/>
      <c r="L1420" s="42"/>
      <c r="M1420" s="42"/>
      <c r="N1420" s="42"/>
      <c r="O1420" s="63"/>
      <c r="P1420" s="42"/>
      <c r="Q1420" s="42"/>
      <c r="S1420" s="42"/>
      <c r="T1420" s="39"/>
      <c r="U1420" s="39"/>
      <c r="V1420" s="39"/>
      <c r="W1420" s="39"/>
      <c r="X1420" s="39"/>
      <c r="Y1420" s="39"/>
      <c r="AN1420" s="68"/>
      <c r="AO1420" s="68"/>
    </row>
    <row r="1421" spans="1:41" s="43" customFormat="1" x14ac:dyDescent="0.25">
      <c r="A1421" s="42"/>
      <c r="B1421" s="42"/>
      <c r="C1421" s="42"/>
      <c r="D1421" s="42"/>
      <c r="E1421" s="42"/>
      <c r="F1421" s="62"/>
      <c r="G1421" s="62"/>
      <c r="H1421" s="63"/>
      <c r="I1421" s="293"/>
      <c r="K1421" s="42"/>
      <c r="L1421" s="42"/>
      <c r="M1421" s="42"/>
      <c r="N1421" s="42"/>
      <c r="O1421" s="63"/>
      <c r="P1421" s="42"/>
      <c r="Q1421" s="42"/>
      <c r="S1421" s="42"/>
      <c r="T1421" s="39"/>
      <c r="U1421" s="39"/>
      <c r="V1421" s="39"/>
      <c r="W1421" s="39"/>
      <c r="X1421" s="39"/>
      <c r="Y1421" s="39"/>
      <c r="AN1421" s="68"/>
      <c r="AO1421" s="68"/>
    </row>
    <row r="1422" spans="1:41" s="43" customFormat="1" x14ac:dyDescent="0.25">
      <c r="A1422" s="42"/>
      <c r="B1422" s="42"/>
      <c r="C1422" s="42"/>
      <c r="D1422" s="42"/>
      <c r="E1422" s="42"/>
      <c r="F1422" s="62"/>
      <c r="G1422" s="62"/>
      <c r="H1422" s="63"/>
      <c r="I1422" s="293"/>
      <c r="K1422" s="42"/>
      <c r="L1422" s="42"/>
      <c r="M1422" s="42"/>
      <c r="N1422" s="42"/>
      <c r="O1422" s="63"/>
      <c r="P1422" s="42"/>
      <c r="Q1422" s="42"/>
      <c r="S1422" s="42"/>
      <c r="T1422" s="39"/>
      <c r="U1422" s="39"/>
      <c r="V1422" s="39"/>
      <c r="W1422" s="39"/>
      <c r="X1422" s="39"/>
      <c r="Y1422" s="39"/>
      <c r="AN1422" s="68"/>
      <c r="AO1422" s="68"/>
    </row>
    <row r="1423" spans="1:41" s="43" customFormat="1" x14ac:dyDescent="0.25">
      <c r="A1423" s="42"/>
      <c r="B1423" s="42"/>
      <c r="C1423" s="42"/>
      <c r="D1423" s="42"/>
      <c r="E1423" s="42"/>
      <c r="F1423" s="62"/>
      <c r="G1423" s="62"/>
      <c r="H1423" s="63"/>
      <c r="I1423" s="293"/>
      <c r="K1423" s="42"/>
      <c r="L1423" s="42"/>
      <c r="M1423" s="42"/>
      <c r="N1423" s="42"/>
      <c r="O1423" s="63"/>
      <c r="P1423" s="42"/>
      <c r="Q1423" s="42"/>
      <c r="S1423" s="42"/>
      <c r="T1423" s="39"/>
      <c r="U1423" s="39"/>
      <c r="V1423" s="39"/>
      <c r="W1423" s="39"/>
      <c r="X1423" s="39"/>
      <c r="Y1423" s="39"/>
      <c r="AN1423" s="68"/>
      <c r="AO1423" s="68"/>
    </row>
    <row r="1424" spans="1:41" s="43" customFormat="1" x14ac:dyDescent="0.25">
      <c r="A1424" s="42"/>
      <c r="B1424" s="42"/>
      <c r="C1424" s="42"/>
      <c r="D1424" s="42"/>
      <c r="E1424" s="42"/>
      <c r="F1424" s="62"/>
      <c r="G1424" s="62"/>
      <c r="H1424" s="63"/>
      <c r="I1424" s="293"/>
      <c r="K1424" s="42"/>
      <c r="L1424" s="42"/>
      <c r="M1424" s="42"/>
      <c r="N1424" s="42"/>
      <c r="O1424" s="63"/>
      <c r="P1424" s="42"/>
      <c r="Q1424" s="42"/>
      <c r="S1424" s="42"/>
      <c r="T1424" s="39"/>
      <c r="U1424" s="39"/>
      <c r="V1424" s="39"/>
      <c r="W1424" s="39"/>
      <c r="X1424" s="39"/>
      <c r="Y1424" s="39"/>
      <c r="AN1424" s="68"/>
      <c r="AO1424" s="68"/>
    </row>
    <row r="1425" spans="1:41" s="43" customFormat="1" x14ac:dyDescent="0.25">
      <c r="A1425" s="42"/>
      <c r="B1425" s="42"/>
      <c r="C1425" s="42"/>
      <c r="D1425" s="42"/>
      <c r="E1425" s="42"/>
      <c r="F1425" s="62"/>
      <c r="G1425" s="62"/>
      <c r="H1425" s="63"/>
      <c r="I1425" s="293"/>
      <c r="K1425" s="42"/>
      <c r="L1425" s="42"/>
      <c r="M1425" s="42"/>
      <c r="N1425" s="42"/>
      <c r="O1425" s="63"/>
      <c r="P1425" s="42"/>
      <c r="Q1425" s="42"/>
      <c r="S1425" s="42"/>
      <c r="T1425" s="39"/>
      <c r="U1425" s="39"/>
      <c r="V1425" s="39"/>
      <c r="W1425" s="39"/>
      <c r="X1425" s="39"/>
      <c r="Y1425" s="39"/>
      <c r="AN1425" s="68"/>
      <c r="AO1425" s="68"/>
    </row>
    <row r="1426" spans="1:41" s="43" customFormat="1" x14ac:dyDescent="0.25">
      <c r="A1426" s="42"/>
      <c r="B1426" s="42"/>
      <c r="C1426" s="42"/>
      <c r="D1426" s="42"/>
      <c r="E1426" s="42"/>
      <c r="F1426" s="62"/>
      <c r="G1426" s="62"/>
      <c r="H1426" s="63"/>
      <c r="I1426" s="293"/>
      <c r="K1426" s="42"/>
      <c r="L1426" s="42"/>
      <c r="M1426" s="42"/>
      <c r="N1426" s="42"/>
      <c r="O1426" s="63"/>
      <c r="P1426" s="42"/>
      <c r="Q1426" s="42"/>
      <c r="S1426" s="42"/>
      <c r="T1426" s="39"/>
      <c r="U1426" s="39"/>
      <c r="V1426" s="39"/>
      <c r="W1426" s="39"/>
      <c r="X1426" s="39"/>
      <c r="Y1426" s="39"/>
      <c r="AN1426" s="68"/>
      <c r="AO1426" s="68"/>
    </row>
    <row r="1427" spans="1:41" s="43" customFormat="1" x14ac:dyDescent="0.25">
      <c r="A1427" s="42"/>
      <c r="B1427" s="42"/>
      <c r="C1427" s="42"/>
      <c r="D1427" s="42"/>
      <c r="E1427" s="42"/>
      <c r="F1427" s="62"/>
      <c r="G1427" s="62"/>
      <c r="H1427" s="63"/>
      <c r="I1427" s="293"/>
      <c r="K1427" s="42"/>
      <c r="L1427" s="42"/>
      <c r="M1427" s="42"/>
      <c r="N1427" s="42"/>
      <c r="O1427" s="63"/>
      <c r="P1427" s="42"/>
      <c r="Q1427" s="42"/>
      <c r="S1427" s="42"/>
      <c r="T1427" s="39"/>
      <c r="U1427" s="39"/>
      <c r="V1427" s="39"/>
      <c r="W1427" s="39"/>
      <c r="X1427" s="39"/>
      <c r="Y1427" s="39"/>
      <c r="AN1427" s="68"/>
      <c r="AO1427" s="68"/>
    </row>
    <row r="1428" spans="1:41" s="43" customFormat="1" x14ac:dyDescent="0.25">
      <c r="A1428" s="42"/>
      <c r="B1428" s="42"/>
      <c r="C1428" s="42"/>
      <c r="D1428" s="42"/>
      <c r="E1428" s="42"/>
      <c r="F1428" s="62"/>
      <c r="G1428" s="62"/>
      <c r="H1428" s="63"/>
      <c r="I1428" s="293"/>
      <c r="K1428" s="42"/>
      <c r="L1428" s="42"/>
      <c r="M1428" s="42"/>
      <c r="N1428" s="42"/>
      <c r="O1428" s="63"/>
      <c r="P1428" s="42"/>
      <c r="Q1428" s="42"/>
      <c r="S1428" s="42"/>
      <c r="T1428" s="39"/>
      <c r="U1428" s="39"/>
      <c r="V1428" s="39"/>
      <c r="W1428" s="39"/>
      <c r="X1428" s="39"/>
      <c r="Y1428" s="39"/>
      <c r="AN1428" s="68"/>
      <c r="AO1428" s="68"/>
    </row>
    <row r="1429" spans="1:41" s="43" customFormat="1" x14ac:dyDescent="0.25">
      <c r="A1429" s="42"/>
      <c r="B1429" s="42"/>
      <c r="C1429" s="42"/>
      <c r="D1429" s="42"/>
      <c r="E1429" s="42"/>
      <c r="F1429" s="62"/>
      <c r="G1429" s="62"/>
      <c r="H1429" s="63"/>
      <c r="I1429" s="293"/>
      <c r="K1429" s="42"/>
      <c r="L1429" s="42"/>
      <c r="M1429" s="42"/>
      <c r="N1429" s="42"/>
      <c r="O1429" s="63"/>
      <c r="P1429" s="42"/>
      <c r="Q1429" s="42"/>
      <c r="S1429" s="42"/>
      <c r="T1429" s="39"/>
      <c r="U1429" s="39"/>
      <c r="V1429" s="39"/>
      <c r="W1429" s="39"/>
      <c r="X1429" s="39"/>
      <c r="Y1429" s="39"/>
      <c r="AN1429" s="68"/>
      <c r="AO1429" s="68"/>
    </row>
    <row r="1430" spans="1:41" s="43" customFormat="1" x14ac:dyDescent="0.25">
      <c r="A1430" s="42"/>
      <c r="B1430" s="42"/>
      <c r="C1430" s="42"/>
      <c r="D1430" s="42"/>
      <c r="E1430" s="42"/>
      <c r="F1430" s="62"/>
      <c r="G1430" s="62"/>
      <c r="H1430" s="63"/>
      <c r="I1430" s="293"/>
      <c r="K1430" s="42"/>
      <c r="L1430" s="42"/>
      <c r="M1430" s="42"/>
      <c r="N1430" s="42"/>
      <c r="O1430" s="63"/>
      <c r="P1430" s="42"/>
      <c r="Q1430" s="42"/>
      <c r="S1430" s="42"/>
      <c r="T1430" s="39"/>
      <c r="U1430" s="39"/>
      <c r="V1430" s="39"/>
      <c r="W1430" s="39"/>
      <c r="X1430" s="39"/>
      <c r="Y1430" s="39"/>
      <c r="AN1430" s="68"/>
      <c r="AO1430" s="68"/>
    </row>
    <row r="1431" spans="1:41" s="43" customFormat="1" x14ac:dyDescent="0.25">
      <c r="A1431" s="42"/>
      <c r="B1431" s="42"/>
      <c r="C1431" s="42"/>
      <c r="D1431" s="42"/>
      <c r="E1431" s="42"/>
      <c r="F1431" s="62"/>
      <c r="G1431" s="62"/>
      <c r="H1431" s="63"/>
      <c r="I1431" s="293"/>
      <c r="K1431" s="42"/>
      <c r="L1431" s="42"/>
      <c r="M1431" s="42"/>
      <c r="N1431" s="42"/>
      <c r="O1431" s="63"/>
      <c r="P1431" s="42"/>
      <c r="Q1431" s="42"/>
      <c r="S1431" s="42"/>
      <c r="T1431" s="39"/>
      <c r="U1431" s="39"/>
      <c r="V1431" s="39"/>
      <c r="W1431" s="39"/>
      <c r="X1431" s="39"/>
      <c r="Y1431" s="39"/>
      <c r="AN1431" s="68"/>
      <c r="AO1431" s="68"/>
    </row>
    <row r="1432" spans="1:41" s="43" customFormat="1" x14ac:dyDescent="0.25">
      <c r="A1432" s="42"/>
      <c r="B1432" s="42"/>
      <c r="C1432" s="42"/>
      <c r="D1432" s="42"/>
      <c r="E1432" s="42"/>
      <c r="F1432" s="62"/>
      <c r="G1432" s="62"/>
      <c r="H1432" s="63"/>
      <c r="I1432" s="293"/>
      <c r="K1432" s="42"/>
      <c r="L1432" s="42"/>
      <c r="M1432" s="42"/>
      <c r="N1432" s="42"/>
      <c r="O1432" s="63"/>
      <c r="P1432" s="42"/>
      <c r="Q1432" s="42"/>
      <c r="S1432" s="42"/>
      <c r="T1432" s="39"/>
      <c r="U1432" s="39"/>
      <c r="V1432" s="39"/>
      <c r="W1432" s="39"/>
      <c r="X1432" s="39"/>
      <c r="Y1432" s="39"/>
      <c r="AN1432" s="68"/>
      <c r="AO1432" s="68"/>
    </row>
    <row r="1433" spans="1:41" s="43" customFormat="1" x14ac:dyDescent="0.25">
      <c r="A1433" s="42"/>
      <c r="B1433" s="42"/>
      <c r="C1433" s="42"/>
      <c r="D1433" s="42"/>
      <c r="E1433" s="42"/>
      <c r="F1433" s="62"/>
      <c r="G1433" s="62"/>
      <c r="H1433" s="63"/>
      <c r="I1433" s="293"/>
      <c r="K1433" s="42"/>
      <c r="L1433" s="42"/>
      <c r="M1433" s="42"/>
      <c r="N1433" s="42"/>
      <c r="O1433" s="63"/>
      <c r="P1433" s="42"/>
      <c r="Q1433" s="42"/>
      <c r="S1433" s="42"/>
      <c r="T1433" s="39"/>
      <c r="U1433" s="39"/>
      <c r="V1433" s="39"/>
      <c r="W1433" s="39"/>
      <c r="X1433" s="39"/>
      <c r="Y1433" s="39"/>
      <c r="AN1433" s="68"/>
      <c r="AO1433" s="68"/>
    </row>
    <row r="1434" spans="1:41" s="43" customFormat="1" x14ac:dyDescent="0.25">
      <c r="A1434" s="42"/>
      <c r="B1434" s="42"/>
      <c r="C1434" s="42"/>
      <c r="D1434" s="42"/>
      <c r="E1434" s="42"/>
      <c r="F1434" s="62"/>
      <c r="G1434" s="62"/>
      <c r="H1434" s="63"/>
      <c r="I1434" s="293"/>
      <c r="K1434" s="42"/>
      <c r="L1434" s="42"/>
      <c r="M1434" s="42"/>
      <c r="N1434" s="42"/>
      <c r="O1434" s="63"/>
      <c r="P1434" s="42"/>
      <c r="Q1434" s="42"/>
      <c r="S1434" s="42"/>
      <c r="T1434" s="39"/>
      <c r="U1434" s="39"/>
      <c r="V1434" s="39"/>
      <c r="W1434" s="39"/>
      <c r="X1434" s="39"/>
      <c r="Y1434" s="39"/>
      <c r="AN1434" s="68"/>
      <c r="AO1434" s="68"/>
    </row>
    <row r="1435" spans="1:41" s="43" customFormat="1" x14ac:dyDescent="0.25">
      <c r="A1435" s="42"/>
      <c r="B1435" s="42"/>
      <c r="C1435" s="42"/>
      <c r="D1435" s="42"/>
      <c r="E1435" s="42"/>
      <c r="F1435" s="62"/>
      <c r="G1435" s="62"/>
      <c r="H1435" s="63"/>
      <c r="I1435" s="293"/>
      <c r="K1435" s="42"/>
      <c r="L1435" s="42"/>
      <c r="M1435" s="42"/>
      <c r="N1435" s="42"/>
      <c r="O1435" s="63"/>
      <c r="P1435" s="42"/>
      <c r="Q1435" s="42"/>
      <c r="S1435" s="42"/>
      <c r="T1435" s="39"/>
      <c r="U1435" s="39"/>
      <c r="V1435" s="39"/>
      <c r="W1435" s="39"/>
      <c r="X1435" s="39"/>
      <c r="Y1435" s="39"/>
      <c r="AN1435" s="68"/>
      <c r="AO1435" s="68"/>
    </row>
    <row r="1436" spans="1:41" s="43" customFormat="1" x14ac:dyDescent="0.25">
      <c r="A1436" s="42"/>
      <c r="B1436" s="42"/>
      <c r="C1436" s="42"/>
      <c r="D1436" s="42"/>
      <c r="E1436" s="42"/>
      <c r="F1436" s="62"/>
      <c r="G1436" s="62"/>
      <c r="H1436" s="63"/>
      <c r="I1436" s="293"/>
      <c r="K1436" s="42"/>
      <c r="L1436" s="42"/>
      <c r="M1436" s="42"/>
      <c r="N1436" s="42"/>
      <c r="O1436" s="63"/>
      <c r="P1436" s="42"/>
      <c r="Q1436" s="42"/>
      <c r="S1436" s="42"/>
      <c r="T1436" s="39"/>
      <c r="U1436" s="39"/>
      <c r="V1436" s="39"/>
      <c r="W1436" s="39"/>
      <c r="X1436" s="39"/>
      <c r="Y1436" s="39"/>
      <c r="AN1436" s="68"/>
      <c r="AO1436" s="68"/>
    </row>
    <row r="1437" spans="1:41" s="43" customFormat="1" x14ac:dyDescent="0.25">
      <c r="A1437" s="42"/>
      <c r="B1437" s="42"/>
      <c r="C1437" s="42"/>
      <c r="D1437" s="42"/>
      <c r="E1437" s="42"/>
      <c r="F1437" s="62"/>
      <c r="G1437" s="62"/>
      <c r="H1437" s="63"/>
      <c r="I1437" s="293"/>
      <c r="K1437" s="42"/>
      <c r="L1437" s="42"/>
      <c r="M1437" s="42"/>
      <c r="N1437" s="42"/>
      <c r="O1437" s="63"/>
      <c r="P1437" s="42"/>
      <c r="Q1437" s="42"/>
      <c r="S1437" s="42"/>
      <c r="T1437" s="39"/>
      <c r="U1437" s="39"/>
      <c r="V1437" s="39"/>
      <c r="W1437" s="39"/>
      <c r="X1437" s="39"/>
      <c r="Y1437" s="39"/>
      <c r="AN1437" s="68"/>
      <c r="AO1437" s="68"/>
    </row>
    <row r="1438" spans="1:41" s="43" customFormat="1" x14ac:dyDescent="0.25">
      <c r="A1438" s="42"/>
      <c r="B1438" s="42"/>
      <c r="C1438" s="42"/>
      <c r="D1438" s="42"/>
      <c r="E1438" s="42"/>
      <c r="F1438" s="62"/>
      <c r="G1438" s="62"/>
      <c r="H1438" s="63"/>
      <c r="I1438" s="293"/>
      <c r="K1438" s="42"/>
      <c r="L1438" s="42"/>
      <c r="M1438" s="42"/>
      <c r="N1438" s="42"/>
      <c r="O1438" s="63"/>
      <c r="P1438" s="42"/>
      <c r="Q1438" s="42"/>
      <c r="S1438" s="42"/>
      <c r="T1438" s="39"/>
      <c r="U1438" s="39"/>
      <c r="V1438" s="39"/>
      <c r="W1438" s="39"/>
      <c r="X1438" s="39"/>
      <c r="Y1438" s="39"/>
      <c r="AN1438" s="68"/>
      <c r="AO1438" s="68"/>
    </row>
    <row r="1439" spans="1:41" s="43" customFormat="1" x14ac:dyDescent="0.25">
      <c r="A1439" s="42"/>
      <c r="B1439" s="42"/>
      <c r="C1439" s="42"/>
      <c r="D1439" s="42"/>
      <c r="E1439" s="42"/>
      <c r="F1439" s="62"/>
      <c r="G1439" s="62"/>
      <c r="H1439" s="63"/>
      <c r="I1439" s="293"/>
      <c r="K1439" s="42"/>
      <c r="L1439" s="42"/>
      <c r="M1439" s="42"/>
      <c r="N1439" s="42"/>
      <c r="O1439" s="63"/>
      <c r="P1439" s="42"/>
      <c r="Q1439" s="42"/>
      <c r="S1439" s="42"/>
      <c r="T1439" s="39"/>
      <c r="U1439" s="39"/>
      <c r="V1439" s="39"/>
      <c r="W1439" s="39"/>
      <c r="X1439" s="39"/>
      <c r="Y1439" s="39"/>
      <c r="AN1439" s="68"/>
      <c r="AO1439" s="68"/>
    </row>
    <row r="1440" spans="1:41" s="43" customFormat="1" x14ac:dyDescent="0.25">
      <c r="A1440" s="42"/>
      <c r="B1440" s="42"/>
      <c r="C1440" s="42"/>
      <c r="D1440" s="42"/>
      <c r="E1440" s="42"/>
      <c r="F1440" s="62"/>
      <c r="G1440" s="62"/>
      <c r="H1440" s="63"/>
      <c r="I1440" s="293"/>
      <c r="K1440" s="42"/>
      <c r="L1440" s="42"/>
      <c r="M1440" s="42"/>
      <c r="N1440" s="42"/>
      <c r="O1440" s="63"/>
      <c r="P1440" s="42"/>
      <c r="Q1440" s="42"/>
      <c r="S1440" s="42"/>
      <c r="T1440" s="39"/>
      <c r="U1440" s="39"/>
      <c r="V1440" s="39"/>
      <c r="W1440" s="39"/>
      <c r="X1440" s="39"/>
      <c r="Y1440" s="39"/>
      <c r="AN1440" s="68"/>
      <c r="AO1440" s="68"/>
    </row>
    <row r="1441" spans="1:41" s="43" customFormat="1" x14ac:dyDescent="0.25">
      <c r="A1441" s="42"/>
      <c r="B1441" s="42"/>
      <c r="C1441" s="42"/>
      <c r="D1441" s="42"/>
      <c r="E1441" s="42"/>
      <c r="F1441" s="62"/>
      <c r="G1441" s="62"/>
      <c r="H1441" s="63"/>
      <c r="I1441" s="293"/>
      <c r="K1441" s="42"/>
      <c r="L1441" s="42"/>
      <c r="M1441" s="42"/>
      <c r="N1441" s="42"/>
      <c r="O1441" s="63"/>
      <c r="P1441" s="42"/>
      <c r="Q1441" s="42"/>
      <c r="S1441" s="42"/>
      <c r="T1441" s="39"/>
      <c r="U1441" s="39"/>
      <c r="V1441" s="39"/>
      <c r="W1441" s="39"/>
      <c r="X1441" s="39"/>
      <c r="Y1441" s="39"/>
      <c r="AN1441" s="68"/>
      <c r="AO1441" s="68"/>
    </row>
    <row r="1442" spans="1:41" s="43" customFormat="1" x14ac:dyDescent="0.25">
      <c r="A1442" s="42"/>
      <c r="B1442" s="42"/>
      <c r="C1442" s="42"/>
      <c r="D1442" s="42"/>
      <c r="E1442" s="42"/>
      <c r="F1442" s="62"/>
      <c r="G1442" s="62"/>
      <c r="H1442" s="63"/>
      <c r="I1442" s="293"/>
      <c r="K1442" s="42"/>
      <c r="L1442" s="42"/>
      <c r="M1442" s="42"/>
      <c r="N1442" s="42"/>
      <c r="O1442" s="63"/>
      <c r="P1442" s="42"/>
      <c r="Q1442" s="42"/>
      <c r="S1442" s="42"/>
      <c r="T1442" s="39"/>
      <c r="U1442" s="39"/>
      <c r="V1442" s="39"/>
      <c r="W1442" s="39"/>
      <c r="X1442" s="39"/>
      <c r="Y1442" s="39"/>
      <c r="AN1442" s="68"/>
      <c r="AO1442" s="68"/>
    </row>
    <row r="1443" spans="1:41" s="43" customFormat="1" x14ac:dyDescent="0.25">
      <c r="A1443" s="42"/>
      <c r="B1443" s="42"/>
      <c r="C1443" s="42"/>
      <c r="D1443" s="42"/>
      <c r="E1443" s="42"/>
      <c r="F1443" s="62"/>
      <c r="G1443" s="62"/>
      <c r="H1443" s="63"/>
      <c r="I1443" s="293"/>
      <c r="K1443" s="42"/>
      <c r="L1443" s="42"/>
      <c r="M1443" s="42"/>
      <c r="N1443" s="42"/>
      <c r="O1443" s="63"/>
      <c r="P1443" s="42"/>
      <c r="Q1443" s="42"/>
      <c r="S1443" s="42"/>
      <c r="T1443" s="39"/>
      <c r="U1443" s="39"/>
      <c r="V1443" s="39"/>
      <c r="W1443" s="39"/>
      <c r="X1443" s="39"/>
      <c r="Y1443" s="39"/>
      <c r="AN1443" s="68"/>
      <c r="AO1443" s="68"/>
    </row>
    <row r="1444" spans="1:41" s="43" customFormat="1" x14ac:dyDescent="0.25">
      <c r="A1444" s="42"/>
      <c r="B1444" s="42"/>
      <c r="C1444" s="42"/>
      <c r="D1444" s="42"/>
      <c r="E1444" s="42"/>
      <c r="F1444" s="62"/>
      <c r="G1444" s="62"/>
      <c r="H1444" s="63"/>
      <c r="I1444" s="293"/>
      <c r="K1444" s="42"/>
      <c r="L1444" s="42"/>
      <c r="M1444" s="42"/>
      <c r="N1444" s="42"/>
      <c r="O1444" s="63"/>
      <c r="P1444" s="42"/>
      <c r="Q1444" s="42"/>
      <c r="S1444" s="42"/>
      <c r="T1444" s="39"/>
      <c r="U1444" s="39"/>
      <c r="V1444" s="39"/>
      <c r="W1444" s="39"/>
      <c r="X1444" s="39"/>
      <c r="Y1444" s="39"/>
      <c r="AN1444" s="68"/>
      <c r="AO1444" s="68"/>
    </row>
    <row r="1445" spans="1:41" s="43" customFormat="1" x14ac:dyDescent="0.25">
      <c r="A1445" s="42"/>
      <c r="B1445" s="42"/>
      <c r="C1445" s="42"/>
      <c r="D1445" s="42"/>
      <c r="E1445" s="42"/>
      <c r="F1445" s="62"/>
      <c r="G1445" s="62"/>
      <c r="H1445" s="63"/>
      <c r="I1445" s="293"/>
      <c r="K1445" s="42"/>
      <c r="L1445" s="42"/>
      <c r="M1445" s="42"/>
      <c r="N1445" s="42"/>
      <c r="O1445" s="63"/>
      <c r="P1445" s="42"/>
      <c r="Q1445" s="42"/>
      <c r="S1445" s="42"/>
      <c r="T1445" s="39"/>
      <c r="U1445" s="39"/>
      <c r="V1445" s="39"/>
      <c r="W1445" s="39"/>
      <c r="X1445" s="39"/>
      <c r="Y1445" s="39"/>
      <c r="AN1445" s="68"/>
      <c r="AO1445" s="68"/>
    </row>
    <row r="1446" spans="1:41" s="43" customFormat="1" x14ac:dyDescent="0.25">
      <c r="A1446" s="42"/>
      <c r="B1446" s="42"/>
      <c r="C1446" s="42"/>
      <c r="D1446" s="42"/>
      <c r="E1446" s="42"/>
      <c r="F1446" s="62"/>
      <c r="G1446" s="62"/>
      <c r="H1446" s="63"/>
      <c r="I1446" s="293"/>
      <c r="K1446" s="42"/>
      <c r="L1446" s="42"/>
      <c r="M1446" s="42"/>
      <c r="N1446" s="42"/>
      <c r="O1446" s="63"/>
      <c r="P1446" s="42"/>
      <c r="Q1446" s="42"/>
      <c r="S1446" s="42"/>
      <c r="T1446" s="39"/>
      <c r="U1446" s="39"/>
      <c r="V1446" s="39"/>
      <c r="W1446" s="39"/>
      <c r="X1446" s="39"/>
      <c r="Y1446" s="39"/>
      <c r="AN1446" s="68"/>
      <c r="AO1446" s="68"/>
    </row>
    <row r="1447" spans="1:41" s="43" customFormat="1" x14ac:dyDescent="0.25">
      <c r="A1447" s="42"/>
      <c r="B1447" s="42"/>
      <c r="C1447" s="42"/>
      <c r="D1447" s="42"/>
      <c r="E1447" s="42"/>
      <c r="F1447" s="62"/>
      <c r="G1447" s="62"/>
      <c r="H1447" s="63"/>
      <c r="I1447" s="293"/>
      <c r="K1447" s="42"/>
      <c r="L1447" s="42"/>
      <c r="M1447" s="42"/>
      <c r="N1447" s="42"/>
      <c r="O1447" s="63"/>
      <c r="P1447" s="42"/>
      <c r="Q1447" s="42"/>
      <c r="S1447" s="42"/>
      <c r="T1447" s="39"/>
      <c r="U1447" s="39"/>
      <c r="V1447" s="39"/>
      <c r="W1447" s="39"/>
      <c r="X1447" s="39"/>
      <c r="Y1447" s="39"/>
      <c r="AN1447" s="68"/>
      <c r="AO1447" s="68"/>
    </row>
    <row r="1448" spans="1:41" s="43" customFormat="1" x14ac:dyDescent="0.25">
      <c r="A1448" s="42"/>
      <c r="B1448" s="42"/>
      <c r="C1448" s="42"/>
      <c r="D1448" s="42"/>
      <c r="E1448" s="42"/>
      <c r="F1448" s="62"/>
      <c r="G1448" s="62"/>
      <c r="H1448" s="63"/>
      <c r="I1448" s="293"/>
      <c r="K1448" s="42"/>
      <c r="L1448" s="42"/>
      <c r="M1448" s="42"/>
      <c r="N1448" s="42"/>
      <c r="O1448" s="63"/>
      <c r="P1448" s="42"/>
      <c r="Q1448" s="42"/>
      <c r="S1448" s="42"/>
      <c r="T1448" s="39"/>
      <c r="U1448" s="39"/>
      <c r="V1448" s="39"/>
      <c r="W1448" s="39"/>
      <c r="X1448" s="39"/>
      <c r="Y1448" s="39"/>
      <c r="AN1448" s="68"/>
      <c r="AO1448" s="68"/>
    </row>
    <row r="1449" spans="1:41" s="43" customFormat="1" x14ac:dyDescent="0.25">
      <c r="A1449" s="42"/>
      <c r="B1449" s="42"/>
      <c r="C1449" s="42"/>
      <c r="D1449" s="42"/>
      <c r="E1449" s="42"/>
      <c r="F1449" s="62"/>
      <c r="G1449" s="62"/>
      <c r="H1449" s="63"/>
      <c r="I1449" s="293"/>
      <c r="K1449" s="42"/>
      <c r="L1449" s="42"/>
      <c r="M1449" s="42"/>
      <c r="N1449" s="42"/>
      <c r="O1449" s="63"/>
      <c r="P1449" s="42"/>
      <c r="Q1449" s="42"/>
      <c r="S1449" s="42"/>
      <c r="T1449" s="39"/>
      <c r="U1449" s="39"/>
      <c r="V1449" s="39"/>
      <c r="W1449" s="39"/>
      <c r="X1449" s="39"/>
      <c r="Y1449" s="39"/>
      <c r="AN1449" s="68"/>
      <c r="AO1449" s="68"/>
    </row>
    <row r="1450" spans="1:41" s="43" customFormat="1" x14ac:dyDescent="0.25">
      <c r="A1450" s="42"/>
      <c r="B1450" s="42"/>
      <c r="C1450" s="42"/>
      <c r="D1450" s="42"/>
      <c r="E1450" s="42"/>
      <c r="F1450" s="62"/>
      <c r="G1450" s="62"/>
      <c r="H1450" s="63"/>
      <c r="I1450" s="293"/>
      <c r="K1450" s="42"/>
      <c r="L1450" s="42"/>
      <c r="M1450" s="42"/>
      <c r="N1450" s="42"/>
      <c r="O1450" s="63"/>
      <c r="P1450" s="42"/>
      <c r="Q1450" s="42"/>
      <c r="S1450" s="42"/>
      <c r="T1450" s="39"/>
      <c r="U1450" s="39"/>
      <c r="V1450" s="39"/>
      <c r="W1450" s="39"/>
      <c r="X1450" s="39"/>
      <c r="Y1450" s="39"/>
      <c r="AN1450" s="68"/>
      <c r="AO1450" s="68"/>
    </row>
    <row r="1451" spans="1:41" s="43" customFormat="1" x14ac:dyDescent="0.25">
      <c r="A1451" s="42"/>
      <c r="B1451" s="42"/>
      <c r="C1451" s="42"/>
      <c r="D1451" s="42"/>
      <c r="E1451" s="42"/>
      <c r="F1451" s="62"/>
      <c r="G1451" s="62"/>
      <c r="H1451" s="63"/>
      <c r="I1451" s="293"/>
      <c r="K1451" s="42"/>
      <c r="L1451" s="42"/>
      <c r="M1451" s="42"/>
      <c r="N1451" s="42"/>
      <c r="O1451" s="63"/>
      <c r="P1451" s="42"/>
      <c r="Q1451" s="42"/>
      <c r="S1451" s="42"/>
      <c r="T1451" s="39"/>
      <c r="U1451" s="39"/>
      <c r="V1451" s="39"/>
      <c r="W1451" s="39"/>
      <c r="X1451" s="39"/>
      <c r="Y1451" s="39"/>
      <c r="AN1451" s="68"/>
      <c r="AO1451" s="68"/>
    </row>
    <row r="1452" spans="1:41" s="43" customFormat="1" x14ac:dyDescent="0.25">
      <c r="A1452" s="42"/>
      <c r="B1452" s="42"/>
      <c r="C1452" s="42"/>
      <c r="D1452" s="42"/>
      <c r="E1452" s="42"/>
      <c r="F1452" s="62"/>
      <c r="G1452" s="62"/>
      <c r="H1452" s="63"/>
      <c r="I1452" s="293"/>
      <c r="K1452" s="42"/>
      <c r="L1452" s="42"/>
      <c r="M1452" s="42"/>
      <c r="N1452" s="42"/>
      <c r="O1452" s="63"/>
      <c r="P1452" s="42"/>
      <c r="Q1452" s="42"/>
      <c r="S1452" s="42"/>
      <c r="T1452" s="39"/>
      <c r="U1452" s="39"/>
      <c r="V1452" s="39"/>
      <c r="W1452" s="39"/>
      <c r="X1452" s="39"/>
      <c r="Y1452" s="39"/>
      <c r="AN1452" s="68"/>
      <c r="AO1452" s="68"/>
    </row>
    <row r="1453" spans="1:41" s="43" customFormat="1" x14ac:dyDescent="0.25">
      <c r="A1453" s="42"/>
      <c r="B1453" s="42"/>
      <c r="C1453" s="42"/>
      <c r="D1453" s="42"/>
      <c r="E1453" s="42"/>
      <c r="F1453" s="62"/>
      <c r="G1453" s="62"/>
      <c r="H1453" s="63"/>
      <c r="I1453" s="293"/>
      <c r="K1453" s="42"/>
      <c r="L1453" s="42"/>
      <c r="M1453" s="42"/>
      <c r="N1453" s="42"/>
      <c r="O1453" s="63"/>
      <c r="P1453" s="42"/>
      <c r="Q1453" s="42"/>
      <c r="S1453" s="42"/>
      <c r="T1453" s="39"/>
      <c r="U1453" s="39"/>
      <c r="V1453" s="39"/>
      <c r="W1453" s="39"/>
      <c r="X1453" s="39"/>
      <c r="Y1453" s="39"/>
      <c r="AN1453" s="68"/>
      <c r="AO1453" s="68"/>
    </row>
    <row r="1454" spans="1:41" s="43" customFormat="1" x14ac:dyDescent="0.25">
      <c r="A1454" s="42"/>
      <c r="B1454" s="42"/>
      <c r="C1454" s="42"/>
      <c r="D1454" s="42"/>
      <c r="E1454" s="42"/>
      <c r="F1454" s="62"/>
      <c r="G1454" s="62"/>
      <c r="H1454" s="63"/>
      <c r="I1454" s="293"/>
      <c r="K1454" s="42"/>
      <c r="L1454" s="42"/>
      <c r="M1454" s="42"/>
      <c r="N1454" s="42"/>
      <c r="O1454" s="63"/>
      <c r="P1454" s="42"/>
      <c r="Q1454" s="42"/>
      <c r="S1454" s="42"/>
      <c r="T1454" s="39"/>
      <c r="U1454" s="39"/>
      <c r="V1454" s="39"/>
      <c r="W1454" s="39"/>
      <c r="X1454" s="39"/>
      <c r="Y1454" s="39"/>
      <c r="AN1454" s="68"/>
      <c r="AO1454" s="68"/>
    </row>
    <row r="1455" spans="1:41" s="43" customFormat="1" x14ac:dyDescent="0.25">
      <c r="A1455" s="42"/>
      <c r="B1455" s="42"/>
      <c r="C1455" s="42"/>
      <c r="D1455" s="42"/>
      <c r="E1455" s="42"/>
      <c r="F1455" s="62"/>
      <c r="G1455" s="62"/>
      <c r="H1455" s="63"/>
      <c r="I1455" s="293"/>
      <c r="K1455" s="42"/>
      <c r="L1455" s="42"/>
      <c r="M1455" s="42"/>
      <c r="N1455" s="42"/>
      <c r="O1455" s="63"/>
      <c r="P1455" s="42"/>
      <c r="Q1455" s="42"/>
      <c r="S1455" s="42"/>
      <c r="T1455" s="39"/>
      <c r="U1455" s="39"/>
      <c r="V1455" s="39"/>
      <c r="W1455" s="39"/>
      <c r="X1455" s="39"/>
      <c r="Y1455" s="39"/>
      <c r="AN1455" s="68"/>
      <c r="AO1455" s="68"/>
    </row>
    <row r="1456" spans="1:41" s="43" customFormat="1" x14ac:dyDescent="0.25">
      <c r="A1456" s="42"/>
      <c r="B1456" s="42"/>
      <c r="C1456" s="42"/>
      <c r="D1456" s="42"/>
      <c r="E1456" s="42"/>
      <c r="F1456" s="62"/>
      <c r="G1456" s="62"/>
      <c r="H1456" s="63"/>
      <c r="I1456" s="293"/>
      <c r="K1456" s="42"/>
      <c r="L1456" s="42"/>
      <c r="M1456" s="42"/>
      <c r="N1456" s="42"/>
      <c r="O1456" s="63"/>
      <c r="P1456" s="42"/>
      <c r="Q1456" s="42"/>
      <c r="S1456" s="42"/>
      <c r="T1456" s="39"/>
      <c r="U1456" s="39"/>
      <c r="V1456" s="39"/>
      <c r="W1456" s="39"/>
      <c r="X1456" s="39"/>
      <c r="Y1456" s="39"/>
      <c r="AN1456" s="68"/>
      <c r="AO1456" s="68"/>
    </row>
    <row r="1457" spans="1:41" s="43" customFormat="1" x14ac:dyDescent="0.25">
      <c r="A1457" s="42"/>
      <c r="B1457" s="42"/>
      <c r="C1457" s="42"/>
      <c r="D1457" s="42"/>
      <c r="E1457" s="42"/>
      <c r="F1457" s="62"/>
      <c r="G1457" s="62"/>
      <c r="H1457" s="63"/>
      <c r="I1457" s="293"/>
      <c r="K1457" s="42"/>
      <c r="L1457" s="42"/>
      <c r="M1457" s="42"/>
      <c r="N1457" s="42"/>
      <c r="O1457" s="63"/>
      <c r="P1457" s="42"/>
      <c r="Q1457" s="42"/>
      <c r="S1457" s="42"/>
      <c r="T1457" s="39"/>
      <c r="U1457" s="39"/>
      <c r="V1457" s="39"/>
      <c r="W1457" s="39"/>
      <c r="X1457" s="39"/>
      <c r="Y1457" s="39"/>
      <c r="AN1457" s="68"/>
      <c r="AO1457" s="68"/>
    </row>
    <row r="1458" spans="1:41" s="43" customFormat="1" x14ac:dyDescent="0.25">
      <c r="A1458" s="42"/>
      <c r="B1458" s="42"/>
      <c r="C1458" s="42"/>
      <c r="D1458" s="42"/>
      <c r="E1458" s="42"/>
      <c r="F1458" s="62"/>
      <c r="G1458" s="62"/>
      <c r="H1458" s="63"/>
      <c r="I1458" s="293"/>
      <c r="K1458" s="42"/>
      <c r="L1458" s="42"/>
      <c r="M1458" s="42"/>
      <c r="N1458" s="42"/>
      <c r="O1458" s="63"/>
      <c r="P1458" s="42"/>
      <c r="Q1458" s="42"/>
      <c r="S1458" s="42"/>
      <c r="T1458" s="39"/>
      <c r="U1458" s="39"/>
      <c r="V1458" s="39"/>
      <c r="W1458" s="39"/>
      <c r="X1458" s="39"/>
      <c r="Y1458" s="39"/>
      <c r="AN1458" s="68"/>
      <c r="AO1458" s="68"/>
    </row>
    <row r="1459" spans="1:41" s="43" customFormat="1" x14ac:dyDescent="0.25">
      <c r="A1459" s="42"/>
      <c r="B1459" s="42"/>
      <c r="C1459" s="42"/>
      <c r="D1459" s="42"/>
      <c r="E1459" s="42"/>
      <c r="F1459" s="62"/>
      <c r="G1459" s="62"/>
      <c r="H1459" s="63"/>
      <c r="I1459" s="293"/>
      <c r="K1459" s="42"/>
      <c r="L1459" s="42"/>
      <c r="M1459" s="42"/>
      <c r="N1459" s="42"/>
      <c r="O1459" s="63"/>
      <c r="P1459" s="42"/>
      <c r="Q1459" s="42"/>
      <c r="S1459" s="42"/>
      <c r="T1459" s="39"/>
      <c r="U1459" s="39"/>
      <c r="V1459" s="39"/>
      <c r="W1459" s="39"/>
      <c r="X1459" s="39"/>
      <c r="Y1459" s="39"/>
      <c r="AN1459" s="68"/>
      <c r="AO1459" s="68"/>
    </row>
    <row r="1460" spans="1:41" s="43" customFormat="1" x14ac:dyDescent="0.25">
      <c r="A1460" s="42"/>
      <c r="B1460" s="42"/>
      <c r="C1460" s="42"/>
      <c r="D1460" s="42"/>
      <c r="E1460" s="42"/>
      <c r="F1460" s="62"/>
      <c r="G1460" s="62"/>
      <c r="H1460" s="63"/>
      <c r="I1460" s="293"/>
      <c r="K1460" s="42"/>
      <c r="L1460" s="42"/>
      <c r="M1460" s="42"/>
      <c r="N1460" s="42"/>
      <c r="O1460" s="63"/>
      <c r="P1460" s="42"/>
      <c r="Q1460" s="42"/>
      <c r="S1460" s="42"/>
      <c r="T1460" s="39"/>
      <c r="U1460" s="39"/>
      <c r="V1460" s="39"/>
      <c r="W1460" s="39"/>
      <c r="X1460" s="39"/>
      <c r="Y1460" s="39"/>
      <c r="AN1460" s="68"/>
      <c r="AO1460" s="68"/>
    </row>
    <row r="1461" spans="1:41" s="43" customFormat="1" x14ac:dyDescent="0.25">
      <c r="A1461" s="42"/>
      <c r="B1461" s="42"/>
      <c r="C1461" s="42"/>
      <c r="D1461" s="42"/>
      <c r="E1461" s="42"/>
      <c r="F1461" s="62"/>
      <c r="G1461" s="62"/>
      <c r="H1461" s="63"/>
      <c r="I1461" s="293"/>
      <c r="K1461" s="42"/>
      <c r="L1461" s="42"/>
      <c r="M1461" s="42"/>
      <c r="N1461" s="42"/>
      <c r="O1461" s="63"/>
      <c r="P1461" s="42"/>
      <c r="Q1461" s="42"/>
      <c r="S1461" s="42"/>
      <c r="T1461" s="39"/>
      <c r="U1461" s="39"/>
      <c r="V1461" s="39"/>
      <c r="W1461" s="39"/>
      <c r="X1461" s="39"/>
      <c r="Y1461" s="39"/>
      <c r="AN1461" s="68"/>
      <c r="AO1461" s="68"/>
    </row>
    <row r="1462" spans="1:41" s="43" customFormat="1" x14ac:dyDescent="0.25">
      <c r="A1462" s="42"/>
      <c r="B1462" s="42"/>
      <c r="C1462" s="42"/>
      <c r="D1462" s="42"/>
      <c r="E1462" s="42"/>
      <c r="F1462" s="62"/>
      <c r="G1462" s="62"/>
      <c r="H1462" s="63"/>
      <c r="I1462" s="293"/>
      <c r="K1462" s="42"/>
      <c r="L1462" s="42"/>
      <c r="M1462" s="42"/>
      <c r="N1462" s="42"/>
      <c r="O1462" s="63"/>
      <c r="P1462" s="42"/>
      <c r="Q1462" s="42"/>
      <c r="S1462" s="42"/>
      <c r="T1462" s="39"/>
      <c r="U1462" s="39"/>
      <c r="V1462" s="39"/>
      <c r="W1462" s="39"/>
      <c r="X1462" s="39"/>
      <c r="Y1462" s="39"/>
      <c r="AN1462" s="68"/>
      <c r="AO1462" s="68"/>
    </row>
    <row r="1463" spans="1:41" s="43" customFormat="1" x14ac:dyDescent="0.25">
      <c r="A1463" s="42"/>
      <c r="B1463" s="42"/>
      <c r="C1463" s="42"/>
      <c r="D1463" s="42"/>
      <c r="E1463" s="42"/>
      <c r="F1463" s="62"/>
      <c r="G1463" s="62"/>
      <c r="H1463" s="63"/>
      <c r="I1463" s="293"/>
      <c r="K1463" s="42"/>
      <c r="L1463" s="42"/>
      <c r="M1463" s="42"/>
      <c r="N1463" s="42"/>
      <c r="O1463" s="63"/>
      <c r="P1463" s="42"/>
      <c r="Q1463" s="42"/>
      <c r="S1463" s="42"/>
      <c r="T1463" s="39"/>
      <c r="U1463" s="39"/>
      <c r="V1463" s="39"/>
      <c r="W1463" s="39"/>
      <c r="X1463" s="39"/>
      <c r="Y1463" s="39"/>
      <c r="AN1463" s="68"/>
      <c r="AO1463" s="68"/>
    </row>
    <row r="1464" spans="1:41" s="43" customFormat="1" x14ac:dyDescent="0.25">
      <c r="A1464" s="42"/>
      <c r="B1464" s="42"/>
      <c r="C1464" s="42"/>
      <c r="D1464" s="42"/>
      <c r="E1464" s="42"/>
      <c r="F1464" s="62"/>
      <c r="G1464" s="62"/>
      <c r="H1464" s="63"/>
      <c r="I1464" s="293"/>
      <c r="K1464" s="42"/>
      <c r="L1464" s="42"/>
      <c r="M1464" s="42"/>
      <c r="N1464" s="42"/>
      <c r="O1464" s="63"/>
      <c r="P1464" s="42"/>
      <c r="Q1464" s="42"/>
      <c r="S1464" s="42"/>
      <c r="T1464" s="39"/>
      <c r="U1464" s="39"/>
      <c r="V1464" s="39"/>
      <c r="W1464" s="39"/>
      <c r="X1464" s="39"/>
      <c r="Y1464" s="39"/>
      <c r="AN1464" s="68"/>
      <c r="AO1464" s="68"/>
    </row>
    <row r="1465" spans="1:41" s="43" customFormat="1" x14ac:dyDescent="0.25">
      <c r="A1465" s="42"/>
      <c r="B1465" s="42"/>
      <c r="C1465" s="42"/>
      <c r="D1465" s="42"/>
      <c r="E1465" s="42"/>
      <c r="F1465" s="62"/>
      <c r="G1465" s="62"/>
      <c r="H1465" s="63"/>
      <c r="I1465" s="293"/>
      <c r="K1465" s="42"/>
      <c r="L1465" s="42"/>
      <c r="M1465" s="42"/>
      <c r="N1465" s="42"/>
      <c r="O1465" s="63"/>
      <c r="P1465" s="42"/>
      <c r="Q1465" s="42"/>
      <c r="S1465" s="42"/>
      <c r="T1465" s="39"/>
      <c r="U1465" s="39"/>
      <c r="V1465" s="39"/>
      <c r="W1465" s="39"/>
      <c r="X1465" s="39"/>
      <c r="Y1465" s="39"/>
      <c r="AN1465" s="68"/>
      <c r="AO1465" s="68"/>
    </row>
    <row r="1466" spans="1:41" s="43" customFormat="1" x14ac:dyDescent="0.25">
      <c r="A1466" s="42"/>
      <c r="B1466" s="42"/>
      <c r="C1466" s="42"/>
      <c r="D1466" s="42"/>
      <c r="E1466" s="42"/>
      <c r="F1466" s="62"/>
      <c r="G1466" s="62"/>
      <c r="H1466" s="63"/>
      <c r="I1466" s="293"/>
      <c r="K1466" s="42"/>
      <c r="L1466" s="42"/>
      <c r="M1466" s="42"/>
      <c r="N1466" s="42"/>
      <c r="O1466" s="63"/>
      <c r="P1466" s="42"/>
      <c r="Q1466" s="42"/>
      <c r="S1466" s="42"/>
      <c r="T1466" s="39"/>
      <c r="U1466" s="39"/>
      <c r="V1466" s="39"/>
      <c r="W1466" s="39"/>
      <c r="X1466" s="39"/>
      <c r="Y1466" s="39"/>
      <c r="AN1466" s="68"/>
      <c r="AO1466" s="68"/>
    </row>
    <row r="1467" spans="1:41" s="43" customFormat="1" x14ac:dyDescent="0.25">
      <c r="A1467" s="42"/>
      <c r="B1467" s="42"/>
      <c r="C1467" s="42"/>
      <c r="D1467" s="42"/>
      <c r="E1467" s="42"/>
      <c r="F1467" s="62"/>
      <c r="G1467" s="62"/>
      <c r="H1467" s="63"/>
      <c r="I1467" s="293"/>
      <c r="K1467" s="42"/>
      <c r="L1467" s="42"/>
      <c r="M1467" s="42"/>
      <c r="N1467" s="42"/>
      <c r="O1467" s="63"/>
      <c r="P1467" s="42"/>
      <c r="Q1467" s="42"/>
      <c r="S1467" s="42"/>
      <c r="T1467" s="39"/>
      <c r="U1467" s="39"/>
      <c r="V1467" s="39"/>
      <c r="W1467" s="39"/>
      <c r="X1467" s="39"/>
      <c r="Y1467" s="39"/>
      <c r="AN1467" s="68"/>
      <c r="AO1467" s="68"/>
    </row>
    <row r="1468" spans="1:41" s="43" customFormat="1" x14ac:dyDescent="0.25">
      <c r="A1468" s="42"/>
      <c r="B1468" s="42"/>
      <c r="C1468" s="42"/>
      <c r="D1468" s="42"/>
      <c r="E1468" s="42"/>
      <c r="F1468" s="62"/>
      <c r="G1468" s="62"/>
      <c r="H1468" s="63"/>
      <c r="I1468" s="293"/>
      <c r="K1468" s="42"/>
      <c r="L1468" s="42"/>
      <c r="M1468" s="42"/>
      <c r="N1468" s="42"/>
      <c r="O1468" s="63"/>
      <c r="P1468" s="42"/>
      <c r="Q1468" s="42"/>
      <c r="S1468" s="42"/>
      <c r="T1468" s="39"/>
      <c r="U1468" s="39"/>
      <c r="V1468" s="39"/>
      <c r="W1468" s="39"/>
      <c r="X1468" s="39"/>
      <c r="Y1468" s="39"/>
      <c r="AN1468" s="68"/>
      <c r="AO1468" s="68"/>
    </row>
    <row r="1469" spans="1:41" s="43" customFormat="1" x14ac:dyDescent="0.25">
      <c r="A1469" s="42"/>
      <c r="B1469" s="42"/>
      <c r="C1469" s="42"/>
      <c r="D1469" s="42"/>
      <c r="E1469" s="42"/>
      <c r="F1469" s="62"/>
      <c r="G1469" s="62"/>
      <c r="H1469" s="63"/>
      <c r="I1469" s="293"/>
      <c r="K1469" s="42"/>
      <c r="L1469" s="42"/>
      <c r="M1469" s="42"/>
      <c r="N1469" s="42"/>
      <c r="O1469" s="63"/>
      <c r="P1469" s="42"/>
      <c r="Q1469" s="42"/>
      <c r="S1469" s="42"/>
      <c r="T1469" s="39"/>
      <c r="U1469" s="39"/>
      <c r="V1469" s="39"/>
      <c r="W1469" s="39"/>
      <c r="X1469" s="39"/>
      <c r="Y1469" s="39"/>
      <c r="AN1469" s="68"/>
      <c r="AO1469" s="68"/>
    </row>
    <row r="1470" spans="1:41" s="43" customFormat="1" x14ac:dyDescent="0.25">
      <c r="A1470" s="42"/>
      <c r="B1470" s="42"/>
      <c r="C1470" s="42"/>
      <c r="D1470" s="42"/>
      <c r="E1470" s="42"/>
      <c r="F1470" s="62"/>
      <c r="G1470" s="62"/>
      <c r="H1470" s="63"/>
      <c r="I1470" s="293"/>
      <c r="K1470" s="42"/>
      <c r="L1470" s="42"/>
      <c r="M1470" s="42"/>
      <c r="N1470" s="42"/>
      <c r="O1470" s="63"/>
      <c r="P1470" s="42"/>
      <c r="Q1470" s="42"/>
      <c r="S1470" s="42"/>
      <c r="T1470" s="39"/>
      <c r="U1470" s="39"/>
      <c r="V1470" s="39"/>
      <c r="W1470" s="39"/>
      <c r="X1470" s="39"/>
      <c r="Y1470" s="39"/>
      <c r="AN1470" s="68"/>
      <c r="AO1470" s="68"/>
    </row>
    <row r="1471" spans="1:41" s="43" customFormat="1" x14ac:dyDescent="0.25">
      <c r="A1471" s="42"/>
      <c r="B1471" s="42"/>
      <c r="C1471" s="42"/>
      <c r="D1471" s="42"/>
      <c r="E1471" s="42"/>
      <c r="F1471" s="62"/>
      <c r="G1471" s="62"/>
      <c r="H1471" s="63"/>
      <c r="I1471" s="293"/>
      <c r="K1471" s="42"/>
      <c r="L1471" s="42"/>
      <c r="M1471" s="42"/>
      <c r="N1471" s="42"/>
      <c r="O1471" s="63"/>
      <c r="P1471" s="42"/>
      <c r="Q1471" s="42"/>
      <c r="S1471" s="42"/>
      <c r="T1471" s="39"/>
      <c r="U1471" s="39"/>
      <c r="V1471" s="39"/>
      <c r="W1471" s="39"/>
      <c r="X1471" s="39"/>
      <c r="Y1471" s="39"/>
      <c r="AN1471" s="68"/>
      <c r="AO1471" s="68"/>
    </row>
    <row r="1472" spans="1:41" s="43" customFormat="1" x14ac:dyDescent="0.25">
      <c r="A1472" s="42"/>
      <c r="B1472" s="42"/>
      <c r="C1472" s="42"/>
      <c r="D1472" s="42"/>
      <c r="E1472" s="42"/>
      <c r="F1472" s="62"/>
      <c r="G1472" s="62"/>
      <c r="H1472" s="63"/>
      <c r="I1472" s="293"/>
      <c r="K1472" s="42"/>
      <c r="L1472" s="42"/>
      <c r="M1472" s="42"/>
      <c r="N1472" s="42"/>
      <c r="O1472" s="63"/>
      <c r="P1472" s="42"/>
      <c r="Q1472" s="42"/>
      <c r="S1472" s="42"/>
      <c r="T1472" s="39"/>
      <c r="U1472" s="39"/>
      <c r="V1472" s="39"/>
      <c r="W1472" s="39"/>
      <c r="X1472" s="39"/>
      <c r="Y1472" s="39"/>
      <c r="AN1472" s="68"/>
      <c r="AO1472" s="68"/>
    </row>
    <row r="1473" spans="1:41" s="43" customFormat="1" x14ac:dyDescent="0.25">
      <c r="A1473" s="42"/>
      <c r="B1473" s="42"/>
      <c r="C1473" s="42"/>
      <c r="D1473" s="42"/>
      <c r="E1473" s="42"/>
      <c r="F1473" s="62"/>
      <c r="G1473" s="62"/>
      <c r="H1473" s="63"/>
      <c r="I1473" s="293"/>
      <c r="K1473" s="42"/>
      <c r="L1473" s="42"/>
      <c r="M1473" s="42"/>
      <c r="N1473" s="42"/>
      <c r="O1473" s="63"/>
      <c r="P1473" s="42"/>
      <c r="Q1473" s="42"/>
      <c r="S1473" s="42"/>
      <c r="T1473" s="39"/>
      <c r="U1473" s="39"/>
      <c r="V1473" s="39"/>
      <c r="W1473" s="39"/>
      <c r="X1473" s="39"/>
      <c r="Y1473" s="39"/>
      <c r="AN1473" s="68"/>
      <c r="AO1473" s="68"/>
    </row>
    <row r="1474" spans="1:41" s="43" customFormat="1" x14ac:dyDescent="0.25">
      <c r="A1474" s="42"/>
      <c r="B1474" s="42"/>
      <c r="C1474" s="42"/>
      <c r="D1474" s="42"/>
      <c r="E1474" s="42"/>
      <c r="F1474" s="62"/>
      <c r="G1474" s="62"/>
      <c r="H1474" s="63"/>
      <c r="I1474" s="293"/>
      <c r="K1474" s="42"/>
      <c r="L1474" s="42"/>
      <c r="M1474" s="42"/>
      <c r="N1474" s="42"/>
      <c r="O1474" s="63"/>
      <c r="P1474" s="42"/>
      <c r="Q1474" s="42"/>
      <c r="S1474" s="42"/>
      <c r="T1474" s="39"/>
      <c r="U1474" s="39"/>
      <c r="V1474" s="39"/>
      <c r="W1474" s="39"/>
      <c r="X1474" s="39"/>
      <c r="Y1474" s="39"/>
      <c r="AN1474" s="68"/>
      <c r="AO1474" s="68"/>
    </row>
    <row r="1475" spans="1:41" s="43" customFormat="1" x14ac:dyDescent="0.25">
      <c r="A1475" s="42"/>
      <c r="B1475" s="42"/>
      <c r="C1475" s="42"/>
      <c r="D1475" s="42"/>
      <c r="E1475" s="42"/>
      <c r="F1475" s="62"/>
      <c r="G1475" s="62"/>
      <c r="H1475" s="63"/>
      <c r="I1475" s="293"/>
      <c r="K1475" s="42"/>
      <c r="L1475" s="42"/>
      <c r="M1475" s="42"/>
      <c r="N1475" s="42"/>
      <c r="O1475" s="63"/>
      <c r="P1475" s="42"/>
      <c r="Q1475" s="42"/>
      <c r="S1475" s="42"/>
      <c r="T1475" s="39"/>
      <c r="U1475" s="39"/>
      <c r="V1475" s="39"/>
      <c r="W1475" s="39"/>
      <c r="X1475" s="39"/>
      <c r="Y1475" s="39"/>
      <c r="AN1475" s="68"/>
      <c r="AO1475" s="68"/>
    </row>
    <row r="1476" spans="1:41" s="43" customFormat="1" x14ac:dyDescent="0.25">
      <c r="A1476" s="42"/>
      <c r="B1476" s="42"/>
      <c r="C1476" s="42"/>
      <c r="D1476" s="42"/>
      <c r="E1476" s="42"/>
      <c r="F1476" s="62"/>
      <c r="G1476" s="62"/>
      <c r="H1476" s="63"/>
      <c r="I1476" s="293"/>
      <c r="K1476" s="42"/>
      <c r="L1476" s="42"/>
      <c r="M1476" s="42"/>
      <c r="N1476" s="42"/>
      <c r="O1476" s="63"/>
      <c r="P1476" s="42"/>
      <c r="Q1476" s="42"/>
      <c r="S1476" s="42"/>
      <c r="T1476" s="39"/>
      <c r="U1476" s="39"/>
      <c r="V1476" s="39"/>
      <c r="W1476" s="39"/>
      <c r="X1476" s="39"/>
      <c r="Y1476" s="39"/>
      <c r="AN1476" s="68"/>
      <c r="AO1476" s="68"/>
    </row>
    <row r="1477" spans="1:41" s="43" customFormat="1" x14ac:dyDescent="0.25">
      <c r="A1477" s="42"/>
      <c r="B1477" s="42"/>
      <c r="C1477" s="42"/>
      <c r="D1477" s="42"/>
      <c r="E1477" s="42"/>
      <c r="F1477" s="62"/>
      <c r="G1477" s="62"/>
      <c r="H1477" s="63"/>
      <c r="I1477" s="293"/>
      <c r="K1477" s="42"/>
      <c r="L1477" s="42"/>
      <c r="M1477" s="42"/>
      <c r="N1477" s="42"/>
      <c r="O1477" s="63"/>
      <c r="P1477" s="42"/>
      <c r="Q1477" s="42"/>
      <c r="S1477" s="42"/>
      <c r="T1477" s="39"/>
      <c r="U1477" s="39"/>
      <c r="V1477" s="39"/>
      <c r="W1477" s="39"/>
      <c r="X1477" s="39"/>
      <c r="Y1477" s="39"/>
      <c r="AN1477" s="68"/>
      <c r="AO1477" s="68"/>
    </row>
    <row r="1478" spans="1:41" s="43" customFormat="1" x14ac:dyDescent="0.25">
      <c r="A1478" s="42"/>
      <c r="B1478" s="42"/>
      <c r="C1478" s="42"/>
      <c r="D1478" s="42"/>
      <c r="E1478" s="42"/>
      <c r="F1478" s="62"/>
      <c r="G1478" s="62"/>
      <c r="H1478" s="63"/>
      <c r="I1478" s="293"/>
      <c r="K1478" s="42"/>
      <c r="L1478" s="42"/>
      <c r="M1478" s="42"/>
      <c r="N1478" s="42"/>
      <c r="O1478" s="63"/>
      <c r="P1478" s="42"/>
      <c r="Q1478" s="42"/>
      <c r="S1478" s="42"/>
      <c r="T1478" s="39"/>
      <c r="U1478" s="39"/>
      <c r="V1478" s="39"/>
      <c r="W1478" s="39"/>
      <c r="X1478" s="39"/>
      <c r="Y1478" s="39"/>
      <c r="AN1478" s="68"/>
      <c r="AO1478" s="68"/>
    </row>
    <row r="1479" spans="1:41" s="43" customFormat="1" x14ac:dyDescent="0.25">
      <c r="A1479" s="42"/>
      <c r="B1479" s="42"/>
      <c r="C1479" s="42"/>
      <c r="D1479" s="42"/>
      <c r="E1479" s="42"/>
      <c r="F1479" s="62"/>
      <c r="G1479" s="62"/>
      <c r="H1479" s="63"/>
      <c r="I1479" s="293"/>
      <c r="K1479" s="42"/>
      <c r="L1479" s="42"/>
      <c r="M1479" s="42"/>
      <c r="N1479" s="42"/>
      <c r="O1479" s="63"/>
      <c r="P1479" s="42"/>
      <c r="Q1479" s="42"/>
      <c r="S1479" s="42"/>
      <c r="T1479" s="39"/>
      <c r="U1479" s="39"/>
      <c r="V1479" s="39"/>
      <c r="W1479" s="39"/>
      <c r="X1479" s="39"/>
      <c r="Y1479" s="39"/>
      <c r="AN1479" s="68"/>
      <c r="AO1479" s="68"/>
    </row>
    <row r="1480" spans="1:41" s="43" customFormat="1" x14ac:dyDescent="0.25">
      <c r="A1480" s="42"/>
      <c r="B1480" s="42"/>
      <c r="C1480" s="42"/>
      <c r="D1480" s="42"/>
      <c r="E1480" s="42"/>
      <c r="F1480" s="62"/>
      <c r="G1480" s="62"/>
      <c r="H1480" s="63"/>
      <c r="I1480" s="293"/>
      <c r="K1480" s="42"/>
      <c r="L1480" s="42"/>
      <c r="M1480" s="42"/>
      <c r="N1480" s="42"/>
      <c r="O1480" s="63"/>
      <c r="P1480" s="42"/>
      <c r="Q1480" s="42"/>
      <c r="S1480" s="42"/>
      <c r="T1480" s="39"/>
      <c r="U1480" s="39"/>
      <c r="V1480" s="39"/>
      <c r="W1480" s="39"/>
      <c r="X1480" s="39"/>
      <c r="Y1480" s="39"/>
      <c r="AN1480" s="68"/>
      <c r="AO1480" s="68"/>
    </row>
    <row r="1481" spans="1:41" s="43" customFormat="1" x14ac:dyDescent="0.25">
      <c r="A1481" s="42"/>
      <c r="B1481" s="42"/>
      <c r="C1481" s="42"/>
      <c r="D1481" s="42"/>
      <c r="E1481" s="42"/>
      <c r="F1481" s="62"/>
      <c r="G1481" s="62"/>
      <c r="H1481" s="63"/>
      <c r="I1481" s="293"/>
      <c r="K1481" s="42"/>
      <c r="L1481" s="42"/>
      <c r="M1481" s="42"/>
      <c r="N1481" s="42"/>
      <c r="O1481" s="63"/>
      <c r="P1481" s="42"/>
      <c r="Q1481" s="42"/>
      <c r="S1481" s="42"/>
      <c r="T1481" s="39"/>
      <c r="U1481" s="39"/>
      <c r="V1481" s="39"/>
      <c r="W1481" s="39"/>
      <c r="X1481" s="39"/>
      <c r="Y1481" s="39"/>
      <c r="AN1481" s="68"/>
      <c r="AO1481" s="68"/>
    </row>
    <row r="1482" spans="1:41" s="43" customFormat="1" x14ac:dyDescent="0.25">
      <c r="A1482" s="42"/>
      <c r="B1482" s="42"/>
      <c r="C1482" s="42"/>
      <c r="D1482" s="42"/>
      <c r="E1482" s="42"/>
      <c r="F1482" s="62"/>
      <c r="G1482" s="62"/>
      <c r="H1482" s="63"/>
      <c r="I1482" s="293"/>
      <c r="K1482" s="42"/>
      <c r="L1482" s="42"/>
      <c r="M1482" s="42"/>
      <c r="N1482" s="42"/>
      <c r="O1482" s="63"/>
      <c r="P1482" s="42"/>
      <c r="Q1482" s="42"/>
      <c r="S1482" s="42"/>
      <c r="T1482" s="39"/>
      <c r="U1482" s="39"/>
      <c r="V1482" s="39"/>
      <c r="W1482" s="39"/>
      <c r="X1482" s="39"/>
      <c r="Y1482" s="39"/>
      <c r="AN1482" s="68"/>
      <c r="AO1482" s="68"/>
    </row>
    <row r="1483" spans="1:41" s="43" customFormat="1" x14ac:dyDescent="0.25">
      <c r="A1483" s="42"/>
      <c r="B1483" s="42"/>
      <c r="C1483" s="42"/>
      <c r="D1483" s="42"/>
      <c r="E1483" s="42"/>
      <c r="F1483" s="62"/>
      <c r="G1483" s="62"/>
      <c r="H1483" s="63"/>
      <c r="I1483" s="293"/>
      <c r="K1483" s="42"/>
      <c r="L1483" s="42"/>
      <c r="M1483" s="42"/>
      <c r="N1483" s="42"/>
      <c r="O1483" s="63"/>
      <c r="P1483" s="42"/>
      <c r="Q1483" s="42"/>
      <c r="S1483" s="42"/>
      <c r="T1483" s="39"/>
      <c r="U1483" s="39"/>
      <c r="V1483" s="39"/>
      <c r="W1483" s="39"/>
      <c r="X1483" s="39"/>
      <c r="Y1483" s="39"/>
      <c r="AN1483" s="68"/>
      <c r="AO1483" s="68"/>
    </row>
    <row r="1484" spans="1:41" s="43" customFormat="1" x14ac:dyDescent="0.25">
      <c r="A1484" s="42"/>
      <c r="B1484" s="42"/>
      <c r="C1484" s="42"/>
      <c r="D1484" s="42"/>
      <c r="E1484" s="42"/>
      <c r="F1484" s="62"/>
      <c r="G1484" s="62"/>
      <c r="H1484" s="63"/>
      <c r="I1484" s="293"/>
      <c r="K1484" s="42"/>
      <c r="L1484" s="42"/>
      <c r="M1484" s="42"/>
      <c r="N1484" s="42"/>
      <c r="O1484" s="63"/>
      <c r="P1484" s="42"/>
      <c r="Q1484" s="42"/>
      <c r="S1484" s="42"/>
      <c r="T1484" s="39"/>
      <c r="U1484" s="39"/>
      <c r="V1484" s="39"/>
      <c r="W1484" s="39"/>
      <c r="X1484" s="39"/>
      <c r="Y1484" s="39"/>
      <c r="AN1484" s="68"/>
      <c r="AO1484" s="68"/>
    </row>
    <row r="1485" spans="1:41" s="43" customFormat="1" x14ac:dyDescent="0.25">
      <c r="A1485" s="42"/>
      <c r="B1485" s="42"/>
      <c r="C1485" s="42"/>
      <c r="D1485" s="42"/>
      <c r="E1485" s="42"/>
      <c r="F1485" s="62"/>
      <c r="G1485" s="62"/>
      <c r="H1485" s="63"/>
      <c r="I1485" s="293"/>
      <c r="K1485" s="42"/>
      <c r="L1485" s="42"/>
      <c r="M1485" s="42"/>
      <c r="N1485" s="42"/>
      <c r="O1485" s="63"/>
      <c r="P1485" s="42"/>
      <c r="Q1485" s="42"/>
      <c r="S1485" s="42"/>
      <c r="T1485" s="39"/>
      <c r="U1485" s="39"/>
      <c r="V1485" s="39"/>
      <c r="W1485" s="39"/>
      <c r="X1485" s="39"/>
      <c r="Y1485" s="39"/>
      <c r="AN1485" s="68"/>
      <c r="AO1485" s="68"/>
    </row>
    <row r="1486" spans="1:41" s="43" customFormat="1" x14ac:dyDescent="0.25">
      <c r="A1486" s="42"/>
      <c r="B1486" s="42"/>
      <c r="C1486" s="42"/>
      <c r="D1486" s="42"/>
      <c r="E1486" s="42"/>
      <c r="F1486" s="62"/>
      <c r="G1486" s="62"/>
      <c r="H1486" s="63"/>
      <c r="I1486" s="293"/>
      <c r="K1486" s="42"/>
      <c r="L1486" s="42"/>
      <c r="M1486" s="42"/>
      <c r="N1486" s="42"/>
      <c r="O1486" s="63"/>
      <c r="P1486" s="42"/>
      <c r="Q1486" s="42"/>
      <c r="S1486" s="42"/>
      <c r="T1486" s="39"/>
      <c r="U1486" s="39"/>
      <c r="V1486" s="39"/>
      <c r="W1486" s="39"/>
      <c r="X1486" s="39"/>
      <c r="Y1486" s="39"/>
      <c r="AN1486" s="68"/>
      <c r="AO1486" s="68"/>
    </row>
    <row r="1487" spans="1:41" s="43" customFormat="1" x14ac:dyDescent="0.25">
      <c r="A1487" s="42"/>
      <c r="B1487" s="42"/>
      <c r="C1487" s="42"/>
      <c r="D1487" s="42"/>
      <c r="E1487" s="42"/>
      <c r="F1487" s="62"/>
      <c r="G1487" s="62"/>
      <c r="H1487" s="63"/>
      <c r="I1487" s="293"/>
      <c r="K1487" s="42"/>
      <c r="L1487" s="42"/>
      <c r="M1487" s="42"/>
      <c r="N1487" s="42"/>
      <c r="O1487" s="63"/>
      <c r="P1487" s="42"/>
      <c r="Q1487" s="42"/>
      <c r="S1487" s="42"/>
      <c r="T1487" s="39"/>
      <c r="U1487" s="39"/>
      <c r="V1487" s="39"/>
      <c r="W1487" s="39"/>
      <c r="X1487" s="39"/>
      <c r="Y1487" s="39"/>
      <c r="AN1487" s="68"/>
      <c r="AO1487" s="68"/>
    </row>
    <row r="1488" spans="1:41" s="43" customFormat="1" x14ac:dyDescent="0.25">
      <c r="A1488" s="42"/>
      <c r="B1488" s="42"/>
      <c r="C1488" s="42"/>
      <c r="D1488" s="42"/>
      <c r="E1488" s="42"/>
      <c r="F1488" s="62"/>
      <c r="G1488" s="62"/>
      <c r="H1488" s="63"/>
      <c r="I1488" s="293"/>
      <c r="K1488" s="42"/>
      <c r="L1488" s="42"/>
      <c r="M1488" s="42"/>
      <c r="N1488" s="42"/>
      <c r="O1488" s="63"/>
      <c r="P1488" s="42"/>
      <c r="Q1488" s="42"/>
      <c r="S1488" s="42"/>
      <c r="T1488" s="39"/>
      <c r="U1488" s="39"/>
      <c r="V1488" s="39"/>
      <c r="W1488" s="39"/>
      <c r="X1488" s="39"/>
      <c r="Y1488" s="39"/>
      <c r="AN1488" s="68"/>
      <c r="AO1488" s="68"/>
    </row>
    <row r="1489" spans="1:41" s="43" customFormat="1" x14ac:dyDescent="0.25">
      <c r="A1489" s="42"/>
      <c r="B1489" s="42"/>
      <c r="C1489" s="42"/>
      <c r="D1489" s="42"/>
      <c r="E1489" s="42"/>
      <c r="F1489" s="62"/>
      <c r="G1489" s="62"/>
      <c r="H1489" s="63"/>
      <c r="I1489" s="293"/>
      <c r="K1489" s="42"/>
      <c r="L1489" s="42"/>
      <c r="M1489" s="42"/>
      <c r="N1489" s="42"/>
      <c r="O1489" s="63"/>
      <c r="P1489" s="42"/>
      <c r="Q1489" s="42"/>
      <c r="S1489" s="42"/>
      <c r="T1489" s="39"/>
      <c r="U1489" s="39"/>
      <c r="V1489" s="39"/>
      <c r="W1489" s="39"/>
      <c r="X1489" s="39"/>
      <c r="Y1489" s="39"/>
      <c r="AN1489" s="68"/>
      <c r="AO1489" s="68"/>
    </row>
    <row r="1490" spans="1:41" s="43" customFormat="1" x14ac:dyDescent="0.25">
      <c r="A1490" s="42"/>
      <c r="B1490" s="42"/>
      <c r="C1490" s="42"/>
      <c r="D1490" s="42"/>
      <c r="E1490" s="42"/>
      <c r="F1490" s="62"/>
      <c r="G1490" s="62"/>
      <c r="H1490" s="63"/>
      <c r="I1490" s="293"/>
      <c r="K1490" s="42"/>
      <c r="L1490" s="42"/>
      <c r="M1490" s="42"/>
      <c r="N1490" s="42"/>
      <c r="O1490" s="63"/>
      <c r="P1490" s="42"/>
      <c r="Q1490" s="42"/>
      <c r="S1490" s="42"/>
      <c r="T1490" s="39"/>
      <c r="U1490" s="39"/>
      <c r="V1490" s="39"/>
      <c r="W1490" s="39"/>
      <c r="X1490" s="39"/>
      <c r="Y1490" s="39"/>
      <c r="AN1490" s="68"/>
      <c r="AO1490" s="68"/>
    </row>
    <row r="1491" spans="1:41" s="43" customFormat="1" x14ac:dyDescent="0.25">
      <c r="A1491" s="42"/>
      <c r="B1491" s="42"/>
      <c r="C1491" s="42"/>
      <c r="D1491" s="42"/>
      <c r="E1491" s="42"/>
      <c r="F1491" s="62"/>
      <c r="G1491" s="62"/>
      <c r="H1491" s="63"/>
      <c r="I1491" s="293"/>
      <c r="K1491" s="42"/>
      <c r="L1491" s="42"/>
      <c r="M1491" s="42"/>
      <c r="N1491" s="42"/>
      <c r="O1491" s="63"/>
      <c r="P1491" s="42"/>
      <c r="Q1491" s="42"/>
      <c r="S1491" s="42"/>
      <c r="T1491" s="39"/>
      <c r="U1491" s="39"/>
      <c r="V1491" s="39"/>
      <c r="W1491" s="39"/>
      <c r="X1491" s="39"/>
      <c r="Y1491" s="39"/>
      <c r="AN1491" s="68"/>
      <c r="AO1491" s="68"/>
    </row>
    <row r="1492" spans="1:41" s="43" customFormat="1" x14ac:dyDescent="0.25">
      <c r="A1492" s="42"/>
      <c r="B1492" s="42"/>
      <c r="C1492" s="42"/>
      <c r="D1492" s="42"/>
      <c r="E1492" s="42"/>
      <c r="F1492" s="62"/>
      <c r="G1492" s="62"/>
      <c r="H1492" s="63"/>
      <c r="I1492" s="293"/>
      <c r="K1492" s="42"/>
      <c r="L1492" s="42"/>
      <c r="M1492" s="42"/>
      <c r="N1492" s="42"/>
      <c r="O1492" s="63"/>
      <c r="P1492" s="42"/>
      <c r="Q1492" s="42"/>
      <c r="S1492" s="42"/>
      <c r="T1492" s="39"/>
      <c r="U1492" s="39"/>
      <c r="V1492" s="39"/>
      <c r="W1492" s="39"/>
      <c r="X1492" s="39"/>
      <c r="Y1492" s="39"/>
      <c r="AN1492" s="68"/>
      <c r="AO1492" s="68"/>
    </row>
    <row r="1493" spans="1:41" s="43" customFormat="1" x14ac:dyDescent="0.25">
      <c r="A1493" s="42"/>
      <c r="B1493" s="42"/>
      <c r="C1493" s="42"/>
      <c r="D1493" s="42"/>
      <c r="E1493" s="42"/>
      <c r="F1493" s="62"/>
      <c r="G1493" s="62"/>
      <c r="H1493" s="63"/>
      <c r="I1493" s="293"/>
      <c r="K1493" s="42"/>
      <c r="L1493" s="42"/>
      <c r="M1493" s="42"/>
      <c r="N1493" s="42"/>
      <c r="O1493" s="63"/>
      <c r="P1493" s="42"/>
      <c r="Q1493" s="42"/>
      <c r="S1493" s="42"/>
      <c r="T1493" s="39"/>
      <c r="U1493" s="39"/>
      <c r="V1493" s="39"/>
      <c r="W1493" s="39"/>
      <c r="X1493" s="39"/>
      <c r="Y1493" s="39"/>
      <c r="AN1493" s="68"/>
      <c r="AO1493" s="68"/>
    </row>
    <row r="1494" spans="1:41" s="43" customFormat="1" x14ac:dyDescent="0.25">
      <c r="A1494" s="42"/>
      <c r="B1494" s="42"/>
      <c r="C1494" s="42"/>
      <c r="D1494" s="42"/>
      <c r="E1494" s="42"/>
      <c r="F1494" s="62"/>
      <c r="G1494" s="62"/>
      <c r="H1494" s="63"/>
      <c r="I1494" s="293"/>
      <c r="K1494" s="42"/>
      <c r="L1494" s="42"/>
      <c r="M1494" s="42"/>
      <c r="N1494" s="42"/>
      <c r="O1494" s="63"/>
      <c r="P1494" s="42"/>
      <c r="Q1494" s="42"/>
      <c r="S1494" s="42"/>
      <c r="T1494" s="39"/>
      <c r="U1494" s="39"/>
      <c r="V1494" s="39"/>
      <c r="W1494" s="39"/>
      <c r="X1494" s="39"/>
      <c r="Y1494" s="39"/>
      <c r="AN1494" s="68"/>
      <c r="AO1494" s="68"/>
    </row>
    <row r="1495" spans="1:41" s="43" customFormat="1" x14ac:dyDescent="0.25">
      <c r="A1495" s="42"/>
      <c r="B1495" s="42"/>
      <c r="C1495" s="42"/>
      <c r="D1495" s="42"/>
      <c r="E1495" s="42"/>
      <c r="F1495" s="62"/>
      <c r="G1495" s="62"/>
      <c r="H1495" s="63"/>
      <c r="I1495" s="293"/>
      <c r="K1495" s="42"/>
      <c r="L1495" s="42"/>
      <c r="M1495" s="42"/>
      <c r="N1495" s="42"/>
      <c r="O1495" s="63"/>
      <c r="P1495" s="42"/>
      <c r="Q1495" s="42"/>
      <c r="S1495" s="42"/>
      <c r="T1495" s="39"/>
      <c r="U1495" s="39"/>
      <c r="V1495" s="39"/>
      <c r="W1495" s="39"/>
      <c r="X1495" s="39"/>
      <c r="Y1495" s="39"/>
      <c r="AN1495" s="68"/>
      <c r="AO1495" s="68"/>
    </row>
    <row r="1496" spans="1:41" s="43" customFormat="1" x14ac:dyDescent="0.25">
      <c r="A1496" s="42"/>
      <c r="B1496" s="42"/>
      <c r="C1496" s="42"/>
      <c r="D1496" s="42"/>
      <c r="E1496" s="42"/>
      <c r="F1496" s="62"/>
      <c r="G1496" s="62"/>
      <c r="H1496" s="63"/>
      <c r="I1496" s="293"/>
      <c r="K1496" s="42"/>
      <c r="L1496" s="42"/>
      <c r="M1496" s="42"/>
      <c r="N1496" s="42"/>
      <c r="O1496" s="63"/>
      <c r="P1496" s="42"/>
      <c r="Q1496" s="42"/>
      <c r="S1496" s="42"/>
      <c r="T1496" s="39"/>
      <c r="U1496" s="39"/>
      <c r="V1496" s="39"/>
      <c r="W1496" s="39"/>
      <c r="X1496" s="39"/>
      <c r="Y1496" s="39"/>
      <c r="AN1496" s="68"/>
      <c r="AO1496" s="68"/>
    </row>
    <row r="1497" spans="1:41" s="43" customFormat="1" x14ac:dyDescent="0.25">
      <c r="A1497" s="42"/>
      <c r="B1497" s="42"/>
      <c r="C1497" s="42"/>
      <c r="D1497" s="42"/>
      <c r="E1497" s="42"/>
      <c r="F1497" s="62"/>
      <c r="G1497" s="62"/>
      <c r="H1497" s="63"/>
      <c r="I1497" s="293"/>
      <c r="K1497" s="42"/>
      <c r="L1497" s="42"/>
      <c r="M1497" s="42"/>
      <c r="N1497" s="42"/>
      <c r="O1497" s="63"/>
      <c r="P1497" s="42"/>
      <c r="Q1497" s="42"/>
      <c r="S1497" s="42"/>
      <c r="T1497" s="39"/>
      <c r="U1497" s="39"/>
      <c r="V1497" s="39"/>
      <c r="W1497" s="39"/>
      <c r="X1497" s="39"/>
      <c r="Y1497" s="39"/>
      <c r="AN1497" s="68"/>
      <c r="AO1497" s="68"/>
    </row>
    <row r="1498" spans="1:41" s="43" customFormat="1" x14ac:dyDescent="0.25">
      <c r="A1498" s="42"/>
      <c r="B1498" s="42"/>
      <c r="C1498" s="42"/>
      <c r="D1498" s="42"/>
      <c r="E1498" s="42"/>
      <c r="F1498" s="62"/>
      <c r="G1498" s="62"/>
      <c r="H1498" s="63"/>
      <c r="I1498" s="293"/>
      <c r="K1498" s="42"/>
      <c r="L1498" s="42"/>
      <c r="M1498" s="42"/>
      <c r="N1498" s="42"/>
      <c r="O1498" s="63"/>
      <c r="P1498" s="42"/>
      <c r="Q1498" s="42"/>
      <c r="S1498" s="42"/>
      <c r="T1498" s="39"/>
      <c r="U1498" s="39"/>
      <c r="V1498" s="39"/>
      <c r="W1498" s="39"/>
      <c r="X1498" s="39"/>
      <c r="Y1498" s="39"/>
      <c r="AN1498" s="68"/>
      <c r="AO1498" s="68"/>
    </row>
    <row r="1499" spans="1:41" s="43" customFormat="1" x14ac:dyDescent="0.25">
      <c r="A1499" s="42"/>
      <c r="B1499" s="42"/>
      <c r="C1499" s="42"/>
      <c r="D1499" s="42"/>
      <c r="E1499" s="42"/>
      <c r="F1499" s="62"/>
      <c r="G1499" s="62"/>
      <c r="H1499" s="63"/>
      <c r="I1499" s="293"/>
      <c r="K1499" s="42"/>
      <c r="L1499" s="42"/>
      <c r="M1499" s="42"/>
      <c r="N1499" s="42"/>
      <c r="O1499" s="63"/>
      <c r="P1499" s="42"/>
      <c r="Q1499" s="42"/>
      <c r="S1499" s="42"/>
      <c r="T1499" s="39"/>
      <c r="U1499" s="39"/>
      <c r="V1499" s="39"/>
      <c r="W1499" s="39"/>
      <c r="X1499" s="39"/>
      <c r="Y1499" s="39"/>
      <c r="AN1499" s="68"/>
      <c r="AO1499" s="68"/>
    </row>
    <row r="1500" spans="1:41" s="43" customFormat="1" x14ac:dyDescent="0.25">
      <c r="A1500" s="42"/>
      <c r="B1500" s="42"/>
      <c r="C1500" s="42"/>
      <c r="D1500" s="42"/>
      <c r="E1500" s="42"/>
      <c r="F1500" s="62"/>
      <c r="G1500" s="62"/>
      <c r="H1500" s="63"/>
      <c r="I1500" s="293"/>
      <c r="K1500" s="42"/>
      <c r="L1500" s="42"/>
      <c r="M1500" s="42"/>
      <c r="N1500" s="42"/>
      <c r="O1500" s="63"/>
      <c r="P1500" s="42"/>
      <c r="Q1500" s="42"/>
      <c r="S1500" s="42"/>
      <c r="T1500" s="39"/>
      <c r="U1500" s="39"/>
      <c r="V1500" s="39"/>
      <c r="W1500" s="39"/>
      <c r="X1500" s="39"/>
      <c r="Y1500" s="39"/>
      <c r="AN1500" s="68"/>
      <c r="AO1500" s="68"/>
    </row>
    <row r="1501" spans="1:41" s="43" customFormat="1" x14ac:dyDescent="0.25">
      <c r="A1501" s="42"/>
      <c r="B1501" s="42"/>
      <c r="C1501" s="42"/>
      <c r="D1501" s="42"/>
      <c r="E1501" s="42"/>
      <c r="F1501" s="62"/>
      <c r="G1501" s="62"/>
      <c r="H1501" s="63"/>
      <c r="I1501" s="293"/>
      <c r="K1501" s="42"/>
      <c r="L1501" s="42"/>
      <c r="M1501" s="42"/>
      <c r="N1501" s="42"/>
      <c r="O1501" s="63"/>
      <c r="P1501" s="42"/>
      <c r="Q1501" s="42"/>
      <c r="S1501" s="42"/>
      <c r="T1501" s="39"/>
      <c r="U1501" s="39"/>
      <c r="V1501" s="39"/>
      <c r="W1501" s="39"/>
      <c r="X1501" s="39"/>
      <c r="Y1501" s="39"/>
      <c r="AN1501" s="68"/>
      <c r="AO1501" s="68"/>
    </row>
    <row r="1502" spans="1:41" s="43" customFormat="1" x14ac:dyDescent="0.25">
      <c r="A1502" s="42"/>
      <c r="B1502" s="42"/>
      <c r="C1502" s="42"/>
      <c r="D1502" s="42"/>
      <c r="E1502" s="42"/>
      <c r="F1502" s="62"/>
      <c r="G1502" s="62"/>
      <c r="H1502" s="63"/>
      <c r="I1502" s="293"/>
      <c r="K1502" s="42"/>
      <c r="L1502" s="42"/>
      <c r="M1502" s="42"/>
      <c r="N1502" s="42"/>
      <c r="O1502" s="63"/>
      <c r="P1502" s="42"/>
      <c r="Q1502" s="42"/>
      <c r="S1502" s="42"/>
      <c r="T1502" s="39"/>
      <c r="U1502" s="39"/>
      <c r="V1502" s="39"/>
      <c r="W1502" s="39"/>
      <c r="X1502" s="39"/>
      <c r="Y1502" s="39"/>
      <c r="AN1502" s="68"/>
      <c r="AO1502" s="68"/>
    </row>
    <row r="1503" spans="1:41" s="43" customFormat="1" x14ac:dyDescent="0.25">
      <c r="A1503" s="42"/>
      <c r="B1503" s="42"/>
      <c r="C1503" s="42"/>
      <c r="D1503" s="42"/>
      <c r="E1503" s="42"/>
      <c r="F1503" s="62"/>
      <c r="G1503" s="62"/>
      <c r="H1503" s="63"/>
      <c r="I1503" s="293"/>
      <c r="K1503" s="42"/>
      <c r="L1503" s="42"/>
      <c r="M1503" s="42"/>
      <c r="N1503" s="42"/>
      <c r="O1503" s="63"/>
      <c r="P1503" s="42"/>
      <c r="Q1503" s="42"/>
      <c r="S1503" s="42"/>
      <c r="T1503" s="39"/>
      <c r="U1503" s="39"/>
      <c r="V1503" s="39"/>
      <c r="W1503" s="39"/>
      <c r="X1503" s="39"/>
      <c r="Y1503" s="39"/>
      <c r="AN1503" s="68"/>
      <c r="AO1503" s="68"/>
    </row>
    <row r="1504" spans="1:41" s="43" customFormat="1" x14ac:dyDescent="0.25">
      <c r="A1504" s="42"/>
      <c r="B1504" s="42"/>
      <c r="C1504" s="42"/>
      <c r="D1504" s="42"/>
      <c r="E1504" s="42"/>
      <c r="F1504" s="62"/>
      <c r="G1504" s="62"/>
      <c r="H1504" s="63"/>
      <c r="I1504" s="293"/>
      <c r="K1504" s="42"/>
      <c r="L1504" s="42"/>
      <c r="M1504" s="42"/>
      <c r="N1504" s="42"/>
      <c r="O1504" s="63"/>
      <c r="P1504" s="42"/>
      <c r="Q1504" s="42"/>
      <c r="S1504" s="42"/>
      <c r="T1504" s="39"/>
      <c r="U1504" s="39"/>
      <c r="V1504" s="39"/>
      <c r="W1504" s="39"/>
      <c r="X1504" s="39"/>
      <c r="Y1504" s="39"/>
      <c r="AN1504" s="68"/>
      <c r="AO1504" s="68"/>
    </row>
    <row r="1505" spans="1:41" s="43" customFormat="1" x14ac:dyDescent="0.25">
      <c r="A1505" s="42"/>
      <c r="B1505" s="42"/>
      <c r="C1505" s="42"/>
      <c r="D1505" s="42"/>
      <c r="E1505" s="42"/>
      <c r="F1505" s="62"/>
      <c r="G1505" s="62"/>
      <c r="H1505" s="63"/>
      <c r="I1505" s="293"/>
      <c r="K1505" s="42"/>
      <c r="L1505" s="42"/>
      <c r="M1505" s="42"/>
      <c r="N1505" s="42"/>
      <c r="O1505" s="63"/>
      <c r="P1505" s="42"/>
      <c r="Q1505" s="42"/>
      <c r="S1505" s="42"/>
      <c r="T1505" s="39"/>
      <c r="U1505" s="39"/>
      <c r="V1505" s="39"/>
      <c r="W1505" s="39"/>
      <c r="X1505" s="39"/>
      <c r="Y1505" s="39"/>
      <c r="AN1505" s="68"/>
      <c r="AO1505" s="68"/>
    </row>
    <row r="1506" spans="1:41" s="43" customFormat="1" x14ac:dyDescent="0.25">
      <c r="A1506" s="42"/>
      <c r="B1506" s="42"/>
      <c r="C1506" s="42"/>
      <c r="D1506" s="42"/>
      <c r="E1506" s="42"/>
      <c r="F1506" s="62"/>
      <c r="G1506" s="62"/>
      <c r="H1506" s="63"/>
      <c r="I1506" s="293"/>
      <c r="K1506" s="42"/>
      <c r="L1506" s="42"/>
      <c r="M1506" s="42"/>
      <c r="N1506" s="42"/>
      <c r="O1506" s="63"/>
      <c r="P1506" s="42"/>
      <c r="Q1506" s="42"/>
      <c r="S1506" s="42"/>
      <c r="T1506" s="39"/>
      <c r="U1506" s="39"/>
      <c r="V1506" s="39"/>
      <c r="W1506" s="39"/>
      <c r="X1506" s="39"/>
      <c r="Y1506" s="39"/>
      <c r="AN1506" s="68"/>
      <c r="AO1506" s="68"/>
    </row>
    <row r="1507" spans="1:41" s="43" customFormat="1" x14ac:dyDescent="0.25">
      <c r="A1507" s="42"/>
      <c r="B1507" s="42"/>
      <c r="C1507" s="42"/>
      <c r="D1507" s="42"/>
      <c r="E1507" s="42"/>
      <c r="F1507" s="62"/>
      <c r="G1507" s="62"/>
      <c r="H1507" s="63"/>
      <c r="I1507" s="293"/>
      <c r="K1507" s="42"/>
      <c r="L1507" s="42"/>
      <c r="M1507" s="42"/>
      <c r="N1507" s="42"/>
      <c r="O1507" s="63"/>
      <c r="P1507" s="42"/>
      <c r="Q1507" s="42"/>
      <c r="S1507" s="42"/>
      <c r="T1507" s="39"/>
      <c r="U1507" s="39"/>
      <c r="V1507" s="39"/>
      <c r="W1507" s="39"/>
      <c r="X1507" s="39"/>
      <c r="Y1507" s="39"/>
      <c r="AN1507" s="68"/>
      <c r="AO1507" s="68"/>
    </row>
    <row r="1508" spans="1:41" s="43" customFormat="1" x14ac:dyDescent="0.25">
      <c r="A1508" s="42"/>
      <c r="B1508" s="42"/>
      <c r="C1508" s="42"/>
      <c r="D1508" s="42"/>
      <c r="E1508" s="42"/>
      <c r="F1508" s="62"/>
      <c r="G1508" s="62"/>
      <c r="H1508" s="63"/>
      <c r="I1508" s="293"/>
      <c r="K1508" s="42"/>
      <c r="L1508" s="42"/>
      <c r="M1508" s="42"/>
      <c r="N1508" s="42"/>
      <c r="O1508" s="63"/>
      <c r="P1508" s="42"/>
      <c r="Q1508" s="42"/>
      <c r="S1508" s="42"/>
      <c r="T1508" s="39"/>
      <c r="U1508" s="39"/>
      <c r="V1508" s="39"/>
      <c r="W1508" s="39"/>
      <c r="X1508" s="39"/>
      <c r="Y1508" s="39"/>
      <c r="AN1508" s="68"/>
      <c r="AO1508" s="68"/>
    </row>
    <row r="1509" spans="1:41" s="43" customFormat="1" x14ac:dyDescent="0.25">
      <c r="A1509" s="42"/>
      <c r="B1509" s="42"/>
      <c r="C1509" s="42"/>
      <c r="D1509" s="42"/>
      <c r="E1509" s="42"/>
      <c r="F1509" s="62"/>
      <c r="G1509" s="62"/>
      <c r="H1509" s="63"/>
      <c r="I1509" s="293"/>
      <c r="K1509" s="42"/>
      <c r="L1509" s="42"/>
      <c r="M1509" s="42"/>
      <c r="N1509" s="42"/>
      <c r="O1509" s="63"/>
      <c r="P1509" s="42"/>
      <c r="Q1509" s="42"/>
      <c r="S1509" s="42"/>
      <c r="T1509" s="39"/>
      <c r="U1509" s="39"/>
      <c r="V1509" s="39"/>
      <c r="W1509" s="39"/>
      <c r="X1509" s="39"/>
      <c r="Y1509" s="39"/>
      <c r="AN1509" s="68"/>
      <c r="AO1509" s="68"/>
    </row>
    <row r="1510" spans="1:41" s="43" customFormat="1" x14ac:dyDescent="0.25">
      <c r="A1510" s="42"/>
      <c r="B1510" s="42"/>
      <c r="C1510" s="42"/>
      <c r="D1510" s="42"/>
      <c r="E1510" s="42"/>
      <c r="F1510" s="62"/>
      <c r="G1510" s="62"/>
      <c r="H1510" s="63"/>
      <c r="I1510" s="293"/>
      <c r="K1510" s="42"/>
      <c r="L1510" s="42"/>
      <c r="M1510" s="42"/>
      <c r="N1510" s="42"/>
      <c r="O1510" s="63"/>
      <c r="P1510" s="42"/>
      <c r="Q1510" s="42"/>
      <c r="S1510" s="42"/>
      <c r="T1510" s="39"/>
      <c r="U1510" s="39"/>
      <c r="V1510" s="39"/>
      <c r="W1510" s="39"/>
      <c r="X1510" s="39"/>
      <c r="Y1510" s="39"/>
      <c r="AN1510" s="68"/>
      <c r="AO1510" s="68"/>
    </row>
    <row r="1511" spans="1:41" s="43" customFormat="1" x14ac:dyDescent="0.25">
      <c r="A1511" s="42"/>
      <c r="B1511" s="42"/>
      <c r="C1511" s="42"/>
      <c r="D1511" s="42"/>
      <c r="E1511" s="42"/>
      <c r="F1511" s="62"/>
      <c r="G1511" s="62"/>
      <c r="H1511" s="63"/>
      <c r="I1511" s="293"/>
      <c r="K1511" s="42"/>
      <c r="L1511" s="42"/>
      <c r="M1511" s="42"/>
      <c r="N1511" s="42"/>
      <c r="O1511" s="63"/>
      <c r="P1511" s="42"/>
      <c r="Q1511" s="42"/>
      <c r="S1511" s="42"/>
      <c r="T1511" s="39"/>
      <c r="U1511" s="39"/>
      <c r="V1511" s="39"/>
      <c r="W1511" s="39"/>
      <c r="X1511" s="39"/>
      <c r="Y1511" s="39"/>
      <c r="AN1511" s="68"/>
      <c r="AO1511" s="68"/>
    </row>
    <row r="1512" spans="1:41" s="43" customFormat="1" x14ac:dyDescent="0.25">
      <c r="A1512" s="42"/>
      <c r="B1512" s="42"/>
      <c r="C1512" s="42"/>
      <c r="D1512" s="42"/>
      <c r="E1512" s="42"/>
      <c r="F1512" s="62"/>
      <c r="G1512" s="62"/>
      <c r="H1512" s="63"/>
      <c r="I1512" s="293"/>
      <c r="K1512" s="42"/>
      <c r="L1512" s="42"/>
      <c r="M1512" s="42"/>
      <c r="N1512" s="42"/>
      <c r="O1512" s="63"/>
      <c r="P1512" s="42"/>
      <c r="Q1512" s="42"/>
      <c r="S1512" s="42"/>
      <c r="T1512" s="39"/>
      <c r="U1512" s="39"/>
      <c r="V1512" s="39"/>
      <c r="W1512" s="39"/>
      <c r="X1512" s="39"/>
      <c r="Y1512" s="39"/>
      <c r="AN1512" s="68"/>
      <c r="AO1512" s="68"/>
    </row>
    <row r="1513" spans="1:41" s="43" customFormat="1" x14ac:dyDescent="0.25">
      <c r="A1513" s="42"/>
      <c r="B1513" s="42"/>
      <c r="C1513" s="42"/>
      <c r="D1513" s="42"/>
      <c r="E1513" s="42"/>
      <c r="F1513" s="62"/>
      <c r="G1513" s="62"/>
      <c r="H1513" s="63"/>
      <c r="I1513" s="293"/>
      <c r="K1513" s="42"/>
      <c r="L1513" s="42"/>
      <c r="M1513" s="42"/>
      <c r="N1513" s="42"/>
      <c r="O1513" s="63"/>
      <c r="P1513" s="42"/>
      <c r="Q1513" s="42"/>
      <c r="S1513" s="42"/>
      <c r="T1513" s="39"/>
      <c r="U1513" s="39"/>
      <c r="V1513" s="39"/>
      <c r="W1513" s="39"/>
      <c r="X1513" s="39"/>
      <c r="Y1513" s="39"/>
      <c r="AN1513" s="68"/>
      <c r="AO1513" s="68"/>
    </row>
    <row r="1514" spans="1:41" s="43" customFormat="1" x14ac:dyDescent="0.25">
      <c r="A1514" s="42"/>
      <c r="B1514" s="42"/>
      <c r="C1514" s="42"/>
      <c r="D1514" s="42"/>
      <c r="E1514" s="42"/>
      <c r="F1514" s="62"/>
      <c r="G1514" s="62"/>
      <c r="H1514" s="63"/>
      <c r="I1514" s="293"/>
      <c r="K1514" s="42"/>
      <c r="L1514" s="42"/>
      <c r="M1514" s="42"/>
      <c r="N1514" s="42"/>
      <c r="O1514" s="63"/>
      <c r="P1514" s="42"/>
      <c r="Q1514" s="42"/>
      <c r="S1514" s="42"/>
      <c r="T1514" s="39"/>
      <c r="U1514" s="39"/>
      <c r="V1514" s="39"/>
      <c r="W1514" s="39"/>
      <c r="X1514" s="39"/>
      <c r="Y1514" s="39"/>
      <c r="AN1514" s="68"/>
      <c r="AO1514" s="68"/>
    </row>
    <row r="1515" spans="1:41" s="43" customFormat="1" x14ac:dyDescent="0.25">
      <c r="A1515" s="42"/>
      <c r="B1515" s="42"/>
      <c r="C1515" s="42"/>
      <c r="D1515" s="42"/>
      <c r="E1515" s="42"/>
      <c r="F1515" s="62"/>
      <c r="G1515" s="62"/>
      <c r="H1515" s="63"/>
      <c r="I1515" s="293"/>
      <c r="K1515" s="42"/>
      <c r="L1515" s="42"/>
      <c r="M1515" s="42"/>
      <c r="N1515" s="42"/>
      <c r="O1515" s="63"/>
      <c r="P1515" s="42"/>
      <c r="Q1515" s="42"/>
      <c r="S1515" s="42"/>
      <c r="T1515" s="39"/>
      <c r="U1515" s="39"/>
      <c r="V1515" s="39"/>
      <c r="W1515" s="39"/>
      <c r="X1515" s="39"/>
      <c r="Y1515" s="39"/>
      <c r="AN1515" s="68"/>
      <c r="AO1515" s="68"/>
    </row>
    <row r="1516" spans="1:41" s="43" customFormat="1" x14ac:dyDescent="0.25">
      <c r="A1516" s="42"/>
      <c r="B1516" s="42"/>
      <c r="C1516" s="42"/>
      <c r="D1516" s="42"/>
      <c r="E1516" s="42"/>
      <c r="F1516" s="62"/>
      <c r="G1516" s="62"/>
      <c r="H1516" s="63"/>
      <c r="I1516" s="293"/>
      <c r="K1516" s="42"/>
      <c r="L1516" s="42"/>
      <c r="M1516" s="42"/>
      <c r="N1516" s="42"/>
      <c r="O1516" s="63"/>
      <c r="P1516" s="42"/>
      <c r="Q1516" s="42"/>
      <c r="S1516" s="42"/>
      <c r="T1516" s="39"/>
      <c r="U1516" s="39"/>
      <c r="V1516" s="39"/>
      <c r="W1516" s="39"/>
      <c r="X1516" s="39"/>
      <c r="Y1516" s="39"/>
      <c r="AN1516" s="68"/>
      <c r="AO1516" s="68"/>
    </row>
    <row r="1517" spans="1:41" s="43" customFormat="1" x14ac:dyDescent="0.25">
      <c r="A1517" s="42"/>
      <c r="B1517" s="42"/>
      <c r="C1517" s="42"/>
      <c r="D1517" s="42"/>
      <c r="E1517" s="42"/>
      <c r="F1517" s="62"/>
      <c r="G1517" s="62"/>
      <c r="H1517" s="63"/>
      <c r="I1517" s="293"/>
      <c r="K1517" s="42"/>
      <c r="L1517" s="42"/>
      <c r="M1517" s="42"/>
      <c r="N1517" s="42"/>
      <c r="O1517" s="63"/>
      <c r="P1517" s="42"/>
      <c r="Q1517" s="42"/>
      <c r="S1517" s="42"/>
      <c r="T1517" s="39"/>
      <c r="U1517" s="39"/>
      <c r="V1517" s="39"/>
      <c r="W1517" s="39"/>
      <c r="X1517" s="39"/>
      <c r="Y1517" s="39"/>
      <c r="AN1517" s="68"/>
      <c r="AO1517" s="68"/>
    </row>
    <row r="1518" spans="1:41" s="43" customFormat="1" x14ac:dyDescent="0.25">
      <c r="A1518" s="42"/>
      <c r="B1518" s="42"/>
      <c r="C1518" s="42"/>
      <c r="D1518" s="42"/>
      <c r="E1518" s="42"/>
      <c r="F1518" s="62"/>
      <c r="G1518" s="62"/>
      <c r="H1518" s="63"/>
      <c r="I1518" s="293"/>
      <c r="K1518" s="42"/>
      <c r="L1518" s="42"/>
      <c r="M1518" s="42"/>
      <c r="N1518" s="42"/>
      <c r="O1518" s="63"/>
      <c r="P1518" s="42"/>
      <c r="Q1518" s="42"/>
      <c r="S1518" s="42"/>
      <c r="T1518" s="39"/>
      <c r="U1518" s="39"/>
      <c r="V1518" s="39"/>
      <c r="W1518" s="39"/>
      <c r="X1518" s="39"/>
      <c r="Y1518" s="39"/>
      <c r="AN1518" s="68"/>
      <c r="AO1518" s="68"/>
    </row>
    <row r="1519" spans="1:41" s="43" customFormat="1" x14ac:dyDescent="0.25">
      <c r="A1519" s="42"/>
      <c r="B1519" s="42"/>
      <c r="C1519" s="42"/>
      <c r="D1519" s="42"/>
      <c r="E1519" s="42"/>
      <c r="F1519" s="62"/>
      <c r="G1519" s="62"/>
      <c r="H1519" s="63"/>
      <c r="I1519" s="293"/>
      <c r="K1519" s="42"/>
      <c r="L1519" s="42"/>
      <c r="M1519" s="42"/>
      <c r="N1519" s="42"/>
      <c r="O1519" s="63"/>
      <c r="P1519" s="42"/>
      <c r="Q1519" s="42"/>
      <c r="S1519" s="42"/>
      <c r="T1519" s="39"/>
      <c r="U1519" s="39"/>
      <c r="V1519" s="39"/>
      <c r="W1519" s="39"/>
      <c r="X1519" s="39"/>
      <c r="Y1519" s="39"/>
      <c r="AN1519" s="68"/>
      <c r="AO1519" s="68"/>
    </row>
    <row r="1520" spans="1:41" s="43" customFormat="1" x14ac:dyDescent="0.25">
      <c r="A1520" s="42"/>
      <c r="B1520" s="42"/>
      <c r="C1520" s="42"/>
      <c r="D1520" s="42"/>
      <c r="E1520" s="42"/>
      <c r="F1520" s="62"/>
      <c r="G1520" s="62"/>
      <c r="H1520" s="63"/>
      <c r="I1520" s="293"/>
      <c r="K1520" s="42"/>
      <c r="L1520" s="42"/>
      <c r="M1520" s="42"/>
      <c r="N1520" s="42"/>
      <c r="O1520" s="63"/>
      <c r="P1520" s="42"/>
      <c r="Q1520" s="42"/>
      <c r="S1520" s="42"/>
      <c r="T1520" s="39"/>
      <c r="U1520" s="39"/>
      <c r="V1520" s="39"/>
      <c r="W1520" s="39"/>
      <c r="X1520" s="39"/>
      <c r="Y1520" s="39"/>
      <c r="AN1520" s="68"/>
      <c r="AO1520" s="68"/>
    </row>
    <row r="1521" spans="1:41" s="43" customFormat="1" x14ac:dyDescent="0.25">
      <c r="A1521" s="42"/>
      <c r="B1521" s="42"/>
      <c r="C1521" s="42"/>
      <c r="D1521" s="42"/>
      <c r="E1521" s="42"/>
      <c r="F1521" s="62"/>
      <c r="G1521" s="62"/>
      <c r="H1521" s="63"/>
      <c r="I1521" s="293"/>
      <c r="K1521" s="42"/>
      <c r="L1521" s="42"/>
      <c r="M1521" s="42"/>
      <c r="N1521" s="42"/>
      <c r="O1521" s="63"/>
      <c r="P1521" s="42"/>
      <c r="Q1521" s="42"/>
      <c r="S1521" s="42"/>
      <c r="T1521" s="39"/>
      <c r="U1521" s="39"/>
      <c r="V1521" s="39"/>
      <c r="W1521" s="39"/>
      <c r="X1521" s="39"/>
      <c r="Y1521" s="39"/>
      <c r="AN1521" s="68"/>
      <c r="AO1521" s="68"/>
    </row>
    <row r="1522" spans="1:41" s="43" customFormat="1" x14ac:dyDescent="0.25">
      <c r="A1522" s="42"/>
      <c r="B1522" s="42"/>
      <c r="C1522" s="42"/>
      <c r="D1522" s="42"/>
      <c r="E1522" s="42"/>
      <c r="F1522" s="62"/>
      <c r="G1522" s="62"/>
      <c r="H1522" s="63"/>
      <c r="I1522" s="293"/>
      <c r="K1522" s="42"/>
      <c r="L1522" s="42"/>
      <c r="M1522" s="42"/>
      <c r="N1522" s="42"/>
      <c r="O1522" s="63"/>
      <c r="P1522" s="42"/>
      <c r="Q1522" s="42"/>
      <c r="S1522" s="42"/>
      <c r="T1522" s="39"/>
      <c r="U1522" s="39"/>
      <c r="V1522" s="39"/>
      <c r="W1522" s="39"/>
      <c r="X1522" s="39"/>
      <c r="Y1522" s="39"/>
      <c r="AN1522" s="68"/>
      <c r="AO1522" s="68"/>
    </row>
    <row r="1523" spans="1:41" s="43" customFormat="1" x14ac:dyDescent="0.25">
      <c r="A1523" s="42"/>
      <c r="B1523" s="42"/>
      <c r="C1523" s="42"/>
      <c r="D1523" s="42"/>
      <c r="E1523" s="42"/>
      <c r="F1523" s="62"/>
      <c r="G1523" s="62"/>
      <c r="H1523" s="63"/>
      <c r="I1523" s="293"/>
      <c r="K1523" s="42"/>
      <c r="L1523" s="42"/>
      <c r="M1523" s="42"/>
      <c r="N1523" s="42"/>
      <c r="O1523" s="63"/>
      <c r="P1523" s="42"/>
      <c r="Q1523" s="42"/>
      <c r="S1523" s="42"/>
      <c r="T1523" s="39"/>
      <c r="U1523" s="39"/>
      <c r="V1523" s="39"/>
      <c r="W1523" s="39"/>
      <c r="X1523" s="39"/>
      <c r="Y1523" s="39"/>
      <c r="AN1523" s="68"/>
      <c r="AO1523" s="68"/>
    </row>
    <row r="1524" spans="1:41" s="43" customFormat="1" x14ac:dyDescent="0.25">
      <c r="A1524" s="42"/>
      <c r="B1524" s="42"/>
      <c r="C1524" s="42"/>
      <c r="D1524" s="42"/>
      <c r="E1524" s="42"/>
      <c r="F1524" s="62"/>
      <c r="G1524" s="62"/>
      <c r="H1524" s="63"/>
      <c r="I1524" s="293"/>
      <c r="K1524" s="42"/>
      <c r="L1524" s="42"/>
      <c r="M1524" s="42"/>
      <c r="N1524" s="42"/>
      <c r="O1524" s="63"/>
      <c r="P1524" s="42"/>
      <c r="Q1524" s="42"/>
      <c r="S1524" s="42"/>
      <c r="T1524" s="39"/>
      <c r="U1524" s="39"/>
      <c r="V1524" s="39"/>
      <c r="W1524" s="39"/>
      <c r="X1524" s="39"/>
      <c r="Y1524" s="39"/>
      <c r="AN1524" s="68"/>
      <c r="AO1524" s="68"/>
    </row>
    <row r="1525" spans="1:41" s="43" customFormat="1" x14ac:dyDescent="0.25">
      <c r="A1525" s="42"/>
      <c r="B1525" s="42"/>
      <c r="C1525" s="42"/>
      <c r="D1525" s="42"/>
      <c r="E1525" s="42"/>
      <c r="F1525" s="62"/>
      <c r="G1525" s="62"/>
      <c r="H1525" s="63"/>
      <c r="I1525" s="293"/>
      <c r="K1525" s="42"/>
      <c r="L1525" s="42"/>
      <c r="M1525" s="42"/>
      <c r="N1525" s="42"/>
      <c r="O1525" s="63"/>
      <c r="P1525" s="42"/>
      <c r="Q1525" s="42"/>
      <c r="S1525" s="42"/>
      <c r="T1525" s="39"/>
      <c r="U1525" s="39"/>
      <c r="V1525" s="39"/>
      <c r="W1525" s="39"/>
      <c r="X1525" s="39"/>
      <c r="Y1525" s="39"/>
      <c r="AN1525" s="68"/>
      <c r="AO1525" s="68"/>
    </row>
    <row r="1526" spans="1:41" s="43" customFormat="1" x14ac:dyDescent="0.25">
      <c r="A1526" s="42"/>
      <c r="B1526" s="42"/>
      <c r="C1526" s="42"/>
      <c r="D1526" s="42"/>
      <c r="E1526" s="42"/>
      <c r="F1526" s="62"/>
      <c r="G1526" s="62"/>
      <c r="H1526" s="63"/>
      <c r="I1526" s="293"/>
      <c r="K1526" s="42"/>
      <c r="L1526" s="42"/>
      <c r="M1526" s="42"/>
      <c r="N1526" s="42"/>
      <c r="O1526" s="63"/>
      <c r="P1526" s="42"/>
      <c r="Q1526" s="42"/>
      <c r="S1526" s="42"/>
      <c r="T1526" s="39"/>
      <c r="U1526" s="39"/>
      <c r="V1526" s="39"/>
      <c r="W1526" s="39"/>
      <c r="X1526" s="39"/>
      <c r="Y1526" s="39"/>
      <c r="AN1526" s="68"/>
      <c r="AO1526" s="68"/>
    </row>
    <row r="1527" spans="1:41" s="43" customFormat="1" x14ac:dyDescent="0.25">
      <c r="A1527" s="42"/>
      <c r="B1527" s="42"/>
      <c r="C1527" s="42"/>
      <c r="D1527" s="42"/>
      <c r="E1527" s="42"/>
      <c r="F1527" s="62"/>
      <c r="G1527" s="62"/>
      <c r="H1527" s="63"/>
      <c r="I1527" s="293"/>
      <c r="K1527" s="42"/>
      <c r="L1527" s="42"/>
      <c r="M1527" s="42"/>
      <c r="N1527" s="42"/>
      <c r="O1527" s="63"/>
      <c r="P1527" s="42"/>
      <c r="Q1527" s="42"/>
      <c r="S1527" s="42"/>
      <c r="T1527" s="39"/>
      <c r="U1527" s="39"/>
      <c r="V1527" s="39"/>
      <c r="W1527" s="39"/>
      <c r="X1527" s="39"/>
      <c r="Y1527" s="39"/>
      <c r="AN1527" s="68"/>
      <c r="AO1527" s="68"/>
    </row>
    <row r="1528" spans="1:41" s="43" customFormat="1" x14ac:dyDescent="0.25">
      <c r="A1528" s="42"/>
      <c r="B1528" s="42"/>
      <c r="C1528" s="42"/>
      <c r="D1528" s="42"/>
      <c r="E1528" s="42"/>
      <c r="F1528" s="62"/>
      <c r="G1528" s="62"/>
      <c r="H1528" s="63"/>
      <c r="I1528" s="293"/>
      <c r="K1528" s="42"/>
      <c r="L1528" s="42"/>
      <c r="M1528" s="42"/>
      <c r="N1528" s="42"/>
      <c r="O1528" s="63"/>
      <c r="P1528" s="42"/>
      <c r="Q1528" s="42"/>
      <c r="S1528" s="42"/>
      <c r="T1528" s="39"/>
      <c r="U1528" s="39"/>
      <c r="V1528" s="39"/>
      <c r="W1528" s="39"/>
      <c r="X1528" s="39"/>
      <c r="Y1528" s="39"/>
      <c r="AN1528" s="68"/>
      <c r="AO1528" s="68"/>
    </row>
    <row r="1529" spans="1:41" s="43" customFormat="1" x14ac:dyDescent="0.25">
      <c r="A1529" s="42"/>
      <c r="B1529" s="42"/>
      <c r="C1529" s="42"/>
      <c r="D1529" s="42"/>
      <c r="E1529" s="42"/>
      <c r="F1529" s="62"/>
      <c r="G1529" s="62"/>
      <c r="H1529" s="63"/>
      <c r="I1529" s="293"/>
      <c r="K1529" s="42"/>
      <c r="L1529" s="42"/>
      <c r="M1529" s="42"/>
      <c r="N1529" s="42"/>
      <c r="O1529" s="63"/>
      <c r="P1529" s="42"/>
      <c r="Q1529" s="42"/>
      <c r="S1529" s="42"/>
      <c r="T1529" s="39"/>
      <c r="U1529" s="39"/>
      <c r="V1529" s="39"/>
      <c r="W1529" s="39"/>
      <c r="X1529" s="39"/>
      <c r="Y1529" s="39"/>
      <c r="AN1529" s="68"/>
      <c r="AO1529" s="68"/>
    </row>
    <row r="1530" spans="1:41" s="43" customFormat="1" x14ac:dyDescent="0.25">
      <c r="A1530" s="42"/>
      <c r="B1530" s="42"/>
      <c r="C1530" s="42"/>
      <c r="D1530" s="42"/>
      <c r="E1530" s="42"/>
      <c r="F1530" s="62"/>
      <c r="G1530" s="62"/>
      <c r="H1530" s="63"/>
      <c r="I1530" s="293"/>
      <c r="K1530" s="42"/>
      <c r="L1530" s="42"/>
      <c r="M1530" s="42"/>
      <c r="N1530" s="42"/>
      <c r="O1530" s="63"/>
      <c r="P1530" s="42"/>
      <c r="Q1530" s="42"/>
      <c r="S1530" s="42"/>
      <c r="T1530" s="39"/>
      <c r="U1530" s="39"/>
      <c r="V1530" s="39"/>
      <c r="W1530" s="39"/>
      <c r="X1530" s="39"/>
      <c r="Y1530" s="39"/>
      <c r="AN1530" s="68"/>
      <c r="AO1530" s="68"/>
    </row>
    <row r="1531" spans="1:41" s="43" customFormat="1" x14ac:dyDescent="0.25">
      <c r="A1531" s="42"/>
      <c r="B1531" s="42"/>
      <c r="C1531" s="42"/>
      <c r="D1531" s="42"/>
      <c r="E1531" s="42"/>
      <c r="F1531" s="62"/>
      <c r="G1531" s="62"/>
      <c r="H1531" s="63"/>
      <c r="I1531" s="293"/>
      <c r="K1531" s="42"/>
      <c r="L1531" s="42"/>
      <c r="M1531" s="42"/>
      <c r="N1531" s="42"/>
      <c r="O1531" s="63"/>
      <c r="P1531" s="42"/>
      <c r="Q1531" s="42"/>
      <c r="S1531" s="42"/>
      <c r="T1531" s="39"/>
      <c r="U1531" s="39"/>
      <c r="V1531" s="39"/>
      <c r="W1531" s="39"/>
      <c r="X1531" s="39"/>
      <c r="Y1531" s="39"/>
      <c r="AN1531" s="68"/>
      <c r="AO1531" s="68"/>
    </row>
    <row r="1532" spans="1:41" s="43" customFormat="1" x14ac:dyDescent="0.25">
      <c r="A1532" s="42"/>
      <c r="B1532" s="42"/>
      <c r="C1532" s="42"/>
      <c r="D1532" s="42"/>
      <c r="E1532" s="42"/>
      <c r="F1532" s="62"/>
      <c r="G1532" s="62"/>
      <c r="H1532" s="63"/>
      <c r="I1532" s="293"/>
      <c r="K1532" s="42"/>
      <c r="L1532" s="42"/>
      <c r="M1532" s="42"/>
      <c r="N1532" s="42"/>
      <c r="O1532" s="63"/>
      <c r="P1532" s="42"/>
      <c r="Q1532" s="42"/>
      <c r="S1532" s="42"/>
      <c r="T1532" s="39"/>
      <c r="U1532" s="39"/>
      <c r="V1532" s="39"/>
      <c r="W1532" s="39"/>
      <c r="X1532" s="39"/>
      <c r="Y1532" s="39"/>
      <c r="AN1532" s="68"/>
      <c r="AO1532" s="68"/>
    </row>
    <row r="1533" spans="1:41" s="43" customFormat="1" x14ac:dyDescent="0.25">
      <c r="A1533" s="42"/>
      <c r="B1533" s="42"/>
      <c r="C1533" s="42"/>
      <c r="D1533" s="42"/>
      <c r="E1533" s="42"/>
      <c r="F1533" s="62"/>
      <c r="G1533" s="62"/>
      <c r="H1533" s="63"/>
      <c r="I1533" s="293"/>
      <c r="K1533" s="42"/>
      <c r="L1533" s="42"/>
      <c r="M1533" s="42"/>
      <c r="N1533" s="42"/>
      <c r="O1533" s="63"/>
      <c r="P1533" s="42"/>
      <c r="Q1533" s="42"/>
      <c r="S1533" s="42"/>
      <c r="T1533" s="39"/>
      <c r="U1533" s="39"/>
      <c r="V1533" s="39"/>
      <c r="W1533" s="39"/>
      <c r="X1533" s="39"/>
      <c r="Y1533" s="39"/>
      <c r="AN1533" s="68"/>
      <c r="AO1533" s="68"/>
    </row>
    <row r="1534" spans="1:41" s="43" customFormat="1" x14ac:dyDescent="0.25">
      <c r="A1534" s="42"/>
      <c r="B1534" s="42"/>
      <c r="C1534" s="42"/>
      <c r="D1534" s="42"/>
      <c r="E1534" s="42"/>
      <c r="F1534" s="62"/>
      <c r="G1534" s="62"/>
      <c r="H1534" s="63"/>
      <c r="I1534" s="293"/>
      <c r="K1534" s="42"/>
      <c r="L1534" s="42"/>
      <c r="M1534" s="42"/>
      <c r="N1534" s="42"/>
      <c r="O1534" s="63"/>
      <c r="P1534" s="42"/>
      <c r="Q1534" s="42"/>
      <c r="S1534" s="42"/>
      <c r="T1534" s="39"/>
      <c r="U1534" s="39"/>
      <c r="V1534" s="39"/>
      <c r="W1534" s="39"/>
      <c r="X1534" s="39"/>
      <c r="Y1534" s="39"/>
      <c r="AN1534" s="68"/>
      <c r="AO1534" s="68"/>
    </row>
    <row r="1535" spans="1:41" s="43" customFormat="1" x14ac:dyDescent="0.25">
      <c r="A1535" s="42"/>
      <c r="B1535" s="42"/>
      <c r="C1535" s="42"/>
      <c r="D1535" s="42"/>
      <c r="E1535" s="42"/>
      <c r="F1535" s="62"/>
      <c r="G1535" s="62"/>
      <c r="H1535" s="63"/>
      <c r="I1535" s="293"/>
      <c r="K1535" s="42"/>
      <c r="L1535" s="42"/>
      <c r="M1535" s="42"/>
      <c r="N1535" s="42"/>
      <c r="O1535" s="63"/>
      <c r="P1535" s="42"/>
      <c r="Q1535" s="42"/>
      <c r="S1535" s="42"/>
      <c r="T1535" s="39"/>
      <c r="U1535" s="39"/>
      <c r="V1535" s="39"/>
      <c r="W1535" s="39"/>
      <c r="X1535" s="39"/>
      <c r="Y1535" s="39"/>
      <c r="AN1535" s="68"/>
      <c r="AO1535" s="68"/>
    </row>
    <row r="1536" spans="1:41" s="43" customFormat="1" x14ac:dyDescent="0.25">
      <c r="A1536" s="42"/>
      <c r="B1536" s="42"/>
      <c r="C1536" s="42"/>
      <c r="D1536" s="42"/>
      <c r="E1536" s="42"/>
      <c r="F1536" s="62"/>
      <c r="G1536" s="62"/>
      <c r="H1536" s="63"/>
      <c r="I1536" s="293"/>
      <c r="K1536" s="42"/>
      <c r="L1536" s="42"/>
      <c r="M1536" s="42"/>
      <c r="N1536" s="42"/>
      <c r="O1536" s="63"/>
      <c r="P1536" s="42"/>
      <c r="Q1536" s="42"/>
      <c r="S1536" s="42"/>
      <c r="T1536" s="39"/>
      <c r="U1536" s="39"/>
      <c r="V1536" s="39"/>
      <c r="W1536" s="39"/>
      <c r="X1536" s="39"/>
      <c r="Y1536" s="39"/>
      <c r="AN1536" s="68"/>
      <c r="AO1536" s="68"/>
    </row>
    <row r="1537" spans="1:41" s="43" customFormat="1" x14ac:dyDescent="0.25">
      <c r="A1537" s="42"/>
      <c r="B1537" s="42"/>
      <c r="C1537" s="42"/>
      <c r="D1537" s="42"/>
      <c r="E1537" s="42"/>
      <c r="F1537" s="62"/>
      <c r="G1537" s="62"/>
      <c r="H1537" s="63"/>
      <c r="I1537" s="293"/>
      <c r="K1537" s="42"/>
      <c r="L1537" s="42"/>
      <c r="M1537" s="42"/>
      <c r="N1537" s="42"/>
      <c r="O1537" s="63"/>
      <c r="P1537" s="42"/>
      <c r="Q1537" s="42"/>
      <c r="S1537" s="42"/>
      <c r="T1537" s="39"/>
      <c r="U1537" s="39"/>
      <c r="V1537" s="39"/>
      <c r="W1537" s="39"/>
      <c r="X1537" s="39"/>
      <c r="Y1537" s="39"/>
      <c r="AN1537" s="68"/>
      <c r="AO1537" s="68"/>
    </row>
    <row r="1538" spans="1:41" s="43" customFormat="1" x14ac:dyDescent="0.25">
      <c r="A1538" s="42"/>
      <c r="B1538" s="42"/>
      <c r="C1538" s="42"/>
      <c r="D1538" s="42"/>
      <c r="E1538" s="42"/>
      <c r="F1538" s="62"/>
      <c r="G1538" s="62"/>
      <c r="H1538" s="63"/>
      <c r="I1538" s="293"/>
      <c r="K1538" s="42"/>
      <c r="L1538" s="42"/>
      <c r="M1538" s="42"/>
      <c r="N1538" s="42"/>
      <c r="O1538" s="63"/>
      <c r="P1538" s="42"/>
      <c r="Q1538" s="42"/>
      <c r="S1538" s="42"/>
      <c r="T1538" s="39"/>
      <c r="U1538" s="39"/>
      <c r="V1538" s="39"/>
      <c r="W1538" s="39"/>
      <c r="X1538" s="39"/>
      <c r="Y1538" s="39"/>
      <c r="AN1538" s="68"/>
      <c r="AO1538" s="68"/>
    </row>
    <row r="1539" spans="1:41" s="43" customFormat="1" x14ac:dyDescent="0.25">
      <c r="A1539" s="42"/>
      <c r="B1539" s="42"/>
      <c r="C1539" s="42"/>
      <c r="D1539" s="42"/>
      <c r="E1539" s="42"/>
      <c r="F1539" s="62"/>
      <c r="G1539" s="62"/>
      <c r="H1539" s="63"/>
      <c r="I1539" s="293"/>
      <c r="K1539" s="42"/>
      <c r="L1539" s="42"/>
      <c r="M1539" s="42"/>
      <c r="N1539" s="42"/>
      <c r="O1539" s="63"/>
      <c r="P1539" s="42"/>
      <c r="Q1539" s="42"/>
      <c r="S1539" s="42"/>
      <c r="T1539" s="39"/>
      <c r="U1539" s="39"/>
      <c r="V1539" s="39"/>
      <c r="W1539" s="39"/>
      <c r="X1539" s="39"/>
      <c r="Y1539" s="39"/>
      <c r="AN1539" s="68"/>
      <c r="AO1539" s="68"/>
    </row>
    <row r="1540" spans="1:41" s="43" customFormat="1" x14ac:dyDescent="0.25">
      <c r="A1540" s="42"/>
      <c r="B1540" s="42"/>
      <c r="C1540" s="42"/>
      <c r="D1540" s="42"/>
      <c r="E1540" s="42"/>
      <c r="F1540" s="62"/>
      <c r="G1540" s="62"/>
      <c r="H1540" s="63"/>
      <c r="I1540" s="293"/>
      <c r="K1540" s="42"/>
      <c r="L1540" s="42"/>
      <c r="M1540" s="42"/>
      <c r="N1540" s="42"/>
      <c r="O1540" s="63"/>
      <c r="P1540" s="42"/>
      <c r="Q1540" s="42"/>
      <c r="S1540" s="42"/>
      <c r="T1540" s="39"/>
      <c r="U1540" s="39"/>
      <c r="V1540" s="39"/>
      <c r="W1540" s="39"/>
      <c r="X1540" s="39"/>
      <c r="Y1540" s="39"/>
      <c r="AN1540" s="68"/>
      <c r="AO1540" s="68"/>
    </row>
    <row r="1541" spans="1:41" s="43" customFormat="1" x14ac:dyDescent="0.25">
      <c r="A1541" s="42"/>
      <c r="B1541" s="42"/>
      <c r="C1541" s="42"/>
      <c r="D1541" s="42"/>
      <c r="E1541" s="42"/>
      <c r="F1541" s="62"/>
      <c r="G1541" s="62"/>
      <c r="H1541" s="63"/>
      <c r="I1541" s="293"/>
      <c r="K1541" s="42"/>
      <c r="L1541" s="42"/>
      <c r="M1541" s="42"/>
      <c r="N1541" s="42"/>
      <c r="O1541" s="63"/>
      <c r="P1541" s="42"/>
      <c r="Q1541" s="42"/>
      <c r="S1541" s="42"/>
      <c r="T1541" s="39"/>
      <c r="U1541" s="39"/>
      <c r="V1541" s="39"/>
      <c r="W1541" s="39"/>
      <c r="X1541" s="39"/>
      <c r="Y1541" s="39"/>
      <c r="AN1541" s="68"/>
      <c r="AO1541" s="68"/>
    </row>
    <row r="1542" spans="1:41" s="43" customFormat="1" x14ac:dyDescent="0.25">
      <c r="A1542" s="42"/>
      <c r="B1542" s="42"/>
      <c r="C1542" s="42"/>
      <c r="D1542" s="42"/>
      <c r="E1542" s="42"/>
      <c r="F1542" s="62"/>
      <c r="G1542" s="62"/>
      <c r="H1542" s="63"/>
      <c r="I1542" s="293"/>
      <c r="K1542" s="42"/>
      <c r="L1542" s="42"/>
      <c r="M1542" s="42"/>
      <c r="N1542" s="42"/>
      <c r="O1542" s="63"/>
      <c r="P1542" s="42"/>
      <c r="Q1542" s="42"/>
      <c r="S1542" s="42"/>
      <c r="T1542" s="39"/>
      <c r="U1542" s="39"/>
      <c r="V1542" s="39"/>
      <c r="W1542" s="39"/>
      <c r="X1542" s="39"/>
      <c r="Y1542" s="39"/>
      <c r="AN1542" s="68"/>
      <c r="AO1542" s="68"/>
    </row>
    <row r="1543" spans="1:41" s="43" customFormat="1" x14ac:dyDescent="0.25">
      <c r="A1543" s="42"/>
      <c r="B1543" s="42"/>
      <c r="C1543" s="42"/>
      <c r="D1543" s="42"/>
      <c r="E1543" s="42"/>
      <c r="F1543" s="62"/>
      <c r="G1543" s="62"/>
      <c r="H1543" s="63"/>
      <c r="I1543" s="293"/>
      <c r="K1543" s="42"/>
      <c r="L1543" s="42"/>
      <c r="M1543" s="42"/>
      <c r="N1543" s="42"/>
      <c r="O1543" s="63"/>
      <c r="P1543" s="42"/>
      <c r="Q1543" s="42"/>
      <c r="S1543" s="42"/>
      <c r="T1543" s="39"/>
      <c r="U1543" s="39"/>
      <c r="V1543" s="39"/>
      <c r="W1543" s="39"/>
      <c r="X1543" s="39"/>
      <c r="Y1543" s="39"/>
      <c r="AN1543" s="68"/>
      <c r="AO1543" s="68"/>
    </row>
    <row r="1544" spans="1:41" s="43" customFormat="1" x14ac:dyDescent="0.25">
      <c r="A1544" s="42"/>
      <c r="B1544" s="42"/>
      <c r="C1544" s="42"/>
      <c r="D1544" s="42"/>
      <c r="E1544" s="42"/>
      <c r="F1544" s="62"/>
      <c r="G1544" s="62"/>
      <c r="H1544" s="63"/>
      <c r="I1544" s="293"/>
      <c r="K1544" s="42"/>
      <c r="L1544" s="42"/>
      <c r="M1544" s="42"/>
      <c r="N1544" s="42"/>
      <c r="O1544" s="63"/>
      <c r="P1544" s="42"/>
      <c r="Q1544" s="42"/>
      <c r="S1544" s="42"/>
      <c r="T1544" s="39"/>
      <c r="U1544" s="39"/>
      <c r="V1544" s="39"/>
      <c r="W1544" s="39"/>
      <c r="X1544" s="39"/>
      <c r="Y1544" s="39"/>
      <c r="AN1544" s="68"/>
      <c r="AO1544" s="68"/>
    </row>
    <row r="1545" spans="1:41" s="43" customFormat="1" x14ac:dyDescent="0.25">
      <c r="A1545" s="42"/>
      <c r="B1545" s="42"/>
      <c r="C1545" s="42"/>
      <c r="D1545" s="42"/>
      <c r="E1545" s="42"/>
      <c r="F1545" s="62"/>
      <c r="G1545" s="62"/>
      <c r="H1545" s="63"/>
      <c r="I1545" s="293"/>
      <c r="K1545" s="42"/>
      <c r="L1545" s="42"/>
      <c r="M1545" s="42"/>
      <c r="N1545" s="42"/>
      <c r="O1545" s="63"/>
      <c r="P1545" s="42"/>
      <c r="Q1545" s="42"/>
      <c r="S1545" s="42"/>
      <c r="T1545" s="39"/>
      <c r="U1545" s="39"/>
      <c r="V1545" s="39"/>
      <c r="W1545" s="39"/>
      <c r="X1545" s="39"/>
      <c r="Y1545" s="39"/>
      <c r="AN1545" s="68"/>
      <c r="AO1545" s="68"/>
    </row>
    <row r="1546" spans="1:41" s="43" customFormat="1" x14ac:dyDescent="0.25">
      <c r="A1546" s="42"/>
      <c r="B1546" s="42"/>
      <c r="C1546" s="42"/>
      <c r="D1546" s="42"/>
      <c r="E1546" s="42"/>
      <c r="F1546" s="62"/>
      <c r="G1546" s="62"/>
      <c r="H1546" s="63"/>
      <c r="I1546" s="293"/>
      <c r="K1546" s="42"/>
      <c r="L1546" s="42"/>
      <c r="M1546" s="42"/>
      <c r="N1546" s="42"/>
      <c r="O1546" s="63"/>
      <c r="P1546" s="42"/>
      <c r="Q1546" s="42"/>
      <c r="S1546" s="42"/>
      <c r="T1546" s="39"/>
      <c r="U1546" s="39"/>
      <c r="V1546" s="39"/>
      <c r="W1546" s="39"/>
      <c r="X1546" s="39"/>
      <c r="Y1546" s="39"/>
      <c r="AN1546" s="68"/>
      <c r="AO1546" s="68"/>
    </row>
    <row r="1547" spans="1:41" s="43" customFormat="1" x14ac:dyDescent="0.25">
      <c r="A1547" s="42"/>
      <c r="B1547" s="42"/>
      <c r="C1547" s="42"/>
      <c r="D1547" s="42"/>
      <c r="E1547" s="42"/>
      <c r="F1547" s="62"/>
      <c r="G1547" s="62"/>
      <c r="H1547" s="63"/>
      <c r="I1547" s="293"/>
      <c r="K1547" s="42"/>
      <c r="L1547" s="42"/>
      <c r="M1547" s="42"/>
      <c r="N1547" s="42"/>
      <c r="O1547" s="63"/>
      <c r="P1547" s="42"/>
      <c r="Q1547" s="42"/>
      <c r="S1547" s="42"/>
      <c r="T1547" s="39"/>
      <c r="U1547" s="39"/>
      <c r="V1547" s="39"/>
      <c r="W1547" s="39"/>
      <c r="X1547" s="39"/>
      <c r="Y1547" s="39"/>
      <c r="AN1547" s="68"/>
      <c r="AO1547" s="68"/>
    </row>
    <row r="1548" spans="1:41" s="43" customFormat="1" x14ac:dyDescent="0.25">
      <c r="A1548" s="42"/>
      <c r="B1548" s="42"/>
      <c r="C1548" s="42"/>
      <c r="D1548" s="42"/>
      <c r="E1548" s="42"/>
      <c r="F1548" s="62"/>
      <c r="G1548" s="62"/>
      <c r="H1548" s="63"/>
      <c r="I1548" s="293"/>
      <c r="K1548" s="42"/>
      <c r="L1548" s="42"/>
      <c r="M1548" s="42"/>
      <c r="N1548" s="42"/>
      <c r="O1548" s="63"/>
      <c r="P1548" s="42"/>
      <c r="Q1548" s="42"/>
      <c r="S1548" s="42"/>
      <c r="T1548" s="39"/>
      <c r="U1548" s="39"/>
      <c r="V1548" s="39"/>
      <c r="W1548" s="39"/>
      <c r="X1548" s="39"/>
      <c r="Y1548" s="39"/>
      <c r="AN1548" s="68"/>
      <c r="AO1548" s="68"/>
    </row>
    <row r="1549" spans="1:41" s="43" customFormat="1" x14ac:dyDescent="0.25">
      <c r="A1549" s="42"/>
      <c r="B1549" s="42"/>
      <c r="C1549" s="42"/>
      <c r="D1549" s="42"/>
      <c r="E1549" s="42"/>
      <c r="F1549" s="62"/>
      <c r="G1549" s="62"/>
      <c r="H1549" s="63"/>
      <c r="I1549" s="293"/>
      <c r="K1549" s="42"/>
      <c r="L1549" s="42"/>
      <c r="M1549" s="42"/>
      <c r="N1549" s="42"/>
      <c r="O1549" s="63"/>
      <c r="P1549" s="42"/>
      <c r="Q1549" s="42"/>
      <c r="S1549" s="42"/>
      <c r="T1549" s="39"/>
      <c r="U1549" s="39"/>
      <c r="V1549" s="39"/>
      <c r="W1549" s="39"/>
      <c r="X1549" s="39"/>
      <c r="Y1549" s="39"/>
      <c r="AN1549" s="68"/>
      <c r="AO1549" s="68"/>
    </row>
    <row r="1550" spans="1:41" s="43" customFormat="1" x14ac:dyDescent="0.25">
      <c r="A1550" s="42"/>
      <c r="B1550" s="42"/>
      <c r="C1550" s="42"/>
      <c r="D1550" s="42"/>
      <c r="E1550" s="42"/>
      <c r="F1550" s="62"/>
      <c r="G1550" s="62"/>
      <c r="H1550" s="63"/>
      <c r="I1550" s="293"/>
      <c r="K1550" s="42"/>
      <c r="L1550" s="42"/>
      <c r="M1550" s="42"/>
      <c r="N1550" s="42"/>
      <c r="O1550" s="63"/>
      <c r="P1550" s="42"/>
      <c r="Q1550" s="42"/>
      <c r="S1550" s="42"/>
      <c r="T1550" s="39"/>
      <c r="U1550" s="39"/>
      <c r="V1550" s="39"/>
      <c r="W1550" s="39"/>
      <c r="X1550" s="39"/>
      <c r="Y1550" s="39"/>
      <c r="AN1550" s="68"/>
      <c r="AO1550" s="68"/>
    </row>
    <row r="1551" spans="1:41" s="43" customFormat="1" x14ac:dyDescent="0.25">
      <c r="A1551" s="42"/>
      <c r="B1551" s="42"/>
      <c r="C1551" s="42"/>
      <c r="D1551" s="42"/>
      <c r="E1551" s="42"/>
      <c r="F1551" s="62"/>
      <c r="G1551" s="62"/>
      <c r="H1551" s="63"/>
      <c r="I1551" s="293"/>
      <c r="K1551" s="42"/>
      <c r="L1551" s="42"/>
      <c r="M1551" s="42"/>
      <c r="N1551" s="42"/>
      <c r="O1551" s="63"/>
      <c r="P1551" s="42"/>
      <c r="Q1551" s="42"/>
      <c r="S1551" s="42"/>
      <c r="T1551" s="39"/>
      <c r="U1551" s="39"/>
      <c r="V1551" s="39"/>
      <c r="W1551" s="39"/>
      <c r="X1551" s="39"/>
      <c r="Y1551" s="39"/>
      <c r="AN1551" s="68"/>
      <c r="AO1551" s="68"/>
    </row>
    <row r="1552" spans="1:41" s="43" customFormat="1" x14ac:dyDescent="0.25">
      <c r="A1552" s="42"/>
      <c r="B1552" s="42"/>
      <c r="C1552" s="42"/>
      <c r="D1552" s="42"/>
      <c r="E1552" s="42"/>
      <c r="F1552" s="62"/>
      <c r="G1552" s="62"/>
      <c r="H1552" s="63"/>
      <c r="I1552" s="293"/>
      <c r="K1552" s="42"/>
      <c r="L1552" s="42"/>
      <c r="M1552" s="42"/>
      <c r="N1552" s="42"/>
      <c r="O1552" s="63"/>
      <c r="P1552" s="42"/>
      <c r="Q1552" s="42"/>
      <c r="S1552" s="42"/>
      <c r="T1552" s="39"/>
      <c r="U1552" s="39"/>
      <c r="V1552" s="39"/>
      <c r="W1552" s="39"/>
      <c r="X1552" s="39"/>
      <c r="Y1552" s="39"/>
      <c r="AN1552" s="68"/>
      <c r="AO1552" s="68"/>
    </row>
    <row r="1553" spans="1:41" s="43" customFormat="1" x14ac:dyDescent="0.25">
      <c r="A1553" s="42"/>
      <c r="B1553" s="42"/>
      <c r="C1553" s="42"/>
      <c r="D1553" s="42"/>
      <c r="E1553" s="42"/>
      <c r="F1553" s="62"/>
      <c r="G1553" s="62"/>
      <c r="H1553" s="63"/>
      <c r="I1553" s="293"/>
      <c r="K1553" s="42"/>
      <c r="L1553" s="42"/>
      <c r="M1553" s="42"/>
      <c r="N1553" s="42"/>
      <c r="O1553" s="63"/>
      <c r="P1553" s="42"/>
      <c r="Q1553" s="42"/>
      <c r="S1553" s="42"/>
      <c r="T1553" s="39"/>
      <c r="U1553" s="39"/>
      <c r="V1553" s="39"/>
      <c r="W1553" s="39"/>
      <c r="X1553" s="39"/>
      <c r="Y1553" s="39"/>
      <c r="AN1553" s="68"/>
      <c r="AO1553" s="68"/>
    </row>
    <row r="1554" spans="1:41" s="43" customFormat="1" x14ac:dyDescent="0.25">
      <c r="A1554" s="42"/>
      <c r="B1554" s="42"/>
      <c r="C1554" s="42"/>
      <c r="D1554" s="42"/>
      <c r="E1554" s="42"/>
      <c r="F1554" s="62"/>
      <c r="G1554" s="62"/>
      <c r="H1554" s="63"/>
      <c r="I1554" s="293"/>
      <c r="K1554" s="42"/>
      <c r="L1554" s="42"/>
      <c r="M1554" s="42"/>
      <c r="N1554" s="42"/>
      <c r="O1554" s="63"/>
      <c r="P1554" s="42"/>
      <c r="Q1554" s="42"/>
      <c r="S1554" s="42"/>
      <c r="T1554" s="39"/>
      <c r="U1554" s="39"/>
      <c r="V1554" s="39"/>
      <c r="W1554" s="39"/>
      <c r="X1554" s="39"/>
      <c r="Y1554" s="39"/>
      <c r="AN1554" s="68"/>
      <c r="AO1554" s="68"/>
    </row>
    <row r="1555" spans="1:41" s="43" customFormat="1" x14ac:dyDescent="0.25">
      <c r="A1555" s="42"/>
      <c r="B1555" s="42"/>
      <c r="C1555" s="42"/>
      <c r="D1555" s="42"/>
      <c r="E1555" s="42"/>
      <c r="F1555" s="62"/>
      <c r="G1555" s="62"/>
      <c r="H1555" s="63"/>
      <c r="I1555" s="293"/>
      <c r="K1555" s="42"/>
      <c r="L1555" s="42"/>
      <c r="M1555" s="42"/>
      <c r="N1555" s="42"/>
      <c r="O1555" s="63"/>
      <c r="P1555" s="42"/>
      <c r="Q1555" s="42"/>
      <c r="S1555" s="42"/>
      <c r="T1555" s="39"/>
      <c r="U1555" s="39"/>
      <c r="V1555" s="39"/>
      <c r="W1555" s="39"/>
      <c r="X1555" s="39"/>
      <c r="Y1555" s="39"/>
      <c r="AN1555" s="68"/>
      <c r="AO1555" s="68"/>
    </row>
    <row r="1556" spans="1:41" s="43" customFormat="1" x14ac:dyDescent="0.25">
      <c r="A1556" s="42"/>
      <c r="B1556" s="42"/>
      <c r="C1556" s="42"/>
      <c r="D1556" s="42"/>
      <c r="E1556" s="42"/>
      <c r="F1556" s="62"/>
      <c r="G1556" s="62"/>
      <c r="H1556" s="63"/>
      <c r="I1556" s="293"/>
      <c r="K1556" s="42"/>
      <c r="L1556" s="42"/>
      <c r="M1556" s="42"/>
      <c r="N1556" s="42"/>
      <c r="O1556" s="63"/>
      <c r="P1556" s="42"/>
      <c r="Q1556" s="42"/>
      <c r="S1556" s="42"/>
      <c r="T1556" s="39"/>
      <c r="U1556" s="39"/>
      <c r="V1556" s="39"/>
      <c r="W1556" s="39"/>
      <c r="X1556" s="39"/>
      <c r="Y1556" s="39"/>
      <c r="AN1556" s="68"/>
      <c r="AO1556" s="68"/>
    </row>
    <row r="1557" spans="1:41" s="43" customFormat="1" x14ac:dyDescent="0.25">
      <c r="A1557" s="42"/>
      <c r="B1557" s="42"/>
      <c r="C1557" s="42"/>
      <c r="D1557" s="42"/>
      <c r="E1557" s="42"/>
      <c r="F1557" s="62"/>
      <c r="G1557" s="62"/>
      <c r="H1557" s="63"/>
      <c r="I1557" s="293"/>
      <c r="K1557" s="42"/>
      <c r="L1557" s="42"/>
      <c r="M1557" s="42"/>
      <c r="N1557" s="42"/>
      <c r="O1557" s="63"/>
      <c r="P1557" s="42"/>
      <c r="Q1557" s="42"/>
      <c r="S1557" s="42"/>
      <c r="T1557" s="39"/>
      <c r="U1557" s="39"/>
      <c r="V1557" s="39"/>
      <c r="W1557" s="39"/>
      <c r="X1557" s="39"/>
      <c r="Y1557" s="39"/>
      <c r="AN1557" s="68"/>
      <c r="AO1557" s="68"/>
    </row>
    <row r="1558" spans="1:41" s="43" customFormat="1" x14ac:dyDescent="0.25">
      <c r="A1558" s="42"/>
      <c r="B1558" s="42"/>
      <c r="C1558" s="42"/>
      <c r="D1558" s="42"/>
      <c r="E1558" s="42"/>
      <c r="F1558" s="62"/>
      <c r="G1558" s="62"/>
      <c r="H1558" s="63"/>
      <c r="I1558" s="293"/>
      <c r="K1558" s="42"/>
      <c r="L1558" s="42"/>
      <c r="M1558" s="42"/>
      <c r="N1558" s="42"/>
      <c r="O1558" s="63"/>
      <c r="P1558" s="42"/>
      <c r="Q1558" s="42"/>
      <c r="S1558" s="42"/>
      <c r="T1558" s="39"/>
      <c r="U1558" s="39"/>
      <c r="V1558" s="39"/>
      <c r="W1558" s="39"/>
      <c r="X1558" s="39"/>
      <c r="Y1558" s="39"/>
      <c r="AN1558" s="68"/>
      <c r="AO1558" s="68"/>
    </row>
    <row r="1559" spans="1:41" s="43" customFormat="1" x14ac:dyDescent="0.25">
      <c r="A1559" s="42"/>
      <c r="B1559" s="42"/>
      <c r="C1559" s="42"/>
      <c r="D1559" s="42"/>
      <c r="E1559" s="42"/>
      <c r="F1559" s="62"/>
      <c r="G1559" s="62"/>
      <c r="H1559" s="63"/>
      <c r="I1559" s="293"/>
      <c r="K1559" s="42"/>
      <c r="L1559" s="42"/>
      <c r="M1559" s="42"/>
      <c r="N1559" s="42"/>
      <c r="O1559" s="63"/>
      <c r="P1559" s="42"/>
      <c r="Q1559" s="42"/>
      <c r="S1559" s="42"/>
      <c r="T1559" s="39"/>
      <c r="U1559" s="39"/>
      <c r="V1559" s="39"/>
      <c r="W1559" s="39"/>
      <c r="X1559" s="39"/>
      <c r="Y1559" s="39"/>
      <c r="AN1559" s="68"/>
      <c r="AO1559" s="68"/>
    </row>
    <row r="1560" spans="1:41" s="43" customFormat="1" x14ac:dyDescent="0.25">
      <c r="A1560" s="42"/>
      <c r="B1560" s="42"/>
      <c r="C1560" s="42"/>
      <c r="D1560" s="42"/>
      <c r="E1560" s="42"/>
      <c r="F1560" s="62"/>
      <c r="G1560" s="62"/>
      <c r="H1560" s="63"/>
      <c r="I1560" s="293"/>
      <c r="K1560" s="42"/>
      <c r="L1560" s="42"/>
      <c r="M1560" s="42"/>
      <c r="N1560" s="42"/>
      <c r="O1560" s="63"/>
      <c r="P1560" s="42"/>
      <c r="Q1560" s="42"/>
      <c r="S1560" s="42"/>
      <c r="T1560" s="39"/>
      <c r="U1560" s="39"/>
      <c r="V1560" s="39"/>
      <c r="W1560" s="39"/>
      <c r="X1560" s="39"/>
      <c r="Y1560" s="39"/>
      <c r="AN1560" s="68"/>
      <c r="AO1560" s="68"/>
    </row>
    <row r="1561" spans="1:41" s="43" customFormat="1" x14ac:dyDescent="0.25">
      <c r="A1561" s="42"/>
      <c r="B1561" s="42"/>
      <c r="C1561" s="42"/>
      <c r="D1561" s="42"/>
      <c r="E1561" s="42"/>
      <c r="F1561" s="62"/>
      <c r="G1561" s="62"/>
      <c r="H1561" s="63"/>
      <c r="I1561" s="293"/>
      <c r="K1561" s="42"/>
      <c r="L1561" s="42"/>
      <c r="M1561" s="42"/>
      <c r="N1561" s="42"/>
      <c r="O1561" s="63"/>
      <c r="P1561" s="42"/>
      <c r="Q1561" s="42"/>
      <c r="S1561" s="42"/>
      <c r="T1561" s="39"/>
      <c r="U1561" s="39"/>
      <c r="V1561" s="39"/>
      <c r="W1561" s="39"/>
      <c r="X1561" s="39"/>
      <c r="Y1561" s="39"/>
      <c r="AN1561" s="68"/>
      <c r="AO1561" s="68"/>
    </row>
    <row r="1562" spans="1:41" s="43" customFormat="1" x14ac:dyDescent="0.25">
      <c r="A1562" s="42"/>
      <c r="B1562" s="42"/>
      <c r="C1562" s="42"/>
      <c r="D1562" s="42"/>
      <c r="E1562" s="42"/>
      <c r="F1562" s="62"/>
      <c r="G1562" s="62"/>
      <c r="H1562" s="63"/>
      <c r="I1562" s="293"/>
      <c r="K1562" s="42"/>
      <c r="L1562" s="42"/>
      <c r="M1562" s="42"/>
      <c r="N1562" s="42"/>
      <c r="O1562" s="63"/>
      <c r="P1562" s="42"/>
      <c r="Q1562" s="42"/>
      <c r="S1562" s="42"/>
      <c r="T1562" s="39"/>
      <c r="U1562" s="39"/>
      <c r="V1562" s="39"/>
      <c r="W1562" s="39"/>
      <c r="X1562" s="39"/>
      <c r="Y1562" s="39"/>
      <c r="AN1562" s="68"/>
      <c r="AO1562" s="68"/>
    </row>
    <row r="1563" spans="1:41" s="43" customFormat="1" x14ac:dyDescent="0.25">
      <c r="A1563" s="42"/>
      <c r="B1563" s="42"/>
      <c r="C1563" s="42"/>
      <c r="D1563" s="42"/>
      <c r="E1563" s="42"/>
      <c r="F1563" s="62"/>
      <c r="G1563" s="62"/>
      <c r="H1563" s="63"/>
      <c r="I1563" s="293"/>
      <c r="K1563" s="42"/>
      <c r="L1563" s="42"/>
      <c r="M1563" s="42"/>
      <c r="N1563" s="42"/>
      <c r="O1563" s="63"/>
      <c r="P1563" s="42"/>
      <c r="Q1563" s="42"/>
      <c r="S1563" s="42"/>
      <c r="T1563" s="39"/>
      <c r="U1563" s="39"/>
      <c r="V1563" s="39"/>
      <c r="W1563" s="39"/>
      <c r="X1563" s="39"/>
      <c r="Y1563" s="39"/>
      <c r="AN1563" s="68"/>
      <c r="AO1563" s="68"/>
    </row>
    <row r="1564" spans="1:41" s="43" customFormat="1" x14ac:dyDescent="0.25">
      <c r="A1564" s="42"/>
      <c r="B1564" s="42"/>
      <c r="C1564" s="42"/>
      <c r="D1564" s="42"/>
      <c r="E1564" s="42"/>
      <c r="F1564" s="62"/>
      <c r="G1564" s="62"/>
      <c r="H1564" s="63"/>
      <c r="I1564" s="293"/>
      <c r="K1564" s="42"/>
      <c r="L1564" s="42"/>
      <c r="M1564" s="42"/>
      <c r="N1564" s="42"/>
      <c r="O1564" s="63"/>
      <c r="P1564" s="42"/>
      <c r="Q1564" s="42"/>
      <c r="S1564" s="42"/>
      <c r="T1564" s="39"/>
      <c r="U1564" s="39"/>
      <c r="V1564" s="39"/>
      <c r="W1564" s="39"/>
      <c r="X1564" s="39"/>
      <c r="Y1564" s="39"/>
      <c r="AN1564" s="68"/>
      <c r="AO1564" s="68"/>
    </row>
    <row r="1565" spans="1:41" s="43" customFormat="1" x14ac:dyDescent="0.25">
      <c r="A1565" s="42"/>
      <c r="B1565" s="42"/>
      <c r="C1565" s="42"/>
      <c r="D1565" s="42"/>
      <c r="E1565" s="42"/>
      <c r="F1565" s="62"/>
      <c r="G1565" s="62"/>
      <c r="H1565" s="63"/>
      <c r="I1565" s="293"/>
      <c r="K1565" s="42"/>
      <c r="L1565" s="42"/>
      <c r="M1565" s="42"/>
      <c r="N1565" s="42"/>
      <c r="O1565" s="63"/>
      <c r="P1565" s="42"/>
      <c r="Q1565" s="42"/>
      <c r="S1565" s="42"/>
      <c r="T1565" s="39"/>
      <c r="U1565" s="39"/>
      <c r="V1565" s="39"/>
      <c r="W1565" s="39"/>
      <c r="X1565" s="39"/>
      <c r="Y1565" s="39"/>
      <c r="AN1565" s="68"/>
      <c r="AO1565" s="68"/>
    </row>
    <row r="1566" spans="1:41" s="43" customFormat="1" x14ac:dyDescent="0.25">
      <c r="A1566" s="42"/>
      <c r="B1566" s="42"/>
      <c r="C1566" s="42"/>
      <c r="D1566" s="42"/>
      <c r="E1566" s="42"/>
      <c r="F1566" s="62"/>
      <c r="G1566" s="62"/>
      <c r="H1566" s="63"/>
      <c r="I1566" s="293"/>
      <c r="K1566" s="42"/>
      <c r="L1566" s="42"/>
      <c r="M1566" s="42"/>
      <c r="N1566" s="42"/>
      <c r="O1566" s="63"/>
      <c r="P1566" s="42"/>
      <c r="Q1566" s="42"/>
      <c r="S1566" s="42"/>
      <c r="T1566" s="39"/>
      <c r="U1566" s="39"/>
      <c r="V1566" s="39"/>
      <c r="W1566" s="39"/>
      <c r="X1566" s="39"/>
      <c r="Y1566" s="39"/>
      <c r="AN1566" s="68"/>
      <c r="AO1566" s="68"/>
    </row>
    <row r="1567" spans="1:41" s="43" customFormat="1" x14ac:dyDescent="0.25">
      <c r="A1567" s="42"/>
      <c r="B1567" s="42"/>
      <c r="C1567" s="42"/>
      <c r="D1567" s="42"/>
      <c r="E1567" s="42"/>
      <c r="F1567" s="62"/>
      <c r="G1567" s="62"/>
      <c r="H1567" s="63"/>
      <c r="I1567" s="293"/>
      <c r="K1567" s="42"/>
      <c r="L1567" s="42"/>
      <c r="M1567" s="42"/>
      <c r="N1567" s="42"/>
      <c r="O1567" s="63"/>
      <c r="P1567" s="42"/>
      <c r="Q1567" s="42"/>
      <c r="S1567" s="42"/>
      <c r="T1567" s="39"/>
      <c r="U1567" s="39"/>
      <c r="V1567" s="39"/>
      <c r="W1567" s="39"/>
      <c r="X1567" s="39"/>
      <c r="Y1567" s="39"/>
      <c r="AN1567" s="68"/>
      <c r="AO1567" s="68"/>
    </row>
    <row r="1568" spans="1:41" s="43" customFormat="1" x14ac:dyDescent="0.25">
      <c r="A1568" s="42"/>
      <c r="B1568" s="42"/>
      <c r="C1568" s="42"/>
      <c r="D1568" s="42"/>
      <c r="E1568" s="42"/>
      <c r="F1568" s="62"/>
      <c r="G1568" s="62"/>
      <c r="H1568" s="63"/>
      <c r="I1568" s="293"/>
      <c r="K1568" s="42"/>
      <c r="L1568" s="42"/>
      <c r="M1568" s="42"/>
      <c r="N1568" s="42"/>
      <c r="O1568" s="63"/>
      <c r="P1568" s="42"/>
      <c r="Q1568" s="42"/>
      <c r="S1568" s="42"/>
      <c r="T1568" s="39"/>
      <c r="U1568" s="39"/>
      <c r="V1568" s="39"/>
      <c r="W1568" s="39"/>
      <c r="X1568" s="39"/>
      <c r="Y1568" s="39"/>
      <c r="AN1568" s="68"/>
      <c r="AO1568" s="68"/>
    </row>
    <row r="1569" spans="1:41" s="43" customFormat="1" x14ac:dyDescent="0.25">
      <c r="A1569" s="42"/>
      <c r="B1569" s="42"/>
      <c r="C1569" s="42"/>
      <c r="D1569" s="42"/>
      <c r="E1569" s="42"/>
      <c r="F1569" s="62"/>
      <c r="G1569" s="62"/>
      <c r="H1569" s="63"/>
      <c r="I1569" s="293"/>
      <c r="K1569" s="42"/>
      <c r="L1569" s="42"/>
      <c r="M1569" s="42"/>
      <c r="N1569" s="42"/>
      <c r="O1569" s="63"/>
      <c r="P1569" s="42"/>
      <c r="Q1569" s="42"/>
      <c r="S1569" s="42"/>
      <c r="T1569" s="39"/>
      <c r="U1569" s="39"/>
      <c r="V1569" s="39"/>
      <c r="W1569" s="39"/>
      <c r="X1569" s="39"/>
      <c r="Y1569" s="39"/>
      <c r="AN1569" s="68"/>
      <c r="AO1569" s="68"/>
    </row>
    <row r="1570" spans="1:41" s="43" customFormat="1" x14ac:dyDescent="0.25">
      <c r="A1570" s="42"/>
      <c r="B1570" s="42"/>
      <c r="C1570" s="42"/>
      <c r="D1570" s="42"/>
      <c r="E1570" s="42"/>
      <c r="F1570" s="62"/>
      <c r="G1570" s="62"/>
      <c r="H1570" s="63"/>
      <c r="I1570" s="293"/>
      <c r="K1570" s="42"/>
      <c r="L1570" s="42"/>
      <c r="M1570" s="42"/>
      <c r="N1570" s="42"/>
      <c r="O1570" s="63"/>
      <c r="P1570" s="42"/>
      <c r="Q1570" s="42"/>
      <c r="S1570" s="42"/>
      <c r="T1570" s="39"/>
      <c r="U1570" s="39"/>
      <c r="V1570" s="39"/>
      <c r="W1570" s="39"/>
      <c r="X1570" s="39"/>
      <c r="Y1570" s="39"/>
      <c r="AN1570" s="68"/>
      <c r="AO1570" s="68"/>
    </row>
    <row r="1571" spans="1:41" s="43" customFormat="1" x14ac:dyDescent="0.25">
      <c r="A1571" s="42"/>
      <c r="B1571" s="42"/>
      <c r="C1571" s="42"/>
      <c r="D1571" s="42"/>
      <c r="E1571" s="42"/>
      <c r="F1571" s="62"/>
      <c r="G1571" s="62"/>
      <c r="H1571" s="63"/>
      <c r="I1571" s="293"/>
      <c r="K1571" s="42"/>
      <c r="L1571" s="42"/>
      <c r="M1571" s="42"/>
      <c r="N1571" s="42"/>
      <c r="O1571" s="63"/>
      <c r="P1571" s="42"/>
      <c r="Q1571" s="42"/>
      <c r="S1571" s="42"/>
      <c r="T1571" s="39"/>
      <c r="U1571" s="39"/>
      <c r="V1571" s="39"/>
      <c r="W1571" s="39"/>
      <c r="X1571" s="39"/>
      <c r="Y1571" s="39"/>
      <c r="AN1571" s="68"/>
      <c r="AO1571" s="68"/>
    </row>
    <row r="1572" spans="1:41" s="43" customFormat="1" x14ac:dyDescent="0.25">
      <c r="A1572" s="42"/>
      <c r="B1572" s="42"/>
      <c r="C1572" s="42"/>
      <c r="D1572" s="42"/>
      <c r="E1572" s="42"/>
      <c r="F1572" s="62"/>
      <c r="G1572" s="62"/>
      <c r="H1572" s="63"/>
      <c r="I1572" s="293"/>
      <c r="K1572" s="42"/>
      <c r="L1572" s="42"/>
      <c r="M1572" s="42"/>
      <c r="N1572" s="42"/>
      <c r="O1572" s="63"/>
      <c r="P1572" s="42"/>
      <c r="Q1572" s="42"/>
      <c r="S1572" s="42"/>
      <c r="T1572" s="39"/>
      <c r="U1572" s="39"/>
      <c r="V1572" s="39"/>
      <c r="W1572" s="39"/>
      <c r="X1572" s="39"/>
      <c r="Y1572" s="39"/>
      <c r="AN1572" s="68"/>
      <c r="AO1572" s="68"/>
    </row>
    <row r="1573" spans="1:41" s="43" customFormat="1" x14ac:dyDescent="0.25">
      <c r="A1573" s="42"/>
      <c r="B1573" s="42"/>
      <c r="C1573" s="42"/>
      <c r="D1573" s="42"/>
      <c r="E1573" s="42"/>
      <c r="F1573" s="62"/>
      <c r="G1573" s="62"/>
      <c r="H1573" s="63"/>
      <c r="I1573" s="293"/>
      <c r="K1573" s="42"/>
      <c r="L1573" s="42"/>
      <c r="M1573" s="42"/>
      <c r="N1573" s="42"/>
      <c r="O1573" s="63"/>
      <c r="P1573" s="42"/>
      <c r="Q1573" s="42"/>
      <c r="S1573" s="42"/>
      <c r="T1573" s="39"/>
      <c r="U1573" s="39"/>
      <c r="V1573" s="39"/>
      <c r="W1573" s="39"/>
      <c r="X1573" s="39"/>
      <c r="Y1573" s="39"/>
      <c r="AN1573" s="68"/>
      <c r="AO1573" s="68"/>
    </row>
    <row r="1574" spans="1:41" s="43" customFormat="1" x14ac:dyDescent="0.25">
      <c r="A1574" s="42"/>
      <c r="B1574" s="42"/>
      <c r="C1574" s="42"/>
      <c r="D1574" s="42"/>
      <c r="E1574" s="42"/>
      <c r="F1574" s="62"/>
      <c r="G1574" s="62"/>
      <c r="H1574" s="63"/>
      <c r="I1574" s="293"/>
      <c r="K1574" s="42"/>
      <c r="L1574" s="42"/>
      <c r="M1574" s="42"/>
      <c r="N1574" s="42"/>
      <c r="O1574" s="63"/>
      <c r="P1574" s="42"/>
      <c r="Q1574" s="42"/>
      <c r="S1574" s="42"/>
      <c r="T1574" s="39"/>
      <c r="U1574" s="39"/>
      <c r="V1574" s="39"/>
      <c r="W1574" s="39"/>
      <c r="X1574" s="39"/>
      <c r="Y1574" s="39"/>
      <c r="AN1574" s="68"/>
      <c r="AO1574" s="68"/>
    </row>
    <row r="1575" spans="1:41" s="43" customFormat="1" x14ac:dyDescent="0.25">
      <c r="A1575" s="42"/>
      <c r="B1575" s="42"/>
      <c r="C1575" s="42"/>
      <c r="D1575" s="42"/>
      <c r="E1575" s="42"/>
      <c r="F1575" s="62"/>
      <c r="G1575" s="62"/>
      <c r="H1575" s="63"/>
      <c r="I1575" s="293"/>
      <c r="K1575" s="42"/>
      <c r="L1575" s="42"/>
      <c r="M1575" s="42"/>
      <c r="N1575" s="42"/>
      <c r="O1575" s="63"/>
      <c r="P1575" s="42"/>
      <c r="Q1575" s="42"/>
      <c r="S1575" s="42"/>
      <c r="T1575" s="39"/>
      <c r="U1575" s="39"/>
      <c r="V1575" s="39"/>
      <c r="W1575" s="39"/>
      <c r="X1575" s="39"/>
      <c r="Y1575" s="39"/>
      <c r="AN1575" s="68"/>
      <c r="AO1575" s="68"/>
    </row>
    <row r="1576" spans="1:41" s="43" customFormat="1" x14ac:dyDescent="0.25">
      <c r="A1576" s="42"/>
      <c r="B1576" s="42"/>
      <c r="C1576" s="42"/>
      <c r="D1576" s="42"/>
      <c r="E1576" s="42"/>
      <c r="F1576" s="62"/>
      <c r="G1576" s="62"/>
      <c r="H1576" s="63"/>
      <c r="I1576" s="293"/>
      <c r="K1576" s="42"/>
      <c r="L1576" s="42"/>
      <c r="M1576" s="42"/>
      <c r="N1576" s="42"/>
      <c r="O1576" s="63"/>
      <c r="P1576" s="42"/>
      <c r="Q1576" s="42"/>
      <c r="S1576" s="42"/>
      <c r="T1576" s="39"/>
      <c r="U1576" s="39"/>
      <c r="V1576" s="39"/>
      <c r="W1576" s="39"/>
      <c r="X1576" s="39"/>
      <c r="Y1576" s="39"/>
      <c r="AN1576" s="68"/>
      <c r="AO1576" s="68"/>
    </row>
    <row r="1577" spans="1:41" s="43" customFormat="1" x14ac:dyDescent="0.25">
      <c r="A1577" s="42"/>
      <c r="B1577" s="42"/>
      <c r="C1577" s="42"/>
      <c r="D1577" s="42"/>
      <c r="E1577" s="42"/>
      <c r="F1577" s="62"/>
      <c r="G1577" s="62"/>
      <c r="H1577" s="63"/>
      <c r="I1577" s="293"/>
      <c r="K1577" s="42"/>
      <c r="L1577" s="42"/>
      <c r="M1577" s="42"/>
      <c r="N1577" s="42"/>
      <c r="O1577" s="63"/>
      <c r="P1577" s="42"/>
      <c r="Q1577" s="42"/>
      <c r="S1577" s="42"/>
      <c r="T1577" s="39"/>
      <c r="U1577" s="39"/>
      <c r="V1577" s="39"/>
      <c r="W1577" s="39"/>
      <c r="X1577" s="39"/>
      <c r="Y1577" s="39"/>
      <c r="AN1577" s="68"/>
      <c r="AO1577" s="68"/>
    </row>
    <row r="1578" spans="1:41" s="43" customFormat="1" x14ac:dyDescent="0.25">
      <c r="A1578" s="42"/>
      <c r="B1578" s="42"/>
      <c r="C1578" s="42"/>
      <c r="D1578" s="42"/>
      <c r="E1578" s="42"/>
      <c r="F1578" s="62"/>
      <c r="G1578" s="62"/>
      <c r="H1578" s="63"/>
      <c r="I1578" s="293"/>
      <c r="K1578" s="42"/>
      <c r="L1578" s="42"/>
      <c r="M1578" s="42"/>
      <c r="N1578" s="42"/>
      <c r="O1578" s="63"/>
      <c r="P1578" s="42"/>
      <c r="Q1578" s="42"/>
      <c r="S1578" s="42"/>
      <c r="T1578" s="39"/>
      <c r="U1578" s="39"/>
      <c r="V1578" s="39"/>
      <c r="W1578" s="39"/>
      <c r="X1578" s="39"/>
      <c r="Y1578" s="39"/>
      <c r="AN1578" s="68"/>
      <c r="AO1578" s="68"/>
    </row>
    <row r="1579" spans="1:41" s="43" customFormat="1" x14ac:dyDescent="0.25">
      <c r="A1579" s="42"/>
      <c r="B1579" s="42"/>
      <c r="C1579" s="42"/>
      <c r="D1579" s="42"/>
      <c r="E1579" s="42"/>
      <c r="F1579" s="62"/>
      <c r="G1579" s="62"/>
      <c r="H1579" s="63"/>
      <c r="I1579" s="293"/>
      <c r="K1579" s="42"/>
      <c r="L1579" s="42"/>
      <c r="M1579" s="42"/>
      <c r="N1579" s="42"/>
      <c r="O1579" s="63"/>
      <c r="P1579" s="42"/>
      <c r="Q1579" s="42"/>
      <c r="S1579" s="42"/>
      <c r="T1579" s="39"/>
      <c r="U1579" s="39"/>
      <c r="V1579" s="39"/>
      <c r="W1579" s="39"/>
      <c r="X1579" s="39"/>
      <c r="Y1579" s="39"/>
      <c r="AN1579" s="68"/>
      <c r="AO1579" s="68"/>
    </row>
    <row r="1580" spans="1:41" s="43" customFormat="1" x14ac:dyDescent="0.25">
      <c r="A1580" s="42"/>
      <c r="B1580" s="42"/>
      <c r="C1580" s="42"/>
      <c r="D1580" s="42"/>
      <c r="E1580" s="42"/>
      <c r="F1580" s="62"/>
      <c r="G1580" s="62"/>
      <c r="H1580" s="63"/>
      <c r="I1580" s="293"/>
      <c r="K1580" s="42"/>
      <c r="L1580" s="42"/>
      <c r="M1580" s="42"/>
      <c r="N1580" s="42"/>
      <c r="O1580" s="63"/>
      <c r="P1580" s="42"/>
      <c r="Q1580" s="42"/>
      <c r="S1580" s="42"/>
      <c r="T1580" s="39"/>
      <c r="U1580" s="39"/>
      <c r="V1580" s="39"/>
      <c r="W1580" s="39"/>
      <c r="X1580" s="39"/>
      <c r="Y1580" s="39"/>
      <c r="AN1580" s="68"/>
      <c r="AO1580" s="68"/>
    </row>
    <row r="1581" spans="1:41" s="43" customFormat="1" x14ac:dyDescent="0.25">
      <c r="A1581" s="42"/>
      <c r="B1581" s="42"/>
      <c r="C1581" s="42"/>
      <c r="D1581" s="42"/>
      <c r="E1581" s="42"/>
      <c r="F1581" s="62"/>
      <c r="G1581" s="62"/>
      <c r="H1581" s="63"/>
      <c r="I1581" s="293"/>
      <c r="K1581" s="42"/>
      <c r="L1581" s="42"/>
      <c r="M1581" s="42"/>
      <c r="N1581" s="42"/>
      <c r="O1581" s="63"/>
      <c r="P1581" s="42"/>
      <c r="Q1581" s="42"/>
      <c r="S1581" s="42"/>
      <c r="T1581" s="39"/>
      <c r="U1581" s="39"/>
      <c r="V1581" s="39"/>
      <c r="W1581" s="39"/>
      <c r="X1581" s="39"/>
      <c r="Y1581" s="39"/>
      <c r="AN1581" s="68"/>
      <c r="AO1581" s="68"/>
    </row>
    <row r="1582" spans="1:41" s="43" customFormat="1" x14ac:dyDescent="0.25">
      <c r="A1582" s="42"/>
      <c r="B1582" s="42"/>
      <c r="C1582" s="42"/>
      <c r="D1582" s="42"/>
      <c r="E1582" s="42"/>
      <c r="F1582" s="62"/>
      <c r="G1582" s="62"/>
      <c r="H1582" s="63"/>
      <c r="I1582" s="293"/>
      <c r="K1582" s="42"/>
      <c r="L1582" s="42"/>
      <c r="M1582" s="42"/>
      <c r="N1582" s="42"/>
      <c r="O1582" s="63"/>
      <c r="P1582" s="42"/>
      <c r="Q1582" s="42"/>
      <c r="S1582" s="42"/>
      <c r="T1582" s="39"/>
      <c r="U1582" s="39"/>
      <c r="V1582" s="39"/>
      <c r="W1582" s="39"/>
      <c r="X1582" s="39"/>
      <c r="Y1582" s="39"/>
      <c r="AN1582" s="68"/>
      <c r="AO1582" s="68"/>
    </row>
    <row r="1583" spans="1:41" s="43" customFormat="1" x14ac:dyDescent="0.25">
      <c r="A1583" s="42"/>
      <c r="B1583" s="42"/>
      <c r="C1583" s="42"/>
      <c r="D1583" s="42"/>
      <c r="E1583" s="42"/>
      <c r="F1583" s="62"/>
      <c r="G1583" s="62"/>
      <c r="H1583" s="63"/>
      <c r="I1583" s="293"/>
      <c r="K1583" s="42"/>
      <c r="L1583" s="42"/>
      <c r="M1583" s="42"/>
      <c r="N1583" s="42"/>
      <c r="O1583" s="63"/>
      <c r="P1583" s="42"/>
      <c r="Q1583" s="42"/>
      <c r="S1583" s="42"/>
      <c r="T1583" s="39"/>
      <c r="U1583" s="39"/>
      <c r="V1583" s="39"/>
      <c r="W1583" s="39"/>
      <c r="X1583" s="39"/>
      <c r="Y1583" s="39"/>
      <c r="AN1583" s="68"/>
      <c r="AO1583" s="68"/>
    </row>
    <row r="1584" spans="1:41" s="43" customFormat="1" x14ac:dyDescent="0.25">
      <c r="A1584" s="42"/>
      <c r="B1584" s="42"/>
      <c r="C1584" s="42"/>
      <c r="D1584" s="42"/>
      <c r="E1584" s="42"/>
      <c r="F1584" s="62"/>
      <c r="G1584" s="62"/>
      <c r="H1584" s="63"/>
      <c r="I1584" s="293"/>
      <c r="K1584" s="42"/>
      <c r="L1584" s="42"/>
      <c r="M1584" s="42"/>
      <c r="N1584" s="42"/>
      <c r="O1584" s="63"/>
      <c r="P1584" s="42"/>
      <c r="Q1584" s="42"/>
      <c r="S1584" s="42"/>
      <c r="T1584" s="39"/>
      <c r="U1584" s="39"/>
      <c r="V1584" s="39"/>
      <c r="W1584" s="39"/>
      <c r="X1584" s="39"/>
      <c r="Y1584" s="39"/>
      <c r="AN1584" s="68"/>
      <c r="AO1584" s="68"/>
    </row>
    <row r="1585" spans="1:41" s="43" customFormat="1" x14ac:dyDescent="0.25">
      <c r="A1585" s="42"/>
      <c r="B1585" s="42"/>
      <c r="C1585" s="42"/>
      <c r="D1585" s="42"/>
      <c r="E1585" s="42"/>
      <c r="F1585" s="62"/>
      <c r="G1585" s="62"/>
      <c r="H1585" s="63"/>
      <c r="I1585" s="293"/>
      <c r="K1585" s="42"/>
      <c r="L1585" s="42"/>
      <c r="M1585" s="42"/>
      <c r="N1585" s="42"/>
      <c r="O1585" s="63"/>
      <c r="P1585" s="42"/>
      <c r="Q1585" s="42"/>
      <c r="S1585" s="42"/>
      <c r="T1585" s="39"/>
      <c r="U1585" s="39"/>
      <c r="V1585" s="39"/>
      <c r="W1585" s="39"/>
      <c r="X1585" s="39"/>
      <c r="Y1585" s="39"/>
      <c r="AN1585" s="68"/>
      <c r="AO1585" s="68"/>
    </row>
    <row r="1586" spans="1:41" s="43" customFormat="1" x14ac:dyDescent="0.25">
      <c r="A1586" s="42"/>
      <c r="B1586" s="42"/>
      <c r="C1586" s="42"/>
      <c r="D1586" s="42"/>
      <c r="E1586" s="42"/>
      <c r="F1586" s="62"/>
      <c r="G1586" s="62"/>
      <c r="H1586" s="63"/>
      <c r="I1586" s="293"/>
      <c r="K1586" s="42"/>
      <c r="L1586" s="42"/>
      <c r="M1586" s="42"/>
      <c r="N1586" s="42"/>
      <c r="O1586" s="63"/>
      <c r="P1586" s="42"/>
      <c r="Q1586" s="42"/>
      <c r="S1586" s="42"/>
      <c r="T1586" s="39"/>
      <c r="U1586" s="39"/>
      <c r="V1586" s="39"/>
      <c r="W1586" s="39"/>
      <c r="X1586" s="39"/>
      <c r="Y1586" s="39"/>
      <c r="AN1586" s="68"/>
      <c r="AO1586" s="68"/>
    </row>
    <row r="1587" spans="1:41" s="43" customFormat="1" x14ac:dyDescent="0.25">
      <c r="A1587" s="42"/>
      <c r="B1587" s="42"/>
      <c r="C1587" s="42"/>
      <c r="D1587" s="42"/>
      <c r="E1587" s="42"/>
      <c r="F1587" s="62"/>
      <c r="G1587" s="62"/>
      <c r="H1587" s="63"/>
      <c r="I1587" s="293"/>
      <c r="K1587" s="42"/>
      <c r="L1587" s="42"/>
      <c r="M1587" s="42"/>
      <c r="N1587" s="42"/>
      <c r="O1587" s="63"/>
      <c r="P1587" s="42"/>
      <c r="Q1587" s="42"/>
      <c r="S1587" s="42"/>
      <c r="T1587" s="39"/>
      <c r="U1587" s="39"/>
      <c r="V1587" s="39"/>
      <c r="W1587" s="39"/>
      <c r="X1587" s="39"/>
      <c r="Y1587" s="39"/>
      <c r="AN1587" s="68"/>
      <c r="AO1587" s="68"/>
    </row>
    <row r="1588" spans="1:41" s="43" customFormat="1" x14ac:dyDescent="0.25">
      <c r="A1588" s="42"/>
      <c r="B1588" s="42"/>
      <c r="C1588" s="42"/>
      <c r="D1588" s="42"/>
      <c r="E1588" s="42"/>
      <c r="F1588" s="62"/>
      <c r="G1588" s="62"/>
      <c r="H1588" s="63"/>
      <c r="I1588" s="293"/>
      <c r="K1588" s="42"/>
      <c r="L1588" s="42"/>
      <c r="M1588" s="42"/>
      <c r="N1588" s="42"/>
      <c r="O1588" s="63"/>
      <c r="P1588" s="42"/>
      <c r="Q1588" s="42"/>
      <c r="S1588" s="42"/>
      <c r="T1588" s="39"/>
      <c r="U1588" s="39"/>
      <c r="V1588" s="39"/>
      <c r="W1588" s="39"/>
      <c r="X1588" s="39"/>
      <c r="Y1588" s="39"/>
      <c r="AN1588" s="68"/>
      <c r="AO1588" s="68"/>
    </row>
    <row r="1589" spans="1:41" s="43" customFormat="1" x14ac:dyDescent="0.25">
      <c r="A1589" s="42"/>
      <c r="B1589" s="42"/>
      <c r="C1589" s="42"/>
      <c r="D1589" s="42"/>
      <c r="E1589" s="42"/>
      <c r="F1589" s="62"/>
      <c r="G1589" s="62"/>
      <c r="H1589" s="63"/>
      <c r="I1589" s="293"/>
      <c r="K1589" s="42"/>
      <c r="L1589" s="42"/>
      <c r="M1589" s="42"/>
      <c r="N1589" s="42"/>
      <c r="O1589" s="63"/>
      <c r="P1589" s="42"/>
      <c r="Q1589" s="42"/>
      <c r="S1589" s="42"/>
      <c r="T1589" s="39"/>
      <c r="U1589" s="39"/>
      <c r="V1589" s="39"/>
      <c r="W1589" s="39"/>
      <c r="X1589" s="39"/>
      <c r="Y1589" s="39"/>
      <c r="AN1589" s="68"/>
      <c r="AO1589" s="68"/>
    </row>
    <row r="1590" spans="1:41" s="43" customFormat="1" x14ac:dyDescent="0.25">
      <c r="A1590" s="42"/>
      <c r="B1590" s="42"/>
      <c r="C1590" s="42"/>
      <c r="D1590" s="42"/>
      <c r="E1590" s="42"/>
      <c r="F1590" s="62"/>
      <c r="G1590" s="62"/>
      <c r="H1590" s="63"/>
      <c r="I1590" s="293"/>
      <c r="K1590" s="42"/>
      <c r="L1590" s="42"/>
      <c r="M1590" s="42"/>
      <c r="N1590" s="42"/>
      <c r="O1590" s="63"/>
      <c r="P1590" s="42"/>
      <c r="Q1590" s="42"/>
      <c r="S1590" s="42"/>
      <c r="T1590" s="39"/>
      <c r="U1590" s="39"/>
      <c r="V1590" s="39"/>
      <c r="W1590" s="39"/>
      <c r="X1590" s="39"/>
      <c r="Y1590" s="39"/>
      <c r="AN1590" s="68"/>
      <c r="AO1590" s="68"/>
    </row>
    <row r="1591" spans="1:41" s="43" customFormat="1" x14ac:dyDescent="0.25">
      <c r="A1591" s="42"/>
      <c r="B1591" s="42"/>
      <c r="C1591" s="42"/>
      <c r="D1591" s="42"/>
      <c r="E1591" s="42"/>
      <c r="F1591" s="62"/>
      <c r="G1591" s="62"/>
      <c r="H1591" s="63"/>
      <c r="I1591" s="293"/>
      <c r="K1591" s="42"/>
      <c r="L1591" s="42"/>
      <c r="M1591" s="42"/>
      <c r="N1591" s="42"/>
      <c r="O1591" s="63"/>
      <c r="P1591" s="42"/>
      <c r="Q1591" s="42"/>
      <c r="S1591" s="42"/>
      <c r="T1591" s="39"/>
      <c r="U1591" s="39"/>
      <c r="V1591" s="39"/>
      <c r="W1591" s="39"/>
      <c r="X1591" s="39"/>
      <c r="Y1591" s="39"/>
      <c r="AN1591" s="68"/>
      <c r="AO1591" s="68"/>
    </row>
    <row r="1592" spans="1:41" s="43" customFormat="1" x14ac:dyDescent="0.25">
      <c r="A1592" s="42"/>
      <c r="B1592" s="42"/>
      <c r="C1592" s="42"/>
      <c r="D1592" s="42"/>
      <c r="E1592" s="42"/>
      <c r="F1592" s="62"/>
      <c r="G1592" s="62"/>
      <c r="H1592" s="63"/>
      <c r="I1592" s="293"/>
      <c r="K1592" s="42"/>
      <c r="L1592" s="42"/>
      <c r="M1592" s="42"/>
      <c r="N1592" s="42"/>
      <c r="O1592" s="63"/>
      <c r="P1592" s="42"/>
      <c r="Q1592" s="42"/>
      <c r="S1592" s="42"/>
      <c r="T1592" s="39"/>
      <c r="U1592" s="39"/>
      <c r="V1592" s="39"/>
      <c r="W1592" s="39"/>
      <c r="X1592" s="39"/>
      <c r="Y1592" s="39"/>
      <c r="AN1592" s="68"/>
      <c r="AO1592" s="68"/>
    </row>
    <row r="1593" spans="1:41" s="43" customFormat="1" x14ac:dyDescent="0.25">
      <c r="A1593" s="42"/>
      <c r="B1593" s="42"/>
      <c r="C1593" s="42"/>
      <c r="D1593" s="42"/>
      <c r="E1593" s="42"/>
      <c r="F1593" s="62"/>
      <c r="G1593" s="62"/>
      <c r="H1593" s="63"/>
      <c r="I1593" s="293"/>
      <c r="K1593" s="42"/>
      <c r="L1593" s="42"/>
      <c r="M1593" s="42"/>
      <c r="N1593" s="42"/>
      <c r="O1593" s="63"/>
      <c r="P1593" s="42"/>
      <c r="Q1593" s="42"/>
      <c r="S1593" s="42"/>
      <c r="T1593" s="39"/>
      <c r="U1593" s="39"/>
      <c r="V1593" s="39"/>
      <c r="W1593" s="39"/>
      <c r="X1593" s="39"/>
      <c r="Y1593" s="39"/>
      <c r="AN1593" s="68"/>
      <c r="AO1593" s="68"/>
    </row>
    <row r="1594" spans="1:41" s="43" customFormat="1" x14ac:dyDescent="0.25">
      <c r="A1594" s="42"/>
      <c r="B1594" s="42"/>
      <c r="C1594" s="42"/>
      <c r="D1594" s="42"/>
      <c r="E1594" s="42"/>
      <c r="F1594" s="62"/>
      <c r="G1594" s="62"/>
      <c r="H1594" s="63"/>
      <c r="I1594" s="293"/>
      <c r="K1594" s="42"/>
      <c r="L1594" s="42"/>
      <c r="M1594" s="42"/>
      <c r="N1594" s="42"/>
      <c r="O1594" s="63"/>
      <c r="P1594" s="42"/>
      <c r="Q1594" s="42"/>
      <c r="S1594" s="42"/>
      <c r="T1594" s="39"/>
      <c r="U1594" s="39"/>
      <c r="V1594" s="39"/>
      <c r="W1594" s="39"/>
      <c r="X1594" s="39"/>
      <c r="Y1594" s="39"/>
      <c r="AN1594" s="68"/>
      <c r="AO1594" s="68"/>
    </row>
    <row r="1595" spans="1:41" s="43" customFormat="1" x14ac:dyDescent="0.25">
      <c r="A1595" s="42"/>
      <c r="B1595" s="42"/>
      <c r="C1595" s="42"/>
      <c r="D1595" s="42"/>
      <c r="E1595" s="42"/>
      <c r="F1595" s="62"/>
      <c r="G1595" s="62"/>
      <c r="H1595" s="63"/>
      <c r="I1595" s="293"/>
      <c r="K1595" s="42"/>
      <c r="L1595" s="42"/>
      <c r="M1595" s="42"/>
      <c r="N1595" s="42"/>
      <c r="O1595" s="63"/>
      <c r="P1595" s="42"/>
      <c r="Q1595" s="42"/>
      <c r="S1595" s="42"/>
      <c r="T1595" s="39"/>
      <c r="U1595" s="39"/>
      <c r="V1595" s="39"/>
      <c r="W1595" s="39"/>
      <c r="X1595" s="39"/>
      <c r="Y1595" s="39"/>
      <c r="AN1595" s="68"/>
      <c r="AO1595" s="68"/>
    </row>
    <row r="1596" spans="1:41" s="43" customFormat="1" x14ac:dyDescent="0.25">
      <c r="A1596" s="42"/>
      <c r="B1596" s="42"/>
      <c r="C1596" s="42"/>
      <c r="D1596" s="42"/>
      <c r="E1596" s="42"/>
      <c r="F1596" s="62"/>
      <c r="G1596" s="62"/>
      <c r="H1596" s="63"/>
      <c r="I1596" s="293"/>
      <c r="K1596" s="42"/>
      <c r="L1596" s="42"/>
      <c r="M1596" s="42"/>
      <c r="N1596" s="42"/>
      <c r="O1596" s="63"/>
      <c r="P1596" s="42"/>
      <c r="Q1596" s="42"/>
      <c r="S1596" s="42"/>
      <c r="T1596" s="39"/>
      <c r="U1596" s="39"/>
      <c r="V1596" s="39"/>
      <c r="W1596" s="39"/>
      <c r="X1596" s="39"/>
      <c r="Y1596" s="39"/>
      <c r="AN1596" s="68"/>
      <c r="AO1596" s="68"/>
    </row>
    <row r="1597" spans="1:41" s="43" customFormat="1" x14ac:dyDescent="0.25">
      <c r="A1597" s="42"/>
      <c r="B1597" s="42"/>
      <c r="C1597" s="42"/>
      <c r="D1597" s="42"/>
      <c r="E1597" s="42"/>
      <c r="F1597" s="62"/>
      <c r="G1597" s="62"/>
      <c r="H1597" s="63"/>
      <c r="I1597" s="293"/>
      <c r="K1597" s="42"/>
      <c r="L1597" s="42"/>
      <c r="M1597" s="42"/>
      <c r="N1597" s="42"/>
      <c r="O1597" s="63"/>
      <c r="P1597" s="42"/>
      <c r="Q1597" s="42"/>
      <c r="S1597" s="42"/>
      <c r="T1597" s="39"/>
      <c r="U1597" s="39"/>
      <c r="V1597" s="39"/>
      <c r="W1597" s="39"/>
      <c r="X1597" s="39"/>
      <c r="Y1597" s="39"/>
      <c r="AN1597" s="68"/>
      <c r="AO1597" s="68"/>
    </row>
    <row r="1598" spans="1:41" s="43" customFormat="1" x14ac:dyDescent="0.25">
      <c r="A1598" s="42"/>
      <c r="B1598" s="42"/>
      <c r="C1598" s="42"/>
      <c r="D1598" s="42"/>
      <c r="E1598" s="42"/>
      <c r="F1598" s="62"/>
      <c r="G1598" s="62"/>
      <c r="H1598" s="63"/>
      <c r="I1598" s="293"/>
      <c r="K1598" s="42"/>
      <c r="L1598" s="42"/>
      <c r="M1598" s="42"/>
      <c r="N1598" s="42"/>
      <c r="O1598" s="63"/>
      <c r="P1598" s="42"/>
      <c r="Q1598" s="42"/>
      <c r="S1598" s="42"/>
      <c r="T1598" s="39"/>
      <c r="U1598" s="39"/>
      <c r="V1598" s="39"/>
      <c r="W1598" s="39"/>
      <c r="X1598" s="39"/>
      <c r="Y1598" s="39"/>
      <c r="AN1598" s="68"/>
      <c r="AO1598" s="68"/>
    </row>
    <row r="1599" spans="1:41" s="43" customFormat="1" x14ac:dyDescent="0.25">
      <c r="A1599" s="42"/>
      <c r="B1599" s="42"/>
      <c r="C1599" s="42"/>
      <c r="D1599" s="42"/>
      <c r="E1599" s="42"/>
      <c r="F1599" s="62"/>
      <c r="G1599" s="62"/>
      <c r="H1599" s="63"/>
      <c r="I1599" s="293"/>
      <c r="K1599" s="42"/>
      <c r="L1599" s="42"/>
      <c r="M1599" s="42"/>
      <c r="N1599" s="42"/>
      <c r="O1599" s="63"/>
      <c r="P1599" s="42"/>
      <c r="Q1599" s="42"/>
      <c r="S1599" s="42"/>
      <c r="T1599" s="39"/>
      <c r="U1599" s="39"/>
      <c r="V1599" s="39"/>
      <c r="W1599" s="39"/>
      <c r="X1599" s="39"/>
      <c r="Y1599" s="39"/>
      <c r="AN1599" s="68"/>
      <c r="AO1599" s="68"/>
    </row>
    <row r="1600" spans="1:41" s="43" customFormat="1" x14ac:dyDescent="0.25">
      <c r="A1600" s="42"/>
      <c r="B1600" s="42"/>
      <c r="C1600" s="42"/>
      <c r="D1600" s="42"/>
      <c r="E1600" s="42"/>
      <c r="F1600" s="62"/>
      <c r="G1600" s="62"/>
      <c r="H1600" s="63"/>
      <c r="I1600" s="293"/>
      <c r="K1600" s="42"/>
      <c r="L1600" s="42"/>
      <c r="M1600" s="42"/>
      <c r="N1600" s="42"/>
      <c r="O1600" s="63"/>
      <c r="P1600" s="42"/>
      <c r="Q1600" s="42"/>
      <c r="S1600" s="42"/>
      <c r="T1600" s="39"/>
      <c r="U1600" s="39"/>
      <c r="V1600" s="39"/>
      <c r="W1600" s="39"/>
      <c r="X1600" s="39"/>
      <c r="Y1600" s="39"/>
      <c r="AN1600" s="68"/>
      <c r="AO1600" s="68"/>
    </row>
    <row r="1601" spans="1:41" s="43" customFormat="1" x14ac:dyDescent="0.25">
      <c r="A1601" s="42"/>
      <c r="B1601" s="42"/>
      <c r="C1601" s="42"/>
      <c r="D1601" s="42"/>
      <c r="E1601" s="42"/>
      <c r="F1601" s="62"/>
      <c r="G1601" s="62"/>
      <c r="H1601" s="63"/>
      <c r="I1601" s="293"/>
      <c r="K1601" s="42"/>
      <c r="L1601" s="42"/>
      <c r="M1601" s="42"/>
      <c r="N1601" s="42"/>
      <c r="O1601" s="63"/>
      <c r="P1601" s="42"/>
      <c r="Q1601" s="42"/>
      <c r="S1601" s="42"/>
      <c r="T1601" s="39"/>
      <c r="U1601" s="39"/>
      <c r="V1601" s="39"/>
      <c r="W1601" s="39"/>
      <c r="X1601" s="39"/>
      <c r="Y1601" s="39"/>
      <c r="AN1601" s="68"/>
      <c r="AO1601" s="68"/>
    </row>
    <row r="1602" spans="1:41" s="43" customFormat="1" x14ac:dyDescent="0.25">
      <c r="A1602" s="42"/>
      <c r="B1602" s="42"/>
      <c r="C1602" s="42"/>
      <c r="D1602" s="42"/>
      <c r="E1602" s="42"/>
      <c r="F1602" s="62"/>
      <c r="G1602" s="62"/>
      <c r="H1602" s="63"/>
      <c r="I1602" s="293"/>
      <c r="K1602" s="42"/>
      <c r="L1602" s="42"/>
      <c r="M1602" s="42"/>
      <c r="N1602" s="42"/>
      <c r="O1602" s="63"/>
      <c r="P1602" s="42"/>
      <c r="Q1602" s="42"/>
      <c r="S1602" s="42"/>
      <c r="T1602" s="39"/>
      <c r="U1602" s="39"/>
      <c r="V1602" s="39"/>
      <c r="W1602" s="39"/>
      <c r="X1602" s="39"/>
      <c r="Y1602" s="39"/>
      <c r="AN1602" s="68"/>
      <c r="AO1602" s="68"/>
    </row>
    <row r="1603" spans="1:41" s="43" customFormat="1" x14ac:dyDescent="0.25">
      <c r="A1603" s="42"/>
      <c r="B1603" s="42"/>
      <c r="C1603" s="42"/>
      <c r="D1603" s="42"/>
      <c r="E1603" s="42"/>
      <c r="F1603" s="62"/>
      <c r="G1603" s="62"/>
      <c r="H1603" s="63"/>
      <c r="I1603" s="293"/>
      <c r="K1603" s="42"/>
      <c r="L1603" s="42"/>
      <c r="M1603" s="42"/>
      <c r="N1603" s="42"/>
      <c r="O1603" s="63"/>
      <c r="P1603" s="42"/>
      <c r="Q1603" s="42"/>
      <c r="S1603" s="42"/>
      <c r="T1603" s="39"/>
      <c r="U1603" s="39"/>
      <c r="V1603" s="39"/>
      <c r="W1603" s="39"/>
      <c r="X1603" s="39"/>
      <c r="Y1603" s="39"/>
      <c r="AN1603" s="68"/>
      <c r="AO1603" s="68"/>
    </row>
    <row r="1604" spans="1:41" s="43" customFormat="1" x14ac:dyDescent="0.25">
      <c r="A1604" s="42"/>
      <c r="B1604" s="42"/>
      <c r="C1604" s="42"/>
      <c r="D1604" s="42"/>
      <c r="E1604" s="42"/>
      <c r="F1604" s="62"/>
      <c r="G1604" s="62"/>
      <c r="H1604" s="63"/>
      <c r="I1604" s="293"/>
      <c r="K1604" s="42"/>
      <c r="L1604" s="42"/>
      <c r="M1604" s="42"/>
      <c r="N1604" s="42"/>
      <c r="O1604" s="63"/>
      <c r="P1604" s="42"/>
      <c r="Q1604" s="42"/>
      <c r="S1604" s="42"/>
      <c r="T1604" s="39"/>
      <c r="U1604" s="39"/>
      <c r="V1604" s="39"/>
      <c r="W1604" s="39"/>
      <c r="X1604" s="39"/>
      <c r="Y1604" s="39"/>
      <c r="AN1604" s="68"/>
      <c r="AO1604" s="68"/>
    </row>
    <row r="1605" spans="1:41" s="43" customFormat="1" x14ac:dyDescent="0.25">
      <c r="A1605" s="42"/>
      <c r="B1605" s="42"/>
      <c r="C1605" s="42"/>
      <c r="D1605" s="42"/>
      <c r="E1605" s="42"/>
      <c r="F1605" s="62"/>
      <c r="G1605" s="62"/>
      <c r="H1605" s="63"/>
      <c r="I1605" s="293"/>
      <c r="K1605" s="42"/>
      <c r="L1605" s="42"/>
      <c r="M1605" s="42"/>
      <c r="N1605" s="42"/>
      <c r="O1605" s="63"/>
      <c r="P1605" s="42"/>
      <c r="Q1605" s="42"/>
      <c r="S1605" s="42"/>
      <c r="T1605" s="39"/>
      <c r="U1605" s="39"/>
      <c r="V1605" s="39"/>
      <c r="W1605" s="39"/>
      <c r="X1605" s="39"/>
      <c r="Y1605" s="39"/>
      <c r="AN1605" s="68"/>
      <c r="AO1605" s="68"/>
    </row>
    <row r="1606" spans="1:41" s="43" customFormat="1" x14ac:dyDescent="0.25">
      <c r="A1606" s="42"/>
      <c r="B1606" s="42"/>
      <c r="C1606" s="42"/>
      <c r="D1606" s="42"/>
      <c r="E1606" s="42"/>
      <c r="F1606" s="62"/>
      <c r="G1606" s="62"/>
      <c r="H1606" s="63"/>
      <c r="I1606" s="293"/>
      <c r="K1606" s="42"/>
      <c r="L1606" s="42"/>
      <c r="M1606" s="42"/>
      <c r="N1606" s="42"/>
      <c r="O1606" s="63"/>
      <c r="P1606" s="42"/>
      <c r="Q1606" s="42"/>
      <c r="S1606" s="42"/>
      <c r="T1606" s="39"/>
      <c r="U1606" s="39"/>
      <c r="V1606" s="39"/>
      <c r="W1606" s="39"/>
      <c r="X1606" s="39"/>
      <c r="Y1606" s="39"/>
      <c r="AN1606" s="68"/>
      <c r="AO1606" s="68"/>
    </row>
    <row r="1607" spans="1:41" s="43" customFormat="1" x14ac:dyDescent="0.25">
      <c r="A1607" s="42"/>
      <c r="B1607" s="42"/>
      <c r="C1607" s="42"/>
      <c r="D1607" s="42"/>
      <c r="E1607" s="42"/>
      <c r="F1607" s="62"/>
      <c r="G1607" s="62"/>
      <c r="H1607" s="63"/>
      <c r="I1607" s="293"/>
      <c r="K1607" s="42"/>
      <c r="L1607" s="42"/>
      <c r="M1607" s="42"/>
      <c r="N1607" s="42"/>
      <c r="O1607" s="63"/>
      <c r="P1607" s="42"/>
      <c r="Q1607" s="42"/>
      <c r="S1607" s="42"/>
      <c r="T1607" s="39"/>
      <c r="U1607" s="39"/>
      <c r="V1607" s="39"/>
      <c r="W1607" s="39"/>
      <c r="X1607" s="39"/>
      <c r="Y1607" s="39"/>
      <c r="AN1607" s="68"/>
      <c r="AO1607" s="68"/>
    </row>
    <row r="1608" spans="1:41" s="43" customFormat="1" x14ac:dyDescent="0.25">
      <c r="A1608" s="42"/>
      <c r="B1608" s="42"/>
      <c r="C1608" s="42"/>
      <c r="D1608" s="42"/>
      <c r="E1608" s="42"/>
      <c r="F1608" s="62"/>
      <c r="G1608" s="62"/>
      <c r="H1608" s="63"/>
      <c r="I1608" s="293"/>
      <c r="K1608" s="42"/>
      <c r="L1608" s="42"/>
      <c r="M1608" s="42"/>
      <c r="N1608" s="42"/>
      <c r="O1608" s="63"/>
      <c r="P1608" s="42"/>
      <c r="Q1608" s="42"/>
      <c r="S1608" s="42"/>
      <c r="T1608" s="39"/>
      <c r="U1608" s="39"/>
      <c r="V1608" s="39"/>
      <c r="W1608" s="39"/>
      <c r="X1608" s="39"/>
      <c r="Y1608" s="39"/>
      <c r="AN1608" s="68"/>
      <c r="AO1608" s="68"/>
    </row>
    <row r="1609" spans="1:41" s="43" customFormat="1" x14ac:dyDescent="0.25">
      <c r="A1609" s="42"/>
      <c r="B1609" s="42"/>
      <c r="C1609" s="42"/>
      <c r="D1609" s="42"/>
      <c r="E1609" s="42"/>
      <c r="F1609" s="62"/>
      <c r="G1609" s="62"/>
      <c r="H1609" s="63"/>
      <c r="I1609" s="293"/>
      <c r="K1609" s="42"/>
      <c r="L1609" s="42"/>
      <c r="M1609" s="42"/>
      <c r="N1609" s="42"/>
      <c r="O1609" s="63"/>
      <c r="P1609" s="42"/>
      <c r="Q1609" s="42"/>
      <c r="S1609" s="42"/>
      <c r="T1609" s="39"/>
      <c r="U1609" s="39"/>
      <c r="V1609" s="39"/>
      <c r="W1609" s="39"/>
      <c r="X1609" s="39"/>
      <c r="Y1609" s="39"/>
      <c r="AN1609" s="68"/>
      <c r="AO1609" s="68"/>
    </row>
    <row r="1610" spans="1:41" s="43" customFormat="1" x14ac:dyDescent="0.25">
      <c r="A1610" s="42"/>
      <c r="B1610" s="42"/>
      <c r="C1610" s="42"/>
      <c r="D1610" s="42"/>
      <c r="E1610" s="42"/>
      <c r="F1610" s="62"/>
      <c r="G1610" s="62"/>
      <c r="H1610" s="63"/>
      <c r="I1610" s="293"/>
      <c r="K1610" s="42"/>
      <c r="L1610" s="42"/>
      <c r="M1610" s="42"/>
      <c r="N1610" s="42"/>
      <c r="O1610" s="63"/>
      <c r="P1610" s="42"/>
      <c r="Q1610" s="42"/>
      <c r="S1610" s="42"/>
      <c r="T1610" s="39"/>
      <c r="U1610" s="39"/>
      <c r="V1610" s="39"/>
      <c r="W1610" s="39"/>
      <c r="X1610" s="39"/>
      <c r="Y1610" s="39"/>
      <c r="AN1610" s="68"/>
      <c r="AO1610" s="68"/>
    </row>
    <row r="1611" spans="1:41" s="43" customFormat="1" x14ac:dyDescent="0.25">
      <c r="A1611" s="42"/>
      <c r="B1611" s="42"/>
      <c r="C1611" s="42"/>
      <c r="D1611" s="42"/>
      <c r="E1611" s="42"/>
      <c r="F1611" s="62"/>
      <c r="G1611" s="62"/>
      <c r="H1611" s="63"/>
      <c r="I1611" s="293"/>
      <c r="K1611" s="42"/>
      <c r="L1611" s="42"/>
      <c r="M1611" s="42"/>
      <c r="N1611" s="42"/>
      <c r="O1611" s="63"/>
      <c r="P1611" s="42"/>
      <c r="Q1611" s="42"/>
      <c r="S1611" s="42"/>
      <c r="T1611" s="39"/>
      <c r="U1611" s="39"/>
      <c r="V1611" s="39"/>
      <c r="W1611" s="39"/>
      <c r="X1611" s="39"/>
      <c r="Y1611" s="39"/>
      <c r="AN1611" s="68"/>
      <c r="AO1611" s="68"/>
    </row>
    <row r="1612" spans="1:41" s="43" customFormat="1" x14ac:dyDescent="0.25">
      <c r="A1612" s="42"/>
      <c r="B1612" s="42"/>
      <c r="C1612" s="42"/>
      <c r="D1612" s="42"/>
      <c r="E1612" s="42"/>
      <c r="F1612" s="62"/>
      <c r="G1612" s="62"/>
      <c r="H1612" s="63"/>
      <c r="I1612" s="293"/>
      <c r="K1612" s="42"/>
      <c r="L1612" s="42"/>
      <c r="M1612" s="42"/>
      <c r="N1612" s="42"/>
      <c r="O1612" s="63"/>
      <c r="P1612" s="42"/>
      <c r="Q1612" s="42"/>
      <c r="S1612" s="42"/>
      <c r="T1612" s="39"/>
      <c r="U1612" s="39"/>
      <c r="V1612" s="39"/>
      <c r="W1612" s="39"/>
      <c r="X1612" s="39"/>
      <c r="Y1612" s="39"/>
      <c r="AN1612" s="68"/>
      <c r="AO1612" s="68"/>
    </row>
    <row r="1613" spans="1:41" s="43" customFormat="1" x14ac:dyDescent="0.25">
      <c r="A1613" s="42"/>
      <c r="B1613" s="42"/>
      <c r="C1613" s="42"/>
      <c r="D1613" s="42"/>
      <c r="E1613" s="42"/>
      <c r="F1613" s="62"/>
      <c r="G1613" s="62"/>
      <c r="H1613" s="63"/>
      <c r="I1613" s="293"/>
      <c r="K1613" s="42"/>
      <c r="L1613" s="42"/>
      <c r="M1613" s="42"/>
      <c r="N1613" s="42"/>
      <c r="O1613" s="63"/>
      <c r="P1613" s="42"/>
      <c r="Q1613" s="42"/>
      <c r="S1613" s="42"/>
      <c r="T1613" s="39"/>
      <c r="U1613" s="39"/>
      <c r="V1613" s="39"/>
      <c r="W1613" s="39"/>
      <c r="X1613" s="39"/>
      <c r="Y1613" s="39"/>
      <c r="AN1613" s="68"/>
      <c r="AO1613" s="68"/>
    </row>
    <row r="1614" spans="1:41" s="43" customFormat="1" x14ac:dyDescent="0.25">
      <c r="A1614" s="42"/>
      <c r="B1614" s="42"/>
      <c r="C1614" s="42"/>
      <c r="D1614" s="42"/>
      <c r="E1614" s="42"/>
      <c r="F1614" s="62"/>
      <c r="G1614" s="62"/>
      <c r="H1614" s="63"/>
      <c r="I1614" s="293"/>
      <c r="K1614" s="42"/>
      <c r="L1614" s="42"/>
      <c r="M1614" s="42"/>
      <c r="N1614" s="42"/>
      <c r="O1614" s="63"/>
      <c r="P1614" s="42"/>
      <c r="Q1614" s="42"/>
      <c r="S1614" s="42"/>
      <c r="T1614" s="39"/>
      <c r="U1614" s="39"/>
      <c r="V1614" s="39"/>
      <c r="W1614" s="39"/>
      <c r="X1614" s="39"/>
      <c r="Y1614" s="39"/>
      <c r="AN1614" s="68"/>
      <c r="AO1614" s="68"/>
    </row>
    <row r="1615" spans="1:41" s="43" customFormat="1" x14ac:dyDescent="0.25">
      <c r="A1615" s="42"/>
      <c r="B1615" s="42"/>
      <c r="C1615" s="42"/>
      <c r="D1615" s="42"/>
      <c r="E1615" s="42"/>
      <c r="F1615" s="62"/>
      <c r="G1615" s="62"/>
      <c r="H1615" s="63"/>
      <c r="I1615" s="293"/>
      <c r="K1615" s="42"/>
      <c r="L1615" s="42"/>
      <c r="M1615" s="42"/>
      <c r="N1615" s="42"/>
      <c r="O1615" s="63"/>
      <c r="P1615" s="42"/>
      <c r="Q1615" s="42"/>
      <c r="S1615" s="42"/>
      <c r="T1615" s="39"/>
      <c r="U1615" s="39"/>
      <c r="V1615" s="39"/>
      <c r="W1615" s="39"/>
      <c r="X1615" s="39"/>
      <c r="Y1615" s="39"/>
      <c r="AN1615" s="68"/>
      <c r="AO1615" s="68"/>
    </row>
    <row r="1616" spans="1:41" s="43" customFormat="1" x14ac:dyDescent="0.25">
      <c r="A1616" s="42"/>
      <c r="B1616" s="42"/>
      <c r="C1616" s="42"/>
      <c r="D1616" s="42"/>
      <c r="E1616" s="42"/>
      <c r="F1616" s="62"/>
      <c r="G1616" s="62"/>
      <c r="H1616" s="63"/>
      <c r="I1616" s="293"/>
      <c r="K1616" s="42"/>
      <c r="L1616" s="42"/>
      <c r="M1616" s="42"/>
      <c r="N1616" s="42"/>
      <c r="O1616" s="63"/>
      <c r="P1616" s="42"/>
      <c r="Q1616" s="42"/>
      <c r="S1616" s="42"/>
      <c r="T1616" s="39"/>
      <c r="U1616" s="39"/>
      <c r="V1616" s="39"/>
      <c r="W1616" s="39"/>
      <c r="X1616" s="39"/>
      <c r="Y1616" s="39"/>
      <c r="AN1616" s="68"/>
      <c r="AO1616" s="68"/>
    </row>
    <row r="1617" spans="1:41" s="43" customFormat="1" x14ac:dyDescent="0.25">
      <c r="A1617" s="42"/>
      <c r="B1617" s="42"/>
      <c r="C1617" s="42"/>
      <c r="D1617" s="42"/>
      <c r="E1617" s="42"/>
      <c r="F1617" s="62"/>
      <c r="G1617" s="62"/>
      <c r="H1617" s="63"/>
      <c r="I1617" s="293"/>
      <c r="K1617" s="42"/>
      <c r="L1617" s="42"/>
      <c r="M1617" s="42"/>
      <c r="N1617" s="42"/>
      <c r="O1617" s="63"/>
      <c r="P1617" s="42"/>
      <c r="Q1617" s="42"/>
      <c r="S1617" s="42"/>
      <c r="T1617" s="39"/>
      <c r="U1617" s="39"/>
      <c r="V1617" s="39"/>
      <c r="W1617" s="39"/>
      <c r="X1617" s="39"/>
      <c r="Y1617" s="39"/>
      <c r="AN1617" s="68"/>
      <c r="AO1617" s="68"/>
    </row>
    <row r="1618" spans="1:41" s="43" customFormat="1" x14ac:dyDescent="0.25">
      <c r="A1618" s="42"/>
      <c r="B1618" s="42"/>
      <c r="C1618" s="42"/>
      <c r="D1618" s="42"/>
      <c r="E1618" s="42"/>
      <c r="F1618" s="62"/>
      <c r="G1618" s="62"/>
      <c r="H1618" s="63"/>
      <c r="I1618" s="293"/>
      <c r="K1618" s="42"/>
      <c r="L1618" s="42"/>
      <c r="M1618" s="42"/>
      <c r="N1618" s="42"/>
      <c r="O1618" s="63"/>
      <c r="P1618" s="42"/>
      <c r="Q1618" s="42"/>
      <c r="S1618" s="42"/>
      <c r="T1618" s="39"/>
      <c r="U1618" s="39"/>
      <c r="V1618" s="39"/>
      <c r="W1618" s="39"/>
      <c r="X1618" s="39"/>
      <c r="Y1618" s="39"/>
      <c r="AN1618" s="68"/>
      <c r="AO1618" s="68"/>
    </row>
    <row r="1619" spans="1:41" s="43" customFormat="1" x14ac:dyDescent="0.25">
      <c r="A1619" s="42"/>
      <c r="B1619" s="42"/>
      <c r="C1619" s="42"/>
      <c r="D1619" s="42"/>
      <c r="E1619" s="42"/>
      <c r="F1619" s="62"/>
      <c r="G1619" s="62"/>
      <c r="H1619" s="63"/>
      <c r="I1619" s="293"/>
      <c r="K1619" s="42"/>
      <c r="L1619" s="42"/>
      <c r="M1619" s="42"/>
      <c r="N1619" s="42"/>
      <c r="O1619" s="63"/>
      <c r="P1619" s="42"/>
      <c r="Q1619" s="42"/>
      <c r="S1619" s="42"/>
      <c r="T1619" s="39"/>
      <c r="U1619" s="39"/>
      <c r="V1619" s="39"/>
      <c r="W1619" s="39"/>
      <c r="X1619" s="39"/>
      <c r="Y1619" s="39"/>
      <c r="AN1619" s="68"/>
      <c r="AO1619" s="68"/>
    </row>
    <row r="1620" spans="1:41" s="43" customFormat="1" x14ac:dyDescent="0.25">
      <c r="A1620" s="42"/>
      <c r="B1620" s="42"/>
      <c r="C1620" s="42"/>
      <c r="D1620" s="42"/>
      <c r="E1620" s="42"/>
      <c r="F1620" s="62"/>
      <c r="G1620" s="62"/>
      <c r="H1620" s="63"/>
      <c r="I1620" s="293"/>
      <c r="K1620" s="42"/>
      <c r="L1620" s="42"/>
      <c r="M1620" s="42"/>
      <c r="N1620" s="42"/>
      <c r="O1620" s="63"/>
      <c r="P1620" s="42"/>
      <c r="Q1620" s="42"/>
      <c r="S1620" s="42"/>
      <c r="T1620" s="39"/>
      <c r="U1620" s="39"/>
      <c r="V1620" s="39"/>
      <c r="W1620" s="39"/>
      <c r="X1620" s="39"/>
      <c r="Y1620" s="39"/>
      <c r="AN1620" s="68"/>
      <c r="AO1620" s="68"/>
    </row>
    <row r="1621" spans="1:41" s="43" customFormat="1" x14ac:dyDescent="0.25">
      <c r="A1621" s="42"/>
      <c r="B1621" s="42"/>
      <c r="C1621" s="42"/>
      <c r="D1621" s="42"/>
      <c r="E1621" s="42"/>
      <c r="F1621" s="62"/>
      <c r="G1621" s="62"/>
      <c r="H1621" s="63"/>
      <c r="I1621" s="293"/>
      <c r="K1621" s="42"/>
      <c r="L1621" s="42"/>
      <c r="M1621" s="42"/>
      <c r="N1621" s="42"/>
      <c r="O1621" s="63"/>
      <c r="P1621" s="42"/>
      <c r="Q1621" s="42"/>
      <c r="S1621" s="42"/>
      <c r="T1621" s="39"/>
      <c r="U1621" s="39"/>
      <c r="V1621" s="39"/>
      <c r="W1621" s="39"/>
      <c r="X1621" s="39"/>
      <c r="Y1621" s="39"/>
      <c r="AN1621" s="68"/>
      <c r="AO1621" s="68"/>
    </row>
    <row r="1622" spans="1:41" s="43" customFormat="1" x14ac:dyDescent="0.25">
      <c r="A1622" s="42"/>
      <c r="B1622" s="42"/>
      <c r="C1622" s="42"/>
      <c r="D1622" s="42"/>
      <c r="E1622" s="42"/>
      <c r="F1622" s="62"/>
      <c r="G1622" s="62"/>
      <c r="H1622" s="63"/>
      <c r="I1622" s="293"/>
      <c r="K1622" s="42"/>
      <c r="L1622" s="42"/>
      <c r="M1622" s="42"/>
      <c r="N1622" s="42"/>
      <c r="O1622" s="63"/>
      <c r="P1622" s="42"/>
      <c r="Q1622" s="42"/>
      <c r="S1622" s="42"/>
      <c r="T1622" s="39"/>
      <c r="U1622" s="39"/>
      <c r="V1622" s="39"/>
      <c r="W1622" s="39"/>
      <c r="X1622" s="39"/>
      <c r="Y1622" s="39"/>
      <c r="AN1622" s="68"/>
      <c r="AO1622" s="68"/>
    </row>
    <row r="1623" spans="1:41" s="43" customFormat="1" x14ac:dyDescent="0.25">
      <c r="A1623" s="42"/>
      <c r="B1623" s="42"/>
      <c r="C1623" s="42"/>
      <c r="D1623" s="42"/>
      <c r="E1623" s="42"/>
      <c r="F1623" s="62"/>
      <c r="G1623" s="62"/>
      <c r="H1623" s="63"/>
      <c r="I1623" s="293"/>
      <c r="K1623" s="42"/>
      <c r="L1623" s="42"/>
      <c r="M1623" s="42"/>
      <c r="N1623" s="42"/>
      <c r="O1623" s="63"/>
      <c r="P1623" s="42"/>
      <c r="Q1623" s="42"/>
      <c r="S1623" s="42"/>
      <c r="T1623" s="39"/>
      <c r="U1623" s="39"/>
      <c r="V1623" s="39"/>
      <c r="W1623" s="39"/>
      <c r="X1623" s="39"/>
      <c r="Y1623" s="39"/>
      <c r="AN1623" s="68"/>
      <c r="AO1623" s="68"/>
    </row>
    <row r="1624" spans="1:41" s="43" customFormat="1" x14ac:dyDescent="0.25">
      <c r="A1624" s="42"/>
      <c r="B1624" s="42"/>
      <c r="C1624" s="42"/>
      <c r="D1624" s="42"/>
      <c r="E1624" s="42"/>
      <c r="F1624" s="62"/>
      <c r="G1624" s="62"/>
      <c r="H1624" s="63"/>
      <c r="I1624" s="293"/>
      <c r="K1624" s="42"/>
      <c r="L1624" s="42"/>
      <c r="M1624" s="42"/>
      <c r="N1624" s="42"/>
      <c r="O1624" s="63"/>
      <c r="P1624" s="42"/>
      <c r="Q1624" s="42"/>
      <c r="S1624" s="42"/>
      <c r="T1624" s="39"/>
      <c r="U1624" s="39"/>
      <c r="V1624" s="39"/>
      <c r="W1624" s="39"/>
      <c r="X1624" s="39"/>
      <c r="Y1624" s="39"/>
      <c r="AN1624" s="68"/>
      <c r="AO1624" s="68"/>
    </row>
    <row r="1625" spans="1:41" s="43" customFormat="1" x14ac:dyDescent="0.25">
      <c r="A1625" s="42"/>
      <c r="B1625" s="42"/>
      <c r="C1625" s="42"/>
      <c r="D1625" s="42"/>
      <c r="E1625" s="42"/>
      <c r="F1625" s="62"/>
      <c r="G1625" s="62"/>
      <c r="H1625" s="63"/>
      <c r="I1625" s="293"/>
      <c r="K1625" s="42"/>
      <c r="L1625" s="42"/>
      <c r="M1625" s="42"/>
      <c r="N1625" s="42"/>
      <c r="O1625" s="63"/>
      <c r="P1625" s="42"/>
      <c r="Q1625" s="42"/>
      <c r="S1625" s="42"/>
      <c r="T1625" s="39"/>
      <c r="U1625" s="39"/>
      <c r="V1625" s="39"/>
      <c r="W1625" s="39"/>
      <c r="X1625" s="39"/>
      <c r="Y1625" s="39"/>
      <c r="AN1625" s="68"/>
      <c r="AO1625" s="68"/>
    </row>
    <row r="1626" spans="1:41" s="43" customFormat="1" x14ac:dyDescent="0.25">
      <c r="A1626" s="42"/>
      <c r="B1626" s="42"/>
      <c r="C1626" s="42"/>
      <c r="D1626" s="42"/>
      <c r="E1626" s="42"/>
      <c r="F1626" s="62"/>
      <c r="G1626" s="62"/>
      <c r="H1626" s="63"/>
      <c r="I1626" s="293"/>
      <c r="K1626" s="42"/>
      <c r="L1626" s="42"/>
      <c r="M1626" s="42"/>
      <c r="N1626" s="42"/>
      <c r="O1626" s="63"/>
      <c r="P1626" s="42"/>
      <c r="Q1626" s="42"/>
      <c r="S1626" s="42"/>
      <c r="T1626" s="39"/>
      <c r="U1626" s="39"/>
      <c r="V1626" s="39"/>
      <c r="W1626" s="39"/>
      <c r="X1626" s="39"/>
      <c r="Y1626" s="39"/>
      <c r="AN1626" s="68"/>
      <c r="AO1626" s="68"/>
    </row>
    <row r="1627" spans="1:41" s="43" customFormat="1" x14ac:dyDescent="0.25">
      <c r="A1627" s="42"/>
      <c r="B1627" s="42"/>
      <c r="C1627" s="42"/>
      <c r="D1627" s="42"/>
      <c r="E1627" s="42"/>
      <c r="F1627" s="62"/>
      <c r="G1627" s="62"/>
      <c r="H1627" s="63"/>
      <c r="I1627" s="293"/>
      <c r="K1627" s="42"/>
      <c r="L1627" s="42"/>
      <c r="M1627" s="42"/>
      <c r="N1627" s="42"/>
      <c r="O1627" s="63"/>
      <c r="P1627" s="42"/>
      <c r="Q1627" s="42"/>
      <c r="S1627" s="42"/>
      <c r="T1627" s="39"/>
      <c r="U1627" s="39"/>
      <c r="V1627" s="39"/>
      <c r="W1627" s="39"/>
      <c r="X1627" s="39"/>
      <c r="Y1627" s="39"/>
      <c r="AN1627" s="68"/>
      <c r="AO1627" s="68"/>
    </row>
    <row r="1628" spans="1:41" s="43" customFormat="1" x14ac:dyDescent="0.25">
      <c r="A1628" s="42"/>
      <c r="B1628" s="42"/>
      <c r="C1628" s="42"/>
      <c r="D1628" s="42"/>
      <c r="E1628" s="42"/>
      <c r="F1628" s="62"/>
      <c r="G1628" s="62"/>
      <c r="H1628" s="63"/>
      <c r="I1628" s="293"/>
      <c r="K1628" s="42"/>
      <c r="L1628" s="42"/>
      <c r="M1628" s="42"/>
      <c r="N1628" s="42"/>
      <c r="O1628" s="63"/>
      <c r="P1628" s="42"/>
      <c r="Q1628" s="42"/>
      <c r="S1628" s="42"/>
      <c r="T1628" s="39"/>
      <c r="U1628" s="39"/>
      <c r="V1628" s="39"/>
      <c r="W1628" s="39"/>
      <c r="X1628" s="39"/>
      <c r="Y1628" s="39"/>
      <c r="AN1628" s="68"/>
      <c r="AO1628" s="68"/>
    </row>
    <row r="1629" spans="1:41" s="43" customFormat="1" x14ac:dyDescent="0.25">
      <c r="A1629" s="42"/>
      <c r="B1629" s="42"/>
      <c r="C1629" s="42"/>
      <c r="D1629" s="42"/>
      <c r="E1629" s="42"/>
      <c r="F1629" s="62"/>
      <c r="G1629" s="62"/>
      <c r="H1629" s="63"/>
      <c r="I1629" s="293"/>
      <c r="K1629" s="42"/>
      <c r="L1629" s="42"/>
      <c r="M1629" s="42"/>
      <c r="N1629" s="42"/>
      <c r="O1629" s="63"/>
      <c r="P1629" s="42"/>
      <c r="Q1629" s="42"/>
      <c r="S1629" s="42"/>
      <c r="T1629" s="39"/>
      <c r="U1629" s="39"/>
      <c r="V1629" s="39"/>
      <c r="W1629" s="39"/>
      <c r="X1629" s="39"/>
      <c r="Y1629" s="39"/>
      <c r="AN1629" s="68"/>
      <c r="AO1629" s="68"/>
    </row>
    <row r="1630" spans="1:41" s="43" customFormat="1" x14ac:dyDescent="0.25">
      <c r="A1630" s="42"/>
      <c r="B1630" s="42"/>
      <c r="C1630" s="42"/>
      <c r="D1630" s="42"/>
      <c r="E1630" s="42"/>
      <c r="F1630" s="62"/>
      <c r="G1630" s="62"/>
      <c r="H1630" s="63"/>
      <c r="I1630" s="293"/>
      <c r="K1630" s="42"/>
      <c r="L1630" s="42"/>
      <c r="M1630" s="42"/>
      <c r="N1630" s="42"/>
      <c r="O1630" s="63"/>
      <c r="P1630" s="42"/>
      <c r="Q1630" s="42"/>
      <c r="S1630" s="42"/>
      <c r="T1630" s="39"/>
      <c r="U1630" s="39"/>
      <c r="V1630" s="39"/>
      <c r="W1630" s="39"/>
      <c r="X1630" s="39"/>
      <c r="Y1630" s="39"/>
      <c r="AN1630" s="68"/>
      <c r="AO1630" s="68"/>
    </row>
    <row r="1631" spans="1:41" s="43" customFormat="1" x14ac:dyDescent="0.25">
      <c r="A1631" s="42"/>
      <c r="B1631" s="42"/>
      <c r="C1631" s="42"/>
      <c r="D1631" s="42"/>
      <c r="E1631" s="42"/>
      <c r="F1631" s="62"/>
      <c r="G1631" s="62"/>
      <c r="H1631" s="63"/>
      <c r="I1631" s="293"/>
      <c r="K1631" s="42"/>
      <c r="L1631" s="42"/>
      <c r="M1631" s="42"/>
      <c r="N1631" s="42"/>
      <c r="O1631" s="63"/>
      <c r="P1631" s="42"/>
      <c r="Q1631" s="42"/>
      <c r="S1631" s="42"/>
      <c r="T1631" s="39"/>
      <c r="U1631" s="39"/>
      <c r="V1631" s="39"/>
      <c r="W1631" s="39"/>
      <c r="X1631" s="39"/>
      <c r="Y1631" s="39"/>
      <c r="AN1631" s="68"/>
      <c r="AO1631" s="68"/>
    </row>
    <row r="1632" spans="1:41" s="43" customFormat="1" x14ac:dyDescent="0.25">
      <c r="A1632" s="42"/>
      <c r="B1632" s="42"/>
      <c r="C1632" s="42"/>
      <c r="D1632" s="42"/>
      <c r="E1632" s="42"/>
      <c r="F1632" s="62"/>
      <c r="G1632" s="62"/>
      <c r="H1632" s="63"/>
      <c r="I1632" s="293"/>
      <c r="K1632" s="42"/>
      <c r="L1632" s="42"/>
      <c r="M1632" s="42"/>
      <c r="N1632" s="42"/>
      <c r="O1632" s="63"/>
      <c r="P1632" s="42"/>
      <c r="Q1632" s="42"/>
      <c r="S1632" s="42"/>
      <c r="T1632" s="39"/>
      <c r="U1632" s="39"/>
      <c r="V1632" s="39"/>
      <c r="W1632" s="39"/>
      <c r="X1632" s="39"/>
      <c r="Y1632" s="39"/>
      <c r="AN1632" s="68"/>
      <c r="AO1632" s="68"/>
    </row>
    <row r="1633" spans="1:41" s="43" customFormat="1" x14ac:dyDescent="0.25">
      <c r="A1633" s="42"/>
      <c r="B1633" s="42"/>
      <c r="C1633" s="42"/>
      <c r="D1633" s="42"/>
      <c r="E1633" s="42"/>
      <c r="F1633" s="62"/>
      <c r="G1633" s="62"/>
      <c r="H1633" s="63"/>
      <c r="I1633" s="293"/>
      <c r="K1633" s="42"/>
      <c r="L1633" s="42"/>
      <c r="M1633" s="42"/>
      <c r="N1633" s="42"/>
      <c r="O1633" s="63"/>
      <c r="P1633" s="42"/>
      <c r="Q1633" s="42"/>
      <c r="S1633" s="42"/>
      <c r="T1633" s="39"/>
      <c r="U1633" s="39"/>
      <c r="V1633" s="39"/>
      <c r="W1633" s="39"/>
      <c r="X1633" s="39"/>
      <c r="Y1633" s="39"/>
      <c r="AN1633" s="68"/>
      <c r="AO1633" s="68"/>
    </row>
    <row r="1634" spans="1:41" s="43" customFormat="1" x14ac:dyDescent="0.25">
      <c r="A1634" s="42"/>
      <c r="B1634" s="42"/>
      <c r="C1634" s="42"/>
      <c r="D1634" s="42"/>
      <c r="E1634" s="42"/>
      <c r="F1634" s="62"/>
      <c r="G1634" s="62"/>
      <c r="H1634" s="63"/>
      <c r="I1634" s="293"/>
      <c r="K1634" s="42"/>
      <c r="L1634" s="42"/>
      <c r="M1634" s="42"/>
      <c r="N1634" s="42"/>
      <c r="O1634" s="63"/>
      <c r="P1634" s="42"/>
      <c r="Q1634" s="42"/>
      <c r="S1634" s="42"/>
      <c r="T1634" s="39"/>
      <c r="U1634" s="39"/>
      <c r="V1634" s="39"/>
      <c r="W1634" s="39"/>
      <c r="X1634" s="39"/>
      <c r="Y1634" s="39"/>
      <c r="AN1634" s="68"/>
      <c r="AO1634" s="68"/>
    </row>
    <row r="1635" spans="1:41" s="43" customFormat="1" x14ac:dyDescent="0.25">
      <c r="A1635" s="42"/>
      <c r="B1635" s="42"/>
      <c r="C1635" s="42"/>
      <c r="D1635" s="42"/>
      <c r="E1635" s="42"/>
      <c r="F1635" s="62"/>
      <c r="G1635" s="62"/>
      <c r="H1635" s="63"/>
      <c r="I1635" s="293"/>
      <c r="K1635" s="42"/>
      <c r="L1635" s="42"/>
      <c r="M1635" s="42"/>
      <c r="N1635" s="42"/>
      <c r="O1635" s="63"/>
      <c r="P1635" s="42"/>
      <c r="Q1635" s="42"/>
      <c r="S1635" s="42"/>
      <c r="T1635" s="39"/>
      <c r="U1635" s="39"/>
      <c r="V1635" s="39"/>
      <c r="W1635" s="39"/>
      <c r="X1635" s="39"/>
      <c r="Y1635" s="39"/>
      <c r="AN1635" s="68"/>
      <c r="AO1635" s="68"/>
    </row>
    <row r="1636" spans="1:41" s="43" customFormat="1" x14ac:dyDescent="0.25">
      <c r="A1636" s="42"/>
      <c r="B1636" s="42"/>
      <c r="C1636" s="42"/>
      <c r="D1636" s="42"/>
      <c r="E1636" s="42"/>
      <c r="F1636" s="62"/>
      <c r="G1636" s="62"/>
      <c r="H1636" s="63"/>
      <c r="I1636" s="293"/>
      <c r="K1636" s="42"/>
      <c r="L1636" s="42"/>
      <c r="M1636" s="42"/>
      <c r="N1636" s="42"/>
      <c r="O1636" s="63"/>
      <c r="P1636" s="42"/>
      <c r="Q1636" s="42"/>
      <c r="S1636" s="42"/>
      <c r="T1636" s="39"/>
      <c r="U1636" s="39"/>
      <c r="V1636" s="39"/>
      <c r="W1636" s="39"/>
      <c r="X1636" s="39"/>
      <c r="Y1636" s="39"/>
      <c r="AN1636" s="68"/>
      <c r="AO1636" s="68"/>
    </row>
    <row r="1637" spans="1:41" s="43" customFormat="1" x14ac:dyDescent="0.25">
      <c r="A1637" s="42"/>
      <c r="B1637" s="42"/>
      <c r="C1637" s="42"/>
      <c r="D1637" s="42"/>
      <c r="E1637" s="42"/>
      <c r="F1637" s="62"/>
      <c r="G1637" s="62"/>
      <c r="H1637" s="63"/>
      <c r="I1637" s="293"/>
      <c r="K1637" s="42"/>
      <c r="L1637" s="42"/>
      <c r="M1637" s="42"/>
      <c r="N1637" s="42"/>
      <c r="O1637" s="63"/>
      <c r="P1637" s="42"/>
      <c r="Q1637" s="42"/>
      <c r="S1637" s="42"/>
      <c r="T1637" s="39"/>
      <c r="U1637" s="39"/>
      <c r="V1637" s="39"/>
      <c r="W1637" s="39"/>
      <c r="X1637" s="39"/>
      <c r="Y1637" s="39"/>
      <c r="AN1637" s="68"/>
      <c r="AO1637" s="68"/>
    </row>
    <row r="1638" spans="1:41" s="43" customFormat="1" x14ac:dyDescent="0.25">
      <c r="A1638" s="42"/>
      <c r="B1638" s="42"/>
      <c r="C1638" s="42"/>
      <c r="D1638" s="42"/>
      <c r="E1638" s="42"/>
      <c r="F1638" s="62"/>
      <c r="G1638" s="62"/>
      <c r="H1638" s="63"/>
      <c r="I1638" s="293"/>
      <c r="K1638" s="42"/>
      <c r="L1638" s="42"/>
      <c r="M1638" s="42"/>
      <c r="N1638" s="42"/>
      <c r="O1638" s="63"/>
      <c r="P1638" s="42"/>
      <c r="Q1638" s="42"/>
      <c r="S1638" s="42"/>
      <c r="T1638" s="39"/>
      <c r="U1638" s="39"/>
      <c r="V1638" s="39"/>
      <c r="W1638" s="39"/>
      <c r="X1638" s="39"/>
      <c r="Y1638" s="39"/>
      <c r="AN1638" s="68"/>
      <c r="AO1638" s="68"/>
    </row>
    <row r="1639" spans="1:41" s="43" customFormat="1" x14ac:dyDescent="0.25">
      <c r="A1639" s="42"/>
      <c r="B1639" s="42"/>
      <c r="C1639" s="42"/>
      <c r="D1639" s="42"/>
      <c r="E1639" s="42"/>
      <c r="F1639" s="62"/>
      <c r="G1639" s="62"/>
      <c r="H1639" s="63"/>
      <c r="I1639" s="293"/>
      <c r="K1639" s="42"/>
      <c r="L1639" s="42"/>
      <c r="M1639" s="42"/>
      <c r="N1639" s="42"/>
      <c r="O1639" s="63"/>
      <c r="P1639" s="42"/>
      <c r="Q1639" s="42"/>
      <c r="S1639" s="42"/>
      <c r="T1639" s="39"/>
      <c r="U1639" s="39"/>
      <c r="V1639" s="39"/>
      <c r="W1639" s="39"/>
      <c r="X1639" s="39"/>
      <c r="Y1639" s="39"/>
      <c r="AN1639" s="68"/>
      <c r="AO1639" s="68"/>
    </row>
    <row r="1640" spans="1:41" s="43" customFormat="1" x14ac:dyDescent="0.25">
      <c r="A1640" s="42"/>
      <c r="B1640" s="42"/>
      <c r="C1640" s="42"/>
      <c r="D1640" s="42"/>
      <c r="E1640" s="42"/>
      <c r="F1640" s="62"/>
      <c r="G1640" s="62"/>
      <c r="H1640" s="63"/>
      <c r="I1640" s="293"/>
      <c r="K1640" s="42"/>
      <c r="L1640" s="42"/>
      <c r="M1640" s="42"/>
      <c r="N1640" s="42"/>
      <c r="O1640" s="63"/>
      <c r="P1640" s="42"/>
      <c r="Q1640" s="42"/>
      <c r="S1640" s="42"/>
      <c r="T1640" s="39"/>
      <c r="U1640" s="39"/>
      <c r="V1640" s="39"/>
      <c r="W1640" s="39"/>
      <c r="X1640" s="39"/>
      <c r="Y1640" s="39"/>
      <c r="AN1640" s="68"/>
      <c r="AO1640" s="68"/>
    </row>
    <row r="1641" spans="1:41" s="43" customFormat="1" x14ac:dyDescent="0.25">
      <c r="A1641" s="42"/>
      <c r="B1641" s="42"/>
      <c r="C1641" s="42"/>
      <c r="D1641" s="42"/>
      <c r="E1641" s="42"/>
      <c r="F1641" s="62"/>
      <c r="G1641" s="62"/>
      <c r="H1641" s="63"/>
      <c r="I1641" s="293"/>
      <c r="K1641" s="42"/>
      <c r="L1641" s="42"/>
      <c r="M1641" s="42"/>
      <c r="N1641" s="42"/>
      <c r="O1641" s="63"/>
      <c r="P1641" s="42"/>
      <c r="Q1641" s="42"/>
      <c r="S1641" s="42"/>
      <c r="T1641" s="39"/>
      <c r="U1641" s="39"/>
      <c r="V1641" s="39"/>
      <c r="W1641" s="39"/>
      <c r="X1641" s="39"/>
      <c r="Y1641" s="39"/>
      <c r="AN1641" s="68"/>
      <c r="AO1641" s="68"/>
    </row>
    <row r="1642" spans="1:41" s="43" customFormat="1" x14ac:dyDescent="0.25">
      <c r="A1642" s="42"/>
      <c r="B1642" s="42"/>
      <c r="C1642" s="42"/>
      <c r="D1642" s="42"/>
      <c r="E1642" s="42"/>
      <c r="F1642" s="62"/>
      <c r="G1642" s="62"/>
      <c r="H1642" s="63"/>
      <c r="I1642" s="293"/>
      <c r="K1642" s="42"/>
      <c r="L1642" s="42"/>
      <c r="M1642" s="42"/>
      <c r="N1642" s="42"/>
      <c r="O1642" s="63"/>
      <c r="P1642" s="42"/>
      <c r="Q1642" s="42"/>
      <c r="S1642" s="42"/>
      <c r="T1642" s="39"/>
      <c r="U1642" s="39"/>
      <c r="V1642" s="39"/>
      <c r="W1642" s="39"/>
      <c r="X1642" s="39"/>
      <c r="Y1642" s="39"/>
      <c r="AN1642" s="68"/>
      <c r="AO1642" s="68"/>
    </row>
    <row r="1643" spans="1:41" s="43" customFormat="1" x14ac:dyDescent="0.25">
      <c r="A1643" s="42"/>
      <c r="B1643" s="42"/>
      <c r="C1643" s="42"/>
      <c r="D1643" s="42"/>
      <c r="E1643" s="42"/>
      <c r="F1643" s="62"/>
      <c r="G1643" s="62"/>
      <c r="H1643" s="63"/>
      <c r="I1643" s="293"/>
      <c r="K1643" s="42"/>
      <c r="L1643" s="42"/>
      <c r="M1643" s="42"/>
      <c r="N1643" s="42"/>
      <c r="O1643" s="63"/>
      <c r="P1643" s="42"/>
      <c r="Q1643" s="42"/>
      <c r="S1643" s="42"/>
      <c r="T1643" s="39"/>
      <c r="U1643" s="39"/>
      <c r="V1643" s="39"/>
      <c r="W1643" s="39"/>
      <c r="X1643" s="39"/>
      <c r="Y1643" s="39"/>
      <c r="AN1643" s="68"/>
      <c r="AO1643" s="68"/>
    </row>
    <row r="1644" spans="1:41" s="43" customFormat="1" x14ac:dyDescent="0.25">
      <c r="A1644" s="42"/>
      <c r="B1644" s="42"/>
      <c r="C1644" s="42"/>
      <c r="D1644" s="42"/>
      <c r="E1644" s="42"/>
      <c r="F1644" s="62"/>
      <c r="G1644" s="62"/>
      <c r="H1644" s="63"/>
      <c r="I1644" s="293"/>
      <c r="K1644" s="42"/>
      <c r="L1644" s="42"/>
      <c r="M1644" s="42"/>
      <c r="N1644" s="42"/>
      <c r="O1644" s="63"/>
      <c r="P1644" s="42"/>
      <c r="Q1644" s="42"/>
      <c r="S1644" s="42"/>
      <c r="T1644" s="39"/>
      <c r="U1644" s="39"/>
      <c r="V1644" s="39"/>
      <c r="W1644" s="39"/>
      <c r="X1644" s="39"/>
      <c r="Y1644" s="39"/>
      <c r="AN1644" s="68"/>
      <c r="AO1644" s="68"/>
    </row>
    <row r="1645" spans="1:41" s="43" customFormat="1" x14ac:dyDescent="0.25">
      <c r="A1645" s="42"/>
      <c r="B1645" s="42"/>
      <c r="C1645" s="42"/>
      <c r="D1645" s="42"/>
      <c r="E1645" s="42"/>
      <c r="F1645" s="62"/>
      <c r="G1645" s="62"/>
      <c r="H1645" s="63"/>
      <c r="I1645" s="293"/>
      <c r="K1645" s="42"/>
      <c r="L1645" s="42"/>
      <c r="M1645" s="42"/>
      <c r="N1645" s="42"/>
      <c r="O1645" s="63"/>
      <c r="P1645" s="42"/>
      <c r="Q1645" s="42"/>
      <c r="S1645" s="42"/>
      <c r="T1645" s="39"/>
      <c r="U1645" s="39"/>
      <c r="V1645" s="39"/>
      <c r="W1645" s="39"/>
      <c r="X1645" s="39"/>
      <c r="Y1645" s="39"/>
      <c r="AN1645" s="68"/>
      <c r="AO1645" s="68"/>
    </row>
    <row r="1646" spans="1:41" s="43" customFormat="1" x14ac:dyDescent="0.25">
      <c r="A1646" s="42"/>
      <c r="B1646" s="42"/>
      <c r="C1646" s="42"/>
      <c r="D1646" s="42"/>
      <c r="E1646" s="42"/>
      <c r="F1646" s="62"/>
      <c r="G1646" s="62"/>
      <c r="H1646" s="63"/>
      <c r="I1646" s="293"/>
      <c r="K1646" s="42"/>
      <c r="L1646" s="42"/>
      <c r="M1646" s="42"/>
      <c r="N1646" s="42"/>
      <c r="O1646" s="63"/>
      <c r="P1646" s="42"/>
      <c r="Q1646" s="42"/>
      <c r="S1646" s="42"/>
      <c r="T1646" s="39"/>
      <c r="U1646" s="39"/>
      <c r="V1646" s="39"/>
      <c r="W1646" s="39"/>
      <c r="X1646" s="39"/>
      <c r="Y1646" s="39"/>
      <c r="AN1646" s="68"/>
      <c r="AO1646" s="68"/>
    </row>
    <row r="1647" spans="1:41" s="43" customFormat="1" x14ac:dyDescent="0.25">
      <c r="A1647" s="42"/>
      <c r="B1647" s="42"/>
      <c r="C1647" s="42"/>
      <c r="D1647" s="42"/>
      <c r="E1647" s="42"/>
      <c r="F1647" s="62"/>
      <c r="G1647" s="62"/>
      <c r="H1647" s="63"/>
      <c r="I1647" s="293"/>
      <c r="K1647" s="42"/>
      <c r="L1647" s="42"/>
      <c r="M1647" s="42"/>
      <c r="N1647" s="42"/>
      <c r="O1647" s="63"/>
      <c r="P1647" s="42"/>
      <c r="Q1647" s="42"/>
      <c r="S1647" s="42"/>
      <c r="T1647" s="39"/>
      <c r="U1647" s="39"/>
      <c r="V1647" s="39"/>
      <c r="W1647" s="39"/>
      <c r="X1647" s="39"/>
      <c r="Y1647" s="39"/>
      <c r="AN1647" s="68"/>
      <c r="AO1647" s="68"/>
    </row>
    <row r="1648" spans="1:41" s="43" customFormat="1" x14ac:dyDescent="0.25">
      <c r="A1648" s="42"/>
      <c r="B1648" s="42"/>
      <c r="C1648" s="42"/>
      <c r="D1648" s="42"/>
      <c r="E1648" s="42"/>
      <c r="F1648" s="62"/>
      <c r="G1648" s="62"/>
      <c r="H1648" s="63"/>
      <c r="I1648" s="293"/>
      <c r="K1648" s="42"/>
      <c r="L1648" s="42"/>
      <c r="M1648" s="42"/>
      <c r="N1648" s="42"/>
      <c r="O1648" s="63"/>
      <c r="P1648" s="42"/>
      <c r="Q1648" s="42"/>
      <c r="S1648" s="42"/>
      <c r="T1648" s="39"/>
      <c r="U1648" s="39"/>
      <c r="V1648" s="39"/>
      <c r="W1648" s="39"/>
      <c r="X1648" s="39"/>
      <c r="Y1648" s="39"/>
      <c r="AN1648" s="68"/>
      <c r="AO1648" s="68"/>
    </row>
    <row r="1649" spans="1:41" s="43" customFormat="1" x14ac:dyDescent="0.25">
      <c r="A1649" s="42"/>
      <c r="B1649" s="42"/>
      <c r="C1649" s="42"/>
      <c r="D1649" s="42"/>
      <c r="E1649" s="42"/>
      <c r="F1649" s="62"/>
      <c r="G1649" s="62"/>
      <c r="H1649" s="63"/>
      <c r="I1649" s="293"/>
      <c r="K1649" s="42"/>
      <c r="L1649" s="42"/>
      <c r="M1649" s="42"/>
      <c r="N1649" s="42"/>
      <c r="O1649" s="63"/>
      <c r="P1649" s="42"/>
      <c r="Q1649" s="42"/>
      <c r="S1649" s="42"/>
      <c r="T1649" s="39"/>
      <c r="U1649" s="39"/>
      <c r="V1649" s="39"/>
      <c r="W1649" s="39"/>
      <c r="X1649" s="39"/>
      <c r="Y1649" s="39"/>
      <c r="AN1649" s="68"/>
      <c r="AO1649" s="68"/>
    </row>
    <row r="1650" spans="1:41" s="43" customFormat="1" x14ac:dyDescent="0.25">
      <c r="A1650" s="42"/>
      <c r="B1650" s="42"/>
      <c r="C1650" s="42"/>
      <c r="D1650" s="42"/>
      <c r="E1650" s="42"/>
      <c r="F1650" s="62"/>
      <c r="G1650" s="62"/>
      <c r="H1650" s="63"/>
      <c r="I1650" s="293"/>
      <c r="K1650" s="42"/>
      <c r="L1650" s="42"/>
      <c r="M1650" s="42"/>
      <c r="N1650" s="42"/>
      <c r="O1650" s="63"/>
      <c r="P1650" s="42"/>
      <c r="Q1650" s="42"/>
      <c r="S1650" s="42"/>
      <c r="T1650" s="39"/>
      <c r="U1650" s="39"/>
      <c r="V1650" s="39"/>
      <c r="W1650" s="39"/>
      <c r="X1650" s="39"/>
      <c r="Y1650" s="39"/>
      <c r="AN1650" s="68"/>
      <c r="AO1650" s="68"/>
    </row>
    <row r="1651" spans="1:41" s="43" customFormat="1" x14ac:dyDescent="0.25">
      <c r="A1651" s="42"/>
      <c r="B1651" s="42"/>
      <c r="C1651" s="42"/>
      <c r="D1651" s="42"/>
      <c r="E1651" s="42"/>
      <c r="F1651" s="62"/>
      <c r="G1651" s="62"/>
      <c r="H1651" s="63"/>
      <c r="I1651" s="293"/>
      <c r="K1651" s="42"/>
      <c r="L1651" s="42"/>
      <c r="M1651" s="42"/>
      <c r="N1651" s="42"/>
      <c r="O1651" s="63"/>
      <c r="P1651" s="42"/>
      <c r="Q1651" s="42"/>
      <c r="S1651" s="42"/>
      <c r="T1651" s="39"/>
      <c r="U1651" s="39"/>
      <c r="V1651" s="39"/>
      <c r="W1651" s="39"/>
      <c r="X1651" s="39"/>
      <c r="Y1651" s="39"/>
      <c r="AN1651" s="68"/>
      <c r="AO1651" s="68"/>
    </row>
    <row r="1652" spans="1:41" s="43" customFormat="1" x14ac:dyDescent="0.25">
      <c r="A1652" s="42"/>
      <c r="B1652" s="42"/>
      <c r="C1652" s="42"/>
      <c r="D1652" s="42"/>
      <c r="E1652" s="42"/>
      <c r="F1652" s="62"/>
      <c r="G1652" s="62"/>
      <c r="H1652" s="63"/>
      <c r="I1652" s="293"/>
      <c r="K1652" s="42"/>
      <c r="L1652" s="42"/>
      <c r="M1652" s="42"/>
      <c r="N1652" s="42"/>
      <c r="O1652" s="63"/>
      <c r="P1652" s="42"/>
      <c r="Q1652" s="42"/>
      <c r="S1652" s="42"/>
      <c r="T1652" s="39"/>
      <c r="U1652" s="39"/>
      <c r="V1652" s="39"/>
      <c r="W1652" s="39"/>
      <c r="X1652" s="39"/>
      <c r="Y1652" s="39"/>
      <c r="AN1652" s="68"/>
      <c r="AO1652" s="68"/>
    </row>
    <row r="1653" spans="1:41" s="43" customFormat="1" x14ac:dyDescent="0.25">
      <c r="A1653" s="42"/>
      <c r="B1653" s="42"/>
      <c r="C1653" s="42"/>
      <c r="D1653" s="42"/>
      <c r="E1653" s="42"/>
      <c r="F1653" s="62"/>
      <c r="G1653" s="62"/>
      <c r="H1653" s="63"/>
      <c r="I1653" s="293"/>
      <c r="K1653" s="42"/>
      <c r="L1653" s="42"/>
      <c r="M1653" s="42"/>
      <c r="N1653" s="42"/>
      <c r="O1653" s="63"/>
      <c r="P1653" s="42"/>
      <c r="Q1653" s="42"/>
      <c r="S1653" s="42"/>
      <c r="T1653" s="39"/>
      <c r="U1653" s="39"/>
      <c r="V1653" s="39"/>
      <c r="W1653" s="39"/>
      <c r="X1653" s="39"/>
      <c r="Y1653" s="39"/>
      <c r="AN1653" s="68"/>
      <c r="AO1653" s="68"/>
    </row>
    <row r="1654" spans="1:41" s="43" customFormat="1" x14ac:dyDescent="0.25">
      <c r="A1654" s="42"/>
      <c r="B1654" s="42"/>
      <c r="C1654" s="42"/>
      <c r="D1654" s="42"/>
      <c r="E1654" s="42"/>
      <c r="F1654" s="62"/>
      <c r="G1654" s="62"/>
      <c r="H1654" s="63"/>
      <c r="I1654" s="293"/>
      <c r="K1654" s="42"/>
      <c r="L1654" s="42"/>
      <c r="M1654" s="42"/>
      <c r="N1654" s="42"/>
      <c r="O1654" s="63"/>
      <c r="P1654" s="42"/>
      <c r="Q1654" s="42"/>
      <c r="S1654" s="42"/>
      <c r="T1654" s="39"/>
      <c r="U1654" s="39"/>
      <c r="V1654" s="39"/>
      <c r="W1654" s="39"/>
      <c r="X1654" s="39"/>
      <c r="Y1654" s="39"/>
      <c r="AN1654" s="68"/>
      <c r="AO1654" s="68"/>
    </row>
    <row r="1655" spans="1:41" s="43" customFormat="1" x14ac:dyDescent="0.25">
      <c r="A1655" s="42"/>
      <c r="B1655" s="42"/>
      <c r="C1655" s="42"/>
      <c r="D1655" s="42"/>
      <c r="E1655" s="42"/>
      <c r="F1655" s="62"/>
      <c r="G1655" s="62"/>
      <c r="H1655" s="63"/>
      <c r="I1655" s="293"/>
      <c r="K1655" s="42"/>
      <c r="L1655" s="42"/>
      <c r="M1655" s="42"/>
      <c r="N1655" s="42"/>
      <c r="O1655" s="63"/>
      <c r="P1655" s="42"/>
      <c r="Q1655" s="42"/>
      <c r="S1655" s="42"/>
      <c r="T1655" s="39"/>
      <c r="U1655" s="39"/>
      <c r="V1655" s="39"/>
      <c r="W1655" s="39"/>
      <c r="X1655" s="39"/>
      <c r="Y1655" s="39"/>
      <c r="AN1655" s="68"/>
      <c r="AO1655" s="68"/>
    </row>
    <row r="1656" spans="1:41" s="43" customFormat="1" x14ac:dyDescent="0.25">
      <c r="A1656" s="42"/>
      <c r="B1656" s="42"/>
      <c r="C1656" s="42"/>
      <c r="D1656" s="42"/>
      <c r="E1656" s="42"/>
      <c r="F1656" s="62"/>
      <c r="G1656" s="62"/>
      <c r="H1656" s="63"/>
      <c r="I1656" s="293"/>
      <c r="K1656" s="42"/>
      <c r="L1656" s="42"/>
      <c r="M1656" s="42"/>
      <c r="N1656" s="42"/>
      <c r="O1656" s="63"/>
      <c r="P1656" s="42"/>
      <c r="Q1656" s="42"/>
      <c r="S1656" s="42"/>
      <c r="T1656" s="39"/>
      <c r="U1656" s="39"/>
      <c r="V1656" s="39"/>
      <c r="W1656" s="39"/>
      <c r="X1656" s="39"/>
      <c r="Y1656" s="39"/>
      <c r="AN1656" s="68"/>
      <c r="AO1656" s="68"/>
    </row>
    <row r="1657" spans="1:41" s="43" customFormat="1" x14ac:dyDescent="0.25">
      <c r="A1657" s="42"/>
      <c r="B1657" s="42"/>
      <c r="C1657" s="42"/>
      <c r="D1657" s="42"/>
      <c r="E1657" s="42"/>
      <c r="F1657" s="62"/>
      <c r="G1657" s="62"/>
      <c r="H1657" s="63"/>
      <c r="I1657" s="293"/>
      <c r="K1657" s="42"/>
      <c r="L1657" s="42"/>
      <c r="M1657" s="42"/>
      <c r="N1657" s="42"/>
      <c r="O1657" s="63"/>
      <c r="P1657" s="42"/>
      <c r="Q1657" s="42"/>
      <c r="S1657" s="42"/>
      <c r="T1657" s="39"/>
      <c r="U1657" s="39"/>
      <c r="V1657" s="39"/>
      <c r="W1657" s="39"/>
      <c r="X1657" s="39"/>
      <c r="Y1657" s="39"/>
      <c r="AN1657" s="68"/>
      <c r="AO1657" s="68"/>
    </row>
    <row r="1658" spans="1:41" s="43" customFormat="1" x14ac:dyDescent="0.25">
      <c r="A1658" s="42"/>
      <c r="B1658" s="42"/>
      <c r="C1658" s="42"/>
      <c r="D1658" s="42"/>
      <c r="E1658" s="42"/>
      <c r="F1658" s="62"/>
      <c r="G1658" s="62"/>
      <c r="H1658" s="63"/>
      <c r="I1658" s="293"/>
      <c r="K1658" s="42"/>
      <c r="L1658" s="42"/>
      <c r="M1658" s="42"/>
      <c r="N1658" s="42"/>
      <c r="O1658" s="63"/>
      <c r="P1658" s="42"/>
      <c r="Q1658" s="42"/>
      <c r="S1658" s="42"/>
      <c r="T1658" s="39"/>
      <c r="U1658" s="39"/>
      <c r="V1658" s="39"/>
      <c r="W1658" s="39"/>
      <c r="X1658" s="39"/>
      <c r="Y1658" s="39"/>
      <c r="AN1658" s="68"/>
      <c r="AO1658" s="68"/>
    </row>
    <row r="1659" spans="1:41" s="43" customFormat="1" x14ac:dyDescent="0.25">
      <c r="A1659" s="42"/>
      <c r="B1659" s="42"/>
      <c r="C1659" s="42"/>
      <c r="D1659" s="42"/>
      <c r="E1659" s="42"/>
      <c r="F1659" s="62"/>
      <c r="G1659" s="62"/>
      <c r="H1659" s="63"/>
      <c r="I1659" s="293"/>
      <c r="K1659" s="42"/>
      <c r="L1659" s="42"/>
      <c r="M1659" s="42"/>
      <c r="N1659" s="42"/>
      <c r="O1659" s="63"/>
      <c r="P1659" s="42"/>
      <c r="Q1659" s="42"/>
      <c r="S1659" s="42"/>
      <c r="T1659" s="39"/>
      <c r="U1659" s="39"/>
      <c r="V1659" s="39"/>
      <c r="W1659" s="39"/>
      <c r="X1659" s="39"/>
      <c r="Y1659" s="39"/>
      <c r="AN1659" s="68"/>
      <c r="AO1659" s="68"/>
    </row>
    <row r="1660" spans="1:41" s="43" customFormat="1" x14ac:dyDescent="0.25">
      <c r="A1660" s="42"/>
      <c r="B1660" s="42"/>
      <c r="C1660" s="42"/>
      <c r="D1660" s="42"/>
      <c r="E1660" s="42"/>
      <c r="F1660" s="62"/>
      <c r="G1660" s="62"/>
      <c r="H1660" s="63"/>
      <c r="I1660" s="293"/>
      <c r="K1660" s="42"/>
      <c r="L1660" s="42"/>
      <c r="M1660" s="42"/>
      <c r="N1660" s="42"/>
      <c r="O1660" s="63"/>
      <c r="P1660" s="42"/>
      <c r="Q1660" s="42"/>
      <c r="S1660" s="42"/>
      <c r="T1660" s="39"/>
      <c r="U1660" s="39"/>
      <c r="V1660" s="39"/>
      <c r="W1660" s="39"/>
      <c r="X1660" s="39"/>
      <c r="Y1660" s="39"/>
      <c r="AN1660" s="68"/>
      <c r="AO1660" s="68"/>
    </row>
    <row r="1661" spans="1:41" s="43" customFormat="1" x14ac:dyDescent="0.25">
      <c r="A1661" s="42"/>
      <c r="B1661" s="42"/>
      <c r="C1661" s="42"/>
      <c r="D1661" s="42"/>
      <c r="E1661" s="42"/>
      <c r="F1661" s="62"/>
      <c r="G1661" s="62"/>
      <c r="H1661" s="63"/>
      <c r="I1661" s="293"/>
      <c r="K1661" s="42"/>
      <c r="L1661" s="42"/>
      <c r="M1661" s="42"/>
      <c r="N1661" s="42"/>
      <c r="O1661" s="63"/>
      <c r="P1661" s="42"/>
      <c r="Q1661" s="42"/>
      <c r="S1661" s="42"/>
      <c r="T1661" s="39"/>
      <c r="U1661" s="39"/>
      <c r="V1661" s="39"/>
      <c r="W1661" s="39"/>
      <c r="X1661" s="39"/>
      <c r="Y1661" s="39"/>
      <c r="AN1661" s="68"/>
      <c r="AO1661" s="68"/>
    </row>
    <row r="1662" spans="1:41" s="43" customFormat="1" x14ac:dyDescent="0.25">
      <c r="A1662" s="42"/>
      <c r="B1662" s="42"/>
      <c r="C1662" s="42"/>
      <c r="D1662" s="42"/>
      <c r="E1662" s="42"/>
      <c r="F1662" s="62"/>
      <c r="G1662" s="62"/>
      <c r="H1662" s="63"/>
      <c r="I1662" s="293"/>
      <c r="K1662" s="42"/>
      <c r="L1662" s="42"/>
      <c r="M1662" s="42"/>
      <c r="N1662" s="42"/>
      <c r="O1662" s="63"/>
      <c r="P1662" s="42"/>
      <c r="Q1662" s="42"/>
      <c r="S1662" s="42"/>
      <c r="T1662" s="39"/>
      <c r="U1662" s="39"/>
      <c r="V1662" s="39"/>
      <c r="W1662" s="39"/>
      <c r="X1662" s="39"/>
      <c r="Y1662" s="39"/>
      <c r="AN1662" s="68"/>
      <c r="AO1662" s="68"/>
    </row>
    <row r="1663" spans="1:41" s="43" customFormat="1" x14ac:dyDescent="0.25">
      <c r="A1663" s="42"/>
      <c r="B1663" s="42"/>
      <c r="C1663" s="42"/>
      <c r="D1663" s="42"/>
      <c r="E1663" s="42"/>
      <c r="F1663" s="62"/>
      <c r="G1663" s="62"/>
      <c r="H1663" s="63"/>
      <c r="I1663" s="293"/>
      <c r="K1663" s="42"/>
      <c r="L1663" s="42"/>
      <c r="M1663" s="42"/>
      <c r="N1663" s="42"/>
      <c r="O1663" s="63"/>
      <c r="P1663" s="42"/>
      <c r="Q1663" s="42"/>
      <c r="S1663" s="42"/>
      <c r="T1663" s="39"/>
      <c r="U1663" s="39"/>
      <c r="V1663" s="39"/>
      <c r="W1663" s="39"/>
      <c r="X1663" s="39"/>
      <c r="Y1663" s="39"/>
      <c r="AN1663" s="68"/>
      <c r="AO1663" s="68"/>
    </row>
    <row r="1664" spans="1:41" s="43" customFormat="1" x14ac:dyDescent="0.25">
      <c r="A1664" s="42"/>
      <c r="B1664" s="42"/>
      <c r="C1664" s="42"/>
      <c r="D1664" s="42"/>
      <c r="E1664" s="42"/>
      <c r="F1664" s="62"/>
      <c r="G1664" s="62"/>
      <c r="H1664" s="63"/>
      <c r="I1664" s="293"/>
      <c r="K1664" s="42"/>
      <c r="L1664" s="42"/>
      <c r="M1664" s="42"/>
      <c r="N1664" s="42"/>
      <c r="O1664" s="63"/>
      <c r="P1664" s="42"/>
      <c r="Q1664" s="42"/>
      <c r="S1664" s="42"/>
      <c r="T1664" s="39"/>
      <c r="U1664" s="39"/>
      <c r="V1664" s="39"/>
      <c r="W1664" s="39"/>
      <c r="X1664" s="39"/>
      <c r="Y1664" s="39"/>
      <c r="AN1664" s="68"/>
      <c r="AO1664" s="68"/>
    </row>
    <row r="1665" spans="1:41" s="43" customFormat="1" x14ac:dyDescent="0.25">
      <c r="A1665" s="42"/>
      <c r="B1665" s="42"/>
      <c r="C1665" s="42"/>
      <c r="D1665" s="42"/>
      <c r="E1665" s="42"/>
      <c r="F1665" s="62"/>
      <c r="G1665" s="62"/>
      <c r="H1665" s="63"/>
      <c r="I1665" s="293"/>
      <c r="K1665" s="42"/>
      <c r="L1665" s="42"/>
      <c r="M1665" s="42"/>
      <c r="N1665" s="42"/>
      <c r="O1665" s="63"/>
      <c r="P1665" s="42"/>
      <c r="Q1665" s="42"/>
      <c r="S1665" s="42"/>
      <c r="T1665" s="39"/>
      <c r="U1665" s="39"/>
      <c r="V1665" s="39"/>
      <c r="W1665" s="39"/>
      <c r="X1665" s="39"/>
      <c r="Y1665" s="39"/>
      <c r="AN1665" s="68"/>
      <c r="AO1665" s="68"/>
    </row>
    <row r="1666" spans="1:41" s="43" customFormat="1" x14ac:dyDescent="0.25">
      <c r="A1666" s="42"/>
      <c r="B1666" s="42"/>
      <c r="C1666" s="42"/>
      <c r="D1666" s="42"/>
      <c r="E1666" s="42"/>
      <c r="F1666" s="62"/>
      <c r="G1666" s="62"/>
      <c r="H1666" s="63"/>
      <c r="I1666" s="293"/>
      <c r="K1666" s="42"/>
      <c r="L1666" s="42"/>
      <c r="M1666" s="42"/>
      <c r="N1666" s="42"/>
      <c r="O1666" s="63"/>
      <c r="P1666" s="42"/>
      <c r="Q1666" s="42"/>
      <c r="S1666" s="42"/>
      <c r="T1666" s="39"/>
      <c r="U1666" s="39"/>
      <c r="V1666" s="39"/>
      <c r="W1666" s="39"/>
      <c r="X1666" s="39"/>
      <c r="Y1666" s="39"/>
      <c r="AN1666" s="68"/>
      <c r="AO1666" s="68"/>
    </row>
    <row r="1667" spans="1:41" s="43" customFormat="1" x14ac:dyDescent="0.25">
      <c r="A1667" s="42"/>
      <c r="B1667" s="42"/>
      <c r="C1667" s="42"/>
      <c r="D1667" s="42"/>
      <c r="E1667" s="42"/>
      <c r="F1667" s="62"/>
      <c r="G1667" s="62"/>
      <c r="H1667" s="63"/>
      <c r="I1667" s="293"/>
      <c r="K1667" s="42"/>
      <c r="L1667" s="42"/>
      <c r="M1667" s="42"/>
      <c r="N1667" s="42"/>
      <c r="O1667" s="63"/>
      <c r="P1667" s="42"/>
      <c r="Q1667" s="42"/>
      <c r="S1667" s="42"/>
      <c r="T1667" s="39"/>
      <c r="U1667" s="39"/>
      <c r="V1667" s="39"/>
      <c r="W1667" s="39"/>
      <c r="X1667" s="39"/>
      <c r="Y1667" s="39"/>
      <c r="AN1667" s="68"/>
      <c r="AO1667" s="68"/>
    </row>
    <row r="1668" spans="1:41" s="43" customFormat="1" x14ac:dyDescent="0.25">
      <c r="A1668" s="42"/>
      <c r="B1668" s="42"/>
      <c r="C1668" s="42"/>
      <c r="D1668" s="42"/>
      <c r="E1668" s="42"/>
      <c r="F1668" s="62"/>
      <c r="G1668" s="62"/>
      <c r="H1668" s="63"/>
      <c r="I1668" s="293"/>
      <c r="K1668" s="42"/>
      <c r="L1668" s="42"/>
      <c r="M1668" s="42"/>
      <c r="N1668" s="42"/>
      <c r="O1668" s="63"/>
      <c r="P1668" s="42"/>
      <c r="Q1668" s="42"/>
      <c r="S1668" s="42"/>
      <c r="T1668" s="39"/>
      <c r="U1668" s="39"/>
      <c r="V1668" s="39"/>
      <c r="W1668" s="39"/>
      <c r="X1668" s="39"/>
      <c r="Y1668" s="39"/>
      <c r="AN1668" s="68"/>
      <c r="AO1668" s="68"/>
    </row>
    <row r="1669" spans="1:41" s="43" customFormat="1" x14ac:dyDescent="0.25">
      <c r="A1669" s="42"/>
      <c r="B1669" s="42"/>
      <c r="C1669" s="42"/>
      <c r="D1669" s="42"/>
      <c r="E1669" s="42"/>
      <c r="F1669" s="62"/>
      <c r="G1669" s="62"/>
      <c r="H1669" s="63"/>
      <c r="I1669" s="293"/>
      <c r="K1669" s="42"/>
      <c r="L1669" s="42"/>
      <c r="M1669" s="42"/>
      <c r="N1669" s="42"/>
      <c r="O1669" s="63"/>
      <c r="P1669" s="42"/>
      <c r="Q1669" s="42"/>
      <c r="S1669" s="42"/>
      <c r="T1669" s="39"/>
      <c r="U1669" s="39"/>
      <c r="V1669" s="39"/>
      <c r="W1669" s="39"/>
      <c r="X1669" s="39"/>
      <c r="Y1669" s="39"/>
      <c r="AN1669" s="68"/>
      <c r="AO1669" s="68"/>
    </row>
    <row r="1670" spans="1:41" s="43" customFormat="1" x14ac:dyDescent="0.25">
      <c r="A1670" s="42"/>
      <c r="B1670" s="42"/>
      <c r="C1670" s="42"/>
      <c r="D1670" s="42"/>
      <c r="E1670" s="42"/>
      <c r="F1670" s="62"/>
      <c r="G1670" s="62"/>
      <c r="H1670" s="63"/>
      <c r="I1670" s="293"/>
      <c r="K1670" s="42"/>
      <c r="L1670" s="42"/>
      <c r="M1670" s="42"/>
      <c r="N1670" s="42"/>
      <c r="O1670" s="63"/>
      <c r="P1670" s="42"/>
      <c r="Q1670" s="42"/>
      <c r="S1670" s="42"/>
      <c r="T1670" s="39"/>
      <c r="U1670" s="39"/>
      <c r="V1670" s="39"/>
      <c r="W1670" s="39"/>
      <c r="X1670" s="39"/>
      <c r="Y1670" s="39"/>
      <c r="AN1670" s="68"/>
      <c r="AO1670" s="68"/>
    </row>
    <row r="1671" spans="1:41" s="43" customFormat="1" x14ac:dyDescent="0.25">
      <c r="A1671" s="42"/>
      <c r="B1671" s="42"/>
      <c r="C1671" s="42"/>
      <c r="D1671" s="42"/>
      <c r="E1671" s="42"/>
      <c r="F1671" s="62"/>
      <c r="G1671" s="62"/>
      <c r="H1671" s="63"/>
      <c r="I1671" s="293"/>
      <c r="K1671" s="42"/>
      <c r="L1671" s="42"/>
      <c r="M1671" s="42"/>
      <c r="N1671" s="42"/>
      <c r="O1671" s="63"/>
      <c r="P1671" s="42"/>
      <c r="Q1671" s="42"/>
      <c r="S1671" s="42"/>
      <c r="T1671" s="39"/>
      <c r="U1671" s="39"/>
      <c r="V1671" s="39"/>
      <c r="W1671" s="39"/>
      <c r="X1671" s="39"/>
      <c r="Y1671" s="39"/>
      <c r="AN1671" s="68"/>
      <c r="AO1671" s="68"/>
    </row>
    <row r="1672" spans="1:41" s="43" customFormat="1" x14ac:dyDescent="0.25">
      <c r="A1672" s="42"/>
      <c r="B1672" s="42"/>
      <c r="C1672" s="42"/>
      <c r="D1672" s="42"/>
      <c r="E1672" s="42"/>
      <c r="F1672" s="62"/>
      <c r="G1672" s="62"/>
      <c r="H1672" s="63"/>
      <c r="I1672" s="293"/>
      <c r="K1672" s="42"/>
      <c r="L1672" s="42"/>
      <c r="M1672" s="42"/>
      <c r="N1672" s="42"/>
      <c r="O1672" s="63"/>
      <c r="P1672" s="42"/>
      <c r="Q1672" s="42"/>
      <c r="S1672" s="42"/>
      <c r="T1672" s="39"/>
      <c r="U1672" s="39"/>
      <c r="V1672" s="39"/>
      <c r="W1672" s="39"/>
      <c r="X1672" s="39"/>
      <c r="Y1672" s="39"/>
      <c r="AN1672" s="68"/>
      <c r="AO1672" s="68"/>
    </row>
    <row r="1673" spans="1:41" s="43" customFormat="1" x14ac:dyDescent="0.25">
      <c r="A1673" s="42"/>
      <c r="B1673" s="42"/>
      <c r="C1673" s="42"/>
      <c r="D1673" s="42"/>
      <c r="E1673" s="42"/>
      <c r="F1673" s="62"/>
      <c r="G1673" s="62"/>
      <c r="H1673" s="63"/>
      <c r="I1673" s="293"/>
      <c r="K1673" s="42"/>
      <c r="L1673" s="42"/>
      <c r="M1673" s="42"/>
      <c r="N1673" s="42"/>
      <c r="O1673" s="63"/>
      <c r="P1673" s="42"/>
      <c r="Q1673" s="42"/>
      <c r="S1673" s="42"/>
      <c r="T1673" s="39"/>
      <c r="U1673" s="39"/>
      <c r="V1673" s="39"/>
      <c r="W1673" s="39"/>
      <c r="X1673" s="39"/>
      <c r="Y1673" s="39"/>
      <c r="AN1673" s="68"/>
      <c r="AO1673" s="68"/>
    </row>
    <row r="1674" spans="1:41" s="43" customFormat="1" x14ac:dyDescent="0.25">
      <c r="A1674" s="42"/>
      <c r="B1674" s="42"/>
      <c r="C1674" s="42"/>
      <c r="D1674" s="42"/>
      <c r="E1674" s="42"/>
      <c r="F1674" s="62"/>
      <c r="G1674" s="62"/>
      <c r="H1674" s="63"/>
      <c r="I1674" s="293"/>
      <c r="K1674" s="42"/>
      <c r="L1674" s="42"/>
      <c r="M1674" s="42"/>
      <c r="N1674" s="42"/>
      <c r="O1674" s="63"/>
      <c r="P1674" s="42"/>
      <c r="Q1674" s="42"/>
      <c r="S1674" s="42"/>
      <c r="T1674" s="39"/>
      <c r="U1674" s="39"/>
      <c r="V1674" s="39"/>
      <c r="W1674" s="39"/>
      <c r="X1674" s="39"/>
      <c r="Y1674" s="39"/>
      <c r="AN1674" s="68"/>
      <c r="AO1674" s="68"/>
    </row>
    <row r="1675" spans="1:41" s="43" customFormat="1" x14ac:dyDescent="0.25">
      <c r="A1675" s="42"/>
      <c r="B1675" s="42"/>
      <c r="C1675" s="42"/>
      <c r="D1675" s="42"/>
      <c r="E1675" s="42"/>
      <c r="F1675" s="62"/>
      <c r="G1675" s="62"/>
      <c r="H1675" s="63"/>
      <c r="I1675" s="293"/>
      <c r="K1675" s="42"/>
      <c r="L1675" s="42"/>
      <c r="M1675" s="42"/>
      <c r="N1675" s="42"/>
      <c r="O1675" s="63"/>
      <c r="P1675" s="42"/>
      <c r="Q1675" s="42"/>
      <c r="S1675" s="42"/>
      <c r="T1675" s="39"/>
      <c r="U1675" s="39"/>
      <c r="V1675" s="39"/>
      <c r="W1675" s="39"/>
      <c r="X1675" s="39"/>
      <c r="Y1675" s="39"/>
      <c r="AN1675" s="68"/>
      <c r="AO1675" s="68"/>
    </row>
    <row r="1676" spans="1:41" s="43" customFormat="1" x14ac:dyDescent="0.25">
      <c r="A1676" s="42"/>
      <c r="B1676" s="42"/>
      <c r="C1676" s="42"/>
      <c r="D1676" s="42"/>
      <c r="E1676" s="42"/>
      <c r="F1676" s="62"/>
      <c r="G1676" s="62"/>
      <c r="H1676" s="63"/>
      <c r="I1676" s="293"/>
      <c r="K1676" s="42"/>
      <c r="L1676" s="42"/>
      <c r="M1676" s="42"/>
      <c r="N1676" s="42"/>
      <c r="O1676" s="63"/>
      <c r="P1676" s="42"/>
      <c r="Q1676" s="42"/>
      <c r="S1676" s="42"/>
      <c r="T1676" s="39"/>
      <c r="U1676" s="39"/>
      <c r="V1676" s="39"/>
      <c r="W1676" s="39"/>
      <c r="X1676" s="39"/>
      <c r="Y1676" s="39"/>
      <c r="AN1676" s="68"/>
      <c r="AO1676" s="68"/>
    </row>
    <row r="1677" spans="1:41" s="43" customFormat="1" x14ac:dyDescent="0.25">
      <c r="A1677" s="42"/>
      <c r="B1677" s="42"/>
      <c r="C1677" s="42"/>
      <c r="D1677" s="42"/>
      <c r="E1677" s="42"/>
      <c r="F1677" s="62"/>
      <c r="G1677" s="62"/>
      <c r="H1677" s="63"/>
      <c r="I1677" s="293"/>
      <c r="K1677" s="42"/>
      <c r="L1677" s="42"/>
      <c r="M1677" s="42"/>
      <c r="N1677" s="42"/>
      <c r="O1677" s="63"/>
      <c r="P1677" s="42"/>
      <c r="Q1677" s="42"/>
      <c r="S1677" s="42"/>
      <c r="T1677" s="39"/>
      <c r="U1677" s="39"/>
      <c r="V1677" s="39"/>
      <c r="W1677" s="39"/>
      <c r="X1677" s="39"/>
      <c r="Y1677" s="39"/>
      <c r="AN1677" s="68"/>
      <c r="AO1677" s="68"/>
    </row>
    <row r="1678" spans="1:41" s="43" customFormat="1" x14ac:dyDescent="0.25">
      <c r="A1678" s="42"/>
      <c r="B1678" s="42"/>
      <c r="C1678" s="42"/>
      <c r="D1678" s="42"/>
      <c r="E1678" s="42"/>
      <c r="F1678" s="62"/>
      <c r="G1678" s="62"/>
      <c r="H1678" s="63"/>
      <c r="I1678" s="293"/>
      <c r="K1678" s="42"/>
      <c r="L1678" s="42"/>
      <c r="M1678" s="42"/>
      <c r="N1678" s="42"/>
      <c r="O1678" s="63"/>
      <c r="P1678" s="42"/>
      <c r="Q1678" s="42"/>
      <c r="S1678" s="42"/>
      <c r="T1678" s="39"/>
      <c r="U1678" s="39"/>
      <c r="V1678" s="39"/>
      <c r="W1678" s="39"/>
      <c r="X1678" s="39"/>
      <c r="Y1678" s="39"/>
      <c r="AN1678" s="68"/>
      <c r="AO1678" s="68"/>
    </row>
    <row r="1679" spans="1:41" s="43" customFormat="1" x14ac:dyDescent="0.25">
      <c r="A1679" s="42"/>
      <c r="B1679" s="42"/>
      <c r="C1679" s="42"/>
      <c r="D1679" s="42"/>
      <c r="E1679" s="42"/>
      <c r="F1679" s="62"/>
      <c r="G1679" s="62"/>
      <c r="H1679" s="63"/>
      <c r="I1679" s="293"/>
      <c r="K1679" s="42"/>
      <c r="L1679" s="42"/>
      <c r="M1679" s="42"/>
      <c r="N1679" s="42"/>
      <c r="O1679" s="63"/>
      <c r="P1679" s="42"/>
      <c r="Q1679" s="42"/>
      <c r="S1679" s="42"/>
      <c r="T1679" s="39"/>
      <c r="U1679" s="39"/>
      <c r="V1679" s="39"/>
      <c r="W1679" s="39"/>
      <c r="X1679" s="39"/>
      <c r="Y1679" s="39"/>
      <c r="AN1679" s="68"/>
      <c r="AO1679" s="68"/>
    </row>
    <row r="1680" spans="1:41" s="43" customFormat="1" x14ac:dyDescent="0.25">
      <c r="A1680" s="42"/>
      <c r="B1680" s="42"/>
      <c r="C1680" s="42"/>
      <c r="D1680" s="42"/>
      <c r="E1680" s="42"/>
      <c r="F1680" s="62"/>
      <c r="G1680" s="62"/>
      <c r="H1680" s="63"/>
      <c r="I1680" s="293"/>
      <c r="K1680" s="42"/>
      <c r="L1680" s="42"/>
      <c r="M1680" s="42"/>
      <c r="N1680" s="42"/>
      <c r="O1680" s="63"/>
      <c r="P1680" s="42"/>
      <c r="Q1680" s="42"/>
      <c r="S1680" s="42"/>
      <c r="T1680" s="39"/>
      <c r="U1680" s="39"/>
      <c r="V1680" s="39"/>
      <c r="W1680" s="39"/>
      <c r="X1680" s="39"/>
      <c r="Y1680" s="39"/>
      <c r="AN1680" s="68"/>
      <c r="AO1680" s="68"/>
    </row>
    <row r="1681" spans="1:41" s="43" customFormat="1" x14ac:dyDescent="0.25">
      <c r="A1681" s="42"/>
      <c r="B1681" s="42"/>
      <c r="C1681" s="42"/>
      <c r="D1681" s="42"/>
      <c r="E1681" s="42"/>
      <c r="F1681" s="62"/>
      <c r="G1681" s="62"/>
      <c r="H1681" s="63"/>
      <c r="I1681" s="293"/>
      <c r="K1681" s="42"/>
      <c r="L1681" s="42"/>
      <c r="M1681" s="42"/>
      <c r="N1681" s="42"/>
      <c r="O1681" s="63"/>
      <c r="P1681" s="42"/>
      <c r="Q1681" s="42"/>
      <c r="S1681" s="42"/>
      <c r="T1681" s="39"/>
      <c r="U1681" s="39"/>
      <c r="V1681" s="39"/>
      <c r="W1681" s="39"/>
      <c r="X1681" s="39"/>
      <c r="Y1681" s="39"/>
      <c r="AN1681" s="68"/>
      <c r="AO1681" s="68"/>
    </row>
    <row r="1682" spans="1:41" s="43" customFormat="1" x14ac:dyDescent="0.25">
      <c r="A1682" s="42"/>
      <c r="B1682" s="42"/>
      <c r="C1682" s="42"/>
      <c r="D1682" s="42"/>
      <c r="E1682" s="42"/>
      <c r="F1682" s="62"/>
      <c r="G1682" s="62"/>
      <c r="H1682" s="63"/>
      <c r="I1682" s="293"/>
      <c r="K1682" s="42"/>
      <c r="L1682" s="42"/>
      <c r="M1682" s="42"/>
      <c r="N1682" s="42"/>
      <c r="O1682" s="63"/>
      <c r="P1682" s="42"/>
      <c r="Q1682" s="42"/>
      <c r="S1682" s="42"/>
      <c r="T1682" s="39"/>
      <c r="U1682" s="39"/>
      <c r="V1682" s="39"/>
      <c r="W1682" s="39"/>
      <c r="X1682" s="39"/>
      <c r="Y1682" s="39"/>
      <c r="AN1682" s="68"/>
      <c r="AO1682" s="68"/>
    </row>
    <row r="1683" spans="1:41" s="43" customFormat="1" x14ac:dyDescent="0.25">
      <c r="A1683" s="42"/>
      <c r="B1683" s="42"/>
      <c r="C1683" s="42"/>
      <c r="D1683" s="42"/>
      <c r="E1683" s="42"/>
      <c r="F1683" s="62"/>
      <c r="G1683" s="62"/>
      <c r="H1683" s="63"/>
      <c r="I1683" s="293"/>
      <c r="K1683" s="42"/>
      <c r="L1683" s="42"/>
      <c r="M1683" s="42"/>
      <c r="N1683" s="42"/>
      <c r="O1683" s="63"/>
      <c r="P1683" s="42"/>
      <c r="Q1683" s="42"/>
      <c r="S1683" s="42"/>
      <c r="T1683" s="39"/>
      <c r="U1683" s="39"/>
      <c r="V1683" s="39"/>
      <c r="W1683" s="39"/>
      <c r="X1683" s="39"/>
      <c r="Y1683" s="39"/>
      <c r="AN1683" s="68"/>
      <c r="AO1683" s="68"/>
    </row>
    <row r="1684" spans="1:41" s="43" customFormat="1" x14ac:dyDescent="0.25">
      <c r="A1684" s="42"/>
      <c r="B1684" s="42"/>
      <c r="C1684" s="42"/>
      <c r="D1684" s="42"/>
      <c r="E1684" s="42"/>
      <c r="F1684" s="62"/>
      <c r="G1684" s="62"/>
      <c r="H1684" s="63"/>
      <c r="I1684" s="293"/>
      <c r="K1684" s="42"/>
      <c r="L1684" s="42"/>
      <c r="M1684" s="42"/>
      <c r="N1684" s="42"/>
      <c r="O1684" s="63"/>
      <c r="P1684" s="42"/>
      <c r="Q1684" s="42"/>
      <c r="S1684" s="42"/>
      <c r="T1684" s="39"/>
      <c r="U1684" s="39"/>
      <c r="V1684" s="39"/>
      <c r="W1684" s="39"/>
      <c r="X1684" s="39"/>
      <c r="Y1684" s="39"/>
      <c r="AN1684" s="68"/>
      <c r="AO1684" s="68"/>
    </row>
    <row r="1685" spans="1:41" s="43" customFormat="1" x14ac:dyDescent="0.25">
      <c r="A1685" s="42"/>
      <c r="B1685" s="42"/>
      <c r="C1685" s="42"/>
      <c r="D1685" s="42"/>
      <c r="E1685" s="42"/>
      <c r="F1685" s="62"/>
      <c r="G1685" s="62"/>
      <c r="H1685" s="63"/>
      <c r="I1685" s="293"/>
      <c r="K1685" s="42"/>
      <c r="L1685" s="42"/>
      <c r="M1685" s="42"/>
      <c r="N1685" s="42"/>
      <c r="O1685" s="63"/>
      <c r="P1685" s="42"/>
      <c r="Q1685" s="42"/>
      <c r="S1685" s="42"/>
      <c r="T1685" s="39"/>
      <c r="U1685" s="39"/>
      <c r="V1685" s="39"/>
      <c r="W1685" s="39"/>
      <c r="X1685" s="39"/>
      <c r="Y1685" s="39"/>
      <c r="AN1685" s="68"/>
      <c r="AO1685" s="68"/>
    </row>
    <row r="1686" spans="1:41" s="43" customFormat="1" x14ac:dyDescent="0.25">
      <c r="A1686" s="42"/>
      <c r="B1686" s="42"/>
      <c r="C1686" s="42"/>
      <c r="D1686" s="42"/>
      <c r="E1686" s="42"/>
      <c r="F1686" s="62"/>
      <c r="G1686" s="62"/>
      <c r="H1686" s="63"/>
      <c r="I1686" s="293"/>
      <c r="K1686" s="42"/>
      <c r="L1686" s="42"/>
      <c r="M1686" s="42"/>
      <c r="N1686" s="42"/>
      <c r="O1686" s="63"/>
      <c r="P1686" s="42"/>
      <c r="Q1686" s="42"/>
      <c r="S1686" s="42"/>
      <c r="T1686" s="39"/>
      <c r="U1686" s="39"/>
      <c r="V1686" s="39"/>
      <c r="W1686" s="39"/>
      <c r="X1686" s="39"/>
      <c r="Y1686" s="39"/>
      <c r="AN1686" s="68"/>
      <c r="AO1686" s="68"/>
    </row>
    <row r="1687" spans="1:41" s="43" customFormat="1" x14ac:dyDescent="0.25">
      <c r="A1687" s="42"/>
      <c r="B1687" s="42"/>
      <c r="C1687" s="42"/>
      <c r="D1687" s="42"/>
      <c r="E1687" s="42"/>
      <c r="F1687" s="62"/>
      <c r="G1687" s="62"/>
      <c r="H1687" s="63"/>
      <c r="I1687" s="293"/>
      <c r="K1687" s="42"/>
      <c r="L1687" s="42"/>
      <c r="M1687" s="42"/>
      <c r="N1687" s="42"/>
      <c r="O1687" s="63"/>
      <c r="P1687" s="42"/>
      <c r="Q1687" s="42"/>
      <c r="S1687" s="42"/>
      <c r="T1687" s="39"/>
      <c r="U1687" s="39"/>
      <c r="V1687" s="39"/>
      <c r="W1687" s="39"/>
      <c r="X1687" s="39"/>
      <c r="Y1687" s="39"/>
      <c r="AN1687" s="68"/>
      <c r="AO1687" s="68"/>
    </row>
    <row r="1688" spans="1:41" s="43" customFormat="1" x14ac:dyDescent="0.25">
      <c r="A1688" s="42"/>
      <c r="B1688" s="42"/>
      <c r="C1688" s="42"/>
      <c r="D1688" s="42"/>
      <c r="E1688" s="42"/>
      <c r="F1688" s="62"/>
      <c r="G1688" s="62"/>
      <c r="H1688" s="63"/>
      <c r="I1688" s="293"/>
      <c r="K1688" s="42"/>
      <c r="L1688" s="42"/>
      <c r="M1688" s="42"/>
      <c r="N1688" s="42"/>
      <c r="O1688" s="63"/>
      <c r="P1688" s="42"/>
      <c r="Q1688" s="42"/>
      <c r="S1688" s="42"/>
      <c r="T1688" s="39"/>
      <c r="U1688" s="39"/>
      <c r="V1688" s="39"/>
      <c r="W1688" s="39"/>
      <c r="X1688" s="39"/>
      <c r="Y1688" s="39"/>
      <c r="AN1688" s="68"/>
      <c r="AO1688" s="68"/>
    </row>
    <row r="1689" spans="1:41" s="43" customFormat="1" x14ac:dyDescent="0.25">
      <c r="A1689" s="42"/>
      <c r="B1689" s="42"/>
      <c r="C1689" s="42"/>
      <c r="D1689" s="42"/>
      <c r="E1689" s="42"/>
      <c r="F1689" s="62"/>
      <c r="G1689" s="62"/>
      <c r="H1689" s="63"/>
      <c r="I1689" s="293"/>
      <c r="K1689" s="42"/>
      <c r="L1689" s="42"/>
      <c r="M1689" s="42"/>
      <c r="N1689" s="42"/>
      <c r="O1689" s="63"/>
      <c r="P1689" s="42"/>
      <c r="Q1689" s="42"/>
      <c r="S1689" s="42"/>
      <c r="T1689" s="39"/>
      <c r="U1689" s="39"/>
      <c r="V1689" s="39"/>
      <c r="W1689" s="39"/>
      <c r="X1689" s="39"/>
      <c r="Y1689" s="39"/>
      <c r="AN1689" s="68"/>
      <c r="AO1689" s="68"/>
    </row>
    <row r="1690" spans="1:41" s="43" customFormat="1" x14ac:dyDescent="0.25">
      <c r="A1690" s="42"/>
      <c r="B1690" s="42"/>
      <c r="C1690" s="42"/>
      <c r="D1690" s="42"/>
      <c r="E1690" s="42"/>
      <c r="F1690" s="62"/>
      <c r="G1690" s="62"/>
      <c r="H1690" s="63"/>
      <c r="I1690" s="293"/>
      <c r="K1690" s="42"/>
      <c r="L1690" s="42"/>
      <c r="M1690" s="42"/>
      <c r="N1690" s="42"/>
      <c r="O1690" s="63"/>
      <c r="P1690" s="42"/>
      <c r="Q1690" s="42"/>
      <c r="S1690" s="42"/>
      <c r="T1690" s="39"/>
      <c r="U1690" s="39"/>
      <c r="V1690" s="39"/>
      <c r="W1690" s="39"/>
      <c r="X1690" s="39"/>
      <c r="Y1690" s="39"/>
      <c r="AN1690" s="68"/>
      <c r="AO1690" s="68"/>
    </row>
    <row r="1691" spans="1:41" s="43" customFormat="1" x14ac:dyDescent="0.25">
      <c r="A1691" s="42"/>
      <c r="B1691" s="42"/>
      <c r="C1691" s="42"/>
      <c r="D1691" s="42"/>
      <c r="E1691" s="42"/>
      <c r="F1691" s="62"/>
      <c r="G1691" s="62"/>
      <c r="H1691" s="63"/>
      <c r="I1691" s="293"/>
      <c r="K1691" s="42"/>
      <c r="L1691" s="42"/>
      <c r="M1691" s="42"/>
      <c r="N1691" s="42"/>
      <c r="O1691" s="63"/>
      <c r="P1691" s="42"/>
      <c r="Q1691" s="42"/>
      <c r="S1691" s="42"/>
      <c r="T1691" s="39"/>
      <c r="U1691" s="39"/>
      <c r="V1691" s="39"/>
      <c r="W1691" s="39"/>
      <c r="X1691" s="39"/>
      <c r="Y1691" s="39"/>
      <c r="AN1691" s="68"/>
      <c r="AO1691" s="68"/>
    </row>
    <row r="1692" spans="1:41" s="43" customFormat="1" x14ac:dyDescent="0.25">
      <c r="A1692" s="42"/>
      <c r="B1692" s="42"/>
      <c r="C1692" s="42"/>
      <c r="D1692" s="42"/>
      <c r="E1692" s="42"/>
      <c r="F1692" s="62"/>
      <c r="G1692" s="62"/>
      <c r="H1692" s="63"/>
      <c r="I1692" s="293"/>
      <c r="K1692" s="42"/>
      <c r="L1692" s="42"/>
      <c r="M1692" s="42"/>
      <c r="N1692" s="42"/>
      <c r="O1692" s="63"/>
      <c r="P1692" s="42"/>
      <c r="Q1692" s="42"/>
      <c r="S1692" s="42"/>
      <c r="T1692" s="39"/>
      <c r="U1692" s="39"/>
      <c r="V1692" s="39"/>
      <c r="W1692" s="39"/>
      <c r="X1692" s="39"/>
      <c r="Y1692" s="39"/>
      <c r="AN1692" s="68"/>
      <c r="AO1692" s="68"/>
    </row>
    <row r="1693" spans="1:41" s="43" customFormat="1" x14ac:dyDescent="0.25">
      <c r="A1693" s="42"/>
      <c r="B1693" s="42"/>
      <c r="C1693" s="42"/>
      <c r="D1693" s="42"/>
      <c r="E1693" s="42"/>
      <c r="F1693" s="62"/>
      <c r="G1693" s="62"/>
      <c r="H1693" s="63"/>
      <c r="I1693" s="293"/>
      <c r="K1693" s="42"/>
      <c r="L1693" s="42"/>
      <c r="M1693" s="42"/>
      <c r="N1693" s="42"/>
      <c r="O1693" s="63"/>
      <c r="P1693" s="42"/>
      <c r="Q1693" s="42"/>
      <c r="S1693" s="42"/>
      <c r="T1693" s="39"/>
      <c r="U1693" s="39"/>
      <c r="V1693" s="39"/>
      <c r="W1693" s="39"/>
      <c r="X1693" s="39"/>
      <c r="Y1693" s="39"/>
      <c r="AN1693" s="68"/>
      <c r="AO1693" s="68"/>
    </row>
    <row r="1694" spans="1:41" s="43" customFormat="1" x14ac:dyDescent="0.25">
      <c r="A1694" s="42"/>
      <c r="B1694" s="42"/>
      <c r="C1694" s="42"/>
      <c r="D1694" s="42"/>
      <c r="E1694" s="42"/>
      <c r="F1694" s="62"/>
      <c r="G1694" s="62"/>
      <c r="H1694" s="63"/>
      <c r="I1694" s="293"/>
      <c r="K1694" s="42"/>
      <c r="L1694" s="42"/>
      <c r="M1694" s="42"/>
      <c r="N1694" s="42"/>
      <c r="O1694" s="63"/>
      <c r="P1694" s="42"/>
      <c r="Q1694" s="42"/>
      <c r="S1694" s="42"/>
      <c r="T1694" s="39"/>
      <c r="U1694" s="39"/>
      <c r="V1694" s="39"/>
      <c r="W1694" s="39"/>
      <c r="X1694" s="39"/>
      <c r="Y1694" s="39"/>
      <c r="AN1694" s="68"/>
      <c r="AO1694" s="68"/>
    </row>
    <row r="1695" spans="1:41" s="43" customFormat="1" x14ac:dyDescent="0.25">
      <c r="A1695" s="42"/>
      <c r="B1695" s="42"/>
      <c r="C1695" s="42"/>
      <c r="D1695" s="42"/>
      <c r="E1695" s="42"/>
      <c r="F1695" s="62"/>
      <c r="G1695" s="62"/>
      <c r="H1695" s="63"/>
      <c r="I1695" s="293"/>
      <c r="K1695" s="42"/>
      <c r="L1695" s="42"/>
      <c r="M1695" s="42"/>
      <c r="N1695" s="42"/>
      <c r="O1695" s="63"/>
      <c r="P1695" s="42"/>
      <c r="Q1695" s="42"/>
      <c r="S1695" s="42"/>
      <c r="T1695" s="39"/>
      <c r="U1695" s="39"/>
      <c r="V1695" s="39"/>
      <c r="W1695" s="39"/>
      <c r="X1695" s="39"/>
      <c r="Y1695" s="39"/>
      <c r="AN1695" s="68"/>
      <c r="AO1695" s="68"/>
    </row>
    <row r="1696" spans="1:41" s="43" customFormat="1" x14ac:dyDescent="0.25">
      <c r="A1696" s="42"/>
      <c r="B1696" s="42"/>
      <c r="C1696" s="42"/>
      <c r="D1696" s="42"/>
      <c r="E1696" s="42"/>
      <c r="F1696" s="62"/>
      <c r="G1696" s="62"/>
      <c r="H1696" s="63"/>
      <c r="I1696" s="293"/>
      <c r="K1696" s="42"/>
      <c r="L1696" s="42"/>
      <c r="M1696" s="42"/>
      <c r="N1696" s="42"/>
      <c r="O1696" s="63"/>
      <c r="P1696" s="42"/>
      <c r="Q1696" s="42"/>
      <c r="S1696" s="42"/>
      <c r="T1696" s="39"/>
      <c r="U1696" s="39"/>
      <c r="V1696" s="39"/>
      <c r="W1696" s="39"/>
      <c r="X1696" s="39"/>
      <c r="Y1696" s="39"/>
      <c r="AN1696" s="68"/>
      <c r="AO1696" s="68"/>
    </row>
    <row r="1697" spans="1:41" s="43" customFormat="1" x14ac:dyDescent="0.25">
      <c r="A1697" s="42"/>
      <c r="B1697" s="42"/>
      <c r="C1697" s="42"/>
      <c r="D1697" s="42"/>
      <c r="E1697" s="42"/>
      <c r="F1697" s="62"/>
      <c r="G1697" s="62"/>
      <c r="H1697" s="63"/>
      <c r="I1697" s="293"/>
      <c r="K1697" s="42"/>
      <c r="L1697" s="42"/>
      <c r="M1697" s="42"/>
      <c r="N1697" s="42"/>
      <c r="O1697" s="63"/>
      <c r="P1697" s="42"/>
      <c r="Q1697" s="42"/>
      <c r="S1697" s="42"/>
      <c r="T1697" s="39"/>
      <c r="U1697" s="39"/>
      <c r="V1697" s="39"/>
      <c r="W1697" s="39"/>
      <c r="X1697" s="39"/>
      <c r="Y1697" s="39"/>
      <c r="AN1697" s="68"/>
      <c r="AO1697" s="68"/>
    </row>
    <row r="1698" spans="1:41" s="43" customFormat="1" x14ac:dyDescent="0.25">
      <c r="A1698" s="42"/>
      <c r="B1698" s="42"/>
      <c r="C1698" s="42"/>
      <c r="D1698" s="42"/>
      <c r="E1698" s="42"/>
      <c r="F1698" s="62"/>
      <c r="G1698" s="62"/>
      <c r="H1698" s="63"/>
      <c r="I1698" s="293"/>
      <c r="K1698" s="42"/>
      <c r="L1698" s="42"/>
      <c r="M1698" s="42"/>
      <c r="N1698" s="42"/>
      <c r="O1698" s="63"/>
      <c r="P1698" s="42"/>
      <c r="Q1698" s="42"/>
      <c r="S1698" s="42"/>
      <c r="T1698" s="39"/>
      <c r="U1698" s="39"/>
      <c r="V1698" s="39"/>
      <c r="W1698" s="39"/>
      <c r="X1698" s="39"/>
      <c r="Y1698" s="39"/>
      <c r="AN1698" s="68"/>
      <c r="AO1698" s="68"/>
    </row>
    <row r="1699" spans="1:41" s="43" customFormat="1" x14ac:dyDescent="0.25">
      <c r="A1699" s="42"/>
      <c r="B1699" s="42"/>
      <c r="C1699" s="42"/>
      <c r="D1699" s="42"/>
      <c r="E1699" s="42"/>
      <c r="F1699" s="62"/>
      <c r="G1699" s="62"/>
      <c r="H1699" s="63"/>
      <c r="I1699" s="293"/>
      <c r="K1699" s="42"/>
      <c r="L1699" s="42"/>
      <c r="M1699" s="42"/>
      <c r="N1699" s="42"/>
      <c r="O1699" s="63"/>
      <c r="P1699" s="42"/>
      <c r="Q1699" s="42"/>
      <c r="S1699" s="42"/>
      <c r="T1699" s="39"/>
      <c r="U1699" s="39"/>
      <c r="V1699" s="39"/>
      <c r="W1699" s="39"/>
      <c r="X1699" s="39"/>
      <c r="Y1699" s="39"/>
      <c r="AN1699" s="68"/>
      <c r="AO1699" s="68"/>
    </row>
    <row r="1700" spans="1:41" s="43" customFormat="1" x14ac:dyDescent="0.25">
      <c r="A1700" s="42"/>
      <c r="B1700" s="42"/>
      <c r="C1700" s="42"/>
      <c r="D1700" s="42"/>
      <c r="E1700" s="42"/>
      <c r="F1700" s="62"/>
      <c r="G1700" s="62"/>
      <c r="H1700" s="63"/>
      <c r="I1700" s="293"/>
      <c r="K1700" s="42"/>
      <c r="L1700" s="42"/>
      <c r="M1700" s="42"/>
      <c r="N1700" s="42"/>
      <c r="O1700" s="63"/>
      <c r="P1700" s="42"/>
      <c r="Q1700" s="42"/>
      <c r="S1700" s="42"/>
      <c r="T1700" s="39"/>
      <c r="U1700" s="39"/>
      <c r="V1700" s="39"/>
      <c r="W1700" s="39"/>
      <c r="X1700" s="39"/>
      <c r="Y1700" s="39"/>
      <c r="AN1700" s="68"/>
      <c r="AO1700" s="68"/>
    </row>
    <row r="1701" spans="1:41" s="43" customFormat="1" x14ac:dyDescent="0.25">
      <c r="A1701" s="42"/>
      <c r="B1701" s="42"/>
      <c r="C1701" s="42"/>
      <c r="D1701" s="42"/>
      <c r="E1701" s="42"/>
      <c r="F1701" s="62"/>
      <c r="G1701" s="62"/>
      <c r="H1701" s="63"/>
      <c r="I1701" s="293"/>
      <c r="K1701" s="42"/>
      <c r="L1701" s="42"/>
      <c r="M1701" s="42"/>
      <c r="N1701" s="42"/>
      <c r="O1701" s="63"/>
      <c r="P1701" s="42"/>
      <c r="Q1701" s="42"/>
      <c r="S1701" s="42"/>
      <c r="T1701" s="39"/>
      <c r="U1701" s="39"/>
      <c r="V1701" s="39"/>
      <c r="W1701" s="39"/>
      <c r="X1701" s="39"/>
      <c r="Y1701" s="39"/>
      <c r="AN1701" s="68"/>
      <c r="AO1701" s="68"/>
    </row>
    <row r="1702" spans="1:41" s="43" customFormat="1" x14ac:dyDescent="0.25">
      <c r="A1702" s="42"/>
      <c r="B1702" s="42"/>
      <c r="C1702" s="42"/>
      <c r="D1702" s="42"/>
      <c r="E1702" s="42"/>
      <c r="F1702" s="62"/>
      <c r="G1702" s="62"/>
      <c r="H1702" s="63"/>
      <c r="I1702" s="293"/>
      <c r="K1702" s="42"/>
      <c r="L1702" s="42"/>
      <c r="M1702" s="42"/>
      <c r="N1702" s="42"/>
      <c r="O1702" s="63"/>
      <c r="P1702" s="42"/>
      <c r="Q1702" s="42"/>
      <c r="S1702" s="42"/>
      <c r="T1702" s="39"/>
      <c r="U1702" s="39"/>
      <c r="V1702" s="39"/>
      <c r="W1702" s="39"/>
      <c r="X1702" s="39"/>
      <c r="Y1702" s="39"/>
      <c r="AN1702" s="68"/>
      <c r="AO1702" s="68"/>
    </row>
    <row r="1703" spans="1:41" s="43" customFormat="1" x14ac:dyDescent="0.25">
      <c r="A1703" s="42"/>
      <c r="B1703" s="42"/>
      <c r="C1703" s="42"/>
      <c r="D1703" s="42"/>
      <c r="E1703" s="42"/>
      <c r="F1703" s="62"/>
      <c r="G1703" s="62"/>
      <c r="H1703" s="63"/>
      <c r="I1703" s="293"/>
      <c r="K1703" s="42"/>
      <c r="L1703" s="42"/>
      <c r="M1703" s="42"/>
      <c r="N1703" s="42"/>
      <c r="O1703" s="63"/>
      <c r="P1703" s="42"/>
      <c r="Q1703" s="42"/>
      <c r="S1703" s="42"/>
      <c r="T1703" s="39"/>
      <c r="U1703" s="39"/>
      <c r="V1703" s="39"/>
      <c r="W1703" s="39"/>
      <c r="X1703" s="39"/>
      <c r="Y1703" s="39"/>
      <c r="AN1703" s="68"/>
      <c r="AO1703" s="68"/>
    </row>
    <row r="1704" spans="1:41" s="43" customFormat="1" x14ac:dyDescent="0.25">
      <c r="A1704" s="42"/>
      <c r="B1704" s="42"/>
      <c r="C1704" s="42"/>
      <c r="D1704" s="42"/>
      <c r="E1704" s="42"/>
      <c r="F1704" s="62"/>
      <c r="G1704" s="62"/>
      <c r="H1704" s="63"/>
      <c r="I1704" s="293"/>
      <c r="K1704" s="42"/>
      <c r="L1704" s="42"/>
      <c r="M1704" s="42"/>
      <c r="N1704" s="42"/>
      <c r="O1704" s="63"/>
      <c r="P1704" s="42"/>
      <c r="Q1704" s="42"/>
      <c r="S1704" s="42"/>
      <c r="T1704" s="39"/>
      <c r="U1704" s="39"/>
      <c r="V1704" s="39"/>
      <c r="W1704" s="39"/>
      <c r="X1704" s="39"/>
      <c r="Y1704" s="39"/>
      <c r="AN1704" s="68"/>
      <c r="AO1704" s="68"/>
    </row>
    <row r="1705" spans="1:41" s="43" customFormat="1" x14ac:dyDescent="0.25">
      <c r="A1705" s="42"/>
      <c r="B1705" s="42"/>
      <c r="C1705" s="42"/>
      <c r="D1705" s="42"/>
      <c r="E1705" s="42"/>
      <c r="F1705" s="62"/>
      <c r="G1705" s="62"/>
      <c r="H1705" s="63"/>
      <c r="I1705" s="293"/>
      <c r="K1705" s="42"/>
      <c r="L1705" s="42"/>
      <c r="M1705" s="42"/>
      <c r="N1705" s="42"/>
      <c r="O1705" s="63"/>
      <c r="P1705" s="42"/>
      <c r="Q1705" s="42"/>
      <c r="S1705" s="42"/>
      <c r="T1705" s="39"/>
      <c r="U1705" s="39"/>
      <c r="V1705" s="39"/>
      <c r="W1705" s="39"/>
      <c r="X1705" s="39"/>
      <c r="Y1705" s="39"/>
      <c r="AN1705" s="68"/>
      <c r="AO1705" s="68"/>
    </row>
    <row r="1706" spans="1:41" s="43" customFormat="1" x14ac:dyDescent="0.25">
      <c r="A1706" s="42"/>
      <c r="B1706" s="42"/>
      <c r="C1706" s="42"/>
      <c r="D1706" s="42"/>
      <c r="E1706" s="42"/>
      <c r="F1706" s="62"/>
      <c r="G1706" s="62"/>
      <c r="H1706" s="63"/>
      <c r="I1706" s="293"/>
      <c r="K1706" s="42"/>
      <c r="L1706" s="42"/>
      <c r="M1706" s="42"/>
      <c r="N1706" s="42"/>
      <c r="O1706" s="63"/>
      <c r="P1706" s="42"/>
      <c r="Q1706" s="42"/>
      <c r="S1706" s="42"/>
      <c r="T1706" s="39"/>
      <c r="U1706" s="39"/>
      <c r="V1706" s="39"/>
      <c r="W1706" s="39"/>
      <c r="X1706" s="39"/>
      <c r="Y1706" s="39"/>
      <c r="AN1706" s="68"/>
      <c r="AO1706" s="68"/>
    </row>
    <row r="1707" spans="1:41" s="43" customFormat="1" x14ac:dyDescent="0.25">
      <c r="A1707" s="42"/>
      <c r="B1707" s="42"/>
      <c r="C1707" s="42"/>
      <c r="D1707" s="42"/>
      <c r="E1707" s="42"/>
      <c r="F1707" s="62"/>
      <c r="G1707" s="62"/>
      <c r="H1707" s="63"/>
      <c r="I1707" s="293"/>
      <c r="K1707" s="42"/>
      <c r="L1707" s="42"/>
      <c r="M1707" s="42"/>
      <c r="N1707" s="42"/>
      <c r="O1707" s="63"/>
      <c r="P1707" s="42"/>
      <c r="Q1707" s="42"/>
      <c r="S1707" s="42"/>
      <c r="T1707" s="39"/>
      <c r="U1707" s="39"/>
      <c r="V1707" s="39"/>
      <c r="W1707" s="39"/>
      <c r="X1707" s="39"/>
      <c r="Y1707" s="39"/>
      <c r="AN1707" s="68"/>
      <c r="AO1707" s="68"/>
    </row>
    <row r="1708" spans="1:41" s="43" customFormat="1" x14ac:dyDescent="0.25">
      <c r="A1708" s="42"/>
      <c r="B1708" s="42"/>
      <c r="C1708" s="42"/>
      <c r="D1708" s="42"/>
      <c r="E1708" s="42"/>
      <c r="F1708" s="62"/>
      <c r="G1708" s="62"/>
      <c r="H1708" s="63"/>
      <c r="I1708" s="293"/>
      <c r="K1708" s="42"/>
      <c r="L1708" s="42"/>
      <c r="M1708" s="42"/>
      <c r="N1708" s="42"/>
      <c r="O1708" s="63"/>
      <c r="P1708" s="42"/>
      <c r="Q1708" s="42"/>
      <c r="S1708" s="42"/>
      <c r="T1708" s="39"/>
      <c r="U1708" s="39"/>
      <c r="V1708" s="39"/>
      <c r="W1708" s="39"/>
      <c r="X1708" s="39"/>
      <c r="Y1708" s="39"/>
      <c r="AN1708" s="68"/>
      <c r="AO1708" s="68"/>
    </row>
    <row r="1709" spans="1:41" s="43" customFormat="1" x14ac:dyDescent="0.25">
      <c r="A1709" s="42"/>
      <c r="B1709" s="42"/>
      <c r="C1709" s="42"/>
      <c r="D1709" s="42"/>
      <c r="E1709" s="42"/>
      <c r="F1709" s="62"/>
      <c r="G1709" s="62"/>
      <c r="H1709" s="63"/>
      <c r="I1709" s="293"/>
      <c r="K1709" s="42"/>
      <c r="L1709" s="42"/>
      <c r="M1709" s="42"/>
      <c r="N1709" s="42"/>
      <c r="O1709" s="63"/>
      <c r="P1709" s="42"/>
      <c r="Q1709" s="42"/>
      <c r="S1709" s="42"/>
      <c r="T1709" s="39"/>
      <c r="U1709" s="39"/>
      <c r="V1709" s="39"/>
      <c r="W1709" s="39"/>
      <c r="X1709" s="39"/>
      <c r="Y1709" s="39"/>
      <c r="AN1709" s="68"/>
      <c r="AO1709" s="68"/>
    </row>
    <row r="1710" spans="1:41" s="43" customFormat="1" x14ac:dyDescent="0.25">
      <c r="A1710" s="42"/>
      <c r="B1710" s="42"/>
      <c r="C1710" s="42"/>
      <c r="D1710" s="42"/>
      <c r="E1710" s="42"/>
      <c r="F1710" s="62"/>
      <c r="G1710" s="62"/>
      <c r="H1710" s="63"/>
      <c r="I1710" s="293"/>
      <c r="K1710" s="42"/>
      <c r="L1710" s="42"/>
      <c r="M1710" s="42"/>
      <c r="N1710" s="42"/>
      <c r="O1710" s="63"/>
      <c r="P1710" s="42"/>
      <c r="Q1710" s="42"/>
      <c r="S1710" s="42"/>
      <c r="T1710" s="39"/>
      <c r="U1710" s="39"/>
      <c r="V1710" s="39"/>
      <c r="W1710" s="39"/>
      <c r="X1710" s="39"/>
      <c r="Y1710" s="39"/>
      <c r="AN1710" s="68"/>
      <c r="AO1710" s="68"/>
    </row>
    <row r="1711" spans="1:41" s="43" customFormat="1" x14ac:dyDescent="0.25">
      <c r="A1711" s="42"/>
      <c r="B1711" s="42"/>
      <c r="C1711" s="42"/>
      <c r="D1711" s="42"/>
      <c r="E1711" s="42"/>
      <c r="F1711" s="62"/>
      <c r="G1711" s="62"/>
      <c r="H1711" s="63"/>
      <c r="I1711" s="293"/>
      <c r="K1711" s="42"/>
      <c r="L1711" s="42"/>
      <c r="M1711" s="42"/>
      <c r="N1711" s="42"/>
      <c r="O1711" s="63"/>
      <c r="P1711" s="42"/>
      <c r="Q1711" s="42"/>
      <c r="S1711" s="42"/>
      <c r="T1711" s="39"/>
      <c r="U1711" s="39"/>
      <c r="V1711" s="39"/>
      <c r="W1711" s="39"/>
      <c r="X1711" s="39"/>
      <c r="Y1711" s="39"/>
      <c r="AN1711" s="68"/>
      <c r="AO1711" s="68"/>
    </row>
    <row r="1712" spans="1:41" s="43" customFormat="1" x14ac:dyDescent="0.25">
      <c r="A1712" s="42"/>
      <c r="B1712" s="42"/>
      <c r="C1712" s="42"/>
      <c r="D1712" s="42"/>
      <c r="E1712" s="42"/>
      <c r="F1712" s="62"/>
      <c r="G1712" s="62"/>
      <c r="H1712" s="63"/>
      <c r="I1712" s="293"/>
      <c r="K1712" s="42"/>
      <c r="L1712" s="42"/>
      <c r="M1712" s="42"/>
      <c r="N1712" s="42"/>
      <c r="O1712" s="63"/>
      <c r="P1712" s="42"/>
      <c r="Q1712" s="42"/>
      <c r="S1712" s="42"/>
      <c r="T1712" s="39"/>
      <c r="U1712" s="39"/>
      <c r="V1712" s="39"/>
      <c r="W1712" s="39"/>
      <c r="X1712" s="39"/>
      <c r="Y1712" s="39"/>
      <c r="AN1712" s="68"/>
      <c r="AO1712" s="68"/>
    </row>
    <row r="1713" spans="1:41" s="43" customFormat="1" x14ac:dyDescent="0.25">
      <c r="A1713" s="42"/>
      <c r="B1713" s="42"/>
      <c r="C1713" s="42"/>
      <c r="D1713" s="42"/>
      <c r="E1713" s="42"/>
      <c r="F1713" s="62"/>
      <c r="G1713" s="62"/>
      <c r="H1713" s="63"/>
      <c r="I1713" s="293"/>
      <c r="K1713" s="42"/>
      <c r="L1713" s="42"/>
      <c r="M1713" s="42"/>
      <c r="N1713" s="42"/>
      <c r="O1713" s="63"/>
      <c r="P1713" s="42"/>
      <c r="Q1713" s="42"/>
      <c r="S1713" s="42"/>
      <c r="T1713" s="39"/>
      <c r="U1713" s="39"/>
      <c r="V1713" s="39"/>
      <c r="W1713" s="39"/>
      <c r="X1713" s="39"/>
      <c r="Y1713" s="39"/>
      <c r="AN1713" s="68"/>
      <c r="AO1713" s="68"/>
    </row>
    <row r="1714" spans="1:41" s="43" customFormat="1" x14ac:dyDescent="0.25">
      <c r="A1714" s="42"/>
      <c r="B1714" s="42"/>
      <c r="C1714" s="42"/>
      <c r="D1714" s="42"/>
      <c r="E1714" s="42"/>
      <c r="F1714" s="62"/>
      <c r="G1714" s="62"/>
      <c r="H1714" s="63"/>
      <c r="I1714" s="293"/>
      <c r="K1714" s="42"/>
      <c r="L1714" s="42"/>
      <c r="M1714" s="42"/>
      <c r="N1714" s="42"/>
      <c r="O1714" s="63"/>
      <c r="P1714" s="42"/>
      <c r="Q1714" s="42"/>
      <c r="S1714" s="42"/>
      <c r="T1714" s="39"/>
      <c r="U1714" s="39"/>
      <c r="V1714" s="39"/>
      <c r="W1714" s="39"/>
      <c r="X1714" s="39"/>
      <c r="Y1714" s="39"/>
      <c r="AN1714" s="68"/>
      <c r="AO1714" s="68"/>
    </row>
    <row r="1715" spans="1:41" s="43" customFormat="1" x14ac:dyDescent="0.25">
      <c r="A1715" s="42"/>
      <c r="B1715" s="42"/>
      <c r="C1715" s="42"/>
      <c r="D1715" s="42"/>
      <c r="E1715" s="42"/>
      <c r="F1715" s="62"/>
      <c r="G1715" s="62"/>
      <c r="H1715" s="63"/>
      <c r="I1715" s="293"/>
      <c r="K1715" s="42"/>
      <c r="L1715" s="42"/>
      <c r="M1715" s="42"/>
      <c r="N1715" s="42"/>
      <c r="O1715" s="63"/>
      <c r="P1715" s="42"/>
      <c r="Q1715" s="42"/>
      <c r="S1715" s="42"/>
      <c r="T1715" s="39"/>
      <c r="U1715" s="39"/>
      <c r="V1715" s="39"/>
      <c r="W1715" s="39"/>
      <c r="X1715" s="39"/>
      <c r="Y1715" s="39"/>
      <c r="AN1715" s="68"/>
      <c r="AO1715" s="68"/>
    </row>
    <row r="1716" spans="1:41" s="43" customFormat="1" x14ac:dyDescent="0.25">
      <c r="A1716" s="42"/>
      <c r="B1716" s="42"/>
      <c r="C1716" s="42"/>
      <c r="D1716" s="42"/>
      <c r="E1716" s="42"/>
      <c r="F1716" s="62"/>
      <c r="G1716" s="62"/>
      <c r="H1716" s="63"/>
      <c r="I1716" s="293"/>
      <c r="K1716" s="42"/>
      <c r="L1716" s="42"/>
      <c r="M1716" s="42"/>
      <c r="N1716" s="42"/>
      <c r="O1716" s="63"/>
      <c r="P1716" s="42"/>
      <c r="Q1716" s="42"/>
      <c r="S1716" s="42"/>
      <c r="T1716" s="39"/>
      <c r="U1716" s="39"/>
      <c r="V1716" s="39"/>
      <c r="W1716" s="39"/>
      <c r="X1716" s="39"/>
      <c r="Y1716" s="39"/>
      <c r="AN1716" s="68"/>
      <c r="AO1716" s="68"/>
    </row>
    <row r="1717" spans="1:41" s="43" customFormat="1" x14ac:dyDescent="0.25">
      <c r="A1717" s="42"/>
      <c r="B1717" s="42"/>
      <c r="C1717" s="42"/>
      <c r="D1717" s="42"/>
      <c r="E1717" s="42"/>
      <c r="F1717" s="62"/>
      <c r="G1717" s="62"/>
      <c r="H1717" s="63"/>
      <c r="I1717" s="293"/>
      <c r="K1717" s="42"/>
      <c r="L1717" s="42"/>
      <c r="M1717" s="42"/>
      <c r="N1717" s="42"/>
      <c r="O1717" s="63"/>
      <c r="P1717" s="42"/>
      <c r="Q1717" s="42"/>
      <c r="S1717" s="42"/>
      <c r="T1717" s="39"/>
      <c r="U1717" s="39"/>
      <c r="V1717" s="39"/>
      <c r="W1717" s="39"/>
      <c r="X1717" s="39"/>
      <c r="Y1717" s="39"/>
      <c r="AN1717" s="68"/>
      <c r="AO1717" s="68"/>
    </row>
    <row r="1718" spans="1:41" s="43" customFormat="1" x14ac:dyDescent="0.25">
      <c r="A1718" s="42"/>
      <c r="B1718" s="42"/>
      <c r="C1718" s="42"/>
      <c r="D1718" s="42"/>
      <c r="E1718" s="42"/>
      <c r="F1718" s="62"/>
      <c r="G1718" s="62"/>
      <c r="H1718" s="63"/>
      <c r="I1718" s="293"/>
      <c r="K1718" s="42"/>
      <c r="L1718" s="42"/>
      <c r="M1718" s="42"/>
      <c r="N1718" s="42"/>
      <c r="O1718" s="63"/>
      <c r="P1718" s="42"/>
      <c r="Q1718" s="42"/>
      <c r="S1718" s="42"/>
      <c r="T1718" s="39"/>
      <c r="U1718" s="39"/>
      <c r="V1718" s="39"/>
      <c r="W1718" s="39"/>
      <c r="X1718" s="39"/>
      <c r="Y1718" s="39"/>
      <c r="AN1718" s="68"/>
      <c r="AO1718" s="68"/>
    </row>
    <row r="1719" spans="1:41" s="43" customFormat="1" x14ac:dyDescent="0.25">
      <c r="A1719" s="42"/>
      <c r="B1719" s="42"/>
      <c r="C1719" s="42"/>
      <c r="D1719" s="42"/>
      <c r="E1719" s="42"/>
      <c r="F1719" s="62"/>
      <c r="G1719" s="62"/>
      <c r="H1719" s="63"/>
      <c r="I1719" s="293"/>
      <c r="K1719" s="42"/>
      <c r="L1719" s="42"/>
      <c r="M1719" s="42"/>
      <c r="N1719" s="42"/>
      <c r="O1719" s="63"/>
      <c r="P1719" s="42"/>
      <c r="Q1719" s="42"/>
      <c r="S1719" s="42"/>
      <c r="T1719" s="39"/>
      <c r="U1719" s="39"/>
      <c r="V1719" s="39"/>
      <c r="W1719" s="39"/>
      <c r="X1719" s="39"/>
      <c r="Y1719" s="39"/>
      <c r="AN1719" s="68"/>
      <c r="AO1719" s="68"/>
    </row>
    <row r="1720" spans="1:41" s="43" customFormat="1" x14ac:dyDescent="0.25">
      <c r="A1720" s="42"/>
      <c r="B1720" s="42"/>
      <c r="C1720" s="42"/>
      <c r="D1720" s="42"/>
      <c r="E1720" s="42"/>
      <c r="F1720" s="62"/>
      <c r="G1720" s="62"/>
      <c r="H1720" s="63"/>
      <c r="I1720" s="293"/>
      <c r="K1720" s="42"/>
      <c r="L1720" s="42"/>
      <c r="M1720" s="42"/>
      <c r="N1720" s="42"/>
      <c r="O1720" s="63"/>
      <c r="P1720" s="42"/>
      <c r="Q1720" s="42"/>
      <c r="S1720" s="42"/>
      <c r="T1720" s="39"/>
      <c r="U1720" s="39"/>
      <c r="V1720" s="39"/>
      <c r="W1720" s="39"/>
      <c r="X1720" s="39"/>
      <c r="Y1720" s="39"/>
      <c r="AN1720" s="68"/>
      <c r="AO1720" s="68"/>
    </row>
    <row r="1721" spans="1:41" s="43" customFormat="1" x14ac:dyDescent="0.25">
      <c r="A1721" s="42"/>
      <c r="B1721" s="42"/>
      <c r="C1721" s="42"/>
      <c r="D1721" s="42"/>
      <c r="E1721" s="42"/>
      <c r="F1721" s="62"/>
      <c r="G1721" s="62"/>
      <c r="H1721" s="63"/>
      <c r="I1721" s="293"/>
      <c r="K1721" s="42"/>
      <c r="L1721" s="42"/>
      <c r="M1721" s="42"/>
      <c r="N1721" s="42"/>
      <c r="O1721" s="63"/>
      <c r="P1721" s="42"/>
      <c r="Q1721" s="42"/>
      <c r="S1721" s="42"/>
      <c r="T1721" s="39"/>
      <c r="U1721" s="39"/>
      <c r="V1721" s="39"/>
      <c r="W1721" s="39"/>
      <c r="X1721" s="39"/>
      <c r="Y1721" s="39"/>
      <c r="AN1721" s="68"/>
      <c r="AO1721" s="68"/>
    </row>
    <row r="1722" spans="1:41" s="43" customFormat="1" x14ac:dyDescent="0.25">
      <c r="A1722" s="42"/>
      <c r="B1722" s="42"/>
      <c r="C1722" s="42"/>
      <c r="D1722" s="42"/>
      <c r="E1722" s="42"/>
      <c r="F1722" s="62"/>
      <c r="G1722" s="62"/>
      <c r="H1722" s="63"/>
      <c r="I1722" s="293"/>
      <c r="K1722" s="42"/>
      <c r="L1722" s="42"/>
      <c r="M1722" s="42"/>
      <c r="N1722" s="42"/>
      <c r="O1722" s="63"/>
      <c r="P1722" s="42"/>
      <c r="Q1722" s="42"/>
      <c r="S1722" s="42"/>
      <c r="T1722" s="39"/>
      <c r="U1722" s="39"/>
      <c r="V1722" s="39"/>
      <c r="W1722" s="39"/>
      <c r="X1722" s="39"/>
      <c r="Y1722" s="39"/>
      <c r="AN1722" s="68"/>
      <c r="AO1722" s="68"/>
    </row>
    <row r="1723" spans="1:41" s="43" customFormat="1" x14ac:dyDescent="0.25">
      <c r="A1723" s="42"/>
      <c r="B1723" s="42"/>
      <c r="C1723" s="42"/>
      <c r="D1723" s="42"/>
      <c r="E1723" s="42"/>
      <c r="F1723" s="62"/>
      <c r="G1723" s="62"/>
      <c r="H1723" s="63"/>
      <c r="I1723" s="293"/>
      <c r="K1723" s="42"/>
      <c r="L1723" s="42"/>
      <c r="M1723" s="42"/>
      <c r="N1723" s="42"/>
      <c r="O1723" s="63"/>
      <c r="P1723" s="42"/>
      <c r="Q1723" s="42"/>
      <c r="S1723" s="42"/>
      <c r="T1723" s="39"/>
      <c r="U1723" s="39"/>
      <c r="V1723" s="39"/>
      <c r="W1723" s="39"/>
      <c r="X1723" s="39"/>
      <c r="Y1723" s="39"/>
      <c r="AN1723" s="68"/>
      <c r="AO1723" s="68"/>
    </row>
    <row r="1724" spans="1:41" s="43" customFormat="1" x14ac:dyDescent="0.25">
      <c r="A1724" s="42"/>
      <c r="B1724" s="42"/>
      <c r="C1724" s="42"/>
      <c r="D1724" s="42"/>
      <c r="E1724" s="42"/>
      <c r="F1724" s="62"/>
      <c r="G1724" s="62"/>
      <c r="H1724" s="63"/>
      <c r="I1724" s="293"/>
      <c r="K1724" s="42"/>
      <c r="L1724" s="42"/>
      <c r="M1724" s="42"/>
      <c r="N1724" s="42"/>
      <c r="O1724" s="63"/>
      <c r="P1724" s="42"/>
      <c r="Q1724" s="42"/>
      <c r="S1724" s="42"/>
      <c r="T1724" s="39"/>
      <c r="U1724" s="39"/>
      <c r="V1724" s="39"/>
      <c r="W1724" s="39"/>
      <c r="X1724" s="39"/>
      <c r="Y1724" s="39"/>
      <c r="AN1724" s="68"/>
      <c r="AO1724" s="68"/>
    </row>
    <row r="1725" spans="1:41" s="43" customFormat="1" x14ac:dyDescent="0.25">
      <c r="A1725" s="42"/>
      <c r="B1725" s="42"/>
      <c r="C1725" s="42"/>
      <c r="D1725" s="42"/>
      <c r="E1725" s="42"/>
      <c r="F1725" s="62"/>
      <c r="G1725" s="62"/>
      <c r="H1725" s="63"/>
      <c r="I1725" s="293"/>
      <c r="K1725" s="42"/>
      <c r="L1725" s="42"/>
      <c r="M1725" s="42"/>
      <c r="N1725" s="42"/>
      <c r="O1725" s="63"/>
      <c r="P1725" s="42"/>
      <c r="Q1725" s="42"/>
      <c r="S1725" s="42"/>
      <c r="T1725" s="39"/>
      <c r="U1725" s="39"/>
      <c r="V1725" s="39"/>
      <c r="W1725" s="39"/>
      <c r="X1725" s="39"/>
      <c r="Y1725" s="39"/>
      <c r="AN1725" s="68"/>
      <c r="AO1725" s="68"/>
    </row>
    <row r="1726" spans="1:41" s="43" customFormat="1" x14ac:dyDescent="0.25">
      <c r="A1726" s="42"/>
      <c r="B1726" s="42"/>
      <c r="C1726" s="42"/>
      <c r="D1726" s="42"/>
      <c r="E1726" s="42"/>
      <c r="F1726" s="62"/>
      <c r="G1726" s="62"/>
      <c r="H1726" s="63"/>
      <c r="I1726" s="293"/>
      <c r="K1726" s="42"/>
      <c r="L1726" s="42"/>
      <c r="M1726" s="42"/>
      <c r="N1726" s="42"/>
      <c r="O1726" s="63"/>
      <c r="P1726" s="42"/>
      <c r="Q1726" s="42"/>
      <c r="S1726" s="42"/>
      <c r="T1726" s="39"/>
      <c r="U1726" s="39"/>
      <c r="V1726" s="39"/>
      <c r="W1726" s="39"/>
      <c r="X1726" s="39"/>
      <c r="Y1726" s="39"/>
      <c r="AN1726" s="68"/>
      <c r="AO1726" s="68"/>
    </row>
    <row r="1727" spans="1:41" s="43" customFormat="1" x14ac:dyDescent="0.25">
      <c r="A1727" s="42"/>
      <c r="B1727" s="42"/>
      <c r="C1727" s="42"/>
      <c r="D1727" s="42"/>
      <c r="E1727" s="42"/>
      <c r="F1727" s="62"/>
      <c r="G1727" s="62"/>
      <c r="H1727" s="63"/>
      <c r="I1727" s="293"/>
      <c r="K1727" s="42"/>
      <c r="L1727" s="42"/>
      <c r="M1727" s="42"/>
      <c r="N1727" s="42"/>
      <c r="O1727" s="63"/>
      <c r="P1727" s="42"/>
      <c r="Q1727" s="42"/>
      <c r="S1727" s="42"/>
      <c r="T1727" s="39"/>
      <c r="U1727" s="39"/>
      <c r="V1727" s="39"/>
      <c r="W1727" s="39"/>
      <c r="X1727" s="39"/>
      <c r="Y1727" s="39"/>
      <c r="AN1727" s="68"/>
      <c r="AO1727" s="68"/>
    </row>
    <row r="1728" spans="1:41" s="43" customFormat="1" x14ac:dyDescent="0.25">
      <c r="A1728" s="42"/>
      <c r="B1728" s="42"/>
      <c r="C1728" s="42"/>
      <c r="D1728" s="42"/>
      <c r="E1728" s="42"/>
      <c r="F1728" s="62"/>
      <c r="G1728" s="62"/>
      <c r="H1728" s="63"/>
      <c r="I1728" s="293"/>
      <c r="K1728" s="42"/>
      <c r="L1728" s="42"/>
      <c r="M1728" s="42"/>
      <c r="N1728" s="42"/>
      <c r="O1728" s="63"/>
      <c r="P1728" s="42"/>
      <c r="Q1728" s="42"/>
      <c r="S1728" s="42"/>
      <c r="T1728" s="39"/>
      <c r="U1728" s="39"/>
      <c r="V1728" s="39"/>
      <c r="W1728" s="39"/>
      <c r="X1728" s="39"/>
      <c r="Y1728" s="39"/>
      <c r="AN1728" s="68"/>
      <c r="AO1728" s="68"/>
    </row>
    <row r="1729" spans="1:41" s="43" customFormat="1" x14ac:dyDescent="0.25">
      <c r="A1729" s="42"/>
      <c r="B1729" s="42"/>
      <c r="C1729" s="42"/>
      <c r="D1729" s="42"/>
      <c r="E1729" s="42"/>
      <c r="F1729" s="62"/>
      <c r="G1729" s="62"/>
      <c r="H1729" s="63"/>
      <c r="I1729" s="293"/>
      <c r="K1729" s="42"/>
      <c r="L1729" s="42"/>
      <c r="M1729" s="42"/>
      <c r="N1729" s="42"/>
      <c r="O1729" s="63"/>
      <c r="P1729" s="42"/>
      <c r="Q1729" s="42"/>
      <c r="S1729" s="42"/>
      <c r="T1729" s="39"/>
      <c r="U1729" s="39"/>
      <c r="V1729" s="39"/>
      <c r="W1729" s="39"/>
      <c r="X1729" s="39"/>
      <c r="Y1729" s="39"/>
      <c r="AN1729" s="68"/>
      <c r="AO1729" s="68"/>
    </row>
    <row r="1730" spans="1:41" s="43" customFormat="1" x14ac:dyDescent="0.25">
      <c r="A1730" s="42"/>
      <c r="B1730" s="42"/>
      <c r="C1730" s="42"/>
      <c r="D1730" s="42"/>
      <c r="E1730" s="42"/>
      <c r="F1730" s="62"/>
      <c r="G1730" s="62"/>
      <c r="H1730" s="63"/>
      <c r="I1730" s="293"/>
      <c r="K1730" s="42"/>
      <c r="L1730" s="42"/>
      <c r="M1730" s="42"/>
      <c r="N1730" s="42"/>
      <c r="O1730" s="63"/>
      <c r="P1730" s="42"/>
      <c r="Q1730" s="42"/>
      <c r="S1730" s="42"/>
      <c r="T1730" s="39"/>
      <c r="U1730" s="39"/>
      <c r="V1730" s="39"/>
      <c r="W1730" s="39"/>
      <c r="X1730" s="39"/>
      <c r="Y1730" s="39"/>
      <c r="AN1730" s="68"/>
      <c r="AO1730" s="68"/>
    </row>
    <row r="1731" spans="1:41" s="43" customFormat="1" x14ac:dyDescent="0.25">
      <c r="A1731" s="42"/>
      <c r="B1731" s="42"/>
      <c r="C1731" s="42"/>
      <c r="D1731" s="42"/>
      <c r="E1731" s="42"/>
      <c r="F1731" s="62"/>
      <c r="G1731" s="62"/>
      <c r="H1731" s="63"/>
      <c r="I1731" s="293"/>
      <c r="K1731" s="42"/>
      <c r="L1731" s="42"/>
      <c r="M1731" s="42"/>
      <c r="N1731" s="42"/>
      <c r="O1731" s="63"/>
      <c r="P1731" s="42"/>
      <c r="Q1731" s="42"/>
      <c r="S1731" s="42"/>
      <c r="T1731" s="39"/>
      <c r="U1731" s="39"/>
      <c r="V1731" s="39"/>
      <c r="W1731" s="39"/>
      <c r="X1731" s="39"/>
      <c r="Y1731" s="39"/>
      <c r="AN1731" s="68"/>
      <c r="AO1731" s="68"/>
    </row>
    <row r="1732" spans="1:41" s="43" customFormat="1" x14ac:dyDescent="0.25">
      <c r="A1732" s="42"/>
      <c r="B1732" s="42"/>
      <c r="C1732" s="42"/>
      <c r="D1732" s="42"/>
      <c r="E1732" s="42"/>
      <c r="F1732" s="62"/>
      <c r="G1732" s="62"/>
      <c r="H1732" s="63"/>
      <c r="I1732" s="293"/>
      <c r="K1732" s="42"/>
      <c r="L1732" s="42"/>
      <c r="M1732" s="42"/>
      <c r="N1732" s="42"/>
      <c r="O1732" s="63"/>
      <c r="P1732" s="42"/>
      <c r="Q1732" s="42"/>
      <c r="S1732" s="42"/>
      <c r="T1732" s="39"/>
      <c r="U1732" s="39"/>
      <c r="V1732" s="39"/>
      <c r="W1732" s="39"/>
      <c r="X1732" s="39"/>
      <c r="Y1732" s="39"/>
      <c r="AN1732" s="68"/>
      <c r="AO1732" s="68"/>
    </row>
    <row r="1733" spans="1:41" s="43" customFormat="1" x14ac:dyDescent="0.25">
      <c r="A1733" s="42"/>
      <c r="B1733" s="42"/>
      <c r="C1733" s="42"/>
      <c r="D1733" s="42"/>
      <c r="E1733" s="42"/>
      <c r="F1733" s="62"/>
      <c r="G1733" s="62"/>
      <c r="H1733" s="63"/>
      <c r="I1733" s="293"/>
      <c r="K1733" s="42"/>
      <c r="L1733" s="42"/>
      <c r="M1733" s="42"/>
      <c r="N1733" s="42"/>
      <c r="O1733" s="63"/>
      <c r="P1733" s="42"/>
      <c r="Q1733" s="42"/>
      <c r="S1733" s="42"/>
      <c r="T1733" s="39"/>
      <c r="U1733" s="39"/>
      <c r="V1733" s="39"/>
      <c r="W1733" s="39"/>
      <c r="X1733" s="39"/>
      <c r="Y1733" s="39"/>
      <c r="AN1733" s="68"/>
      <c r="AO1733" s="68"/>
    </row>
    <row r="1734" spans="1:41" s="43" customFormat="1" x14ac:dyDescent="0.25">
      <c r="A1734" s="42"/>
      <c r="B1734" s="42"/>
      <c r="C1734" s="42"/>
      <c r="D1734" s="42"/>
      <c r="E1734" s="42"/>
      <c r="F1734" s="62"/>
      <c r="G1734" s="62"/>
      <c r="H1734" s="63"/>
      <c r="I1734" s="293"/>
      <c r="K1734" s="42"/>
      <c r="L1734" s="42"/>
      <c r="M1734" s="42"/>
      <c r="N1734" s="42"/>
      <c r="O1734" s="63"/>
      <c r="P1734" s="42"/>
      <c r="Q1734" s="42"/>
      <c r="S1734" s="42"/>
      <c r="T1734" s="39"/>
      <c r="U1734" s="39"/>
      <c r="V1734" s="39"/>
      <c r="W1734" s="39"/>
      <c r="X1734" s="39"/>
      <c r="Y1734" s="39"/>
      <c r="AN1734" s="68"/>
      <c r="AO1734" s="68"/>
    </row>
    <row r="1735" spans="1:41" s="43" customFormat="1" x14ac:dyDescent="0.25">
      <c r="A1735" s="42"/>
      <c r="B1735" s="42"/>
      <c r="C1735" s="42"/>
      <c r="D1735" s="42"/>
      <c r="E1735" s="42"/>
      <c r="F1735" s="62"/>
      <c r="G1735" s="62"/>
      <c r="H1735" s="63"/>
      <c r="I1735" s="293"/>
      <c r="K1735" s="42"/>
      <c r="L1735" s="42"/>
      <c r="M1735" s="42"/>
      <c r="N1735" s="42"/>
      <c r="O1735" s="63"/>
      <c r="P1735" s="42"/>
      <c r="Q1735" s="42"/>
      <c r="S1735" s="42"/>
      <c r="T1735" s="39"/>
      <c r="U1735" s="39"/>
      <c r="V1735" s="39"/>
      <c r="W1735" s="39"/>
      <c r="X1735" s="39"/>
      <c r="Y1735" s="39"/>
      <c r="AN1735" s="68"/>
      <c r="AO1735" s="68"/>
    </row>
    <row r="1736" spans="1:41" s="43" customFormat="1" x14ac:dyDescent="0.25">
      <c r="A1736" s="42"/>
      <c r="B1736" s="42"/>
      <c r="C1736" s="42"/>
      <c r="D1736" s="42"/>
      <c r="E1736" s="42"/>
      <c r="F1736" s="62"/>
      <c r="G1736" s="62"/>
      <c r="H1736" s="63"/>
      <c r="I1736" s="293"/>
      <c r="K1736" s="42"/>
      <c r="L1736" s="42"/>
      <c r="M1736" s="42"/>
      <c r="N1736" s="42"/>
      <c r="O1736" s="63"/>
      <c r="P1736" s="42"/>
      <c r="Q1736" s="42"/>
      <c r="S1736" s="42"/>
      <c r="T1736" s="39"/>
      <c r="U1736" s="39"/>
      <c r="V1736" s="39"/>
      <c r="W1736" s="39"/>
      <c r="X1736" s="39"/>
      <c r="Y1736" s="39"/>
      <c r="AN1736" s="68"/>
      <c r="AO1736" s="68"/>
    </row>
    <row r="1737" spans="1:41" s="43" customFormat="1" x14ac:dyDescent="0.25">
      <c r="A1737" s="42"/>
      <c r="B1737" s="42"/>
      <c r="C1737" s="42"/>
      <c r="D1737" s="42"/>
      <c r="E1737" s="42"/>
      <c r="F1737" s="62"/>
      <c r="G1737" s="62"/>
      <c r="H1737" s="63"/>
      <c r="I1737" s="293"/>
      <c r="K1737" s="42"/>
      <c r="L1737" s="42"/>
      <c r="M1737" s="42"/>
      <c r="N1737" s="42"/>
      <c r="O1737" s="63"/>
      <c r="P1737" s="42"/>
      <c r="Q1737" s="42"/>
      <c r="S1737" s="42"/>
      <c r="T1737" s="39"/>
      <c r="U1737" s="39"/>
      <c r="V1737" s="39"/>
      <c r="W1737" s="39"/>
      <c r="X1737" s="39"/>
      <c r="Y1737" s="39"/>
      <c r="AN1737" s="68"/>
      <c r="AO1737" s="68"/>
    </row>
    <row r="1738" spans="1:41" s="43" customFormat="1" x14ac:dyDescent="0.25">
      <c r="A1738" s="42"/>
      <c r="B1738" s="42"/>
      <c r="C1738" s="42"/>
      <c r="D1738" s="42"/>
      <c r="E1738" s="42"/>
      <c r="F1738" s="62"/>
      <c r="G1738" s="62"/>
      <c r="H1738" s="63"/>
      <c r="I1738" s="293"/>
      <c r="K1738" s="42"/>
      <c r="L1738" s="42"/>
      <c r="M1738" s="42"/>
      <c r="N1738" s="42"/>
      <c r="O1738" s="63"/>
      <c r="P1738" s="42"/>
      <c r="Q1738" s="42"/>
      <c r="S1738" s="42"/>
      <c r="T1738" s="39"/>
      <c r="U1738" s="39"/>
      <c r="V1738" s="39"/>
      <c r="W1738" s="39"/>
      <c r="X1738" s="39"/>
      <c r="Y1738" s="39"/>
      <c r="AN1738" s="68"/>
      <c r="AO1738" s="68"/>
    </row>
    <row r="1739" spans="1:41" s="43" customFormat="1" x14ac:dyDescent="0.25">
      <c r="A1739" s="42"/>
      <c r="B1739" s="42"/>
      <c r="C1739" s="42"/>
      <c r="D1739" s="42"/>
      <c r="E1739" s="42"/>
      <c r="F1739" s="62"/>
      <c r="G1739" s="62"/>
      <c r="H1739" s="63"/>
      <c r="I1739" s="293"/>
      <c r="K1739" s="42"/>
      <c r="L1739" s="42"/>
      <c r="M1739" s="42"/>
      <c r="N1739" s="42"/>
      <c r="O1739" s="63"/>
      <c r="P1739" s="42"/>
      <c r="Q1739" s="42"/>
      <c r="S1739" s="42"/>
      <c r="T1739" s="39"/>
      <c r="U1739" s="39"/>
      <c r="V1739" s="39"/>
      <c r="W1739" s="39"/>
      <c r="X1739" s="39"/>
      <c r="Y1739" s="39"/>
      <c r="AN1739" s="68"/>
      <c r="AO1739" s="68"/>
    </row>
    <row r="1740" spans="1:41" s="43" customFormat="1" x14ac:dyDescent="0.25">
      <c r="A1740" s="42"/>
      <c r="B1740" s="42"/>
      <c r="C1740" s="42"/>
      <c r="D1740" s="42"/>
      <c r="E1740" s="42"/>
      <c r="F1740" s="62"/>
      <c r="G1740" s="62"/>
      <c r="H1740" s="63"/>
      <c r="I1740" s="293"/>
      <c r="K1740" s="42"/>
      <c r="L1740" s="42"/>
      <c r="M1740" s="42"/>
      <c r="N1740" s="42"/>
      <c r="O1740" s="63"/>
      <c r="P1740" s="42"/>
      <c r="Q1740" s="42"/>
      <c r="S1740" s="42"/>
      <c r="T1740" s="39"/>
      <c r="U1740" s="39"/>
      <c r="V1740" s="39"/>
      <c r="W1740" s="39"/>
      <c r="X1740" s="39"/>
      <c r="Y1740" s="39"/>
      <c r="AN1740" s="68"/>
      <c r="AO1740" s="68"/>
    </row>
    <row r="1741" spans="1:41" s="43" customFormat="1" x14ac:dyDescent="0.25">
      <c r="A1741" s="42"/>
      <c r="B1741" s="42"/>
      <c r="C1741" s="42"/>
      <c r="D1741" s="42"/>
      <c r="E1741" s="42"/>
      <c r="F1741" s="62"/>
      <c r="G1741" s="62"/>
      <c r="H1741" s="63"/>
      <c r="I1741" s="293"/>
      <c r="K1741" s="42"/>
      <c r="L1741" s="42"/>
      <c r="M1741" s="42"/>
      <c r="N1741" s="42"/>
      <c r="O1741" s="63"/>
      <c r="P1741" s="42"/>
      <c r="Q1741" s="42"/>
      <c r="S1741" s="42"/>
      <c r="T1741" s="39"/>
      <c r="U1741" s="39"/>
      <c r="V1741" s="39"/>
      <c r="W1741" s="39"/>
      <c r="X1741" s="39"/>
      <c r="Y1741" s="39"/>
      <c r="AN1741" s="68"/>
      <c r="AO1741" s="68"/>
    </row>
    <row r="1742" spans="1:41" s="43" customFormat="1" x14ac:dyDescent="0.25">
      <c r="A1742" s="42"/>
      <c r="B1742" s="42"/>
      <c r="C1742" s="42"/>
      <c r="D1742" s="42"/>
      <c r="E1742" s="42"/>
      <c r="F1742" s="62"/>
      <c r="G1742" s="62"/>
      <c r="H1742" s="63"/>
      <c r="I1742" s="293"/>
      <c r="K1742" s="42"/>
      <c r="L1742" s="42"/>
      <c r="M1742" s="42"/>
      <c r="N1742" s="42"/>
      <c r="O1742" s="63"/>
      <c r="P1742" s="42"/>
      <c r="Q1742" s="42"/>
      <c r="S1742" s="42"/>
      <c r="T1742" s="39"/>
      <c r="U1742" s="39"/>
      <c r="V1742" s="39"/>
      <c r="W1742" s="39"/>
      <c r="X1742" s="39"/>
      <c r="Y1742" s="39"/>
      <c r="AN1742" s="68"/>
      <c r="AO1742" s="68"/>
    </row>
    <row r="1743" spans="1:41" s="43" customFormat="1" x14ac:dyDescent="0.25">
      <c r="A1743" s="42"/>
      <c r="B1743" s="42"/>
      <c r="C1743" s="42"/>
      <c r="D1743" s="42"/>
      <c r="E1743" s="42"/>
      <c r="F1743" s="62"/>
      <c r="G1743" s="62"/>
      <c r="H1743" s="63"/>
      <c r="I1743" s="293"/>
      <c r="K1743" s="42"/>
      <c r="L1743" s="42"/>
      <c r="M1743" s="42"/>
      <c r="N1743" s="42"/>
      <c r="O1743" s="63"/>
      <c r="P1743" s="42"/>
      <c r="Q1743" s="42"/>
      <c r="S1743" s="42"/>
      <c r="T1743" s="39"/>
      <c r="U1743" s="39"/>
      <c r="V1743" s="39"/>
      <c r="W1743" s="39"/>
      <c r="X1743" s="39"/>
      <c r="Y1743" s="39"/>
      <c r="AN1743" s="68"/>
      <c r="AO1743" s="68"/>
    </row>
    <row r="1744" spans="1:41" s="43" customFormat="1" x14ac:dyDescent="0.25">
      <c r="A1744" s="42"/>
      <c r="B1744" s="42"/>
      <c r="C1744" s="42"/>
      <c r="D1744" s="42"/>
      <c r="E1744" s="42"/>
      <c r="F1744" s="62"/>
      <c r="G1744" s="62"/>
      <c r="H1744" s="63"/>
      <c r="I1744" s="293"/>
      <c r="K1744" s="42"/>
      <c r="L1744" s="42"/>
      <c r="M1744" s="42"/>
      <c r="N1744" s="42"/>
      <c r="O1744" s="63"/>
      <c r="P1744" s="42"/>
      <c r="Q1744" s="42"/>
      <c r="S1744" s="42"/>
      <c r="T1744" s="39"/>
      <c r="U1744" s="39"/>
      <c r="V1744" s="39"/>
      <c r="W1744" s="39"/>
      <c r="X1744" s="39"/>
      <c r="Y1744" s="39"/>
      <c r="AN1744" s="68"/>
      <c r="AO1744" s="68"/>
    </row>
    <row r="1745" spans="1:41" s="43" customFormat="1" x14ac:dyDescent="0.25">
      <c r="A1745" s="42"/>
      <c r="B1745" s="42"/>
      <c r="C1745" s="42"/>
      <c r="D1745" s="42"/>
      <c r="E1745" s="42"/>
      <c r="F1745" s="62"/>
      <c r="G1745" s="62"/>
      <c r="H1745" s="63"/>
      <c r="I1745" s="293"/>
      <c r="K1745" s="42"/>
      <c r="L1745" s="42"/>
      <c r="M1745" s="42"/>
      <c r="N1745" s="42"/>
      <c r="O1745" s="63"/>
      <c r="P1745" s="42"/>
      <c r="Q1745" s="42"/>
      <c r="S1745" s="42"/>
      <c r="T1745" s="39"/>
      <c r="U1745" s="39"/>
      <c r="V1745" s="39"/>
      <c r="W1745" s="39"/>
      <c r="X1745" s="39"/>
      <c r="Y1745" s="39"/>
      <c r="AN1745" s="68"/>
      <c r="AO1745" s="68"/>
    </row>
    <row r="1746" spans="1:41" s="43" customFormat="1" x14ac:dyDescent="0.25">
      <c r="A1746" s="42"/>
      <c r="B1746" s="42"/>
      <c r="C1746" s="42"/>
      <c r="D1746" s="42"/>
      <c r="E1746" s="42"/>
      <c r="F1746" s="62"/>
      <c r="G1746" s="62"/>
      <c r="H1746" s="63"/>
      <c r="I1746" s="293"/>
      <c r="K1746" s="42"/>
      <c r="L1746" s="42"/>
      <c r="M1746" s="42"/>
      <c r="N1746" s="42"/>
      <c r="O1746" s="63"/>
      <c r="P1746" s="42"/>
      <c r="Q1746" s="42"/>
      <c r="S1746" s="42"/>
      <c r="T1746" s="39"/>
      <c r="U1746" s="39"/>
      <c r="V1746" s="39"/>
      <c r="W1746" s="39"/>
      <c r="X1746" s="39"/>
      <c r="Y1746" s="39"/>
      <c r="AN1746" s="68"/>
      <c r="AO1746" s="68"/>
    </row>
    <row r="1747" spans="1:41" s="43" customFormat="1" x14ac:dyDescent="0.25">
      <c r="A1747" s="42"/>
      <c r="B1747" s="42"/>
      <c r="C1747" s="42"/>
      <c r="D1747" s="42"/>
      <c r="E1747" s="42"/>
      <c r="F1747" s="62"/>
      <c r="G1747" s="62"/>
      <c r="H1747" s="63"/>
      <c r="I1747" s="293"/>
      <c r="K1747" s="42"/>
      <c r="L1747" s="42"/>
      <c r="M1747" s="42"/>
      <c r="N1747" s="42"/>
      <c r="O1747" s="63"/>
      <c r="P1747" s="42"/>
      <c r="Q1747" s="42"/>
      <c r="S1747" s="42"/>
      <c r="T1747" s="39"/>
      <c r="U1747" s="39"/>
      <c r="V1747" s="39"/>
      <c r="W1747" s="39"/>
      <c r="X1747" s="39"/>
      <c r="Y1747" s="39"/>
      <c r="AN1747" s="68"/>
      <c r="AO1747" s="68"/>
    </row>
    <row r="1748" spans="1:41" s="43" customFormat="1" x14ac:dyDescent="0.25">
      <c r="A1748" s="42"/>
      <c r="B1748" s="42"/>
      <c r="C1748" s="42"/>
      <c r="D1748" s="42"/>
      <c r="E1748" s="42"/>
      <c r="F1748" s="62"/>
      <c r="G1748" s="62"/>
      <c r="H1748" s="63"/>
      <c r="I1748" s="293"/>
      <c r="K1748" s="42"/>
      <c r="L1748" s="42"/>
      <c r="M1748" s="42"/>
      <c r="N1748" s="42"/>
      <c r="O1748" s="63"/>
      <c r="P1748" s="42"/>
      <c r="Q1748" s="42"/>
      <c r="S1748" s="42"/>
      <c r="T1748" s="39"/>
      <c r="U1748" s="39"/>
      <c r="V1748" s="39"/>
      <c r="W1748" s="39"/>
      <c r="X1748" s="39"/>
      <c r="Y1748" s="39"/>
      <c r="AN1748" s="68"/>
      <c r="AO1748" s="68"/>
    </row>
    <row r="1749" spans="1:41" s="43" customFormat="1" x14ac:dyDescent="0.25">
      <c r="A1749" s="42"/>
      <c r="B1749" s="42"/>
      <c r="C1749" s="42"/>
      <c r="D1749" s="42"/>
      <c r="E1749" s="42"/>
      <c r="F1749" s="62"/>
      <c r="G1749" s="62"/>
      <c r="H1749" s="63"/>
      <c r="I1749" s="293"/>
      <c r="K1749" s="42"/>
      <c r="L1749" s="42"/>
      <c r="M1749" s="42"/>
      <c r="N1749" s="42"/>
      <c r="O1749" s="63"/>
      <c r="P1749" s="42"/>
      <c r="Q1749" s="42"/>
      <c r="S1749" s="42"/>
      <c r="T1749" s="39"/>
      <c r="U1749" s="39"/>
      <c r="V1749" s="39"/>
      <c r="W1749" s="39"/>
      <c r="X1749" s="39"/>
      <c r="Y1749" s="39"/>
      <c r="AN1749" s="68"/>
      <c r="AO1749" s="68"/>
    </row>
    <row r="1750" spans="1:41" s="43" customFormat="1" x14ac:dyDescent="0.25">
      <c r="A1750" s="42"/>
      <c r="B1750" s="42"/>
      <c r="C1750" s="42"/>
      <c r="D1750" s="42"/>
      <c r="E1750" s="42"/>
      <c r="F1750" s="62"/>
      <c r="G1750" s="62"/>
      <c r="H1750" s="63"/>
      <c r="I1750" s="293"/>
      <c r="K1750" s="42"/>
      <c r="L1750" s="42"/>
      <c r="M1750" s="42"/>
      <c r="N1750" s="42"/>
      <c r="O1750" s="63"/>
      <c r="P1750" s="42"/>
      <c r="Q1750" s="42"/>
      <c r="S1750" s="42"/>
      <c r="T1750" s="39"/>
      <c r="U1750" s="39"/>
      <c r="V1750" s="39"/>
      <c r="W1750" s="39"/>
      <c r="X1750" s="39"/>
      <c r="Y1750" s="39"/>
      <c r="AN1750" s="68"/>
      <c r="AO1750" s="68"/>
    </row>
    <row r="1751" spans="1:41" s="43" customFormat="1" x14ac:dyDescent="0.25">
      <c r="A1751" s="42"/>
      <c r="B1751" s="42"/>
      <c r="C1751" s="42"/>
      <c r="D1751" s="42"/>
      <c r="E1751" s="42"/>
      <c r="F1751" s="62"/>
      <c r="G1751" s="62"/>
      <c r="H1751" s="63"/>
      <c r="I1751" s="293"/>
      <c r="K1751" s="42"/>
      <c r="L1751" s="42"/>
      <c r="M1751" s="42"/>
      <c r="N1751" s="42"/>
      <c r="O1751" s="63"/>
      <c r="P1751" s="42"/>
      <c r="Q1751" s="42"/>
      <c r="S1751" s="42"/>
      <c r="T1751" s="39"/>
      <c r="U1751" s="39"/>
      <c r="V1751" s="39"/>
      <c r="W1751" s="39"/>
      <c r="X1751" s="39"/>
      <c r="Y1751" s="39"/>
      <c r="AN1751" s="68"/>
      <c r="AO1751" s="68"/>
    </row>
    <row r="1752" spans="1:41" s="43" customFormat="1" x14ac:dyDescent="0.25">
      <c r="A1752" s="42"/>
      <c r="B1752" s="42"/>
      <c r="C1752" s="42"/>
      <c r="D1752" s="42"/>
      <c r="E1752" s="42"/>
      <c r="F1752" s="62"/>
      <c r="G1752" s="62"/>
      <c r="H1752" s="63"/>
      <c r="I1752" s="293"/>
      <c r="K1752" s="42"/>
      <c r="L1752" s="42"/>
      <c r="M1752" s="42"/>
      <c r="N1752" s="42"/>
      <c r="O1752" s="63"/>
      <c r="P1752" s="42"/>
      <c r="Q1752" s="42"/>
      <c r="S1752" s="42"/>
      <c r="T1752" s="39"/>
      <c r="U1752" s="39"/>
      <c r="V1752" s="39"/>
      <c r="W1752" s="39"/>
      <c r="X1752" s="39"/>
      <c r="Y1752" s="39"/>
      <c r="AN1752" s="68"/>
      <c r="AO1752" s="68"/>
    </row>
    <row r="1753" spans="1:41" s="43" customFormat="1" x14ac:dyDescent="0.25">
      <c r="A1753" s="42"/>
      <c r="B1753" s="42"/>
      <c r="C1753" s="42"/>
      <c r="D1753" s="42"/>
      <c r="E1753" s="42"/>
      <c r="F1753" s="62"/>
      <c r="G1753" s="62"/>
      <c r="H1753" s="63"/>
      <c r="I1753" s="293"/>
      <c r="K1753" s="42"/>
      <c r="L1753" s="42"/>
      <c r="M1753" s="42"/>
      <c r="N1753" s="42"/>
      <c r="O1753" s="63"/>
      <c r="P1753" s="42"/>
      <c r="Q1753" s="42"/>
      <c r="S1753" s="42"/>
      <c r="T1753" s="39"/>
      <c r="U1753" s="39"/>
      <c r="V1753" s="39"/>
      <c r="W1753" s="39"/>
      <c r="X1753" s="39"/>
      <c r="Y1753" s="39"/>
      <c r="AN1753" s="68"/>
      <c r="AO1753" s="68"/>
    </row>
    <row r="1754" spans="1:41" s="43" customFormat="1" x14ac:dyDescent="0.25">
      <c r="A1754" s="42"/>
      <c r="B1754" s="42"/>
      <c r="C1754" s="42"/>
      <c r="D1754" s="42"/>
      <c r="E1754" s="42"/>
      <c r="F1754" s="62"/>
      <c r="G1754" s="62"/>
      <c r="H1754" s="63"/>
      <c r="I1754" s="293"/>
      <c r="K1754" s="42"/>
      <c r="L1754" s="42"/>
      <c r="M1754" s="42"/>
      <c r="N1754" s="42"/>
      <c r="O1754" s="63"/>
      <c r="P1754" s="42"/>
      <c r="Q1754" s="42"/>
      <c r="S1754" s="42"/>
      <c r="T1754" s="39"/>
      <c r="U1754" s="39"/>
      <c r="V1754" s="39"/>
      <c r="W1754" s="39"/>
      <c r="X1754" s="39"/>
      <c r="Y1754" s="39"/>
      <c r="AN1754" s="68"/>
      <c r="AO1754" s="68"/>
    </row>
    <row r="1755" spans="1:41" s="43" customFormat="1" x14ac:dyDescent="0.25">
      <c r="A1755" s="42"/>
      <c r="B1755" s="42"/>
      <c r="C1755" s="42"/>
      <c r="D1755" s="42"/>
      <c r="E1755" s="42"/>
      <c r="F1755" s="62"/>
      <c r="G1755" s="62"/>
      <c r="H1755" s="63"/>
      <c r="I1755" s="293"/>
      <c r="K1755" s="42"/>
      <c r="L1755" s="42"/>
      <c r="M1755" s="42"/>
      <c r="N1755" s="42"/>
      <c r="O1755" s="63"/>
      <c r="P1755" s="42"/>
      <c r="Q1755" s="42"/>
      <c r="S1755" s="42"/>
      <c r="T1755" s="39"/>
      <c r="U1755" s="39"/>
      <c r="V1755" s="39"/>
      <c r="W1755" s="39"/>
      <c r="X1755" s="39"/>
      <c r="Y1755" s="39"/>
      <c r="AN1755" s="68"/>
      <c r="AO1755" s="68"/>
    </row>
    <row r="1756" spans="1:41" s="43" customFormat="1" x14ac:dyDescent="0.25">
      <c r="A1756" s="42"/>
      <c r="B1756" s="42"/>
      <c r="C1756" s="42"/>
      <c r="D1756" s="42"/>
      <c r="E1756" s="42"/>
      <c r="F1756" s="62"/>
      <c r="G1756" s="62"/>
      <c r="H1756" s="63"/>
      <c r="I1756" s="293"/>
      <c r="K1756" s="42"/>
      <c r="L1756" s="42"/>
      <c r="M1756" s="42"/>
      <c r="N1756" s="42"/>
      <c r="O1756" s="63"/>
      <c r="P1756" s="42"/>
      <c r="Q1756" s="42"/>
      <c r="S1756" s="42"/>
      <c r="T1756" s="39"/>
      <c r="U1756" s="39"/>
      <c r="V1756" s="39"/>
      <c r="W1756" s="39"/>
      <c r="X1756" s="39"/>
      <c r="Y1756" s="39"/>
      <c r="AN1756" s="68"/>
      <c r="AO1756" s="68"/>
    </row>
    <row r="1757" spans="1:41" s="43" customFormat="1" x14ac:dyDescent="0.25">
      <c r="A1757" s="42"/>
      <c r="B1757" s="42"/>
      <c r="C1757" s="42"/>
      <c r="D1757" s="42"/>
      <c r="E1757" s="42"/>
      <c r="F1757" s="62"/>
      <c r="G1757" s="62"/>
      <c r="H1757" s="63"/>
      <c r="I1757" s="293"/>
      <c r="K1757" s="42"/>
      <c r="L1757" s="42"/>
      <c r="M1757" s="42"/>
      <c r="N1757" s="42"/>
      <c r="O1757" s="63"/>
      <c r="P1757" s="42"/>
      <c r="Q1757" s="42"/>
      <c r="S1757" s="42"/>
      <c r="T1757" s="39"/>
      <c r="U1757" s="39"/>
      <c r="V1757" s="39"/>
      <c r="W1757" s="39"/>
      <c r="X1757" s="39"/>
      <c r="Y1757" s="39"/>
      <c r="AN1757" s="68"/>
      <c r="AO1757" s="68"/>
    </row>
    <row r="1758" spans="1:41" s="43" customFormat="1" x14ac:dyDescent="0.25">
      <c r="A1758" s="42"/>
      <c r="B1758" s="42"/>
      <c r="C1758" s="42"/>
      <c r="D1758" s="42"/>
      <c r="E1758" s="42"/>
      <c r="F1758" s="62"/>
      <c r="G1758" s="62"/>
      <c r="H1758" s="63"/>
      <c r="I1758" s="293"/>
      <c r="K1758" s="42"/>
      <c r="L1758" s="42"/>
      <c r="M1758" s="42"/>
      <c r="N1758" s="42"/>
      <c r="O1758" s="63"/>
      <c r="P1758" s="42"/>
      <c r="Q1758" s="42"/>
      <c r="S1758" s="42"/>
      <c r="T1758" s="39"/>
      <c r="U1758" s="39"/>
      <c r="V1758" s="39"/>
      <c r="W1758" s="39"/>
      <c r="X1758" s="39"/>
      <c r="Y1758" s="39"/>
      <c r="AN1758" s="68"/>
      <c r="AO1758" s="68"/>
    </row>
    <row r="1759" spans="1:41" s="43" customFormat="1" x14ac:dyDescent="0.25">
      <c r="A1759" s="42"/>
      <c r="B1759" s="42"/>
      <c r="C1759" s="42"/>
      <c r="D1759" s="42"/>
      <c r="E1759" s="42"/>
      <c r="F1759" s="62"/>
      <c r="G1759" s="62"/>
      <c r="H1759" s="63"/>
      <c r="I1759" s="293"/>
      <c r="K1759" s="42"/>
      <c r="L1759" s="42"/>
      <c r="M1759" s="42"/>
      <c r="N1759" s="42"/>
      <c r="O1759" s="63"/>
      <c r="P1759" s="42"/>
      <c r="Q1759" s="42"/>
      <c r="S1759" s="42"/>
      <c r="T1759" s="39"/>
      <c r="U1759" s="39"/>
      <c r="V1759" s="39"/>
      <c r="W1759" s="39"/>
      <c r="X1759" s="39"/>
      <c r="Y1759" s="39"/>
      <c r="AN1759" s="68"/>
      <c r="AO1759" s="68"/>
    </row>
    <row r="1760" spans="1:41" s="43" customFormat="1" x14ac:dyDescent="0.25">
      <c r="A1760" s="42"/>
      <c r="B1760" s="42"/>
      <c r="C1760" s="42"/>
      <c r="D1760" s="42"/>
      <c r="E1760" s="42"/>
      <c r="F1760" s="62"/>
      <c r="G1760" s="62"/>
      <c r="H1760" s="63"/>
      <c r="I1760" s="293"/>
      <c r="K1760" s="42"/>
      <c r="L1760" s="42"/>
      <c r="M1760" s="42"/>
      <c r="N1760" s="42"/>
      <c r="O1760" s="63"/>
      <c r="P1760" s="42"/>
      <c r="Q1760" s="42"/>
      <c r="S1760" s="42"/>
      <c r="T1760" s="39"/>
      <c r="U1760" s="39"/>
      <c r="V1760" s="39"/>
      <c r="W1760" s="39"/>
      <c r="X1760" s="39"/>
      <c r="Y1760" s="39"/>
      <c r="AN1760" s="68"/>
      <c r="AO1760" s="68"/>
    </row>
    <row r="1761" spans="1:41" s="43" customFormat="1" x14ac:dyDescent="0.25">
      <c r="A1761" s="42"/>
      <c r="B1761" s="42"/>
      <c r="C1761" s="42"/>
      <c r="D1761" s="42"/>
      <c r="E1761" s="42"/>
      <c r="F1761" s="62"/>
      <c r="G1761" s="62"/>
      <c r="H1761" s="63"/>
      <c r="I1761" s="293"/>
      <c r="K1761" s="42"/>
      <c r="L1761" s="42"/>
      <c r="M1761" s="42"/>
      <c r="N1761" s="42"/>
      <c r="O1761" s="63"/>
      <c r="P1761" s="42"/>
      <c r="Q1761" s="42"/>
      <c r="S1761" s="42"/>
      <c r="T1761" s="39"/>
      <c r="U1761" s="39"/>
      <c r="V1761" s="39"/>
      <c r="W1761" s="39"/>
      <c r="X1761" s="39"/>
      <c r="Y1761" s="39"/>
      <c r="AN1761" s="68"/>
      <c r="AO1761" s="68"/>
    </row>
    <row r="1762" spans="1:41" s="43" customFormat="1" x14ac:dyDescent="0.25">
      <c r="A1762" s="42"/>
      <c r="B1762" s="42"/>
      <c r="C1762" s="42"/>
      <c r="D1762" s="42"/>
      <c r="E1762" s="42"/>
      <c r="F1762" s="62"/>
      <c r="G1762" s="62"/>
      <c r="H1762" s="63"/>
      <c r="I1762" s="293"/>
      <c r="K1762" s="42"/>
      <c r="L1762" s="42"/>
      <c r="M1762" s="42"/>
      <c r="N1762" s="42"/>
      <c r="O1762" s="63"/>
      <c r="P1762" s="42"/>
      <c r="Q1762" s="42"/>
      <c r="S1762" s="42"/>
      <c r="T1762" s="39"/>
      <c r="U1762" s="39"/>
      <c r="V1762" s="39"/>
      <c r="W1762" s="39"/>
      <c r="X1762" s="39"/>
      <c r="Y1762" s="39"/>
      <c r="AN1762" s="68"/>
      <c r="AO1762" s="68"/>
    </row>
    <row r="1763" spans="1:41" s="43" customFormat="1" x14ac:dyDescent="0.25">
      <c r="A1763" s="42"/>
      <c r="B1763" s="42"/>
      <c r="C1763" s="42"/>
      <c r="D1763" s="42"/>
      <c r="E1763" s="42"/>
      <c r="F1763" s="62"/>
      <c r="G1763" s="62"/>
      <c r="H1763" s="63"/>
      <c r="I1763" s="293"/>
      <c r="K1763" s="42"/>
      <c r="L1763" s="42"/>
      <c r="M1763" s="42"/>
      <c r="N1763" s="42"/>
      <c r="O1763" s="63"/>
      <c r="P1763" s="42"/>
      <c r="Q1763" s="42"/>
      <c r="S1763" s="42"/>
      <c r="T1763" s="39"/>
      <c r="U1763" s="39"/>
      <c r="V1763" s="39"/>
      <c r="W1763" s="39"/>
      <c r="X1763" s="39"/>
      <c r="Y1763" s="39"/>
      <c r="AN1763" s="68"/>
      <c r="AO1763" s="68"/>
    </row>
    <row r="1764" spans="1:41" s="43" customFormat="1" x14ac:dyDescent="0.25">
      <c r="A1764" s="42"/>
      <c r="B1764" s="42"/>
      <c r="C1764" s="42"/>
      <c r="D1764" s="42"/>
      <c r="E1764" s="42"/>
      <c r="F1764" s="62"/>
      <c r="G1764" s="62"/>
      <c r="H1764" s="63"/>
      <c r="I1764" s="293"/>
      <c r="K1764" s="42"/>
      <c r="L1764" s="42"/>
      <c r="M1764" s="42"/>
      <c r="N1764" s="42"/>
      <c r="O1764" s="63"/>
      <c r="P1764" s="42"/>
      <c r="Q1764" s="42"/>
      <c r="S1764" s="42"/>
      <c r="T1764" s="39"/>
      <c r="U1764" s="39"/>
      <c r="V1764" s="39"/>
      <c r="W1764" s="39"/>
      <c r="X1764" s="39"/>
      <c r="Y1764" s="39"/>
      <c r="AN1764" s="68"/>
      <c r="AO1764" s="68"/>
    </row>
    <row r="1765" spans="1:41" s="43" customFormat="1" x14ac:dyDescent="0.25">
      <c r="A1765" s="42"/>
      <c r="B1765" s="42"/>
      <c r="C1765" s="42"/>
      <c r="D1765" s="42"/>
      <c r="E1765" s="42"/>
      <c r="F1765" s="62"/>
      <c r="G1765" s="62"/>
      <c r="H1765" s="63"/>
      <c r="I1765" s="293"/>
      <c r="K1765" s="42"/>
      <c r="L1765" s="42"/>
      <c r="M1765" s="42"/>
      <c r="N1765" s="42"/>
      <c r="O1765" s="63"/>
      <c r="P1765" s="42"/>
      <c r="Q1765" s="42"/>
      <c r="S1765" s="42"/>
      <c r="T1765" s="39"/>
      <c r="U1765" s="39"/>
      <c r="V1765" s="39"/>
      <c r="W1765" s="39"/>
      <c r="X1765" s="39"/>
      <c r="Y1765" s="39"/>
      <c r="AN1765" s="68"/>
      <c r="AO1765" s="68"/>
    </row>
    <row r="1766" spans="1:41" s="43" customFormat="1" x14ac:dyDescent="0.25">
      <c r="A1766" s="42"/>
      <c r="B1766" s="42"/>
      <c r="C1766" s="42"/>
      <c r="D1766" s="42"/>
      <c r="E1766" s="42"/>
      <c r="F1766" s="62"/>
      <c r="G1766" s="62"/>
      <c r="H1766" s="63"/>
      <c r="I1766" s="293"/>
      <c r="K1766" s="42"/>
      <c r="L1766" s="42"/>
      <c r="M1766" s="42"/>
      <c r="N1766" s="42"/>
      <c r="O1766" s="63"/>
      <c r="P1766" s="42"/>
      <c r="Q1766" s="42"/>
      <c r="S1766" s="42"/>
      <c r="T1766" s="39"/>
      <c r="U1766" s="39"/>
      <c r="V1766" s="39"/>
      <c r="W1766" s="39"/>
      <c r="X1766" s="39"/>
      <c r="Y1766" s="39"/>
      <c r="AN1766" s="68"/>
      <c r="AO1766" s="68"/>
    </row>
    <row r="1767" spans="1:41" s="43" customFormat="1" x14ac:dyDescent="0.25">
      <c r="A1767" s="42"/>
      <c r="B1767" s="42"/>
      <c r="C1767" s="42"/>
      <c r="D1767" s="42"/>
      <c r="E1767" s="42"/>
      <c r="F1767" s="62"/>
      <c r="G1767" s="62"/>
      <c r="H1767" s="63"/>
      <c r="I1767" s="293"/>
      <c r="K1767" s="42"/>
      <c r="L1767" s="42"/>
      <c r="M1767" s="42"/>
      <c r="N1767" s="42"/>
      <c r="O1767" s="63"/>
      <c r="P1767" s="42"/>
      <c r="Q1767" s="42"/>
      <c r="S1767" s="42"/>
      <c r="T1767" s="39"/>
      <c r="U1767" s="39"/>
      <c r="V1767" s="39"/>
      <c r="W1767" s="39"/>
      <c r="X1767" s="39"/>
      <c r="Y1767" s="39"/>
      <c r="AN1767" s="68"/>
      <c r="AO1767" s="68"/>
    </row>
    <row r="1768" spans="1:41" s="43" customFormat="1" x14ac:dyDescent="0.25">
      <c r="A1768" s="42"/>
      <c r="B1768" s="42"/>
      <c r="C1768" s="42"/>
      <c r="D1768" s="42"/>
      <c r="E1768" s="42"/>
      <c r="F1768" s="62"/>
      <c r="G1768" s="62"/>
      <c r="H1768" s="63"/>
      <c r="I1768" s="293"/>
      <c r="K1768" s="42"/>
      <c r="L1768" s="42"/>
      <c r="M1768" s="42"/>
      <c r="N1768" s="42"/>
      <c r="O1768" s="63"/>
      <c r="P1768" s="42"/>
      <c r="Q1768" s="42"/>
      <c r="S1768" s="42"/>
      <c r="T1768" s="39"/>
      <c r="U1768" s="39"/>
      <c r="V1768" s="39"/>
      <c r="W1768" s="39"/>
      <c r="X1768" s="39"/>
      <c r="Y1768" s="39"/>
      <c r="AN1768" s="68"/>
      <c r="AO1768" s="68"/>
    </row>
    <row r="1769" spans="1:41" s="43" customFormat="1" x14ac:dyDescent="0.25">
      <c r="A1769" s="42"/>
      <c r="B1769" s="42"/>
      <c r="C1769" s="42"/>
      <c r="D1769" s="42"/>
      <c r="E1769" s="42"/>
      <c r="F1769" s="62"/>
      <c r="G1769" s="62"/>
      <c r="H1769" s="63"/>
      <c r="I1769" s="293"/>
      <c r="K1769" s="42"/>
      <c r="L1769" s="42"/>
      <c r="M1769" s="42"/>
      <c r="N1769" s="42"/>
      <c r="O1769" s="63"/>
      <c r="P1769" s="42"/>
      <c r="Q1769" s="42"/>
      <c r="S1769" s="42"/>
      <c r="T1769" s="39"/>
      <c r="U1769" s="39"/>
      <c r="V1769" s="39"/>
      <c r="W1769" s="39"/>
      <c r="X1769" s="39"/>
      <c r="Y1769" s="39"/>
      <c r="AN1769" s="68"/>
      <c r="AO1769" s="68"/>
    </row>
    <row r="1770" spans="1:41" s="43" customFormat="1" x14ac:dyDescent="0.25">
      <c r="A1770" s="42"/>
      <c r="B1770" s="42"/>
      <c r="C1770" s="42"/>
      <c r="D1770" s="42"/>
      <c r="E1770" s="42"/>
      <c r="F1770" s="62"/>
      <c r="G1770" s="62"/>
      <c r="H1770" s="63"/>
      <c r="I1770" s="293"/>
      <c r="K1770" s="42"/>
      <c r="L1770" s="42"/>
      <c r="M1770" s="42"/>
      <c r="N1770" s="42"/>
      <c r="O1770" s="63"/>
      <c r="P1770" s="42"/>
      <c r="Q1770" s="42"/>
      <c r="S1770" s="42"/>
      <c r="T1770" s="39"/>
      <c r="U1770" s="39"/>
      <c r="V1770" s="39"/>
      <c r="W1770" s="39"/>
      <c r="X1770" s="39"/>
      <c r="Y1770" s="39"/>
      <c r="AN1770" s="68"/>
      <c r="AO1770" s="68"/>
    </row>
    <row r="1771" spans="1:41" s="43" customFormat="1" x14ac:dyDescent="0.25">
      <c r="A1771" s="42"/>
      <c r="B1771" s="42"/>
      <c r="C1771" s="42"/>
      <c r="D1771" s="42"/>
      <c r="E1771" s="42"/>
      <c r="F1771" s="62"/>
      <c r="G1771" s="62"/>
      <c r="H1771" s="63"/>
      <c r="I1771" s="293"/>
      <c r="K1771" s="42"/>
      <c r="L1771" s="42"/>
      <c r="M1771" s="42"/>
      <c r="N1771" s="42"/>
      <c r="O1771" s="63"/>
      <c r="P1771" s="42"/>
      <c r="Q1771" s="42"/>
      <c r="S1771" s="42"/>
      <c r="T1771" s="39"/>
      <c r="U1771" s="39"/>
      <c r="V1771" s="39"/>
      <c r="W1771" s="39"/>
      <c r="X1771" s="39"/>
      <c r="Y1771" s="39"/>
      <c r="AN1771" s="68"/>
      <c r="AO1771" s="68"/>
    </row>
    <row r="1772" spans="1:41" s="43" customFormat="1" x14ac:dyDescent="0.25">
      <c r="A1772" s="42"/>
      <c r="B1772" s="42"/>
      <c r="C1772" s="42"/>
      <c r="D1772" s="42"/>
      <c r="E1772" s="42"/>
      <c r="F1772" s="62"/>
      <c r="G1772" s="62"/>
      <c r="H1772" s="63"/>
      <c r="I1772" s="293"/>
      <c r="K1772" s="42"/>
      <c r="L1772" s="42"/>
      <c r="M1772" s="42"/>
      <c r="N1772" s="42"/>
      <c r="O1772" s="63"/>
      <c r="P1772" s="42"/>
      <c r="Q1772" s="42"/>
      <c r="S1772" s="42"/>
      <c r="T1772" s="39"/>
      <c r="U1772" s="39"/>
      <c r="V1772" s="39"/>
      <c r="W1772" s="39"/>
      <c r="X1772" s="39"/>
      <c r="Y1772" s="39"/>
      <c r="AN1772" s="68"/>
      <c r="AO1772" s="68"/>
    </row>
    <row r="1773" spans="1:41" s="43" customFormat="1" x14ac:dyDescent="0.25">
      <c r="A1773" s="42"/>
      <c r="B1773" s="42"/>
      <c r="C1773" s="42"/>
      <c r="D1773" s="42"/>
      <c r="E1773" s="42"/>
      <c r="F1773" s="62"/>
      <c r="G1773" s="62"/>
      <c r="H1773" s="63"/>
      <c r="I1773" s="293"/>
      <c r="K1773" s="42"/>
      <c r="L1773" s="42"/>
      <c r="M1773" s="42"/>
      <c r="N1773" s="42"/>
      <c r="O1773" s="63"/>
      <c r="P1773" s="42"/>
      <c r="Q1773" s="42"/>
      <c r="S1773" s="42"/>
      <c r="T1773" s="39"/>
      <c r="U1773" s="39"/>
      <c r="V1773" s="39"/>
      <c r="W1773" s="39"/>
      <c r="X1773" s="39"/>
      <c r="Y1773" s="39"/>
      <c r="AN1773" s="68"/>
      <c r="AO1773" s="68"/>
    </row>
    <row r="1774" spans="1:41" s="43" customFormat="1" x14ac:dyDescent="0.25">
      <c r="A1774" s="42"/>
      <c r="B1774" s="42"/>
      <c r="C1774" s="42"/>
      <c r="D1774" s="42"/>
      <c r="E1774" s="42"/>
      <c r="F1774" s="62"/>
      <c r="G1774" s="62"/>
      <c r="H1774" s="63"/>
      <c r="I1774" s="293"/>
      <c r="K1774" s="42"/>
      <c r="L1774" s="42"/>
      <c r="M1774" s="42"/>
      <c r="N1774" s="42"/>
      <c r="O1774" s="63"/>
      <c r="P1774" s="42"/>
      <c r="Q1774" s="42"/>
      <c r="S1774" s="42"/>
      <c r="T1774" s="39"/>
      <c r="U1774" s="39"/>
      <c r="V1774" s="39"/>
      <c r="W1774" s="39"/>
      <c r="X1774" s="39"/>
      <c r="Y1774" s="39"/>
      <c r="AN1774" s="68"/>
      <c r="AO1774" s="68"/>
    </row>
    <row r="1775" spans="1:41" s="43" customFormat="1" x14ac:dyDescent="0.25">
      <c r="A1775" s="42"/>
      <c r="B1775" s="42"/>
      <c r="C1775" s="42"/>
      <c r="D1775" s="42"/>
      <c r="E1775" s="42"/>
      <c r="F1775" s="62"/>
      <c r="G1775" s="62"/>
      <c r="H1775" s="63"/>
      <c r="I1775" s="293"/>
      <c r="K1775" s="42"/>
      <c r="L1775" s="42"/>
      <c r="M1775" s="42"/>
      <c r="N1775" s="42"/>
      <c r="O1775" s="63"/>
      <c r="P1775" s="42"/>
      <c r="Q1775" s="42"/>
      <c r="S1775" s="42"/>
      <c r="T1775" s="39"/>
      <c r="U1775" s="39"/>
      <c r="V1775" s="39"/>
      <c r="W1775" s="39"/>
      <c r="X1775" s="39"/>
      <c r="Y1775" s="39"/>
      <c r="AN1775" s="68"/>
      <c r="AO1775" s="68"/>
    </row>
    <row r="1776" spans="1:41" s="43" customFormat="1" x14ac:dyDescent="0.25">
      <c r="A1776" s="42"/>
      <c r="B1776" s="42"/>
      <c r="C1776" s="42"/>
      <c r="D1776" s="42"/>
      <c r="E1776" s="42"/>
      <c r="F1776" s="62"/>
      <c r="G1776" s="62"/>
      <c r="H1776" s="63"/>
      <c r="I1776" s="293"/>
      <c r="K1776" s="42"/>
      <c r="L1776" s="42"/>
      <c r="M1776" s="42"/>
      <c r="N1776" s="42"/>
      <c r="O1776" s="63"/>
      <c r="P1776" s="42"/>
      <c r="Q1776" s="42"/>
      <c r="S1776" s="42"/>
      <c r="T1776" s="39"/>
      <c r="U1776" s="39"/>
      <c r="V1776" s="39"/>
      <c r="W1776" s="39"/>
      <c r="X1776" s="39"/>
      <c r="Y1776" s="39"/>
      <c r="AN1776" s="68"/>
      <c r="AO1776" s="68"/>
    </row>
    <row r="1777" spans="1:41" s="43" customFormat="1" x14ac:dyDescent="0.25">
      <c r="A1777" s="42"/>
      <c r="B1777" s="42"/>
      <c r="C1777" s="42"/>
      <c r="D1777" s="42"/>
      <c r="E1777" s="42"/>
      <c r="F1777" s="62"/>
      <c r="G1777" s="62"/>
      <c r="H1777" s="63"/>
      <c r="I1777" s="293"/>
      <c r="K1777" s="42"/>
      <c r="L1777" s="42"/>
      <c r="M1777" s="42"/>
      <c r="N1777" s="42"/>
      <c r="O1777" s="63"/>
      <c r="P1777" s="42"/>
      <c r="Q1777" s="42"/>
      <c r="S1777" s="42"/>
      <c r="T1777" s="39"/>
      <c r="U1777" s="39"/>
      <c r="V1777" s="39"/>
      <c r="W1777" s="39"/>
      <c r="X1777" s="39"/>
      <c r="Y1777" s="39"/>
      <c r="AN1777" s="68"/>
      <c r="AO1777" s="68"/>
    </row>
    <row r="1778" spans="1:41" s="43" customFormat="1" x14ac:dyDescent="0.25">
      <c r="A1778" s="42"/>
      <c r="B1778" s="42"/>
      <c r="C1778" s="42"/>
      <c r="D1778" s="42"/>
      <c r="E1778" s="42"/>
      <c r="F1778" s="62"/>
      <c r="G1778" s="62"/>
      <c r="H1778" s="63"/>
      <c r="I1778" s="293"/>
      <c r="K1778" s="42"/>
      <c r="L1778" s="42"/>
      <c r="M1778" s="42"/>
      <c r="N1778" s="42"/>
      <c r="O1778" s="63"/>
      <c r="P1778" s="42"/>
      <c r="Q1778" s="42"/>
      <c r="S1778" s="42"/>
      <c r="T1778" s="39"/>
      <c r="U1778" s="39"/>
      <c r="V1778" s="39"/>
      <c r="W1778" s="39"/>
      <c r="X1778" s="39"/>
      <c r="Y1778" s="39"/>
      <c r="AN1778" s="68"/>
      <c r="AO1778" s="68"/>
    </row>
    <row r="1779" spans="1:41" s="43" customFormat="1" x14ac:dyDescent="0.25">
      <c r="A1779" s="42"/>
      <c r="B1779" s="42"/>
      <c r="C1779" s="42"/>
      <c r="D1779" s="42"/>
      <c r="E1779" s="42"/>
      <c r="F1779" s="62"/>
      <c r="G1779" s="62"/>
      <c r="H1779" s="63"/>
      <c r="I1779" s="293"/>
      <c r="K1779" s="42"/>
      <c r="L1779" s="42"/>
      <c r="M1779" s="42"/>
      <c r="N1779" s="42"/>
      <c r="O1779" s="63"/>
      <c r="P1779" s="42"/>
      <c r="Q1779" s="42"/>
      <c r="S1779" s="42"/>
      <c r="T1779" s="39"/>
      <c r="U1779" s="39"/>
      <c r="V1779" s="39"/>
      <c r="W1779" s="39"/>
      <c r="X1779" s="39"/>
      <c r="Y1779" s="39"/>
      <c r="AN1779" s="68"/>
      <c r="AO1779" s="68"/>
    </row>
    <row r="1780" spans="1:41" s="43" customFormat="1" x14ac:dyDescent="0.25">
      <c r="A1780" s="42"/>
      <c r="B1780" s="42"/>
      <c r="C1780" s="42"/>
      <c r="D1780" s="42"/>
      <c r="E1780" s="42"/>
      <c r="F1780" s="62"/>
      <c r="G1780" s="62"/>
      <c r="H1780" s="63"/>
      <c r="I1780" s="293"/>
      <c r="K1780" s="42"/>
      <c r="L1780" s="42"/>
      <c r="M1780" s="42"/>
      <c r="N1780" s="42"/>
      <c r="O1780" s="63"/>
      <c r="P1780" s="42"/>
      <c r="Q1780" s="42"/>
      <c r="S1780" s="42"/>
      <c r="T1780" s="39"/>
      <c r="U1780" s="39"/>
      <c r="V1780" s="39"/>
      <c r="W1780" s="39"/>
      <c r="X1780" s="39"/>
      <c r="Y1780" s="39"/>
      <c r="AN1780" s="68"/>
      <c r="AO1780" s="68"/>
    </row>
    <row r="1781" spans="1:41" s="43" customFormat="1" x14ac:dyDescent="0.25">
      <c r="A1781" s="42"/>
      <c r="B1781" s="42"/>
      <c r="C1781" s="42"/>
      <c r="D1781" s="42"/>
      <c r="E1781" s="42"/>
      <c r="F1781" s="62"/>
      <c r="G1781" s="62"/>
      <c r="H1781" s="63"/>
      <c r="I1781" s="293"/>
      <c r="K1781" s="42"/>
      <c r="L1781" s="42"/>
      <c r="M1781" s="42"/>
      <c r="N1781" s="42"/>
      <c r="O1781" s="63"/>
      <c r="P1781" s="42"/>
      <c r="Q1781" s="42"/>
      <c r="S1781" s="42"/>
      <c r="T1781" s="39"/>
      <c r="U1781" s="39"/>
      <c r="V1781" s="39"/>
      <c r="W1781" s="39"/>
      <c r="X1781" s="39"/>
      <c r="Y1781" s="39"/>
      <c r="AN1781" s="68"/>
      <c r="AO1781" s="68"/>
    </row>
    <row r="1782" spans="1:41" s="43" customFormat="1" x14ac:dyDescent="0.25">
      <c r="A1782" s="42"/>
      <c r="B1782" s="42"/>
      <c r="C1782" s="42"/>
      <c r="D1782" s="42"/>
      <c r="E1782" s="42"/>
      <c r="F1782" s="62"/>
      <c r="G1782" s="62"/>
      <c r="H1782" s="63"/>
      <c r="I1782" s="293"/>
      <c r="K1782" s="42"/>
      <c r="L1782" s="42"/>
      <c r="M1782" s="42"/>
      <c r="N1782" s="42"/>
      <c r="O1782" s="63"/>
      <c r="P1782" s="42"/>
      <c r="Q1782" s="42"/>
      <c r="S1782" s="42"/>
      <c r="T1782" s="39"/>
      <c r="U1782" s="39"/>
      <c r="V1782" s="39"/>
      <c r="W1782" s="39"/>
      <c r="X1782" s="39"/>
      <c r="Y1782" s="39"/>
      <c r="AN1782" s="68"/>
      <c r="AO1782" s="68"/>
    </row>
    <row r="1783" spans="1:41" s="43" customFormat="1" x14ac:dyDescent="0.25">
      <c r="A1783" s="42"/>
      <c r="B1783" s="42"/>
      <c r="C1783" s="42"/>
      <c r="D1783" s="42"/>
      <c r="E1783" s="42"/>
      <c r="F1783" s="62"/>
      <c r="G1783" s="62"/>
      <c r="H1783" s="63"/>
      <c r="I1783" s="293"/>
      <c r="K1783" s="42"/>
      <c r="L1783" s="42"/>
      <c r="M1783" s="42"/>
      <c r="N1783" s="42"/>
      <c r="O1783" s="63"/>
      <c r="P1783" s="42"/>
      <c r="Q1783" s="42"/>
      <c r="S1783" s="42"/>
      <c r="T1783" s="39"/>
      <c r="U1783" s="39"/>
      <c r="V1783" s="39"/>
      <c r="W1783" s="39"/>
      <c r="X1783" s="39"/>
      <c r="Y1783" s="39"/>
      <c r="AN1783" s="68"/>
      <c r="AO1783" s="68"/>
    </row>
    <row r="1784" spans="1:41" s="43" customFormat="1" x14ac:dyDescent="0.25">
      <c r="A1784" s="42"/>
      <c r="B1784" s="42"/>
      <c r="C1784" s="42"/>
      <c r="D1784" s="42"/>
      <c r="E1784" s="42"/>
      <c r="F1784" s="62"/>
      <c r="G1784" s="62"/>
      <c r="H1784" s="63"/>
      <c r="I1784" s="293"/>
      <c r="K1784" s="42"/>
      <c r="L1784" s="42"/>
      <c r="M1784" s="42"/>
      <c r="N1784" s="42"/>
      <c r="O1784" s="63"/>
      <c r="P1784" s="42"/>
      <c r="Q1784" s="42"/>
      <c r="S1784" s="42"/>
      <c r="T1784" s="39"/>
      <c r="U1784" s="39"/>
      <c r="V1784" s="39"/>
      <c r="W1784" s="39"/>
      <c r="X1784" s="39"/>
      <c r="Y1784" s="39"/>
      <c r="AN1784" s="68"/>
      <c r="AO1784" s="68"/>
    </row>
    <row r="1785" spans="1:41" s="43" customFormat="1" x14ac:dyDescent="0.25">
      <c r="A1785" s="42"/>
      <c r="B1785" s="42"/>
      <c r="C1785" s="42"/>
      <c r="D1785" s="42"/>
      <c r="E1785" s="42"/>
      <c r="F1785" s="62"/>
      <c r="G1785" s="62"/>
      <c r="H1785" s="63"/>
      <c r="I1785" s="293"/>
      <c r="K1785" s="42"/>
      <c r="L1785" s="42"/>
      <c r="M1785" s="42"/>
      <c r="N1785" s="42"/>
      <c r="O1785" s="63"/>
      <c r="P1785" s="42"/>
      <c r="Q1785" s="42"/>
      <c r="S1785" s="42"/>
      <c r="T1785" s="39"/>
      <c r="U1785" s="39"/>
      <c r="V1785" s="39"/>
      <c r="W1785" s="39"/>
      <c r="X1785" s="39"/>
      <c r="Y1785" s="39"/>
      <c r="AN1785" s="68"/>
      <c r="AO1785" s="68"/>
    </row>
    <row r="1786" spans="1:41" s="43" customFormat="1" x14ac:dyDescent="0.25">
      <c r="A1786" s="42"/>
      <c r="B1786" s="42"/>
      <c r="C1786" s="42"/>
      <c r="D1786" s="42"/>
      <c r="E1786" s="42"/>
      <c r="F1786" s="62"/>
      <c r="G1786" s="62"/>
      <c r="H1786" s="63"/>
      <c r="I1786" s="293"/>
      <c r="K1786" s="42"/>
      <c r="L1786" s="42"/>
      <c r="M1786" s="42"/>
      <c r="N1786" s="42"/>
      <c r="O1786" s="63"/>
      <c r="P1786" s="42"/>
      <c r="Q1786" s="42"/>
      <c r="S1786" s="42"/>
      <c r="T1786" s="39"/>
      <c r="U1786" s="39"/>
      <c r="V1786" s="39"/>
      <c r="W1786" s="39"/>
      <c r="X1786" s="39"/>
      <c r="Y1786" s="39"/>
      <c r="AN1786" s="68"/>
      <c r="AO1786" s="68"/>
    </row>
    <row r="1787" spans="1:41" s="43" customFormat="1" x14ac:dyDescent="0.25">
      <c r="A1787" s="42"/>
      <c r="B1787" s="42"/>
      <c r="C1787" s="42"/>
      <c r="D1787" s="42"/>
      <c r="E1787" s="42"/>
      <c r="F1787" s="62"/>
      <c r="G1787" s="62"/>
      <c r="H1787" s="63"/>
      <c r="I1787" s="293"/>
      <c r="K1787" s="42"/>
      <c r="L1787" s="42"/>
      <c r="M1787" s="42"/>
      <c r="N1787" s="42"/>
      <c r="O1787" s="63"/>
      <c r="P1787" s="42"/>
      <c r="Q1787" s="42"/>
      <c r="S1787" s="42"/>
      <c r="T1787" s="39"/>
      <c r="U1787" s="39"/>
      <c r="V1787" s="39"/>
      <c r="W1787" s="39"/>
      <c r="X1787" s="39"/>
      <c r="Y1787" s="39"/>
      <c r="AN1787" s="68"/>
      <c r="AO1787" s="68"/>
    </row>
    <row r="1788" spans="1:41" s="43" customFormat="1" x14ac:dyDescent="0.25">
      <c r="A1788" s="42"/>
      <c r="B1788" s="42"/>
      <c r="C1788" s="42"/>
      <c r="D1788" s="42"/>
      <c r="E1788" s="42"/>
      <c r="F1788" s="62"/>
      <c r="G1788" s="62"/>
      <c r="H1788" s="63"/>
      <c r="I1788" s="293"/>
      <c r="K1788" s="42"/>
      <c r="L1788" s="42"/>
      <c r="M1788" s="42"/>
      <c r="N1788" s="42"/>
      <c r="O1788" s="63"/>
      <c r="P1788" s="42"/>
      <c r="Q1788" s="42"/>
      <c r="S1788" s="42"/>
      <c r="T1788" s="39"/>
      <c r="U1788" s="39"/>
      <c r="V1788" s="39"/>
      <c r="W1788" s="39"/>
      <c r="X1788" s="39"/>
      <c r="Y1788" s="39"/>
      <c r="AN1788" s="68"/>
      <c r="AO1788" s="68"/>
    </row>
    <row r="1789" spans="1:41" s="43" customFormat="1" x14ac:dyDescent="0.25">
      <c r="A1789" s="42"/>
      <c r="B1789" s="42"/>
      <c r="C1789" s="42"/>
      <c r="D1789" s="42"/>
      <c r="E1789" s="42"/>
      <c r="F1789" s="62"/>
      <c r="G1789" s="62"/>
      <c r="H1789" s="63"/>
      <c r="I1789" s="293"/>
      <c r="K1789" s="42"/>
      <c r="L1789" s="42"/>
      <c r="M1789" s="42"/>
      <c r="N1789" s="42"/>
      <c r="O1789" s="63"/>
      <c r="P1789" s="42"/>
      <c r="Q1789" s="42"/>
      <c r="S1789" s="42"/>
      <c r="T1789" s="39"/>
      <c r="U1789" s="39"/>
      <c r="V1789" s="39"/>
      <c r="W1789" s="39"/>
      <c r="X1789" s="39"/>
      <c r="Y1789" s="39"/>
      <c r="AN1789" s="68"/>
      <c r="AO1789" s="68"/>
    </row>
    <row r="1790" spans="1:41" s="43" customFormat="1" x14ac:dyDescent="0.25">
      <c r="A1790" s="42"/>
      <c r="B1790" s="42"/>
      <c r="C1790" s="42"/>
      <c r="D1790" s="42"/>
      <c r="E1790" s="42"/>
      <c r="F1790" s="62"/>
      <c r="G1790" s="62"/>
      <c r="H1790" s="63"/>
      <c r="I1790" s="293"/>
      <c r="K1790" s="42"/>
      <c r="L1790" s="42"/>
      <c r="M1790" s="42"/>
      <c r="N1790" s="42"/>
      <c r="O1790" s="63"/>
      <c r="P1790" s="42"/>
      <c r="Q1790" s="42"/>
      <c r="S1790" s="42"/>
      <c r="T1790" s="39"/>
      <c r="U1790" s="39"/>
      <c r="V1790" s="39"/>
      <c r="W1790" s="39"/>
      <c r="X1790" s="39"/>
      <c r="Y1790" s="39"/>
      <c r="AN1790" s="68"/>
      <c r="AO1790" s="68"/>
    </row>
    <row r="1791" spans="1:41" s="43" customFormat="1" x14ac:dyDescent="0.25">
      <c r="A1791" s="42"/>
      <c r="B1791" s="42"/>
      <c r="C1791" s="42"/>
      <c r="D1791" s="42"/>
      <c r="E1791" s="42"/>
      <c r="F1791" s="62"/>
      <c r="G1791" s="62"/>
      <c r="H1791" s="63"/>
      <c r="I1791" s="293"/>
      <c r="K1791" s="42"/>
      <c r="L1791" s="42"/>
      <c r="M1791" s="42"/>
      <c r="N1791" s="42"/>
      <c r="O1791" s="63"/>
      <c r="P1791" s="42"/>
      <c r="Q1791" s="42"/>
      <c r="S1791" s="42"/>
      <c r="T1791" s="39"/>
      <c r="U1791" s="39"/>
      <c r="V1791" s="39"/>
      <c r="W1791" s="39"/>
      <c r="X1791" s="39"/>
      <c r="Y1791" s="39"/>
      <c r="AN1791" s="68"/>
      <c r="AO1791" s="68"/>
    </row>
    <row r="1792" spans="1:41" s="43" customFormat="1" x14ac:dyDescent="0.25">
      <c r="A1792" s="42"/>
      <c r="B1792" s="42"/>
      <c r="C1792" s="42"/>
      <c r="D1792" s="42"/>
      <c r="E1792" s="42"/>
      <c r="F1792" s="62"/>
      <c r="G1792" s="62"/>
      <c r="H1792" s="63"/>
      <c r="I1792" s="293"/>
      <c r="K1792" s="42"/>
      <c r="L1792" s="42"/>
      <c r="M1792" s="42"/>
      <c r="N1792" s="42"/>
      <c r="O1792" s="63"/>
      <c r="P1792" s="42"/>
      <c r="Q1792" s="42"/>
      <c r="S1792" s="42"/>
      <c r="T1792" s="39"/>
      <c r="U1792" s="39"/>
      <c r="V1792" s="39"/>
      <c r="W1792" s="39"/>
      <c r="X1792" s="39"/>
      <c r="Y1792" s="39"/>
      <c r="AN1792" s="68"/>
      <c r="AO1792" s="68"/>
    </row>
    <row r="1793" spans="1:41" s="43" customFormat="1" x14ac:dyDescent="0.25">
      <c r="A1793" s="42"/>
      <c r="B1793" s="42"/>
      <c r="C1793" s="42"/>
      <c r="D1793" s="42"/>
      <c r="E1793" s="42"/>
      <c r="F1793" s="62"/>
      <c r="G1793" s="62"/>
      <c r="H1793" s="63"/>
      <c r="I1793" s="293"/>
      <c r="K1793" s="42"/>
      <c r="L1793" s="42"/>
      <c r="M1793" s="42"/>
      <c r="N1793" s="42"/>
      <c r="O1793" s="63"/>
      <c r="P1793" s="42"/>
      <c r="Q1793" s="42"/>
      <c r="S1793" s="42"/>
      <c r="T1793" s="39"/>
      <c r="U1793" s="39"/>
      <c r="V1793" s="39"/>
      <c r="W1793" s="39"/>
      <c r="X1793" s="39"/>
      <c r="Y1793" s="39"/>
      <c r="AN1793" s="68"/>
      <c r="AO1793" s="68"/>
    </row>
    <row r="1794" spans="1:41" s="43" customFormat="1" x14ac:dyDescent="0.25">
      <c r="A1794" s="42"/>
      <c r="B1794" s="42"/>
      <c r="C1794" s="42"/>
      <c r="D1794" s="42"/>
      <c r="E1794" s="42"/>
      <c r="F1794" s="62"/>
      <c r="G1794" s="62"/>
      <c r="H1794" s="63"/>
      <c r="I1794" s="293"/>
      <c r="K1794" s="42"/>
      <c r="L1794" s="42"/>
      <c r="M1794" s="42"/>
      <c r="N1794" s="42"/>
      <c r="O1794" s="63"/>
      <c r="P1794" s="42"/>
      <c r="Q1794" s="42"/>
      <c r="S1794" s="42"/>
      <c r="T1794" s="39"/>
      <c r="U1794" s="39"/>
      <c r="V1794" s="39"/>
      <c r="W1794" s="39"/>
      <c r="X1794" s="39"/>
      <c r="Y1794" s="39"/>
      <c r="AN1794" s="68"/>
      <c r="AO1794" s="68"/>
    </row>
    <row r="1795" spans="1:41" s="43" customFormat="1" x14ac:dyDescent="0.25">
      <c r="A1795" s="42"/>
      <c r="B1795" s="42"/>
      <c r="C1795" s="42"/>
      <c r="D1795" s="42"/>
      <c r="E1795" s="42"/>
      <c r="F1795" s="62"/>
      <c r="G1795" s="62"/>
      <c r="H1795" s="63"/>
      <c r="I1795" s="293"/>
      <c r="K1795" s="42"/>
      <c r="L1795" s="42"/>
      <c r="M1795" s="42"/>
      <c r="N1795" s="42"/>
      <c r="O1795" s="63"/>
      <c r="P1795" s="42"/>
      <c r="Q1795" s="42"/>
      <c r="S1795" s="42"/>
      <c r="T1795" s="39"/>
      <c r="U1795" s="39"/>
      <c r="V1795" s="39"/>
      <c r="W1795" s="39"/>
      <c r="X1795" s="39"/>
      <c r="Y1795" s="39"/>
      <c r="AN1795" s="68"/>
      <c r="AO1795" s="68"/>
    </row>
    <row r="1796" spans="1:41" s="43" customFormat="1" x14ac:dyDescent="0.25">
      <c r="A1796" s="42"/>
      <c r="B1796" s="42"/>
      <c r="C1796" s="42"/>
      <c r="D1796" s="42"/>
      <c r="E1796" s="42"/>
      <c r="F1796" s="62"/>
      <c r="G1796" s="62"/>
      <c r="H1796" s="63"/>
      <c r="I1796" s="293"/>
      <c r="K1796" s="42"/>
      <c r="L1796" s="42"/>
      <c r="M1796" s="42"/>
      <c r="N1796" s="42"/>
      <c r="O1796" s="63"/>
      <c r="P1796" s="42"/>
      <c r="Q1796" s="42"/>
      <c r="S1796" s="42"/>
      <c r="T1796" s="39"/>
      <c r="U1796" s="39"/>
      <c r="V1796" s="39"/>
      <c r="W1796" s="39"/>
      <c r="X1796" s="39"/>
      <c r="Y1796" s="39"/>
      <c r="AN1796" s="68"/>
      <c r="AO1796" s="68"/>
    </row>
    <row r="1797" spans="1:41" s="43" customFormat="1" x14ac:dyDescent="0.25">
      <c r="A1797" s="42"/>
      <c r="B1797" s="42"/>
      <c r="C1797" s="42"/>
      <c r="D1797" s="42"/>
      <c r="E1797" s="42"/>
      <c r="F1797" s="62"/>
      <c r="G1797" s="62"/>
      <c r="H1797" s="63"/>
      <c r="I1797" s="293"/>
      <c r="K1797" s="42"/>
      <c r="L1797" s="42"/>
      <c r="M1797" s="42"/>
      <c r="N1797" s="42"/>
      <c r="O1797" s="63"/>
      <c r="P1797" s="42"/>
      <c r="Q1797" s="42"/>
      <c r="S1797" s="42"/>
      <c r="T1797" s="39"/>
      <c r="U1797" s="39"/>
      <c r="V1797" s="39"/>
      <c r="W1797" s="39"/>
      <c r="X1797" s="39"/>
      <c r="Y1797" s="39"/>
      <c r="AN1797" s="68"/>
      <c r="AO1797" s="68"/>
    </row>
    <row r="1798" spans="1:41" s="43" customFormat="1" x14ac:dyDescent="0.25">
      <c r="A1798" s="42"/>
      <c r="B1798" s="42"/>
      <c r="C1798" s="42"/>
      <c r="D1798" s="42"/>
      <c r="E1798" s="42"/>
      <c r="F1798" s="62"/>
      <c r="G1798" s="62"/>
      <c r="H1798" s="63"/>
      <c r="I1798" s="293"/>
      <c r="K1798" s="42"/>
      <c r="L1798" s="42"/>
      <c r="M1798" s="42"/>
      <c r="N1798" s="42"/>
      <c r="O1798" s="63"/>
      <c r="P1798" s="42"/>
      <c r="Q1798" s="42"/>
      <c r="S1798" s="42"/>
      <c r="T1798" s="39"/>
      <c r="U1798" s="39"/>
      <c r="V1798" s="39"/>
      <c r="W1798" s="39"/>
      <c r="X1798" s="39"/>
      <c r="Y1798" s="39"/>
      <c r="AN1798" s="68"/>
      <c r="AO1798" s="68"/>
    </row>
    <row r="1799" spans="1:41" s="43" customFormat="1" x14ac:dyDescent="0.25">
      <c r="A1799" s="42"/>
      <c r="B1799" s="42"/>
      <c r="C1799" s="42"/>
      <c r="D1799" s="42"/>
      <c r="E1799" s="42"/>
      <c r="F1799" s="62"/>
      <c r="G1799" s="62"/>
      <c r="H1799" s="63"/>
      <c r="I1799" s="293"/>
      <c r="K1799" s="42"/>
      <c r="L1799" s="42"/>
      <c r="M1799" s="42"/>
      <c r="N1799" s="42"/>
      <c r="O1799" s="63"/>
      <c r="P1799" s="42"/>
      <c r="Q1799" s="42"/>
      <c r="S1799" s="42"/>
      <c r="T1799" s="39"/>
      <c r="U1799" s="39"/>
      <c r="V1799" s="39"/>
      <c r="W1799" s="39"/>
      <c r="X1799" s="39"/>
      <c r="Y1799" s="39"/>
      <c r="AN1799" s="68"/>
      <c r="AO1799" s="68"/>
    </row>
    <row r="1800" spans="1:41" s="43" customFormat="1" x14ac:dyDescent="0.25">
      <c r="A1800" s="42"/>
      <c r="B1800" s="42"/>
      <c r="C1800" s="42"/>
      <c r="D1800" s="42"/>
      <c r="E1800" s="42"/>
      <c r="F1800" s="62"/>
      <c r="G1800" s="62"/>
      <c r="H1800" s="63"/>
      <c r="I1800" s="293"/>
      <c r="K1800" s="42"/>
      <c r="L1800" s="42"/>
      <c r="M1800" s="42"/>
      <c r="N1800" s="42"/>
      <c r="O1800" s="63"/>
      <c r="P1800" s="42"/>
      <c r="Q1800" s="42"/>
      <c r="S1800" s="42"/>
      <c r="T1800" s="39"/>
      <c r="U1800" s="39"/>
      <c r="V1800" s="39"/>
      <c r="W1800" s="39"/>
      <c r="X1800" s="39"/>
      <c r="Y1800" s="39"/>
      <c r="AN1800" s="68"/>
      <c r="AO1800" s="68"/>
    </row>
    <row r="1801" spans="1:41" s="43" customFormat="1" x14ac:dyDescent="0.25">
      <c r="A1801" s="42"/>
      <c r="B1801" s="42"/>
      <c r="C1801" s="42"/>
      <c r="D1801" s="42"/>
      <c r="E1801" s="42"/>
      <c r="F1801" s="62"/>
      <c r="G1801" s="62"/>
      <c r="H1801" s="63"/>
      <c r="I1801" s="293"/>
      <c r="K1801" s="42"/>
      <c r="L1801" s="42"/>
      <c r="M1801" s="42"/>
      <c r="N1801" s="42"/>
      <c r="O1801" s="63"/>
      <c r="P1801" s="42"/>
      <c r="Q1801" s="42"/>
      <c r="S1801" s="42"/>
      <c r="T1801" s="39"/>
      <c r="U1801" s="39"/>
      <c r="V1801" s="39"/>
      <c r="W1801" s="39"/>
      <c r="X1801" s="39"/>
      <c r="Y1801" s="39"/>
      <c r="AN1801" s="68"/>
      <c r="AO1801" s="68"/>
    </row>
    <row r="1802" spans="1:41" s="43" customFormat="1" x14ac:dyDescent="0.25">
      <c r="A1802" s="42"/>
      <c r="B1802" s="42"/>
      <c r="C1802" s="42"/>
      <c r="D1802" s="42"/>
      <c r="E1802" s="42"/>
      <c r="F1802" s="62"/>
      <c r="G1802" s="62"/>
      <c r="H1802" s="63"/>
      <c r="I1802" s="293"/>
      <c r="K1802" s="42"/>
      <c r="L1802" s="42"/>
      <c r="M1802" s="42"/>
      <c r="N1802" s="42"/>
      <c r="O1802" s="63"/>
      <c r="P1802" s="42"/>
      <c r="Q1802" s="42"/>
      <c r="S1802" s="42"/>
      <c r="T1802" s="39"/>
      <c r="U1802" s="39"/>
      <c r="V1802" s="39"/>
      <c r="W1802" s="39"/>
      <c r="X1802" s="39"/>
      <c r="Y1802" s="39"/>
      <c r="AN1802" s="68"/>
      <c r="AO1802" s="68"/>
    </row>
    <row r="1803" spans="1:41" s="43" customFormat="1" x14ac:dyDescent="0.25">
      <c r="A1803" s="42"/>
      <c r="B1803" s="42"/>
      <c r="C1803" s="42"/>
      <c r="D1803" s="42"/>
      <c r="E1803" s="42"/>
      <c r="F1803" s="62"/>
      <c r="G1803" s="62"/>
      <c r="H1803" s="63"/>
      <c r="I1803" s="293"/>
      <c r="K1803" s="42"/>
      <c r="L1803" s="42"/>
      <c r="M1803" s="42"/>
      <c r="N1803" s="42"/>
      <c r="O1803" s="63"/>
      <c r="P1803" s="42"/>
      <c r="Q1803" s="42"/>
      <c r="S1803" s="42"/>
      <c r="T1803" s="39"/>
      <c r="U1803" s="39"/>
      <c r="V1803" s="39"/>
      <c r="W1803" s="39"/>
      <c r="X1803" s="39"/>
      <c r="Y1803" s="39"/>
      <c r="AN1803" s="68"/>
      <c r="AO1803" s="68"/>
    </row>
    <row r="1804" spans="1:41" s="43" customFormat="1" x14ac:dyDescent="0.25">
      <c r="A1804" s="42"/>
      <c r="B1804" s="42"/>
      <c r="C1804" s="42"/>
      <c r="D1804" s="42"/>
      <c r="E1804" s="42"/>
      <c r="F1804" s="62"/>
      <c r="G1804" s="62"/>
      <c r="H1804" s="63"/>
      <c r="I1804" s="293"/>
      <c r="K1804" s="42"/>
      <c r="L1804" s="42"/>
      <c r="M1804" s="42"/>
      <c r="N1804" s="42"/>
      <c r="O1804" s="63"/>
      <c r="P1804" s="42"/>
      <c r="Q1804" s="42"/>
      <c r="S1804" s="42"/>
      <c r="T1804" s="39"/>
      <c r="U1804" s="39"/>
      <c r="V1804" s="39"/>
      <c r="W1804" s="39"/>
      <c r="X1804" s="39"/>
      <c r="Y1804" s="39"/>
      <c r="AN1804" s="68"/>
      <c r="AO1804" s="68"/>
    </row>
    <row r="1805" spans="1:41" s="43" customFormat="1" x14ac:dyDescent="0.25">
      <c r="A1805" s="42"/>
      <c r="B1805" s="42"/>
      <c r="C1805" s="42"/>
      <c r="D1805" s="42"/>
      <c r="E1805" s="42"/>
      <c r="F1805" s="62"/>
      <c r="G1805" s="62"/>
      <c r="H1805" s="63"/>
      <c r="I1805" s="293"/>
      <c r="K1805" s="42"/>
      <c r="L1805" s="42"/>
      <c r="M1805" s="42"/>
      <c r="N1805" s="42"/>
      <c r="O1805" s="63"/>
      <c r="P1805" s="42"/>
      <c r="Q1805" s="42"/>
      <c r="S1805" s="42"/>
      <c r="T1805" s="39"/>
      <c r="U1805" s="39"/>
      <c r="V1805" s="39"/>
      <c r="W1805" s="39"/>
      <c r="X1805" s="39"/>
      <c r="Y1805" s="39"/>
      <c r="AN1805" s="68"/>
      <c r="AO1805" s="68"/>
    </row>
    <row r="1806" spans="1:41" s="43" customFormat="1" x14ac:dyDescent="0.25">
      <c r="A1806" s="42"/>
      <c r="B1806" s="42"/>
      <c r="C1806" s="42"/>
      <c r="D1806" s="42"/>
      <c r="E1806" s="42"/>
      <c r="F1806" s="62"/>
      <c r="G1806" s="62"/>
      <c r="H1806" s="63"/>
      <c r="I1806" s="293"/>
      <c r="K1806" s="42"/>
      <c r="L1806" s="42"/>
      <c r="M1806" s="42"/>
      <c r="N1806" s="42"/>
      <c r="O1806" s="63"/>
      <c r="P1806" s="42"/>
      <c r="Q1806" s="42"/>
      <c r="S1806" s="42"/>
      <c r="T1806" s="39"/>
      <c r="U1806" s="39"/>
      <c r="V1806" s="39"/>
      <c r="W1806" s="39"/>
      <c r="X1806" s="39"/>
      <c r="Y1806" s="39"/>
      <c r="AN1806" s="68"/>
      <c r="AO1806" s="68"/>
    </row>
    <row r="1807" spans="1:41" s="43" customFormat="1" x14ac:dyDescent="0.25">
      <c r="A1807" s="42"/>
      <c r="B1807" s="42"/>
      <c r="C1807" s="42"/>
      <c r="D1807" s="42"/>
      <c r="E1807" s="42"/>
      <c r="F1807" s="62"/>
      <c r="G1807" s="62"/>
      <c r="H1807" s="63"/>
      <c r="I1807" s="293"/>
      <c r="K1807" s="42"/>
      <c r="L1807" s="42"/>
      <c r="M1807" s="42"/>
      <c r="N1807" s="42"/>
      <c r="O1807" s="63"/>
      <c r="P1807" s="42"/>
      <c r="Q1807" s="42"/>
      <c r="S1807" s="42"/>
      <c r="T1807" s="39"/>
      <c r="U1807" s="39"/>
      <c r="V1807" s="39"/>
      <c r="W1807" s="39"/>
      <c r="X1807" s="39"/>
      <c r="Y1807" s="39"/>
      <c r="AN1807" s="68"/>
      <c r="AO1807" s="68"/>
    </row>
    <row r="1808" spans="1:41" s="43" customFormat="1" x14ac:dyDescent="0.25">
      <c r="A1808" s="42"/>
      <c r="B1808" s="42"/>
      <c r="C1808" s="42"/>
      <c r="D1808" s="42"/>
      <c r="E1808" s="42"/>
      <c r="F1808" s="62"/>
      <c r="G1808" s="62"/>
      <c r="H1808" s="63"/>
      <c r="I1808" s="293"/>
      <c r="K1808" s="42"/>
      <c r="L1808" s="42"/>
      <c r="M1808" s="42"/>
      <c r="N1808" s="42"/>
      <c r="O1808" s="63"/>
      <c r="P1808" s="42"/>
      <c r="Q1808" s="42"/>
      <c r="S1808" s="42"/>
      <c r="T1808" s="39"/>
      <c r="U1808" s="39"/>
      <c r="V1808" s="39"/>
      <c r="W1808" s="39"/>
      <c r="X1808" s="39"/>
      <c r="Y1808" s="39"/>
      <c r="AN1808" s="68"/>
      <c r="AO1808" s="68"/>
    </row>
    <row r="1809" spans="1:41" s="43" customFormat="1" x14ac:dyDescent="0.25">
      <c r="A1809" s="42"/>
      <c r="B1809" s="42"/>
      <c r="C1809" s="42"/>
      <c r="D1809" s="42"/>
      <c r="E1809" s="42"/>
      <c r="F1809" s="62"/>
      <c r="G1809" s="62"/>
      <c r="H1809" s="63"/>
      <c r="I1809" s="293"/>
      <c r="K1809" s="42"/>
      <c r="L1809" s="42"/>
      <c r="M1809" s="42"/>
      <c r="N1809" s="42"/>
      <c r="O1809" s="63"/>
      <c r="P1809" s="42"/>
      <c r="Q1809" s="42"/>
      <c r="S1809" s="42"/>
      <c r="T1809" s="39"/>
      <c r="U1809" s="39"/>
      <c r="V1809" s="39"/>
      <c r="W1809" s="39"/>
      <c r="X1809" s="39"/>
      <c r="Y1809" s="39"/>
      <c r="AN1809" s="68"/>
      <c r="AO1809" s="68"/>
    </row>
    <row r="1810" spans="1:41" s="43" customFormat="1" x14ac:dyDescent="0.25">
      <c r="A1810" s="42"/>
      <c r="B1810" s="42"/>
      <c r="C1810" s="42"/>
      <c r="D1810" s="42"/>
      <c r="E1810" s="42"/>
      <c r="F1810" s="62"/>
      <c r="G1810" s="62"/>
      <c r="H1810" s="63"/>
      <c r="I1810" s="293"/>
      <c r="K1810" s="42"/>
      <c r="L1810" s="42"/>
      <c r="M1810" s="42"/>
      <c r="N1810" s="42"/>
      <c r="O1810" s="63"/>
      <c r="P1810" s="42"/>
      <c r="Q1810" s="42"/>
      <c r="S1810" s="42"/>
      <c r="T1810" s="39"/>
      <c r="U1810" s="39"/>
      <c r="V1810" s="39"/>
      <c r="W1810" s="39"/>
      <c r="X1810" s="39"/>
      <c r="Y1810" s="39"/>
      <c r="AN1810" s="68"/>
      <c r="AO1810" s="68"/>
    </row>
    <row r="1811" spans="1:41" s="43" customFormat="1" x14ac:dyDescent="0.25">
      <c r="A1811" s="42"/>
      <c r="B1811" s="42"/>
      <c r="C1811" s="42"/>
      <c r="D1811" s="42"/>
      <c r="E1811" s="42"/>
      <c r="F1811" s="62"/>
      <c r="G1811" s="62"/>
      <c r="H1811" s="63"/>
      <c r="I1811" s="293"/>
      <c r="K1811" s="42"/>
      <c r="L1811" s="42"/>
      <c r="M1811" s="42"/>
      <c r="N1811" s="42"/>
      <c r="O1811" s="63"/>
      <c r="P1811" s="42"/>
      <c r="Q1811" s="42"/>
      <c r="S1811" s="42"/>
      <c r="T1811" s="39"/>
      <c r="U1811" s="39"/>
      <c r="V1811" s="39"/>
      <c r="W1811" s="39"/>
      <c r="X1811" s="39"/>
      <c r="Y1811" s="39"/>
      <c r="AN1811" s="68"/>
      <c r="AO1811" s="68"/>
    </row>
    <row r="1812" spans="1:41" s="43" customFormat="1" x14ac:dyDescent="0.25">
      <c r="A1812" s="42"/>
      <c r="B1812" s="42"/>
      <c r="C1812" s="42"/>
      <c r="D1812" s="42"/>
      <c r="E1812" s="42"/>
      <c r="F1812" s="62"/>
      <c r="G1812" s="62"/>
      <c r="H1812" s="63"/>
      <c r="I1812" s="293"/>
      <c r="K1812" s="42"/>
      <c r="L1812" s="42"/>
      <c r="M1812" s="42"/>
      <c r="N1812" s="42"/>
      <c r="O1812" s="63"/>
      <c r="P1812" s="42"/>
      <c r="Q1812" s="42"/>
      <c r="S1812" s="42"/>
      <c r="T1812" s="39"/>
      <c r="U1812" s="39"/>
      <c r="V1812" s="39"/>
      <c r="W1812" s="39"/>
      <c r="X1812" s="39"/>
      <c r="Y1812" s="39"/>
      <c r="AN1812" s="68"/>
      <c r="AO1812" s="68"/>
    </row>
    <row r="1813" spans="1:41" s="43" customFormat="1" x14ac:dyDescent="0.25">
      <c r="A1813" s="42"/>
      <c r="B1813" s="42"/>
      <c r="C1813" s="42"/>
      <c r="D1813" s="42"/>
      <c r="E1813" s="42"/>
      <c r="F1813" s="62"/>
      <c r="G1813" s="62"/>
      <c r="H1813" s="63"/>
      <c r="I1813" s="293"/>
      <c r="K1813" s="42"/>
      <c r="L1813" s="42"/>
      <c r="M1813" s="42"/>
      <c r="N1813" s="42"/>
      <c r="O1813" s="63"/>
      <c r="P1813" s="42"/>
      <c r="Q1813" s="42"/>
      <c r="S1813" s="42"/>
      <c r="T1813" s="39"/>
      <c r="U1813" s="39"/>
      <c r="V1813" s="39"/>
      <c r="W1813" s="39"/>
      <c r="X1813" s="39"/>
      <c r="Y1813" s="39"/>
      <c r="AN1813" s="68"/>
      <c r="AO1813" s="68"/>
    </row>
    <row r="1814" spans="1:41" s="43" customFormat="1" x14ac:dyDescent="0.25">
      <c r="A1814" s="42"/>
      <c r="B1814" s="42"/>
      <c r="C1814" s="42"/>
      <c r="D1814" s="42"/>
      <c r="E1814" s="42"/>
      <c r="F1814" s="62"/>
      <c r="G1814" s="62"/>
      <c r="H1814" s="63"/>
      <c r="I1814" s="293"/>
      <c r="K1814" s="42"/>
      <c r="L1814" s="42"/>
      <c r="M1814" s="42"/>
      <c r="N1814" s="42"/>
      <c r="O1814" s="63"/>
      <c r="P1814" s="42"/>
      <c r="Q1814" s="42"/>
      <c r="S1814" s="42"/>
      <c r="T1814" s="39"/>
      <c r="U1814" s="39"/>
      <c r="V1814" s="39"/>
      <c r="W1814" s="39"/>
      <c r="X1814" s="39"/>
      <c r="Y1814" s="39"/>
      <c r="AN1814" s="68"/>
      <c r="AO1814" s="68"/>
    </row>
    <row r="1815" spans="1:41" s="43" customFormat="1" x14ac:dyDescent="0.25">
      <c r="A1815" s="42"/>
      <c r="B1815" s="42"/>
      <c r="C1815" s="42"/>
      <c r="D1815" s="42"/>
      <c r="E1815" s="42"/>
      <c r="F1815" s="62"/>
      <c r="G1815" s="62"/>
      <c r="H1815" s="63"/>
      <c r="I1815" s="293"/>
      <c r="K1815" s="42"/>
      <c r="L1815" s="42"/>
      <c r="M1815" s="42"/>
      <c r="N1815" s="42"/>
      <c r="O1815" s="63"/>
      <c r="P1815" s="42"/>
      <c r="Q1815" s="42"/>
      <c r="S1815" s="42"/>
      <c r="T1815" s="39"/>
      <c r="U1815" s="39"/>
      <c r="V1815" s="39"/>
      <c r="W1815" s="39"/>
      <c r="X1815" s="39"/>
      <c r="Y1815" s="39"/>
      <c r="AN1815" s="68"/>
      <c r="AO1815" s="68"/>
    </row>
    <row r="1816" spans="1:41" s="43" customFormat="1" x14ac:dyDescent="0.25">
      <c r="A1816" s="42"/>
      <c r="B1816" s="42"/>
      <c r="C1816" s="42"/>
      <c r="D1816" s="42"/>
      <c r="E1816" s="42"/>
      <c r="F1816" s="62"/>
      <c r="G1816" s="62"/>
      <c r="H1816" s="63"/>
      <c r="I1816" s="293"/>
      <c r="K1816" s="42"/>
      <c r="L1816" s="42"/>
      <c r="M1816" s="42"/>
      <c r="N1816" s="42"/>
      <c r="O1816" s="63"/>
      <c r="P1816" s="42"/>
      <c r="Q1816" s="42"/>
      <c r="S1816" s="42"/>
      <c r="T1816" s="39"/>
      <c r="U1816" s="39"/>
      <c r="V1816" s="39"/>
      <c r="W1816" s="39"/>
      <c r="X1816" s="39"/>
      <c r="Y1816" s="39"/>
      <c r="AN1816" s="68"/>
      <c r="AO1816" s="68"/>
    </row>
    <row r="1817" spans="1:41" s="43" customFormat="1" x14ac:dyDescent="0.25">
      <c r="A1817" s="42"/>
      <c r="B1817" s="42"/>
      <c r="C1817" s="42"/>
      <c r="D1817" s="42"/>
      <c r="E1817" s="42"/>
      <c r="F1817" s="62"/>
      <c r="G1817" s="62"/>
      <c r="H1817" s="63"/>
      <c r="I1817" s="293"/>
      <c r="K1817" s="42"/>
      <c r="L1817" s="42"/>
      <c r="M1817" s="42"/>
      <c r="N1817" s="42"/>
      <c r="O1817" s="63"/>
      <c r="P1817" s="42"/>
      <c r="Q1817" s="42"/>
      <c r="S1817" s="42"/>
      <c r="T1817" s="39"/>
      <c r="U1817" s="39"/>
      <c r="V1817" s="39"/>
      <c r="W1817" s="39"/>
      <c r="X1817" s="39"/>
      <c r="Y1817" s="39"/>
      <c r="AN1817" s="68"/>
      <c r="AO1817" s="68"/>
    </row>
    <row r="1818" spans="1:41" s="43" customFormat="1" x14ac:dyDescent="0.25">
      <c r="A1818" s="42"/>
      <c r="B1818" s="42"/>
      <c r="C1818" s="42"/>
      <c r="D1818" s="42"/>
      <c r="E1818" s="42"/>
      <c r="F1818" s="62"/>
      <c r="G1818" s="62"/>
      <c r="H1818" s="63"/>
      <c r="I1818" s="293"/>
      <c r="K1818" s="42"/>
      <c r="L1818" s="42"/>
      <c r="M1818" s="42"/>
      <c r="N1818" s="42"/>
      <c r="O1818" s="63"/>
      <c r="P1818" s="42"/>
      <c r="Q1818" s="42"/>
      <c r="S1818" s="42"/>
      <c r="T1818" s="39"/>
      <c r="U1818" s="39"/>
      <c r="V1818" s="39"/>
      <c r="W1818" s="39"/>
      <c r="X1818" s="39"/>
      <c r="Y1818" s="39"/>
      <c r="AN1818" s="68"/>
      <c r="AO1818" s="68"/>
    </row>
    <row r="1819" spans="1:41" s="43" customFormat="1" x14ac:dyDescent="0.25">
      <c r="A1819" s="42"/>
      <c r="B1819" s="42"/>
      <c r="C1819" s="42"/>
      <c r="D1819" s="42"/>
      <c r="E1819" s="42"/>
      <c r="F1819" s="62"/>
      <c r="G1819" s="62"/>
      <c r="H1819" s="63"/>
      <c r="I1819" s="293"/>
      <c r="K1819" s="42"/>
      <c r="L1819" s="42"/>
      <c r="M1819" s="42"/>
      <c r="N1819" s="42"/>
      <c r="O1819" s="63"/>
      <c r="P1819" s="42"/>
      <c r="Q1819" s="42"/>
      <c r="S1819" s="42"/>
      <c r="T1819" s="39"/>
      <c r="U1819" s="39"/>
      <c r="V1819" s="39"/>
      <c r="W1819" s="39"/>
      <c r="X1819" s="39"/>
      <c r="Y1819" s="39"/>
      <c r="AN1819" s="68"/>
      <c r="AO1819" s="68"/>
    </row>
    <row r="1820" spans="1:41" s="43" customFormat="1" x14ac:dyDescent="0.25">
      <c r="A1820" s="42"/>
      <c r="B1820" s="42"/>
      <c r="C1820" s="42"/>
      <c r="D1820" s="42"/>
      <c r="E1820" s="42"/>
      <c r="F1820" s="62"/>
      <c r="G1820" s="62"/>
      <c r="H1820" s="63"/>
      <c r="I1820" s="293"/>
      <c r="K1820" s="42"/>
      <c r="L1820" s="42"/>
      <c r="M1820" s="42"/>
      <c r="N1820" s="42"/>
      <c r="O1820" s="63"/>
      <c r="P1820" s="42"/>
      <c r="Q1820" s="42"/>
      <c r="S1820" s="42"/>
      <c r="T1820" s="39"/>
      <c r="U1820" s="39"/>
      <c r="V1820" s="39"/>
      <c r="W1820" s="39"/>
      <c r="X1820" s="39"/>
      <c r="Y1820" s="39"/>
      <c r="AN1820" s="68"/>
      <c r="AO1820" s="68"/>
    </row>
    <row r="1821" spans="1:41" s="43" customFormat="1" x14ac:dyDescent="0.25">
      <c r="A1821" s="42"/>
      <c r="B1821" s="42"/>
      <c r="C1821" s="42"/>
      <c r="D1821" s="42"/>
      <c r="E1821" s="42"/>
      <c r="F1821" s="62"/>
      <c r="G1821" s="62"/>
      <c r="H1821" s="63"/>
      <c r="I1821" s="293"/>
      <c r="K1821" s="42"/>
      <c r="L1821" s="42"/>
      <c r="M1821" s="42"/>
      <c r="N1821" s="42"/>
      <c r="O1821" s="63"/>
      <c r="P1821" s="42"/>
      <c r="Q1821" s="42"/>
      <c r="S1821" s="42"/>
      <c r="T1821" s="39"/>
      <c r="U1821" s="39"/>
      <c r="V1821" s="39"/>
      <c r="W1821" s="39"/>
      <c r="X1821" s="39"/>
      <c r="Y1821" s="39"/>
      <c r="AN1821" s="68"/>
      <c r="AO1821" s="68"/>
    </row>
    <row r="1822" spans="1:41" s="43" customFormat="1" x14ac:dyDescent="0.25">
      <c r="A1822" s="42"/>
      <c r="B1822" s="42"/>
      <c r="C1822" s="42"/>
      <c r="D1822" s="42"/>
      <c r="E1822" s="42"/>
      <c r="F1822" s="62"/>
      <c r="G1822" s="62"/>
      <c r="H1822" s="63"/>
      <c r="I1822" s="293"/>
      <c r="K1822" s="42"/>
      <c r="L1822" s="42"/>
      <c r="M1822" s="42"/>
      <c r="N1822" s="42"/>
      <c r="O1822" s="63"/>
      <c r="P1822" s="42"/>
      <c r="Q1822" s="42"/>
      <c r="S1822" s="42"/>
      <c r="T1822" s="39"/>
      <c r="U1822" s="39"/>
      <c r="V1822" s="39"/>
      <c r="W1822" s="39"/>
      <c r="X1822" s="39"/>
      <c r="Y1822" s="39"/>
      <c r="AN1822" s="68"/>
      <c r="AO1822" s="68"/>
    </row>
    <row r="1823" spans="1:41" s="43" customFormat="1" x14ac:dyDescent="0.25">
      <c r="A1823" s="42"/>
      <c r="B1823" s="42"/>
      <c r="C1823" s="42"/>
      <c r="D1823" s="42"/>
      <c r="E1823" s="42"/>
      <c r="F1823" s="62"/>
      <c r="G1823" s="62"/>
      <c r="H1823" s="63"/>
      <c r="I1823" s="293"/>
      <c r="K1823" s="42"/>
      <c r="L1823" s="42"/>
      <c r="M1823" s="42"/>
      <c r="N1823" s="42"/>
      <c r="O1823" s="63"/>
      <c r="P1823" s="42"/>
      <c r="Q1823" s="42"/>
      <c r="S1823" s="42"/>
      <c r="T1823" s="39"/>
      <c r="U1823" s="39"/>
      <c r="V1823" s="39"/>
      <c r="W1823" s="39"/>
      <c r="X1823" s="39"/>
      <c r="Y1823" s="39"/>
      <c r="AN1823" s="68"/>
      <c r="AO1823" s="68"/>
    </row>
    <row r="1824" spans="1:41" s="43" customFormat="1" x14ac:dyDescent="0.25">
      <c r="A1824" s="42"/>
      <c r="B1824" s="42"/>
      <c r="C1824" s="42"/>
      <c r="D1824" s="42"/>
      <c r="E1824" s="42"/>
      <c r="F1824" s="62"/>
      <c r="G1824" s="62"/>
      <c r="H1824" s="63"/>
      <c r="I1824" s="293"/>
      <c r="K1824" s="42"/>
      <c r="L1824" s="42"/>
      <c r="M1824" s="42"/>
      <c r="N1824" s="42"/>
      <c r="O1824" s="63"/>
      <c r="P1824" s="42"/>
      <c r="Q1824" s="42"/>
      <c r="S1824" s="42"/>
      <c r="T1824" s="39"/>
      <c r="U1824" s="39"/>
      <c r="V1824" s="39"/>
      <c r="W1824" s="39"/>
      <c r="X1824" s="39"/>
      <c r="Y1824" s="39"/>
      <c r="AN1824" s="68"/>
      <c r="AO1824" s="68"/>
    </row>
    <row r="1825" spans="1:41" s="43" customFormat="1" x14ac:dyDescent="0.25">
      <c r="A1825" s="42"/>
      <c r="B1825" s="42"/>
      <c r="C1825" s="42"/>
      <c r="D1825" s="42"/>
      <c r="E1825" s="42"/>
      <c r="F1825" s="62"/>
      <c r="G1825" s="62"/>
      <c r="H1825" s="63"/>
      <c r="I1825" s="293"/>
      <c r="K1825" s="42"/>
      <c r="L1825" s="42"/>
      <c r="M1825" s="42"/>
      <c r="N1825" s="42"/>
      <c r="O1825" s="63"/>
      <c r="P1825" s="42"/>
      <c r="Q1825" s="42"/>
      <c r="S1825" s="42"/>
      <c r="T1825" s="39"/>
      <c r="U1825" s="39"/>
      <c r="V1825" s="39"/>
      <c r="W1825" s="39"/>
      <c r="X1825" s="39"/>
      <c r="Y1825" s="39"/>
      <c r="AN1825" s="68"/>
      <c r="AO1825" s="68"/>
    </row>
    <row r="1826" spans="1:41" s="43" customFormat="1" x14ac:dyDescent="0.25">
      <c r="A1826" s="42"/>
      <c r="B1826" s="42"/>
      <c r="C1826" s="42"/>
      <c r="D1826" s="42"/>
      <c r="E1826" s="42"/>
      <c r="F1826" s="62"/>
      <c r="G1826" s="62"/>
      <c r="H1826" s="63"/>
      <c r="I1826" s="293"/>
      <c r="K1826" s="42"/>
      <c r="L1826" s="42"/>
      <c r="M1826" s="42"/>
      <c r="N1826" s="42"/>
      <c r="O1826" s="63"/>
      <c r="P1826" s="42"/>
      <c r="Q1826" s="42"/>
      <c r="S1826" s="42"/>
      <c r="T1826" s="39"/>
      <c r="U1826" s="39"/>
      <c r="V1826" s="39"/>
      <c r="W1826" s="39"/>
      <c r="X1826" s="39"/>
      <c r="Y1826" s="39"/>
      <c r="AN1826" s="68"/>
      <c r="AO1826" s="68"/>
    </row>
    <row r="1827" spans="1:41" s="43" customFormat="1" x14ac:dyDescent="0.25">
      <c r="A1827" s="42"/>
      <c r="B1827" s="42"/>
      <c r="C1827" s="42"/>
      <c r="D1827" s="42"/>
      <c r="E1827" s="42"/>
      <c r="F1827" s="62"/>
      <c r="G1827" s="62"/>
      <c r="H1827" s="63"/>
      <c r="I1827" s="293"/>
      <c r="K1827" s="42"/>
      <c r="L1827" s="42"/>
      <c r="M1827" s="42"/>
      <c r="N1827" s="42"/>
      <c r="O1827" s="63"/>
      <c r="P1827" s="42"/>
      <c r="Q1827" s="42"/>
      <c r="S1827" s="42"/>
      <c r="T1827" s="39"/>
      <c r="U1827" s="39"/>
      <c r="V1827" s="39"/>
      <c r="W1827" s="39"/>
      <c r="X1827" s="39"/>
      <c r="Y1827" s="39"/>
      <c r="AN1827" s="68"/>
      <c r="AO1827" s="68"/>
    </row>
    <row r="1828" spans="1:41" s="43" customFormat="1" x14ac:dyDescent="0.25">
      <c r="A1828" s="42"/>
      <c r="B1828" s="42"/>
      <c r="C1828" s="42"/>
      <c r="D1828" s="42"/>
      <c r="E1828" s="42"/>
      <c r="F1828" s="62"/>
      <c r="G1828" s="62"/>
      <c r="H1828" s="63"/>
      <c r="I1828" s="293"/>
      <c r="K1828" s="42"/>
      <c r="L1828" s="42"/>
      <c r="M1828" s="42"/>
      <c r="N1828" s="42"/>
      <c r="O1828" s="63"/>
      <c r="P1828" s="42"/>
      <c r="Q1828" s="42"/>
      <c r="S1828" s="42"/>
      <c r="T1828" s="39"/>
      <c r="U1828" s="39"/>
      <c r="V1828" s="39"/>
      <c r="W1828" s="39"/>
      <c r="X1828" s="39"/>
      <c r="Y1828" s="39"/>
      <c r="AN1828" s="68"/>
      <c r="AO1828" s="68"/>
    </row>
    <row r="1829" spans="1:41" s="43" customFormat="1" x14ac:dyDescent="0.25">
      <c r="A1829" s="42"/>
      <c r="B1829" s="42"/>
      <c r="C1829" s="42"/>
      <c r="D1829" s="42"/>
      <c r="E1829" s="42"/>
      <c r="F1829" s="62"/>
      <c r="G1829" s="62"/>
      <c r="H1829" s="63"/>
      <c r="I1829" s="293"/>
      <c r="K1829" s="42"/>
      <c r="L1829" s="42"/>
      <c r="M1829" s="42"/>
      <c r="N1829" s="42"/>
      <c r="O1829" s="63"/>
      <c r="P1829" s="42"/>
      <c r="Q1829" s="42"/>
      <c r="S1829" s="42"/>
      <c r="T1829" s="39"/>
      <c r="U1829" s="39"/>
      <c r="V1829" s="39"/>
      <c r="W1829" s="39"/>
      <c r="X1829" s="39"/>
      <c r="Y1829" s="39"/>
      <c r="AN1829" s="68"/>
      <c r="AO1829" s="68"/>
    </row>
    <row r="1830" spans="1:41" s="43" customFormat="1" x14ac:dyDescent="0.25">
      <c r="A1830" s="42"/>
      <c r="B1830" s="42"/>
      <c r="C1830" s="42"/>
      <c r="D1830" s="42"/>
      <c r="E1830" s="42"/>
      <c r="F1830" s="62"/>
      <c r="G1830" s="62"/>
      <c r="H1830" s="63"/>
      <c r="I1830" s="293"/>
      <c r="K1830" s="42"/>
      <c r="L1830" s="42"/>
      <c r="M1830" s="42"/>
      <c r="N1830" s="42"/>
      <c r="O1830" s="63"/>
      <c r="P1830" s="42"/>
      <c r="Q1830" s="42"/>
      <c r="S1830" s="42"/>
      <c r="T1830" s="39"/>
      <c r="U1830" s="39"/>
      <c r="V1830" s="39"/>
      <c r="W1830" s="39"/>
      <c r="X1830" s="39"/>
      <c r="Y1830" s="39"/>
      <c r="AN1830" s="68"/>
      <c r="AO1830" s="68"/>
    </row>
    <row r="1831" spans="1:41" s="43" customFormat="1" x14ac:dyDescent="0.25">
      <c r="A1831" s="42"/>
      <c r="B1831" s="42"/>
      <c r="C1831" s="42"/>
      <c r="D1831" s="42"/>
      <c r="E1831" s="42"/>
      <c r="F1831" s="62"/>
      <c r="G1831" s="62"/>
      <c r="H1831" s="63"/>
      <c r="I1831" s="293"/>
      <c r="K1831" s="42"/>
      <c r="L1831" s="42"/>
      <c r="M1831" s="42"/>
      <c r="N1831" s="42"/>
      <c r="O1831" s="63"/>
      <c r="P1831" s="42"/>
      <c r="Q1831" s="42"/>
      <c r="S1831" s="42"/>
      <c r="T1831" s="39"/>
      <c r="U1831" s="39"/>
      <c r="V1831" s="39"/>
      <c r="W1831" s="39"/>
      <c r="X1831" s="39"/>
      <c r="Y1831" s="39"/>
      <c r="AN1831" s="68"/>
      <c r="AO1831" s="68"/>
    </row>
    <row r="1832" spans="1:41" s="43" customFormat="1" x14ac:dyDescent="0.25">
      <c r="A1832" s="42"/>
      <c r="B1832" s="42"/>
      <c r="C1832" s="42"/>
      <c r="D1832" s="42"/>
      <c r="E1832" s="42"/>
      <c r="F1832" s="62"/>
      <c r="G1832" s="62"/>
      <c r="H1832" s="63"/>
      <c r="I1832" s="293"/>
      <c r="K1832" s="42"/>
      <c r="L1832" s="42"/>
      <c r="M1832" s="42"/>
      <c r="N1832" s="42"/>
      <c r="O1832" s="63"/>
      <c r="P1832" s="42"/>
      <c r="Q1832" s="42"/>
      <c r="S1832" s="42"/>
      <c r="T1832" s="39"/>
      <c r="U1832" s="39"/>
      <c r="V1832" s="39"/>
      <c r="W1832" s="39"/>
      <c r="X1832" s="39"/>
      <c r="Y1832" s="39"/>
      <c r="AN1832" s="68"/>
      <c r="AO1832" s="68"/>
    </row>
    <row r="1833" spans="1:41" s="43" customFormat="1" x14ac:dyDescent="0.25">
      <c r="A1833" s="42"/>
      <c r="B1833" s="42"/>
      <c r="C1833" s="42"/>
      <c r="D1833" s="42"/>
      <c r="E1833" s="42"/>
      <c r="F1833" s="62"/>
      <c r="G1833" s="62"/>
      <c r="H1833" s="63"/>
      <c r="I1833" s="293"/>
      <c r="K1833" s="42"/>
      <c r="L1833" s="42"/>
      <c r="M1833" s="42"/>
      <c r="N1833" s="42"/>
      <c r="O1833" s="63"/>
      <c r="P1833" s="42"/>
      <c r="Q1833" s="42"/>
      <c r="S1833" s="42"/>
      <c r="T1833" s="39"/>
      <c r="U1833" s="39"/>
      <c r="V1833" s="39"/>
      <c r="W1833" s="39"/>
      <c r="X1833" s="39"/>
      <c r="Y1833" s="39"/>
      <c r="AN1833" s="68"/>
      <c r="AO1833" s="68"/>
    </row>
    <row r="1834" spans="1:41" s="43" customFormat="1" x14ac:dyDescent="0.25">
      <c r="A1834" s="42"/>
      <c r="B1834" s="42"/>
      <c r="C1834" s="42"/>
      <c r="D1834" s="42"/>
      <c r="E1834" s="42"/>
      <c r="F1834" s="62"/>
      <c r="G1834" s="62"/>
      <c r="H1834" s="63"/>
      <c r="I1834" s="293"/>
      <c r="K1834" s="42"/>
      <c r="L1834" s="42"/>
      <c r="M1834" s="42"/>
      <c r="N1834" s="42"/>
      <c r="O1834" s="63"/>
      <c r="P1834" s="42"/>
      <c r="Q1834" s="42"/>
      <c r="S1834" s="42"/>
      <c r="T1834" s="39"/>
      <c r="U1834" s="39"/>
      <c r="V1834" s="39"/>
      <c r="W1834" s="39"/>
      <c r="X1834" s="39"/>
      <c r="Y1834" s="39"/>
      <c r="AN1834" s="68"/>
      <c r="AO1834" s="68"/>
    </row>
    <row r="1835" spans="1:41" s="43" customFormat="1" x14ac:dyDescent="0.25">
      <c r="A1835" s="42"/>
      <c r="B1835" s="42"/>
      <c r="C1835" s="42"/>
      <c r="D1835" s="42"/>
      <c r="E1835" s="42"/>
      <c r="F1835" s="62"/>
      <c r="G1835" s="62"/>
      <c r="H1835" s="63"/>
      <c r="I1835" s="293"/>
      <c r="K1835" s="42"/>
      <c r="L1835" s="42"/>
      <c r="M1835" s="42"/>
      <c r="N1835" s="42"/>
      <c r="O1835" s="63"/>
      <c r="P1835" s="42"/>
      <c r="Q1835" s="42"/>
      <c r="S1835" s="42"/>
      <c r="T1835" s="39"/>
      <c r="U1835" s="39"/>
      <c r="V1835" s="39"/>
      <c r="W1835" s="39"/>
      <c r="X1835" s="39"/>
      <c r="Y1835" s="39"/>
      <c r="AN1835" s="68"/>
      <c r="AO1835" s="68"/>
    </row>
    <row r="1836" spans="1:41" s="43" customFormat="1" x14ac:dyDescent="0.25">
      <c r="A1836" s="42"/>
      <c r="B1836" s="42"/>
      <c r="C1836" s="42"/>
      <c r="D1836" s="42"/>
      <c r="E1836" s="42"/>
      <c r="F1836" s="62"/>
      <c r="G1836" s="62"/>
      <c r="H1836" s="63"/>
      <c r="I1836" s="293"/>
      <c r="K1836" s="42"/>
      <c r="L1836" s="42"/>
      <c r="M1836" s="42"/>
      <c r="N1836" s="42"/>
      <c r="O1836" s="63"/>
      <c r="P1836" s="42"/>
      <c r="Q1836" s="42"/>
      <c r="S1836" s="42"/>
      <c r="T1836" s="39"/>
      <c r="U1836" s="39"/>
      <c r="V1836" s="39"/>
      <c r="W1836" s="39"/>
      <c r="X1836" s="39"/>
      <c r="Y1836" s="39"/>
      <c r="AN1836" s="68"/>
      <c r="AO1836" s="68"/>
    </row>
    <row r="1837" spans="1:41" s="43" customFormat="1" x14ac:dyDescent="0.25">
      <c r="A1837" s="42"/>
      <c r="B1837" s="42"/>
      <c r="C1837" s="42"/>
      <c r="D1837" s="42"/>
      <c r="E1837" s="42"/>
      <c r="F1837" s="62"/>
      <c r="G1837" s="62"/>
      <c r="H1837" s="63"/>
      <c r="I1837" s="293"/>
      <c r="K1837" s="42"/>
      <c r="L1837" s="42"/>
      <c r="M1837" s="42"/>
      <c r="N1837" s="42"/>
      <c r="O1837" s="63"/>
      <c r="P1837" s="42"/>
      <c r="Q1837" s="42"/>
      <c r="S1837" s="42"/>
      <c r="T1837" s="39"/>
      <c r="U1837" s="39"/>
      <c r="V1837" s="39"/>
      <c r="W1837" s="39"/>
      <c r="X1837" s="39"/>
      <c r="Y1837" s="39"/>
      <c r="AN1837" s="68"/>
      <c r="AO1837" s="68"/>
    </row>
    <row r="1838" spans="1:41" s="43" customFormat="1" x14ac:dyDescent="0.25">
      <c r="A1838" s="42"/>
      <c r="B1838" s="42"/>
      <c r="C1838" s="42"/>
      <c r="D1838" s="42"/>
      <c r="E1838" s="42"/>
      <c r="F1838" s="62"/>
      <c r="G1838" s="62"/>
      <c r="H1838" s="63"/>
      <c r="I1838" s="293"/>
      <c r="K1838" s="42"/>
      <c r="L1838" s="42"/>
      <c r="M1838" s="42"/>
      <c r="N1838" s="42"/>
      <c r="O1838" s="63"/>
      <c r="P1838" s="42"/>
      <c r="Q1838" s="42"/>
      <c r="S1838" s="42"/>
      <c r="T1838" s="39"/>
      <c r="U1838" s="39"/>
      <c r="V1838" s="39"/>
      <c r="W1838" s="39"/>
      <c r="X1838" s="39"/>
      <c r="Y1838" s="39"/>
      <c r="AN1838" s="68"/>
      <c r="AO1838" s="68"/>
    </row>
    <row r="1839" spans="1:41" s="43" customFormat="1" x14ac:dyDescent="0.25">
      <c r="A1839" s="42"/>
      <c r="B1839" s="42"/>
      <c r="C1839" s="42"/>
      <c r="D1839" s="42"/>
      <c r="E1839" s="42"/>
      <c r="F1839" s="62"/>
      <c r="G1839" s="62"/>
      <c r="H1839" s="63"/>
      <c r="I1839" s="293"/>
      <c r="K1839" s="42"/>
      <c r="L1839" s="42"/>
      <c r="M1839" s="42"/>
      <c r="N1839" s="42"/>
      <c r="O1839" s="63"/>
      <c r="P1839" s="42"/>
      <c r="Q1839" s="42"/>
      <c r="S1839" s="42"/>
      <c r="T1839" s="39"/>
      <c r="U1839" s="39"/>
      <c r="V1839" s="39"/>
      <c r="W1839" s="39"/>
      <c r="X1839" s="39"/>
      <c r="Y1839" s="39"/>
      <c r="AN1839" s="68"/>
      <c r="AO1839" s="68"/>
    </row>
    <row r="1840" spans="1:41" s="43" customFormat="1" x14ac:dyDescent="0.25">
      <c r="A1840" s="42"/>
      <c r="B1840" s="42"/>
      <c r="C1840" s="42"/>
      <c r="D1840" s="42"/>
      <c r="E1840" s="42"/>
      <c r="F1840" s="62"/>
      <c r="G1840" s="62"/>
      <c r="H1840" s="63"/>
      <c r="I1840" s="293"/>
      <c r="K1840" s="42"/>
      <c r="L1840" s="42"/>
      <c r="M1840" s="42"/>
      <c r="N1840" s="42"/>
      <c r="O1840" s="63"/>
      <c r="P1840" s="42"/>
      <c r="Q1840" s="42"/>
      <c r="S1840" s="42"/>
      <c r="T1840" s="39"/>
      <c r="U1840" s="39"/>
      <c r="V1840" s="39"/>
      <c r="W1840" s="39"/>
      <c r="X1840" s="39"/>
      <c r="Y1840" s="39"/>
      <c r="AN1840" s="68"/>
      <c r="AO1840" s="68"/>
    </row>
    <row r="1841" spans="1:41" s="43" customFormat="1" x14ac:dyDescent="0.25">
      <c r="A1841" s="42"/>
      <c r="B1841" s="42"/>
      <c r="C1841" s="42"/>
      <c r="D1841" s="42"/>
      <c r="E1841" s="42"/>
      <c r="F1841" s="62"/>
      <c r="G1841" s="62"/>
      <c r="H1841" s="63"/>
      <c r="I1841" s="293"/>
      <c r="K1841" s="42"/>
      <c r="L1841" s="42"/>
      <c r="M1841" s="42"/>
      <c r="N1841" s="42"/>
      <c r="O1841" s="63"/>
      <c r="P1841" s="42"/>
      <c r="Q1841" s="42"/>
      <c r="S1841" s="42"/>
      <c r="T1841" s="39"/>
      <c r="U1841" s="39"/>
      <c r="V1841" s="39"/>
      <c r="W1841" s="39"/>
      <c r="X1841" s="39"/>
      <c r="Y1841" s="39"/>
      <c r="AN1841" s="68"/>
      <c r="AO1841" s="68"/>
    </row>
    <row r="1842" spans="1:41" s="43" customFormat="1" x14ac:dyDescent="0.25">
      <c r="A1842" s="42"/>
      <c r="B1842" s="42"/>
      <c r="C1842" s="42"/>
      <c r="D1842" s="42"/>
      <c r="E1842" s="42"/>
      <c r="F1842" s="62"/>
      <c r="G1842" s="62"/>
      <c r="H1842" s="63"/>
      <c r="I1842" s="293"/>
      <c r="K1842" s="42"/>
      <c r="L1842" s="42"/>
      <c r="M1842" s="42"/>
      <c r="N1842" s="42"/>
      <c r="O1842" s="63"/>
      <c r="P1842" s="42"/>
      <c r="Q1842" s="42"/>
      <c r="S1842" s="42"/>
      <c r="T1842" s="39"/>
      <c r="U1842" s="39"/>
      <c r="V1842" s="39"/>
      <c r="W1842" s="39"/>
      <c r="X1842" s="39"/>
      <c r="Y1842" s="39"/>
      <c r="AN1842" s="68"/>
      <c r="AO1842" s="68"/>
    </row>
    <row r="1843" spans="1:41" s="43" customFormat="1" x14ac:dyDescent="0.25">
      <c r="A1843" s="42"/>
      <c r="B1843" s="42"/>
      <c r="C1843" s="42"/>
      <c r="D1843" s="42"/>
      <c r="E1843" s="42"/>
      <c r="F1843" s="62"/>
      <c r="G1843" s="62"/>
      <c r="H1843" s="63"/>
      <c r="I1843" s="293"/>
      <c r="K1843" s="42"/>
      <c r="L1843" s="42"/>
      <c r="M1843" s="42"/>
      <c r="N1843" s="42"/>
      <c r="O1843" s="63"/>
      <c r="P1843" s="42"/>
      <c r="Q1843" s="42"/>
      <c r="S1843" s="42"/>
      <c r="T1843" s="39"/>
      <c r="U1843" s="39"/>
      <c r="V1843" s="39"/>
      <c r="W1843" s="39"/>
      <c r="X1843" s="39"/>
      <c r="Y1843" s="39"/>
      <c r="AN1843" s="68"/>
      <c r="AO1843" s="68"/>
    </row>
    <row r="1844" spans="1:41" s="43" customFormat="1" x14ac:dyDescent="0.25">
      <c r="A1844" s="42"/>
      <c r="B1844" s="42"/>
      <c r="C1844" s="42"/>
      <c r="D1844" s="42"/>
      <c r="E1844" s="42"/>
      <c r="F1844" s="62"/>
      <c r="G1844" s="62"/>
      <c r="H1844" s="63"/>
      <c r="I1844" s="293"/>
      <c r="K1844" s="42"/>
      <c r="L1844" s="42"/>
      <c r="M1844" s="42"/>
      <c r="N1844" s="42"/>
      <c r="O1844" s="63"/>
      <c r="P1844" s="42"/>
      <c r="Q1844" s="42"/>
      <c r="S1844" s="42"/>
      <c r="T1844" s="39"/>
      <c r="U1844" s="39"/>
      <c r="V1844" s="39"/>
      <c r="W1844" s="39"/>
      <c r="X1844" s="39"/>
      <c r="Y1844" s="39"/>
      <c r="AN1844" s="68"/>
      <c r="AO1844" s="68"/>
    </row>
    <row r="1845" spans="1:41" s="43" customFormat="1" x14ac:dyDescent="0.25">
      <c r="A1845" s="42"/>
      <c r="B1845" s="42"/>
      <c r="C1845" s="42"/>
      <c r="D1845" s="42"/>
      <c r="E1845" s="42"/>
      <c r="F1845" s="62"/>
      <c r="G1845" s="62"/>
      <c r="H1845" s="63"/>
      <c r="I1845" s="293"/>
      <c r="K1845" s="42"/>
      <c r="L1845" s="42"/>
      <c r="M1845" s="42"/>
      <c r="N1845" s="42"/>
      <c r="O1845" s="63"/>
      <c r="P1845" s="42"/>
      <c r="Q1845" s="42"/>
      <c r="S1845" s="42"/>
      <c r="T1845" s="39"/>
      <c r="U1845" s="39"/>
      <c r="V1845" s="39"/>
      <c r="W1845" s="39"/>
      <c r="X1845" s="39"/>
      <c r="Y1845" s="39"/>
      <c r="AN1845" s="68"/>
      <c r="AO1845" s="68"/>
    </row>
    <row r="1846" spans="1:41" s="43" customFormat="1" x14ac:dyDescent="0.25">
      <c r="A1846" s="42"/>
      <c r="B1846" s="42"/>
      <c r="C1846" s="42"/>
      <c r="D1846" s="42"/>
      <c r="E1846" s="42"/>
      <c r="F1846" s="62"/>
      <c r="G1846" s="62"/>
      <c r="H1846" s="63"/>
      <c r="I1846" s="293"/>
      <c r="K1846" s="42"/>
      <c r="L1846" s="42"/>
      <c r="M1846" s="42"/>
      <c r="N1846" s="42"/>
      <c r="O1846" s="63"/>
      <c r="P1846" s="42"/>
      <c r="Q1846" s="42"/>
      <c r="S1846" s="42"/>
      <c r="T1846" s="39"/>
      <c r="U1846" s="39"/>
      <c r="V1846" s="39"/>
      <c r="W1846" s="39"/>
      <c r="X1846" s="39"/>
      <c r="Y1846" s="39"/>
      <c r="AN1846" s="68"/>
      <c r="AO1846" s="68"/>
    </row>
    <row r="1847" spans="1:41" s="43" customFormat="1" x14ac:dyDescent="0.25">
      <c r="A1847" s="42"/>
      <c r="B1847" s="42"/>
      <c r="C1847" s="42"/>
      <c r="D1847" s="42"/>
      <c r="E1847" s="42"/>
      <c r="F1847" s="62"/>
      <c r="G1847" s="62"/>
      <c r="H1847" s="63"/>
      <c r="I1847" s="293"/>
      <c r="K1847" s="42"/>
      <c r="L1847" s="42"/>
      <c r="M1847" s="42"/>
      <c r="N1847" s="42"/>
      <c r="O1847" s="63"/>
      <c r="P1847" s="42"/>
      <c r="Q1847" s="42"/>
      <c r="S1847" s="42"/>
      <c r="T1847" s="39"/>
      <c r="U1847" s="39"/>
      <c r="V1847" s="39"/>
      <c r="W1847" s="39"/>
      <c r="X1847" s="39"/>
      <c r="Y1847" s="39"/>
      <c r="AN1847" s="68"/>
      <c r="AO1847" s="68"/>
    </row>
    <row r="1848" spans="1:41" s="43" customFormat="1" x14ac:dyDescent="0.25">
      <c r="A1848" s="42"/>
      <c r="B1848" s="42"/>
      <c r="C1848" s="42"/>
      <c r="D1848" s="42"/>
      <c r="E1848" s="42"/>
      <c r="F1848" s="62"/>
      <c r="G1848" s="62"/>
      <c r="H1848" s="63"/>
      <c r="I1848" s="293"/>
      <c r="K1848" s="42"/>
      <c r="L1848" s="42"/>
      <c r="M1848" s="42"/>
      <c r="N1848" s="42"/>
      <c r="O1848" s="63"/>
      <c r="P1848" s="42"/>
      <c r="Q1848" s="42"/>
      <c r="S1848" s="42"/>
      <c r="T1848" s="39"/>
      <c r="U1848" s="39"/>
      <c r="V1848" s="39"/>
      <c r="W1848" s="39"/>
      <c r="X1848" s="39"/>
      <c r="Y1848" s="39"/>
      <c r="AN1848" s="68"/>
      <c r="AO1848" s="68"/>
    </row>
    <row r="1849" spans="1:41" s="43" customFormat="1" x14ac:dyDescent="0.25">
      <c r="A1849" s="42"/>
      <c r="B1849" s="42"/>
      <c r="C1849" s="42"/>
      <c r="D1849" s="42"/>
      <c r="E1849" s="42"/>
      <c r="F1849" s="62"/>
      <c r="G1849" s="62"/>
      <c r="H1849" s="63"/>
      <c r="I1849" s="293"/>
      <c r="K1849" s="42"/>
      <c r="L1849" s="42"/>
      <c r="M1849" s="42"/>
      <c r="N1849" s="42"/>
      <c r="O1849" s="63"/>
      <c r="P1849" s="42"/>
      <c r="Q1849" s="42"/>
      <c r="S1849" s="42"/>
      <c r="T1849" s="39"/>
      <c r="U1849" s="39"/>
      <c r="V1849" s="39"/>
      <c r="W1849" s="39"/>
      <c r="X1849" s="39"/>
      <c r="Y1849" s="39"/>
      <c r="AN1849" s="68"/>
      <c r="AO1849" s="68"/>
    </row>
    <row r="1850" spans="1:41" s="43" customFormat="1" x14ac:dyDescent="0.25">
      <c r="A1850" s="42"/>
      <c r="B1850" s="42"/>
      <c r="C1850" s="42"/>
      <c r="D1850" s="42"/>
      <c r="E1850" s="42"/>
      <c r="F1850" s="62"/>
      <c r="G1850" s="62"/>
      <c r="H1850" s="63"/>
      <c r="I1850" s="293"/>
      <c r="K1850" s="42"/>
      <c r="L1850" s="42"/>
      <c r="M1850" s="42"/>
      <c r="N1850" s="42"/>
      <c r="O1850" s="63"/>
      <c r="P1850" s="42"/>
      <c r="Q1850" s="42"/>
      <c r="S1850" s="42"/>
      <c r="T1850" s="39"/>
      <c r="U1850" s="39"/>
      <c r="V1850" s="39"/>
      <c r="W1850" s="39"/>
      <c r="X1850" s="39"/>
      <c r="Y1850" s="39"/>
      <c r="AN1850" s="68"/>
      <c r="AO1850" s="68"/>
    </row>
    <row r="1851" spans="1:41" s="43" customFormat="1" x14ac:dyDescent="0.25">
      <c r="A1851" s="42"/>
      <c r="B1851" s="42"/>
      <c r="C1851" s="42"/>
      <c r="D1851" s="42"/>
      <c r="E1851" s="42"/>
      <c r="F1851" s="62"/>
      <c r="G1851" s="62"/>
      <c r="H1851" s="63"/>
      <c r="I1851" s="293"/>
      <c r="K1851" s="42"/>
      <c r="L1851" s="42"/>
      <c r="M1851" s="42"/>
      <c r="N1851" s="42"/>
      <c r="O1851" s="63"/>
      <c r="P1851" s="42"/>
      <c r="Q1851" s="42"/>
      <c r="S1851" s="42"/>
      <c r="T1851" s="39"/>
      <c r="U1851" s="39"/>
      <c r="V1851" s="39"/>
      <c r="W1851" s="39"/>
      <c r="X1851" s="39"/>
      <c r="Y1851" s="39"/>
      <c r="AN1851" s="68"/>
      <c r="AO1851" s="68"/>
    </row>
    <row r="1852" spans="1:41" s="43" customFormat="1" x14ac:dyDescent="0.25">
      <c r="A1852" s="42"/>
      <c r="B1852" s="42"/>
      <c r="C1852" s="42"/>
      <c r="D1852" s="42"/>
      <c r="E1852" s="42"/>
      <c r="F1852" s="62"/>
      <c r="G1852" s="62"/>
      <c r="H1852" s="63"/>
      <c r="I1852" s="293"/>
      <c r="K1852" s="42"/>
      <c r="L1852" s="42"/>
      <c r="M1852" s="42"/>
      <c r="N1852" s="42"/>
      <c r="O1852" s="63"/>
      <c r="P1852" s="42"/>
      <c r="Q1852" s="42"/>
      <c r="S1852" s="42"/>
      <c r="T1852" s="39"/>
      <c r="U1852" s="39"/>
      <c r="V1852" s="39"/>
      <c r="W1852" s="39"/>
      <c r="X1852" s="39"/>
      <c r="Y1852" s="39"/>
      <c r="AN1852" s="68"/>
      <c r="AO1852" s="68"/>
    </row>
    <row r="1853" spans="1:41" s="43" customFormat="1" x14ac:dyDescent="0.25">
      <c r="A1853" s="42"/>
      <c r="B1853" s="42"/>
      <c r="C1853" s="42"/>
      <c r="D1853" s="42"/>
      <c r="E1853" s="42"/>
      <c r="F1853" s="62"/>
      <c r="G1853" s="62"/>
      <c r="H1853" s="63"/>
      <c r="I1853" s="293"/>
      <c r="K1853" s="42"/>
      <c r="L1853" s="42"/>
      <c r="M1853" s="42"/>
      <c r="N1853" s="42"/>
      <c r="O1853" s="63"/>
      <c r="P1853" s="42"/>
      <c r="Q1853" s="42"/>
      <c r="S1853" s="42"/>
      <c r="T1853" s="39"/>
      <c r="U1853" s="39"/>
      <c r="V1853" s="39"/>
      <c r="W1853" s="39"/>
      <c r="X1853" s="39"/>
      <c r="Y1853" s="39"/>
      <c r="AN1853" s="68"/>
      <c r="AO1853" s="68"/>
    </row>
    <row r="1854" spans="1:41" s="43" customFormat="1" x14ac:dyDescent="0.25">
      <c r="A1854" s="42"/>
      <c r="B1854" s="42"/>
      <c r="C1854" s="42"/>
      <c r="D1854" s="42"/>
      <c r="E1854" s="42"/>
      <c r="F1854" s="62"/>
      <c r="G1854" s="62"/>
      <c r="H1854" s="63"/>
      <c r="I1854" s="293"/>
      <c r="K1854" s="42"/>
      <c r="L1854" s="42"/>
      <c r="M1854" s="42"/>
      <c r="N1854" s="42"/>
      <c r="O1854" s="63"/>
      <c r="P1854" s="42"/>
      <c r="Q1854" s="42"/>
      <c r="S1854" s="42"/>
      <c r="T1854" s="39"/>
      <c r="U1854" s="39"/>
      <c r="V1854" s="39"/>
      <c r="W1854" s="39"/>
      <c r="X1854" s="39"/>
      <c r="Y1854" s="39"/>
      <c r="AN1854" s="68"/>
      <c r="AO1854" s="68"/>
    </row>
    <row r="1855" spans="1:41" s="43" customFormat="1" x14ac:dyDescent="0.25">
      <c r="A1855" s="42"/>
      <c r="B1855" s="42"/>
      <c r="C1855" s="42"/>
      <c r="D1855" s="42"/>
      <c r="E1855" s="42"/>
      <c r="F1855" s="62"/>
      <c r="G1855" s="62"/>
      <c r="H1855" s="63"/>
      <c r="I1855" s="293"/>
      <c r="K1855" s="42"/>
      <c r="L1855" s="42"/>
      <c r="M1855" s="42"/>
      <c r="N1855" s="42"/>
      <c r="O1855" s="63"/>
      <c r="P1855" s="42"/>
      <c r="Q1855" s="42"/>
      <c r="S1855" s="42"/>
      <c r="T1855" s="39"/>
      <c r="U1855" s="39"/>
      <c r="V1855" s="39"/>
      <c r="W1855" s="39"/>
      <c r="X1855" s="39"/>
      <c r="Y1855" s="39"/>
      <c r="AN1855" s="68"/>
      <c r="AO1855" s="68"/>
    </row>
    <row r="1856" spans="1:41" s="43" customFormat="1" x14ac:dyDescent="0.25">
      <c r="A1856" s="42"/>
      <c r="B1856" s="42"/>
      <c r="C1856" s="42"/>
      <c r="D1856" s="42"/>
      <c r="E1856" s="42"/>
      <c r="F1856" s="62"/>
      <c r="G1856" s="62"/>
      <c r="H1856" s="63"/>
      <c r="I1856" s="293"/>
      <c r="K1856" s="42"/>
      <c r="L1856" s="42"/>
      <c r="M1856" s="42"/>
      <c r="N1856" s="42"/>
      <c r="O1856" s="63"/>
      <c r="P1856" s="42"/>
      <c r="Q1856" s="42"/>
      <c r="S1856" s="42"/>
      <c r="T1856" s="39"/>
      <c r="U1856" s="39"/>
      <c r="V1856" s="39"/>
      <c r="W1856" s="39"/>
      <c r="X1856" s="39"/>
      <c r="Y1856" s="39"/>
      <c r="AN1856" s="68"/>
      <c r="AO1856" s="68"/>
    </row>
    <row r="1857" spans="1:41" s="43" customFormat="1" x14ac:dyDescent="0.25">
      <c r="A1857" s="42"/>
      <c r="B1857" s="42"/>
      <c r="C1857" s="42"/>
      <c r="D1857" s="42"/>
      <c r="E1857" s="42"/>
      <c r="F1857" s="62"/>
      <c r="G1857" s="62"/>
      <c r="H1857" s="63"/>
      <c r="I1857" s="293"/>
      <c r="K1857" s="42"/>
      <c r="L1857" s="42"/>
      <c r="M1857" s="42"/>
      <c r="N1857" s="42"/>
      <c r="O1857" s="63"/>
      <c r="P1857" s="42"/>
      <c r="Q1857" s="42"/>
      <c r="S1857" s="42"/>
      <c r="T1857" s="39"/>
      <c r="U1857" s="39"/>
      <c r="V1857" s="39"/>
      <c r="W1857" s="39"/>
      <c r="X1857" s="39"/>
      <c r="Y1857" s="39"/>
      <c r="AN1857" s="68"/>
      <c r="AO1857" s="68"/>
    </row>
    <row r="1858" spans="1:41" s="43" customFormat="1" x14ac:dyDescent="0.25">
      <c r="A1858" s="42"/>
      <c r="B1858" s="42"/>
      <c r="C1858" s="42"/>
      <c r="D1858" s="42"/>
      <c r="E1858" s="42"/>
      <c r="F1858" s="62"/>
      <c r="G1858" s="62"/>
      <c r="H1858" s="63"/>
      <c r="I1858" s="293"/>
      <c r="K1858" s="42"/>
      <c r="L1858" s="42"/>
      <c r="M1858" s="42"/>
      <c r="N1858" s="42"/>
      <c r="O1858" s="63"/>
      <c r="P1858" s="42"/>
      <c r="Q1858" s="42"/>
      <c r="S1858" s="42"/>
      <c r="T1858" s="39"/>
      <c r="U1858" s="39"/>
      <c r="V1858" s="39"/>
      <c r="W1858" s="39"/>
      <c r="X1858" s="39"/>
      <c r="Y1858" s="39"/>
      <c r="AN1858" s="68"/>
      <c r="AO1858" s="68"/>
    </row>
    <row r="1859" spans="1:41" s="43" customFormat="1" x14ac:dyDescent="0.25">
      <c r="A1859" s="42"/>
      <c r="B1859" s="42"/>
      <c r="C1859" s="42"/>
      <c r="D1859" s="42"/>
      <c r="E1859" s="42"/>
      <c r="F1859" s="62"/>
      <c r="G1859" s="62"/>
      <c r="H1859" s="63"/>
      <c r="I1859" s="293"/>
      <c r="K1859" s="42"/>
      <c r="L1859" s="42"/>
      <c r="M1859" s="42"/>
      <c r="N1859" s="42"/>
      <c r="O1859" s="63"/>
      <c r="P1859" s="42"/>
      <c r="Q1859" s="42"/>
      <c r="S1859" s="42"/>
      <c r="T1859" s="39"/>
      <c r="U1859" s="39"/>
      <c r="V1859" s="39"/>
      <c r="W1859" s="39"/>
      <c r="X1859" s="39"/>
      <c r="Y1859" s="39"/>
      <c r="AN1859" s="68"/>
      <c r="AO1859" s="68"/>
    </row>
    <row r="1860" spans="1:41" s="43" customFormat="1" x14ac:dyDescent="0.25">
      <c r="A1860" s="42"/>
      <c r="B1860" s="42"/>
      <c r="C1860" s="42"/>
      <c r="D1860" s="42"/>
      <c r="E1860" s="42"/>
      <c r="F1860" s="62"/>
      <c r="G1860" s="62"/>
      <c r="H1860" s="63"/>
      <c r="I1860" s="293"/>
      <c r="K1860" s="42"/>
      <c r="L1860" s="42"/>
      <c r="M1860" s="42"/>
      <c r="N1860" s="42"/>
      <c r="O1860" s="63"/>
      <c r="P1860" s="42"/>
      <c r="Q1860" s="42"/>
      <c r="S1860" s="42"/>
      <c r="T1860" s="39"/>
      <c r="U1860" s="39"/>
      <c r="V1860" s="39"/>
      <c r="W1860" s="39"/>
      <c r="X1860" s="39"/>
      <c r="Y1860" s="39"/>
      <c r="AN1860" s="68"/>
      <c r="AO1860" s="68"/>
    </row>
    <row r="1861" spans="1:41" s="43" customFormat="1" x14ac:dyDescent="0.25">
      <c r="A1861" s="42"/>
      <c r="B1861" s="42"/>
      <c r="C1861" s="42"/>
      <c r="D1861" s="42"/>
      <c r="E1861" s="42"/>
      <c r="F1861" s="62"/>
      <c r="G1861" s="62"/>
      <c r="H1861" s="63"/>
      <c r="I1861" s="293"/>
      <c r="K1861" s="42"/>
      <c r="L1861" s="42"/>
      <c r="M1861" s="42"/>
      <c r="N1861" s="42"/>
      <c r="O1861" s="63"/>
      <c r="P1861" s="42"/>
      <c r="Q1861" s="42"/>
      <c r="S1861" s="42"/>
      <c r="T1861" s="39"/>
      <c r="U1861" s="39"/>
      <c r="V1861" s="39"/>
      <c r="W1861" s="39"/>
      <c r="X1861" s="39"/>
      <c r="Y1861" s="39"/>
      <c r="AN1861" s="68"/>
      <c r="AO1861" s="68"/>
    </row>
    <row r="1862" spans="1:41" s="43" customFormat="1" x14ac:dyDescent="0.25">
      <c r="A1862" s="42"/>
      <c r="B1862" s="42"/>
      <c r="C1862" s="42"/>
      <c r="D1862" s="42"/>
      <c r="E1862" s="42"/>
      <c r="F1862" s="62"/>
      <c r="G1862" s="62"/>
      <c r="H1862" s="63"/>
      <c r="I1862" s="293"/>
      <c r="K1862" s="42"/>
      <c r="L1862" s="42"/>
      <c r="M1862" s="42"/>
      <c r="N1862" s="42"/>
      <c r="O1862" s="63"/>
      <c r="P1862" s="42"/>
      <c r="Q1862" s="42"/>
      <c r="S1862" s="42"/>
      <c r="T1862" s="39"/>
      <c r="U1862" s="39"/>
      <c r="V1862" s="39"/>
      <c r="W1862" s="39"/>
      <c r="X1862" s="39"/>
      <c r="Y1862" s="39"/>
      <c r="AN1862" s="68"/>
      <c r="AO1862" s="68"/>
    </row>
    <row r="1863" spans="1:41" s="43" customFormat="1" x14ac:dyDescent="0.25">
      <c r="A1863" s="42"/>
      <c r="B1863" s="42"/>
      <c r="C1863" s="42"/>
      <c r="D1863" s="42"/>
      <c r="E1863" s="42"/>
      <c r="F1863" s="62"/>
      <c r="G1863" s="62"/>
      <c r="H1863" s="63"/>
      <c r="I1863" s="293"/>
      <c r="K1863" s="42"/>
      <c r="L1863" s="42"/>
      <c r="M1863" s="42"/>
      <c r="N1863" s="42"/>
      <c r="O1863" s="63"/>
      <c r="P1863" s="42"/>
      <c r="Q1863" s="42"/>
      <c r="S1863" s="42"/>
      <c r="T1863" s="39"/>
      <c r="U1863" s="39"/>
      <c r="V1863" s="39"/>
      <c r="W1863" s="39"/>
      <c r="X1863" s="39"/>
      <c r="Y1863" s="39"/>
      <c r="AN1863" s="68"/>
      <c r="AO1863" s="68"/>
    </row>
    <row r="1864" spans="1:41" s="43" customFormat="1" x14ac:dyDescent="0.25">
      <c r="A1864" s="42"/>
      <c r="B1864" s="42"/>
      <c r="C1864" s="42"/>
      <c r="D1864" s="42"/>
      <c r="E1864" s="42"/>
      <c r="F1864" s="62"/>
      <c r="G1864" s="62"/>
      <c r="H1864" s="63"/>
      <c r="I1864" s="293"/>
      <c r="K1864" s="42"/>
      <c r="L1864" s="42"/>
      <c r="M1864" s="42"/>
      <c r="N1864" s="42"/>
      <c r="O1864" s="63"/>
      <c r="P1864" s="42"/>
      <c r="Q1864" s="42"/>
      <c r="S1864" s="42"/>
      <c r="T1864" s="39"/>
      <c r="U1864" s="39"/>
      <c r="V1864" s="39"/>
      <c r="W1864" s="39"/>
      <c r="X1864" s="39"/>
      <c r="Y1864" s="39"/>
      <c r="AN1864" s="68"/>
      <c r="AO1864" s="68"/>
    </row>
    <row r="1865" spans="1:41" s="43" customFormat="1" x14ac:dyDescent="0.25">
      <c r="A1865" s="42"/>
      <c r="B1865" s="42"/>
      <c r="C1865" s="42"/>
      <c r="D1865" s="42"/>
      <c r="E1865" s="42"/>
      <c r="F1865" s="62"/>
      <c r="G1865" s="62"/>
      <c r="H1865" s="63"/>
      <c r="I1865" s="293"/>
      <c r="K1865" s="42"/>
      <c r="L1865" s="42"/>
      <c r="M1865" s="42"/>
      <c r="N1865" s="42"/>
      <c r="O1865" s="63"/>
      <c r="P1865" s="42"/>
      <c r="Q1865" s="42"/>
      <c r="S1865" s="42"/>
      <c r="T1865" s="39"/>
      <c r="U1865" s="39"/>
      <c r="V1865" s="39"/>
      <c r="W1865" s="39"/>
      <c r="X1865" s="39"/>
      <c r="Y1865" s="39"/>
      <c r="AN1865" s="68"/>
      <c r="AO1865" s="68"/>
    </row>
    <row r="1866" spans="1:41" s="43" customFormat="1" x14ac:dyDescent="0.25">
      <c r="A1866" s="42"/>
      <c r="B1866" s="42"/>
      <c r="C1866" s="42"/>
      <c r="D1866" s="42"/>
      <c r="E1866" s="42"/>
      <c r="F1866" s="62"/>
      <c r="G1866" s="62"/>
      <c r="H1866" s="63"/>
      <c r="I1866" s="293"/>
      <c r="K1866" s="42"/>
      <c r="L1866" s="42"/>
      <c r="M1866" s="42"/>
      <c r="N1866" s="42"/>
      <c r="O1866" s="63"/>
      <c r="P1866" s="42"/>
      <c r="Q1866" s="42"/>
      <c r="S1866" s="42"/>
      <c r="T1866" s="39"/>
      <c r="U1866" s="39"/>
      <c r="V1866" s="39"/>
      <c r="W1866" s="39"/>
      <c r="X1866" s="39"/>
      <c r="Y1866" s="39"/>
      <c r="AN1866" s="68"/>
      <c r="AO1866" s="68"/>
    </row>
    <row r="1867" spans="1:41" s="43" customFormat="1" x14ac:dyDescent="0.25">
      <c r="A1867" s="42"/>
      <c r="B1867" s="42"/>
      <c r="C1867" s="42"/>
      <c r="D1867" s="42"/>
      <c r="E1867" s="42"/>
      <c r="F1867" s="62"/>
      <c r="G1867" s="62"/>
      <c r="H1867" s="63"/>
      <c r="I1867" s="293"/>
      <c r="K1867" s="42"/>
      <c r="L1867" s="42"/>
      <c r="M1867" s="42"/>
      <c r="N1867" s="42"/>
      <c r="O1867" s="63"/>
      <c r="P1867" s="42"/>
      <c r="Q1867" s="42"/>
      <c r="S1867" s="42"/>
      <c r="T1867" s="39"/>
      <c r="U1867" s="39"/>
      <c r="V1867" s="39"/>
      <c r="W1867" s="39"/>
      <c r="X1867" s="39"/>
      <c r="Y1867" s="39"/>
      <c r="AN1867" s="68"/>
      <c r="AO1867" s="68"/>
    </row>
    <row r="1868" spans="1:41" s="43" customFormat="1" x14ac:dyDescent="0.25">
      <c r="A1868" s="42"/>
      <c r="B1868" s="42"/>
      <c r="C1868" s="42"/>
      <c r="D1868" s="42"/>
      <c r="E1868" s="42"/>
      <c r="F1868" s="62"/>
      <c r="G1868" s="62"/>
      <c r="H1868" s="63"/>
      <c r="I1868" s="293"/>
      <c r="K1868" s="42"/>
      <c r="L1868" s="42"/>
      <c r="M1868" s="42"/>
      <c r="N1868" s="42"/>
      <c r="O1868" s="63"/>
      <c r="P1868" s="42"/>
      <c r="Q1868" s="42"/>
      <c r="S1868" s="42"/>
      <c r="T1868" s="39"/>
      <c r="U1868" s="39"/>
      <c r="V1868" s="39"/>
      <c r="W1868" s="39"/>
      <c r="X1868" s="39"/>
      <c r="Y1868" s="39"/>
      <c r="AN1868" s="68"/>
      <c r="AO1868" s="68"/>
    </row>
    <row r="1869" spans="1:41" s="43" customFormat="1" x14ac:dyDescent="0.25">
      <c r="A1869" s="42"/>
      <c r="B1869" s="42"/>
      <c r="C1869" s="42"/>
      <c r="D1869" s="42"/>
      <c r="E1869" s="42"/>
      <c r="F1869" s="62"/>
      <c r="G1869" s="62"/>
      <c r="H1869" s="63"/>
      <c r="I1869" s="293"/>
      <c r="K1869" s="42"/>
      <c r="L1869" s="42"/>
      <c r="M1869" s="42"/>
      <c r="N1869" s="42"/>
      <c r="O1869" s="63"/>
      <c r="P1869" s="42"/>
      <c r="Q1869" s="42"/>
      <c r="S1869" s="42"/>
      <c r="T1869" s="39"/>
      <c r="U1869" s="39"/>
      <c r="V1869" s="39"/>
      <c r="W1869" s="39"/>
      <c r="X1869" s="39"/>
      <c r="Y1869" s="39"/>
      <c r="AN1869" s="68"/>
      <c r="AO1869" s="68"/>
    </row>
    <row r="1870" spans="1:41" s="43" customFormat="1" x14ac:dyDescent="0.25">
      <c r="A1870" s="42"/>
      <c r="B1870" s="42"/>
      <c r="C1870" s="42"/>
      <c r="D1870" s="42"/>
      <c r="E1870" s="42"/>
      <c r="F1870" s="62"/>
      <c r="G1870" s="62"/>
      <c r="H1870" s="63"/>
      <c r="I1870" s="293"/>
      <c r="K1870" s="42"/>
      <c r="L1870" s="42"/>
      <c r="M1870" s="42"/>
      <c r="N1870" s="42"/>
      <c r="O1870" s="63"/>
      <c r="P1870" s="42"/>
      <c r="Q1870" s="42"/>
      <c r="S1870" s="42"/>
      <c r="T1870" s="39"/>
      <c r="U1870" s="39"/>
      <c r="V1870" s="39"/>
      <c r="W1870" s="39"/>
      <c r="X1870" s="39"/>
      <c r="Y1870" s="39"/>
      <c r="AN1870" s="68"/>
      <c r="AO1870" s="68"/>
    </row>
    <row r="1871" spans="1:41" s="43" customFormat="1" x14ac:dyDescent="0.25">
      <c r="A1871" s="42"/>
      <c r="B1871" s="42"/>
      <c r="C1871" s="42"/>
      <c r="D1871" s="42"/>
      <c r="E1871" s="42"/>
      <c r="F1871" s="62"/>
      <c r="G1871" s="62"/>
      <c r="H1871" s="63"/>
      <c r="I1871" s="293"/>
      <c r="K1871" s="42"/>
      <c r="L1871" s="42"/>
      <c r="M1871" s="42"/>
      <c r="N1871" s="42"/>
      <c r="O1871" s="63"/>
      <c r="P1871" s="42"/>
      <c r="Q1871" s="42"/>
      <c r="S1871" s="42"/>
      <c r="T1871" s="39"/>
      <c r="U1871" s="39"/>
      <c r="V1871" s="39"/>
      <c r="W1871" s="39"/>
      <c r="X1871" s="39"/>
      <c r="Y1871" s="39"/>
      <c r="AN1871" s="68"/>
      <c r="AO1871" s="68"/>
    </row>
    <row r="1872" spans="1:41" s="43" customFormat="1" x14ac:dyDescent="0.25">
      <c r="A1872" s="42"/>
      <c r="B1872" s="42"/>
      <c r="C1872" s="42"/>
      <c r="D1872" s="42"/>
      <c r="E1872" s="42"/>
      <c r="F1872" s="62"/>
      <c r="G1872" s="62"/>
      <c r="H1872" s="63"/>
      <c r="I1872" s="293"/>
      <c r="K1872" s="42"/>
      <c r="L1872" s="42"/>
      <c r="M1872" s="42"/>
      <c r="N1872" s="42"/>
      <c r="O1872" s="63"/>
      <c r="P1872" s="42"/>
      <c r="Q1872" s="42"/>
      <c r="S1872" s="42"/>
      <c r="T1872" s="39"/>
      <c r="U1872" s="39"/>
      <c r="V1872" s="39"/>
      <c r="W1872" s="39"/>
      <c r="X1872" s="39"/>
      <c r="Y1872" s="39"/>
      <c r="AN1872" s="68"/>
      <c r="AO1872" s="68"/>
    </row>
    <row r="1873" spans="1:41" s="43" customFormat="1" x14ac:dyDescent="0.25">
      <c r="A1873" s="42"/>
      <c r="B1873" s="42"/>
      <c r="C1873" s="42"/>
      <c r="D1873" s="42"/>
      <c r="E1873" s="42"/>
      <c r="F1873" s="62"/>
      <c r="G1873" s="62"/>
      <c r="H1873" s="63"/>
      <c r="I1873" s="293"/>
      <c r="K1873" s="42"/>
      <c r="L1873" s="42"/>
      <c r="M1873" s="42"/>
      <c r="N1873" s="42"/>
      <c r="O1873" s="63"/>
      <c r="P1873" s="42"/>
      <c r="Q1873" s="42"/>
      <c r="S1873" s="42"/>
      <c r="T1873" s="39"/>
      <c r="U1873" s="39"/>
      <c r="V1873" s="39"/>
      <c r="W1873" s="39"/>
      <c r="X1873" s="39"/>
      <c r="Y1873" s="39"/>
      <c r="AN1873" s="68"/>
      <c r="AO1873" s="68"/>
    </row>
    <row r="1874" spans="1:41" s="43" customFormat="1" x14ac:dyDescent="0.25">
      <c r="A1874" s="42"/>
      <c r="B1874" s="42"/>
      <c r="C1874" s="42"/>
      <c r="D1874" s="42"/>
      <c r="E1874" s="42"/>
      <c r="F1874" s="62"/>
      <c r="G1874" s="62"/>
      <c r="H1874" s="63"/>
      <c r="I1874" s="293"/>
      <c r="K1874" s="42"/>
      <c r="L1874" s="42"/>
      <c r="M1874" s="42"/>
      <c r="N1874" s="42"/>
      <c r="O1874" s="63"/>
      <c r="P1874" s="42"/>
      <c r="Q1874" s="42"/>
      <c r="S1874" s="42"/>
      <c r="T1874" s="39"/>
      <c r="U1874" s="39"/>
      <c r="V1874" s="39"/>
      <c r="W1874" s="39"/>
      <c r="X1874" s="39"/>
      <c r="Y1874" s="39"/>
      <c r="AN1874" s="68"/>
      <c r="AO1874" s="68"/>
    </row>
    <row r="1875" spans="1:41" s="43" customFormat="1" x14ac:dyDescent="0.25">
      <c r="A1875" s="42"/>
      <c r="B1875" s="42"/>
      <c r="C1875" s="42"/>
      <c r="D1875" s="42"/>
      <c r="E1875" s="42"/>
      <c r="F1875" s="62"/>
      <c r="G1875" s="62"/>
      <c r="H1875" s="63"/>
      <c r="I1875" s="293"/>
      <c r="K1875" s="42"/>
      <c r="L1875" s="42"/>
      <c r="M1875" s="42"/>
      <c r="N1875" s="42"/>
      <c r="O1875" s="63"/>
      <c r="P1875" s="42"/>
      <c r="Q1875" s="42"/>
      <c r="S1875" s="42"/>
      <c r="T1875" s="39"/>
      <c r="U1875" s="39"/>
      <c r="V1875" s="39"/>
      <c r="W1875" s="39"/>
      <c r="X1875" s="39"/>
      <c r="Y1875" s="39"/>
      <c r="AN1875" s="68"/>
      <c r="AO1875" s="68"/>
    </row>
    <row r="1876" spans="1:41" s="43" customFormat="1" x14ac:dyDescent="0.25">
      <c r="A1876" s="42"/>
      <c r="B1876" s="42"/>
      <c r="C1876" s="42"/>
      <c r="D1876" s="42"/>
      <c r="E1876" s="42"/>
      <c r="F1876" s="62"/>
      <c r="G1876" s="62"/>
      <c r="H1876" s="63"/>
      <c r="I1876" s="293"/>
      <c r="K1876" s="42"/>
      <c r="L1876" s="42"/>
      <c r="M1876" s="42"/>
      <c r="N1876" s="42"/>
      <c r="O1876" s="63"/>
      <c r="P1876" s="42"/>
      <c r="Q1876" s="42"/>
      <c r="S1876" s="42"/>
      <c r="T1876" s="39"/>
      <c r="U1876" s="39"/>
      <c r="V1876" s="39"/>
      <c r="W1876" s="39"/>
      <c r="X1876" s="39"/>
      <c r="Y1876" s="39"/>
      <c r="AN1876" s="68"/>
      <c r="AO1876" s="68"/>
    </row>
    <row r="1877" spans="1:41" s="43" customFormat="1" x14ac:dyDescent="0.25">
      <c r="A1877" s="42"/>
      <c r="B1877" s="42"/>
      <c r="C1877" s="42"/>
      <c r="D1877" s="42"/>
      <c r="E1877" s="42"/>
      <c r="F1877" s="62"/>
      <c r="G1877" s="62"/>
      <c r="H1877" s="63"/>
      <c r="I1877" s="293"/>
      <c r="K1877" s="42"/>
      <c r="L1877" s="42"/>
      <c r="M1877" s="42"/>
      <c r="N1877" s="42"/>
      <c r="O1877" s="63"/>
      <c r="P1877" s="42"/>
      <c r="Q1877" s="42"/>
      <c r="S1877" s="42"/>
      <c r="T1877" s="39"/>
      <c r="U1877" s="39"/>
      <c r="V1877" s="39"/>
      <c r="W1877" s="39"/>
      <c r="X1877" s="39"/>
      <c r="Y1877" s="39"/>
      <c r="AN1877" s="68"/>
      <c r="AO1877" s="68"/>
    </row>
    <row r="1878" spans="1:41" s="43" customFormat="1" x14ac:dyDescent="0.25">
      <c r="A1878" s="42"/>
      <c r="B1878" s="42"/>
      <c r="C1878" s="42"/>
      <c r="D1878" s="42"/>
      <c r="E1878" s="42"/>
      <c r="F1878" s="62"/>
      <c r="G1878" s="62"/>
      <c r="H1878" s="63"/>
      <c r="I1878" s="293"/>
      <c r="K1878" s="42"/>
      <c r="L1878" s="42"/>
      <c r="M1878" s="42"/>
      <c r="N1878" s="42"/>
      <c r="O1878" s="63"/>
      <c r="P1878" s="42"/>
      <c r="Q1878" s="42"/>
      <c r="S1878" s="42"/>
      <c r="T1878" s="39"/>
      <c r="U1878" s="39"/>
      <c r="V1878" s="39"/>
      <c r="W1878" s="39"/>
      <c r="X1878" s="39"/>
      <c r="Y1878" s="39"/>
      <c r="AN1878" s="68"/>
      <c r="AO1878" s="68"/>
    </row>
    <row r="1879" spans="1:41" s="43" customFormat="1" x14ac:dyDescent="0.25">
      <c r="A1879" s="42"/>
      <c r="B1879" s="42"/>
      <c r="C1879" s="42"/>
      <c r="D1879" s="42"/>
      <c r="E1879" s="42"/>
      <c r="F1879" s="62"/>
      <c r="G1879" s="62"/>
      <c r="H1879" s="63"/>
      <c r="I1879" s="293"/>
      <c r="K1879" s="42"/>
      <c r="L1879" s="42"/>
      <c r="M1879" s="42"/>
      <c r="N1879" s="42"/>
      <c r="O1879" s="63"/>
      <c r="P1879" s="42"/>
      <c r="Q1879" s="42"/>
      <c r="S1879" s="42"/>
      <c r="T1879" s="39"/>
      <c r="U1879" s="39"/>
      <c r="V1879" s="39"/>
      <c r="W1879" s="39"/>
      <c r="X1879" s="39"/>
      <c r="Y1879" s="39"/>
      <c r="AN1879" s="68"/>
      <c r="AO1879" s="68"/>
    </row>
    <row r="1880" spans="1:41" s="43" customFormat="1" x14ac:dyDescent="0.25">
      <c r="A1880" s="42"/>
      <c r="B1880" s="42"/>
      <c r="C1880" s="42"/>
      <c r="D1880" s="42"/>
      <c r="E1880" s="42"/>
      <c r="F1880" s="62"/>
      <c r="G1880" s="62"/>
      <c r="H1880" s="63"/>
      <c r="I1880" s="293"/>
      <c r="K1880" s="42"/>
      <c r="L1880" s="42"/>
      <c r="M1880" s="42"/>
      <c r="N1880" s="42"/>
      <c r="O1880" s="63"/>
      <c r="P1880" s="42"/>
      <c r="Q1880" s="42"/>
      <c r="S1880" s="42"/>
      <c r="T1880" s="39"/>
      <c r="U1880" s="39"/>
      <c r="V1880" s="39"/>
      <c r="W1880" s="39"/>
      <c r="X1880" s="39"/>
      <c r="Y1880" s="39"/>
      <c r="AN1880" s="68"/>
      <c r="AO1880" s="68"/>
    </row>
    <row r="1881" spans="1:41" s="43" customFormat="1" x14ac:dyDescent="0.25">
      <c r="A1881" s="42"/>
      <c r="B1881" s="42"/>
      <c r="C1881" s="42"/>
      <c r="D1881" s="42"/>
      <c r="E1881" s="42"/>
      <c r="F1881" s="62"/>
      <c r="G1881" s="62"/>
      <c r="H1881" s="63"/>
      <c r="I1881" s="293"/>
      <c r="K1881" s="42"/>
      <c r="L1881" s="42"/>
      <c r="M1881" s="42"/>
      <c r="N1881" s="42"/>
      <c r="O1881" s="63"/>
      <c r="P1881" s="42"/>
      <c r="Q1881" s="42"/>
      <c r="S1881" s="42"/>
      <c r="T1881" s="39"/>
      <c r="U1881" s="39"/>
      <c r="V1881" s="39"/>
      <c r="W1881" s="39"/>
      <c r="X1881" s="39"/>
      <c r="Y1881" s="39"/>
      <c r="AN1881" s="68"/>
      <c r="AO1881" s="68"/>
    </row>
    <row r="1882" spans="1:41" s="43" customFormat="1" x14ac:dyDescent="0.25">
      <c r="A1882" s="42"/>
      <c r="B1882" s="42"/>
      <c r="C1882" s="42"/>
      <c r="D1882" s="42"/>
      <c r="E1882" s="42"/>
      <c r="F1882" s="62"/>
      <c r="G1882" s="62"/>
      <c r="H1882" s="63"/>
      <c r="I1882" s="293"/>
      <c r="K1882" s="42"/>
      <c r="L1882" s="42"/>
      <c r="M1882" s="42"/>
      <c r="N1882" s="42"/>
      <c r="O1882" s="63"/>
      <c r="P1882" s="42"/>
      <c r="Q1882" s="42"/>
      <c r="S1882" s="42"/>
      <c r="T1882" s="39"/>
      <c r="U1882" s="39"/>
      <c r="V1882" s="39"/>
      <c r="W1882" s="39"/>
      <c r="X1882" s="39"/>
      <c r="Y1882" s="39"/>
      <c r="AN1882" s="68"/>
      <c r="AO1882" s="68"/>
    </row>
    <row r="1883" spans="1:41" s="43" customFormat="1" x14ac:dyDescent="0.25">
      <c r="A1883" s="42"/>
      <c r="B1883" s="42"/>
      <c r="C1883" s="42"/>
      <c r="D1883" s="42"/>
      <c r="E1883" s="42"/>
      <c r="F1883" s="62"/>
      <c r="G1883" s="62"/>
      <c r="H1883" s="63"/>
      <c r="I1883" s="293"/>
      <c r="K1883" s="42"/>
      <c r="L1883" s="42"/>
      <c r="M1883" s="42"/>
      <c r="N1883" s="42"/>
      <c r="O1883" s="63"/>
      <c r="P1883" s="42"/>
      <c r="Q1883" s="42"/>
      <c r="S1883" s="42"/>
      <c r="T1883" s="39"/>
      <c r="U1883" s="39"/>
      <c r="V1883" s="39"/>
      <c r="W1883" s="39"/>
      <c r="X1883" s="39"/>
      <c r="Y1883" s="39"/>
      <c r="AN1883" s="68"/>
      <c r="AO1883" s="68"/>
    </row>
    <row r="1884" spans="1:41" s="43" customFormat="1" x14ac:dyDescent="0.25">
      <c r="A1884" s="42"/>
      <c r="B1884" s="42"/>
      <c r="C1884" s="42"/>
      <c r="D1884" s="42"/>
      <c r="E1884" s="42"/>
      <c r="F1884" s="62"/>
      <c r="G1884" s="62"/>
      <c r="H1884" s="63"/>
      <c r="I1884" s="293"/>
      <c r="K1884" s="42"/>
      <c r="L1884" s="42"/>
      <c r="M1884" s="42"/>
      <c r="N1884" s="42"/>
      <c r="O1884" s="63"/>
      <c r="P1884" s="42"/>
      <c r="Q1884" s="42"/>
      <c r="S1884" s="42"/>
      <c r="T1884" s="39"/>
      <c r="U1884" s="39"/>
      <c r="V1884" s="39"/>
      <c r="W1884" s="39"/>
      <c r="X1884" s="39"/>
      <c r="Y1884" s="39"/>
      <c r="AN1884" s="68"/>
      <c r="AO1884" s="68"/>
    </row>
    <row r="1885" spans="1:41" s="43" customFormat="1" x14ac:dyDescent="0.25">
      <c r="A1885" s="42"/>
      <c r="B1885" s="42"/>
      <c r="C1885" s="42"/>
      <c r="D1885" s="42"/>
      <c r="E1885" s="42"/>
      <c r="F1885" s="62"/>
      <c r="G1885" s="62"/>
      <c r="H1885" s="63"/>
      <c r="I1885" s="293"/>
      <c r="K1885" s="42"/>
      <c r="L1885" s="42"/>
      <c r="M1885" s="42"/>
      <c r="N1885" s="42"/>
      <c r="O1885" s="63"/>
      <c r="P1885" s="42"/>
      <c r="Q1885" s="42"/>
      <c r="S1885" s="42"/>
      <c r="T1885" s="39"/>
      <c r="U1885" s="39"/>
      <c r="V1885" s="39"/>
      <c r="W1885" s="39"/>
      <c r="X1885" s="39"/>
      <c r="Y1885" s="39"/>
      <c r="AN1885" s="68"/>
      <c r="AO1885" s="68"/>
    </row>
    <row r="1886" spans="1:41" s="43" customFormat="1" x14ac:dyDescent="0.25">
      <c r="A1886" s="42"/>
      <c r="B1886" s="42"/>
      <c r="C1886" s="42"/>
      <c r="D1886" s="42"/>
      <c r="E1886" s="42"/>
      <c r="F1886" s="62"/>
      <c r="G1886" s="62"/>
      <c r="H1886" s="63"/>
      <c r="I1886" s="293"/>
      <c r="K1886" s="42"/>
      <c r="L1886" s="42"/>
      <c r="M1886" s="42"/>
      <c r="N1886" s="42"/>
      <c r="O1886" s="63"/>
      <c r="P1886" s="42"/>
      <c r="Q1886" s="42"/>
      <c r="S1886" s="42"/>
      <c r="T1886" s="39"/>
      <c r="U1886" s="39"/>
      <c r="V1886" s="39"/>
      <c r="W1886" s="39"/>
      <c r="X1886" s="39"/>
      <c r="Y1886" s="39"/>
      <c r="AN1886" s="68"/>
      <c r="AO1886" s="68"/>
    </row>
    <row r="1887" spans="1:41" s="43" customFormat="1" x14ac:dyDescent="0.25">
      <c r="A1887" s="42"/>
      <c r="B1887" s="42"/>
      <c r="C1887" s="42"/>
      <c r="D1887" s="42"/>
      <c r="E1887" s="42"/>
      <c r="F1887" s="62"/>
      <c r="G1887" s="62"/>
      <c r="H1887" s="63"/>
      <c r="I1887" s="293"/>
      <c r="K1887" s="42"/>
      <c r="L1887" s="42"/>
      <c r="M1887" s="42"/>
      <c r="N1887" s="42"/>
      <c r="O1887" s="63"/>
      <c r="P1887" s="42"/>
      <c r="Q1887" s="42"/>
      <c r="S1887" s="42"/>
      <c r="T1887" s="39"/>
      <c r="U1887" s="39"/>
      <c r="V1887" s="39"/>
      <c r="W1887" s="39"/>
      <c r="X1887" s="39"/>
      <c r="Y1887" s="39"/>
      <c r="AN1887" s="68"/>
      <c r="AO1887" s="68"/>
    </row>
    <row r="1888" spans="1:41" s="43" customFormat="1" x14ac:dyDescent="0.25">
      <c r="A1888" s="42"/>
      <c r="B1888" s="42"/>
      <c r="C1888" s="42"/>
      <c r="D1888" s="42"/>
      <c r="E1888" s="42"/>
      <c r="F1888" s="62"/>
      <c r="G1888" s="62"/>
      <c r="H1888" s="63"/>
      <c r="I1888" s="293"/>
      <c r="K1888" s="42"/>
      <c r="L1888" s="42"/>
      <c r="M1888" s="42"/>
      <c r="N1888" s="42"/>
      <c r="O1888" s="63"/>
      <c r="P1888" s="42"/>
      <c r="Q1888" s="42"/>
      <c r="S1888" s="42"/>
      <c r="T1888" s="39"/>
      <c r="U1888" s="39"/>
      <c r="V1888" s="39"/>
      <c r="W1888" s="39"/>
      <c r="X1888" s="39"/>
      <c r="Y1888" s="39"/>
      <c r="AN1888" s="68"/>
      <c r="AO1888" s="68"/>
    </row>
    <row r="1889" spans="1:41" s="43" customFormat="1" x14ac:dyDescent="0.25">
      <c r="A1889" s="42"/>
      <c r="B1889" s="42"/>
      <c r="C1889" s="42"/>
      <c r="D1889" s="42"/>
      <c r="E1889" s="42"/>
      <c r="F1889" s="62"/>
      <c r="G1889" s="62"/>
      <c r="H1889" s="63"/>
      <c r="I1889" s="293"/>
      <c r="K1889" s="42"/>
      <c r="L1889" s="42"/>
      <c r="M1889" s="42"/>
      <c r="N1889" s="42"/>
      <c r="O1889" s="63"/>
      <c r="P1889" s="42"/>
      <c r="Q1889" s="42"/>
      <c r="S1889" s="42"/>
      <c r="T1889" s="39"/>
      <c r="U1889" s="39"/>
      <c r="V1889" s="39"/>
      <c r="W1889" s="39"/>
      <c r="X1889" s="39"/>
      <c r="Y1889" s="39"/>
      <c r="AN1889" s="68"/>
      <c r="AO1889" s="68"/>
    </row>
    <row r="1890" spans="1:41" s="43" customFormat="1" x14ac:dyDescent="0.25">
      <c r="A1890" s="42"/>
      <c r="B1890" s="42"/>
      <c r="C1890" s="42"/>
      <c r="D1890" s="42"/>
      <c r="E1890" s="42"/>
      <c r="F1890" s="62"/>
      <c r="G1890" s="62"/>
      <c r="H1890" s="63"/>
      <c r="I1890" s="293"/>
      <c r="K1890" s="42"/>
      <c r="L1890" s="42"/>
      <c r="M1890" s="42"/>
      <c r="N1890" s="42"/>
      <c r="O1890" s="63"/>
      <c r="P1890" s="42"/>
      <c r="Q1890" s="42"/>
      <c r="S1890" s="42"/>
      <c r="T1890" s="39"/>
      <c r="U1890" s="39"/>
      <c r="V1890" s="39"/>
      <c r="W1890" s="39"/>
      <c r="X1890" s="39"/>
      <c r="Y1890" s="39"/>
      <c r="AN1890" s="68"/>
      <c r="AO1890" s="68"/>
    </row>
    <row r="1891" spans="1:41" s="43" customFormat="1" x14ac:dyDescent="0.25">
      <c r="A1891" s="42"/>
      <c r="B1891" s="42"/>
      <c r="C1891" s="42"/>
      <c r="D1891" s="42"/>
      <c r="E1891" s="42"/>
      <c r="F1891" s="62"/>
      <c r="G1891" s="62"/>
      <c r="H1891" s="63"/>
      <c r="I1891" s="293"/>
      <c r="K1891" s="42"/>
      <c r="L1891" s="42"/>
      <c r="M1891" s="42"/>
      <c r="N1891" s="42"/>
      <c r="O1891" s="63"/>
      <c r="P1891" s="42"/>
      <c r="Q1891" s="42"/>
      <c r="S1891" s="42"/>
      <c r="T1891" s="39"/>
      <c r="U1891" s="39"/>
      <c r="V1891" s="39"/>
      <c r="W1891" s="39"/>
      <c r="X1891" s="39"/>
      <c r="Y1891" s="39"/>
      <c r="AN1891" s="68"/>
      <c r="AO1891" s="68"/>
    </row>
    <row r="1892" spans="1:41" s="43" customFormat="1" x14ac:dyDescent="0.25">
      <c r="A1892" s="42"/>
      <c r="B1892" s="42"/>
      <c r="C1892" s="42"/>
      <c r="D1892" s="42"/>
      <c r="E1892" s="42"/>
      <c r="F1892" s="62"/>
      <c r="G1892" s="62"/>
      <c r="H1892" s="63"/>
      <c r="I1892" s="293"/>
      <c r="K1892" s="42"/>
      <c r="L1892" s="42"/>
      <c r="M1892" s="42"/>
      <c r="N1892" s="42"/>
      <c r="O1892" s="63"/>
      <c r="P1892" s="42"/>
      <c r="Q1892" s="42"/>
      <c r="S1892" s="42"/>
      <c r="T1892" s="39"/>
      <c r="U1892" s="39"/>
      <c r="V1892" s="39"/>
      <c r="W1892" s="39"/>
      <c r="X1892" s="39"/>
      <c r="Y1892" s="39"/>
      <c r="AN1892" s="68"/>
      <c r="AO1892" s="68"/>
    </row>
    <row r="1893" spans="1:41" s="43" customFormat="1" x14ac:dyDescent="0.25">
      <c r="A1893" s="42"/>
      <c r="B1893" s="42"/>
      <c r="C1893" s="42"/>
      <c r="D1893" s="42"/>
      <c r="E1893" s="42"/>
      <c r="F1893" s="62"/>
      <c r="G1893" s="62"/>
      <c r="H1893" s="63"/>
      <c r="I1893" s="293"/>
      <c r="K1893" s="42"/>
      <c r="L1893" s="42"/>
      <c r="M1893" s="42"/>
      <c r="N1893" s="42"/>
      <c r="O1893" s="63"/>
      <c r="P1893" s="42"/>
      <c r="Q1893" s="42"/>
      <c r="S1893" s="42"/>
      <c r="T1893" s="39"/>
      <c r="U1893" s="39"/>
      <c r="V1893" s="39"/>
      <c r="W1893" s="39"/>
      <c r="X1893" s="39"/>
      <c r="Y1893" s="39"/>
      <c r="AN1893" s="68"/>
      <c r="AO1893" s="68"/>
    </row>
    <row r="1894" spans="1:41" s="43" customFormat="1" x14ac:dyDescent="0.25">
      <c r="A1894" s="42"/>
      <c r="B1894" s="42"/>
      <c r="C1894" s="42"/>
      <c r="D1894" s="42"/>
      <c r="E1894" s="42"/>
      <c r="F1894" s="62"/>
      <c r="G1894" s="62"/>
      <c r="H1894" s="63"/>
      <c r="I1894" s="293"/>
      <c r="K1894" s="42"/>
      <c r="L1894" s="42"/>
      <c r="M1894" s="42"/>
      <c r="N1894" s="42"/>
      <c r="O1894" s="63"/>
      <c r="P1894" s="42"/>
      <c r="Q1894" s="42"/>
      <c r="S1894" s="42"/>
      <c r="T1894" s="39"/>
      <c r="U1894" s="39"/>
      <c r="V1894" s="39"/>
      <c r="W1894" s="39"/>
      <c r="X1894" s="39"/>
      <c r="Y1894" s="39"/>
      <c r="AN1894" s="68"/>
      <c r="AO1894" s="68"/>
    </row>
    <row r="1895" spans="1:41" s="43" customFormat="1" x14ac:dyDescent="0.25">
      <c r="A1895" s="42"/>
      <c r="B1895" s="42"/>
      <c r="C1895" s="42"/>
      <c r="D1895" s="42"/>
      <c r="E1895" s="42"/>
      <c r="F1895" s="62"/>
      <c r="G1895" s="62"/>
      <c r="H1895" s="63"/>
      <c r="I1895" s="293"/>
      <c r="K1895" s="42"/>
      <c r="L1895" s="42"/>
      <c r="M1895" s="42"/>
      <c r="N1895" s="42"/>
      <c r="O1895" s="63"/>
      <c r="P1895" s="42"/>
      <c r="Q1895" s="42"/>
      <c r="S1895" s="42"/>
      <c r="T1895" s="39"/>
      <c r="U1895" s="39"/>
      <c r="V1895" s="39"/>
      <c r="W1895" s="39"/>
      <c r="X1895" s="39"/>
      <c r="Y1895" s="39"/>
      <c r="AN1895" s="68"/>
      <c r="AO1895" s="68"/>
    </row>
    <row r="1896" spans="1:41" s="43" customFormat="1" x14ac:dyDescent="0.25">
      <c r="A1896" s="42"/>
      <c r="B1896" s="42"/>
      <c r="C1896" s="42"/>
      <c r="D1896" s="42"/>
      <c r="E1896" s="42"/>
      <c r="F1896" s="62"/>
      <c r="G1896" s="62"/>
      <c r="H1896" s="63"/>
      <c r="I1896" s="293"/>
      <c r="K1896" s="42"/>
      <c r="L1896" s="42"/>
      <c r="M1896" s="42"/>
      <c r="N1896" s="42"/>
      <c r="O1896" s="63"/>
      <c r="P1896" s="42"/>
      <c r="Q1896" s="42"/>
      <c r="S1896" s="42"/>
      <c r="T1896" s="39"/>
      <c r="U1896" s="39"/>
      <c r="V1896" s="39"/>
      <c r="W1896" s="39"/>
      <c r="X1896" s="39"/>
      <c r="Y1896" s="39"/>
      <c r="AN1896" s="68"/>
      <c r="AO1896" s="68"/>
    </row>
    <row r="1897" spans="1:41" s="43" customFormat="1" x14ac:dyDescent="0.25">
      <c r="A1897" s="42"/>
      <c r="B1897" s="42"/>
      <c r="C1897" s="42"/>
      <c r="D1897" s="42"/>
      <c r="E1897" s="42"/>
      <c r="F1897" s="62"/>
      <c r="G1897" s="62"/>
      <c r="H1897" s="63"/>
      <c r="I1897" s="293"/>
      <c r="K1897" s="42"/>
      <c r="L1897" s="42"/>
      <c r="M1897" s="42"/>
      <c r="N1897" s="42"/>
      <c r="O1897" s="63"/>
      <c r="P1897" s="42"/>
      <c r="Q1897" s="42"/>
      <c r="S1897" s="42"/>
      <c r="T1897" s="39"/>
      <c r="U1897" s="39"/>
      <c r="V1897" s="39"/>
      <c r="W1897" s="39"/>
      <c r="X1897" s="39"/>
      <c r="Y1897" s="39"/>
      <c r="AN1897" s="68"/>
      <c r="AO1897" s="68"/>
    </row>
    <row r="1898" spans="1:41" s="43" customFormat="1" x14ac:dyDescent="0.25">
      <c r="A1898" s="42"/>
      <c r="B1898" s="42"/>
      <c r="C1898" s="42"/>
      <c r="D1898" s="42"/>
      <c r="E1898" s="42"/>
      <c r="F1898" s="62"/>
      <c r="G1898" s="62"/>
      <c r="H1898" s="63"/>
      <c r="I1898" s="293"/>
      <c r="K1898" s="42"/>
      <c r="L1898" s="42"/>
      <c r="M1898" s="42"/>
      <c r="N1898" s="42"/>
      <c r="O1898" s="63"/>
      <c r="P1898" s="42"/>
      <c r="Q1898" s="42"/>
      <c r="S1898" s="42"/>
      <c r="T1898" s="39"/>
      <c r="U1898" s="39"/>
      <c r="V1898" s="39"/>
      <c r="W1898" s="39"/>
      <c r="X1898" s="39"/>
      <c r="Y1898" s="39"/>
      <c r="AN1898" s="68"/>
      <c r="AO1898" s="68"/>
    </row>
    <row r="1899" spans="1:41" s="43" customFormat="1" x14ac:dyDescent="0.25">
      <c r="A1899" s="42"/>
      <c r="B1899" s="42"/>
      <c r="C1899" s="42"/>
      <c r="D1899" s="42"/>
      <c r="E1899" s="42"/>
      <c r="F1899" s="62"/>
      <c r="G1899" s="62"/>
      <c r="H1899" s="63"/>
      <c r="I1899" s="293"/>
      <c r="K1899" s="42"/>
      <c r="L1899" s="42"/>
      <c r="M1899" s="42"/>
      <c r="N1899" s="42"/>
      <c r="O1899" s="63"/>
      <c r="P1899" s="42"/>
      <c r="Q1899" s="42"/>
      <c r="S1899" s="42"/>
      <c r="T1899" s="39"/>
      <c r="U1899" s="39"/>
      <c r="V1899" s="39"/>
      <c r="W1899" s="39"/>
      <c r="X1899" s="39"/>
      <c r="Y1899" s="39"/>
      <c r="AN1899" s="68"/>
      <c r="AO1899" s="68"/>
    </row>
    <row r="1900" spans="1:41" s="43" customFormat="1" x14ac:dyDescent="0.25">
      <c r="A1900" s="42"/>
      <c r="B1900" s="42"/>
      <c r="C1900" s="42"/>
      <c r="D1900" s="42"/>
      <c r="E1900" s="42"/>
      <c r="F1900" s="62"/>
      <c r="G1900" s="62"/>
      <c r="H1900" s="63"/>
      <c r="I1900" s="293"/>
      <c r="K1900" s="42"/>
      <c r="L1900" s="42"/>
      <c r="M1900" s="42"/>
      <c r="N1900" s="42"/>
      <c r="O1900" s="63"/>
      <c r="P1900" s="42"/>
      <c r="Q1900" s="42"/>
      <c r="S1900" s="42"/>
      <c r="T1900" s="39"/>
      <c r="U1900" s="39"/>
      <c r="V1900" s="39"/>
      <c r="W1900" s="39"/>
      <c r="X1900" s="39"/>
      <c r="Y1900" s="39"/>
      <c r="AN1900" s="68"/>
      <c r="AO1900" s="68"/>
    </row>
    <row r="1901" spans="1:41" s="43" customFormat="1" x14ac:dyDescent="0.25">
      <c r="A1901" s="42"/>
      <c r="B1901" s="42"/>
      <c r="C1901" s="42"/>
      <c r="D1901" s="42"/>
      <c r="E1901" s="42"/>
      <c r="F1901" s="62"/>
      <c r="G1901" s="62"/>
      <c r="H1901" s="63"/>
      <c r="I1901" s="293"/>
      <c r="K1901" s="42"/>
      <c r="L1901" s="42"/>
      <c r="M1901" s="42"/>
      <c r="N1901" s="42"/>
      <c r="O1901" s="63"/>
      <c r="P1901" s="42"/>
      <c r="Q1901" s="42"/>
      <c r="S1901" s="42"/>
      <c r="T1901" s="39"/>
      <c r="U1901" s="39"/>
      <c r="V1901" s="39"/>
      <c r="W1901" s="39"/>
      <c r="X1901" s="39"/>
      <c r="Y1901" s="39"/>
      <c r="AN1901" s="68"/>
      <c r="AO1901" s="68"/>
    </row>
    <row r="1902" spans="1:41" s="43" customFormat="1" x14ac:dyDescent="0.25">
      <c r="A1902" s="42"/>
      <c r="B1902" s="42"/>
      <c r="C1902" s="42"/>
      <c r="D1902" s="42"/>
      <c r="E1902" s="42"/>
      <c r="F1902" s="62"/>
      <c r="G1902" s="62"/>
      <c r="H1902" s="63"/>
      <c r="I1902" s="293"/>
      <c r="K1902" s="42"/>
      <c r="L1902" s="42"/>
      <c r="M1902" s="42"/>
      <c r="N1902" s="42"/>
      <c r="O1902" s="63"/>
      <c r="P1902" s="42"/>
      <c r="Q1902" s="42"/>
      <c r="S1902" s="42"/>
      <c r="T1902" s="39"/>
      <c r="U1902" s="39"/>
      <c r="V1902" s="39"/>
      <c r="W1902" s="39"/>
      <c r="X1902" s="39"/>
      <c r="Y1902" s="39"/>
      <c r="AN1902" s="68"/>
      <c r="AO1902" s="68"/>
    </row>
    <row r="1903" spans="1:41" s="43" customFormat="1" x14ac:dyDescent="0.25">
      <c r="A1903" s="42"/>
      <c r="B1903" s="42"/>
      <c r="C1903" s="42"/>
      <c r="D1903" s="42"/>
      <c r="E1903" s="42"/>
      <c r="F1903" s="62"/>
      <c r="G1903" s="62"/>
      <c r="H1903" s="63"/>
      <c r="I1903" s="293"/>
      <c r="K1903" s="42"/>
      <c r="L1903" s="42"/>
      <c r="M1903" s="42"/>
      <c r="N1903" s="42"/>
      <c r="O1903" s="63"/>
      <c r="P1903" s="42"/>
      <c r="Q1903" s="42"/>
      <c r="S1903" s="42"/>
      <c r="T1903" s="39"/>
      <c r="U1903" s="39"/>
      <c r="V1903" s="39"/>
      <c r="W1903" s="39"/>
      <c r="X1903" s="39"/>
      <c r="Y1903" s="39"/>
      <c r="AN1903" s="68"/>
      <c r="AO1903" s="68"/>
    </row>
    <row r="1904" spans="1:41" s="43" customFormat="1" x14ac:dyDescent="0.25">
      <c r="A1904" s="42"/>
      <c r="B1904" s="42"/>
      <c r="C1904" s="42"/>
      <c r="D1904" s="42"/>
      <c r="E1904" s="42"/>
      <c r="F1904" s="62"/>
      <c r="G1904" s="62"/>
      <c r="H1904" s="63"/>
      <c r="I1904" s="293"/>
      <c r="K1904" s="42"/>
      <c r="L1904" s="42"/>
      <c r="M1904" s="42"/>
      <c r="N1904" s="42"/>
      <c r="O1904" s="63"/>
      <c r="P1904" s="42"/>
      <c r="Q1904" s="42"/>
      <c r="S1904" s="42"/>
      <c r="T1904" s="39"/>
      <c r="U1904" s="39"/>
      <c r="V1904" s="39"/>
      <c r="W1904" s="39"/>
      <c r="X1904" s="39"/>
      <c r="Y1904" s="39"/>
      <c r="AN1904" s="68"/>
      <c r="AO1904" s="68"/>
    </row>
    <row r="1905" spans="1:41" s="43" customFormat="1" x14ac:dyDescent="0.25">
      <c r="A1905" s="42"/>
      <c r="B1905" s="42"/>
      <c r="C1905" s="42"/>
      <c r="D1905" s="42"/>
      <c r="E1905" s="42"/>
      <c r="F1905" s="62"/>
      <c r="G1905" s="62"/>
      <c r="H1905" s="63"/>
      <c r="I1905" s="293"/>
      <c r="K1905" s="42"/>
      <c r="L1905" s="42"/>
      <c r="M1905" s="42"/>
      <c r="N1905" s="42"/>
      <c r="O1905" s="63"/>
      <c r="P1905" s="42"/>
      <c r="Q1905" s="42"/>
      <c r="S1905" s="42"/>
      <c r="T1905" s="39"/>
      <c r="U1905" s="39"/>
      <c r="V1905" s="39"/>
      <c r="W1905" s="39"/>
      <c r="X1905" s="39"/>
      <c r="Y1905" s="39"/>
      <c r="AN1905" s="68"/>
      <c r="AO1905" s="68"/>
    </row>
    <row r="1906" spans="1:41" s="43" customFormat="1" x14ac:dyDescent="0.25">
      <c r="A1906" s="42"/>
      <c r="B1906" s="42"/>
      <c r="C1906" s="42"/>
      <c r="D1906" s="42"/>
      <c r="E1906" s="42"/>
      <c r="F1906" s="62"/>
      <c r="G1906" s="62"/>
      <c r="H1906" s="63"/>
      <c r="I1906" s="293"/>
      <c r="K1906" s="42"/>
      <c r="L1906" s="42"/>
      <c r="M1906" s="42"/>
      <c r="N1906" s="42"/>
      <c r="O1906" s="63"/>
      <c r="P1906" s="42"/>
      <c r="Q1906" s="42"/>
      <c r="S1906" s="42"/>
      <c r="T1906" s="39"/>
      <c r="U1906" s="39"/>
      <c r="V1906" s="39"/>
      <c r="W1906" s="39"/>
      <c r="X1906" s="39"/>
      <c r="Y1906" s="39"/>
      <c r="AN1906" s="68"/>
      <c r="AO1906" s="68"/>
    </row>
    <row r="1907" spans="1:41" s="43" customFormat="1" x14ac:dyDescent="0.25">
      <c r="A1907" s="42"/>
      <c r="B1907" s="42"/>
      <c r="C1907" s="42"/>
      <c r="D1907" s="42"/>
      <c r="E1907" s="42"/>
      <c r="F1907" s="62"/>
      <c r="G1907" s="62"/>
      <c r="H1907" s="63"/>
      <c r="I1907" s="293"/>
      <c r="K1907" s="42"/>
      <c r="L1907" s="42"/>
      <c r="M1907" s="42"/>
      <c r="N1907" s="42"/>
      <c r="O1907" s="63"/>
      <c r="P1907" s="42"/>
      <c r="Q1907" s="42"/>
      <c r="S1907" s="42"/>
      <c r="T1907" s="39"/>
      <c r="U1907" s="39"/>
      <c r="V1907" s="39"/>
      <c r="W1907" s="39"/>
      <c r="X1907" s="39"/>
      <c r="Y1907" s="39"/>
      <c r="AN1907" s="68"/>
      <c r="AO1907" s="68"/>
    </row>
    <row r="1908" spans="1:41" s="43" customFormat="1" x14ac:dyDescent="0.25">
      <c r="A1908" s="42"/>
      <c r="B1908" s="42"/>
      <c r="C1908" s="42"/>
      <c r="D1908" s="42"/>
      <c r="E1908" s="42"/>
      <c r="F1908" s="62"/>
      <c r="G1908" s="62"/>
      <c r="H1908" s="63"/>
      <c r="I1908" s="293"/>
      <c r="K1908" s="42"/>
      <c r="L1908" s="42"/>
      <c r="M1908" s="42"/>
      <c r="N1908" s="42"/>
      <c r="O1908" s="63"/>
      <c r="P1908" s="42"/>
      <c r="Q1908" s="42"/>
      <c r="S1908" s="42"/>
      <c r="T1908" s="39"/>
      <c r="U1908" s="39"/>
      <c r="V1908" s="39"/>
      <c r="W1908" s="39"/>
      <c r="X1908" s="39"/>
      <c r="Y1908" s="39"/>
      <c r="AN1908" s="68"/>
      <c r="AO1908" s="68"/>
    </row>
    <row r="1909" spans="1:41" s="43" customFormat="1" x14ac:dyDescent="0.25">
      <c r="A1909" s="42"/>
      <c r="B1909" s="42"/>
      <c r="C1909" s="42"/>
      <c r="D1909" s="42"/>
      <c r="E1909" s="42"/>
      <c r="F1909" s="62"/>
      <c r="G1909" s="62"/>
      <c r="H1909" s="63"/>
      <c r="I1909" s="293"/>
      <c r="K1909" s="42"/>
      <c r="L1909" s="42"/>
      <c r="M1909" s="42"/>
      <c r="N1909" s="42"/>
      <c r="O1909" s="63"/>
      <c r="P1909" s="42"/>
      <c r="Q1909" s="42"/>
      <c r="S1909" s="42"/>
      <c r="T1909" s="39"/>
      <c r="U1909" s="39"/>
      <c r="V1909" s="39"/>
      <c r="W1909" s="39"/>
      <c r="X1909" s="39"/>
      <c r="Y1909" s="39"/>
      <c r="AN1909" s="68"/>
      <c r="AO1909" s="68"/>
    </row>
    <row r="1910" spans="1:41" s="43" customFormat="1" x14ac:dyDescent="0.25">
      <c r="A1910" s="42"/>
      <c r="B1910" s="42"/>
      <c r="C1910" s="42"/>
      <c r="D1910" s="42"/>
      <c r="E1910" s="42"/>
      <c r="F1910" s="62"/>
      <c r="G1910" s="62"/>
      <c r="H1910" s="63"/>
      <c r="I1910" s="293"/>
      <c r="K1910" s="42"/>
      <c r="L1910" s="42"/>
      <c r="M1910" s="42"/>
      <c r="N1910" s="42"/>
      <c r="O1910" s="63"/>
      <c r="P1910" s="42"/>
      <c r="Q1910" s="42"/>
      <c r="S1910" s="42"/>
      <c r="T1910" s="39"/>
      <c r="U1910" s="39"/>
      <c r="V1910" s="39"/>
      <c r="W1910" s="39"/>
      <c r="X1910" s="39"/>
      <c r="Y1910" s="39"/>
      <c r="AN1910" s="68"/>
      <c r="AO1910" s="68"/>
    </row>
    <row r="1911" spans="1:41" s="43" customFormat="1" x14ac:dyDescent="0.25">
      <c r="A1911" s="42"/>
      <c r="B1911" s="42"/>
      <c r="C1911" s="42"/>
      <c r="D1911" s="42"/>
      <c r="E1911" s="42"/>
      <c r="F1911" s="62"/>
      <c r="G1911" s="62"/>
      <c r="H1911" s="63"/>
      <c r="I1911" s="293"/>
      <c r="K1911" s="42"/>
      <c r="L1911" s="42"/>
      <c r="M1911" s="42"/>
      <c r="N1911" s="42"/>
      <c r="O1911" s="63"/>
      <c r="P1911" s="42"/>
      <c r="Q1911" s="42"/>
      <c r="S1911" s="42"/>
      <c r="T1911" s="39"/>
      <c r="U1911" s="39"/>
      <c r="V1911" s="39"/>
      <c r="W1911" s="39"/>
      <c r="X1911" s="39"/>
      <c r="Y1911" s="39"/>
      <c r="AN1911" s="68"/>
      <c r="AO1911" s="68"/>
    </row>
    <row r="1912" spans="1:41" s="43" customFormat="1" x14ac:dyDescent="0.25">
      <c r="A1912" s="42"/>
      <c r="B1912" s="42"/>
      <c r="C1912" s="42"/>
      <c r="D1912" s="42"/>
      <c r="E1912" s="42"/>
      <c r="F1912" s="62"/>
      <c r="G1912" s="62"/>
      <c r="H1912" s="63"/>
      <c r="I1912" s="293"/>
      <c r="K1912" s="42"/>
      <c r="L1912" s="42"/>
      <c r="M1912" s="42"/>
      <c r="N1912" s="42"/>
      <c r="O1912" s="63"/>
      <c r="P1912" s="42"/>
      <c r="Q1912" s="42"/>
      <c r="S1912" s="42"/>
      <c r="T1912" s="39"/>
      <c r="U1912" s="39"/>
      <c r="V1912" s="39"/>
      <c r="W1912" s="39"/>
      <c r="X1912" s="39"/>
      <c r="Y1912" s="39"/>
      <c r="AN1912" s="68"/>
      <c r="AO1912" s="68"/>
    </row>
    <row r="1913" spans="1:41" s="43" customFormat="1" x14ac:dyDescent="0.25">
      <c r="A1913" s="42"/>
      <c r="B1913" s="42"/>
      <c r="C1913" s="42"/>
      <c r="D1913" s="42"/>
      <c r="E1913" s="42"/>
      <c r="F1913" s="62"/>
      <c r="G1913" s="62"/>
      <c r="H1913" s="63"/>
      <c r="I1913" s="293"/>
      <c r="K1913" s="42"/>
      <c r="L1913" s="42"/>
      <c r="M1913" s="42"/>
      <c r="N1913" s="42"/>
      <c r="O1913" s="63"/>
      <c r="P1913" s="42"/>
      <c r="Q1913" s="42"/>
      <c r="S1913" s="42"/>
      <c r="T1913" s="39"/>
      <c r="U1913" s="39"/>
      <c r="V1913" s="39"/>
      <c r="W1913" s="39"/>
      <c r="X1913" s="39"/>
      <c r="Y1913" s="39"/>
      <c r="AN1913" s="68"/>
      <c r="AO1913" s="68"/>
    </row>
    <row r="1914" spans="1:41" s="43" customFormat="1" x14ac:dyDescent="0.25">
      <c r="A1914" s="42"/>
      <c r="B1914" s="42"/>
      <c r="C1914" s="42"/>
      <c r="D1914" s="42"/>
      <c r="E1914" s="42"/>
      <c r="F1914" s="62"/>
      <c r="G1914" s="62"/>
      <c r="H1914" s="63"/>
      <c r="I1914" s="293"/>
      <c r="K1914" s="42"/>
      <c r="L1914" s="42"/>
      <c r="M1914" s="42"/>
      <c r="N1914" s="42"/>
      <c r="O1914" s="63"/>
      <c r="P1914" s="42"/>
      <c r="Q1914" s="42"/>
      <c r="S1914" s="42"/>
      <c r="T1914" s="39"/>
      <c r="U1914" s="39"/>
      <c r="V1914" s="39"/>
      <c r="W1914" s="39"/>
      <c r="X1914" s="39"/>
      <c r="Y1914" s="39"/>
      <c r="AN1914" s="68"/>
      <c r="AO1914" s="68"/>
    </row>
    <row r="1915" spans="1:41" s="43" customFormat="1" x14ac:dyDescent="0.25">
      <c r="A1915" s="42"/>
      <c r="B1915" s="42"/>
      <c r="C1915" s="42"/>
      <c r="D1915" s="42"/>
      <c r="E1915" s="42"/>
      <c r="F1915" s="62"/>
      <c r="G1915" s="62"/>
      <c r="H1915" s="63"/>
      <c r="I1915" s="293"/>
      <c r="K1915" s="42"/>
      <c r="L1915" s="42"/>
      <c r="M1915" s="42"/>
      <c r="N1915" s="42"/>
      <c r="O1915" s="63"/>
      <c r="P1915" s="42"/>
      <c r="Q1915" s="42"/>
      <c r="S1915" s="42"/>
      <c r="T1915" s="39"/>
      <c r="U1915" s="39"/>
      <c r="V1915" s="39"/>
      <c r="W1915" s="39"/>
      <c r="X1915" s="39"/>
      <c r="Y1915" s="39"/>
      <c r="AN1915" s="68"/>
      <c r="AO1915" s="68"/>
    </row>
    <row r="1916" spans="1:41" s="43" customFormat="1" x14ac:dyDescent="0.25">
      <c r="A1916" s="42"/>
      <c r="B1916" s="42"/>
      <c r="C1916" s="42"/>
      <c r="D1916" s="42"/>
      <c r="E1916" s="42"/>
      <c r="F1916" s="62"/>
      <c r="G1916" s="62"/>
      <c r="H1916" s="63"/>
      <c r="I1916" s="293"/>
      <c r="K1916" s="42"/>
      <c r="L1916" s="42"/>
      <c r="M1916" s="42"/>
      <c r="N1916" s="42"/>
      <c r="O1916" s="63"/>
      <c r="P1916" s="42"/>
      <c r="Q1916" s="42"/>
      <c r="S1916" s="42"/>
      <c r="T1916" s="39"/>
      <c r="U1916" s="39"/>
      <c r="V1916" s="39"/>
      <c r="W1916" s="39"/>
      <c r="X1916" s="39"/>
      <c r="Y1916" s="39"/>
      <c r="AN1916" s="68"/>
      <c r="AO1916" s="68"/>
    </row>
    <row r="1917" spans="1:41" s="43" customFormat="1" x14ac:dyDescent="0.25">
      <c r="A1917" s="42"/>
      <c r="B1917" s="42"/>
      <c r="C1917" s="42"/>
      <c r="D1917" s="42"/>
      <c r="E1917" s="42"/>
      <c r="F1917" s="62"/>
      <c r="G1917" s="62"/>
      <c r="H1917" s="63"/>
      <c r="I1917" s="293"/>
      <c r="K1917" s="42"/>
      <c r="L1917" s="42"/>
      <c r="M1917" s="42"/>
      <c r="N1917" s="42"/>
      <c r="O1917" s="63"/>
      <c r="P1917" s="42"/>
      <c r="Q1917" s="42"/>
      <c r="S1917" s="42"/>
      <c r="T1917" s="39"/>
      <c r="U1917" s="39"/>
      <c r="V1917" s="39"/>
      <c r="W1917" s="39"/>
      <c r="X1917" s="39"/>
      <c r="Y1917" s="39"/>
      <c r="AN1917" s="68"/>
      <c r="AO1917" s="68"/>
    </row>
    <row r="1918" spans="1:41" s="43" customFormat="1" x14ac:dyDescent="0.25">
      <c r="A1918" s="42"/>
      <c r="B1918" s="42"/>
      <c r="C1918" s="42"/>
      <c r="D1918" s="42"/>
      <c r="E1918" s="42"/>
      <c r="F1918" s="62"/>
      <c r="G1918" s="62"/>
      <c r="H1918" s="63"/>
      <c r="I1918" s="293"/>
      <c r="K1918" s="42"/>
      <c r="L1918" s="42"/>
      <c r="M1918" s="42"/>
      <c r="N1918" s="42"/>
      <c r="O1918" s="63"/>
      <c r="P1918" s="42"/>
      <c r="Q1918" s="42"/>
      <c r="S1918" s="42"/>
      <c r="T1918" s="39"/>
      <c r="U1918" s="39"/>
      <c r="V1918" s="39"/>
      <c r="W1918" s="39"/>
      <c r="X1918" s="39"/>
      <c r="Y1918" s="39"/>
      <c r="AN1918" s="68"/>
      <c r="AO1918" s="68"/>
    </row>
    <row r="1919" spans="1:41" s="43" customFormat="1" x14ac:dyDescent="0.25">
      <c r="A1919" s="42"/>
      <c r="B1919" s="42"/>
      <c r="C1919" s="42"/>
      <c r="D1919" s="42"/>
      <c r="E1919" s="42"/>
      <c r="F1919" s="62"/>
      <c r="G1919" s="62"/>
      <c r="H1919" s="63"/>
      <c r="I1919" s="293"/>
      <c r="K1919" s="42"/>
      <c r="L1919" s="42"/>
      <c r="M1919" s="42"/>
      <c r="N1919" s="42"/>
      <c r="O1919" s="63"/>
      <c r="P1919" s="42"/>
      <c r="Q1919" s="42"/>
      <c r="S1919" s="42"/>
      <c r="T1919" s="39"/>
      <c r="U1919" s="39"/>
      <c r="V1919" s="39"/>
      <c r="W1919" s="39"/>
      <c r="X1919" s="39"/>
      <c r="Y1919" s="39"/>
      <c r="AN1919" s="68"/>
      <c r="AO1919" s="68"/>
    </row>
    <row r="1920" spans="1:41" s="43" customFormat="1" x14ac:dyDescent="0.25">
      <c r="A1920" s="42"/>
      <c r="B1920" s="42"/>
      <c r="C1920" s="42"/>
      <c r="D1920" s="42"/>
      <c r="E1920" s="42"/>
      <c r="F1920" s="62"/>
      <c r="G1920" s="62"/>
      <c r="H1920" s="63"/>
      <c r="I1920" s="293"/>
      <c r="K1920" s="42"/>
      <c r="L1920" s="42"/>
      <c r="M1920" s="42"/>
      <c r="N1920" s="42"/>
      <c r="O1920" s="63"/>
      <c r="P1920" s="42"/>
      <c r="Q1920" s="42"/>
      <c r="S1920" s="42"/>
      <c r="T1920" s="39"/>
      <c r="U1920" s="39"/>
      <c r="V1920" s="39"/>
      <c r="W1920" s="39"/>
      <c r="X1920" s="39"/>
      <c r="Y1920" s="39"/>
      <c r="AN1920" s="68"/>
      <c r="AO1920" s="68"/>
    </row>
    <row r="1921" spans="1:41" s="43" customFormat="1" x14ac:dyDescent="0.25">
      <c r="A1921" s="42"/>
      <c r="B1921" s="42"/>
      <c r="C1921" s="42"/>
      <c r="D1921" s="42"/>
      <c r="E1921" s="42"/>
      <c r="F1921" s="62"/>
      <c r="G1921" s="62"/>
      <c r="H1921" s="63"/>
      <c r="I1921" s="293"/>
      <c r="K1921" s="42"/>
      <c r="L1921" s="42"/>
      <c r="M1921" s="42"/>
      <c r="N1921" s="42"/>
      <c r="O1921" s="63"/>
      <c r="P1921" s="42"/>
      <c r="Q1921" s="42"/>
      <c r="S1921" s="42"/>
      <c r="T1921" s="39"/>
      <c r="U1921" s="39"/>
      <c r="V1921" s="39"/>
      <c r="W1921" s="39"/>
      <c r="X1921" s="39"/>
      <c r="Y1921" s="39"/>
      <c r="AN1921" s="68"/>
      <c r="AO1921" s="68"/>
    </row>
    <row r="1922" spans="1:41" s="43" customFormat="1" x14ac:dyDescent="0.25">
      <c r="A1922" s="42"/>
      <c r="B1922" s="42"/>
      <c r="C1922" s="42"/>
      <c r="D1922" s="42"/>
      <c r="E1922" s="42"/>
      <c r="F1922" s="62"/>
      <c r="G1922" s="62"/>
      <c r="H1922" s="63"/>
      <c r="I1922" s="293"/>
      <c r="K1922" s="42"/>
      <c r="L1922" s="42"/>
      <c r="M1922" s="42"/>
      <c r="N1922" s="42"/>
      <c r="O1922" s="63"/>
      <c r="P1922" s="42"/>
      <c r="Q1922" s="42"/>
      <c r="S1922" s="42"/>
      <c r="T1922" s="39"/>
      <c r="U1922" s="39"/>
      <c r="V1922" s="39"/>
      <c r="W1922" s="39"/>
      <c r="X1922" s="39"/>
      <c r="Y1922" s="39"/>
      <c r="AN1922" s="68"/>
      <c r="AO1922" s="68"/>
    </row>
    <row r="1923" spans="1:41" s="43" customFormat="1" x14ac:dyDescent="0.25">
      <c r="A1923" s="42"/>
      <c r="B1923" s="42"/>
      <c r="C1923" s="42"/>
      <c r="D1923" s="42"/>
      <c r="E1923" s="42"/>
      <c r="F1923" s="62"/>
      <c r="G1923" s="62"/>
      <c r="H1923" s="63"/>
      <c r="I1923" s="293"/>
      <c r="K1923" s="42"/>
      <c r="L1923" s="42"/>
      <c r="M1923" s="42"/>
      <c r="N1923" s="42"/>
      <c r="O1923" s="63"/>
      <c r="P1923" s="42"/>
      <c r="Q1923" s="42"/>
      <c r="S1923" s="42"/>
      <c r="T1923" s="39"/>
      <c r="U1923" s="39"/>
      <c r="V1923" s="39"/>
      <c r="W1923" s="39"/>
      <c r="X1923" s="39"/>
      <c r="Y1923" s="39"/>
      <c r="AN1923" s="68"/>
      <c r="AO1923" s="68"/>
    </row>
    <row r="1924" spans="1:41" s="43" customFormat="1" x14ac:dyDescent="0.25">
      <c r="A1924" s="42"/>
      <c r="B1924" s="42"/>
      <c r="C1924" s="42"/>
      <c r="D1924" s="42"/>
      <c r="E1924" s="42"/>
      <c r="F1924" s="62"/>
      <c r="G1924" s="62"/>
      <c r="H1924" s="63"/>
      <c r="I1924" s="293"/>
      <c r="K1924" s="42"/>
      <c r="L1924" s="42"/>
      <c r="M1924" s="42"/>
      <c r="N1924" s="42"/>
      <c r="O1924" s="63"/>
      <c r="P1924" s="42"/>
      <c r="Q1924" s="42"/>
      <c r="S1924" s="42"/>
      <c r="T1924" s="39"/>
      <c r="U1924" s="39"/>
      <c r="V1924" s="39"/>
      <c r="W1924" s="39"/>
      <c r="X1924" s="39"/>
      <c r="Y1924" s="39"/>
      <c r="AN1924" s="68"/>
      <c r="AO1924" s="68"/>
    </row>
    <row r="1925" spans="1:41" s="43" customFormat="1" x14ac:dyDescent="0.25">
      <c r="A1925" s="42"/>
      <c r="B1925" s="42"/>
      <c r="C1925" s="42"/>
      <c r="D1925" s="42"/>
      <c r="E1925" s="42"/>
      <c r="F1925" s="62"/>
      <c r="G1925" s="62"/>
      <c r="H1925" s="63"/>
      <c r="I1925" s="293"/>
      <c r="K1925" s="42"/>
      <c r="L1925" s="42"/>
      <c r="M1925" s="42"/>
      <c r="N1925" s="42"/>
      <c r="O1925" s="63"/>
      <c r="P1925" s="42"/>
      <c r="Q1925" s="42"/>
      <c r="S1925" s="42"/>
      <c r="T1925" s="39"/>
      <c r="U1925" s="39"/>
      <c r="V1925" s="39"/>
      <c r="W1925" s="39"/>
      <c r="X1925" s="39"/>
      <c r="Y1925" s="39"/>
      <c r="AN1925" s="68"/>
      <c r="AO1925" s="68"/>
    </row>
    <row r="1926" spans="1:41" s="43" customFormat="1" x14ac:dyDescent="0.25">
      <c r="A1926" s="42"/>
      <c r="B1926" s="42"/>
      <c r="C1926" s="42"/>
      <c r="D1926" s="42"/>
      <c r="E1926" s="42"/>
      <c r="F1926" s="62"/>
      <c r="G1926" s="62"/>
      <c r="H1926" s="63"/>
      <c r="I1926" s="293"/>
      <c r="K1926" s="42"/>
      <c r="L1926" s="42"/>
      <c r="M1926" s="42"/>
      <c r="N1926" s="42"/>
      <c r="O1926" s="63"/>
      <c r="P1926" s="42"/>
      <c r="Q1926" s="42"/>
      <c r="S1926" s="42"/>
      <c r="T1926" s="39"/>
      <c r="U1926" s="39"/>
      <c r="V1926" s="39"/>
      <c r="W1926" s="39"/>
      <c r="X1926" s="39"/>
      <c r="Y1926" s="39"/>
      <c r="AN1926" s="68"/>
      <c r="AO1926" s="68"/>
    </row>
    <row r="1927" spans="1:41" s="43" customFormat="1" x14ac:dyDescent="0.25">
      <c r="A1927" s="42"/>
      <c r="B1927" s="42"/>
      <c r="C1927" s="42"/>
      <c r="D1927" s="42"/>
      <c r="E1927" s="42"/>
      <c r="F1927" s="62"/>
      <c r="G1927" s="62"/>
      <c r="H1927" s="63"/>
      <c r="I1927" s="293"/>
      <c r="K1927" s="42"/>
      <c r="L1927" s="42"/>
      <c r="M1927" s="42"/>
      <c r="N1927" s="42"/>
      <c r="O1927" s="63"/>
      <c r="P1927" s="42"/>
      <c r="Q1927" s="42"/>
      <c r="S1927" s="42"/>
      <c r="T1927" s="39"/>
      <c r="U1927" s="39"/>
      <c r="V1927" s="39"/>
      <c r="W1927" s="39"/>
      <c r="X1927" s="39"/>
      <c r="Y1927" s="39"/>
      <c r="AN1927" s="68"/>
      <c r="AO1927" s="68"/>
    </row>
    <row r="1928" spans="1:41" s="43" customFormat="1" x14ac:dyDescent="0.25">
      <c r="A1928" s="42"/>
      <c r="B1928" s="42"/>
      <c r="C1928" s="42"/>
      <c r="D1928" s="42"/>
      <c r="E1928" s="42"/>
      <c r="F1928" s="62"/>
      <c r="G1928" s="62"/>
      <c r="H1928" s="63"/>
      <c r="I1928" s="293"/>
      <c r="K1928" s="42"/>
      <c r="L1928" s="42"/>
      <c r="M1928" s="42"/>
      <c r="N1928" s="42"/>
      <c r="O1928" s="63"/>
      <c r="P1928" s="42"/>
      <c r="Q1928" s="42"/>
      <c r="S1928" s="42"/>
      <c r="T1928" s="39"/>
      <c r="U1928" s="39"/>
      <c r="V1928" s="39"/>
      <c r="W1928" s="39"/>
      <c r="X1928" s="39"/>
      <c r="Y1928" s="39"/>
      <c r="AN1928" s="68"/>
      <c r="AO1928" s="68"/>
    </row>
    <row r="1929" spans="1:41" s="43" customFormat="1" x14ac:dyDescent="0.25">
      <c r="A1929" s="42"/>
      <c r="B1929" s="42"/>
      <c r="C1929" s="42"/>
      <c r="D1929" s="42"/>
      <c r="E1929" s="42"/>
      <c r="F1929" s="62"/>
      <c r="G1929" s="62"/>
      <c r="H1929" s="63"/>
      <c r="I1929" s="293"/>
      <c r="K1929" s="42"/>
      <c r="L1929" s="42"/>
      <c r="M1929" s="42"/>
      <c r="N1929" s="42"/>
      <c r="O1929" s="63"/>
      <c r="P1929" s="42"/>
      <c r="Q1929" s="42"/>
      <c r="S1929" s="42"/>
      <c r="T1929" s="39"/>
      <c r="U1929" s="39"/>
      <c r="V1929" s="39"/>
      <c r="W1929" s="39"/>
      <c r="X1929" s="39"/>
      <c r="Y1929" s="39"/>
      <c r="AN1929" s="68"/>
      <c r="AO1929" s="68"/>
    </row>
    <row r="1930" spans="1:41" s="43" customFormat="1" x14ac:dyDescent="0.25">
      <c r="A1930" s="42"/>
      <c r="B1930" s="42"/>
      <c r="C1930" s="42"/>
      <c r="D1930" s="42"/>
      <c r="E1930" s="42"/>
      <c r="F1930" s="62"/>
      <c r="G1930" s="62"/>
      <c r="H1930" s="63"/>
      <c r="I1930" s="293"/>
      <c r="K1930" s="42"/>
      <c r="L1930" s="42"/>
      <c r="M1930" s="42"/>
      <c r="N1930" s="42"/>
      <c r="O1930" s="63"/>
      <c r="P1930" s="42"/>
      <c r="Q1930" s="42"/>
      <c r="S1930" s="42"/>
      <c r="T1930" s="39"/>
      <c r="U1930" s="39"/>
      <c r="V1930" s="39"/>
      <c r="W1930" s="39"/>
      <c r="X1930" s="39"/>
      <c r="Y1930" s="39"/>
      <c r="AN1930" s="68"/>
      <c r="AO1930" s="68"/>
    </row>
    <row r="1931" spans="1:41" s="43" customFormat="1" x14ac:dyDescent="0.25">
      <c r="A1931" s="42"/>
      <c r="B1931" s="42"/>
      <c r="C1931" s="42"/>
      <c r="D1931" s="42"/>
      <c r="E1931" s="42"/>
      <c r="F1931" s="62"/>
      <c r="G1931" s="62"/>
      <c r="H1931" s="63"/>
      <c r="I1931" s="293"/>
      <c r="K1931" s="42"/>
      <c r="L1931" s="42"/>
      <c r="M1931" s="42"/>
      <c r="N1931" s="42"/>
      <c r="O1931" s="63"/>
      <c r="P1931" s="42"/>
      <c r="Q1931" s="42"/>
      <c r="S1931" s="42"/>
      <c r="T1931" s="39"/>
      <c r="U1931" s="39"/>
      <c r="V1931" s="39"/>
      <c r="W1931" s="39"/>
      <c r="X1931" s="39"/>
      <c r="Y1931" s="39"/>
      <c r="AN1931" s="68"/>
      <c r="AO1931" s="68"/>
    </row>
    <row r="1932" spans="1:41" s="43" customFormat="1" x14ac:dyDescent="0.25">
      <c r="A1932" s="42"/>
      <c r="B1932" s="42"/>
      <c r="C1932" s="42"/>
      <c r="D1932" s="42"/>
      <c r="E1932" s="42"/>
      <c r="F1932" s="62"/>
      <c r="G1932" s="62"/>
      <c r="H1932" s="63"/>
      <c r="I1932" s="293"/>
      <c r="K1932" s="42"/>
      <c r="L1932" s="42"/>
      <c r="M1932" s="42"/>
      <c r="N1932" s="42"/>
      <c r="O1932" s="63"/>
      <c r="P1932" s="42"/>
      <c r="Q1932" s="42"/>
      <c r="S1932" s="42"/>
      <c r="T1932" s="39"/>
      <c r="U1932" s="39"/>
      <c r="V1932" s="39"/>
      <c r="W1932" s="39"/>
      <c r="X1932" s="39"/>
      <c r="Y1932" s="39"/>
      <c r="AN1932" s="68"/>
      <c r="AO1932" s="68"/>
    </row>
    <row r="1933" spans="1:41" s="43" customFormat="1" x14ac:dyDescent="0.25">
      <c r="A1933" s="42"/>
      <c r="B1933" s="42"/>
      <c r="C1933" s="42"/>
      <c r="D1933" s="42"/>
      <c r="E1933" s="42"/>
      <c r="F1933" s="62"/>
      <c r="G1933" s="62"/>
      <c r="H1933" s="63"/>
      <c r="I1933" s="293"/>
      <c r="K1933" s="42"/>
      <c r="L1933" s="42"/>
      <c r="M1933" s="42"/>
      <c r="N1933" s="42"/>
      <c r="O1933" s="63"/>
      <c r="P1933" s="42"/>
      <c r="Q1933" s="42"/>
      <c r="S1933" s="42"/>
      <c r="T1933" s="39"/>
      <c r="U1933" s="39"/>
      <c r="V1933" s="39"/>
      <c r="W1933" s="39"/>
      <c r="X1933" s="39"/>
      <c r="Y1933" s="39"/>
      <c r="AN1933" s="68"/>
      <c r="AO1933" s="68"/>
    </row>
    <row r="1934" spans="1:41" s="43" customFormat="1" x14ac:dyDescent="0.25">
      <c r="A1934" s="42"/>
      <c r="B1934" s="42"/>
      <c r="C1934" s="42"/>
      <c r="D1934" s="42"/>
      <c r="E1934" s="42"/>
      <c r="F1934" s="62"/>
      <c r="G1934" s="62"/>
      <c r="H1934" s="63"/>
      <c r="I1934" s="293"/>
      <c r="K1934" s="42"/>
      <c r="L1934" s="42"/>
      <c r="M1934" s="42"/>
      <c r="N1934" s="42"/>
      <c r="O1934" s="63"/>
      <c r="P1934" s="42"/>
      <c r="Q1934" s="42"/>
      <c r="S1934" s="42"/>
      <c r="T1934" s="39"/>
      <c r="U1934" s="39"/>
      <c r="V1934" s="39"/>
      <c r="W1934" s="39"/>
      <c r="X1934" s="39"/>
      <c r="Y1934" s="39"/>
      <c r="AN1934" s="68"/>
      <c r="AO1934" s="68"/>
    </row>
    <row r="1935" spans="1:41" s="43" customFormat="1" x14ac:dyDescent="0.25">
      <c r="A1935" s="42"/>
      <c r="B1935" s="42"/>
      <c r="C1935" s="42"/>
      <c r="D1935" s="42"/>
      <c r="E1935" s="42"/>
      <c r="F1935" s="62"/>
      <c r="G1935" s="62"/>
      <c r="H1935" s="63"/>
      <c r="I1935" s="293"/>
      <c r="K1935" s="42"/>
      <c r="L1935" s="42"/>
      <c r="M1935" s="42"/>
      <c r="N1935" s="42"/>
      <c r="O1935" s="63"/>
      <c r="P1935" s="42"/>
      <c r="Q1935" s="42"/>
      <c r="S1935" s="42"/>
      <c r="T1935" s="39"/>
      <c r="U1935" s="39"/>
      <c r="V1935" s="39"/>
      <c r="W1935" s="39"/>
      <c r="X1935" s="39"/>
      <c r="Y1935" s="39"/>
      <c r="AN1935" s="68"/>
      <c r="AO1935" s="68"/>
    </row>
    <row r="1936" spans="1:41" s="43" customFormat="1" x14ac:dyDescent="0.25">
      <c r="A1936" s="42"/>
      <c r="B1936" s="42"/>
      <c r="C1936" s="42"/>
      <c r="D1936" s="42"/>
      <c r="E1936" s="42"/>
      <c r="F1936" s="62"/>
      <c r="G1936" s="62"/>
      <c r="H1936" s="63"/>
      <c r="I1936" s="293"/>
      <c r="K1936" s="42"/>
      <c r="L1936" s="42"/>
      <c r="M1936" s="42"/>
      <c r="N1936" s="42"/>
      <c r="O1936" s="63"/>
      <c r="P1936" s="42"/>
      <c r="Q1936" s="42"/>
      <c r="S1936" s="42"/>
      <c r="T1936" s="39"/>
      <c r="U1936" s="39"/>
      <c r="V1936" s="39"/>
      <c r="W1936" s="39"/>
      <c r="X1936" s="39"/>
      <c r="Y1936" s="39"/>
      <c r="AN1936" s="68"/>
      <c r="AO1936" s="68"/>
    </row>
    <row r="1937" spans="1:41" s="43" customFormat="1" x14ac:dyDescent="0.25">
      <c r="A1937" s="42"/>
      <c r="B1937" s="42"/>
      <c r="C1937" s="42"/>
      <c r="D1937" s="42"/>
      <c r="E1937" s="42"/>
      <c r="F1937" s="62"/>
      <c r="G1937" s="62"/>
      <c r="H1937" s="63"/>
      <c r="I1937" s="293"/>
      <c r="K1937" s="42"/>
      <c r="L1937" s="42"/>
      <c r="M1937" s="42"/>
      <c r="N1937" s="42"/>
      <c r="O1937" s="63"/>
      <c r="P1937" s="42"/>
      <c r="Q1937" s="42"/>
      <c r="S1937" s="42"/>
      <c r="T1937" s="39"/>
      <c r="U1937" s="39"/>
      <c r="V1937" s="39"/>
      <c r="W1937" s="39"/>
      <c r="X1937" s="39"/>
      <c r="Y1937" s="39"/>
      <c r="AN1937" s="68"/>
      <c r="AO1937" s="68"/>
    </row>
    <row r="1938" spans="1:41" s="43" customFormat="1" x14ac:dyDescent="0.25">
      <c r="A1938" s="42"/>
      <c r="B1938" s="42"/>
      <c r="C1938" s="42"/>
      <c r="D1938" s="42"/>
      <c r="E1938" s="42"/>
      <c r="F1938" s="62"/>
      <c r="G1938" s="62"/>
      <c r="H1938" s="63"/>
      <c r="I1938" s="293"/>
      <c r="K1938" s="42"/>
      <c r="L1938" s="42"/>
      <c r="M1938" s="42"/>
      <c r="N1938" s="42"/>
      <c r="O1938" s="63"/>
      <c r="P1938" s="42"/>
      <c r="Q1938" s="42"/>
      <c r="S1938" s="42"/>
      <c r="T1938" s="39"/>
      <c r="U1938" s="39"/>
      <c r="V1938" s="39"/>
      <c r="W1938" s="39"/>
      <c r="X1938" s="39"/>
      <c r="Y1938" s="39"/>
      <c r="AN1938" s="68"/>
      <c r="AO1938" s="68"/>
    </row>
    <row r="1939" spans="1:41" s="43" customFormat="1" x14ac:dyDescent="0.25">
      <c r="A1939" s="42"/>
      <c r="B1939" s="42"/>
      <c r="C1939" s="42"/>
      <c r="D1939" s="42"/>
      <c r="E1939" s="42"/>
      <c r="F1939" s="62"/>
      <c r="G1939" s="62"/>
      <c r="H1939" s="63"/>
      <c r="I1939" s="293"/>
      <c r="K1939" s="42"/>
      <c r="L1939" s="42"/>
      <c r="M1939" s="42"/>
      <c r="N1939" s="42"/>
      <c r="O1939" s="63"/>
      <c r="P1939" s="42"/>
      <c r="Q1939" s="42"/>
      <c r="S1939" s="42"/>
      <c r="T1939" s="39"/>
      <c r="U1939" s="39"/>
      <c r="V1939" s="39"/>
      <c r="W1939" s="39"/>
      <c r="X1939" s="39"/>
      <c r="Y1939" s="39"/>
      <c r="AN1939" s="68"/>
      <c r="AO1939" s="68"/>
    </row>
    <row r="1940" spans="1:41" s="43" customFormat="1" x14ac:dyDescent="0.25">
      <c r="A1940" s="42"/>
      <c r="B1940" s="42"/>
      <c r="C1940" s="42"/>
      <c r="D1940" s="42"/>
      <c r="E1940" s="42"/>
      <c r="F1940" s="62"/>
      <c r="G1940" s="62"/>
      <c r="H1940" s="63"/>
      <c r="I1940" s="293"/>
      <c r="K1940" s="42"/>
      <c r="L1940" s="42"/>
      <c r="M1940" s="42"/>
      <c r="N1940" s="42"/>
      <c r="O1940" s="63"/>
      <c r="P1940" s="42"/>
      <c r="Q1940" s="42"/>
      <c r="S1940" s="42"/>
      <c r="T1940" s="39"/>
      <c r="U1940" s="39"/>
      <c r="V1940" s="39"/>
      <c r="W1940" s="39"/>
      <c r="X1940" s="39"/>
      <c r="Y1940" s="39"/>
      <c r="AN1940" s="68"/>
      <c r="AO1940" s="68"/>
    </row>
    <row r="1941" spans="1:41" s="43" customFormat="1" x14ac:dyDescent="0.25">
      <c r="A1941" s="42"/>
      <c r="B1941" s="42"/>
      <c r="C1941" s="42"/>
      <c r="D1941" s="42"/>
      <c r="E1941" s="42"/>
      <c r="F1941" s="62"/>
      <c r="G1941" s="62"/>
      <c r="H1941" s="63"/>
      <c r="I1941" s="293"/>
      <c r="K1941" s="42"/>
      <c r="L1941" s="42"/>
      <c r="M1941" s="42"/>
      <c r="N1941" s="42"/>
      <c r="O1941" s="63"/>
      <c r="P1941" s="42"/>
      <c r="Q1941" s="42"/>
      <c r="S1941" s="42"/>
      <c r="T1941" s="39"/>
      <c r="U1941" s="39"/>
      <c r="V1941" s="39"/>
      <c r="W1941" s="39"/>
      <c r="X1941" s="39"/>
      <c r="Y1941" s="39"/>
      <c r="AN1941" s="68"/>
      <c r="AO1941" s="68"/>
    </row>
    <row r="1942" spans="1:41" s="43" customFormat="1" x14ac:dyDescent="0.25">
      <c r="A1942" s="42"/>
      <c r="B1942" s="42"/>
      <c r="C1942" s="42"/>
      <c r="D1942" s="42"/>
      <c r="E1942" s="42"/>
      <c r="F1942" s="62"/>
      <c r="G1942" s="62"/>
      <c r="H1942" s="63"/>
      <c r="I1942" s="293"/>
      <c r="K1942" s="42"/>
      <c r="L1942" s="42"/>
      <c r="M1942" s="42"/>
      <c r="N1942" s="42"/>
      <c r="O1942" s="63"/>
      <c r="P1942" s="42"/>
      <c r="Q1942" s="42"/>
      <c r="S1942" s="42"/>
      <c r="T1942" s="39"/>
      <c r="U1942" s="39"/>
      <c r="V1942" s="39"/>
      <c r="W1942" s="39"/>
      <c r="X1942" s="39"/>
      <c r="Y1942" s="39"/>
      <c r="AN1942" s="68"/>
      <c r="AO1942" s="68"/>
    </row>
    <row r="1943" spans="1:41" s="43" customFormat="1" x14ac:dyDescent="0.25">
      <c r="A1943" s="42"/>
      <c r="B1943" s="42"/>
      <c r="C1943" s="42"/>
      <c r="D1943" s="42"/>
      <c r="E1943" s="42"/>
      <c r="F1943" s="62"/>
      <c r="G1943" s="62"/>
      <c r="H1943" s="63"/>
      <c r="I1943" s="293"/>
      <c r="K1943" s="42"/>
      <c r="L1943" s="42"/>
      <c r="M1943" s="42"/>
      <c r="N1943" s="42"/>
      <c r="O1943" s="63"/>
      <c r="P1943" s="42"/>
      <c r="Q1943" s="42"/>
      <c r="S1943" s="42"/>
      <c r="T1943" s="39"/>
      <c r="U1943" s="39"/>
      <c r="V1943" s="39"/>
      <c r="W1943" s="39"/>
      <c r="X1943" s="39"/>
      <c r="Y1943" s="39"/>
      <c r="AN1943" s="68"/>
      <c r="AO1943" s="68"/>
    </row>
    <row r="1944" spans="1:41" s="43" customFormat="1" x14ac:dyDescent="0.25">
      <c r="A1944" s="42"/>
      <c r="B1944" s="42"/>
      <c r="C1944" s="42"/>
      <c r="D1944" s="42"/>
      <c r="E1944" s="42"/>
      <c r="F1944" s="62"/>
      <c r="G1944" s="62"/>
      <c r="H1944" s="63"/>
      <c r="I1944" s="293"/>
      <c r="K1944" s="42"/>
      <c r="L1944" s="42"/>
      <c r="M1944" s="42"/>
      <c r="N1944" s="42"/>
      <c r="O1944" s="63"/>
      <c r="P1944" s="42"/>
      <c r="Q1944" s="42"/>
      <c r="S1944" s="42"/>
      <c r="T1944" s="39"/>
      <c r="U1944" s="39"/>
      <c r="V1944" s="39"/>
      <c r="W1944" s="39"/>
      <c r="X1944" s="39"/>
      <c r="Y1944" s="39"/>
      <c r="AN1944" s="68"/>
      <c r="AO1944" s="68"/>
    </row>
    <row r="1945" spans="1:41" s="43" customFormat="1" x14ac:dyDescent="0.25">
      <c r="A1945" s="42"/>
      <c r="B1945" s="42"/>
      <c r="C1945" s="42"/>
      <c r="D1945" s="42"/>
      <c r="E1945" s="42"/>
      <c r="F1945" s="62"/>
      <c r="G1945" s="62"/>
      <c r="H1945" s="63"/>
      <c r="I1945" s="293"/>
      <c r="K1945" s="42"/>
      <c r="L1945" s="42"/>
      <c r="M1945" s="42"/>
      <c r="N1945" s="42"/>
      <c r="O1945" s="63"/>
      <c r="P1945" s="42"/>
      <c r="Q1945" s="42"/>
      <c r="S1945" s="42"/>
      <c r="T1945" s="39"/>
      <c r="U1945" s="39"/>
      <c r="V1945" s="39"/>
      <c r="W1945" s="39"/>
      <c r="X1945" s="39"/>
      <c r="Y1945" s="39"/>
      <c r="AN1945" s="68"/>
      <c r="AO1945" s="68"/>
    </row>
    <row r="1946" spans="1:41" s="43" customFormat="1" x14ac:dyDescent="0.25">
      <c r="A1946" s="42"/>
      <c r="B1946" s="42"/>
      <c r="C1946" s="42"/>
      <c r="D1946" s="42"/>
      <c r="E1946" s="42"/>
      <c r="F1946" s="62"/>
      <c r="G1946" s="62"/>
      <c r="H1946" s="63"/>
      <c r="I1946" s="293"/>
      <c r="K1946" s="42"/>
      <c r="L1946" s="42"/>
      <c r="M1946" s="42"/>
      <c r="N1946" s="42"/>
      <c r="O1946" s="63"/>
      <c r="P1946" s="42"/>
      <c r="Q1946" s="42"/>
      <c r="S1946" s="42"/>
      <c r="T1946" s="39"/>
      <c r="U1946" s="39"/>
      <c r="V1946" s="39"/>
      <c r="W1946" s="39"/>
      <c r="X1946" s="39"/>
      <c r="Y1946" s="39"/>
      <c r="AN1946" s="68"/>
      <c r="AO1946" s="68"/>
    </row>
    <row r="1947" spans="1:41" s="43" customFormat="1" x14ac:dyDescent="0.25">
      <c r="A1947" s="42"/>
      <c r="B1947" s="42"/>
      <c r="C1947" s="42"/>
      <c r="D1947" s="42"/>
      <c r="E1947" s="42"/>
      <c r="F1947" s="62"/>
      <c r="G1947" s="62"/>
      <c r="H1947" s="63"/>
      <c r="I1947" s="293"/>
      <c r="K1947" s="42"/>
      <c r="L1947" s="42"/>
      <c r="M1947" s="42"/>
      <c r="N1947" s="42"/>
      <c r="O1947" s="63"/>
      <c r="P1947" s="42"/>
      <c r="Q1947" s="42"/>
      <c r="S1947" s="42"/>
      <c r="T1947" s="39"/>
      <c r="U1947" s="39"/>
      <c r="V1947" s="39"/>
      <c r="W1947" s="39"/>
      <c r="X1947" s="39"/>
      <c r="Y1947" s="39"/>
      <c r="AN1947" s="68"/>
      <c r="AO1947" s="68"/>
    </row>
    <row r="1948" spans="1:41" s="43" customFormat="1" x14ac:dyDescent="0.25">
      <c r="A1948" s="42"/>
      <c r="B1948" s="42"/>
      <c r="C1948" s="42"/>
      <c r="D1948" s="42"/>
      <c r="E1948" s="42"/>
      <c r="F1948" s="62"/>
      <c r="G1948" s="62"/>
      <c r="H1948" s="63"/>
      <c r="I1948" s="293"/>
      <c r="K1948" s="42"/>
      <c r="L1948" s="42"/>
      <c r="M1948" s="42"/>
      <c r="N1948" s="42"/>
      <c r="O1948" s="63"/>
      <c r="P1948" s="42"/>
      <c r="Q1948" s="42"/>
      <c r="S1948" s="42"/>
      <c r="T1948" s="39"/>
      <c r="U1948" s="39"/>
      <c r="V1948" s="39"/>
      <c r="W1948" s="39"/>
      <c r="X1948" s="39"/>
      <c r="Y1948" s="39"/>
      <c r="AN1948" s="68"/>
      <c r="AO1948" s="68"/>
    </row>
    <row r="1949" spans="1:41" s="43" customFormat="1" x14ac:dyDescent="0.25">
      <c r="A1949" s="42"/>
      <c r="B1949" s="42"/>
      <c r="C1949" s="42"/>
      <c r="D1949" s="42"/>
      <c r="E1949" s="42"/>
      <c r="F1949" s="62"/>
      <c r="G1949" s="62"/>
      <c r="H1949" s="63"/>
      <c r="I1949" s="293"/>
      <c r="K1949" s="42"/>
      <c r="L1949" s="42"/>
      <c r="M1949" s="42"/>
      <c r="N1949" s="42"/>
      <c r="O1949" s="63"/>
      <c r="P1949" s="42"/>
      <c r="Q1949" s="42"/>
      <c r="S1949" s="42"/>
      <c r="T1949" s="39"/>
      <c r="U1949" s="39"/>
      <c r="V1949" s="39"/>
      <c r="W1949" s="39"/>
      <c r="X1949" s="39"/>
      <c r="Y1949" s="39"/>
      <c r="AN1949" s="68"/>
      <c r="AO1949" s="68"/>
    </row>
    <row r="1950" spans="1:41" s="43" customFormat="1" x14ac:dyDescent="0.25">
      <c r="A1950" s="42"/>
      <c r="B1950" s="42"/>
      <c r="C1950" s="42"/>
      <c r="D1950" s="42"/>
      <c r="E1950" s="42"/>
      <c r="F1950" s="62"/>
      <c r="G1950" s="62"/>
      <c r="H1950" s="63"/>
      <c r="I1950" s="293"/>
      <c r="K1950" s="42"/>
      <c r="L1950" s="42"/>
      <c r="M1950" s="42"/>
      <c r="N1950" s="42"/>
      <c r="O1950" s="63"/>
      <c r="P1950" s="42"/>
      <c r="Q1950" s="42"/>
      <c r="S1950" s="42"/>
      <c r="T1950" s="39"/>
      <c r="U1950" s="39"/>
      <c r="V1950" s="39"/>
      <c r="W1950" s="39"/>
      <c r="X1950" s="39"/>
      <c r="Y1950" s="39"/>
      <c r="AN1950" s="68"/>
      <c r="AO1950" s="68"/>
    </row>
    <row r="1951" spans="1:41" s="43" customFormat="1" x14ac:dyDescent="0.25">
      <c r="A1951" s="42"/>
      <c r="B1951" s="42"/>
      <c r="C1951" s="42"/>
      <c r="D1951" s="42"/>
      <c r="E1951" s="42"/>
      <c r="F1951" s="62"/>
      <c r="G1951" s="62"/>
      <c r="H1951" s="63"/>
      <c r="I1951" s="293"/>
      <c r="K1951" s="42"/>
      <c r="L1951" s="42"/>
      <c r="M1951" s="42"/>
      <c r="N1951" s="42"/>
      <c r="O1951" s="63"/>
      <c r="P1951" s="42"/>
      <c r="Q1951" s="42"/>
      <c r="S1951" s="42"/>
      <c r="T1951" s="39"/>
      <c r="U1951" s="39"/>
      <c r="V1951" s="39"/>
      <c r="W1951" s="39"/>
      <c r="X1951" s="39"/>
      <c r="Y1951" s="39"/>
      <c r="AN1951" s="68"/>
      <c r="AO1951" s="68"/>
    </row>
    <row r="1952" spans="1:41" s="43" customFormat="1" x14ac:dyDescent="0.25">
      <c r="A1952" s="42"/>
      <c r="B1952" s="42"/>
      <c r="C1952" s="42"/>
      <c r="D1952" s="42"/>
      <c r="E1952" s="42"/>
      <c r="F1952" s="62"/>
      <c r="G1952" s="62"/>
      <c r="H1952" s="63"/>
      <c r="I1952" s="293"/>
      <c r="K1952" s="42"/>
      <c r="L1952" s="42"/>
      <c r="M1952" s="42"/>
      <c r="N1952" s="42"/>
      <c r="O1952" s="63"/>
      <c r="P1952" s="42"/>
      <c r="Q1952" s="42"/>
      <c r="S1952" s="42"/>
      <c r="T1952" s="39"/>
      <c r="U1952" s="39"/>
      <c r="V1952" s="39"/>
      <c r="W1952" s="39"/>
      <c r="X1952" s="39"/>
      <c r="Y1952" s="39"/>
      <c r="AN1952" s="68"/>
      <c r="AO1952" s="68"/>
    </row>
    <row r="1953" spans="1:41" s="43" customFormat="1" x14ac:dyDescent="0.25">
      <c r="A1953" s="42"/>
      <c r="B1953" s="42"/>
      <c r="C1953" s="42"/>
      <c r="D1953" s="42"/>
      <c r="E1953" s="42"/>
      <c r="F1953" s="62"/>
      <c r="G1953" s="62"/>
      <c r="H1953" s="63"/>
      <c r="I1953" s="293"/>
      <c r="K1953" s="42"/>
      <c r="L1953" s="42"/>
      <c r="M1953" s="42"/>
      <c r="N1953" s="42"/>
      <c r="O1953" s="63"/>
      <c r="P1953" s="42"/>
      <c r="Q1953" s="42"/>
      <c r="S1953" s="42"/>
      <c r="T1953" s="39"/>
      <c r="U1953" s="39"/>
      <c r="V1953" s="39"/>
      <c r="W1953" s="39"/>
      <c r="X1953" s="39"/>
      <c r="Y1953" s="39"/>
      <c r="AN1953" s="68"/>
      <c r="AO1953" s="68"/>
    </row>
    <row r="1954" spans="1:41" s="43" customFormat="1" x14ac:dyDescent="0.25">
      <c r="A1954" s="42"/>
      <c r="B1954" s="42"/>
      <c r="C1954" s="42"/>
      <c r="D1954" s="42"/>
      <c r="E1954" s="42"/>
      <c r="F1954" s="62"/>
      <c r="G1954" s="62"/>
      <c r="H1954" s="63"/>
      <c r="I1954" s="293"/>
      <c r="K1954" s="42"/>
      <c r="L1954" s="42"/>
      <c r="M1954" s="42"/>
      <c r="N1954" s="42"/>
      <c r="O1954" s="63"/>
      <c r="P1954" s="42"/>
      <c r="Q1954" s="42"/>
      <c r="S1954" s="42"/>
      <c r="T1954" s="39"/>
      <c r="U1954" s="39"/>
      <c r="V1954" s="39"/>
      <c r="W1954" s="39"/>
      <c r="X1954" s="39"/>
      <c r="Y1954" s="39"/>
      <c r="AN1954" s="68"/>
      <c r="AO1954" s="68"/>
    </row>
    <row r="1955" spans="1:41" s="43" customFormat="1" x14ac:dyDescent="0.25">
      <c r="A1955" s="42"/>
      <c r="B1955" s="42"/>
      <c r="C1955" s="42"/>
      <c r="D1955" s="42"/>
      <c r="E1955" s="42"/>
      <c r="F1955" s="62"/>
      <c r="G1955" s="62"/>
      <c r="H1955" s="63"/>
      <c r="I1955" s="293"/>
      <c r="K1955" s="42"/>
      <c r="L1955" s="42"/>
      <c r="M1955" s="42"/>
      <c r="N1955" s="42"/>
      <c r="O1955" s="63"/>
      <c r="P1955" s="42"/>
      <c r="Q1955" s="42"/>
      <c r="S1955" s="42"/>
      <c r="T1955" s="39"/>
      <c r="U1955" s="39"/>
      <c r="V1955" s="39"/>
      <c r="W1955" s="39"/>
      <c r="X1955" s="39"/>
      <c r="Y1955" s="39"/>
      <c r="AN1955" s="68"/>
      <c r="AO1955" s="68"/>
    </row>
    <row r="1956" spans="1:41" s="43" customFormat="1" x14ac:dyDescent="0.25">
      <c r="A1956" s="42"/>
      <c r="B1956" s="42"/>
      <c r="C1956" s="42"/>
      <c r="D1956" s="42"/>
      <c r="E1956" s="42"/>
      <c r="F1956" s="62"/>
      <c r="G1956" s="62"/>
      <c r="H1956" s="63"/>
      <c r="I1956" s="293"/>
      <c r="K1956" s="42"/>
      <c r="L1956" s="42"/>
      <c r="M1956" s="42"/>
      <c r="N1956" s="42"/>
      <c r="O1956" s="63"/>
      <c r="P1956" s="42"/>
      <c r="Q1956" s="42"/>
      <c r="S1956" s="42"/>
      <c r="T1956" s="39"/>
      <c r="U1956" s="39"/>
      <c r="V1956" s="39"/>
      <c r="W1956" s="39"/>
      <c r="X1956" s="39"/>
      <c r="Y1956" s="39"/>
      <c r="AN1956" s="68"/>
      <c r="AO1956" s="68"/>
    </row>
    <row r="1957" spans="1:41" s="43" customFormat="1" x14ac:dyDescent="0.25">
      <c r="A1957" s="42"/>
      <c r="B1957" s="42"/>
      <c r="C1957" s="42"/>
      <c r="D1957" s="42"/>
      <c r="E1957" s="42"/>
      <c r="F1957" s="62"/>
      <c r="G1957" s="62"/>
      <c r="H1957" s="63"/>
      <c r="I1957" s="293"/>
      <c r="K1957" s="42"/>
      <c r="L1957" s="42"/>
      <c r="M1957" s="42"/>
      <c r="N1957" s="42"/>
      <c r="O1957" s="63"/>
      <c r="P1957" s="42"/>
      <c r="Q1957" s="42"/>
      <c r="S1957" s="42"/>
      <c r="T1957" s="39"/>
      <c r="U1957" s="39"/>
      <c r="V1957" s="39"/>
      <c r="W1957" s="39"/>
      <c r="X1957" s="39"/>
      <c r="Y1957" s="39"/>
      <c r="AN1957" s="68"/>
      <c r="AO1957" s="68"/>
    </row>
    <row r="1958" spans="1:41" s="43" customFormat="1" x14ac:dyDescent="0.25">
      <c r="A1958" s="42"/>
      <c r="B1958" s="42"/>
      <c r="C1958" s="42"/>
      <c r="D1958" s="42"/>
      <c r="E1958" s="42"/>
      <c r="F1958" s="62"/>
      <c r="G1958" s="62"/>
      <c r="H1958" s="63"/>
      <c r="I1958" s="293"/>
      <c r="K1958" s="42"/>
      <c r="L1958" s="42"/>
      <c r="M1958" s="42"/>
      <c r="N1958" s="42"/>
      <c r="O1958" s="63"/>
      <c r="P1958" s="42"/>
      <c r="Q1958" s="42"/>
      <c r="S1958" s="42"/>
      <c r="T1958" s="39"/>
      <c r="U1958" s="39"/>
      <c r="V1958" s="39"/>
      <c r="W1958" s="39"/>
      <c r="X1958" s="39"/>
      <c r="Y1958" s="39"/>
      <c r="AN1958" s="68"/>
      <c r="AO1958" s="68"/>
    </row>
    <row r="1959" spans="1:41" s="43" customFormat="1" x14ac:dyDescent="0.25">
      <c r="A1959" s="42"/>
      <c r="B1959" s="42"/>
      <c r="C1959" s="42"/>
      <c r="D1959" s="42"/>
      <c r="E1959" s="42"/>
      <c r="F1959" s="62"/>
      <c r="G1959" s="62"/>
      <c r="H1959" s="63"/>
      <c r="I1959" s="293"/>
      <c r="K1959" s="42"/>
      <c r="L1959" s="42"/>
      <c r="M1959" s="42"/>
      <c r="N1959" s="42"/>
      <c r="O1959" s="63"/>
      <c r="P1959" s="42"/>
      <c r="Q1959" s="42"/>
      <c r="S1959" s="42"/>
      <c r="T1959" s="39"/>
      <c r="U1959" s="39"/>
      <c r="V1959" s="39"/>
      <c r="W1959" s="39"/>
      <c r="X1959" s="39"/>
      <c r="Y1959" s="39"/>
      <c r="AN1959" s="68"/>
      <c r="AO1959" s="68"/>
    </row>
    <row r="1960" spans="1:41" s="43" customFormat="1" x14ac:dyDescent="0.25">
      <c r="A1960" s="42"/>
      <c r="B1960" s="42"/>
      <c r="C1960" s="42"/>
      <c r="D1960" s="42"/>
      <c r="E1960" s="42"/>
      <c r="F1960" s="62"/>
      <c r="G1960" s="62"/>
      <c r="H1960" s="63"/>
      <c r="I1960" s="293"/>
      <c r="K1960" s="42"/>
      <c r="L1960" s="42"/>
      <c r="M1960" s="42"/>
      <c r="N1960" s="42"/>
      <c r="O1960" s="63"/>
      <c r="P1960" s="42"/>
      <c r="Q1960" s="42"/>
      <c r="S1960" s="42"/>
      <c r="T1960" s="39"/>
      <c r="U1960" s="39"/>
      <c r="V1960" s="39"/>
      <c r="W1960" s="39"/>
      <c r="X1960" s="39"/>
      <c r="Y1960" s="39"/>
      <c r="AN1960" s="68"/>
      <c r="AO1960" s="68"/>
    </row>
    <row r="1961" spans="1:41" s="43" customFormat="1" x14ac:dyDescent="0.25">
      <c r="A1961" s="42"/>
      <c r="B1961" s="42"/>
      <c r="C1961" s="42"/>
      <c r="D1961" s="42"/>
      <c r="E1961" s="42"/>
      <c r="F1961" s="62"/>
      <c r="G1961" s="62"/>
      <c r="H1961" s="63"/>
      <c r="I1961" s="293"/>
      <c r="K1961" s="42"/>
      <c r="L1961" s="42"/>
      <c r="M1961" s="42"/>
      <c r="N1961" s="42"/>
      <c r="O1961" s="63"/>
      <c r="P1961" s="42"/>
      <c r="Q1961" s="42"/>
      <c r="S1961" s="42"/>
      <c r="T1961" s="39"/>
      <c r="U1961" s="39"/>
      <c r="V1961" s="39"/>
      <c r="W1961" s="39"/>
      <c r="X1961" s="39"/>
      <c r="Y1961" s="39"/>
      <c r="AN1961" s="68"/>
      <c r="AO1961" s="68"/>
    </row>
    <row r="1962" spans="1:41" s="43" customFormat="1" x14ac:dyDescent="0.25">
      <c r="A1962" s="42"/>
      <c r="B1962" s="42"/>
      <c r="C1962" s="42"/>
      <c r="D1962" s="42"/>
      <c r="E1962" s="42"/>
      <c r="F1962" s="62"/>
      <c r="G1962" s="62"/>
      <c r="H1962" s="63"/>
      <c r="I1962" s="293"/>
      <c r="K1962" s="42"/>
      <c r="L1962" s="42"/>
      <c r="M1962" s="42"/>
      <c r="N1962" s="42"/>
      <c r="O1962" s="63"/>
      <c r="P1962" s="42"/>
      <c r="Q1962" s="42"/>
      <c r="S1962" s="42"/>
      <c r="T1962" s="39"/>
      <c r="U1962" s="39"/>
      <c r="V1962" s="39"/>
      <c r="W1962" s="39"/>
      <c r="X1962" s="39"/>
      <c r="Y1962" s="39"/>
      <c r="AN1962" s="68"/>
      <c r="AO1962" s="68"/>
    </row>
    <row r="1963" spans="1:41" s="43" customFormat="1" x14ac:dyDescent="0.25">
      <c r="A1963" s="42"/>
      <c r="B1963" s="42"/>
      <c r="C1963" s="42"/>
      <c r="D1963" s="42"/>
      <c r="E1963" s="42"/>
      <c r="F1963" s="62"/>
      <c r="G1963" s="62"/>
      <c r="H1963" s="63"/>
      <c r="I1963" s="293"/>
      <c r="K1963" s="42"/>
      <c r="L1963" s="42"/>
      <c r="M1963" s="42"/>
      <c r="N1963" s="42"/>
      <c r="O1963" s="63"/>
      <c r="P1963" s="42"/>
      <c r="Q1963" s="42"/>
      <c r="S1963" s="42"/>
      <c r="T1963" s="39"/>
      <c r="U1963" s="39"/>
      <c r="V1963" s="39"/>
      <c r="W1963" s="39"/>
      <c r="X1963" s="39"/>
      <c r="Y1963" s="39"/>
      <c r="AN1963" s="68"/>
      <c r="AO1963" s="68"/>
    </row>
    <row r="1964" spans="1:41" s="43" customFormat="1" x14ac:dyDescent="0.25">
      <c r="A1964" s="42"/>
      <c r="B1964" s="42"/>
      <c r="C1964" s="42"/>
      <c r="D1964" s="42"/>
      <c r="E1964" s="42"/>
      <c r="F1964" s="62"/>
      <c r="G1964" s="62"/>
      <c r="H1964" s="63"/>
      <c r="I1964" s="293"/>
      <c r="K1964" s="42"/>
      <c r="L1964" s="42"/>
      <c r="M1964" s="42"/>
      <c r="N1964" s="42"/>
      <c r="O1964" s="63"/>
      <c r="P1964" s="42"/>
      <c r="Q1964" s="42"/>
      <c r="S1964" s="42"/>
      <c r="T1964" s="39"/>
      <c r="U1964" s="39"/>
      <c r="V1964" s="39"/>
      <c r="W1964" s="39"/>
      <c r="X1964" s="39"/>
      <c r="Y1964" s="39"/>
      <c r="AN1964" s="68"/>
      <c r="AO1964" s="68"/>
    </row>
    <row r="1965" spans="1:41" s="43" customFormat="1" x14ac:dyDescent="0.25">
      <c r="A1965" s="42"/>
      <c r="B1965" s="42"/>
      <c r="C1965" s="42"/>
      <c r="D1965" s="42"/>
      <c r="E1965" s="42"/>
      <c r="F1965" s="62"/>
      <c r="G1965" s="62"/>
      <c r="H1965" s="63"/>
      <c r="I1965" s="293"/>
      <c r="K1965" s="42"/>
      <c r="L1965" s="42"/>
      <c r="M1965" s="42"/>
      <c r="N1965" s="42"/>
      <c r="O1965" s="63"/>
      <c r="P1965" s="42"/>
      <c r="Q1965" s="42"/>
      <c r="S1965" s="42"/>
      <c r="T1965" s="39"/>
      <c r="U1965" s="39"/>
      <c r="V1965" s="39"/>
      <c r="W1965" s="39"/>
      <c r="X1965" s="39"/>
      <c r="Y1965" s="39"/>
      <c r="AN1965" s="68"/>
      <c r="AO1965" s="68"/>
    </row>
    <row r="1966" spans="1:41" s="43" customFormat="1" x14ac:dyDescent="0.25">
      <c r="A1966" s="42"/>
      <c r="B1966" s="42"/>
      <c r="C1966" s="42"/>
      <c r="D1966" s="42"/>
      <c r="E1966" s="42"/>
      <c r="F1966" s="62"/>
      <c r="G1966" s="62"/>
      <c r="H1966" s="63"/>
      <c r="I1966" s="293"/>
      <c r="K1966" s="42"/>
      <c r="L1966" s="42"/>
      <c r="M1966" s="42"/>
      <c r="N1966" s="42"/>
      <c r="O1966" s="63"/>
      <c r="P1966" s="42"/>
      <c r="Q1966" s="42"/>
      <c r="S1966" s="42"/>
      <c r="T1966" s="39"/>
      <c r="U1966" s="39"/>
      <c r="V1966" s="39"/>
      <c r="W1966" s="39"/>
      <c r="X1966" s="39"/>
      <c r="Y1966" s="39"/>
      <c r="AN1966" s="68"/>
      <c r="AO1966" s="68"/>
    </row>
    <row r="1967" spans="1:41" s="43" customFormat="1" x14ac:dyDescent="0.25">
      <c r="A1967" s="42"/>
      <c r="B1967" s="42"/>
      <c r="C1967" s="42"/>
      <c r="D1967" s="42"/>
      <c r="E1967" s="42"/>
      <c r="F1967" s="62"/>
      <c r="G1967" s="62"/>
      <c r="H1967" s="63"/>
      <c r="I1967" s="293"/>
      <c r="K1967" s="42"/>
      <c r="L1967" s="42"/>
      <c r="M1967" s="42"/>
      <c r="N1967" s="42"/>
      <c r="O1967" s="63"/>
      <c r="P1967" s="42"/>
      <c r="Q1967" s="42"/>
      <c r="S1967" s="42"/>
      <c r="T1967" s="39"/>
      <c r="U1967" s="39"/>
      <c r="V1967" s="39"/>
      <c r="W1967" s="39"/>
      <c r="X1967" s="39"/>
      <c r="Y1967" s="39"/>
      <c r="AN1967" s="68"/>
      <c r="AO1967" s="68"/>
    </row>
    <row r="1968" spans="1:41" s="43" customFormat="1" x14ac:dyDescent="0.25">
      <c r="A1968" s="42"/>
      <c r="B1968" s="42"/>
      <c r="C1968" s="42"/>
      <c r="D1968" s="42"/>
      <c r="E1968" s="42"/>
      <c r="F1968" s="62"/>
      <c r="G1968" s="62"/>
      <c r="H1968" s="63"/>
      <c r="I1968" s="293"/>
      <c r="K1968" s="42"/>
      <c r="L1968" s="42"/>
      <c r="M1968" s="42"/>
      <c r="N1968" s="42"/>
      <c r="O1968" s="63"/>
      <c r="P1968" s="42"/>
      <c r="Q1968" s="42"/>
      <c r="S1968" s="42"/>
      <c r="T1968" s="39"/>
      <c r="U1968" s="39"/>
      <c r="V1968" s="39"/>
      <c r="W1968" s="39"/>
      <c r="X1968" s="39"/>
      <c r="Y1968" s="39"/>
      <c r="AN1968" s="68"/>
      <c r="AO1968" s="68"/>
    </row>
    <row r="1969" spans="1:41" s="43" customFormat="1" x14ac:dyDescent="0.25">
      <c r="A1969" s="42"/>
      <c r="B1969" s="42"/>
      <c r="C1969" s="42"/>
      <c r="D1969" s="42"/>
      <c r="E1969" s="42"/>
      <c r="F1969" s="62"/>
      <c r="G1969" s="62"/>
      <c r="H1969" s="63"/>
      <c r="I1969" s="293"/>
      <c r="K1969" s="42"/>
      <c r="L1969" s="42"/>
      <c r="M1969" s="42"/>
      <c r="N1969" s="42"/>
      <c r="O1969" s="63"/>
      <c r="P1969" s="42"/>
      <c r="Q1969" s="42"/>
      <c r="S1969" s="42"/>
      <c r="T1969" s="39"/>
      <c r="U1969" s="39"/>
      <c r="V1969" s="39"/>
      <c r="W1969" s="39"/>
      <c r="X1969" s="39"/>
      <c r="Y1969" s="39"/>
      <c r="AN1969" s="68"/>
      <c r="AO1969" s="68"/>
    </row>
    <row r="1970" spans="1:41" s="43" customFormat="1" x14ac:dyDescent="0.25">
      <c r="A1970" s="42"/>
      <c r="B1970" s="42"/>
      <c r="C1970" s="42"/>
      <c r="D1970" s="42"/>
      <c r="E1970" s="42"/>
      <c r="F1970" s="62"/>
      <c r="G1970" s="62"/>
      <c r="H1970" s="63"/>
      <c r="I1970" s="293"/>
      <c r="K1970" s="42"/>
      <c r="L1970" s="42"/>
      <c r="M1970" s="42"/>
      <c r="N1970" s="42"/>
      <c r="O1970" s="63"/>
      <c r="P1970" s="42"/>
      <c r="Q1970" s="42"/>
      <c r="S1970" s="42"/>
      <c r="T1970" s="39"/>
      <c r="U1970" s="39"/>
      <c r="V1970" s="39"/>
      <c r="W1970" s="39"/>
      <c r="X1970" s="39"/>
      <c r="Y1970" s="39"/>
      <c r="AN1970" s="68"/>
      <c r="AO1970" s="68"/>
    </row>
    <row r="1971" spans="1:41" s="43" customFormat="1" x14ac:dyDescent="0.25">
      <c r="A1971" s="42"/>
      <c r="B1971" s="42"/>
      <c r="C1971" s="42"/>
      <c r="D1971" s="42"/>
      <c r="E1971" s="42"/>
      <c r="F1971" s="62"/>
      <c r="G1971" s="62"/>
      <c r="H1971" s="63"/>
      <c r="I1971" s="293"/>
      <c r="K1971" s="42"/>
      <c r="L1971" s="42"/>
      <c r="M1971" s="42"/>
      <c r="N1971" s="42"/>
      <c r="O1971" s="63"/>
      <c r="P1971" s="42"/>
      <c r="Q1971" s="42"/>
      <c r="S1971" s="42"/>
      <c r="T1971" s="39"/>
      <c r="U1971" s="39"/>
      <c r="V1971" s="39"/>
      <c r="W1971" s="39"/>
      <c r="X1971" s="39"/>
      <c r="Y1971" s="39"/>
      <c r="AN1971" s="68"/>
      <c r="AO1971" s="68"/>
    </row>
    <row r="1972" spans="1:41" s="43" customFormat="1" x14ac:dyDescent="0.25">
      <c r="A1972" s="42"/>
      <c r="B1972" s="42"/>
      <c r="C1972" s="42"/>
      <c r="D1972" s="42"/>
      <c r="E1972" s="42"/>
      <c r="F1972" s="62"/>
      <c r="G1972" s="62"/>
      <c r="H1972" s="63"/>
      <c r="I1972" s="293"/>
      <c r="K1972" s="42"/>
      <c r="L1972" s="42"/>
      <c r="M1972" s="42"/>
      <c r="N1972" s="42"/>
      <c r="O1972" s="63"/>
      <c r="P1972" s="42"/>
      <c r="Q1972" s="42"/>
      <c r="S1972" s="42"/>
      <c r="T1972" s="39"/>
      <c r="U1972" s="39"/>
      <c r="V1972" s="39"/>
      <c r="W1972" s="39"/>
      <c r="X1972" s="39"/>
      <c r="Y1972" s="39"/>
      <c r="AN1972" s="68"/>
      <c r="AO1972" s="68"/>
    </row>
    <row r="1973" spans="1:41" s="43" customFormat="1" x14ac:dyDescent="0.25">
      <c r="A1973" s="42"/>
      <c r="B1973" s="42"/>
      <c r="C1973" s="42"/>
      <c r="D1973" s="42"/>
      <c r="E1973" s="42"/>
      <c r="F1973" s="62"/>
      <c r="G1973" s="62"/>
      <c r="H1973" s="63"/>
      <c r="I1973" s="293"/>
      <c r="K1973" s="42"/>
      <c r="L1973" s="42"/>
      <c r="M1973" s="42"/>
      <c r="N1973" s="42"/>
      <c r="O1973" s="63"/>
      <c r="P1973" s="42"/>
      <c r="Q1973" s="42"/>
      <c r="S1973" s="42"/>
      <c r="T1973" s="39"/>
      <c r="U1973" s="39"/>
      <c r="V1973" s="39"/>
      <c r="W1973" s="39"/>
      <c r="X1973" s="39"/>
      <c r="Y1973" s="39"/>
      <c r="AN1973" s="68"/>
      <c r="AO1973" s="68"/>
    </row>
    <row r="1974" spans="1:41" s="43" customFormat="1" x14ac:dyDescent="0.25">
      <c r="A1974" s="42"/>
      <c r="B1974" s="42"/>
      <c r="C1974" s="42"/>
      <c r="D1974" s="42"/>
      <c r="E1974" s="42"/>
      <c r="F1974" s="62"/>
      <c r="G1974" s="62"/>
      <c r="H1974" s="63"/>
      <c r="I1974" s="293"/>
      <c r="K1974" s="42"/>
      <c r="L1974" s="42"/>
      <c r="M1974" s="42"/>
      <c r="N1974" s="42"/>
      <c r="O1974" s="63"/>
      <c r="P1974" s="42"/>
      <c r="Q1974" s="42"/>
      <c r="S1974" s="42"/>
      <c r="T1974" s="39"/>
      <c r="U1974" s="39"/>
      <c r="V1974" s="39"/>
      <c r="W1974" s="39"/>
      <c r="X1974" s="39"/>
      <c r="Y1974" s="39"/>
      <c r="AN1974" s="68"/>
      <c r="AO1974" s="68"/>
    </row>
    <row r="1975" spans="1:41" s="43" customFormat="1" x14ac:dyDescent="0.25">
      <c r="A1975" s="42"/>
      <c r="B1975" s="42"/>
      <c r="C1975" s="42"/>
      <c r="D1975" s="42"/>
      <c r="E1975" s="42"/>
      <c r="F1975" s="62"/>
      <c r="G1975" s="62"/>
      <c r="H1975" s="63"/>
      <c r="I1975" s="293"/>
      <c r="K1975" s="42"/>
      <c r="L1975" s="42"/>
      <c r="M1975" s="42"/>
      <c r="N1975" s="42"/>
      <c r="O1975" s="63"/>
      <c r="P1975" s="42"/>
      <c r="Q1975" s="42"/>
      <c r="S1975" s="42"/>
      <c r="T1975" s="39"/>
      <c r="U1975" s="39"/>
      <c r="V1975" s="39"/>
      <c r="W1975" s="39"/>
      <c r="X1975" s="39"/>
      <c r="Y1975" s="39"/>
      <c r="AN1975" s="68"/>
      <c r="AO1975" s="68"/>
    </row>
    <row r="1976" spans="1:41" s="43" customFormat="1" x14ac:dyDescent="0.25">
      <c r="A1976" s="42"/>
      <c r="B1976" s="42"/>
      <c r="C1976" s="42"/>
      <c r="D1976" s="42"/>
      <c r="E1976" s="42"/>
      <c r="F1976" s="62"/>
      <c r="G1976" s="62"/>
      <c r="H1976" s="63"/>
      <c r="I1976" s="293"/>
      <c r="K1976" s="42"/>
      <c r="L1976" s="42"/>
      <c r="M1976" s="42"/>
      <c r="N1976" s="42"/>
      <c r="O1976" s="63"/>
      <c r="P1976" s="42"/>
      <c r="Q1976" s="42"/>
      <c r="S1976" s="42"/>
      <c r="T1976" s="39"/>
      <c r="U1976" s="39"/>
      <c r="V1976" s="39"/>
      <c r="W1976" s="39"/>
      <c r="X1976" s="39"/>
      <c r="Y1976" s="39"/>
      <c r="AN1976" s="68"/>
      <c r="AO1976" s="68"/>
    </row>
    <row r="1977" spans="1:41" s="43" customFormat="1" x14ac:dyDescent="0.25">
      <c r="A1977" s="42"/>
      <c r="B1977" s="42"/>
      <c r="C1977" s="42"/>
      <c r="D1977" s="42"/>
      <c r="E1977" s="42"/>
      <c r="F1977" s="62"/>
      <c r="G1977" s="62"/>
      <c r="H1977" s="63"/>
      <c r="I1977" s="293"/>
      <c r="K1977" s="42"/>
      <c r="L1977" s="42"/>
      <c r="M1977" s="42"/>
      <c r="N1977" s="42"/>
      <c r="O1977" s="63"/>
      <c r="P1977" s="42"/>
      <c r="Q1977" s="42"/>
      <c r="S1977" s="42"/>
      <c r="T1977" s="39"/>
      <c r="U1977" s="39"/>
      <c r="V1977" s="39"/>
      <c r="W1977" s="39"/>
      <c r="X1977" s="39"/>
      <c r="Y1977" s="39"/>
      <c r="AN1977" s="68"/>
      <c r="AO1977" s="68"/>
    </row>
    <row r="1978" spans="1:41" s="43" customFormat="1" x14ac:dyDescent="0.25">
      <c r="A1978" s="42"/>
      <c r="B1978" s="42"/>
      <c r="C1978" s="42"/>
      <c r="D1978" s="42"/>
      <c r="E1978" s="42"/>
      <c r="F1978" s="62"/>
      <c r="G1978" s="62"/>
      <c r="H1978" s="63"/>
      <c r="I1978" s="293"/>
      <c r="K1978" s="42"/>
      <c r="L1978" s="42"/>
      <c r="M1978" s="42"/>
      <c r="N1978" s="42"/>
      <c r="O1978" s="63"/>
      <c r="P1978" s="42"/>
      <c r="Q1978" s="42"/>
      <c r="S1978" s="42"/>
      <c r="T1978" s="39"/>
      <c r="U1978" s="39"/>
      <c r="V1978" s="39"/>
      <c r="W1978" s="39"/>
      <c r="X1978" s="39"/>
      <c r="Y1978" s="39"/>
      <c r="AN1978" s="68"/>
      <c r="AO1978" s="68"/>
    </row>
    <row r="1979" spans="1:41" s="43" customFormat="1" x14ac:dyDescent="0.25">
      <c r="A1979" s="42"/>
      <c r="B1979" s="42"/>
      <c r="C1979" s="42"/>
      <c r="D1979" s="42"/>
      <c r="E1979" s="42"/>
      <c r="F1979" s="62"/>
      <c r="G1979" s="62"/>
      <c r="H1979" s="63"/>
      <c r="I1979" s="293"/>
      <c r="K1979" s="42"/>
      <c r="L1979" s="42"/>
      <c r="M1979" s="42"/>
      <c r="N1979" s="42"/>
      <c r="O1979" s="63"/>
      <c r="P1979" s="42"/>
      <c r="Q1979" s="42"/>
      <c r="S1979" s="42"/>
      <c r="T1979" s="39"/>
      <c r="U1979" s="39"/>
      <c r="V1979" s="39"/>
      <c r="W1979" s="39"/>
      <c r="X1979" s="39"/>
      <c r="Y1979" s="39"/>
      <c r="AN1979" s="68"/>
      <c r="AO1979" s="68"/>
    </row>
    <row r="1980" spans="1:41" s="43" customFormat="1" x14ac:dyDescent="0.25">
      <c r="A1980" s="42"/>
      <c r="B1980" s="42"/>
      <c r="C1980" s="42"/>
      <c r="D1980" s="42"/>
      <c r="E1980" s="42"/>
      <c r="F1980" s="62"/>
      <c r="G1980" s="62"/>
      <c r="H1980" s="63"/>
      <c r="I1980" s="293"/>
      <c r="K1980" s="42"/>
      <c r="L1980" s="42"/>
      <c r="M1980" s="42"/>
      <c r="N1980" s="42"/>
      <c r="O1980" s="63"/>
      <c r="P1980" s="42"/>
      <c r="Q1980" s="42"/>
      <c r="S1980" s="42"/>
      <c r="T1980" s="39"/>
      <c r="U1980" s="39"/>
      <c r="V1980" s="39"/>
      <c r="W1980" s="39"/>
      <c r="X1980" s="39"/>
      <c r="Y1980" s="39"/>
      <c r="AN1980" s="68"/>
      <c r="AO1980" s="68"/>
    </row>
    <row r="1981" spans="1:41" s="43" customFormat="1" x14ac:dyDescent="0.25">
      <c r="A1981" s="42"/>
      <c r="B1981" s="42"/>
      <c r="C1981" s="42"/>
      <c r="D1981" s="42"/>
      <c r="E1981" s="42"/>
      <c r="F1981" s="62"/>
      <c r="G1981" s="62"/>
      <c r="H1981" s="63"/>
      <c r="I1981" s="293"/>
      <c r="K1981" s="42"/>
      <c r="L1981" s="42"/>
      <c r="M1981" s="42"/>
      <c r="N1981" s="42"/>
      <c r="O1981" s="63"/>
      <c r="P1981" s="42"/>
      <c r="Q1981" s="42"/>
      <c r="S1981" s="42"/>
      <c r="T1981" s="39"/>
      <c r="U1981" s="39"/>
      <c r="V1981" s="39"/>
      <c r="W1981" s="39"/>
      <c r="X1981" s="39"/>
      <c r="Y1981" s="39"/>
      <c r="AN1981" s="68"/>
      <c r="AO1981" s="68"/>
    </row>
    <row r="1982" spans="1:41" s="43" customFormat="1" x14ac:dyDescent="0.25">
      <c r="A1982" s="42"/>
      <c r="B1982" s="42"/>
      <c r="C1982" s="42"/>
      <c r="D1982" s="42"/>
      <c r="E1982" s="42"/>
      <c r="F1982" s="62"/>
      <c r="G1982" s="62"/>
      <c r="H1982" s="63"/>
      <c r="I1982" s="293"/>
      <c r="K1982" s="42"/>
      <c r="L1982" s="42"/>
      <c r="M1982" s="42"/>
      <c r="N1982" s="42"/>
      <c r="O1982" s="63"/>
      <c r="P1982" s="42"/>
      <c r="Q1982" s="42"/>
      <c r="S1982" s="42"/>
      <c r="T1982" s="39"/>
      <c r="U1982" s="39"/>
      <c r="V1982" s="39"/>
      <c r="W1982" s="39"/>
      <c r="X1982" s="39"/>
      <c r="Y1982" s="39"/>
      <c r="AN1982" s="68"/>
      <c r="AO1982" s="68"/>
    </row>
    <row r="1983" spans="1:41" s="43" customFormat="1" x14ac:dyDescent="0.25">
      <c r="A1983" s="42"/>
      <c r="B1983" s="42"/>
      <c r="C1983" s="42"/>
      <c r="D1983" s="42"/>
      <c r="E1983" s="42"/>
      <c r="F1983" s="62"/>
      <c r="G1983" s="62"/>
      <c r="H1983" s="63"/>
      <c r="I1983" s="293"/>
      <c r="K1983" s="42"/>
      <c r="L1983" s="42"/>
      <c r="M1983" s="42"/>
      <c r="N1983" s="42"/>
      <c r="O1983" s="63"/>
      <c r="P1983" s="42"/>
      <c r="Q1983" s="42"/>
      <c r="S1983" s="42"/>
      <c r="T1983" s="39"/>
      <c r="U1983" s="39"/>
      <c r="V1983" s="39"/>
      <c r="W1983" s="39"/>
      <c r="X1983" s="39"/>
      <c r="Y1983" s="39"/>
      <c r="AN1983" s="68"/>
      <c r="AO1983" s="68"/>
    </row>
    <row r="1984" spans="1:41" s="43" customFormat="1" x14ac:dyDescent="0.25">
      <c r="A1984" s="42"/>
      <c r="B1984" s="42"/>
      <c r="C1984" s="42"/>
      <c r="D1984" s="42"/>
      <c r="E1984" s="42"/>
      <c r="F1984" s="62"/>
      <c r="G1984" s="62"/>
      <c r="H1984" s="63"/>
      <c r="I1984" s="293"/>
      <c r="K1984" s="42"/>
      <c r="L1984" s="42"/>
      <c r="M1984" s="42"/>
      <c r="N1984" s="42"/>
      <c r="O1984" s="63"/>
      <c r="P1984" s="42"/>
      <c r="Q1984" s="42"/>
      <c r="S1984" s="42"/>
      <c r="T1984" s="39"/>
      <c r="U1984" s="39"/>
      <c r="V1984" s="39"/>
      <c r="W1984" s="39"/>
      <c r="X1984" s="39"/>
      <c r="Y1984" s="39"/>
      <c r="AN1984" s="68"/>
      <c r="AO1984" s="68"/>
    </row>
    <row r="1985" spans="1:41" s="43" customFormat="1" x14ac:dyDescent="0.25">
      <c r="A1985" s="42"/>
      <c r="B1985" s="42"/>
      <c r="C1985" s="42"/>
      <c r="D1985" s="42"/>
      <c r="E1985" s="42"/>
      <c r="F1985" s="62"/>
      <c r="G1985" s="62"/>
      <c r="H1985" s="63"/>
      <c r="I1985" s="293"/>
      <c r="K1985" s="42"/>
      <c r="L1985" s="42"/>
      <c r="M1985" s="42"/>
      <c r="N1985" s="42"/>
      <c r="O1985" s="63"/>
      <c r="P1985" s="42"/>
      <c r="Q1985" s="42"/>
      <c r="S1985" s="42"/>
      <c r="T1985" s="39"/>
      <c r="U1985" s="39"/>
      <c r="V1985" s="39"/>
      <c r="W1985" s="39"/>
      <c r="X1985" s="39"/>
      <c r="Y1985" s="39"/>
      <c r="AN1985" s="68"/>
      <c r="AO1985" s="68"/>
    </row>
    <row r="1986" spans="1:41" s="43" customFormat="1" x14ac:dyDescent="0.25">
      <c r="A1986" s="42"/>
      <c r="B1986" s="42"/>
      <c r="C1986" s="42"/>
      <c r="D1986" s="42"/>
      <c r="E1986" s="42"/>
      <c r="F1986" s="62"/>
      <c r="G1986" s="62"/>
      <c r="H1986" s="63"/>
      <c r="I1986" s="293"/>
      <c r="K1986" s="42"/>
      <c r="L1986" s="42"/>
      <c r="M1986" s="42"/>
      <c r="N1986" s="42"/>
      <c r="O1986" s="63"/>
      <c r="P1986" s="42"/>
      <c r="Q1986" s="42"/>
      <c r="S1986" s="42"/>
      <c r="T1986" s="39"/>
      <c r="U1986" s="39"/>
      <c r="V1986" s="39"/>
      <c r="W1986" s="39"/>
      <c r="X1986" s="39"/>
      <c r="Y1986" s="39"/>
      <c r="AN1986" s="68"/>
      <c r="AO1986" s="68"/>
    </row>
    <row r="1987" spans="1:41" s="43" customFormat="1" x14ac:dyDescent="0.25">
      <c r="A1987" s="42"/>
      <c r="B1987" s="42"/>
      <c r="C1987" s="42"/>
      <c r="D1987" s="42"/>
      <c r="E1987" s="42"/>
      <c r="F1987" s="62"/>
      <c r="G1987" s="62"/>
      <c r="H1987" s="63"/>
      <c r="I1987" s="293"/>
      <c r="K1987" s="42"/>
      <c r="L1987" s="42"/>
      <c r="M1987" s="42"/>
      <c r="N1987" s="42"/>
      <c r="O1987" s="63"/>
      <c r="P1987" s="42"/>
      <c r="Q1987" s="42"/>
      <c r="S1987" s="42"/>
      <c r="T1987" s="39"/>
      <c r="U1987" s="39"/>
      <c r="V1987" s="39"/>
      <c r="W1987" s="39"/>
      <c r="X1987" s="39"/>
      <c r="Y1987" s="39"/>
      <c r="AN1987" s="68"/>
      <c r="AO1987" s="68"/>
    </row>
    <row r="1988" spans="1:41" s="43" customFormat="1" x14ac:dyDescent="0.25">
      <c r="A1988" s="42"/>
      <c r="B1988" s="42"/>
      <c r="C1988" s="42"/>
      <c r="D1988" s="42"/>
      <c r="E1988" s="42"/>
      <c r="F1988" s="62"/>
      <c r="G1988" s="62"/>
      <c r="H1988" s="63"/>
      <c r="I1988" s="293"/>
      <c r="K1988" s="42"/>
      <c r="L1988" s="42"/>
      <c r="M1988" s="42"/>
      <c r="N1988" s="42"/>
      <c r="O1988" s="63"/>
      <c r="P1988" s="42"/>
      <c r="Q1988" s="42"/>
      <c r="S1988" s="42"/>
      <c r="T1988" s="39"/>
      <c r="U1988" s="39"/>
      <c r="V1988" s="39"/>
      <c r="W1988" s="39"/>
      <c r="X1988" s="39"/>
      <c r="Y1988" s="39"/>
      <c r="AN1988" s="68"/>
      <c r="AO1988" s="68"/>
    </row>
    <row r="1989" spans="1:41" s="43" customFormat="1" x14ac:dyDescent="0.25">
      <c r="A1989" s="42"/>
      <c r="B1989" s="42"/>
      <c r="C1989" s="42"/>
      <c r="D1989" s="42"/>
      <c r="E1989" s="42"/>
      <c r="F1989" s="62"/>
      <c r="G1989" s="62"/>
      <c r="H1989" s="63"/>
      <c r="I1989" s="293"/>
      <c r="K1989" s="42"/>
      <c r="L1989" s="42"/>
      <c r="M1989" s="42"/>
      <c r="N1989" s="42"/>
      <c r="O1989" s="63"/>
      <c r="P1989" s="42"/>
      <c r="Q1989" s="42"/>
      <c r="S1989" s="42"/>
      <c r="T1989" s="39"/>
      <c r="U1989" s="39"/>
      <c r="V1989" s="39"/>
      <c r="W1989" s="39"/>
      <c r="X1989" s="39"/>
      <c r="Y1989" s="39"/>
      <c r="AN1989" s="68"/>
      <c r="AO1989" s="68"/>
    </row>
    <row r="1990" spans="1:41" s="43" customFormat="1" x14ac:dyDescent="0.25">
      <c r="A1990" s="42"/>
      <c r="B1990" s="42"/>
      <c r="C1990" s="42"/>
      <c r="D1990" s="42"/>
      <c r="E1990" s="42"/>
      <c r="F1990" s="62"/>
      <c r="G1990" s="62"/>
      <c r="H1990" s="63"/>
      <c r="I1990" s="293"/>
      <c r="K1990" s="42"/>
      <c r="L1990" s="42"/>
      <c r="M1990" s="42"/>
      <c r="N1990" s="42"/>
      <c r="O1990" s="63"/>
      <c r="P1990" s="42"/>
      <c r="Q1990" s="42"/>
      <c r="S1990" s="42"/>
      <c r="T1990" s="39"/>
      <c r="U1990" s="39"/>
      <c r="V1990" s="39"/>
      <c r="W1990" s="39"/>
      <c r="X1990" s="39"/>
      <c r="Y1990" s="39"/>
      <c r="AN1990" s="68"/>
      <c r="AO1990" s="68"/>
    </row>
    <row r="1991" spans="1:41" s="43" customFormat="1" x14ac:dyDescent="0.25">
      <c r="A1991" s="42"/>
      <c r="B1991" s="42"/>
      <c r="C1991" s="42"/>
      <c r="D1991" s="42"/>
      <c r="E1991" s="42"/>
      <c r="F1991" s="62"/>
      <c r="G1991" s="62"/>
      <c r="H1991" s="63"/>
      <c r="I1991" s="293"/>
      <c r="K1991" s="42"/>
      <c r="L1991" s="42"/>
      <c r="M1991" s="42"/>
      <c r="N1991" s="42"/>
      <c r="O1991" s="63"/>
      <c r="P1991" s="42"/>
      <c r="Q1991" s="42"/>
      <c r="S1991" s="42"/>
      <c r="T1991" s="39"/>
      <c r="U1991" s="39"/>
      <c r="V1991" s="39"/>
      <c r="W1991" s="39"/>
      <c r="X1991" s="39"/>
      <c r="Y1991" s="39"/>
      <c r="AN1991" s="68"/>
      <c r="AO1991" s="68"/>
    </row>
    <row r="1992" spans="1:41" s="43" customFormat="1" x14ac:dyDescent="0.25">
      <c r="A1992" s="42"/>
      <c r="B1992" s="42"/>
      <c r="C1992" s="42"/>
      <c r="D1992" s="42"/>
      <c r="E1992" s="42"/>
      <c r="F1992" s="62"/>
      <c r="G1992" s="62"/>
      <c r="H1992" s="63"/>
      <c r="I1992" s="293"/>
      <c r="K1992" s="42"/>
      <c r="L1992" s="42"/>
      <c r="M1992" s="42"/>
      <c r="N1992" s="42"/>
      <c r="O1992" s="63"/>
      <c r="P1992" s="42"/>
      <c r="Q1992" s="42"/>
      <c r="S1992" s="42"/>
      <c r="T1992" s="39"/>
      <c r="U1992" s="39"/>
      <c r="V1992" s="39"/>
      <c r="W1992" s="39"/>
      <c r="X1992" s="39"/>
      <c r="Y1992" s="39"/>
      <c r="AN1992" s="68"/>
      <c r="AO1992" s="68"/>
    </row>
    <row r="1993" spans="1:41" s="43" customFormat="1" x14ac:dyDescent="0.25">
      <c r="A1993" s="42"/>
      <c r="B1993" s="42"/>
      <c r="C1993" s="42"/>
      <c r="D1993" s="42"/>
      <c r="E1993" s="42"/>
      <c r="F1993" s="62"/>
      <c r="G1993" s="62"/>
      <c r="H1993" s="63"/>
      <c r="I1993" s="293"/>
      <c r="K1993" s="42"/>
      <c r="L1993" s="42"/>
      <c r="M1993" s="42"/>
      <c r="N1993" s="42"/>
      <c r="O1993" s="63"/>
      <c r="P1993" s="42"/>
      <c r="Q1993" s="42"/>
      <c r="S1993" s="42"/>
      <c r="T1993" s="39"/>
      <c r="U1993" s="39"/>
      <c r="V1993" s="39"/>
      <c r="W1993" s="39"/>
      <c r="X1993" s="39"/>
      <c r="Y1993" s="39"/>
      <c r="AN1993" s="68"/>
      <c r="AO1993" s="68"/>
    </row>
    <row r="1994" spans="1:41" s="43" customFormat="1" x14ac:dyDescent="0.25">
      <c r="A1994" s="42"/>
      <c r="B1994" s="42"/>
      <c r="C1994" s="42"/>
      <c r="D1994" s="42"/>
      <c r="E1994" s="42"/>
      <c r="F1994" s="62"/>
      <c r="G1994" s="62"/>
      <c r="H1994" s="63"/>
      <c r="I1994" s="293"/>
      <c r="K1994" s="42"/>
      <c r="L1994" s="42"/>
      <c r="M1994" s="42"/>
      <c r="N1994" s="42"/>
      <c r="O1994" s="63"/>
      <c r="P1994" s="42"/>
      <c r="Q1994" s="42"/>
      <c r="S1994" s="42"/>
      <c r="T1994" s="39"/>
      <c r="U1994" s="39"/>
      <c r="V1994" s="39"/>
      <c r="W1994" s="39"/>
      <c r="X1994" s="39"/>
      <c r="Y1994" s="39"/>
      <c r="AN1994" s="68"/>
      <c r="AO1994" s="68"/>
    </row>
    <row r="1995" spans="1:41" s="43" customFormat="1" x14ac:dyDescent="0.25">
      <c r="A1995" s="42"/>
      <c r="B1995" s="42"/>
      <c r="C1995" s="42"/>
      <c r="D1995" s="42"/>
      <c r="E1995" s="42"/>
      <c r="F1995" s="62"/>
      <c r="G1995" s="62"/>
      <c r="H1995" s="63"/>
      <c r="I1995" s="293"/>
      <c r="K1995" s="42"/>
      <c r="L1995" s="42"/>
      <c r="M1995" s="42"/>
      <c r="N1995" s="42"/>
      <c r="O1995" s="63"/>
      <c r="P1995" s="42"/>
      <c r="Q1995" s="42"/>
      <c r="S1995" s="42"/>
      <c r="T1995" s="39"/>
      <c r="U1995" s="39"/>
      <c r="V1995" s="39"/>
      <c r="W1995" s="39"/>
      <c r="X1995" s="39"/>
      <c r="Y1995" s="39"/>
      <c r="AN1995" s="68"/>
      <c r="AO1995" s="68"/>
    </row>
    <row r="1996" spans="1:41" s="43" customFormat="1" x14ac:dyDescent="0.25">
      <c r="A1996" s="42"/>
      <c r="B1996" s="42"/>
      <c r="C1996" s="42"/>
      <c r="D1996" s="42"/>
      <c r="E1996" s="42"/>
      <c r="F1996" s="62"/>
      <c r="G1996" s="62"/>
      <c r="H1996" s="63"/>
      <c r="I1996" s="293"/>
      <c r="K1996" s="42"/>
      <c r="L1996" s="42"/>
      <c r="M1996" s="42"/>
      <c r="N1996" s="42"/>
      <c r="O1996" s="63"/>
      <c r="P1996" s="42"/>
      <c r="Q1996" s="42"/>
      <c r="S1996" s="42"/>
      <c r="T1996" s="39"/>
      <c r="U1996" s="39"/>
      <c r="V1996" s="39"/>
      <c r="W1996" s="39"/>
      <c r="X1996" s="39"/>
      <c r="Y1996" s="39"/>
      <c r="AN1996" s="68"/>
      <c r="AO1996" s="68"/>
    </row>
    <row r="1997" spans="1:41" s="43" customFormat="1" x14ac:dyDescent="0.25">
      <c r="A1997" s="42"/>
      <c r="B1997" s="42"/>
      <c r="C1997" s="42"/>
      <c r="D1997" s="42"/>
      <c r="E1997" s="42"/>
      <c r="F1997" s="62"/>
      <c r="G1997" s="62"/>
      <c r="H1997" s="63"/>
      <c r="I1997" s="293"/>
      <c r="K1997" s="42"/>
      <c r="L1997" s="42"/>
      <c r="M1997" s="42"/>
      <c r="N1997" s="42"/>
      <c r="O1997" s="63"/>
      <c r="P1997" s="42"/>
      <c r="Q1997" s="42"/>
      <c r="S1997" s="42"/>
      <c r="T1997" s="39"/>
      <c r="U1997" s="39"/>
      <c r="V1997" s="39"/>
      <c r="W1997" s="39"/>
      <c r="X1997" s="39"/>
      <c r="Y1997" s="39"/>
      <c r="AN1997" s="68"/>
      <c r="AO1997" s="68"/>
    </row>
    <row r="1998" spans="1:41" s="43" customFormat="1" x14ac:dyDescent="0.25">
      <c r="A1998" s="42"/>
      <c r="B1998" s="42"/>
      <c r="C1998" s="42"/>
      <c r="D1998" s="42"/>
      <c r="E1998" s="42"/>
      <c r="F1998" s="62"/>
      <c r="G1998" s="62"/>
      <c r="H1998" s="63"/>
      <c r="I1998" s="293"/>
      <c r="K1998" s="42"/>
      <c r="L1998" s="42"/>
      <c r="M1998" s="42"/>
      <c r="N1998" s="42"/>
      <c r="O1998" s="63"/>
      <c r="P1998" s="42"/>
      <c r="Q1998" s="42"/>
      <c r="S1998" s="42"/>
      <c r="T1998" s="39"/>
      <c r="U1998" s="39"/>
      <c r="V1998" s="39"/>
      <c r="W1998" s="39"/>
      <c r="X1998" s="39"/>
      <c r="Y1998" s="39"/>
      <c r="AN1998" s="68"/>
      <c r="AO1998" s="68"/>
    </row>
    <row r="1999" spans="1:41" s="43" customFormat="1" x14ac:dyDescent="0.25">
      <c r="A1999" s="42"/>
      <c r="B1999" s="42"/>
      <c r="C1999" s="42"/>
      <c r="D1999" s="42"/>
      <c r="E1999" s="42"/>
      <c r="F1999" s="62"/>
      <c r="G1999" s="62"/>
      <c r="H1999" s="63"/>
      <c r="I1999" s="293"/>
      <c r="K1999" s="42"/>
      <c r="L1999" s="42"/>
      <c r="M1999" s="42"/>
      <c r="N1999" s="42"/>
      <c r="O1999" s="63"/>
      <c r="P1999" s="42"/>
      <c r="Q1999" s="42"/>
      <c r="S1999" s="42"/>
      <c r="T1999" s="39"/>
      <c r="U1999" s="39"/>
      <c r="V1999" s="39"/>
      <c r="W1999" s="39"/>
      <c r="X1999" s="39"/>
      <c r="Y1999" s="39"/>
      <c r="AN1999" s="68"/>
      <c r="AO1999" s="68"/>
    </row>
    <row r="2000" spans="1:41" s="43" customFormat="1" x14ac:dyDescent="0.25">
      <c r="A2000" s="42"/>
      <c r="B2000" s="42"/>
      <c r="C2000" s="42"/>
      <c r="D2000" s="42"/>
      <c r="E2000" s="42"/>
      <c r="F2000" s="62"/>
      <c r="G2000" s="62"/>
      <c r="H2000" s="63"/>
      <c r="I2000" s="293"/>
      <c r="K2000" s="42"/>
      <c r="L2000" s="42"/>
      <c r="M2000" s="42"/>
      <c r="N2000" s="42"/>
      <c r="O2000" s="63"/>
      <c r="P2000" s="42"/>
      <c r="Q2000" s="42"/>
      <c r="S2000" s="42"/>
      <c r="T2000" s="39"/>
      <c r="U2000" s="39"/>
      <c r="V2000" s="39"/>
      <c r="W2000" s="39"/>
      <c r="X2000" s="39"/>
      <c r="Y2000" s="39"/>
      <c r="AN2000" s="68"/>
      <c r="AO2000" s="68"/>
    </row>
    <row r="2001" spans="1:41" s="43" customFormat="1" x14ac:dyDescent="0.25">
      <c r="A2001" s="42"/>
      <c r="B2001" s="42"/>
      <c r="C2001" s="42"/>
      <c r="D2001" s="42"/>
      <c r="E2001" s="42"/>
      <c r="F2001" s="62"/>
      <c r="G2001" s="62"/>
      <c r="H2001" s="63"/>
      <c r="I2001" s="293"/>
      <c r="K2001" s="42"/>
      <c r="L2001" s="42"/>
      <c r="M2001" s="42"/>
      <c r="N2001" s="42"/>
      <c r="O2001" s="63"/>
      <c r="P2001" s="42"/>
      <c r="Q2001" s="42"/>
      <c r="S2001" s="42"/>
      <c r="T2001" s="39"/>
      <c r="U2001" s="39"/>
      <c r="V2001" s="39"/>
      <c r="W2001" s="39"/>
      <c r="X2001" s="39"/>
      <c r="Y2001" s="39"/>
      <c r="AN2001" s="68"/>
      <c r="AO2001" s="68"/>
    </row>
    <row r="2002" spans="1:41" s="43" customFormat="1" x14ac:dyDescent="0.25">
      <c r="A2002" s="42"/>
      <c r="B2002" s="42"/>
      <c r="C2002" s="42"/>
      <c r="D2002" s="42"/>
      <c r="E2002" s="42"/>
      <c r="F2002" s="62"/>
      <c r="G2002" s="62"/>
      <c r="H2002" s="63"/>
      <c r="I2002" s="293"/>
      <c r="K2002" s="42"/>
      <c r="L2002" s="42"/>
      <c r="M2002" s="42"/>
      <c r="N2002" s="42"/>
      <c r="O2002" s="63"/>
      <c r="P2002" s="42"/>
      <c r="Q2002" s="42"/>
      <c r="S2002" s="42"/>
      <c r="T2002" s="39"/>
      <c r="U2002" s="39"/>
      <c r="V2002" s="39"/>
      <c r="W2002" s="39"/>
      <c r="X2002" s="39"/>
      <c r="Y2002" s="39"/>
      <c r="AN2002" s="68"/>
      <c r="AO2002" s="68"/>
    </row>
    <row r="2003" spans="1:41" s="43" customFormat="1" x14ac:dyDescent="0.25">
      <c r="A2003" s="42"/>
      <c r="B2003" s="42"/>
      <c r="C2003" s="42"/>
      <c r="D2003" s="42"/>
      <c r="E2003" s="42"/>
      <c r="F2003" s="62"/>
      <c r="G2003" s="62"/>
      <c r="H2003" s="63"/>
      <c r="I2003" s="293"/>
      <c r="K2003" s="42"/>
      <c r="L2003" s="42"/>
      <c r="M2003" s="42"/>
      <c r="N2003" s="42"/>
      <c r="O2003" s="63"/>
      <c r="P2003" s="42"/>
      <c r="Q2003" s="42"/>
      <c r="S2003" s="42"/>
      <c r="T2003" s="39"/>
      <c r="U2003" s="39"/>
      <c r="V2003" s="39"/>
      <c r="W2003" s="39"/>
      <c r="X2003" s="39"/>
      <c r="Y2003" s="39"/>
      <c r="AN2003" s="68"/>
      <c r="AO2003" s="68"/>
    </row>
    <row r="2004" spans="1:41" s="43" customFormat="1" x14ac:dyDescent="0.25">
      <c r="A2004" s="42"/>
      <c r="B2004" s="42"/>
      <c r="C2004" s="42"/>
      <c r="D2004" s="42"/>
      <c r="E2004" s="42"/>
      <c r="F2004" s="62"/>
      <c r="G2004" s="62"/>
      <c r="H2004" s="63"/>
      <c r="I2004" s="293"/>
      <c r="K2004" s="42"/>
      <c r="L2004" s="42"/>
      <c r="M2004" s="42"/>
      <c r="N2004" s="42"/>
      <c r="O2004" s="63"/>
      <c r="P2004" s="42"/>
      <c r="Q2004" s="42"/>
      <c r="S2004" s="42"/>
      <c r="T2004" s="39"/>
      <c r="U2004" s="39"/>
      <c r="V2004" s="39"/>
      <c r="W2004" s="39"/>
      <c r="X2004" s="39"/>
      <c r="Y2004" s="39"/>
      <c r="AN2004" s="68"/>
      <c r="AO2004" s="68"/>
    </row>
    <row r="2005" spans="1:41" s="43" customFormat="1" x14ac:dyDescent="0.25">
      <c r="A2005" s="42"/>
      <c r="B2005" s="42"/>
      <c r="C2005" s="42"/>
      <c r="D2005" s="42"/>
      <c r="E2005" s="42"/>
      <c r="F2005" s="62"/>
      <c r="G2005" s="62"/>
      <c r="H2005" s="63"/>
      <c r="I2005" s="293"/>
      <c r="K2005" s="42"/>
      <c r="L2005" s="42"/>
      <c r="M2005" s="42"/>
      <c r="N2005" s="42"/>
      <c r="O2005" s="63"/>
      <c r="P2005" s="42"/>
      <c r="Q2005" s="42"/>
      <c r="S2005" s="42"/>
      <c r="T2005" s="39"/>
      <c r="U2005" s="39"/>
      <c r="V2005" s="39"/>
      <c r="W2005" s="39"/>
      <c r="X2005" s="39"/>
      <c r="Y2005" s="39"/>
      <c r="AN2005" s="68"/>
      <c r="AO2005" s="68"/>
    </row>
    <row r="2006" spans="1:41" s="43" customFormat="1" x14ac:dyDescent="0.25">
      <c r="A2006" s="42"/>
      <c r="B2006" s="42"/>
      <c r="C2006" s="42"/>
      <c r="D2006" s="42"/>
      <c r="E2006" s="42"/>
      <c r="F2006" s="62"/>
      <c r="G2006" s="62"/>
      <c r="H2006" s="63"/>
      <c r="I2006" s="293"/>
      <c r="K2006" s="42"/>
      <c r="L2006" s="42"/>
      <c r="M2006" s="42"/>
      <c r="N2006" s="42"/>
      <c r="O2006" s="63"/>
      <c r="P2006" s="42"/>
      <c r="Q2006" s="42"/>
      <c r="S2006" s="42"/>
      <c r="T2006" s="39"/>
      <c r="U2006" s="39"/>
      <c r="V2006" s="39"/>
      <c r="W2006" s="39"/>
      <c r="X2006" s="39"/>
      <c r="Y2006" s="39"/>
      <c r="AN2006" s="68"/>
      <c r="AO2006" s="68"/>
    </row>
    <row r="2007" spans="1:41" s="43" customFormat="1" x14ac:dyDescent="0.25">
      <c r="A2007" s="42"/>
      <c r="B2007" s="42"/>
      <c r="C2007" s="42"/>
      <c r="D2007" s="42"/>
      <c r="E2007" s="42"/>
      <c r="F2007" s="62"/>
      <c r="G2007" s="62"/>
      <c r="H2007" s="63"/>
      <c r="I2007" s="293"/>
      <c r="K2007" s="42"/>
      <c r="L2007" s="42"/>
      <c r="M2007" s="42"/>
      <c r="N2007" s="42"/>
      <c r="O2007" s="63"/>
      <c r="P2007" s="42"/>
      <c r="Q2007" s="42"/>
      <c r="S2007" s="42"/>
      <c r="T2007" s="39"/>
      <c r="U2007" s="39"/>
      <c r="V2007" s="39"/>
      <c r="W2007" s="39"/>
      <c r="X2007" s="39"/>
      <c r="Y2007" s="39"/>
      <c r="AN2007" s="68"/>
      <c r="AO2007" s="68"/>
    </row>
    <row r="2008" spans="1:41" s="43" customFormat="1" x14ac:dyDescent="0.25">
      <c r="A2008" s="42"/>
      <c r="B2008" s="42"/>
      <c r="C2008" s="42"/>
      <c r="D2008" s="42"/>
      <c r="E2008" s="42"/>
      <c r="F2008" s="62"/>
      <c r="G2008" s="62"/>
      <c r="H2008" s="63"/>
      <c r="I2008" s="293"/>
      <c r="K2008" s="42"/>
      <c r="L2008" s="42"/>
      <c r="M2008" s="42"/>
      <c r="N2008" s="42"/>
      <c r="O2008" s="63"/>
      <c r="P2008" s="42"/>
      <c r="Q2008" s="42"/>
      <c r="S2008" s="42"/>
      <c r="T2008" s="39"/>
      <c r="U2008" s="39"/>
      <c r="V2008" s="39"/>
      <c r="W2008" s="39"/>
      <c r="X2008" s="39"/>
      <c r="Y2008" s="39"/>
      <c r="AN2008" s="68"/>
      <c r="AO2008" s="68"/>
    </row>
    <row r="2009" spans="1:41" s="43" customFormat="1" x14ac:dyDescent="0.25">
      <c r="A2009" s="42"/>
      <c r="B2009" s="42"/>
      <c r="C2009" s="42"/>
      <c r="D2009" s="42"/>
      <c r="E2009" s="42"/>
      <c r="F2009" s="62"/>
      <c r="G2009" s="62"/>
      <c r="H2009" s="63"/>
      <c r="I2009" s="293"/>
      <c r="K2009" s="42"/>
      <c r="L2009" s="42"/>
      <c r="M2009" s="42"/>
      <c r="N2009" s="42"/>
      <c r="O2009" s="63"/>
      <c r="P2009" s="42"/>
      <c r="Q2009" s="42"/>
      <c r="S2009" s="42"/>
      <c r="T2009" s="39"/>
      <c r="U2009" s="39"/>
      <c r="V2009" s="39"/>
      <c r="W2009" s="39"/>
      <c r="X2009" s="39"/>
      <c r="Y2009" s="39"/>
      <c r="AN2009" s="68"/>
      <c r="AO2009" s="68"/>
    </row>
    <row r="2010" spans="1:41" s="43" customFormat="1" x14ac:dyDescent="0.25">
      <c r="A2010" s="42"/>
      <c r="B2010" s="42"/>
      <c r="C2010" s="42"/>
      <c r="D2010" s="42"/>
      <c r="E2010" s="42"/>
      <c r="F2010" s="62"/>
      <c r="G2010" s="62"/>
      <c r="H2010" s="63"/>
      <c r="I2010" s="293"/>
      <c r="K2010" s="42"/>
      <c r="L2010" s="42"/>
      <c r="M2010" s="42"/>
      <c r="N2010" s="42"/>
      <c r="O2010" s="63"/>
      <c r="P2010" s="42"/>
      <c r="Q2010" s="42"/>
      <c r="S2010" s="42"/>
      <c r="T2010" s="39"/>
      <c r="U2010" s="39"/>
      <c r="V2010" s="39"/>
      <c r="W2010" s="39"/>
      <c r="X2010" s="39"/>
      <c r="Y2010" s="39"/>
      <c r="AN2010" s="68"/>
      <c r="AO2010" s="68"/>
    </row>
    <row r="2011" spans="1:41" s="43" customFormat="1" x14ac:dyDescent="0.25">
      <c r="A2011" s="42"/>
      <c r="B2011" s="42"/>
      <c r="C2011" s="42"/>
      <c r="D2011" s="42"/>
      <c r="E2011" s="42"/>
      <c r="F2011" s="62"/>
      <c r="G2011" s="62"/>
      <c r="H2011" s="63"/>
      <c r="I2011" s="293"/>
      <c r="K2011" s="42"/>
      <c r="L2011" s="42"/>
      <c r="M2011" s="42"/>
      <c r="N2011" s="42"/>
      <c r="O2011" s="63"/>
      <c r="P2011" s="42"/>
      <c r="Q2011" s="42"/>
      <c r="S2011" s="42"/>
      <c r="T2011" s="39"/>
      <c r="U2011" s="39"/>
      <c r="V2011" s="39"/>
      <c r="W2011" s="39"/>
      <c r="X2011" s="39"/>
      <c r="Y2011" s="39"/>
      <c r="AN2011" s="68"/>
      <c r="AO2011" s="68"/>
    </row>
    <row r="2012" spans="1:41" s="43" customFormat="1" x14ac:dyDescent="0.25">
      <c r="A2012" s="42"/>
      <c r="B2012" s="42"/>
      <c r="C2012" s="42"/>
      <c r="D2012" s="42"/>
      <c r="E2012" s="42"/>
      <c r="F2012" s="62"/>
      <c r="G2012" s="62"/>
      <c r="H2012" s="63"/>
      <c r="I2012" s="293"/>
      <c r="K2012" s="42"/>
      <c r="L2012" s="42"/>
      <c r="M2012" s="42"/>
      <c r="N2012" s="42"/>
      <c r="O2012" s="63"/>
      <c r="P2012" s="42"/>
      <c r="Q2012" s="42"/>
      <c r="S2012" s="42"/>
      <c r="T2012" s="39"/>
      <c r="U2012" s="39"/>
      <c r="V2012" s="39"/>
      <c r="W2012" s="39"/>
      <c r="X2012" s="39"/>
      <c r="Y2012" s="39"/>
      <c r="AN2012" s="68"/>
      <c r="AO2012" s="68"/>
    </row>
    <row r="2013" spans="1:41" s="43" customFormat="1" x14ac:dyDescent="0.25">
      <c r="A2013" s="42"/>
      <c r="B2013" s="42"/>
      <c r="C2013" s="42"/>
      <c r="D2013" s="42"/>
      <c r="E2013" s="42"/>
      <c r="F2013" s="62"/>
      <c r="G2013" s="62"/>
      <c r="H2013" s="63"/>
      <c r="I2013" s="293"/>
      <c r="K2013" s="42"/>
      <c r="L2013" s="42"/>
      <c r="M2013" s="42"/>
      <c r="N2013" s="42"/>
      <c r="O2013" s="63"/>
      <c r="P2013" s="42"/>
      <c r="Q2013" s="42"/>
      <c r="S2013" s="42"/>
      <c r="T2013" s="39"/>
      <c r="U2013" s="39"/>
      <c r="V2013" s="39"/>
      <c r="W2013" s="39"/>
      <c r="X2013" s="39"/>
      <c r="Y2013" s="39"/>
      <c r="AN2013" s="68"/>
      <c r="AO2013" s="68"/>
    </row>
    <row r="2014" spans="1:41" s="43" customFormat="1" x14ac:dyDescent="0.25">
      <c r="A2014" s="42"/>
      <c r="B2014" s="42"/>
      <c r="C2014" s="42"/>
      <c r="D2014" s="42"/>
      <c r="E2014" s="42"/>
      <c r="F2014" s="62"/>
      <c r="G2014" s="62"/>
      <c r="H2014" s="63"/>
      <c r="I2014" s="293"/>
      <c r="K2014" s="42"/>
      <c r="L2014" s="42"/>
      <c r="M2014" s="42"/>
      <c r="N2014" s="42"/>
      <c r="O2014" s="63"/>
      <c r="P2014" s="42"/>
      <c r="Q2014" s="42"/>
      <c r="S2014" s="42"/>
      <c r="T2014" s="39"/>
      <c r="U2014" s="39"/>
      <c r="V2014" s="39"/>
      <c r="W2014" s="39"/>
      <c r="X2014" s="39"/>
      <c r="Y2014" s="39"/>
      <c r="AN2014" s="68"/>
      <c r="AO2014" s="68"/>
    </row>
    <row r="2015" spans="1:41" s="43" customFormat="1" x14ac:dyDescent="0.25">
      <c r="A2015" s="42"/>
      <c r="B2015" s="42"/>
      <c r="C2015" s="42"/>
      <c r="D2015" s="42"/>
      <c r="E2015" s="42"/>
      <c r="F2015" s="62"/>
      <c r="G2015" s="62"/>
      <c r="H2015" s="63"/>
      <c r="I2015" s="293"/>
      <c r="K2015" s="42"/>
      <c r="L2015" s="42"/>
      <c r="M2015" s="42"/>
      <c r="N2015" s="42"/>
      <c r="O2015" s="63"/>
      <c r="P2015" s="42"/>
      <c r="Q2015" s="42"/>
      <c r="S2015" s="42"/>
      <c r="T2015" s="39"/>
      <c r="U2015" s="39"/>
      <c r="V2015" s="39"/>
      <c r="W2015" s="39"/>
      <c r="X2015" s="39"/>
      <c r="Y2015" s="39"/>
      <c r="AN2015" s="68"/>
      <c r="AO2015" s="68"/>
    </row>
    <row r="2016" spans="1:41" s="43" customFormat="1" x14ac:dyDescent="0.25">
      <c r="A2016" s="42"/>
      <c r="B2016" s="42"/>
      <c r="C2016" s="42"/>
      <c r="D2016" s="42"/>
      <c r="E2016" s="42"/>
      <c r="F2016" s="62"/>
      <c r="G2016" s="62"/>
      <c r="H2016" s="63"/>
      <c r="I2016" s="293"/>
      <c r="K2016" s="42"/>
      <c r="L2016" s="42"/>
      <c r="M2016" s="42"/>
      <c r="N2016" s="42"/>
      <c r="O2016" s="63"/>
      <c r="P2016" s="42"/>
      <c r="Q2016" s="42"/>
      <c r="S2016" s="42"/>
      <c r="T2016" s="39"/>
      <c r="U2016" s="39"/>
      <c r="V2016" s="39"/>
      <c r="W2016" s="39"/>
      <c r="X2016" s="39"/>
      <c r="Y2016" s="39"/>
      <c r="AN2016" s="68"/>
      <c r="AO2016" s="68"/>
    </row>
    <row r="2017" spans="1:41" s="43" customFormat="1" x14ac:dyDescent="0.25">
      <c r="A2017" s="42"/>
      <c r="B2017" s="42"/>
      <c r="C2017" s="42"/>
      <c r="D2017" s="42"/>
      <c r="E2017" s="42"/>
      <c r="F2017" s="62"/>
      <c r="G2017" s="62"/>
      <c r="H2017" s="63"/>
      <c r="I2017" s="293"/>
      <c r="K2017" s="42"/>
      <c r="L2017" s="42"/>
      <c r="M2017" s="42"/>
      <c r="N2017" s="42"/>
      <c r="O2017" s="63"/>
      <c r="P2017" s="42"/>
      <c r="Q2017" s="42"/>
      <c r="S2017" s="42"/>
      <c r="T2017" s="39"/>
      <c r="U2017" s="39"/>
      <c r="V2017" s="39"/>
      <c r="W2017" s="39"/>
      <c r="X2017" s="39"/>
      <c r="Y2017" s="39"/>
      <c r="AN2017" s="68"/>
      <c r="AO2017" s="68"/>
    </row>
    <row r="2018" spans="1:41" s="43" customFormat="1" x14ac:dyDescent="0.25">
      <c r="A2018" s="42"/>
      <c r="B2018" s="42"/>
      <c r="C2018" s="42"/>
      <c r="D2018" s="42"/>
      <c r="E2018" s="42"/>
      <c r="F2018" s="62"/>
      <c r="G2018" s="62"/>
      <c r="H2018" s="63"/>
      <c r="I2018" s="293"/>
      <c r="K2018" s="42"/>
      <c r="L2018" s="42"/>
      <c r="M2018" s="42"/>
      <c r="N2018" s="42"/>
      <c r="O2018" s="63"/>
      <c r="P2018" s="42"/>
      <c r="Q2018" s="42"/>
      <c r="S2018" s="42"/>
      <c r="T2018" s="39"/>
      <c r="U2018" s="39"/>
      <c r="V2018" s="39"/>
      <c r="W2018" s="39"/>
      <c r="X2018" s="39"/>
      <c r="Y2018" s="39"/>
      <c r="AN2018" s="68"/>
      <c r="AO2018" s="68"/>
    </row>
    <row r="2019" spans="1:41" s="43" customFormat="1" x14ac:dyDescent="0.25">
      <c r="A2019" s="42"/>
      <c r="B2019" s="42"/>
      <c r="C2019" s="42"/>
      <c r="D2019" s="42"/>
      <c r="E2019" s="42"/>
      <c r="F2019" s="62"/>
      <c r="G2019" s="62"/>
      <c r="H2019" s="63"/>
      <c r="I2019" s="293"/>
      <c r="K2019" s="42"/>
      <c r="L2019" s="42"/>
      <c r="M2019" s="42"/>
      <c r="N2019" s="42"/>
      <c r="O2019" s="63"/>
      <c r="P2019" s="42"/>
      <c r="Q2019" s="42"/>
      <c r="S2019" s="42"/>
      <c r="T2019" s="39"/>
      <c r="U2019" s="39"/>
      <c r="V2019" s="39"/>
      <c r="W2019" s="39"/>
      <c r="X2019" s="39"/>
      <c r="Y2019" s="39"/>
      <c r="AN2019" s="68"/>
      <c r="AO2019" s="68"/>
    </row>
    <row r="2020" spans="1:41" s="43" customFormat="1" x14ac:dyDescent="0.25">
      <c r="A2020" s="42"/>
      <c r="B2020" s="42"/>
      <c r="C2020" s="42"/>
      <c r="D2020" s="42"/>
      <c r="E2020" s="42"/>
      <c r="F2020" s="62"/>
      <c r="G2020" s="62"/>
      <c r="H2020" s="63"/>
      <c r="I2020" s="293"/>
      <c r="K2020" s="42"/>
      <c r="L2020" s="42"/>
      <c r="M2020" s="42"/>
      <c r="N2020" s="42"/>
      <c r="O2020" s="63"/>
      <c r="P2020" s="42"/>
      <c r="Q2020" s="42"/>
      <c r="S2020" s="42"/>
      <c r="T2020" s="39"/>
      <c r="U2020" s="39"/>
      <c r="V2020" s="39"/>
      <c r="W2020" s="39"/>
      <c r="X2020" s="39"/>
      <c r="Y2020" s="39"/>
      <c r="AN2020" s="68"/>
      <c r="AO2020" s="68"/>
    </row>
    <row r="2021" spans="1:41" s="43" customFormat="1" x14ac:dyDescent="0.25">
      <c r="A2021" s="42"/>
      <c r="B2021" s="42"/>
      <c r="C2021" s="42"/>
      <c r="D2021" s="42"/>
      <c r="E2021" s="42"/>
      <c r="F2021" s="62"/>
      <c r="G2021" s="62"/>
      <c r="H2021" s="63"/>
      <c r="I2021" s="293"/>
      <c r="K2021" s="42"/>
      <c r="L2021" s="42"/>
      <c r="M2021" s="42"/>
      <c r="N2021" s="42"/>
      <c r="O2021" s="63"/>
      <c r="P2021" s="42"/>
      <c r="Q2021" s="42"/>
      <c r="S2021" s="42"/>
      <c r="T2021" s="39"/>
      <c r="U2021" s="39"/>
      <c r="V2021" s="39"/>
      <c r="W2021" s="39"/>
      <c r="X2021" s="39"/>
      <c r="Y2021" s="39"/>
      <c r="AN2021" s="68"/>
      <c r="AO2021" s="68"/>
    </row>
    <row r="2022" spans="1:41" s="43" customFormat="1" x14ac:dyDescent="0.25">
      <c r="A2022" s="42"/>
      <c r="B2022" s="42"/>
      <c r="C2022" s="42"/>
      <c r="D2022" s="42"/>
      <c r="E2022" s="42"/>
      <c r="F2022" s="62"/>
      <c r="G2022" s="62"/>
      <c r="H2022" s="63"/>
      <c r="I2022" s="293"/>
      <c r="K2022" s="42"/>
      <c r="L2022" s="42"/>
      <c r="M2022" s="42"/>
      <c r="N2022" s="42"/>
      <c r="O2022" s="63"/>
      <c r="P2022" s="42"/>
      <c r="Q2022" s="42"/>
      <c r="S2022" s="42"/>
      <c r="T2022" s="39"/>
      <c r="U2022" s="39"/>
      <c r="V2022" s="39"/>
      <c r="W2022" s="39"/>
      <c r="X2022" s="39"/>
      <c r="Y2022" s="39"/>
      <c r="AN2022" s="68"/>
      <c r="AO2022" s="68"/>
    </row>
    <row r="2023" spans="1:41" s="43" customFormat="1" x14ac:dyDescent="0.25">
      <c r="A2023" s="42"/>
      <c r="B2023" s="42"/>
      <c r="C2023" s="42"/>
      <c r="D2023" s="42"/>
      <c r="E2023" s="42"/>
      <c r="F2023" s="62"/>
      <c r="G2023" s="62"/>
      <c r="H2023" s="63"/>
      <c r="I2023" s="293"/>
      <c r="K2023" s="42"/>
      <c r="L2023" s="42"/>
      <c r="M2023" s="42"/>
      <c r="N2023" s="42"/>
      <c r="O2023" s="63"/>
      <c r="P2023" s="42"/>
      <c r="Q2023" s="42"/>
      <c r="S2023" s="42"/>
      <c r="T2023" s="39"/>
      <c r="U2023" s="39"/>
      <c r="V2023" s="39"/>
      <c r="W2023" s="39"/>
      <c r="X2023" s="39"/>
      <c r="Y2023" s="39"/>
      <c r="AN2023" s="68"/>
      <c r="AO2023" s="68"/>
    </row>
    <row r="2024" spans="1:41" s="43" customFormat="1" x14ac:dyDescent="0.25">
      <c r="A2024" s="42"/>
      <c r="B2024" s="42"/>
      <c r="C2024" s="42"/>
      <c r="D2024" s="42"/>
      <c r="E2024" s="42"/>
      <c r="F2024" s="62"/>
      <c r="G2024" s="62"/>
      <c r="H2024" s="63"/>
      <c r="I2024" s="293"/>
      <c r="K2024" s="42"/>
      <c r="L2024" s="42"/>
      <c r="M2024" s="42"/>
      <c r="N2024" s="42"/>
      <c r="O2024" s="63"/>
      <c r="P2024" s="42"/>
      <c r="Q2024" s="42"/>
      <c r="S2024" s="42"/>
      <c r="T2024" s="39"/>
      <c r="U2024" s="39"/>
      <c r="V2024" s="39"/>
      <c r="W2024" s="39"/>
      <c r="X2024" s="39"/>
      <c r="Y2024" s="39"/>
      <c r="AN2024" s="68"/>
      <c r="AO2024" s="68"/>
    </row>
    <row r="2025" spans="1:41" s="43" customFormat="1" x14ac:dyDescent="0.25">
      <c r="A2025" s="42"/>
      <c r="B2025" s="42"/>
      <c r="C2025" s="42"/>
      <c r="D2025" s="42"/>
      <c r="E2025" s="42"/>
      <c r="F2025" s="62"/>
      <c r="G2025" s="62"/>
      <c r="H2025" s="63"/>
      <c r="I2025" s="293"/>
      <c r="K2025" s="42"/>
      <c r="L2025" s="42"/>
      <c r="M2025" s="42"/>
      <c r="N2025" s="42"/>
      <c r="O2025" s="63"/>
      <c r="P2025" s="42"/>
      <c r="Q2025" s="42"/>
      <c r="S2025" s="42"/>
      <c r="T2025" s="39"/>
      <c r="U2025" s="39"/>
      <c r="V2025" s="39"/>
      <c r="W2025" s="39"/>
      <c r="X2025" s="39"/>
      <c r="Y2025" s="39"/>
      <c r="AN2025" s="68"/>
      <c r="AO2025" s="68"/>
    </row>
    <row r="2026" spans="1:41" s="43" customFormat="1" x14ac:dyDescent="0.25">
      <c r="A2026" s="42"/>
      <c r="B2026" s="42"/>
      <c r="C2026" s="42"/>
      <c r="D2026" s="42"/>
      <c r="E2026" s="42"/>
      <c r="F2026" s="62"/>
      <c r="G2026" s="62"/>
      <c r="H2026" s="63"/>
      <c r="I2026" s="293"/>
      <c r="K2026" s="42"/>
      <c r="L2026" s="42"/>
      <c r="M2026" s="42"/>
      <c r="N2026" s="42"/>
      <c r="O2026" s="63"/>
      <c r="P2026" s="42"/>
      <c r="Q2026" s="42"/>
      <c r="S2026" s="42"/>
      <c r="T2026" s="39"/>
      <c r="U2026" s="39"/>
      <c r="V2026" s="39"/>
      <c r="W2026" s="39"/>
      <c r="X2026" s="39"/>
      <c r="Y2026" s="39"/>
      <c r="AN2026" s="68"/>
      <c r="AO2026" s="68"/>
    </row>
    <row r="2027" spans="1:41" s="43" customFormat="1" x14ac:dyDescent="0.25">
      <c r="A2027" s="42"/>
      <c r="B2027" s="42"/>
      <c r="C2027" s="42"/>
      <c r="D2027" s="42"/>
      <c r="E2027" s="42"/>
      <c r="F2027" s="62"/>
      <c r="G2027" s="62"/>
      <c r="H2027" s="63"/>
      <c r="I2027" s="293"/>
      <c r="K2027" s="42"/>
      <c r="L2027" s="42"/>
      <c r="M2027" s="42"/>
      <c r="N2027" s="42"/>
      <c r="O2027" s="63"/>
      <c r="P2027" s="42"/>
      <c r="Q2027" s="42"/>
      <c r="S2027" s="42"/>
      <c r="T2027" s="39"/>
      <c r="U2027" s="39"/>
      <c r="V2027" s="39"/>
      <c r="W2027" s="39"/>
      <c r="X2027" s="39"/>
      <c r="Y2027" s="39"/>
      <c r="AN2027" s="68"/>
      <c r="AO2027" s="68"/>
    </row>
    <row r="2028" spans="1:41" s="43" customFormat="1" x14ac:dyDescent="0.25">
      <c r="A2028" s="42"/>
      <c r="B2028" s="42"/>
      <c r="C2028" s="42"/>
      <c r="D2028" s="42"/>
      <c r="E2028" s="42"/>
      <c r="F2028" s="62"/>
      <c r="G2028" s="62"/>
      <c r="H2028" s="63"/>
      <c r="I2028" s="293"/>
      <c r="K2028" s="42"/>
      <c r="L2028" s="42"/>
      <c r="M2028" s="42"/>
      <c r="N2028" s="42"/>
      <c r="O2028" s="63"/>
      <c r="P2028" s="42"/>
      <c r="Q2028" s="42"/>
      <c r="S2028" s="42"/>
      <c r="T2028" s="39"/>
      <c r="U2028" s="39"/>
      <c r="V2028" s="39"/>
      <c r="W2028" s="39"/>
      <c r="X2028" s="39"/>
      <c r="Y2028" s="39"/>
      <c r="AN2028" s="68"/>
      <c r="AO2028" s="68"/>
    </row>
    <row r="2029" spans="1:41" s="43" customFormat="1" x14ac:dyDescent="0.25">
      <c r="A2029" s="42"/>
      <c r="B2029" s="42"/>
      <c r="C2029" s="42"/>
      <c r="D2029" s="42"/>
      <c r="E2029" s="42"/>
      <c r="F2029" s="62"/>
      <c r="G2029" s="62"/>
      <c r="H2029" s="63"/>
      <c r="I2029" s="293"/>
      <c r="K2029" s="42"/>
      <c r="L2029" s="42"/>
      <c r="M2029" s="42"/>
      <c r="N2029" s="42"/>
      <c r="O2029" s="63"/>
      <c r="P2029" s="42"/>
      <c r="Q2029" s="42"/>
      <c r="S2029" s="42"/>
      <c r="T2029" s="39"/>
      <c r="U2029" s="39"/>
      <c r="V2029" s="39"/>
      <c r="W2029" s="39"/>
      <c r="X2029" s="39"/>
      <c r="Y2029" s="39"/>
      <c r="AN2029" s="68"/>
      <c r="AO2029" s="68"/>
    </row>
    <row r="2030" spans="1:41" s="43" customFormat="1" x14ac:dyDescent="0.25">
      <c r="A2030" s="42"/>
      <c r="B2030" s="42"/>
      <c r="C2030" s="42"/>
      <c r="D2030" s="42"/>
      <c r="E2030" s="42"/>
      <c r="F2030" s="62"/>
      <c r="G2030" s="62"/>
      <c r="H2030" s="63"/>
      <c r="I2030" s="293"/>
      <c r="K2030" s="42"/>
      <c r="L2030" s="42"/>
      <c r="M2030" s="42"/>
      <c r="N2030" s="42"/>
      <c r="O2030" s="63"/>
      <c r="P2030" s="42"/>
      <c r="Q2030" s="42"/>
      <c r="S2030" s="42"/>
      <c r="T2030" s="39"/>
      <c r="U2030" s="39"/>
      <c r="V2030" s="39"/>
      <c r="W2030" s="39"/>
      <c r="X2030" s="39"/>
      <c r="Y2030" s="39"/>
      <c r="AN2030" s="68"/>
      <c r="AO2030" s="68"/>
    </row>
    <row r="2031" spans="1:41" s="43" customFormat="1" x14ac:dyDescent="0.25">
      <c r="A2031" s="42"/>
      <c r="B2031" s="42"/>
      <c r="C2031" s="42"/>
      <c r="D2031" s="42"/>
      <c r="E2031" s="42"/>
      <c r="F2031" s="62"/>
      <c r="G2031" s="62"/>
      <c r="H2031" s="63"/>
      <c r="I2031" s="293"/>
      <c r="K2031" s="42"/>
      <c r="L2031" s="42"/>
      <c r="M2031" s="42"/>
      <c r="N2031" s="42"/>
      <c r="O2031" s="63"/>
      <c r="P2031" s="42"/>
      <c r="Q2031" s="42"/>
      <c r="S2031" s="42"/>
      <c r="T2031" s="39"/>
      <c r="U2031" s="39"/>
      <c r="V2031" s="39"/>
      <c r="W2031" s="39"/>
      <c r="X2031" s="39"/>
      <c r="Y2031" s="39"/>
      <c r="AN2031" s="68"/>
      <c r="AO2031" s="68"/>
    </row>
    <row r="2032" spans="1:41" s="43" customFormat="1" x14ac:dyDescent="0.25">
      <c r="A2032" s="42"/>
      <c r="B2032" s="42"/>
      <c r="C2032" s="42"/>
      <c r="D2032" s="42"/>
      <c r="E2032" s="42"/>
      <c r="F2032" s="62"/>
      <c r="G2032" s="62"/>
      <c r="H2032" s="63"/>
      <c r="I2032" s="293"/>
      <c r="K2032" s="42"/>
      <c r="L2032" s="42"/>
      <c r="M2032" s="42"/>
      <c r="N2032" s="42"/>
      <c r="O2032" s="63"/>
      <c r="P2032" s="42"/>
      <c r="Q2032" s="42"/>
      <c r="S2032" s="42"/>
      <c r="T2032" s="39"/>
      <c r="U2032" s="39"/>
      <c r="V2032" s="39"/>
      <c r="W2032" s="39"/>
      <c r="X2032" s="39"/>
      <c r="Y2032" s="39"/>
      <c r="AN2032" s="68"/>
      <c r="AO2032" s="68"/>
    </row>
    <row r="2033" spans="1:41" s="43" customFormat="1" x14ac:dyDescent="0.25">
      <c r="A2033" s="42"/>
      <c r="B2033" s="42"/>
      <c r="C2033" s="42"/>
      <c r="D2033" s="42"/>
      <c r="E2033" s="42"/>
      <c r="F2033" s="62"/>
      <c r="G2033" s="62"/>
      <c r="H2033" s="63"/>
      <c r="I2033" s="293"/>
      <c r="K2033" s="42"/>
      <c r="L2033" s="42"/>
      <c r="M2033" s="42"/>
      <c r="N2033" s="42"/>
      <c r="O2033" s="63"/>
      <c r="P2033" s="42"/>
      <c r="Q2033" s="42"/>
      <c r="S2033" s="42"/>
      <c r="T2033" s="39"/>
      <c r="U2033" s="39"/>
      <c r="V2033" s="39"/>
      <c r="W2033" s="39"/>
      <c r="X2033" s="39"/>
      <c r="Y2033" s="39"/>
      <c r="AN2033" s="68"/>
      <c r="AO2033" s="68"/>
    </row>
    <row r="2034" spans="1:41" s="43" customFormat="1" x14ac:dyDescent="0.25">
      <c r="A2034" s="42"/>
      <c r="B2034" s="42"/>
      <c r="C2034" s="42"/>
      <c r="D2034" s="42"/>
      <c r="E2034" s="42"/>
      <c r="F2034" s="62"/>
      <c r="G2034" s="62"/>
      <c r="H2034" s="63"/>
      <c r="I2034" s="293"/>
      <c r="K2034" s="42"/>
      <c r="L2034" s="42"/>
      <c r="M2034" s="42"/>
      <c r="N2034" s="42"/>
      <c r="O2034" s="63"/>
      <c r="P2034" s="42"/>
      <c r="Q2034" s="42"/>
      <c r="S2034" s="42"/>
      <c r="T2034" s="39"/>
      <c r="U2034" s="39"/>
      <c r="V2034" s="39"/>
      <c r="W2034" s="39"/>
      <c r="X2034" s="39"/>
      <c r="Y2034" s="39"/>
      <c r="AN2034" s="68"/>
      <c r="AO2034" s="68"/>
    </row>
    <row r="2035" spans="1:41" s="43" customFormat="1" x14ac:dyDescent="0.25">
      <c r="A2035" s="42"/>
      <c r="B2035" s="42"/>
      <c r="C2035" s="42"/>
      <c r="D2035" s="42"/>
      <c r="E2035" s="42"/>
      <c r="F2035" s="62"/>
      <c r="G2035" s="62"/>
      <c r="H2035" s="63"/>
      <c r="I2035" s="293"/>
      <c r="K2035" s="42"/>
      <c r="L2035" s="42"/>
      <c r="M2035" s="42"/>
      <c r="N2035" s="42"/>
      <c r="O2035" s="63"/>
      <c r="P2035" s="42"/>
      <c r="Q2035" s="42"/>
      <c r="S2035" s="42"/>
      <c r="T2035" s="39"/>
      <c r="U2035" s="39"/>
      <c r="V2035" s="39"/>
      <c r="W2035" s="39"/>
      <c r="X2035" s="39"/>
      <c r="Y2035" s="39"/>
      <c r="AN2035" s="68"/>
      <c r="AO2035" s="68"/>
    </row>
    <row r="2036" spans="1:41" s="43" customFormat="1" x14ac:dyDescent="0.25">
      <c r="A2036" s="42"/>
      <c r="B2036" s="42"/>
      <c r="C2036" s="42"/>
      <c r="D2036" s="42"/>
      <c r="E2036" s="42"/>
      <c r="F2036" s="62"/>
      <c r="G2036" s="62"/>
      <c r="H2036" s="63"/>
      <c r="I2036" s="293"/>
      <c r="K2036" s="42"/>
      <c r="L2036" s="42"/>
      <c r="M2036" s="42"/>
      <c r="N2036" s="42"/>
      <c r="O2036" s="63"/>
      <c r="P2036" s="42"/>
      <c r="Q2036" s="42"/>
      <c r="S2036" s="42"/>
      <c r="T2036" s="39"/>
      <c r="U2036" s="39"/>
      <c r="V2036" s="39"/>
      <c r="W2036" s="39"/>
      <c r="X2036" s="39"/>
      <c r="Y2036" s="39"/>
      <c r="AN2036" s="68"/>
      <c r="AO2036" s="68"/>
    </row>
    <row r="2037" spans="1:41" s="43" customFormat="1" x14ac:dyDescent="0.25">
      <c r="A2037" s="42"/>
      <c r="B2037" s="42"/>
      <c r="C2037" s="42"/>
      <c r="D2037" s="42"/>
      <c r="E2037" s="42"/>
      <c r="F2037" s="62"/>
      <c r="G2037" s="62"/>
      <c r="H2037" s="63"/>
      <c r="I2037" s="293"/>
      <c r="K2037" s="42"/>
      <c r="L2037" s="42"/>
      <c r="M2037" s="42"/>
      <c r="N2037" s="42"/>
      <c r="O2037" s="63"/>
      <c r="P2037" s="42"/>
      <c r="Q2037" s="42"/>
      <c r="S2037" s="42"/>
      <c r="T2037" s="39"/>
      <c r="U2037" s="39"/>
      <c r="V2037" s="39"/>
      <c r="W2037" s="39"/>
      <c r="X2037" s="39"/>
      <c r="Y2037" s="39"/>
      <c r="AN2037" s="68"/>
      <c r="AO2037" s="68"/>
    </row>
    <row r="2038" spans="1:41" s="43" customFormat="1" x14ac:dyDescent="0.25">
      <c r="A2038" s="42"/>
      <c r="B2038" s="42"/>
      <c r="C2038" s="42"/>
      <c r="D2038" s="42"/>
      <c r="E2038" s="42"/>
      <c r="F2038" s="62"/>
      <c r="G2038" s="62"/>
      <c r="H2038" s="63"/>
      <c r="I2038" s="293"/>
      <c r="K2038" s="42"/>
      <c r="L2038" s="42"/>
      <c r="M2038" s="42"/>
      <c r="N2038" s="42"/>
      <c r="O2038" s="63"/>
      <c r="P2038" s="42"/>
      <c r="Q2038" s="42"/>
      <c r="S2038" s="42"/>
      <c r="T2038" s="39"/>
      <c r="U2038" s="39"/>
      <c r="V2038" s="39"/>
      <c r="W2038" s="39"/>
      <c r="X2038" s="39"/>
      <c r="Y2038" s="39"/>
      <c r="AN2038" s="68"/>
      <c r="AO2038" s="68"/>
    </row>
    <row r="2039" spans="1:41" s="43" customFormat="1" x14ac:dyDescent="0.25">
      <c r="A2039" s="42"/>
      <c r="B2039" s="42"/>
      <c r="C2039" s="42"/>
      <c r="D2039" s="42"/>
      <c r="E2039" s="42"/>
      <c r="F2039" s="62"/>
      <c r="G2039" s="62"/>
      <c r="H2039" s="63"/>
      <c r="I2039" s="293"/>
      <c r="K2039" s="42"/>
      <c r="L2039" s="42"/>
      <c r="M2039" s="42"/>
      <c r="N2039" s="42"/>
      <c r="O2039" s="63"/>
      <c r="P2039" s="42"/>
      <c r="Q2039" s="42"/>
      <c r="S2039" s="42"/>
      <c r="T2039" s="39"/>
      <c r="U2039" s="39"/>
      <c r="V2039" s="39"/>
      <c r="W2039" s="39"/>
      <c r="X2039" s="39"/>
      <c r="Y2039" s="39"/>
      <c r="AN2039" s="68"/>
      <c r="AO2039" s="68"/>
    </row>
    <row r="2040" spans="1:41" s="43" customFormat="1" x14ac:dyDescent="0.25">
      <c r="A2040" s="42"/>
      <c r="B2040" s="42"/>
      <c r="C2040" s="42"/>
      <c r="D2040" s="42"/>
      <c r="E2040" s="42"/>
      <c r="F2040" s="62"/>
      <c r="G2040" s="62"/>
      <c r="H2040" s="63"/>
      <c r="I2040" s="293"/>
      <c r="K2040" s="42"/>
      <c r="L2040" s="42"/>
      <c r="M2040" s="42"/>
      <c r="N2040" s="42"/>
      <c r="O2040" s="63"/>
      <c r="P2040" s="42"/>
      <c r="Q2040" s="42"/>
      <c r="S2040" s="42"/>
      <c r="T2040" s="39"/>
      <c r="U2040" s="39"/>
      <c r="V2040" s="39"/>
      <c r="W2040" s="39"/>
      <c r="X2040" s="39"/>
      <c r="Y2040" s="39"/>
      <c r="AN2040" s="68"/>
      <c r="AO2040" s="68"/>
    </row>
    <row r="2041" spans="1:41" s="43" customFormat="1" x14ac:dyDescent="0.25">
      <c r="A2041" s="42"/>
      <c r="B2041" s="42"/>
      <c r="C2041" s="42"/>
      <c r="D2041" s="42"/>
      <c r="E2041" s="42"/>
      <c r="F2041" s="62"/>
      <c r="G2041" s="62"/>
      <c r="H2041" s="63"/>
      <c r="I2041" s="293"/>
      <c r="K2041" s="42"/>
      <c r="L2041" s="42"/>
      <c r="M2041" s="42"/>
      <c r="N2041" s="42"/>
      <c r="O2041" s="63"/>
      <c r="P2041" s="42"/>
      <c r="Q2041" s="42"/>
      <c r="S2041" s="42"/>
      <c r="T2041" s="39"/>
      <c r="U2041" s="39"/>
      <c r="V2041" s="39"/>
      <c r="W2041" s="39"/>
      <c r="X2041" s="39"/>
      <c r="Y2041" s="39"/>
      <c r="AN2041" s="68"/>
      <c r="AO2041" s="68"/>
    </row>
    <row r="2042" spans="1:41" s="43" customFormat="1" x14ac:dyDescent="0.25">
      <c r="A2042" s="42"/>
      <c r="B2042" s="42"/>
      <c r="C2042" s="42"/>
      <c r="D2042" s="42"/>
      <c r="E2042" s="42"/>
      <c r="F2042" s="62"/>
      <c r="G2042" s="62"/>
      <c r="H2042" s="63"/>
      <c r="I2042" s="293"/>
      <c r="K2042" s="42"/>
      <c r="L2042" s="42"/>
      <c r="M2042" s="42"/>
      <c r="N2042" s="42"/>
      <c r="O2042" s="63"/>
      <c r="P2042" s="42"/>
      <c r="Q2042" s="42"/>
      <c r="S2042" s="42"/>
      <c r="T2042" s="39"/>
      <c r="U2042" s="39"/>
      <c r="V2042" s="39"/>
      <c r="W2042" s="39"/>
      <c r="X2042" s="39"/>
      <c r="Y2042" s="39"/>
      <c r="AN2042" s="68"/>
      <c r="AO2042" s="68"/>
    </row>
    <row r="2043" spans="1:41" s="43" customFormat="1" x14ac:dyDescent="0.25">
      <c r="A2043" s="42"/>
      <c r="B2043" s="42"/>
      <c r="C2043" s="42"/>
      <c r="D2043" s="42"/>
      <c r="E2043" s="42"/>
      <c r="F2043" s="62"/>
      <c r="G2043" s="62"/>
      <c r="H2043" s="63"/>
      <c r="I2043" s="293"/>
      <c r="K2043" s="42"/>
      <c r="L2043" s="42"/>
      <c r="M2043" s="42"/>
      <c r="N2043" s="42"/>
      <c r="O2043" s="63"/>
      <c r="P2043" s="42"/>
      <c r="Q2043" s="42"/>
      <c r="S2043" s="42"/>
      <c r="T2043" s="39"/>
      <c r="U2043" s="39"/>
      <c r="V2043" s="39"/>
      <c r="W2043" s="39"/>
      <c r="X2043" s="39"/>
      <c r="Y2043" s="39"/>
      <c r="AN2043" s="68"/>
      <c r="AO2043" s="68"/>
    </row>
    <row r="2044" spans="1:41" s="43" customFormat="1" x14ac:dyDescent="0.25">
      <c r="A2044" s="42"/>
      <c r="B2044" s="42"/>
      <c r="C2044" s="42"/>
      <c r="D2044" s="42"/>
      <c r="E2044" s="42"/>
      <c r="F2044" s="62"/>
      <c r="G2044" s="62"/>
      <c r="H2044" s="63"/>
      <c r="I2044" s="293"/>
      <c r="K2044" s="42"/>
      <c r="L2044" s="42"/>
      <c r="M2044" s="42"/>
      <c r="N2044" s="42"/>
      <c r="O2044" s="63"/>
      <c r="P2044" s="42"/>
      <c r="Q2044" s="42"/>
      <c r="S2044" s="42"/>
      <c r="T2044" s="39"/>
      <c r="U2044" s="39"/>
      <c r="V2044" s="39"/>
      <c r="W2044" s="39"/>
      <c r="X2044" s="39"/>
      <c r="Y2044" s="39"/>
      <c r="AN2044" s="68"/>
      <c r="AO2044" s="68"/>
    </row>
    <row r="2045" spans="1:41" s="43" customFormat="1" x14ac:dyDescent="0.25">
      <c r="A2045" s="42"/>
      <c r="B2045" s="42"/>
      <c r="C2045" s="42"/>
      <c r="D2045" s="42"/>
      <c r="E2045" s="42"/>
      <c r="F2045" s="62"/>
      <c r="G2045" s="62"/>
      <c r="H2045" s="63"/>
      <c r="I2045" s="293"/>
      <c r="K2045" s="42"/>
      <c r="L2045" s="42"/>
      <c r="M2045" s="42"/>
      <c r="N2045" s="42"/>
      <c r="O2045" s="63"/>
      <c r="P2045" s="42"/>
      <c r="Q2045" s="42"/>
      <c r="S2045" s="42"/>
      <c r="T2045" s="39"/>
      <c r="U2045" s="39"/>
      <c r="V2045" s="39"/>
      <c r="W2045" s="39"/>
      <c r="X2045" s="39"/>
      <c r="Y2045" s="39"/>
      <c r="AN2045" s="68"/>
      <c r="AO2045" s="68"/>
    </row>
    <row r="2046" spans="1:41" s="43" customFormat="1" x14ac:dyDescent="0.25">
      <c r="A2046" s="42"/>
      <c r="B2046" s="42"/>
      <c r="C2046" s="42"/>
      <c r="D2046" s="42"/>
      <c r="E2046" s="42"/>
      <c r="F2046" s="62"/>
      <c r="G2046" s="62"/>
      <c r="H2046" s="63"/>
      <c r="I2046" s="293"/>
      <c r="K2046" s="42"/>
      <c r="L2046" s="42"/>
      <c r="M2046" s="42"/>
      <c r="N2046" s="42"/>
      <c r="O2046" s="63"/>
      <c r="P2046" s="42"/>
      <c r="Q2046" s="42"/>
      <c r="S2046" s="42"/>
      <c r="T2046" s="39"/>
      <c r="U2046" s="39"/>
      <c r="V2046" s="39"/>
      <c r="W2046" s="39"/>
      <c r="X2046" s="39"/>
      <c r="Y2046" s="39"/>
      <c r="AN2046" s="68"/>
      <c r="AO2046" s="68"/>
    </row>
    <row r="2047" spans="1:41" s="43" customFormat="1" x14ac:dyDescent="0.25">
      <c r="A2047" s="42"/>
      <c r="B2047" s="42"/>
      <c r="C2047" s="42"/>
      <c r="D2047" s="42"/>
      <c r="E2047" s="42"/>
      <c r="F2047" s="62"/>
      <c r="G2047" s="62"/>
      <c r="H2047" s="63"/>
      <c r="I2047" s="293"/>
      <c r="K2047" s="42"/>
      <c r="L2047" s="42"/>
      <c r="M2047" s="42"/>
      <c r="N2047" s="42"/>
      <c r="O2047" s="63"/>
      <c r="P2047" s="42"/>
      <c r="Q2047" s="42"/>
      <c r="S2047" s="42"/>
      <c r="T2047" s="39"/>
      <c r="U2047" s="39"/>
      <c r="V2047" s="39"/>
      <c r="W2047" s="39"/>
      <c r="X2047" s="39"/>
      <c r="Y2047" s="39"/>
      <c r="AN2047" s="68"/>
      <c r="AO2047" s="68"/>
    </row>
    <row r="2048" spans="1:41" s="43" customFormat="1" x14ac:dyDescent="0.25">
      <c r="A2048" s="42"/>
      <c r="B2048" s="42"/>
      <c r="C2048" s="42"/>
      <c r="D2048" s="42"/>
      <c r="E2048" s="42"/>
      <c r="F2048" s="62"/>
      <c r="G2048" s="62"/>
      <c r="H2048" s="63"/>
      <c r="I2048" s="293"/>
      <c r="K2048" s="42"/>
      <c r="L2048" s="42"/>
      <c r="M2048" s="42"/>
      <c r="N2048" s="42"/>
      <c r="O2048" s="63"/>
      <c r="P2048" s="42"/>
      <c r="Q2048" s="42"/>
      <c r="S2048" s="42"/>
      <c r="T2048" s="39"/>
      <c r="U2048" s="39"/>
      <c r="V2048" s="39"/>
      <c r="W2048" s="39"/>
      <c r="X2048" s="39"/>
      <c r="Y2048" s="39"/>
      <c r="AN2048" s="68"/>
      <c r="AO2048" s="68"/>
    </row>
    <row r="2049" spans="1:41" s="43" customFormat="1" x14ac:dyDescent="0.25">
      <c r="A2049" s="42"/>
      <c r="B2049" s="42"/>
      <c r="C2049" s="42"/>
      <c r="D2049" s="42"/>
      <c r="E2049" s="42"/>
      <c r="F2049" s="62"/>
      <c r="G2049" s="62"/>
      <c r="H2049" s="63"/>
      <c r="I2049" s="293"/>
      <c r="K2049" s="42"/>
      <c r="L2049" s="42"/>
      <c r="M2049" s="42"/>
      <c r="N2049" s="42"/>
      <c r="O2049" s="63"/>
      <c r="P2049" s="42"/>
      <c r="Q2049" s="42"/>
      <c r="S2049" s="42"/>
      <c r="T2049" s="39"/>
      <c r="U2049" s="39"/>
      <c r="V2049" s="39"/>
      <c r="W2049" s="39"/>
      <c r="X2049" s="39"/>
      <c r="Y2049" s="39"/>
      <c r="AN2049" s="68"/>
      <c r="AO2049" s="68"/>
    </row>
    <row r="2050" spans="1:41" s="43" customFormat="1" x14ac:dyDescent="0.25">
      <c r="A2050" s="42"/>
      <c r="B2050" s="42"/>
      <c r="C2050" s="42"/>
      <c r="D2050" s="42"/>
      <c r="E2050" s="42"/>
      <c r="F2050" s="62"/>
      <c r="G2050" s="62"/>
      <c r="H2050" s="63"/>
      <c r="I2050" s="293"/>
      <c r="K2050" s="42"/>
      <c r="L2050" s="42"/>
      <c r="M2050" s="42"/>
      <c r="N2050" s="42"/>
      <c r="O2050" s="63"/>
      <c r="P2050" s="42"/>
      <c r="Q2050" s="42"/>
      <c r="S2050" s="42"/>
      <c r="T2050" s="39"/>
      <c r="U2050" s="39"/>
      <c r="V2050" s="39"/>
      <c r="W2050" s="39"/>
      <c r="X2050" s="39"/>
      <c r="Y2050" s="39"/>
      <c r="AN2050" s="68"/>
      <c r="AO2050" s="68"/>
    </row>
    <row r="2051" spans="1:41" s="43" customFormat="1" x14ac:dyDescent="0.25">
      <c r="A2051" s="42"/>
      <c r="B2051" s="42"/>
      <c r="C2051" s="42"/>
      <c r="D2051" s="42"/>
      <c r="E2051" s="42"/>
      <c r="F2051" s="62"/>
      <c r="G2051" s="62"/>
      <c r="H2051" s="63"/>
      <c r="I2051" s="293"/>
      <c r="K2051" s="42"/>
      <c r="L2051" s="42"/>
      <c r="M2051" s="42"/>
      <c r="N2051" s="42"/>
      <c r="O2051" s="63"/>
      <c r="P2051" s="42"/>
      <c r="Q2051" s="42"/>
      <c r="S2051" s="42"/>
      <c r="T2051" s="39"/>
      <c r="U2051" s="39"/>
      <c r="V2051" s="39"/>
      <c r="W2051" s="39"/>
      <c r="X2051" s="39"/>
      <c r="Y2051" s="39"/>
      <c r="AN2051" s="68"/>
      <c r="AO2051" s="68"/>
    </row>
    <row r="2052" spans="1:41" s="43" customFormat="1" x14ac:dyDescent="0.25">
      <c r="A2052" s="42"/>
      <c r="B2052" s="42"/>
      <c r="C2052" s="42"/>
      <c r="D2052" s="42"/>
      <c r="E2052" s="42"/>
      <c r="F2052" s="62"/>
      <c r="G2052" s="62"/>
      <c r="H2052" s="63"/>
      <c r="I2052" s="293"/>
      <c r="K2052" s="42"/>
      <c r="L2052" s="42"/>
      <c r="M2052" s="42"/>
      <c r="N2052" s="42"/>
      <c r="O2052" s="63"/>
      <c r="P2052" s="42"/>
      <c r="Q2052" s="42"/>
      <c r="S2052" s="42"/>
      <c r="T2052" s="39"/>
      <c r="U2052" s="39"/>
      <c r="V2052" s="39"/>
      <c r="W2052" s="39"/>
      <c r="X2052" s="39"/>
      <c r="Y2052" s="39"/>
      <c r="AN2052" s="68"/>
      <c r="AO2052" s="68"/>
    </row>
    <row r="2053" spans="1:41" s="43" customFormat="1" x14ac:dyDescent="0.25">
      <c r="A2053" s="42"/>
      <c r="B2053" s="42"/>
      <c r="C2053" s="42"/>
      <c r="D2053" s="42"/>
      <c r="E2053" s="42"/>
      <c r="F2053" s="62"/>
      <c r="G2053" s="62"/>
      <c r="H2053" s="63"/>
      <c r="I2053" s="293"/>
      <c r="K2053" s="42"/>
      <c r="L2053" s="42"/>
      <c r="M2053" s="42"/>
      <c r="N2053" s="42"/>
      <c r="O2053" s="63"/>
      <c r="P2053" s="42"/>
      <c r="Q2053" s="42"/>
      <c r="S2053" s="42"/>
      <c r="T2053" s="39"/>
      <c r="U2053" s="39"/>
      <c r="V2053" s="39"/>
      <c r="W2053" s="39"/>
      <c r="X2053" s="39"/>
      <c r="Y2053" s="39"/>
      <c r="AN2053" s="68"/>
      <c r="AO2053" s="68"/>
    </row>
    <row r="2054" spans="1:41" s="43" customFormat="1" x14ac:dyDescent="0.25">
      <c r="A2054" s="42"/>
      <c r="B2054" s="42"/>
      <c r="C2054" s="42"/>
      <c r="D2054" s="42"/>
      <c r="E2054" s="42"/>
      <c r="F2054" s="62"/>
      <c r="G2054" s="62"/>
      <c r="H2054" s="63"/>
      <c r="I2054" s="293"/>
      <c r="K2054" s="42"/>
      <c r="L2054" s="42"/>
      <c r="M2054" s="42"/>
      <c r="N2054" s="42"/>
      <c r="O2054" s="63"/>
      <c r="P2054" s="42"/>
      <c r="Q2054" s="42"/>
      <c r="S2054" s="42"/>
      <c r="T2054" s="39"/>
      <c r="U2054" s="39"/>
      <c r="V2054" s="39"/>
      <c r="W2054" s="39"/>
      <c r="X2054" s="39"/>
      <c r="Y2054" s="39"/>
      <c r="AN2054" s="68"/>
      <c r="AO2054" s="68"/>
    </row>
    <row r="2055" spans="1:41" s="43" customFormat="1" x14ac:dyDescent="0.25">
      <c r="A2055" s="42"/>
      <c r="B2055" s="42"/>
      <c r="C2055" s="42"/>
      <c r="D2055" s="42"/>
      <c r="E2055" s="42"/>
      <c r="F2055" s="62"/>
      <c r="G2055" s="62"/>
      <c r="H2055" s="63"/>
      <c r="I2055" s="293"/>
      <c r="K2055" s="42"/>
      <c r="L2055" s="42"/>
      <c r="M2055" s="42"/>
      <c r="N2055" s="42"/>
      <c r="O2055" s="63"/>
      <c r="P2055" s="42"/>
      <c r="Q2055" s="42"/>
      <c r="S2055" s="42"/>
      <c r="T2055" s="39"/>
      <c r="U2055" s="39"/>
      <c r="V2055" s="39"/>
      <c r="W2055" s="39"/>
      <c r="X2055" s="39"/>
      <c r="Y2055" s="39"/>
      <c r="AN2055" s="68"/>
      <c r="AO2055" s="68"/>
    </row>
    <row r="2056" spans="1:41" s="43" customFormat="1" x14ac:dyDescent="0.25">
      <c r="A2056" s="42"/>
      <c r="B2056" s="42"/>
      <c r="C2056" s="42"/>
      <c r="D2056" s="42"/>
      <c r="E2056" s="42"/>
      <c r="F2056" s="62"/>
      <c r="G2056" s="62"/>
      <c r="H2056" s="63"/>
      <c r="I2056" s="293"/>
      <c r="K2056" s="42"/>
      <c r="L2056" s="42"/>
      <c r="M2056" s="42"/>
      <c r="N2056" s="42"/>
      <c r="O2056" s="63"/>
      <c r="P2056" s="42"/>
      <c r="Q2056" s="42"/>
      <c r="S2056" s="42"/>
      <c r="T2056" s="39"/>
      <c r="U2056" s="39"/>
      <c r="V2056" s="39"/>
      <c r="W2056" s="39"/>
      <c r="X2056" s="39"/>
      <c r="Y2056" s="39"/>
      <c r="AN2056" s="68"/>
      <c r="AO2056" s="68"/>
    </row>
    <row r="2057" spans="1:41" s="43" customFormat="1" x14ac:dyDescent="0.25">
      <c r="A2057" s="42"/>
      <c r="B2057" s="42"/>
      <c r="C2057" s="42"/>
      <c r="D2057" s="42"/>
      <c r="E2057" s="42"/>
      <c r="F2057" s="62"/>
      <c r="G2057" s="62"/>
      <c r="H2057" s="63"/>
      <c r="I2057" s="293"/>
      <c r="K2057" s="42"/>
      <c r="L2057" s="42"/>
      <c r="M2057" s="42"/>
      <c r="N2057" s="42"/>
      <c r="O2057" s="63"/>
      <c r="P2057" s="42"/>
      <c r="Q2057" s="42"/>
      <c r="S2057" s="42"/>
      <c r="T2057" s="39"/>
      <c r="U2057" s="39"/>
      <c r="V2057" s="39"/>
      <c r="W2057" s="39"/>
      <c r="X2057" s="39"/>
      <c r="Y2057" s="39"/>
      <c r="AN2057" s="68"/>
      <c r="AO2057" s="68"/>
    </row>
    <row r="2058" spans="1:41" s="43" customFormat="1" x14ac:dyDescent="0.25">
      <c r="A2058" s="42"/>
      <c r="B2058" s="42"/>
      <c r="C2058" s="42"/>
      <c r="D2058" s="42"/>
      <c r="E2058" s="42"/>
      <c r="F2058" s="62"/>
      <c r="G2058" s="62"/>
      <c r="H2058" s="63"/>
      <c r="I2058" s="293"/>
      <c r="K2058" s="42"/>
      <c r="L2058" s="42"/>
      <c r="M2058" s="42"/>
      <c r="N2058" s="42"/>
      <c r="O2058" s="63"/>
      <c r="P2058" s="42"/>
      <c r="Q2058" s="42"/>
      <c r="S2058" s="42"/>
      <c r="T2058" s="39"/>
      <c r="U2058" s="39"/>
      <c r="V2058" s="39"/>
      <c r="W2058" s="39"/>
      <c r="X2058" s="39"/>
      <c r="Y2058" s="39"/>
      <c r="AN2058" s="68"/>
      <c r="AO2058" s="68"/>
    </row>
    <row r="2059" spans="1:41" s="43" customFormat="1" x14ac:dyDescent="0.25">
      <c r="A2059" s="42"/>
      <c r="B2059" s="42"/>
      <c r="C2059" s="42"/>
      <c r="D2059" s="42"/>
      <c r="E2059" s="42"/>
      <c r="F2059" s="62"/>
      <c r="G2059" s="62"/>
      <c r="H2059" s="63"/>
      <c r="I2059" s="293"/>
      <c r="K2059" s="42"/>
      <c r="L2059" s="42"/>
      <c r="M2059" s="42"/>
      <c r="N2059" s="42"/>
      <c r="O2059" s="63"/>
      <c r="P2059" s="42"/>
      <c r="Q2059" s="42"/>
      <c r="S2059" s="42"/>
      <c r="T2059" s="39"/>
      <c r="U2059" s="39"/>
      <c r="V2059" s="39"/>
      <c r="W2059" s="39"/>
      <c r="X2059" s="39"/>
      <c r="Y2059" s="39"/>
      <c r="AN2059" s="68"/>
      <c r="AO2059" s="68"/>
    </row>
    <row r="2060" spans="1:41" s="43" customFormat="1" x14ac:dyDescent="0.25">
      <c r="A2060" s="42"/>
      <c r="B2060" s="42"/>
      <c r="C2060" s="42"/>
      <c r="D2060" s="42"/>
      <c r="E2060" s="42"/>
      <c r="F2060" s="62"/>
      <c r="G2060" s="62"/>
      <c r="H2060" s="63"/>
      <c r="I2060" s="293"/>
      <c r="K2060" s="42"/>
      <c r="L2060" s="42"/>
      <c r="M2060" s="42"/>
      <c r="N2060" s="42"/>
      <c r="O2060" s="63"/>
      <c r="P2060" s="42"/>
      <c r="Q2060" s="42"/>
      <c r="S2060" s="42"/>
      <c r="T2060" s="39"/>
      <c r="U2060" s="39"/>
      <c r="V2060" s="39"/>
      <c r="W2060" s="39"/>
      <c r="X2060" s="39"/>
      <c r="Y2060" s="39"/>
      <c r="AN2060" s="68"/>
      <c r="AO2060" s="68"/>
    </row>
    <row r="2061" spans="1:41" s="43" customFormat="1" x14ac:dyDescent="0.25">
      <c r="A2061" s="42"/>
      <c r="B2061" s="42"/>
      <c r="C2061" s="42"/>
      <c r="D2061" s="42"/>
      <c r="E2061" s="42"/>
      <c r="F2061" s="62"/>
      <c r="G2061" s="62"/>
      <c r="H2061" s="63"/>
      <c r="I2061" s="293"/>
      <c r="K2061" s="42"/>
      <c r="L2061" s="42"/>
      <c r="M2061" s="42"/>
      <c r="N2061" s="42"/>
      <c r="O2061" s="63"/>
      <c r="P2061" s="42"/>
      <c r="Q2061" s="42"/>
      <c r="S2061" s="42"/>
      <c r="T2061" s="39"/>
      <c r="U2061" s="39"/>
      <c r="V2061" s="39"/>
      <c r="W2061" s="39"/>
      <c r="X2061" s="39"/>
      <c r="Y2061" s="39"/>
      <c r="AN2061" s="68"/>
      <c r="AO2061" s="68"/>
    </row>
    <row r="2062" spans="1:41" s="43" customFormat="1" x14ac:dyDescent="0.25">
      <c r="A2062" s="42"/>
      <c r="B2062" s="42"/>
      <c r="C2062" s="42"/>
      <c r="D2062" s="42"/>
      <c r="E2062" s="42"/>
      <c r="F2062" s="62"/>
      <c r="G2062" s="62"/>
      <c r="H2062" s="63"/>
      <c r="I2062" s="293"/>
      <c r="K2062" s="42"/>
      <c r="L2062" s="42"/>
      <c r="M2062" s="42"/>
      <c r="N2062" s="42"/>
      <c r="O2062" s="63"/>
      <c r="P2062" s="42"/>
      <c r="Q2062" s="42"/>
      <c r="S2062" s="42"/>
      <c r="T2062" s="39"/>
      <c r="U2062" s="39"/>
      <c r="V2062" s="39"/>
      <c r="W2062" s="39"/>
      <c r="X2062" s="39"/>
      <c r="Y2062" s="39"/>
      <c r="AN2062" s="68"/>
      <c r="AO2062" s="68"/>
    </row>
    <row r="2063" spans="1:41" s="43" customFormat="1" x14ac:dyDescent="0.25">
      <c r="A2063" s="42"/>
      <c r="B2063" s="42"/>
      <c r="C2063" s="42"/>
      <c r="D2063" s="42"/>
      <c r="E2063" s="42"/>
      <c r="F2063" s="62"/>
      <c r="G2063" s="62"/>
      <c r="H2063" s="63"/>
      <c r="I2063" s="293"/>
      <c r="K2063" s="42"/>
      <c r="L2063" s="42"/>
      <c r="M2063" s="42"/>
      <c r="N2063" s="42"/>
      <c r="O2063" s="63"/>
      <c r="P2063" s="42"/>
      <c r="Q2063" s="42"/>
      <c r="S2063" s="42"/>
      <c r="T2063" s="39"/>
      <c r="U2063" s="39"/>
      <c r="V2063" s="39"/>
      <c r="W2063" s="39"/>
      <c r="X2063" s="39"/>
      <c r="Y2063" s="39"/>
      <c r="AN2063" s="68"/>
      <c r="AO2063" s="68"/>
    </row>
    <row r="2064" spans="1:41" s="43" customFormat="1" x14ac:dyDescent="0.25">
      <c r="A2064" s="42"/>
      <c r="B2064" s="42"/>
      <c r="C2064" s="42"/>
      <c r="D2064" s="42"/>
      <c r="E2064" s="42"/>
      <c r="F2064" s="62"/>
      <c r="G2064" s="62"/>
      <c r="H2064" s="63"/>
      <c r="I2064" s="293"/>
      <c r="K2064" s="42"/>
      <c r="L2064" s="42"/>
      <c r="M2064" s="42"/>
      <c r="N2064" s="42"/>
      <c r="O2064" s="63"/>
      <c r="P2064" s="42"/>
      <c r="Q2064" s="42"/>
      <c r="S2064" s="42"/>
      <c r="T2064" s="39"/>
      <c r="U2064" s="39"/>
      <c r="V2064" s="39"/>
      <c r="W2064" s="39"/>
      <c r="X2064" s="39"/>
      <c r="Y2064" s="39"/>
      <c r="AN2064" s="68"/>
      <c r="AO2064" s="68"/>
    </row>
    <row r="2065" spans="1:41" s="43" customFormat="1" x14ac:dyDescent="0.25">
      <c r="A2065" s="42"/>
      <c r="B2065" s="42"/>
      <c r="C2065" s="42"/>
      <c r="D2065" s="42"/>
      <c r="E2065" s="42"/>
      <c r="F2065" s="62"/>
      <c r="G2065" s="62"/>
      <c r="H2065" s="63"/>
      <c r="I2065" s="293"/>
      <c r="K2065" s="42"/>
      <c r="L2065" s="42"/>
      <c r="M2065" s="42"/>
      <c r="N2065" s="42"/>
      <c r="O2065" s="63"/>
      <c r="P2065" s="42"/>
      <c r="Q2065" s="42"/>
      <c r="S2065" s="42"/>
      <c r="T2065" s="39"/>
      <c r="U2065" s="39"/>
      <c r="V2065" s="39"/>
      <c r="W2065" s="39"/>
      <c r="X2065" s="39"/>
      <c r="Y2065" s="39"/>
      <c r="AN2065" s="68"/>
      <c r="AO2065" s="68"/>
    </row>
    <row r="2066" spans="1:41" s="43" customFormat="1" x14ac:dyDescent="0.25">
      <c r="A2066" s="42"/>
      <c r="B2066" s="42"/>
      <c r="C2066" s="42"/>
      <c r="D2066" s="42"/>
      <c r="E2066" s="42"/>
      <c r="F2066" s="62"/>
      <c r="G2066" s="62"/>
      <c r="H2066" s="63"/>
      <c r="I2066" s="293"/>
      <c r="K2066" s="42"/>
      <c r="L2066" s="42"/>
      <c r="M2066" s="42"/>
      <c r="N2066" s="42"/>
      <c r="O2066" s="63"/>
      <c r="P2066" s="42"/>
      <c r="Q2066" s="42"/>
      <c r="S2066" s="42"/>
      <c r="T2066" s="39"/>
      <c r="U2066" s="39"/>
      <c r="V2066" s="39"/>
      <c r="W2066" s="39"/>
      <c r="X2066" s="39"/>
      <c r="Y2066" s="39"/>
      <c r="AN2066" s="68"/>
      <c r="AO2066" s="68"/>
    </row>
    <row r="2067" spans="1:41" s="43" customFormat="1" x14ac:dyDescent="0.25">
      <c r="A2067" s="42"/>
      <c r="B2067" s="42"/>
      <c r="C2067" s="42"/>
      <c r="D2067" s="42"/>
      <c r="E2067" s="42"/>
      <c r="F2067" s="62"/>
      <c r="G2067" s="62"/>
      <c r="H2067" s="63"/>
      <c r="I2067" s="293"/>
      <c r="K2067" s="42"/>
      <c r="L2067" s="42"/>
      <c r="M2067" s="42"/>
      <c r="N2067" s="42"/>
      <c r="O2067" s="63"/>
      <c r="P2067" s="42"/>
      <c r="Q2067" s="42"/>
      <c r="S2067" s="42"/>
      <c r="T2067" s="39"/>
      <c r="U2067" s="39"/>
      <c r="V2067" s="39"/>
      <c r="W2067" s="39"/>
      <c r="X2067" s="39"/>
      <c r="Y2067" s="39"/>
      <c r="AN2067" s="68"/>
      <c r="AO2067" s="68"/>
    </row>
    <row r="2068" spans="1:41" s="43" customFormat="1" x14ac:dyDescent="0.25">
      <c r="A2068" s="42"/>
      <c r="B2068" s="42"/>
      <c r="C2068" s="42"/>
      <c r="D2068" s="42"/>
      <c r="E2068" s="42"/>
      <c r="F2068" s="62"/>
      <c r="G2068" s="62"/>
      <c r="H2068" s="63"/>
      <c r="I2068" s="293"/>
      <c r="K2068" s="42"/>
      <c r="L2068" s="42"/>
      <c r="M2068" s="42"/>
      <c r="N2068" s="42"/>
      <c r="O2068" s="63"/>
      <c r="P2068" s="42"/>
      <c r="Q2068" s="42"/>
      <c r="S2068" s="42"/>
      <c r="T2068" s="39"/>
      <c r="U2068" s="39"/>
      <c r="V2068" s="39"/>
      <c r="W2068" s="39"/>
      <c r="X2068" s="39"/>
      <c r="Y2068" s="39"/>
      <c r="AN2068" s="68"/>
      <c r="AO2068" s="68"/>
    </row>
    <row r="2069" spans="1:41" s="43" customFormat="1" x14ac:dyDescent="0.25">
      <c r="A2069" s="42"/>
      <c r="B2069" s="42"/>
      <c r="C2069" s="42"/>
      <c r="D2069" s="42"/>
      <c r="E2069" s="42"/>
      <c r="F2069" s="62"/>
      <c r="G2069" s="62"/>
      <c r="H2069" s="63"/>
      <c r="I2069" s="293"/>
      <c r="K2069" s="42"/>
      <c r="L2069" s="42"/>
      <c r="M2069" s="42"/>
      <c r="N2069" s="42"/>
      <c r="O2069" s="63"/>
      <c r="P2069" s="42"/>
      <c r="Q2069" s="42"/>
      <c r="S2069" s="42"/>
      <c r="T2069" s="39"/>
      <c r="U2069" s="39"/>
      <c r="V2069" s="39"/>
      <c r="W2069" s="39"/>
      <c r="X2069" s="39"/>
      <c r="Y2069" s="39"/>
      <c r="AN2069" s="68"/>
      <c r="AO2069" s="68"/>
    </row>
    <row r="2070" spans="1:41" s="43" customFormat="1" x14ac:dyDescent="0.25">
      <c r="A2070" s="42"/>
      <c r="B2070" s="42"/>
      <c r="C2070" s="42"/>
      <c r="D2070" s="42"/>
      <c r="E2070" s="42"/>
      <c r="F2070" s="62"/>
      <c r="G2070" s="62"/>
      <c r="H2070" s="63"/>
      <c r="I2070" s="293"/>
      <c r="K2070" s="42"/>
      <c r="L2070" s="42"/>
      <c r="M2070" s="42"/>
      <c r="N2070" s="42"/>
      <c r="O2070" s="63"/>
      <c r="P2070" s="42"/>
      <c r="Q2070" s="42"/>
      <c r="S2070" s="42"/>
      <c r="T2070" s="39"/>
      <c r="U2070" s="39"/>
      <c r="V2070" s="39"/>
      <c r="W2070" s="39"/>
      <c r="X2070" s="39"/>
      <c r="Y2070" s="39"/>
      <c r="AN2070" s="68"/>
      <c r="AO2070" s="68"/>
    </row>
    <row r="2071" spans="1:41" s="43" customFormat="1" x14ac:dyDescent="0.25">
      <c r="A2071" s="42"/>
      <c r="B2071" s="42"/>
      <c r="C2071" s="42"/>
      <c r="D2071" s="42"/>
      <c r="E2071" s="42"/>
      <c r="F2071" s="62"/>
      <c r="G2071" s="62"/>
      <c r="H2071" s="63"/>
      <c r="I2071" s="293"/>
      <c r="K2071" s="42"/>
      <c r="L2071" s="42"/>
      <c r="M2071" s="42"/>
      <c r="N2071" s="42"/>
      <c r="O2071" s="63"/>
      <c r="P2071" s="42"/>
      <c r="Q2071" s="42"/>
      <c r="S2071" s="42"/>
      <c r="T2071" s="39"/>
      <c r="U2071" s="39"/>
      <c r="V2071" s="39"/>
      <c r="W2071" s="39"/>
      <c r="X2071" s="39"/>
      <c r="Y2071" s="39"/>
      <c r="AN2071" s="68"/>
      <c r="AO2071" s="68"/>
    </row>
    <row r="2072" spans="1:41" s="43" customFormat="1" x14ac:dyDescent="0.25">
      <c r="A2072" s="42"/>
      <c r="B2072" s="42"/>
      <c r="C2072" s="42"/>
      <c r="D2072" s="42"/>
      <c r="E2072" s="42"/>
      <c r="F2072" s="62"/>
      <c r="G2072" s="62"/>
      <c r="H2072" s="63"/>
      <c r="I2072" s="293"/>
      <c r="K2072" s="42"/>
      <c r="L2072" s="42"/>
      <c r="M2072" s="42"/>
      <c r="N2072" s="42"/>
      <c r="O2072" s="63"/>
      <c r="P2072" s="42"/>
      <c r="Q2072" s="42"/>
      <c r="S2072" s="42"/>
      <c r="T2072" s="39"/>
      <c r="U2072" s="39"/>
      <c r="V2072" s="39"/>
      <c r="W2072" s="39"/>
      <c r="X2072" s="39"/>
      <c r="Y2072" s="39"/>
      <c r="AN2072" s="68"/>
      <c r="AO2072" s="68"/>
    </row>
    <row r="2073" spans="1:41" s="43" customFormat="1" x14ac:dyDescent="0.25">
      <c r="A2073" s="42"/>
      <c r="B2073" s="42"/>
      <c r="C2073" s="42"/>
      <c r="D2073" s="42"/>
      <c r="E2073" s="42"/>
      <c r="F2073" s="62"/>
      <c r="G2073" s="62"/>
      <c r="H2073" s="63"/>
      <c r="I2073" s="293"/>
      <c r="K2073" s="42"/>
      <c r="L2073" s="42"/>
      <c r="M2073" s="42"/>
      <c r="N2073" s="42"/>
      <c r="O2073" s="63"/>
      <c r="P2073" s="42"/>
      <c r="Q2073" s="42"/>
      <c r="S2073" s="42"/>
      <c r="T2073" s="39"/>
      <c r="U2073" s="39"/>
      <c r="V2073" s="39"/>
      <c r="W2073" s="39"/>
      <c r="X2073" s="39"/>
      <c r="Y2073" s="39"/>
      <c r="AN2073" s="68"/>
      <c r="AO2073" s="68"/>
    </row>
    <row r="2074" spans="1:41" s="43" customFormat="1" x14ac:dyDescent="0.25">
      <c r="A2074" s="42"/>
      <c r="B2074" s="42"/>
      <c r="C2074" s="42"/>
      <c r="D2074" s="42"/>
      <c r="E2074" s="42"/>
      <c r="F2074" s="62"/>
      <c r="G2074" s="62"/>
      <c r="H2074" s="63"/>
      <c r="I2074" s="293"/>
      <c r="K2074" s="42"/>
      <c r="L2074" s="42"/>
      <c r="M2074" s="42"/>
      <c r="N2074" s="42"/>
      <c r="O2074" s="63"/>
      <c r="P2074" s="42"/>
      <c r="Q2074" s="42"/>
      <c r="S2074" s="42"/>
      <c r="T2074" s="39"/>
      <c r="U2074" s="39"/>
      <c r="V2074" s="39"/>
      <c r="W2074" s="39"/>
      <c r="X2074" s="39"/>
      <c r="Y2074" s="39"/>
      <c r="AN2074" s="68"/>
      <c r="AO2074" s="68"/>
    </row>
    <row r="2075" spans="1:41" s="43" customFormat="1" x14ac:dyDescent="0.25">
      <c r="A2075" s="42"/>
      <c r="B2075" s="42"/>
      <c r="C2075" s="42"/>
      <c r="D2075" s="42"/>
      <c r="E2075" s="42"/>
      <c r="F2075" s="62"/>
      <c r="G2075" s="62"/>
      <c r="H2075" s="63"/>
      <c r="I2075" s="293"/>
      <c r="K2075" s="42"/>
      <c r="L2075" s="42"/>
      <c r="M2075" s="42"/>
      <c r="N2075" s="42"/>
      <c r="O2075" s="63"/>
      <c r="P2075" s="42"/>
      <c r="Q2075" s="42"/>
      <c r="S2075" s="42"/>
      <c r="T2075" s="39"/>
      <c r="U2075" s="39"/>
      <c r="V2075" s="39"/>
      <c r="W2075" s="39"/>
      <c r="X2075" s="39"/>
      <c r="Y2075" s="39"/>
      <c r="AN2075" s="68"/>
      <c r="AO2075" s="68"/>
    </row>
    <row r="2076" spans="1:41" s="43" customFormat="1" x14ac:dyDescent="0.25">
      <c r="A2076" s="42"/>
      <c r="B2076" s="42"/>
      <c r="C2076" s="42"/>
      <c r="D2076" s="42"/>
      <c r="E2076" s="42"/>
      <c r="F2076" s="62"/>
      <c r="G2076" s="62"/>
      <c r="H2076" s="63"/>
      <c r="I2076" s="293"/>
      <c r="K2076" s="42"/>
      <c r="L2076" s="42"/>
      <c r="M2076" s="42"/>
      <c r="N2076" s="42"/>
      <c r="O2076" s="63"/>
      <c r="P2076" s="42"/>
      <c r="Q2076" s="42"/>
      <c r="S2076" s="42"/>
      <c r="T2076" s="39"/>
      <c r="U2076" s="39"/>
      <c r="V2076" s="39"/>
      <c r="W2076" s="39"/>
      <c r="X2076" s="39"/>
      <c r="Y2076" s="39"/>
      <c r="AN2076" s="68"/>
      <c r="AO2076" s="68"/>
    </row>
    <row r="2077" spans="1:41" s="43" customFormat="1" x14ac:dyDescent="0.25">
      <c r="A2077" s="42"/>
      <c r="B2077" s="42"/>
      <c r="C2077" s="42"/>
      <c r="D2077" s="42"/>
      <c r="E2077" s="42"/>
      <c r="F2077" s="62"/>
      <c r="G2077" s="62"/>
      <c r="H2077" s="63"/>
      <c r="I2077" s="293"/>
      <c r="K2077" s="42"/>
      <c r="L2077" s="42"/>
      <c r="M2077" s="42"/>
      <c r="N2077" s="42"/>
      <c r="O2077" s="63"/>
      <c r="P2077" s="42"/>
      <c r="Q2077" s="42"/>
      <c r="S2077" s="42"/>
      <c r="T2077" s="39"/>
      <c r="U2077" s="39"/>
      <c r="V2077" s="39"/>
      <c r="W2077" s="39"/>
      <c r="X2077" s="39"/>
      <c r="Y2077" s="39"/>
      <c r="AN2077" s="68"/>
      <c r="AO2077" s="68"/>
    </row>
    <row r="2078" spans="1:41" s="43" customFormat="1" x14ac:dyDescent="0.25">
      <c r="A2078" s="42"/>
      <c r="B2078" s="42"/>
      <c r="C2078" s="42"/>
      <c r="D2078" s="42"/>
      <c r="E2078" s="42"/>
      <c r="F2078" s="62"/>
      <c r="G2078" s="62"/>
      <c r="H2078" s="63"/>
      <c r="I2078" s="293"/>
      <c r="K2078" s="42"/>
      <c r="L2078" s="42"/>
      <c r="M2078" s="42"/>
      <c r="N2078" s="42"/>
      <c r="O2078" s="63"/>
      <c r="P2078" s="42"/>
      <c r="Q2078" s="42"/>
      <c r="S2078" s="42"/>
      <c r="T2078" s="39"/>
      <c r="U2078" s="39"/>
      <c r="V2078" s="39"/>
      <c r="W2078" s="39"/>
      <c r="X2078" s="39"/>
      <c r="Y2078" s="39"/>
      <c r="AN2078" s="68"/>
      <c r="AO2078" s="68"/>
    </row>
    <row r="2079" spans="1:41" s="43" customFormat="1" x14ac:dyDescent="0.25">
      <c r="A2079" s="42"/>
      <c r="B2079" s="42"/>
      <c r="C2079" s="42"/>
      <c r="D2079" s="42"/>
      <c r="E2079" s="42"/>
      <c r="F2079" s="62"/>
      <c r="G2079" s="62"/>
      <c r="H2079" s="63"/>
      <c r="I2079" s="293"/>
      <c r="K2079" s="42"/>
      <c r="L2079" s="42"/>
      <c r="M2079" s="42"/>
      <c r="N2079" s="42"/>
      <c r="O2079" s="63"/>
      <c r="P2079" s="42"/>
      <c r="Q2079" s="42"/>
      <c r="S2079" s="42"/>
      <c r="T2079" s="39"/>
      <c r="U2079" s="39"/>
      <c r="V2079" s="39"/>
      <c r="W2079" s="39"/>
      <c r="X2079" s="39"/>
      <c r="Y2079" s="39"/>
      <c r="AN2079" s="68"/>
      <c r="AO2079" s="68"/>
    </row>
    <row r="2080" spans="1:41" s="43" customFormat="1" x14ac:dyDescent="0.25">
      <c r="A2080" s="42"/>
      <c r="B2080" s="42"/>
      <c r="C2080" s="42"/>
      <c r="D2080" s="42"/>
      <c r="E2080" s="42"/>
      <c r="F2080" s="62"/>
      <c r="G2080" s="62"/>
      <c r="H2080" s="63"/>
      <c r="I2080" s="293"/>
      <c r="K2080" s="42"/>
      <c r="L2080" s="42"/>
      <c r="M2080" s="42"/>
      <c r="N2080" s="42"/>
      <c r="O2080" s="63"/>
      <c r="P2080" s="42"/>
      <c r="Q2080" s="42"/>
      <c r="S2080" s="42"/>
      <c r="T2080" s="39"/>
      <c r="U2080" s="39"/>
      <c r="V2080" s="39"/>
      <c r="W2080" s="39"/>
      <c r="X2080" s="39"/>
      <c r="Y2080" s="39"/>
      <c r="AN2080" s="68"/>
      <c r="AO2080" s="68"/>
    </row>
    <row r="2081" spans="1:41" s="43" customFormat="1" x14ac:dyDescent="0.25">
      <c r="A2081" s="42"/>
      <c r="B2081" s="42"/>
      <c r="C2081" s="42"/>
      <c r="D2081" s="42"/>
      <c r="E2081" s="42"/>
      <c r="F2081" s="62"/>
      <c r="G2081" s="62"/>
      <c r="H2081" s="63"/>
      <c r="I2081" s="293"/>
      <c r="K2081" s="42"/>
      <c r="L2081" s="42"/>
      <c r="M2081" s="42"/>
      <c r="N2081" s="42"/>
      <c r="O2081" s="63"/>
      <c r="P2081" s="42"/>
      <c r="Q2081" s="42"/>
      <c r="S2081" s="42"/>
      <c r="T2081" s="39"/>
      <c r="U2081" s="39"/>
      <c r="V2081" s="39"/>
      <c r="W2081" s="39"/>
      <c r="X2081" s="39"/>
      <c r="Y2081" s="39"/>
      <c r="AN2081" s="68"/>
      <c r="AO2081" s="68"/>
    </row>
    <row r="2082" spans="1:41" s="43" customFormat="1" x14ac:dyDescent="0.25">
      <c r="A2082" s="42"/>
      <c r="B2082" s="42"/>
      <c r="C2082" s="42"/>
      <c r="D2082" s="42"/>
      <c r="E2082" s="42"/>
      <c r="F2082" s="62"/>
      <c r="G2082" s="62"/>
      <c r="H2082" s="63"/>
      <c r="I2082" s="293"/>
      <c r="K2082" s="42"/>
      <c r="L2082" s="42"/>
      <c r="M2082" s="42"/>
      <c r="N2082" s="42"/>
      <c r="O2082" s="63"/>
      <c r="P2082" s="42"/>
      <c r="Q2082" s="42"/>
      <c r="S2082" s="42"/>
      <c r="T2082" s="39"/>
      <c r="U2082" s="39"/>
      <c r="V2082" s="39"/>
      <c r="W2082" s="39"/>
      <c r="X2082" s="39"/>
      <c r="Y2082" s="39"/>
      <c r="AN2082" s="68"/>
      <c r="AO2082" s="68"/>
    </row>
    <row r="2083" spans="1:41" s="43" customFormat="1" x14ac:dyDescent="0.25">
      <c r="A2083" s="42"/>
      <c r="B2083" s="42"/>
      <c r="C2083" s="42"/>
      <c r="D2083" s="42"/>
      <c r="E2083" s="42"/>
      <c r="F2083" s="62"/>
      <c r="G2083" s="62"/>
      <c r="H2083" s="63"/>
      <c r="I2083" s="293"/>
      <c r="K2083" s="42"/>
      <c r="L2083" s="42"/>
      <c r="M2083" s="42"/>
      <c r="N2083" s="42"/>
      <c r="O2083" s="63"/>
      <c r="P2083" s="42"/>
      <c r="Q2083" s="42"/>
      <c r="S2083" s="42"/>
      <c r="T2083" s="39"/>
      <c r="U2083" s="39"/>
      <c r="V2083" s="39"/>
      <c r="W2083" s="39"/>
      <c r="X2083" s="39"/>
      <c r="Y2083" s="39"/>
      <c r="AN2083" s="68"/>
      <c r="AO2083" s="68"/>
    </row>
    <row r="2084" spans="1:41" s="43" customFormat="1" x14ac:dyDescent="0.25">
      <c r="A2084" s="42"/>
      <c r="B2084" s="42"/>
      <c r="C2084" s="42"/>
      <c r="D2084" s="42"/>
      <c r="E2084" s="42"/>
      <c r="F2084" s="62"/>
      <c r="G2084" s="62"/>
      <c r="H2084" s="63"/>
      <c r="I2084" s="293"/>
      <c r="K2084" s="42"/>
      <c r="L2084" s="42"/>
      <c r="M2084" s="42"/>
      <c r="N2084" s="42"/>
      <c r="O2084" s="63"/>
      <c r="P2084" s="42"/>
      <c r="Q2084" s="42"/>
      <c r="S2084" s="42"/>
      <c r="T2084" s="39"/>
      <c r="U2084" s="39"/>
      <c r="V2084" s="39"/>
      <c r="W2084" s="39"/>
      <c r="X2084" s="39"/>
      <c r="Y2084" s="39"/>
      <c r="AN2084" s="68"/>
      <c r="AO2084" s="68"/>
    </row>
    <row r="2085" spans="1:41" s="43" customFormat="1" x14ac:dyDescent="0.25">
      <c r="A2085" s="42"/>
      <c r="B2085" s="42"/>
      <c r="C2085" s="42"/>
      <c r="D2085" s="42"/>
      <c r="E2085" s="42"/>
      <c r="F2085" s="62"/>
      <c r="G2085" s="62"/>
      <c r="H2085" s="63"/>
      <c r="I2085" s="293"/>
      <c r="K2085" s="42"/>
      <c r="L2085" s="42"/>
      <c r="M2085" s="42"/>
      <c r="N2085" s="42"/>
      <c r="O2085" s="63"/>
      <c r="P2085" s="42"/>
      <c r="Q2085" s="42"/>
      <c r="S2085" s="42"/>
      <c r="T2085" s="39"/>
      <c r="U2085" s="39"/>
      <c r="V2085" s="39"/>
      <c r="W2085" s="39"/>
      <c r="X2085" s="39"/>
      <c r="Y2085" s="39"/>
      <c r="AN2085" s="68"/>
      <c r="AO2085" s="68"/>
    </row>
    <row r="2086" spans="1:41" s="43" customFormat="1" x14ac:dyDescent="0.25">
      <c r="A2086" s="42"/>
      <c r="B2086" s="42"/>
      <c r="C2086" s="42"/>
      <c r="D2086" s="42"/>
      <c r="E2086" s="42"/>
      <c r="F2086" s="62"/>
      <c r="G2086" s="62"/>
      <c r="H2086" s="63"/>
      <c r="I2086" s="293"/>
      <c r="K2086" s="42"/>
      <c r="L2086" s="42"/>
      <c r="M2086" s="42"/>
      <c r="N2086" s="42"/>
      <c r="O2086" s="63"/>
      <c r="P2086" s="42"/>
      <c r="Q2086" s="42"/>
      <c r="S2086" s="42"/>
      <c r="T2086" s="39"/>
      <c r="U2086" s="39"/>
      <c r="V2086" s="39"/>
      <c r="W2086" s="39"/>
      <c r="X2086" s="39"/>
      <c r="Y2086" s="39"/>
      <c r="AN2086" s="68"/>
      <c r="AO2086" s="68"/>
    </row>
    <row r="2087" spans="1:41" s="43" customFormat="1" x14ac:dyDescent="0.25">
      <c r="A2087" s="42"/>
      <c r="B2087" s="42"/>
      <c r="C2087" s="42"/>
      <c r="D2087" s="42"/>
      <c r="E2087" s="42"/>
      <c r="F2087" s="62"/>
      <c r="G2087" s="62"/>
      <c r="H2087" s="63"/>
      <c r="I2087" s="293"/>
      <c r="K2087" s="42"/>
      <c r="L2087" s="42"/>
      <c r="M2087" s="42"/>
      <c r="N2087" s="42"/>
      <c r="O2087" s="63"/>
      <c r="P2087" s="42"/>
      <c r="Q2087" s="42"/>
      <c r="S2087" s="42"/>
      <c r="T2087" s="39"/>
      <c r="U2087" s="39"/>
      <c r="V2087" s="39"/>
      <c r="W2087" s="39"/>
      <c r="X2087" s="39"/>
      <c r="Y2087" s="39"/>
      <c r="AN2087" s="68"/>
      <c r="AO2087" s="68"/>
    </row>
    <row r="2088" spans="1:41" s="43" customFormat="1" x14ac:dyDescent="0.25">
      <c r="A2088" s="42"/>
      <c r="B2088" s="42"/>
      <c r="C2088" s="42"/>
      <c r="D2088" s="42"/>
      <c r="E2088" s="42"/>
      <c r="F2088" s="62"/>
      <c r="G2088" s="62"/>
      <c r="H2088" s="63"/>
      <c r="I2088" s="293"/>
      <c r="K2088" s="42"/>
      <c r="L2088" s="42"/>
      <c r="M2088" s="42"/>
      <c r="N2088" s="42"/>
      <c r="O2088" s="63"/>
      <c r="P2088" s="42"/>
      <c r="Q2088" s="42"/>
      <c r="S2088" s="42"/>
      <c r="T2088" s="39"/>
      <c r="U2088" s="39"/>
      <c r="V2088" s="39"/>
      <c r="W2088" s="39"/>
      <c r="X2088" s="39"/>
      <c r="Y2088" s="39"/>
      <c r="AN2088" s="68"/>
      <c r="AO2088" s="68"/>
    </row>
    <row r="2089" spans="1:41" s="43" customFormat="1" x14ac:dyDescent="0.25">
      <c r="A2089" s="42"/>
      <c r="B2089" s="42"/>
      <c r="C2089" s="42"/>
      <c r="D2089" s="42"/>
      <c r="E2089" s="42"/>
      <c r="F2089" s="62"/>
      <c r="G2089" s="62"/>
      <c r="H2089" s="63"/>
      <c r="I2089" s="293"/>
      <c r="K2089" s="42"/>
      <c r="L2089" s="42"/>
      <c r="M2089" s="42"/>
      <c r="N2089" s="42"/>
      <c r="O2089" s="63"/>
      <c r="P2089" s="42"/>
      <c r="Q2089" s="42"/>
      <c r="S2089" s="42"/>
      <c r="T2089" s="39"/>
      <c r="U2089" s="39"/>
      <c r="V2089" s="39"/>
      <c r="W2089" s="39"/>
      <c r="X2089" s="39"/>
      <c r="Y2089" s="39"/>
      <c r="AN2089" s="68"/>
      <c r="AO2089" s="68"/>
    </row>
    <row r="2090" spans="1:41" s="43" customFormat="1" x14ac:dyDescent="0.25">
      <c r="A2090" s="42"/>
      <c r="B2090" s="42"/>
      <c r="C2090" s="42"/>
      <c r="D2090" s="42"/>
      <c r="E2090" s="42"/>
      <c r="F2090" s="62"/>
      <c r="G2090" s="62"/>
      <c r="H2090" s="63"/>
      <c r="I2090" s="293"/>
      <c r="K2090" s="42"/>
      <c r="L2090" s="42"/>
      <c r="M2090" s="42"/>
      <c r="N2090" s="42"/>
      <c r="O2090" s="63"/>
      <c r="P2090" s="42"/>
      <c r="Q2090" s="42"/>
      <c r="S2090" s="42"/>
      <c r="T2090" s="39"/>
      <c r="U2090" s="39"/>
      <c r="V2090" s="39"/>
      <c r="W2090" s="39"/>
      <c r="X2090" s="39"/>
      <c r="Y2090" s="39"/>
      <c r="AN2090" s="68"/>
      <c r="AO2090" s="68"/>
    </row>
    <row r="2091" spans="1:41" s="43" customFormat="1" x14ac:dyDescent="0.25">
      <c r="A2091" s="42"/>
      <c r="B2091" s="42"/>
      <c r="C2091" s="42"/>
      <c r="D2091" s="42"/>
      <c r="E2091" s="42"/>
      <c r="F2091" s="62"/>
      <c r="G2091" s="62"/>
      <c r="H2091" s="63"/>
      <c r="I2091" s="293"/>
      <c r="K2091" s="42"/>
      <c r="L2091" s="42"/>
      <c r="M2091" s="42"/>
      <c r="N2091" s="42"/>
      <c r="O2091" s="63"/>
      <c r="P2091" s="42"/>
      <c r="Q2091" s="42"/>
      <c r="S2091" s="42"/>
      <c r="T2091" s="39"/>
      <c r="U2091" s="39"/>
      <c r="V2091" s="39"/>
      <c r="W2091" s="39"/>
      <c r="X2091" s="39"/>
      <c r="Y2091" s="39"/>
      <c r="AN2091" s="68"/>
      <c r="AO2091" s="68"/>
    </row>
    <row r="2092" spans="1:41" s="43" customFormat="1" x14ac:dyDescent="0.25">
      <c r="A2092" s="42"/>
      <c r="B2092" s="42"/>
      <c r="C2092" s="42"/>
      <c r="D2092" s="42"/>
      <c r="E2092" s="42"/>
      <c r="F2092" s="62"/>
      <c r="G2092" s="62"/>
      <c r="H2092" s="63"/>
      <c r="I2092" s="293"/>
      <c r="K2092" s="42"/>
      <c r="L2092" s="42"/>
      <c r="M2092" s="42"/>
      <c r="N2092" s="42"/>
      <c r="O2092" s="63"/>
      <c r="P2092" s="42"/>
      <c r="Q2092" s="42"/>
      <c r="S2092" s="42"/>
      <c r="T2092" s="39"/>
      <c r="U2092" s="39"/>
      <c r="V2092" s="39"/>
      <c r="W2092" s="39"/>
      <c r="X2092" s="39"/>
      <c r="Y2092" s="39"/>
      <c r="AN2092" s="68"/>
      <c r="AO2092" s="68"/>
    </row>
    <row r="2093" spans="1:41" s="43" customFormat="1" x14ac:dyDescent="0.25">
      <c r="A2093" s="42"/>
      <c r="B2093" s="42"/>
      <c r="C2093" s="42"/>
      <c r="D2093" s="42"/>
      <c r="E2093" s="42"/>
      <c r="F2093" s="62"/>
      <c r="G2093" s="62"/>
      <c r="H2093" s="63"/>
      <c r="I2093" s="293"/>
      <c r="K2093" s="42"/>
      <c r="L2093" s="42"/>
      <c r="M2093" s="42"/>
      <c r="N2093" s="42"/>
      <c r="O2093" s="63"/>
      <c r="P2093" s="42"/>
      <c r="Q2093" s="42"/>
      <c r="S2093" s="42"/>
      <c r="T2093" s="39"/>
      <c r="U2093" s="39"/>
      <c r="V2093" s="39"/>
      <c r="W2093" s="39"/>
      <c r="X2093" s="39"/>
      <c r="Y2093" s="39"/>
      <c r="AN2093" s="68"/>
      <c r="AO2093" s="68"/>
    </row>
    <row r="2094" spans="1:41" s="43" customFormat="1" x14ac:dyDescent="0.25">
      <c r="A2094" s="42"/>
      <c r="B2094" s="42"/>
      <c r="C2094" s="42"/>
      <c r="D2094" s="42"/>
      <c r="E2094" s="42"/>
      <c r="F2094" s="62"/>
      <c r="G2094" s="62"/>
      <c r="H2094" s="63"/>
      <c r="I2094" s="293"/>
      <c r="K2094" s="42"/>
      <c r="L2094" s="42"/>
      <c r="M2094" s="42"/>
      <c r="N2094" s="42"/>
      <c r="O2094" s="63"/>
      <c r="P2094" s="42"/>
      <c r="Q2094" s="42"/>
      <c r="S2094" s="42"/>
      <c r="T2094" s="39"/>
      <c r="U2094" s="39"/>
      <c r="V2094" s="39"/>
      <c r="W2094" s="39"/>
      <c r="X2094" s="39"/>
      <c r="Y2094" s="39"/>
      <c r="AN2094" s="68"/>
      <c r="AO2094" s="68"/>
    </row>
    <row r="2095" spans="1:41" s="43" customFormat="1" x14ac:dyDescent="0.25">
      <c r="A2095" s="42"/>
      <c r="B2095" s="42"/>
      <c r="C2095" s="42"/>
      <c r="D2095" s="42"/>
      <c r="E2095" s="42"/>
      <c r="F2095" s="62"/>
      <c r="G2095" s="62"/>
      <c r="H2095" s="63"/>
      <c r="I2095" s="293"/>
      <c r="K2095" s="42"/>
      <c r="L2095" s="42"/>
      <c r="M2095" s="42"/>
      <c r="N2095" s="42"/>
      <c r="O2095" s="63"/>
      <c r="P2095" s="42"/>
      <c r="Q2095" s="42"/>
      <c r="S2095" s="42"/>
      <c r="T2095" s="39"/>
      <c r="U2095" s="39"/>
      <c r="V2095" s="39"/>
      <c r="W2095" s="39"/>
      <c r="X2095" s="39"/>
      <c r="Y2095" s="39"/>
      <c r="AN2095" s="68"/>
      <c r="AO2095" s="68"/>
    </row>
    <row r="2096" spans="1:41" s="43" customFormat="1" x14ac:dyDescent="0.25">
      <c r="A2096" s="42"/>
      <c r="B2096" s="42"/>
      <c r="C2096" s="42"/>
      <c r="D2096" s="42"/>
      <c r="E2096" s="42"/>
      <c r="F2096" s="62"/>
      <c r="G2096" s="62"/>
      <c r="H2096" s="63"/>
      <c r="I2096" s="293"/>
      <c r="K2096" s="42"/>
      <c r="L2096" s="42"/>
      <c r="M2096" s="42"/>
      <c r="N2096" s="42"/>
      <c r="O2096" s="63"/>
      <c r="P2096" s="42"/>
      <c r="Q2096" s="42"/>
      <c r="S2096" s="42"/>
      <c r="T2096" s="39"/>
      <c r="U2096" s="39"/>
      <c r="V2096" s="39"/>
      <c r="W2096" s="39"/>
      <c r="X2096" s="39"/>
      <c r="Y2096" s="39"/>
      <c r="AN2096" s="68"/>
      <c r="AO2096" s="68"/>
    </row>
    <row r="2097" spans="1:41" s="43" customFormat="1" x14ac:dyDescent="0.25">
      <c r="A2097" s="42"/>
      <c r="B2097" s="42"/>
      <c r="C2097" s="42"/>
      <c r="D2097" s="42"/>
      <c r="E2097" s="42"/>
      <c r="F2097" s="62"/>
      <c r="G2097" s="62"/>
      <c r="H2097" s="63"/>
      <c r="I2097" s="293"/>
      <c r="K2097" s="42"/>
      <c r="L2097" s="42"/>
      <c r="M2097" s="42"/>
      <c r="N2097" s="42"/>
      <c r="O2097" s="63"/>
      <c r="P2097" s="42"/>
      <c r="Q2097" s="42"/>
      <c r="S2097" s="42"/>
      <c r="T2097" s="39"/>
      <c r="U2097" s="39"/>
      <c r="V2097" s="39"/>
      <c r="W2097" s="39"/>
      <c r="X2097" s="39"/>
      <c r="Y2097" s="39"/>
      <c r="AN2097" s="68"/>
      <c r="AO2097" s="68"/>
    </row>
    <row r="2098" spans="1:41" s="43" customFormat="1" x14ac:dyDescent="0.25">
      <c r="A2098" s="42"/>
      <c r="B2098" s="42"/>
      <c r="C2098" s="42"/>
      <c r="D2098" s="42"/>
      <c r="E2098" s="42"/>
      <c r="F2098" s="62"/>
      <c r="G2098" s="62"/>
      <c r="H2098" s="63"/>
      <c r="I2098" s="293"/>
      <c r="K2098" s="42"/>
      <c r="L2098" s="42"/>
      <c r="M2098" s="42"/>
      <c r="N2098" s="42"/>
      <c r="O2098" s="63"/>
      <c r="P2098" s="42"/>
      <c r="Q2098" s="42"/>
      <c r="S2098" s="42"/>
      <c r="T2098" s="39"/>
      <c r="U2098" s="39"/>
      <c r="V2098" s="39"/>
      <c r="W2098" s="39"/>
      <c r="X2098" s="39"/>
      <c r="Y2098" s="39"/>
      <c r="AN2098" s="68"/>
      <c r="AO2098" s="68"/>
    </row>
    <row r="2099" spans="1:41" s="43" customFormat="1" x14ac:dyDescent="0.25">
      <c r="A2099" s="42"/>
      <c r="B2099" s="42"/>
      <c r="C2099" s="42"/>
      <c r="D2099" s="42"/>
      <c r="E2099" s="42"/>
      <c r="F2099" s="62"/>
      <c r="G2099" s="62"/>
      <c r="H2099" s="63"/>
      <c r="I2099" s="293"/>
      <c r="K2099" s="42"/>
      <c r="L2099" s="42"/>
      <c r="M2099" s="42"/>
      <c r="N2099" s="42"/>
      <c r="O2099" s="63"/>
      <c r="P2099" s="42"/>
      <c r="Q2099" s="42"/>
      <c r="S2099" s="42"/>
      <c r="T2099" s="39"/>
      <c r="U2099" s="39"/>
      <c r="V2099" s="39"/>
      <c r="W2099" s="39"/>
      <c r="X2099" s="39"/>
      <c r="Y2099" s="39"/>
      <c r="AN2099" s="68"/>
      <c r="AO2099" s="68"/>
    </row>
    <row r="2100" spans="1:41" s="43" customFormat="1" x14ac:dyDescent="0.25">
      <c r="A2100" s="42"/>
      <c r="B2100" s="42"/>
      <c r="C2100" s="42"/>
      <c r="D2100" s="42"/>
      <c r="E2100" s="42"/>
      <c r="F2100" s="62"/>
      <c r="G2100" s="62"/>
      <c r="H2100" s="63"/>
      <c r="I2100" s="293"/>
      <c r="K2100" s="42"/>
      <c r="L2100" s="42"/>
      <c r="M2100" s="42"/>
      <c r="N2100" s="42"/>
      <c r="O2100" s="63"/>
      <c r="P2100" s="42"/>
      <c r="Q2100" s="42"/>
      <c r="S2100" s="42"/>
      <c r="T2100" s="39"/>
      <c r="U2100" s="39"/>
      <c r="V2100" s="39"/>
      <c r="W2100" s="39"/>
      <c r="X2100" s="39"/>
      <c r="Y2100" s="39"/>
      <c r="AN2100" s="68"/>
      <c r="AO2100" s="68"/>
    </row>
    <row r="2101" spans="1:41" s="43" customFormat="1" x14ac:dyDescent="0.25">
      <c r="A2101" s="42"/>
      <c r="B2101" s="42"/>
      <c r="C2101" s="42"/>
      <c r="D2101" s="42"/>
      <c r="E2101" s="42"/>
      <c r="F2101" s="62"/>
      <c r="G2101" s="62"/>
      <c r="H2101" s="63"/>
      <c r="I2101" s="293"/>
      <c r="K2101" s="42"/>
      <c r="L2101" s="42"/>
      <c r="M2101" s="42"/>
      <c r="N2101" s="42"/>
      <c r="O2101" s="63"/>
      <c r="P2101" s="42"/>
      <c r="Q2101" s="42"/>
      <c r="S2101" s="42"/>
      <c r="T2101" s="39"/>
      <c r="U2101" s="39"/>
      <c r="V2101" s="39"/>
      <c r="W2101" s="39"/>
      <c r="X2101" s="39"/>
      <c r="Y2101" s="39"/>
      <c r="AN2101" s="68"/>
      <c r="AO2101" s="68"/>
    </row>
    <row r="2102" spans="1:41" s="43" customFormat="1" x14ac:dyDescent="0.25">
      <c r="A2102" s="42"/>
      <c r="B2102" s="42"/>
      <c r="C2102" s="42"/>
      <c r="D2102" s="42"/>
      <c r="E2102" s="42"/>
      <c r="F2102" s="62"/>
      <c r="G2102" s="62"/>
      <c r="H2102" s="63"/>
      <c r="I2102" s="293"/>
      <c r="K2102" s="42"/>
      <c r="L2102" s="42"/>
      <c r="M2102" s="42"/>
      <c r="N2102" s="42"/>
      <c r="O2102" s="63"/>
      <c r="P2102" s="42"/>
      <c r="Q2102" s="42"/>
      <c r="S2102" s="42"/>
      <c r="T2102" s="39"/>
      <c r="U2102" s="39"/>
      <c r="V2102" s="39"/>
      <c r="W2102" s="39"/>
      <c r="X2102" s="39"/>
      <c r="Y2102" s="39"/>
      <c r="AN2102" s="68"/>
      <c r="AO2102" s="68"/>
    </row>
    <row r="2103" spans="1:41" s="43" customFormat="1" x14ac:dyDescent="0.25">
      <c r="A2103" s="42"/>
      <c r="B2103" s="42"/>
      <c r="C2103" s="42"/>
      <c r="D2103" s="42"/>
      <c r="E2103" s="42"/>
      <c r="F2103" s="62"/>
      <c r="G2103" s="62"/>
      <c r="H2103" s="63"/>
      <c r="I2103" s="293"/>
      <c r="K2103" s="42"/>
      <c r="L2103" s="42"/>
      <c r="M2103" s="42"/>
      <c r="N2103" s="42"/>
      <c r="O2103" s="63"/>
      <c r="P2103" s="42"/>
      <c r="Q2103" s="42"/>
      <c r="S2103" s="42"/>
      <c r="T2103" s="39"/>
      <c r="U2103" s="39"/>
      <c r="V2103" s="39"/>
      <c r="W2103" s="39"/>
      <c r="X2103" s="39"/>
      <c r="Y2103" s="39"/>
      <c r="AN2103" s="68"/>
      <c r="AO2103" s="68"/>
    </row>
    <row r="2104" spans="1:41" s="43" customFormat="1" x14ac:dyDescent="0.25">
      <c r="A2104" s="42"/>
      <c r="B2104" s="42"/>
      <c r="C2104" s="42"/>
      <c r="D2104" s="42"/>
      <c r="E2104" s="42"/>
      <c r="F2104" s="62"/>
      <c r="G2104" s="62"/>
      <c r="H2104" s="63"/>
      <c r="I2104" s="293"/>
      <c r="K2104" s="42"/>
      <c r="L2104" s="42"/>
      <c r="M2104" s="42"/>
      <c r="N2104" s="42"/>
      <c r="O2104" s="63"/>
      <c r="P2104" s="42"/>
      <c r="Q2104" s="42"/>
      <c r="S2104" s="42"/>
      <c r="T2104" s="39"/>
      <c r="U2104" s="39"/>
      <c r="V2104" s="39"/>
      <c r="W2104" s="39"/>
      <c r="X2104" s="39"/>
      <c r="Y2104" s="39"/>
      <c r="AN2104" s="68"/>
      <c r="AO2104" s="68"/>
    </row>
    <row r="2105" spans="1:41" s="43" customFormat="1" x14ac:dyDescent="0.25">
      <c r="A2105" s="42"/>
      <c r="B2105" s="42"/>
      <c r="C2105" s="42"/>
      <c r="D2105" s="42"/>
      <c r="E2105" s="42"/>
      <c r="F2105" s="62"/>
      <c r="G2105" s="62"/>
      <c r="H2105" s="63"/>
      <c r="I2105" s="293"/>
      <c r="K2105" s="42"/>
      <c r="L2105" s="42"/>
      <c r="M2105" s="42"/>
      <c r="N2105" s="42"/>
      <c r="O2105" s="63"/>
      <c r="P2105" s="42"/>
      <c r="Q2105" s="42"/>
      <c r="S2105" s="42"/>
      <c r="T2105" s="39"/>
      <c r="U2105" s="39"/>
      <c r="V2105" s="39"/>
      <c r="W2105" s="39"/>
      <c r="X2105" s="39"/>
      <c r="Y2105" s="39"/>
      <c r="AN2105" s="68"/>
      <c r="AO2105" s="68"/>
    </row>
    <row r="2106" spans="1:41" s="43" customFormat="1" x14ac:dyDescent="0.25">
      <c r="A2106" s="42"/>
      <c r="B2106" s="42"/>
      <c r="C2106" s="42"/>
      <c r="D2106" s="42"/>
      <c r="E2106" s="42"/>
      <c r="F2106" s="62"/>
      <c r="G2106" s="62"/>
      <c r="H2106" s="63"/>
      <c r="I2106" s="293"/>
      <c r="K2106" s="42"/>
      <c r="L2106" s="42"/>
      <c r="M2106" s="42"/>
      <c r="N2106" s="42"/>
      <c r="O2106" s="63"/>
      <c r="P2106" s="42"/>
      <c r="Q2106" s="42"/>
      <c r="S2106" s="42"/>
      <c r="T2106" s="39"/>
      <c r="U2106" s="39"/>
      <c r="V2106" s="39"/>
      <c r="W2106" s="39"/>
      <c r="X2106" s="39"/>
      <c r="Y2106" s="39"/>
      <c r="AN2106" s="68"/>
      <c r="AO2106" s="68"/>
    </row>
    <row r="2107" spans="1:41" s="43" customFormat="1" x14ac:dyDescent="0.25">
      <c r="A2107" s="42"/>
      <c r="B2107" s="42"/>
      <c r="C2107" s="42"/>
      <c r="D2107" s="42"/>
      <c r="E2107" s="42"/>
      <c r="F2107" s="62"/>
      <c r="G2107" s="62"/>
      <c r="H2107" s="63"/>
      <c r="I2107" s="293"/>
      <c r="K2107" s="42"/>
      <c r="L2107" s="42"/>
      <c r="M2107" s="42"/>
      <c r="N2107" s="42"/>
      <c r="O2107" s="63"/>
      <c r="P2107" s="42"/>
      <c r="Q2107" s="42"/>
      <c r="S2107" s="42"/>
      <c r="T2107" s="39"/>
      <c r="U2107" s="39"/>
      <c r="V2107" s="39"/>
      <c r="W2107" s="39"/>
      <c r="X2107" s="39"/>
      <c r="Y2107" s="39"/>
      <c r="AN2107" s="68"/>
      <c r="AO2107" s="68"/>
    </row>
    <row r="2108" spans="1:41" s="43" customFormat="1" x14ac:dyDescent="0.25">
      <c r="A2108" s="42"/>
      <c r="B2108" s="42"/>
      <c r="C2108" s="42"/>
      <c r="D2108" s="42"/>
      <c r="E2108" s="42"/>
      <c r="F2108" s="62"/>
      <c r="G2108" s="62"/>
      <c r="H2108" s="63"/>
      <c r="I2108" s="293"/>
      <c r="K2108" s="42"/>
      <c r="L2108" s="42"/>
      <c r="M2108" s="42"/>
      <c r="N2108" s="42"/>
      <c r="O2108" s="63"/>
      <c r="P2108" s="42"/>
      <c r="Q2108" s="42"/>
      <c r="S2108" s="42"/>
      <c r="T2108" s="39"/>
      <c r="U2108" s="39"/>
      <c r="V2108" s="39"/>
      <c r="W2108" s="39"/>
      <c r="X2108" s="39"/>
      <c r="Y2108" s="39"/>
      <c r="AN2108" s="68"/>
      <c r="AO2108" s="68"/>
    </row>
    <row r="2109" spans="1:41" s="43" customFormat="1" x14ac:dyDescent="0.25">
      <c r="A2109" s="42"/>
      <c r="B2109" s="42"/>
      <c r="C2109" s="42"/>
      <c r="D2109" s="42"/>
      <c r="E2109" s="42"/>
      <c r="F2109" s="62"/>
      <c r="G2109" s="62"/>
      <c r="H2109" s="63"/>
      <c r="I2109" s="293"/>
      <c r="K2109" s="42"/>
      <c r="L2109" s="42"/>
      <c r="M2109" s="42"/>
      <c r="N2109" s="42"/>
      <c r="O2109" s="63"/>
      <c r="P2109" s="42"/>
      <c r="Q2109" s="42"/>
      <c r="S2109" s="42"/>
      <c r="T2109" s="39"/>
      <c r="U2109" s="39"/>
      <c r="V2109" s="39"/>
      <c r="W2109" s="39"/>
      <c r="X2109" s="39"/>
      <c r="Y2109" s="39"/>
      <c r="AN2109" s="68"/>
      <c r="AO2109" s="68"/>
    </row>
    <row r="2110" spans="1:41" s="43" customFormat="1" x14ac:dyDescent="0.25">
      <c r="A2110" s="42"/>
      <c r="B2110" s="42"/>
      <c r="C2110" s="42"/>
      <c r="D2110" s="42"/>
      <c r="E2110" s="42"/>
      <c r="F2110" s="62"/>
      <c r="G2110" s="62"/>
      <c r="H2110" s="63"/>
      <c r="I2110" s="293"/>
      <c r="K2110" s="42"/>
      <c r="L2110" s="42"/>
      <c r="M2110" s="42"/>
      <c r="N2110" s="42"/>
      <c r="O2110" s="63"/>
      <c r="P2110" s="42"/>
      <c r="Q2110" s="42"/>
      <c r="S2110" s="42"/>
      <c r="T2110" s="39"/>
      <c r="U2110" s="39"/>
      <c r="V2110" s="39"/>
      <c r="W2110" s="39"/>
      <c r="X2110" s="39"/>
      <c r="Y2110" s="39"/>
      <c r="AN2110" s="68"/>
      <c r="AO2110" s="68"/>
    </row>
    <row r="2111" spans="1:41" s="43" customFormat="1" x14ac:dyDescent="0.25">
      <c r="A2111" s="42"/>
      <c r="B2111" s="42"/>
      <c r="C2111" s="42"/>
      <c r="D2111" s="42"/>
      <c r="E2111" s="42"/>
      <c r="F2111" s="62"/>
      <c r="G2111" s="62"/>
      <c r="H2111" s="63"/>
      <c r="I2111" s="293"/>
      <c r="K2111" s="42"/>
      <c r="L2111" s="42"/>
      <c r="M2111" s="42"/>
      <c r="N2111" s="42"/>
      <c r="O2111" s="63"/>
      <c r="P2111" s="42"/>
      <c r="Q2111" s="42"/>
      <c r="S2111" s="42"/>
      <c r="T2111" s="39"/>
      <c r="U2111" s="39"/>
      <c r="V2111" s="39"/>
      <c r="W2111" s="39"/>
      <c r="X2111" s="39"/>
      <c r="Y2111" s="39"/>
      <c r="AN2111" s="68"/>
      <c r="AO2111" s="68"/>
    </row>
    <row r="2112" spans="1:41" s="43" customFormat="1" x14ac:dyDescent="0.25">
      <c r="A2112" s="42"/>
      <c r="B2112" s="42"/>
      <c r="C2112" s="42"/>
      <c r="D2112" s="42"/>
      <c r="E2112" s="42"/>
      <c r="F2112" s="62"/>
      <c r="G2112" s="62"/>
      <c r="H2112" s="63"/>
      <c r="I2112" s="293"/>
      <c r="K2112" s="42"/>
      <c r="L2112" s="42"/>
      <c r="M2112" s="42"/>
      <c r="N2112" s="42"/>
      <c r="O2112" s="63"/>
      <c r="P2112" s="42"/>
      <c r="Q2112" s="42"/>
      <c r="S2112" s="42"/>
      <c r="T2112" s="39"/>
      <c r="U2112" s="39"/>
      <c r="V2112" s="39"/>
      <c r="W2112" s="39"/>
      <c r="X2112" s="39"/>
      <c r="Y2112" s="39"/>
      <c r="AN2112" s="68"/>
      <c r="AO2112" s="68"/>
    </row>
    <row r="2113" spans="1:41" s="43" customFormat="1" x14ac:dyDescent="0.25">
      <c r="A2113" s="42"/>
      <c r="B2113" s="42"/>
      <c r="C2113" s="42"/>
      <c r="D2113" s="42"/>
      <c r="E2113" s="42"/>
      <c r="F2113" s="62"/>
      <c r="G2113" s="62"/>
      <c r="H2113" s="63"/>
      <c r="I2113" s="293"/>
      <c r="K2113" s="42"/>
      <c r="L2113" s="42"/>
      <c r="M2113" s="42"/>
      <c r="N2113" s="42"/>
      <c r="O2113" s="63"/>
      <c r="P2113" s="42"/>
      <c r="Q2113" s="42"/>
      <c r="S2113" s="42"/>
      <c r="T2113" s="39"/>
      <c r="U2113" s="39"/>
      <c r="V2113" s="39"/>
      <c r="W2113" s="39"/>
      <c r="X2113" s="39"/>
      <c r="Y2113" s="39"/>
      <c r="AN2113" s="68"/>
      <c r="AO2113" s="68"/>
    </row>
    <row r="2114" spans="1:41" s="43" customFormat="1" x14ac:dyDescent="0.25">
      <c r="A2114" s="42"/>
      <c r="B2114" s="42"/>
      <c r="C2114" s="42"/>
      <c r="D2114" s="42"/>
      <c r="E2114" s="42"/>
      <c r="F2114" s="62"/>
      <c r="G2114" s="62"/>
      <c r="H2114" s="63"/>
      <c r="I2114" s="293"/>
      <c r="K2114" s="42"/>
      <c r="L2114" s="42"/>
      <c r="M2114" s="42"/>
      <c r="N2114" s="42"/>
      <c r="O2114" s="63"/>
      <c r="P2114" s="42"/>
      <c r="Q2114" s="42"/>
      <c r="S2114" s="42"/>
      <c r="T2114" s="39"/>
      <c r="U2114" s="39"/>
      <c r="V2114" s="39"/>
      <c r="W2114" s="39"/>
      <c r="X2114" s="39"/>
      <c r="Y2114" s="39"/>
      <c r="AN2114" s="68"/>
      <c r="AO2114" s="68"/>
    </row>
    <row r="2115" spans="1:41" s="43" customFormat="1" x14ac:dyDescent="0.25">
      <c r="A2115" s="42"/>
      <c r="B2115" s="42"/>
      <c r="C2115" s="42"/>
      <c r="D2115" s="42"/>
      <c r="E2115" s="42"/>
      <c r="F2115" s="62"/>
      <c r="G2115" s="62"/>
      <c r="H2115" s="63"/>
      <c r="I2115" s="293"/>
      <c r="K2115" s="42"/>
      <c r="L2115" s="42"/>
      <c r="M2115" s="42"/>
      <c r="N2115" s="42"/>
      <c r="O2115" s="63"/>
      <c r="P2115" s="42"/>
      <c r="Q2115" s="42"/>
      <c r="S2115" s="42"/>
      <c r="T2115" s="39"/>
      <c r="U2115" s="39"/>
      <c r="V2115" s="39"/>
      <c r="W2115" s="39"/>
      <c r="X2115" s="39"/>
      <c r="Y2115" s="39"/>
      <c r="AN2115" s="68"/>
      <c r="AO2115" s="68"/>
    </row>
    <row r="2116" spans="1:41" s="43" customFormat="1" x14ac:dyDescent="0.25">
      <c r="A2116" s="42"/>
      <c r="B2116" s="42"/>
      <c r="C2116" s="42"/>
      <c r="D2116" s="42"/>
      <c r="E2116" s="42"/>
      <c r="F2116" s="62"/>
      <c r="G2116" s="62"/>
      <c r="H2116" s="63"/>
      <c r="I2116" s="293"/>
      <c r="K2116" s="42"/>
      <c r="L2116" s="42"/>
      <c r="M2116" s="42"/>
      <c r="N2116" s="42"/>
      <c r="O2116" s="63"/>
      <c r="P2116" s="42"/>
      <c r="Q2116" s="42"/>
      <c r="S2116" s="42"/>
      <c r="T2116" s="39"/>
      <c r="U2116" s="39"/>
      <c r="V2116" s="39"/>
      <c r="W2116" s="39"/>
      <c r="X2116" s="39"/>
      <c r="Y2116" s="39"/>
      <c r="AN2116" s="68"/>
      <c r="AO2116" s="68"/>
    </row>
    <row r="2117" spans="1:41" s="43" customFormat="1" x14ac:dyDescent="0.25">
      <c r="A2117" s="42"/>
      <c r="B2117" s="42"/>
      <c r="C2117" s="42"/>
      <c r="D2117" s="42"/>
      <c r="E2117" s="42"/>
      <c r="F2117" s="62"/>
      <c r="G2117" s="62"/>
      <c r="H2117" s="63"/>
      <c r="I2117" s="293"/>
      <c r="K2117" s="42"/>
      <c r="L2117" s="42"/>
      <c r="M2117" s="42"/>
      <c r="N2117" s="42"/>
      <c r="O2117" s="63"/>
      <c r="P2117" s="42"/>
      <c r="Q2117" s="42"/>
      <c r="S2117" s="42"/>
      <c r="T2117" s="39"/>
      <c r="U2117" s="39"/>
      <c r="V2117" s="39"/>
      <c r="W2117" s="39"/>
      <c r="X2117" s="39"/>
      <c r="Y2117" s="39"/>
      <c r="AN2117" s="68"/>
      <c r="AO2117" s="68"/>
    </row>
    <row r="2118" spans="1:41" s="43" customFormat="1" x14ac:dyDescent="0.25">
      <c r="A2118" s="42"/>
      <c r="B2118" s="42"/>
      <c r="C2118" s="42"/>
      <c r="D2118" s="42"/>
      <c r="E2118" s="42"/>
      <c r="F2118" s="62"/>
      <c r="G2118" s="62"/>
      <c r="H2118" s="63"/>
      <c r="I2118" s="293"/>
      <c r="K2118" s="42"/>
      <c r="L2118" s="42"/>
      <c r="M2118" s="42"/>
      <c r="N2118" s="42"/>
      <c r="O2118" s="63"/>
      <c r="P2118" s="42"/>
      <c r="Q2118" s="42"/>
      <c r="S2118" s="42"/>
      <c r="T2118" s="39"/>
      <c r="U2118" s="39"/>
      <c r="V2118" s="39"/>
      <c r="W2118" s="39"/>
      <c r="X2118" s="39"/>
      <c r="Y2118" s="39"/>
      <c r="AN2118" s="68"/>
      <c r="AO2118" s="68"/>
    </row>
    <row r="2119" spans="1:41" s="43" customFormat="1" x14ac:dyDescent="0.25">
      <c r="A2119" s="42"/>
      <c r="B2119" s="42"/>
      <c r="C2119" s="42"/>
      <c r="D2119" s="42"/>
      <c r="E2119" s="42"/>
      <c r="F2119" s="62"/>
      <c r="G2119" s="62"/>
      <c r="H2119" s="63"/>
      <c r="I2119" s="293"/>
      <c r="K2119" s="42"/>
      <c r="L2119" s="42"/>
      <c r="M2119" s="42"/>
      <c r="N2119" s="42"/>
      <c r="O2119" s="63"/>
      <c r="P2119" s="42"/>
      <c r="Q2119" s="42"/>
      <c r="S2119" s="42"/>
      <c r="T2119" s="39"/>
      <c r="U2119" s="39"/>
      <c r="V2119" s="39"/>
      <c r="W2119" s="39"/>
      <c r="X2119" s="39"/>
      <c r="Y2119" s="39"/>
      <c r="AN2119" s="68"/>
      <c r="AO2119" s="68"/>
    </row>
    <row r="2120" spans="1:41" s="43" customFormat="1" x14ac:dyDescent="0.25">
      <c r="A2120" s="42"/>
      <c r="B2120" s="42"/>
      <c r="C2120" s="42"/>
      <c r="D2120" s="42"/>
      <c r="E2120" s="42"/>
      <c r="F2120" s="62"/>
      <c r="G2120" s="62"/>
      <c r="H2120" s="63"/>
      <c r="I2120" s="293"/>
      <c r="K2120" s="42"/>
      <c r="L2120" s="42"/>
      <c r="M2120" s="42"/>
      <c r="N2120" s="42"/>
      <c r="O2120" s="63"/>
      <c r="P2120" s="42"/>
      <c r="Q2120" s="42"/>
      <c r="S2120" s="42"/>
      <c r="T2120" s="39"/>
      <c r="U2120" s="39"/>
      <c r="V2120" s="39"/>
      <c r="W2120" s="39"/>
      <c r="X2120" s="39"/>
      <c r="Y2120" s="39"/>
      <c r="AN2120" s="68"/>
      <c r="AO2120" s="68"/>
    </row>
    <row r="2121" spans="1:41" s="43" customFormat="1" x14ac:dyDescent="0.25">
      <c r="A2121" s="42"/>
      <c r="B2121" s="42"/>
      <c r="C2121" s="42"/>
      <c r="D2121" s="42"/>
      <c r="E2121" s="42"/>
      <c r="F2121" s="62"/>
      <c r="G2121" s="62"/>
      <c r="H2121" s="63"/>
      <c r="I2121" s="293"/>
      <c r="K2121" s="42"/>
      <c r="L2121" s="42"/>
      <c r="M2121" s="42"/>
      <c r="N2121" s="42"/>
      <c r="O2121" s="63"/>
      <c r="P2121" s="42"/>
      <c r="Q2121" s="42"/>
      <c r="S2121" s="42"/>
      <c r="T2121" s="39"/>
      <c r="U2121" s="39"/>
      <c r="V2121" s="39"/>
      <c r="W2121" s="39"/>
      <c r="X2121" s="39"/>
      <c r="Y2121" s="39"/>
      <c r="AN2121" s="68"/>
      <c r="AO2121" s="68"/>
    </row>
    <row r="2122" spans="1:41" s="43" customFormat="1" x14ac:dyDescent="0.25">
      <c r="A2122" s="42"/>
      <c r="B2122" s="42"/>
      <c r="C2122" s="42"/>
      <c r="D2122" s="42"/>
      <c r="E2122" s="42"/>
      <c r="F2122" s="62"/>
      <c r="G2122" s="62"/>
      <c r="H2122" s="63"/>
      <c r="I2122" s="293"/>
      <c r="K2122" s="42"/>
      <c r="L2122" s="42"/>
      <c r="M2122" s="42"/>
      <c r="N2122" s="42"/>
      <c r="O2122" s="63"/>
      <c r="P2122" s="42"/>
      <c r="Q2122" s="42"/>
      <c r="S2122" s="42"/>
      <c r="T2122" s="39"/>
      <c r="U2122" s="39"/>
      <c r="V2122" s="39"/>
      <c r="W2122" s="39"/>
      <c r="X2122" s="39"/>
      <c r="Y2122" s="39"/>
      <c r="AN2122" s="68"/>
      <c r="AO2122" s="68"/>
    </row>
    <row r="2123" spans="1:41" s="43" customFormat="1" x14ac:dyDescent="0.25">
      <c r="A2123" s="42"/>
      <c r="B2123" s="42"/>
      <c r="C2123" s="42"/>
      <c r="D2123" s="42"/>
      <c r="E2123" s="42"/>
      <c r="F2123" s="62"/>
      <c r="G2123" s="62"/>
      <c r="H2123" s="63"/>
      <c r="I2123" s="293"/>
      <c r="K2123" s="42"/>
      <c r="L2123" s="42"/>
      <c r="M2123" s="42"/>
      <c r="N2123" s="42"/>
      <c r="O2123" s="63"/>
      <c r="P2123" s="42"/>
      <c r="Q2123" s="42"/>
      <c r="S2123" s="42"/>
      <c r="T2123" s="39"/>
      <c r="U2123" s="39"/>
      <c r="V2123" s="39"/>
      <c r="W2123" s="39"/>
      <c r="X2123" s="39"/>
      <c r="Y2123" s="39"/>
      <c r="AN2123" s="68"/>
      <c r="AO2123" s="68"/>
    </row>
    <row r="2124" spans="1:41" s="43" customFormat="1" x14ac:dyDescent="0.25">
      <c r="A2124" s="42"/>
      <c r="B2124" s="42"/>
      <c r="C2124" s="42"/>
      <c r="D2124" s="42"/>
      <c r="E2124" s="42"/>
      <c r="F2124" s="62"/>
      <c r="G2124" s="62"/>
      <c r="H2124" s="63"/>
      <c r="I2124" s="293"/>
      <c r="K2124" s="42"/>
      <c r="L2124" s="42"/>
      <c r="M2124" s="42"/>
      <c r="N2124" s="42"/>
      <c r="O2124" s="63"/>
      <c r="P2124" s="42"/>
      <c r="Q2124" s="42"/>
      <c r="S2124" s="42"/>
      <c r="T2124" s="39"/>
      <c r="U2124" s="39"/>
      <c r="V2124" s="39"/>
      <c r="W2124" s="39"/>
      <c r="X2124" s="39"/>
      <c r="Y2124" s="39"/>
      <c r="AN2124" s="68"/>
      <c r="AO2124" s="68"/>
    </row>
    <row r="2125" spans="1:41" s="43" customFormat="1" x14ac:dyDescent="0.25">
      <c r="A2125" s="42"/>
      <c r="B2125" s="42"/>
      <c r="C2125" s="42"/>
      <c r="D2125" s="42"/>
      <c r="E2125" s="42"/>
      <c r="F2125" s="62"/>
      <c r="G2125" s="62"/>
      <c r="H2125" s="63"/>
      <c r="I2125" s="293"/>
      <c r="K2125" s="42"/>
      <c r="L2125" s="42"/>
      <c r="M2125" s="42"/>
      <c r="N2125" s="42"/>
      <c r="O2125" s="63"/>
      <c r="P2125" s="42"/>
      <c r="Q2125" s="42"/>
      <c r="S2125" s="42"/>
      <c r="T2125" s="39"/>
      <c r="U2125" s="39"/>
      <c r="V2125" s="39"/>
      <c r="W2125" s="39"/>
      <c r="X2125" s="39"/>
      <c r="Y2125" s="39"/>
      <c r="AN2125" s="68"/>
      <c r="AO2125" s="68"/>
    </row>
    <row r="2126" spans="1:41" s="43" customFormat="1" x14ac:dyDescent="0.25">
      <c r="A2126" s="42"/>
      <c r="B2126" s="42"/>
      <c r="C2126" s="42"/>
      <c r="D2126" s="42"/>
      <c r="E2126" s="42"/>
      <c r="F2126" s="62"/>
      <c r="G2126" s="62"/>
      <c r="H2126" s="63"/>
      <c r="I2126" s="293"/>
      <c r="K2126" s="42"/>
      <c r="L2126" s="42"/>
      <c r="M2126" s="42"/>
      <c r="N2126" s="42"/>
      <c r="O2126" s="63"/>
      <c r="P2126" s="42"/>
      <c r="Q2126" s="42"/>
      <c r="S2126" s="42"/>
      <c r="T2126" s="39"/>
      <c r="U2126" s="39"/>
      <c r="V2126" s="39"/>
      <c r="W2126" s="39"/>
      <c r="X2126" s="39"/>
      <c r="Y2126" s="39"/>
      <c r="AN2126" s="68"/>
      <c r="AO2126" s="68"/>
    </row>
    <row r="2127" spans="1:41" s="43" customFormat="1" x14ac:dyDescent="0.25">
      <c r="A2127" s="42"/>
      <c r="B2127" s="42"/>
      <c r="C2127" s="42"/>
      <c r="D2127" s="42"/>
      <c r="E2127" s="42"/>
      <c r="F2127" s="62"/>
      <c r="G2127" s="62"/>
      <c r="H2127" s="63"/>
      <c r="I2127" s="293"/>
      <c r="K2127" s="42"/>
      <c r="L2127" s="42"/>
      <c r="M2127" s="42"/>
      <c r="N2127" s="42"/>
      <c r="O2127" s="63"/>
      <c r="P2127" s="42"/>
      <c r="Q2127" s="42"/>
      <c r="S2127" s="42"/>
      <c r="T2127" s="39"/>
      <c r="U2127" s="39"/>
      <c r="V2127" s="39"/>
      <c r="W2127" s="39"/>
      <c r="X2127" s="39"/>
      <c r="Y2127" s="39"/>
      <c r="AN2127" s="68"/>
      <c r="AO2127" s="68"/>
    </row>
    <row r="2128" spans="1:41" s="43" customFormat="1" x14ac:dyDescent="0.25">
      <c r="A2128" s="42"/>
      <c r="B2128" s="42"/>
      <c r="C2128" s="42"/>
      <c r="D2128" s="42"/>
      <c r="E2128" s="42"/>
      <c r="F2128" s="62"/>
      <c r="G2128" s="62"/>
      <c r="H2128" s="63"/>
      <c r="I2128" s="293"/>
      <c r="K2128" s="42"/>
      <c r="L2128" s="42"/>
      <c r="M2128" s="42"/>
      <c r="N2128" s="42"/>
      <c r="O2128" s="63"/>
      <c r="P2128" s="42"/>
      <c r="Q2128" s="42"/>
      <c r="S2128" s="42"/>
      <c r="T2128" s="39"/>
      <c r="U2128" s="39"/>
      <c r="V2128" s="39"/>
      <c r="W2128" s="39"/>
      <c r="X2128" s="39"/>
      <c r="Y2128" s="39"/>
      <c r="AN2128" s="68"/>
      <c r="AO2128" s="68"/>
    </row>
    <row r="2129" spans="1:41" s="43" customFormat="1" x14ac:dyDescent="0.25">
      <c r="A2129" s="42"/>
      <c r="B2129" s="42"/>
      <c r="C2129" s="42"/>
      <c r="D2129" s="42"/>
      <c r="E2129" s="42"/>
      <c r="F2129" s="62"/>
      <c r="G2129" s="62"/>
      <c r="H2129" s="63"/>
      <c r="I2129" s="293"/>
      <c r="K2129" s="42"/>
      <c r="L2129" s="42"/>
      <c r="M2129" s="42"/>
      <c r="N2129" s="42"/>
      <c r="O2129" s="63"/>
      <c r="P2129" s="42"/>
      <c r="Q2129" s="42"/>
      <c r="S2129" s="42"/>
      <c r="T2129" s="39"/>
      <c r="U2129" s="39"/>
      <c r="V2129" s="39"/>
      <c r="W2129" s="39"/>
      <c r="X2129" s="39"/>
      <c r="Y2129" s="39"/>
      <c r="AN2129" s="68"/>
      <c r="AO2129" s="68"/>
    </row>
    <row r="2130" spans="1:41" s="43" customFormat="1" x14ac:dyDescent="0.25">
      <c r="A2130" s="42"/>
      <c r="B2130" s="42"/>
      <c r="C2130" s="42"/>
      <c r="D2130" s="42"/>
      <c r="E2130" s="42"/>
      <c r="F2130" s="62"/>
      <c r="G2130" s="62"/>
      <c r="H2130" s="63"/>
      <c r="I2130" s="293"/>
      <c r="K2130" s="42"/>
      <c r="L2130" s="42"/>
      <c r="M2130" s="42"/>
      <c r="N2130" s="42"/>
      <c r="O2130" s="63"/>
      <c r="P2130" s="42"/>
      <c r="Q2130" s="42"/>
      <c r="S2130" s="42"/>
      <c r="T2130" s="39"/>
      <c r="U2130" s="39"/>
      <c r="V2130" s="39"/>
      <c r="W2130" s="39"/>
      <c r="X2130" s="39"/>
      <c r="Y2130" s="39"/>
      <c r="AN2130" s="68"/>
      <c r="AO2130" s="68"/>
    </row>
    <row r="2131" spans="1:41" s="43" customFormat="1" x14ac:dyDescent="0.25">
      <c r="A2131" s="42"/>
      <c r="B2131" s="42"/>
      <c r="C2131" s="42"/>
      <c r="D2131" s="42"/>
      <c r="E2131" s="42"/>
      <c r="F2131" s="62"/>
      <c r="G2131" s="62"/>
      <c r="H2131" s="63"/>
      <c r="I2131" s="293"/>
      <c r="K2131" s="42"/>
      <c r="L2131" s="42"/>
      <c r="M2131" s="42"/>
      <c r="N2131" s="42"/>
      <c r="O2131" s="63"/>
      <c r="P2131" s="42"/>
      <c r="Q2131" s="42"/>
      <c r="S2131" s="42"/>
      <c r="T2131" s="39"/>
      <c r="U2131" s="39"/>
      <c r="V2131" s="39"/>
      <c r="W2131" s="39"/>
      <c r="X2131" s="39"/>
      <c r="Y2131" s="39"/>
      <c r="AN2131" s="68"/>
      <c r="AO2131" s="68"/>
    </row>
    <row r="2132" spans="1:41" s="43" customFormat="1" x14ac:dyDescent="0.25">
      <c r="A2132" s="42"/>
      <c r="B2132" s="42"/>
      <c r="C2132" s="42"/>
      <c r="D2132" s="42"/>
      <c r="E2132" s="42"/>
      <c r="F2132" s="62"/>
      <c r="G2132" s="62"/>
      <c r="H2132" s="63"/>
      <c r="I2132" s="293"/>
      <c r="K2132" s="42"/>
      <c r="L2132" s="42"/>
      <c r="M2132" s="42"/>
      <c r="N2132" s="42"/>
      <c r="O2132" s="63"/>
      <c r="P2132" s="42"/>
      <c r="Q2132" s="42"/>
      <c r="S2132" s="42"/>
      <c r="T2132" s="39"/>
      <c r="U2132" s="39"/>
      <c r="V2132" s="39"/>
      <c r="W2132" s="39"/>
      <c r="X2132" s="39"/>
      <c r="Y2132" s="39"/>
      <c r="AN2132" s="68"/>
      <c r="AO2132" s="68"/>
    </row>
    <row r="2133" spans="1:41" s="43" customFormat="1" x14ac:dyDescent="0.25">
      <c r="A2133" s="42"/>
      <c r="B2133" s="42"/>
      <c r="C2133" s="42"/>
      <c r="D2133" s="42"/>
      <c r="E2133" s="42"/>
      <c r="F2133" s="62"/>
      <c r="G2133" s="62"/>
      <c r="H2133" s="63"/>
      <c r="I2133" s="293"/>
      <c r="K2133" s="42"/>
      <c r="L2133" s="42"/>
      <c r="M2133" s="42"/>
      <c r="N2133" s="42"/>
      <c r="O2133" s="63"/>
      <c r="P2133" s="42"/>
      <c r="Q2133" s="42"/>
      <c r="S2133" s="42"/>
      <c r="T2133" s="39"/>
      <c r="U2133" s="39"/>
      <c r="V2133" s="39"/>
      <c r="W2133" s="39"/>
      <c r="X2133" s="39"/>
      <c r="Y2133" s="39"/>
      <c r="AN2133" s="68"/>
      <c r="AO2133" s="68"/>
    </row>
    <row r="2134" spans="1:41" s="43" customFormat="1" x14ac:dyDescent="0.25">
      <c r="A2134" s="42"/>
      <c r="B2134" s="42"/>
      <c r="C2134" s="42"/>
      <c r="D2134" s="42"/>
      <c r="E2134" s="42"/>
      <c r="F2134" s="62"/>
      <c r="G2134" s="62"/>
      <c r="H2134" s="63"/>
      <c r="I2134" s="293"/>
      <c r="K2134" s="42"/>
      <c r="L2134" s="42"/>
      <c r="M2134" s="42"/>
      <c r="N2134" s="42"/>
      <c r="O2134" s="63"/>
      <c r="P2134" s="42"/>
      <c r="Q2134" s="42"/>
      <c r="S2134" s="42"/>
      <c r="T2134" s="39"/>
      <c r="U2134" s="39"/>
      <c r="V2134" s="39"/>
      <c r="W2134" s="39"/>
      <c r="X2134" s="39"/>
      <c r="Y2134" s="39"/>
      <c r="AN2134" s="68"/>
      <c r="AO2134" s="68"/>
    </row>
    <row r="2135" spans="1:41" s="43" customFormat="1" x14ac:dyDescent="0.25">
      <c r="A2135" s="42"/>
      <c r="B2135" s="42"/>
      <c r="C2135" s="42"/>
      <c r="D2135" s="42"/>
      <c r="E2135" s="42"/>
      <c r="F2135" s="62"/>
      <c r="G2135" s="62"/>
      <c r="H2135" s="63"/>
      <c r="I2135" s="293"/>
      <c r="K2135" s="42"/>
      <c r="L2135" s="42"/>
      <c r="M2135" s="42"/>
      <c r="N2135" s="42"/>
      <c r="O2135" s="63"/>
      <c r="P2135" s="42"/>
      <c r="Q2135" s="42"/>
      <c r="S2135" s="42"/>
      <c r="T2135" s="39"/>
      <c r="U2135" s="39"/>
      <c r="V2135" s="39"/>
      <c r="W2135" s="39"/>
      <c r="X2135" s="39"/>
      <c r="Y2135" s="39"/>
      <c r="AN2135" s="68"/>
      <c r="AO2135" s="68"/>
    </row>
    <row r="2136" spans="1:41" s="43" customFormat="1" x14ac:dyDescent="0.25">
      <c r="A2136" s="42"/>
      <c r="B2136" s="42"/>
      <c r="C2136" s="42"/>
      <c r="D2136" s="42"/>
      <c r="E2136" s="42"/>
      <c r="F2136" s="62"/>
      <c r="G2136" s="62"/>
      <c r="H2136" s="63"/>
      <c r="I2136" s="293"/>
      <c r="K2136" s="42"/>
      <c r="L2136" s="42"/>
      <c r="M2136" s="42"/>
      <c r="N2136" s="42"/>
      <c r="O2136" s="63"/>
      <c r="P2136" s="42"/>
      <c r="Q2136" s="42"/>
      <c r="S2136" s="42"/>
      <c r="T2136" s="39"/>
      <c r="U2136" s="39"/>
      <c r="V2136" s="39"/>
      <c r="W2136" s="39"/>
      <c r="X2136" s="39"/>
      <c r="Y2136" s="39"/>
      <c r="AN2136" s="68"/>
      <c r="AO2136" s="68"/>
    </row>
    <row r="2137" spans="1:41" s="43" customFormat="1" x14ac:dyDescent="0.25">
      <c r="A2137" s="42"/>
      <c r="B2137" s="42"/>
      <c r="C2137" s="42"/>
      <c r="D2137" s="42"/>
      <c r="E2137" s="42"/>
      <c r="F2137" s="62"/>
      <c r="G2137" s="62"/>
      <c r="H2137" s="63"/>
      <c r="I2137" s="293"/>
      <c r="K2137" s="42"/>
      <c r="L2137" s="42"/>
      <c r="M2137" s="42"/>
      <c r="N2137" s="42"/>
      <c r="O2137" s="63"/>
      <c r="P2137" s="42"/>
      <c r="Q2137" s="42"/>
      <c r="S2137" s="42"/>
      <c r="T2137" s="39"/>
      <c r="U2137" s="39"/>
      <c r="V2137" s="39"/>
      <c r="W2137" s="39"/>
      <c r="X2137" s="39"/>
      <c r="Y2137" s="39"/>
      <c r="AN2137" s="68"/>
      <c r="AO2137" s="68"/>
    </row>
    <row r="2138" spans="1:41" s="43" customFormat="1" x14ac:dyDescent="0.25">
      <c r="A2138" s="42"/>
      <c r="B2138" s="42"/>
      <c r="C2138" s="42"/>
      <c r="D2138" s="42"/>
      <c r="E2138" s="42"/>
      <c r="F2138" s="62"/>
      <c r="G2138" s="62"/>
      <c r="H2138" s="63"/>
      <c r="I2138" s="293"/>
      <c r="K2138" s="42"/>
      <c r="L2138" s="42"/>
      <c r="M2138" s="42"/>
      <c r="N2138" s="42"/>
      <c r="O2138" s="63"/>
      <c r="P2138" s="42"/>
      <c r="Q2138" s="42"/>
      <c r="S2138" s="42"/>
      <c r="T2138" s="39"/>
      <c r="U2138" s="39"/>
      <c r="V2138" s="39"/>
      <c r="W2138" s="39"/>
      <c r="X2138" s="39"/>
      <c r="Y2138" s="39"/>
      <c r="AN2138" s="68"/>
      <c r="AO2138" s="68"/>
    </row>
    <row r="2139" spans="1:41" s="43" customFormat="1" x14ac:dyDescent="0.25">
      <c r="A2139" s="42"/>
      <c r="B2139" s="42"/>
      <c r="C2139" s="42"/>
      <c r="D2139" s="42"/>
      <c r="E2139" s="42"/>
      <c r="F2139" s="62"/>
      <c r="G2139" s="62"/>
      <c r="H2139" s="63"/>
      <c r="I2139" s="293"/>
      <c r="K2139" s="42"/>
      <c r="L2139" s="42"/>
      <c r="M2139" s="42"/>
      <c r="N2139" s="42"/>
      <c r="O2139" s="63"/>
      <c r="P2139" s="42"/>
      <c r="Q2139" s="42"/>
      <c r="S2139" s="42"/>
      <c r="T2139" s="39"/>
      <c r="U2139" s="39"/>
      <c r="V2139" s="39"/>
      <c r="W2139" s="39"/>
      <c r="X2139" s="39"/>
      <c r="Y2139" s="39"/>
      <c r="AN2139" s="68"/>
      <c r="AO2139" s="68"/>
    </row>
    <row r="2140" spans="1:41" s="43" customFormat="1" x14ac:dyDescent="0.25">
      <c r="A2140" s="42"/>
      <c r="B2140" s="42"/>
      <c r="C2140" s="42"/>
      <c r="D2140" s="42"/>
      <c r="E2140" s="42"/>
      <c r="F2140" s="62"/>
      <c r="G2140" s="62"/>
      <c r="H2140" s="63"/>
      <c r="I2140" s="293"/>
      <c r="K2140" s="42"/>
      <c r="L2140" s="42"/>
      <c r="M2140" s="42"/>
      <c r="N2140" s="42"/>
      <c r="O2140" s="63"/>
      <c r="P2140" s="42"/>
      <c r="Q2140" s="42"/>
      <c r="S2140" s="42"/>
      <c r="T2140" s="39"/>
      <c r="U2140" s="39"/>
      <c r="V2140" s="39"/>
      <c r="W2140" s="39"/>
      <c r="X2140" s="39"/>
      <c r="Y2140" s="39"/>
      <c r="AN2140" s="68"/>
      <c r="AO2140" s="68"/>
    </row>
    <row r="2141" spans="1:41" s="43" customFormat="1" x14ac:dyDescent="0.25">
      <c r="A2141" s="42"/>
      <c r="B2141" s="42"/>
      <c r="C2141" s="42"/>
      <c r="D2141" s="42"/>
      <c r="E2141" s="42"/>
      <c r="F2141" s="62"/>
      <c r="G2141" s="62"/>
      <c r="H2141" s="63"/>
      <c r="I2141" s="293"/>
      <c r="K2141" s="42"/>
      <c r="L2141" s="42"/>
      <c r="M2141" s="42"/>
      <c r="N2141" s="42"/>
      <c r="O2141" s="63"/>
      <c r="P2141" s="42"/>
      <c r="Q2141" s="42"/>
      <c r="S2141" s="42"/>
      <c r="T2141" s="39"/>
      <c r="U2141" s="39"/>
      <c r="V2141" s="39"/>
      <c r="W2141" s="39"/>
      <c r="X2141" s="39"/>
      <c r="Y2141" s="39"/>
      <c r="AN2141" s="68"/>
      <c r="AO2141" s="68"/>
    </row>
    <row r="2142" spans="1:41" s="43" customFormat="1" x14ac:dyDescent="0.25">
      <c r="A2142" s="42"/>
      <c r="B2142" s="42"/>
      <c r="C2142" s="42"/>
      <c r="D2142" s="42"/>
      <c r="E2142" s="42"/>
      <c r="F2142" s="62"/>
      <c r="G2142" s="62"/>
      <c r="H2142" s="63"/>
      <c r="I2142" s="293"/>
      <c r="K2142" s="42"/>
      <c r="L2142" s="42"/>
      <c r="M2142" s="42"/>
      <c r="N2142" s="42"/>
      <c r="O2142" s="63"/>
      <c r="P2142" s="42"/>
      <c r="Q2142" s="42"/>
      <c r="S2142" s="42"/>
      <c r="T2142" s="39"/>
      <c r="U2142" s="39"/>
      <c r="V2142" s="39"/>
      <c r="W2142" s="39"/>
      <c r="X2142" s="39"/>
      <c r="Y2142" s="39"/>
      <c r="AN2142" s="68"/>
      <c r="AO2142" s="68"/>
    </row>
    <row r="2143" spans="1:41" s="43" customFormat="1" x14ac:dyDescent="0.25">
      <c r="A2143" s="42"/>
      <c r="B2143" s="42"/>
      <c r="C2143" s="42"/>
      <c r="D2143" s="42"/>
      <c r="E2143" s="42"/>
      <c r="F2143" s="62"/>
      <c r="G2143" s="62"/>
      <c r="H2143" s="63"/>
      <c r="I2143" s="293"/>
      <c r="K2143" s="42"/>
      <c r="L2143" s="42"/>
      <c r="M2143" s="42"/>
      <c r="N2143" s="42"/>
      <c r="O2143" s="63"/>
      <c r="P2143" s="42"/>
      <c r="Q2143" s="42"/>
      <c r="S2143" s="42"/>
      <c r="T2143" s="39"/>
      <c r="U2143" s="39"/>
      <c r="V2143" s="39"/>
      <c r="W2143" s="39"/>
      <c r="X2143" s="39"/>
      <c r="Y2143" s="39"/>
      <c r="AN2143" s="68"/>
      <c r="AO2143" s="68"/>
    </row>
    <row r="2144" spans="1:41" s="43" customFormat="1" x14ac:dyDescent="0.25">
      <c r="A2144" s="42"/>
      <c r="B2144" s="42"/>
      <c r="C2144" s="42"/>
      <c r="D2144" s="42"/>
      <c r="E2144" s="42"/>
      <c r="F2144" s="62"/>
      <c r="G2144" s="62"/>
      <c r="H2144" s="63"/>
      <c r="I2144" s="293"/>
      <c r="K2144" s="42"/>
      <c r="L2144" s="42"/>
      <c r="M2144" s="42"/>
      <c r="N2144" s="42"/>
      <c r="O2144" s="63"/>
      <c r="P2144" s="42"/>
      <c r="Q2144" s="42"/>
      <c r="S2144" s="42"/>
      <c r="T2144" s="39"/>
      <c r="U2144" s="39"/>
      <c r="V2144" s="39"/>
      <c r="W2144" s="39"/>
      <c r="X2144" s="39"/>
      <c r="Y2144" s="39"/>
      <c r="AN2144" s="68"/>
      <c r="AO2144" s="68"/>
    </row>
    <row r="2145" spans="1:41" s="43" customFormat="1" x14ac:dyDescent="0.25">
      <c r="A2145" s="42"/>
      <c r="B2145" s="42"/>
      <c r="C2145" s="42"/>
      <c r="D2145" s="42"/>
      <c r="E2145" s="42"/>
      <c r="F2145" s="62"/>
      <c r="G2145" s="62"/>
      <c r="H2145" s="63"/>
      <c r="I2145" s="293"/>
      <c r="K2145" s="42"/>
      <c r="L2145" s="42"/>
      <c r="M2145" s="42"/>
      <c r="N2145" s="42"/>
      <c r="O2145" s="63"/>
      <c r="P2145" s="42"/>
      <c r="Q2145" s="42"/>
      <c r="S2145" s="42"/>
      <c r="T2145" s="39"/>
      <c r="U2145" s="39"/>
      <c r="V2145" s="39"/>
      <c r="W2145" s="39"/>
      <c r="X2145" s="39"/>
      <c r="Y2145" s="39"/>
      <c r="AN2145" s="68"/>
      <c r="AO2145" s="68"/>
    </row>
    <row r="2146" spans="1:41" s="43" customFormat="1" x14ac:dyDescent="0.25">
      <c r="A2146" s="42"/>
      <c r="B2146" s="42"/>
      <c r="C2146" s="42"/>
      <c r="D2146" s="42"/>
      <c r="E2146" s="42"/>
      <c r="F2146" s="62"/>
      <c r="G2146" s="62"/>
      <c r="H2146" s="63"/>
      <c r="I2146" s="293"/>
      <c r="K2146" s="42"/>
      <c r="L2146" s="42"/>
      <c r="M2146" s="42"/>
      <c r="N2146" s="42"/>
      <c r="O2146" s="63"/>
      <c r="P2146" s="42"/>
      <c r="Q2146" s="42"/>
      <c r="S2146" s="42"/>
      <c r="T2146" s="39"/>
      <c r="U2146" s="39"/>
      <c r="V2146" s="39"/>
      <c r="W2146" s="39"/>
      <c r="X2146" s="39"/>
      <c r="Y2146" s="39"/>
      <c r="AN2146" s="68"/>
      <c r="AO2146" s="68"/>
    </row>
    <row r="2147" spans="1:41" s="43" customFormat="1" x14ac:dyDescent="0.25">
      <c r="A2147" s="42"/>
      <c r="B2147" s="42"/>
      <c r="C2147" s="42"/>
      <c r="D2147" s="42"/>
      <c r="E2147" s="42"/>
      <c r="F2147" s="62"/>
      <c r="G2147" s="62"/>
      <c r="H2147" s="63"/>
      <c r="I2147" s="293"/>
      <c r="K2147" s="42"/>
      <c r="L2147" s="42"/>
      <c r="M2147" s="42"/>
      <c r="N2147" s="42"/>
      <c r="O2147" s="63"/>
      <c r="P2147" s="42"/>
      <c r="Q2147" s="42"/>
      <c r="S2147" s="42"/>
      <c r="T2147" s="39"/>
      <c r="U2147" s="39"/>
      <c r="V2147" s="39"/>
      <c r="W2147" s="39"/>
      <c r="X2147" s="39"/>
      <c r="Y2147" s="39"/>
      <c r="AN2147" s="68"/>
      <c r="AO2147" s="68"/>
    </row>
    <row r="2148" spans="1:41" s="43" customFormat="1" x14ac:dyDescent="0.25">
      <c r="A2148" s="42"/>
      <c r="B2148" s="42"/>
      <c r="C2148" s="42"/>
      <c r="D2148" s="42"/>
      <c r="E2148" s="42"/>
      <c r="F2148" s="62"/>
      <c r="G2148" s="62"/>
      <c r="H2148" s="63"/>
      <c r="I2148" s="293"/>
      <c r="K2148" s="42"/>
      <c r="L2148" s="42"/>
      <c r="M2148" s="42"/>
      <c r="N2148" s="42"/>
      <c r="O2148" s="63"/>
      <c r="P2148" s="42"/>
      <c r="Q2148" s="42"/>
      <c r="S2148" s="42"/>
      <c r="T2148" s="39"/>
      <c r="U2148" s="39"/>
      <c r="V2148" s="39"/>
      <c r="W2148" s="39"/>
      <c r="X2148" s="39"/>
      <c r="Y2148" s="39"/>
      <c r="AN2148" s="68"/>
      <c r="AO2148" s="68"/>
    </row>
    <row r="2149" spans="1:41" s="43" customFormat="1" x14ac:dyDescent="0.25">
      <c r="A2149" s="42"/>
      <c r="B2149" s="42"/>
      <c r="C2149" s="42"/>
      <c r="D2149" s="42"/>
      <c r="E2149" s="42"/>
      <c r="F2149" s="62"/>
      <c r="G2149" s="62"/>
      <c r="H2149" s="63"/>
      <c r="I2149" s="293"/>
      <c r="K2149" s="42"/>
      <c r="L2149" s="42"/>
      <c r="M2149" s="42"/>
      <c r="N2149" s="42"/>
      <c r="O2149" s="63"/>
      <c r="P2149" s="42"/>
      <c r="Q2149" s="42"/>
      <c r="S2149" s="42"/>
      <c r="T2149" s="39"/>
      <c r="U2149" s="39"/>
      <c r="V2149" s="39"/>
      <c r="W2149" s="39"/>
      <c r="X2149" s="39"/>
      <c r="Y2149" s="39"/>
      <c r="AN2149" s="68"/>
      <c r="AO2149" s="68"/>
    </row>
    <row r="2150" spans="1:41" s="43" customFormat="1" x14ac:dyDescent="0.25">
      <c r="A2150" s="42"/>
      <c r="B2150" s="42"/>
      <c r="C2150" s="42"/>
      <c r="D2150" s="42"/>
      <c r="E2150" s="42"/>
      <c r="F2150" s="62"/>
      <c r="G2150" s="62"/>
      <c r="H2150" s="63"/>
      <c r="I2150" s="293"/>
      <c r="K2150" s="42"/>
      <c r="L2150" s="42"/>
      <c r="M2150" s="42"/>
      <c r="N2150" s="42"/>
      <c r="O2150" s="63"/>
      <c r="P2150" s="42"/>
      <c r="Q2150" s="42"/>
      <c r="S2150" s="42"/>
      <c r="T2150" s="39"/>
      <c r="U2150" s="39"/>
      <c r="V2150" s="39"/>
      <c r="W2150" s="39"/>
      <c r="X2150" s="39"/>
      <c r="Y2150" s="39"/>
      <c r="AN2150" s="68"/>
      <c r="AO2150" s="68"/>
    </row>
    <row r="2151" spans="1:41" s="43" customFormat="1" x14ac:dyDescent="0.25">
      <c r="A2151" s="42"/>
      <c r="B2151" s="42"/>
      <c r="C2151" s="42"/>
      <c r="D2151" s="42"/>
      <c r="E2151" s="42"/>
      <c r="F2151" s="62"/>
      <c r="G2151" s="62"/>
      <c r="H2151" s="63"/>
      <c r="I2151" s="293"/>
      <c r="K2151" s="42"/>
      <c r="L2151" s="42"/>
      <c r="M2151" s="42"/>
      <c r="N2151" s="42"/>
      <c r="O2151" s="63"/>
      <c r="P2151" s="42"/>
      <c r="Q2151" s="42"/>
      <c r="S2151" s="42"/>
      <c r="T2151" s="39"/>
      <c r="U2151" s="39"/>
      <c r="V2151" s="39"/>
      <c r="W2151" s="39"/>
      <c r="X2151" s="39"/>
      <c r="Y2151" s="39"/>
      <c r="AN2151" s="68"/>
      <c r="AO2151" s="68"/>
    </row>
    <row r="2152" spans="1:41" s="43" customFormat="1" x14ac:dyDescent="0.25">
      <c r="A2152" s="42"/>
      <c r="B2152" s="42"/>
      <c r="C2152" s="42"/>
      <c r="D2152" s="42"/>
      <c r="E2152" s="42"/>
      <c r="F2152" s="62"/>
      <c r="G2152" s="62"/>
      <c r="H2152" s="63"/>
      <c r="I2152" s="293"/>
      <c r="K2152" s="42"/>
      <c r="L2152" s="42"/>
      <c r="M2152" s="42"/>
      <c r="N2152" s="42"/>
      <c r="O2152" s="63"/>
      <c r="P2152" s="42"/>
      <c r="Q2152" s="42"/>
      <c r="S2152" s="42"/>
      <c r="T2152" s="39"/>
      <c r="U2152" s="39"/>
      <c r="V2152" s="39"/>
      <c r="W2152" s="39"/>
      <c r="X2152" s="39"/>
      <c r="Y2152" s="39"/>
      <c r="AN2152" s="68"/>
      <c r="AO2152" s="68"/>
    </row>
    <row r="2153" spans="1:41" s="43" customFormat="1" x14ac:dyDescent="0.25">
      <c r="A2153" s="42"/>
      <c r="B2153" s="42"/>
      <c r="C2153" s="42"/>
      <c r="D2153" s="42"/>
      <c r="E2153" s="42"/>
      <c r="F2153" s="62"/>
      <c r="G2153" s="62"/>
      <c r="H2153" s="63"/>
      <c r="I2153" s="293"/>
      <c r="K2153" s="42"/>
      <c r="L2153" s="42"/>
      <c r="M2153" s="42"/>
      <c r="N2153" s="42"/>
      <c r="O2153" s="63"/>
      <c r="P2153" s="42"/>
      <c r="Q2153" s="42"/>
      <c r="S2153" s="42"/>
      <c r="T2153" s="39"/>
      <c r="U2153" s="39"/>
      <c r="V2153" s="39"/>
      <c r="W2153" s="39"/>
      <c r="X2153" s="39"/>
      <c r="Y2153" s="39"/>
      <c r="AN2153" s="68"/>
      <c r="AO2153" s="68"/>
    </row>
    <row r="2154" spans="1:41" s="43" customFormat="1" x14ac:dyDescent="0.25">
      <c r="A2154" s="42"/>
      <c r="B2154" s="42"/>
      <c r="C2154" s="42"/>
      <c r="D2154" s="42"/>
      <c r="E2154" s="42"/>
      <c r="F2154" s="62"/>
      <c r="G2154" s="62"/>
      <c r="H2154" s="63"/>
      <c r="I2154" s="293"/>
      <c r="K2154" s="42"/>
      <c r="L2154" s="42"/>
      <c r="M2154" s="42"/>
      <c r="N2154" s="42"/>
      <c r="O2154" s="63"/>
      <c r="P2154" s="42"/>
      <c r="Q2154" s="42"/>
      <c r="S2154" s="42"/>
      <c r="T2154" s="39"/>
      <c r="U2154" s="39"/>
      <c r="V2154" s="39"/>
      <c r="W2154" s="39"/>
      <c r="X2154" s="39"/>
      <c r="Y2154" s="39"/>
      <c r="AN2154" s="68"/>
      <c r="AO2154" s="68"/>
    </row>
    <row r="2155" spans="1:41" s="43" customFormat="1" x14ac:dyDescent="0.25">
      <c r="A2155" s="42"/>
      <c r="B2155" s="42"/>
      <c r="C2155" s="42"/>
      <c r="D2155" s="42"/>
      <c r="E2155" s="42"/>
      <c r="F2155" s="62"/>
      <c r="G2155" s="62"/>
      <c r="H2155" s="63"/>
      <c r="I2155" s="293"/>
      <c r="K2155" s="42"/>
      <c r="L2155" s="42"/>
      <c r="M2155" s="42"/>
      <c r="N2155" s="42"/>
      <c r="O2155" s="63"/>
      <c r="P2155" s="42"/>
      <c r="Q2155" s="42"/>
      <c r="S2155" s="42"/>
      <c r="T2155" s="39"/>
      <c r="U2155" s="39"/>
      <c r="V2155" s="39"/>
      <c r="W2155" s="39"/>
      <c r="X2155" s="39"/>
      <c r="Y2155" s="39"/>
      <c r="AN2155" s="68"/>
      <c r="AO2155" s="68"/>
    </row>
    <row r="2156" spans="1:41" s="43" customFormat="1" x14ac:dyDescent="0.25">
      <c r="A2156" s="42"/>
      <c r="B2156" s="42"/>
      <c r="C2156" s="42"/>
      <c r="D2156" s="42"/>
      <c r="E2156" s="42"/>
      <c r="F2156" s="62"/>
      <c r="G2156" s="62"/>
      <c r="H2156" s="63"/>
      <c r="I2156" s="293"/>
      <c r="K2156" s="42"/>
      <c r="L2156" s="42"/>
      <c r="M2156" s="42"/>
      <c r="N2156" s="42"/>
      <c r="O2156" s="63"/>
      <c r="P2156" s="42"/>
      <c r="Q2156" s="42"/>
      <c r="S2156" s="42"/>
      <c r="T2156" s="39"/>
      <c r="U2156" s="39"/>
      <c r="V2156" s="39"/>
      <c r="W2156" s="39"/>
      <c r="X2156" s="39"/>
      <c r="Y2156" s="39"/>
      <c r="AN2156" s="68"/>
      <c r="AO2156" s="68"/>
    </row>
    <row r="2157" spans="1:41" s="43" customFormat="1" x14ac:dyDescent="0.25">
      <c r="A2157" s="42"/>
      <c r="B2157" s="42"/>
      <c r="C2157" s="42"/>
      <c r="D2157" s="42"/>
      <c r="E2157" s="42"/>
      <c r="F2157" s="62"/>
      <c r="G2157" s="62"/>
      <c r="H2157" s="63"/>
      <c r="I2157" s="293"/>
      <c r="K2157" s="42"/>
      <c r="L2157" s="42"/>
      <c r="M2157" s="42"/>
      <c r="N2157" s="42"/>
      <c r="O2157" s="63"/>
      <c r="P2157" s="42"/>
      <c r="Q2157" s="42"/>
      <c r="S2157" s="42"/>
      <c r="T2157" s="39"/>
      <c r="U2157" s="39"/>
      <c r="V2157" s="39"/>
      <c r="W2157" s="39"/>
      <c r="X2157" s="39"/>
      <c r="Y2157" s="39"/>
      <c r="AN2157" s="68"/>
      <c r="AO2157" s="68"/>
    </row>
    <row r="2158" spans="1:41" s="43" customFormat="1" x14ac:dyDescent="0.25">
      <c r="A2158" s="42"/>
      <c r="B2158" s="42"/>
      <c r="C2158" s="42"/>
      <c r="D2158" s="42"/>
      <c r="E2158" s="42"/>
      <c r="F2158" s="62"/>
      <c r="G2158" s="62"/>
      <c r="H2158" s="63"/>
      <c r="I2158" s="293"/>
      <c r="K2158" s="42"/>
      <c r="L2158" s="42"/>
      <c r="M2158" s="42"/>
      <c r="N2158" s="42"/>
      <c r="O2158" s="63"/>
      <c r="P2158" s="42"/>
      <c r="Q2158" s="42"/>
      <c r="S2158" s="42"/>
      <c r="T2158" s="39"/>
      <c r="U2158" s="39"/>
      <c r="V2158" s="39"/>
      <c r="W2158" s="39"/>
      <c r="X2158" s="39"/>
      <c r="Y2158" s="39"/>
      <c r="AN2158" s="68"/>
      <c r="AO2158" s="68"/>
    </row>
    <row r="2159" spans="1:41" s="43" customFormat="1" x14ac:dyDescent="0.25">
      <c r="A2159" s="42"/>
      <c r="B2159" s="42"/>
      <c r="C2159" s="42"/>
      <c r="D2159" s="42"/>
      <c r="E2159" s="42"/>
      <c r="F2159" s="62"/>
      <c r="G2159" s="62"/>
      <c r="H2159" s="63"/>
      <c r="I2159" s="293"/>
      <c r="K2159" s="42"/>
      <c r="L2159" s="42"/>
      <c r="M2159" s="42"/>
      <c r="N2159" s="42"/>
      <c r="O2159" s="63"/>
      <c r="P2159" s="42"/>
      <c r="Q2159" s="42"/>
      <c r="S2159" s="42"/>
      <c r="T2159" s="39"/>
      <c r="U2159" s="39"/>
      <c r="V2159" s="39"/>
      <c r="W2159" s="39"/>
      <c r="X2159" s="39"/>
      <c r="Y2159" s="39"/>
      <c r="AN2159" s="68"/>
      <c r="AO2159" s="68"/>
    </row>
    <row r="2160" spans="1:41" s="43" customFormat="1" x14ac:dyDescent="0.25">
      <c r="A2160" s="42"/>
      <c r="B2160" s="42"/>
      <c r="C2160" s="42"/>
      <c r="D2160" s="42"/>
      <c r="E2160" s="42"/>
      <c r="F2160" s="62"/>
      <c r="G2160" s="62"/>
      <c r="H2160" s="63"/>
      <c r="I2160" s="293"/>
      <c r="K2160" s="42"/>
      <c r="L2160" s="42"/>
      <c r="M2160" s="42"/>
      <c r="N2160" s="42"/>
      <c r="O2160" s="63"/>
      <c r="P2160" s="42"/>
      <c r="Q2160" s="42"/>
      <c r="S2160" s="42"/>
      <c r="T2160" s="39"/>
      <c r="U2160" s="39"/>
      <c r="V2160" s="39"/>
      <c r="W2160" s="39"/>
      <c r="X2160" s="39"/>
      <c r="Y2160" s="39"/>
      <c r="AN2160" s="68"/>
      <c r="AO2160" s="68"/>
    </row>
    <row r="2161" spans="1:41" s="43" customFormat="1" x14ac:dyDescent="0.25">
      <c r="A2161" s="42"/>
      <c r="B2161" s="42"/>
      <c r="C2161" s="42"/>
      <c r="D2161" s="42"/>
      <c r="E2161" s="42"/>
      <c r="F2161" s="62"/>
      <c r="G2161" s="62"/>
      <c r="H2161" s="63"/>
      <c r="I2161" s="293"/>
      <c r="K2161" s="42"/>
      <c r="L2161" s="42"/>
      <c r="M2161" s="42"/>
      <c r="N2161" s="42"/>
      <c r="O2161" s="63"/>
      <c r="P2161" s="42"/>
      <c r="Q2161" s="42"/>
      <c r="S2161" s="42"/>
      <c r="T2161" s="39"/>
      <c r="U2161" s="39"/>
      <c r="V2161" s="39"/>
      <c r="W2161" s="39"/>
      <c r="X2161" s="39"/>
      <c r="Y2161" s="39"/>
      <c r="AN2161" s="68"/>
      <c r="AO2161" s="68"/>
    </row>
    <row r="2162" spans="1:41" s="43" customFormat="1" x14ac:dyDescent="0.25">
      <c r="A2162" s="42"/>
      <c r="B2162" s="42"/>
      <c r="C2162" s="42"/>
      <c r="D2162" s="42"/>
      <c r="E2162" s="42"/>
      <c r="F2162" s="62"/>
      <c r="G2162" s="62"/>
      <c r="H2162" s="63"/>
      <c r="I2162" s="293"/>
      <c r="K2162" s="42"/>
      <c r="L2162" s="42"/>
      <c r="M2162" s="42"/>
      <c r="N2162" s="42"/>
      <c r="O2162" s="63"/>
      <c r="P2162" s="42"/>
      <c r="Q2162" s="42"/>
      <c r="S2162" s="42"/>
      <c r="T2162" s="39"/>
      <c r="U2162" s="39"/>
      <c r="V2162" s="39"/>
      <c r="W2162" s="39"/>
      <c r="X2162" s="39"/>
      <c r="Y2162" s="39"/>
      <c r="AN2162" s="68"/>
      <c r="AO2162" s="68"/>
    </row>
    <row r="2163" spans="1:41" s="43" customFormat="1" x14ac:dyDescent="0.25">
      <c r="A2163" s="42"/>
      <c r="B2163" s="42"/>
      <c r="C2163" s="42"/>
      <c r="D2163" s="42"/>
      <c r="E2163" s="42"/>
      <c r="F2163" s="62"/>
      <c r="G2163" s="62"/>
      <c r="H2163" s="63"/>
      <c r="I2163" s="293"/>
      <c r="K2163" s="42"/>
      <c r="L2163" s="42"/>
      <c r="M2163" s="42"/>
      <c r="N2163" s="42"/>
      <c r="O2163" s="63"/>
      <c r="P2163" s="42"/>
      <c r="Q2163" s="42"/>
      <c r="S2163" s="42"/>
      <c r="T2163" s="39"/>
      <c r="U2163" s="39"/>
      <c r="V2163" s="39"/>
      <c r="W2163" s="39"/>
      <c r="X2163" s="39"/>
      <c r="Y2163" s="39"/>
      <c r="AN2163" s="68"/>
      <c r="AO2163" s="68"/>
    </row>
    <row r="2164" spans="1:41" s="43" customFormat="1" x14ac:dyDescent="0.25">
      <c r="A2164" s="42"/>
      <c r="B2164" s="42"/>
      <c r="C2164" s="42"/>
      <c r="D2164" s="42"/>
      <c r="E2164" s="42"/>
      <c r="F2164" s="62"/>
      <c r="G2164" s="62"/>
      <c r="H2164" s="63"/>
      <c r="I2164" s="293"/>
      <c r="K2164" s="42"/>
      <c r="L2164" s="42"/>
      <c r="M2164" s="42"/>
      <c r="N2164" s="42"/>
      <c r="O2164" s="63"/>
      <c r="P2164" s="42"/>
      <c r="Q2164" s="42"/>
      <c r="S2164" s="42"/>
      <c r="T2164" s="39"/>
      <c r="U2164" s="39"/>
      <c r="V2164" s="39"/>
      <c r="W2164" s="39"/>
      <c r="X2164" s="39"/>
      <c r="Y2164" s="39"/>
      <c r="AN2164" s="68"/>
      <c r="AO2164" s="68"/>
    </row>
    <row r="2165" spans="1:41" s="43" customFormat="1" x14ac:dyDescent="0.25">
      <c r="A2165" s="42"/>
      <c r="B2165" s="42"/>
      <c r="C2165" s="42"/>
      <c r="D2165" s="42"/>
      <c r="E2165" s="42"/>
      <c r="F2165" s="62"/>
      <c r="G2165" s="62"/>
      <c r="H2165" s="63"/>
      <c r="I2165" s="293"/>
      <c r="K2165" s="42"/>
      <c r="L2165" s="42"/>
      <c r="M2165" s="42"/>
      <c r="N2165" s="42"/>
      <c r="O2165" s="63"/>
      <c r="P2165" s="42"/>
      <c r="Q2165" s="42"/>
      <c r="S2165" s="42"/>
      <c r="T2165" s="39"/>
      <c r="U2165" s="39"/>
      <c r="V2165" s="39"/>
      <c r="W2165" s="39"/>
      <c r="X2165" s="39"/>
      <c r="Y2165" s="39"/>
      <c r="AN2165" s="68"/>
      <c r="AO2165" s="68"/>
    </row>
    <row r="2166" spans="1:41" s="43" customFormat="1" x14ac:dyDescent="0.25">
      <c r="A2166" s="42"/>
      <c r="B2166" s="42"/>
      <c r="C2166" s="42"/>
      <c r="D2166" s="42"/>
      <c r="E2166" s="42"/>
      <c r="F2166" s="62"/>
      <c r="G2166" s="62"/>
      <c r="H2166" s="63"/>
      <c r="I2166" s="293"/>
      <c r="K2166" s="42"/>
      <c r="L2166" s="42"/>
      <c r="M2166" s="42"/>
      <c r="N2166" s="42"/>
      <c r="O2166" s="63"/>
      <c r="P2166" s="42"/>
      <c r="Q2166" s="42"/>
      <c r="S2166" s="42"/>
      <c r="T2166" s="39"/>
      <c r="U2166" s="39"/>
      <c r="V2166" s="39"/>
      <c r="W2166" s="39"/>
      <c r="X2166" s="39"/>
      <c r="Y2166" s="39"/>
      <c r="AN2166" s="68"/>
      <c r="AO2166" s="68"/>
    </row>
    <row r="2167" spans="1:41" s="43" customFormat="1" x14ac:dyDescent="0.25">
      <c r="A2167" s="42"/>
      <c r="B2167" s="42"/>
      <c r="C2167" s="42"/>
      <c r="D2167" s="42"/>
      <c r="E2167" s="42"/>
      <c r="F2167" s="62"/>
      <c r="G2167" s="62"/>
      <c r="H2167" s="63"/>
      <c r="I2167" s="293"/>
      <c r="K2167" s="42"/>
      <c r="L2167" s="42"/>
      <c r="M2167" s="42"/>
      <c r="N2167" s="42"/>
      <c r="O2167" s="63"/>
      <c r="P2167" s="42"/>
      <c r="Q2167" s="42"/>
      <c r="S2167" s="42"/>
      <c r="T2167" s="39"/>
      <c r="U2167" s="39"/>
      <c r="V2167" s="39"/>
      <c r="W2167" s="39"/>
      <c r="X2167" s="39"/>
      <c r="Y2167" s="39"/>
      <c r="AN2167" s="68"/>
      <c r="AO2167" s="68"/>
    </row>
    <row r="2168" spans="1:41" s="43" customFormat="1" x14ac:dyDescent="0.25">
      <c r="A2168" s="42"/>
      <c r="B2168" s="42"/>
      <c r="C2168" s="42"/>
      <c r="D2168" s="42"/>
      <c r="E2168" s="42"/>
      <c r="F2168" s="62"/>
      <c r="G2168" s="62"/>
      <c r="H2168" s="63"/>
      <c r="I2168" s="293"/>
      <c r="K2168" s="42"/>
      <c r="L2168" s="42"/>
      <c r="M2168" s="42"/>
      <c r="N2168" s="42"/>
      <c r="O2168" s="63"/>
      <c r="P2168" s="42"/>
      <c r="Q2168" s="42"/>
      <c r="S2168" s="42"/>
      <c r="T2168" s="39"/>
      <c r="U2168" s="39"/>
      <c r="V2168" s="39"/>
      <c r="W2168" s="39"/>
      <c r="X2168" s="39"/>
      <c r="Y2168" s="39"/>
      <c r="AN2168" s="68"/>
      <c r="AO2168" s="68"/>
    </row>
    <row r="2169" spans="1:41" s="43" customFormat="1" x14ac:dyDescent="0.25">
      <c r="A2169" s="42"/>
      <c r="B2169" s="42"/>
      <c r="C2169" s="42"/>
      <c r="D2169" s="42"/>
      <c r="E2169" s="42"/>
      <c r="F2169" s="62"/>
      <c r="G2169" s="62"/>
      <c r="H2169" s="63"/>
      <c r="I2169" s="293"/>
      <c r="K2169" s="42"/>
      <c r="L2169" s="42"/>
      <c r="M2169" s="42"/>
      <c r="N2169" s="42"/>
      <c r="O2169" s="63"/>
      <c r="P2169" s="42"/>
      <c r="Q2169" s="42"/>
      <c r="S2169" s="42"/>
      <c r="T2169" s="39"/>
      <c r="U2169" s="39"/>
      <c r="V2169" s="39"/>
      <c r="W2169" s="39"/>
      <c r="X2169" s="39"/>
      <c r="Y2169" s="39"/>
      <c r="AN2169" s="68"/>
      <c r="AO2169" s="68"/>
    </row>
    <row r="2170" spans="1:41" s="43" customFormat="1" x14ac:dyDescent="0.25">
      <c r="A2170" s="42"/>
      <c r="B2170" s="42"/>
      <c r="C2170" s="42"/>
      <c r="D2170" s="42"/>
      <c r="E2170" s="42"/>
      <c r="F2170" s="62"/>
      <c r="G2170" s="62"/>
      <c r="H2170" s="63"/>
      <c r="I2170" s="293"/>
      <c r="K2170" s="42"/>
      <c r="L2170" s="42"/>
      <c r="M2170" s="42"/>
      <c r="N2170" s="42"/>
      <c r="O2170" s="63"/>
      <c r="P2170" s="42"/>
      <c r="Q2170" s="42"/>
      <c r="S2170" s="42"/>
      <c r="T2170" s="39"/>
      <c r="U2170" s="39"/>
      <c r="V2170" s="39"/>
      <c r="W2170" s="39"/>
      <c r="X2170" s="39"/>
      <c r="Y2170" s="39"/>
      <c r="AN2170" s="68"/>
      <c r="AO2170" s="68"/>
    </row>
    <row r="2171" spans="1:41" s="43" customFormat="1" x14ac:dyDescent="0.25">
      <c r="A2171" s="42"/>
      <c r="B2171" s="42"/>
      <c r="C2171" s="42"/>
      <c r="D2171" s="42"/>
      <c r="E2171" s="42"/>
      <c r="F2171" s="62"/>
      <c r="G2171" s="62"/>
      <c r="H2171" s="63"/>
      <c r="I2171" s="293"/>
      <c r="K2171" s="42"/>
      <c r="L2171" s="42"/>
      <c r="M2171" s="42"/>
      <c r="N2171" s="42"/>
      <c r="O2171" s="63"/>
      <c r="P2171" s="42"/>
      <c r="Q2171" s="42"/>
      <c r="S2171" s="42"/>
      <c r="T2171" s="39"/>
      <c r="U2171" s="39"/>
      <c r="V2171" s="39"/>
      <c r="W2171" s="39"/>
      <c r="X2171" s="39"/>
      <c r="Y2171" s="39"/>
      <c r="AN2171" s="68"/>
      <c r="AO2171" s="68"/>
    </row>
    <row r="2172" spans="1:41" s="43" customFormat="1" x14ac:dyDescent="0.25">
      <c r="A2172" s="42"/>
      <c r="B2172" s="42"/>
      <c r="C2172" s="42"/>
      <c r="D2172" s="42"/>
      <c r="E2172" s="42"/>
      <c r="F2172" s="62"/>
      <c r="G2172" s="62"/>
      <c r="H2172" s="63"/>
      <c r="I2172" s="293"/>
      <c r="K2172" s="42"/>
      <c r="L2172" s="42"/>
      <c r="M2172" s="42"/>
      <c r="N2172" s="42"/>
      <c r="O2172" s="63"/>
      <c r="P2172" s="42"/>
      <c r="Q2172" s="42"/>
      <c r="S2172" s="42"/>
      <c r="T2172" s="39"/>
      <c r="U2172" s="39"/>
      <c r="V2172" s="39"/>
      <c r="W2172" s="39"/>
      <c r="X2172" s="39"/>
      <c r="Y2172" s="39"/>
      <c r="AN2172" s="68"/>
      <c r="AO2172" s="68"/>
    </row>
    <row r="2173" spans="1:41" s="43" customFormat="1" x14ac:dyDescent="0.25">
      <c r="A2173" s="42"/>
      <c r="B2173" s="42"/>
      <c r="C2173" s="42"/>
      <c r="D2173" s="42"/>
      <c r="E2173" s="42"/>
      <c r="F2173" s="62"/>
      <c r="G2173" s="62"/>
      <c r="H2173" s="63"/>
      <c r="I2173" s="293"/>
      <c r="K2173" s="42"/>
      <c r="L2173" s="42"/>
      <c r="M2173" s="42"/>
      <c r="N2173" s="42"/>
      <c r="O2173" s="63"/>
      <c r="P2173" s="42"/>
      <c r="Q2173" s="42"/>
      <c r="S2173" s="42"/>
      <c r="T2173" s="39"/>
      <c r="U2173" s="39"/>
      <c r="V2173" s="39"/>
      <c r="W2173" s="39"/>
      <c r="X2173" s="39"/>
      <c r="Y2173" s="39"/>
      <c r="AN2173" s="68"/>
      <c r="AO2173" s="68"/>
    </row>
    <row r="2174" spans="1:41" s="43" customFormat="1" x14ac:dyDescent="0.25">
      <c r="A2174" s="42"/>
      <c r="B2174" s="42"/>
      <c r="C2174" s="42"/>
      <c r="D2174" s="42"/>
      <c r="E2174" s="42"/>
      <c r="F2174" s="62"/>
      <c r="G2174" s="62"/>
      <c r="H2174" s="63"/>
      <c r="I2174" s="293"/>
      <c r="K2174" s="42"/>
      <c r="L2174" s="42"/>
      <c r="M2174" s="42"/>
      <c r="N2174" s="42"/>
      <c r="O2174" s="63"/>
      <c r="P2174" s="42"/>
      <c r="Q2174" s="42"/>
      <c r="S2174" s="42"/>
      <c r="T2174" s="39"/>
      <c r="U2174" s="39"/>
      <c r="V2174" s="39"/>
      <c r="W2174" s="39"/>
      <c r="X2174" s="39"/>
      <c r="Y2174" s="39"/>
      <c r="AN2174" s="68"/>
      <c r="AO2174" s="68"/>
    </row>
    <row r="2175" spans="1:41" s="43" customFormat="1" x14ac:dyDescent="0.25">
      <c r="A2175" s="42"/>
      <c r="B2175" s="42"/>
      <c r="C2175" s="42"/>
      <c r="D2175" s="42"/>
      <c r="E2175" s="42"/>
      <c r="F2175" s="62"/>
      <c r="G2175" s="62"/>
      <c r="H2175" s="63"/>
      <c r="I2175" s="293"/>
      <c r="K2175" s="42"/>
      <c r="L2175" s="42"/>
      <c r="M2175" s="42"/>
      <c r="N2175" s="42"/>
      <c r="O2175" s="63"/>
      <c r="P2175" s="42"/>
      <c r="Q2175" s="42"/>
      <c r="S2175" s="42"/>
      <c r="T2175" s="39"/>
      <c r="U2175" s="39"/>
      <c r="V2175" s="39"/>
      <c r="W2175" s="39"/>
      <c r="X2175" s="39"/>
      <c r="Y2175" s="39"/>
      <c r="AN2175" s="68"/>
      <c r="AO2175" s="68"/>
    </row>
    <row r="2176" spans="1:41" s="43" customFormat="1" x14ac:dyDescent="0.25">
      <c r="A2176" s="42"/>
      <c r="B2176" s="42"/>
      <c r="C2176" s="42"/>
      <c r="D2176" s="42"/>
      <c r="E2176" s="42"/>
      <c r="F2176" s="62"/>
      <c r="G2176" s="62"/>
      <c r="H2176" s="63"/>
      <c r="I2176" s="293"/>
      <c r="K2176" s="42"/>
      <c r="L2176" s="42"/>
      <c r="M2176" s="42"/>
      <c r="N2176" s="42"/>
      <c r="O2176" s="63"/>
      <c r="P2176" s="42"/>
      <c r="Q2176" s="42"/>
      <c r="S2176" s="42"/>
      <c r="T2176" s="39"/>
      <c r="U2176" s="39"/>
      <c r="V2176" s="39"/>
      <c r="W2176" s="39"/>
      <c r="X2176" s="39"/>
      <c r="Y2176" s="39"/>
      <c r="AN2176" s="68"/>
      <c r="AO2176" s="68"/>
    </row>
    <row r="2177" spans="1:41" s="43" customFormat="1" x14ac:dyDescent="0.25">
      <c r="A2177" s="42"/>
      <c r="B2177" s="42"/>
      <c r="C2177" s="42"/>
      <c r="D2177" s="42"/>
      <c r="E2177" s="42"/>
      <c r="F2177" s="62"/>
      <c r="G2177" s="62"/>
      <c r="H2177" s="63"/>
      <c r="I2177" s="293"/>
      <c r="K2177" s="42"/>
      <c r="L2177" s="42"/>
      <c r="M2177" s="42"/>
      <c r="N2177" s="42"/>
      <c r="O2177" s="63"/>
      <c r="P2177" s="42"/>
      <c r="Q2177" s="42"/>
      <c r="S2177" s="42"/>
      <c r="T2177" s="39"/>
      <c r="U2177" s="39"/>
      <c r="V2177" s="39"/>
      <c r="W2177" s="39"/>
      <c r="X2177" s="39"/>
      <c r="Y2177" s="39"/>
      <c r="AN2177" s="68"/>
      <c r="AO2177" s="68"/>
    </row>
    <row r="2178" spans="1:41" s="43" customFormat="1" x14ac:dyDescent="0.25">
      <c r="A2178" s="42"/>
      <c r="B2178" s="42"/>
      <c r="C2178" s="42"/>
      <c r="D2178" s="42"/>
      <c r="E2178" s="42"/>
      <c r="F2178" s="62"/>
      <c r="G2178" s="62"/>
      <c r="H2178" s="63"/>
      <c r="I2178" s="293"/>
      <c r="K2178" s="42"/>
      <c r="L2178" s="42"/>
      <c r="M2178" s="42"/>
      <c r="N2178" s="42"/>
      <c r="O2178" s="63"/>
      <c r="P2178" s="42"/>
      <c r="Q2178" s="42"/>
      <c r="S2178" s="42"/>
      <c r="T2178" s="39"/>
      <c r="U2178" s="39"/>
      <c r="V2178" s="39"/>
      <c r="W2178" s="39"/>
      <c r="X2178" s="39"/>
      <c r="Y2178" s="39"/>
      <c r="AN2178" s="68"/>
      <c r="AO2178" s="68"/>
    </row>
    <row r="2179" spans="1:41" s="43" customFormat="1" x14ac:dyDescent="0.25">
      <c r="A2179" s="42"/>
      <c r="B2179" s="42"/>
      <c r="C2179" s="42"/>
      <c r="D2179" s="42"/>
      <c r="E2179" s="42"/>
      <c r="F2179" s="62"/>
      <c r="G2179" s="62"/>
      <c r="H2179" s="63"/>
      <c r="I2179" s="293"/>
      <c r="K2179" s="42"/>
      <c r="L2179" s="42"/>
      <c r="M2179" s="42"/>
      <c r="N2179" s="42"/>
      <c r="O2179" s="63"/>
      <c r="P2179" s="42"/>
      <c r="Q2179" s="42"/>
      <c r="S2179" s="42"/>
      <c r="T2179" s="39"/>
      <c r="U2179" s="39"/>
      <c r="V2179" s="39"/>
      <c r="W2179" s="39"/>
      <c r="X2179" s="39"/>
      <c r="Y2179" s="39"/>
      <c r="AN2179" s="68"/>
      <c r="AO2179" s="68"/>
    </row>
    <row r="2180" spans="1:41" s="43" customFormat="1" x14ac:dyDescent="0.25">
      <c r="A2180" s="42"/>
      <c r="B2180" s="42"/>
      <c r="C2180" s="42"/>
      <c r="D2180" s="42"/>
      <c r="E2180" s="42"/>
      <c r="F2180" s="62"/>
      <c r="G2180" s="62"/>
      <c r="H2180" s="63"/>
      <c r="I2180" s="293"/>
      <c r="K2180" s="42"/>
      <c r="L2180" s="42"/>
      <c r="M2180" s="42"/>
      <c r="N2180" s="42"/>
      <c r="O2180" s="63"/>
      <c r="P2180" s="42"/>
      <c r="Q2180" s="42"/>
      <c r="S2180" s="42"/>
      <c r="T2180" s="39"/>
      <c r="U2180" s="39"/>
      <c r="V2180" s="39"/>
      <c r="W2180" s="39"/>
      <c r="X2180" s="39"/>
      <c r="Y2180" s="39"/>
      <c r="AN2180" s="68"/>
      <c r="AO2180" s="68"/>
    </row>
    <row r="2181" spans="1:41" s="43" customFormat="1" x14ac:dyDescent="0.25">
      <c r="A2181" s="42"/>
      <c r="B2181" s="42"/>
      <c r="C2181" s="42"/>
      <c r="D2181" s="42"/>
      <c r="E2181" s="42"/>
      <c r="F2181" s="62"/>
      <c r="G2181" s="62"/>
      <c r="H2181" s="63"/>
      <c r="I2181" s="293"/>
      <c r="K2181" s="42"/>
      <c r="L2181" s="42"/>
      <c r="M2181" s="42"/>
      <c r="N2181" s="42"/>
      <c r="O2181" s="63"/>
      <c r="P2181" s="42"/>
      <c r="Q2181" s="42"/>
      <c r="S2181" s="42"/>
      <c r="T2181" s="39"/>
      <c r="U2181" s="39"/>
      <c r="V2181" s="39"/>
      <c r="W2181" s="39"/>
      <c r="X2181" s="39"/>
      <c r="Y2181" s="39"/>
      <c r="AN2181" s="68"/>
      <c r="AO2181" s="68"/>
    </row>
    <row r="2182" spans="1:41" s="43" customFormat="1" x14ac:dyDescent="0.25">
      <c r="A2182" s="42"/>
      <c r="B2182" s="42"/>
      <c r="C2182" s="42"/>
      <c r="D2182" s="42"/>
      <c r="E2182" s="42"/>
      <c r="F2182" s="62"/>
      <c r="G2182" s="62"/>
      <c r="H2182" s="63"/>
      <c r="I2182" s="293"/>
      <c r="K2182" s="42"/>
      <c r="L2182" s="42"/>
      <c r="M2182" s="42"/>
      <c r="N2182" s="42"/>
      <c r="O2182" s="63"/>
      <c r="P2182" s="42"/>
      <c r="Q2182" s="42"/>
      <c r="S2182" s="42"/>
      <c r="T2182" s="39"/>
      <c r="U2182" s="39"/>
      <c r="V2182" s="39"/>
      <c r="W2182" s="39"/>
      <c r="X2182" s="39"/>
      <c r="Y2182" s="39"/>
      <c r="AN2182" s="68"/>
      <c r="AO2182" s="68"/>
    </row>
    <row r="2183" spans="1:41" s="43" customFormat="1" x14ac:dyDescent="0.25">
      <c r="A2183" s="42"/>
      <c r="B2183" s="42"/>
      <c r="C2183" s="42"/>
      <c r="D2183" s="42"/>
      <c r="E2183" s="42"/>
      <c r="F2183" s="62"/>
      <c r="G2183" s="62"/>
      <c r="H2183" s="63"/>
      <c r="I2183" s="293"/>
      <c r="K2183" s="42"/>
      <c r="L2183" s="42"/>
      <c r="M2183" s="42"/>
      <c r="N2183" s="42"/>
      <c r="O2183" s="63"/>
      <c r="P2183" s="42"/>
      <c r="Q2183" s="42"/>
      <c r="S2183" s="42"/>
      <c r="T2183" s="39"/>
      <c r="U2183" s="39"/>
      <c r="V2183" s="39"/>
      <c r="W2183" s="39"/>
      <c r="X2183" s="39"/>
      <c r="Y2183" s="39"/>
      <c r="AN2183" s="68"/>
      <c r="AO2183" s="68"/>
    </row>
    <row r="2184" spans="1:41" s="43" customFormat="1" x14ac:dyDescent="0.25">
      <c r="A2184" s="42"/>
      <c r="B2184" s="42"/>
      <c r="C2184" s="42"/>
      <c r="D2184" s="42"/>
      <c r="E2184" s="42"/>
      <c r="F2184" s="62"/>
      <c r="G2184" s="62"/>
      <c r="H2184" s="63"/>
      <c r="I2184" s="293"/>
      <c r="K2184" s="42"/>
      <c r="L2184" s="42"/>
      <c r="M2184" s="42"/>
      <c r="N2184" s="42"/>
      <c r="O2184" s="63"/>
      <c r="P2184" s="42"/>
      <c r="Q2184" s="42"/>
      <c r="S2184" s="42"/>
      <c r="T2184" s="39"/>
      <c r="U2184" s="39"/>
      <c r="V2184" s="39"/>
      <c r="W2184" s="39"/>
      <c r="X2184" s="39"/>
      <c r="Y2184" s="39"/>
      <c r="AN2184" s="68"/>
      <c r="AO2184" s="68"/>
    </row>
    <row r="2185" spans="1:41" s="43" customFormat="1" x14ac:dyDescent="0.25">
      <c r="A2185" s="42"/>
      <c r="B2185" s="42"/>
      <c r="C2185" s="42"/>
      <c r="D2185" s="42"/>
      <c r="E2185" s="42"/>
      <c r="F2185" s="62"/>
      <c r="G2185" s="62"/>
      <c r="H2185" s="63"/>
      <c r="I2185" s="293"/>
      <c r="K2185" s="42"/>
      <c r="L2185" s="42"/>
      <c r="M2185" s="42"/>
      <c r="N2185" s="42"/>
      <c r="O2185" s="63"/>
      <c r="P2185" s="42"/>
      <c r="Q2185" s="42"/>
      <c r="S2185" s="42"/>
      <c r="T2185" s="39"/>
      <c r="U2185" s="39"/>
      <c r="V2185" s="39"/>
      <c r="W2185" s="39"/>
      <c r="X2185" s="39"/>
      <c r="Y2185" s="39"/>
      <c r="AN2185" s="68"/>
      <c r="AO2185" s="68"/>
    </row>
    <row r="2186" spans="1:41" s="43" customFormat="1" x14ac:dyDescent="0.25">
      <c r="A2186" s="42"/>
      <c r="B2186" s="42"/>
      <c r="C2186" s="42"/>
      <c r="D2186" s="42"/>
      <c r="E2186" s="42"/>
      <c r="F2186" s="62"/>
      <c r="G2186" s="62"/>
      <c r="H2186" s="63"/>
      <c r="I2186" s="293"/>
      <c r="K2186" s="42"/>
      <c r="L2186" s="42"/>
      <c r="M2186" s="42"/>
      <c r="N2186" s="42"/>
      <c r="O2186" s="63"/>
      <c r="P2186" s="42"/>
      <c r="Q2186" s="42"/>
      <c r="S2186" s="42"/>
      <c r="T2186" s="39"/>
      <c r="U2186" s="39"/>
      <c r="V2186" s="39"/>
      <c r="W2186" s="39"/>
      <c r="X2186" s="39"/>
      <c r="Y2186" s="39"/>
      <c r="AN2186" s="68"/>
      <c r="AO2186" s="68"/>
    </row>
    <row r="2187" spans="1:41" s="43" customFormat="1" x14ac:dyDescent="0.25">
      <c r="A2187" s="42"/>
      <c r="B2187" s="42"/>
      <c r="C2187" s="42"/>
      <c r="D2187" s="42"/>
      <c r="E2187" s="42"/>
      <c r="F2187" s="62"/>
      <c r="G2187" s="62"/>
      <c r="H2187" s="63"/>
      <c r="I2187" s="293"/>
      <c r="K2187" s="42"/>
      <c r="L2187" s="42"/>
      <c r="M2187" s="42"/>
      <c r="N2187" s="42"/>
      <c r="O2187" s="63"/>
      <c r="P2187" s="42"/>
      <c r="Q2187" s="42"/>
      <c r="S2187" s="42"/>
      <c r="T2187" s="39"/>
      <c r="U2187" s="39"/>
      <c r="V2187" s="39"/>
      <c r="W2187" s="39"/>
      <c r="X2187" s="39"/>
      <c r="Y2187" s="39"/>
      <c r="AN2187" s="68"/>
      <c r="AO2187" s="68"/>
    </row>
    <row r="2188" spans="1:41" s="43" customFormat="1" x14ac:dyDescent="0.25">
      <c r="A2188" s="42"/>
      <c r="B2188" s="42"/>
      <c r="C2188" s="42"/>
      <c r="D2188" s="42"/>
      <c r="E2188" s="42"/>
      <c r="F2188" s="62"/>
      <c r="G2188" s="62"/>
      <c r="H2188" s="63"/>
      <c r="I2188" s="293"/>
      <c r="K2188" s="42"/>
      <c r="L2188" s="42"/>
      <c r="M2188" s="42"/>
      <c r="N2188" s="42"/>
      <c r="O2188" s="63"/>
      <c r="P2188" s="42"/>
      <c r="Q2188" s="42"/>
      <c r="S2188" s="42"/>
      <c r="T2188" s="39"/>
      <c r="U2188" s="39"/>
      <c r="V2188" s="39"/>
      <c r="W2188" s="39"/>
      <c r="X2188" s="39"/>
      <c r="Y2188" s="39"/>
      <c r="AN2188" s="68"/>
      <c r="AO2188" s="68"/>
    </row>
    <row r="2189" spans="1:41" s="43" customFormat="1" x14ac:dyDescent="0.25">
      <c r="A2189" s="42"/>
      <c r="B2189" s="42"/>
      <c r="C2189" s="42"/>
      <c r="D2189" s="42"/>
      <c r="E2189" s="42"/>
      <c r="F2189" s="62"/>
      <c r="G2189" s="62"/>
      <c r="H2189" s="63"/>
      <c r="I2189" s="293"/>
      <c r="K2189" s="42"/>
      <c r="L2189" s="42"/>
      <c r="M2189" s="42"/>
      <c r="N2189" s="42"/>
      <c r="O2189" s="63"/>
      <c r="P2189" s="42"/>
      <c r="Q2189" s="42"/>
      <c r="S2189" s="42"/>
      <c r="T2189" s="39"/>
      <c r="U2189" s="39"/>
      <c r="V2189" s="39"/>
      <c r="W2189" s="39"/>
      <c r="X2189" s="39"/>
      <c r="Y2189" s="39"/>
      <c r="AN2189" s="68"/>
      <c r="AO2189" s="68"/>
    </row>
    <row r="2190" spans="1:41" s="43" customFormat="1" x14ac:dyDescent="0.25">
      <c r="A2190" s="42"/>
      <c r="B2190" s="42"/>
      <c r="C2190" s="42"/>
      <c r="D2190" s="42"/>
      <c r="E2190" s="42"/>
      <c r="F2190" s="62"/>
      <c r="G2190" s="62"/>
      <c r="H2190" s="63"/>
      <c r="I2190" s="293"/>
      <c r="K2190" s="42"/>
      <c r="L2190" s="42"/>
      <c r="M2190" s="42"/>
      <c r="N2190" s="42"/>
      <c r="O2190" s="63"/>
      <c r="P2190" s="42"/>
      <c r="Q2190" s="42"/>
      <c r="S2190" s="42"/>
      <c r="T2190" s="39"/>
      <c r="U2190" s="39"/>
      <c r="V2190" s="39"/>
      <c r="W2190" s="39"/>
      <c r="X2190" s="39"/>
      <c r="Y2190" s="39"/>
      <c r="AN2190" s="68"/>
      <c r="AO2190" s="68"/>
    </row>
    <row r="2191" spans="1:41" s="43" customFormat="1" x14ac:dyDescent="0.25">
      <c r="A2191" s="42"/>
      <c r="B2191" s="42"/>
      <c r="C2191" s="42"/>
      <c r="D2191" s="42"/>
      <c r="E2191" s="42"/>
      <c r="F2191" s="62"/>
      <c r="G2191" s="62"/>
      <c r="H2191" s="63"/>
      <c r="I2191" s="293"/>
      <c r="K2191" s="42"/>
      <c r="L2191" s="42"/>
      <c r="M2191" s="42"/>
      <c r="N2191" s="42"/>
      <c r="O2191" s="63"/>
      <c r="P2191" s="42"/>
      <c r="Q2191" s="42"/>
      <c r="S2191" s="42"/>
      <c r="T2191" s="39"/>
      <c r="U2191" s="39"/>
      <c r="V2191" s="39"/>
      <c r="W2191" s="39"/>
      <c r="X2191" s="39"/>
      <c r="Y2191" s="39"/>
      <c r="AN2191" s="68"/>
      <c r="AO2191" s="68"/>
    </row>
    <row r="2192" spans="1:41" s="43" customFormat="1" x14ac:dyDescent="0.25">
      <c r="A2192" s="42"/>
      <c r="B2192" s="42"/>
      <c r="C2192" s="42"/>
      <c r="D2192" s="42"/>
      <c r="E2192" s="42"/>
      <c r="F2192" s="62"/>
      <c r="G2192" s="62"/>
      <c r="H2192" s="63"/>
      <c r="I2192" s="293"/>
      <c r="K2192" s="42"/>
      <c r="L2192" s="42"/>
      <c r="M2192" s="42"/>
      <c r="N2192" s="42"/>
      <c r="O2192" s="63"/>
      <c r="P2192" s="42"/>
      <c r="Q2192" s="42"/>
      <c r="S2192" s="42"/>
      <c r="T2192" s="39"/>
      <c r="U2192" s="39"/>
      <c r="V2192" s="39"/>
      <c r="W2192" s="39"/>
      <c r="X2192" s="39"/>
      <c r="Y2192" s="39"/>
      <c r="AN2192" s="68"/>
      <c r="AO2192" s="68"/>
    </row>
    <row r="2193" spans="1:41" s="43" customFormat="1" x14ac:dyDescent="0.25">
      <c r="A2193" s="42"/>
      <c r="B2193" s="42"/>
      <c r="C2193" s="42"/>
      <c r="D2193" s="42"/>
      <c r="E2193" s="42"/>
      <c r="F2193" s="62"/>
      <c r="G2193" s="62"/>
      <c r="H2193" s="63"/>
      <c r="I2193" s="293"/>
      <c r="K2193" s="42"/>
      <c r="L2193" s="42"/>
      <c r="M2193" s="42"/>
      <c r="N2193" s="42"/>
      <c r="O2193" s="63"/>
      <c r="P2193" s="42"/>
      <c r="Q2193" s="42"/>
      <c r="S2193" s="42"/>
      <c r="T2193" s="39"/>
      <c r="U2193" s="39"/>
      <c r="V2193" s="39"/>
      <c r="W2193" s="39"/>
      <c r="X2193" s="39"/>
      <c r="Y2193" s="39"/>
      <c r="AN2193" s="68"/>
      <c r="AO2193" s="68"/>
    </row>
    <row r="2194" spans="1:41" s="43" customFormat="1" x14ac:dyDescent="0.25">
      <c r="A2194" s="42"/>
      <c r="B2194" s="42"/>
      <c r="C2194" s="42"/>
      <c r="D2194" s="42"/>
      <c r="E2194" s="42"/>
      <c r="F2194" s="62"/>
      <c r="G2194" s="62"/>
      <c r="H2194" s="63"/>
      <c r="I2194" s="293"/>
      <c r="K2194" s="42"/>
      <c r="L2194" s="42"/>
      <c r="M2194" s="42"/>
      <c r="N2194" s="42"/>
      <c r="O2194" s="63"/>
      <c r="P2194" s="42"/>
      <c r="Q2194" s="42"/>
      <c r="S2194" s="42"/>
      <c r="T2194" s="39"/>
      <c r="U2194" s="39"/>
      <c r="V2194" s="39"/>
      <c r="W2194" s="39"/>
      <c r="X2194" s="39"/>
      <c r="Y2194" s="39"/>
      <c r="AN2194" s="68"/>
      <c r="AO2194" s="68"/>
    </row>
    <row r="2195" spans="1:41" s="43" customFormat="1" x14ac:dyDescent="0.25">
      <c r="A2195" s="42"/>
      <c r="B2195" s="42"/>
      <c r="C2195" s="42"/>
      <c r="D2195" s="42"/>
      <c r="E2195" s="42"/>
      <c r="F2195" s="62"/>
      <c r="G2195" s="62"/>
      <c r="H2195" s="63"/>
      <c r="I2195" s="293"/>
      <c r="K2195" s="42"/>
      <c r="L2195" s="42"/>
      <c r="M2195" s="42"/>
      <c r="N2195" s="42"/>
      <c r="O2195" s="63"/>
      <c r="P2195" s="42"/>
      <c r="Q2195" s="42"/>
      <c r="S2195" s="42"/>
      <c r="T2195" s="39"/>
      <c r="U2195" s="39"/>
      <c r="V2195" s="39"/>
      <c r="W2195" s="39"/>
      <c r="X2195" s="39"/>
      <c r="Y2195" s="39"/>
      <c r="AN2195" s="68"/>
      <c r="AO2195" s="68"/>
    </row>
    <row r="2196" spans="1:41" s="43" customFormat="1" x14ac:dyDescent="0.25">
      <c r="A2196" s="42"/>
      <c r="B2196" s="42"/>
      <c r="C2196" s="42"/>
      <c r="D2196" s="42"/>
      <c r="E2196" s="42"/>
      <c r="F2196" s="62"/>
      <c r="G2196" s="62"/>
      <c r="H2196" s="63"/>
      <c r="I2196" s="293"/>
      <c r="K2196" s="42"/>
      <c r="L2196" s="42"/>
      <c r="M2196" s="42"/>
      <c r="N2196" s="42"/>
      <c r="O2196" s="63"/>
      <c r="P2196" s="42"/>
      <c r="Q2196" s="42"/>
      <c r="S2196" s="42"/>
      <c r="T2196" s="39"/>
      <c r="U2196" s="39"/>
      <c r="V2196" s="39"/>
      <c r="W2196" s="39"/>
      <c r="X2196" s="39"/>
      <c r="Y2196" s="39"/>
      <c r="AN2196" s="68"/>
      <c r="AO2196" s="68"/>
    </row>
    <row r="2197" spans="1:41" s="43" customFormat="1" x14ac:dyDescent="0.25">
      <c r="A2197" s="42"/>
      <c r="B2197" s="42"/>
      <c r="C2197" s="42"/>
      <c r="D2197" s="42"/>
      <c r="E2197" s="42"/>
      <c r="F2197" s="62"/>
      <c r="G2197" s="62"/>
      <c r="H2197" s="63"/>
      <c r="I2197" s="293"/>
      <c r="K2197" s="42"/>
      <c r="L2197" s="42"/>
      <c r="M2197" s="42"/>
      <c r="N2197" s="42"/>
      <c r="O2197" s="63"/>
      <c r="P2197" s="42"/>
      <c r="Q2197" s="42"/>
      <c r="S2197" s="42"/>
      <c r="T2197" s="39"/>
      <c r="U2197" s="39"/>
      <c r="V2197" s="39"/>
      <c r="W2197" s="39"/>
      <c r="X2197" s="39"/>
      <c r="Y2197" s="39"/>
      <c r="AN2197" s="68"/>
      <c r="AO2197" s="68"/>
    </row>
    <row r="2198" spans="1:41" s="43" customFormat="1" x14ac:dyDescent="0.25">
      <c r="A2198" s="42"/>
      <c r="B2198" s="42"/>
      <c r="C2198" s="42"/>
      <c r="D2198" s="42"/>
      <c r="E2198" s="42"/>
      <c r="F2198" s="62"/>
      <c r="G2198" s="62"/>
      <c r="H2198" s="63"/>
      <c r="I2198" s="293"/>
      <c r="K2198" s="42"/>
      <c r="L2198" s="42"/>
      <c r="M2198" s="42"/>
      <c r="N2198" s="42"/>
      <c r="O2198" s="63"/>
      <c r="P2198" s="42"/>
      <c r="Q2198" s="42"/>
      <c r="S2198" s="42"/>
      <c r="T2198" s="39"/>
      <c r="U2198" s="39"/>
      <c r="V2198" s="39"/>
      <c r="W2198" s="39"/>
      <c r="X2198" s="39"/>
      <c r="Y2198" s="39"/>
      <c r="AN2198" s="68"/>
      <c r="AO2198" s="68"/>
    </row>
    <row r="2199" spans="1:41" s="43" customFormat="1" x14ac:dyDescent="0.25">
      <c r="A2199" s="42"/>
      <c r="B2199" s="42"/>
      <c r="C2199" s="42"/>
      <c r="D2199" s="42"/>
      <c r="E2199" s="42"/>
      <c r="F2199" s="62"/>
      <c r="G2199" s="62"/>
      <c r="H2199" s="63"/>
      <c r="I2199" s="293"/>
      <c r="K2199" s="42"/>
      <c r="L2199" s="42"/>
      <c r="M2199" s="42"/>
      <c r="N2199" s="42"/>
      <c r="O2199" s="63"/>
      <c r="P2199" s="42"/>
      <c r="Q2199" s="42"/>
      <c r="S2199" s="42"/>
      <c r="T2199" s="39"/>
      <c r="U2199" s="39"/>
      <c r="V2199" s="39"/>
      <c r="W2199" s="39"/>
      <c r="X2199" s="39"/>
      <c r="Y2199" s="39"/>
      <c r="AN2199" s="68"/>
      <c r="AO2199" s="68"/>
    </row>
    <row r="2200" spans="1:41" s="43" customFormat="1" x14ac:dyDescent="0.25">
      <c r="A2200" s="42"/>
      <c r="B2200" s="42"/>
      <c r="C2200" s="42"/>
      <c r="D2200" s="42"/>
      <c r="E2200" s="42"/>
      <c r="F2200" s="62"/>
      <c r="G2200" s="62"/>
      <c r="H2200" s="63"/>
      <c r="I2200" s="293"/>
      <c r="K2200" s="42"/>
      <c r="L2200" s="42"/>
      <c r="M2200" s="42"/>
      <c r="N2200" s="42"/>
      <c r="O2200" s="63"/>
      <c r="P2200" s="42"/>
      <c r="Q2200" s="42"/>
      <c r="S2200" s="42"/>
      <c r="T2200" s="39"/>
      <c r="U2200" s="39"/>
      <c r="V2200" s="39"/>
      <c r="W2200" s="39"/>
      <c r="X2200" s="39"/>
      <c r="Y2200" s="39"/>
      <c r="AN2200" s="68"/>
      <c r="AO2200" s="68"/>
    </row>
    <row r="2201" spans="1:41" s="43" customFormat="1" x14ac:dyDescent="0.25">
      <c r="A2201" s="42"/>
      <c r="B2201" s="42"/>
      <c r="C2201" s="42"/>
      <c r="D2201" s="42"/>
      <c r="E2201" s="42"/>
      <c r="F2201" s="62"/>
      <c r="G2201" s="62"/>
      <c r="H2201" s="63"/>
      <c r="I2201" s="293"/>
      <c r="K2201" s="42"/>
      <c r="L2201" s="42"/>
      <c r="M2201" s="42"/>
      <c r="N2201" s="42"/>
      <c r="O2201" s="63"/>
      <c r="P2201" s="42"/>
      <c r="Q2201" s="42"/>
      <c r="S2201" s="42"/>
      <c r="T2201" s="39"/>
      <c r="U2201" s="39"/>
      <c r="V2201" s="39"/>
      <c r="W2201" s="39"/>
      <c r="X2201" s="39"/>
      <c r="Y2201" s="39"/>
      <c r="AN2201" s="68"/>
      <c r="AO2201" s="68"/>
    </row>
    <row r="2202" spans="1:41" s="43" customFormat="1" x14ac:dyDescent="0.25">
      <c r="A2202" s="42"/>
      <c r="B2202" s="42"/>
      <c r="C2202" s="42"/>
      <c r="D2202" s="42"/>
      <c r="E2202" s="42"/>
      <c r="F2202" s="62"/>
      <c r="G2202" s="62"/>
      <c r="H2202" s="63"/>
      <c r="I2202" s="293"/>
      <c r="K2202" s="42"/>
      <c r="L2202" s="42"/>
      <c r="M2202" s="42"/>
      <c r="N2202" s="42"/>
      <c r="O2202" s="63"/>
      <c r="P2202" s="42"/>
      <c r="Q2202" s="42"/>
      <c r="S2202" s="42"/>
      <c r="T2202" s="39"/>
      <c r="U2202" s="39"/>
      <c r="V2202" s="39"/>
      <c r="W2202" s="39"/>
      <c r="X2202" s="39"/>
      <c r="Y2202" s="39"/>
      <c r="AN2202" s="68"/>
      <c r="AO2202" s="68"/>
    </row>
    <row r="2203" spans="1:41" s="43" customFormat="1" x14ac:dyDescent="0.25">
      <c r="A2203" s="42"/>
      <c r="B2203" s="42"/>
      <c r="C2203" s="42"/>
      <c r="D2203" s="42"/>
      <c r="E2203" s="42"/>
      <c r="F2203" s="62"/>
      <c r="G2203" s="62"/>
      <c r="H2203" s="63"/>
      <c r="I2203" s="293"/>
      <c r="K2203" s="42"/>
      <c r="L2203" s="42"/>
      <c r="M2203" s="42"/>
      <c r="N2203" s="42"/>
      <c r="O2203" s="63"/>
      <c r="P2203" s="42"/>
      <c r="Q2203" s="42"/>
      <c r="S2203" s="42"/>
      <c r="T2203" s="39"/>
      <c r="U2203" s="39"/>
      <c r="V2203" s="39"/>
      <c r="W2203" s="39"/>
      <c r="X2203" s="39"/>
      <c r="Y2203" s="39"/>
      <c r="AN2203" s="68"/>
      <c r="AO2203" s="68"/>
    </row>
    <row r="2204" spans="1:41" s="43" customFormat="1" x14ac:dyDescent="0.25">
      <c r="A2204" s="42"/>
      <c r="B2204" s="42"/>
      <c r="C2204" s="42"/>
      <c r="D2204" s="42"/>
      <c r="E2204" s="42"/>
      <c r="F2204" s="62"/>
      <c r="G2204" s="62"/>
      <c r="H2204" s="63"/>
      <c r="I2204" s="293"/>
      <c r="K2204" s="42"/>
      <c r="L2204" s="42"/>
      <c r="M2204" s="42"/>
      <c r="N2204" s="42"/>
      <c r="O2204" s="63"/>
      <c r="P2204" s="42"/>
      <c r="Q2204" s="42"/>
      <c r="S2204" s="42"/>
      <c r="T2204" s="39"/>
      <c r="U2204" s="39"/>
      <c r="V2204" s="39"/>
      <c r="W2204" s="39"/>
      <c r="X2204" s="39"/>
      <c r="Y2204" s="39"/>
      <c r="AN2204" s="68"/>
      <c r="AO2204" s="68"/>
    </row>
    <row r="2205" spans="1:41" s="43" customFormat="1" x14ac:dyDescent="0.25">
      <c r="A2205" s="42"/>
      <c r="B2205" s="42"/>
      <c r="C2205" s="42"/>
      <c r="D2205" s="42"/>
      <c r="E2205" s="42"/>
      <c r="F2205" s="62"/>
      <c r="G2205" s="62"/>
      <c r="H2205" s="63"/>
      <c r="I2205" s="293"/>
      <c r="K2205" s="42"/>
      <c r="L2205" s="42"/>
      <c r="M2205" s="42"/>
      <c r="N2205" s="42"/>
      <c r="O2205" s="63"/>
      <c r="P2205" s="42"/>
      <c r="Q2205" s="42"/>
      <c r="S2205" s="42"/>
      <c r="T2205" s="39"/>
      <c r="U2205" s="39"/>
      <c r="V2205" s="39"/>
      <c r="W2205" s="39"/>
      <c r="X2205" s="39"/>
      <c r="Y2205" s="39"/>
      <c r="AN2205" s="68"/>
      <c r="AO2205" s="68"/>
    </row>
    <row r="2206" spans="1:41" s="43" customFormat="1" x14ac:dyDescent="0.25">
      <c r="A2206" s="42"/>
      <c r="B2206" s="42"/>
      <c r="C2206" s="42"/>
      <c r="D2206" s="42"/>
      <c r="E2206" s="42"/>
      <c r="F2206" s="62"/>
      <c r="G2206" s="62"/>
      <c r="H2206" s="63"/>
      <c r="I2206" s="293"/>
      <c r="K2206" s="42"/>
      <c r="L2206" s="42"/>
      <c r="M2206" s="42"/>
      <c r="N2206" s="42"/>
      <c r="O2206" s="63"/>
      <c r="P2206" s="42"/>
      <c r="Q2206" s="42"/>
      <c r="S2206" s="42"/>
      <c r="T2206" s="39"/>
      <c r="U2206" s="39"/>
      <c r="V2206" s="39"/>
      <c r="W2206" s="39"/>
      <c r="X2206" s="39"/>
      <c r="Y2206" s="39"/>
      <c r="AN2206" s="68"/>
      <c r="AO2206" s="68"/>
    </row>
    <row r="2207" spans="1:41" s="43" customFormat="1" x14ac:dyDescent="0.25">
      <c r="A2207" s="42"/>
      <c r="B2207" s="42"/>
      <c r="C2207" s="42"/>
      <c r="D2207" s="42"/>
      <c r="E2207" s="42"/>
      <c r="F2207" s="62"/>
      <c r="G2207" s="62"/>
      <c r="H2207" s="63"/>
      <c r="I2207" s="293"/>
      <c r="K2207" s="42"/>
      <c r="L2207" s="42"/>
      <c r="M2207" s="42"/>
      <c r="N2207" s="42"/>
      <c r="O2207" s="63"/>
      <c r="P2207" s="42"/>
      <c r="Q2207" s="42"/>
      <c r="S2207" s="42"/>
      <c r="T2207" s="39"/>
      <c r="U2207" s="39"/>
      <c r="V2207" s="39"/>
      <c r="W2207" s="39"/>
      <c r="X2207" s="39"/>
      <c r="Y2207" s="39"/>
      <c r="AN2207" s="68"/>
      <c r="AO2207" s="68"/>
    </row>
    <row r="2208" spans="1:41" s="43" customFormat="1" x14ac:dyDescent="0.25">
      <c r="A2208" s="42"/>
      <c r="B2208" s="42"/>
      <c r="C2208" s="42"/>
      <c r="D2208" s="42"/>
      <c r="E2208" s="42"/>
      <c r="F2208" s="62"/>
      <c r="G2208" s="62"/>
      <c r="H2208" s="63"/>
      <c r="I2208" s="293"/>
      <c r="K2208" s="42"/>
      <c r="L2208" s="42"/>
      <c r="M2208" s="42"/>
      <c r="N2208" s="42"/>
      <c r="O2208" s="63"/>
      <c r="P2208" s="42"/>
      <c r="Q2208" s="42"/>
      <c r="S2208" s="42"/>
      <c r="T2208" s="39"/>
      <c r="U2208" s="39"/>
      <c r="V2208" s="39"/>
      <c r="W2208" s="39"/>
      <c r="X2208" s="39"/>
      <c r="Y2208" s="39"/>
      <c r="AN2208" s="68"/>
      <c r="AO2208" s="68"/>
    </row>
    <row r="2209" spans="1:41" s="43" customFormat="1" x14ac:dyDescent="0.25">
      <c r="A2209" s="42"/>
      <c r="B2209" s="42"/>
      <c r="C2209" s="42"/>
      <c r="D2209" s="42"/>
      <c r="E2209" s="42"/>
      <c r="F2209" s="62"/>
      <c r="G2209" s="62"/>
      <c r="H2209" s="63"/>
      <c r="I2209" s="293"/>
      <c r="K2209" s="42"/>
      <c r="L2209" s="42"/>
      <c r="M2209" s="42"/>
      <c r="N2209" s="42"/>
      <c r="O2209" s="63"/>
      <c r="P2209" s="42"/>
      <c r="Q2209" s="42"/>
      <c r="S2209" s="42"/>
      <c r="T2209" s="39"/>
      <c r="U2209" s="39"/>
      <c r="V2209" s="39"/>
      <c r="W2209" s="39"/>
      <c r="X2209" s="39"/>
      <c r="Y2209" s="39"/>
      <c r="AN2209" s="68"/>
      <c r="AO2209" s="68"/>
    </row>
    <row r="2210" spans="1:41" s="43" customFormat="1" x14ac:dyDescent="0.25">
      <c r="A2210" s="42"/>
      <c r="B2210" s="42"/>
      <c r="C2210" s="42"/>
      <c r="D2210" s="42"/>
      <c r="E2210" s="42"/>
      <c r="F2210" s="62"/>
      <c r="G2210" s="62"/>
      <c r="H2210" s="63"/>
      <c r="I2210" s="293"/>
      <c r="K2210" s="42"/>
      <c r="L2210" s="42"/>
      <c r="M2210" s="42"/>
      <c r="N2210" s="42"/>
      <c r="O2210" s="63"/>
      <c r="P2210" s="42"/>
      <c r="Q2210" s="42"/>
      <c r="S2210" s="42"/>
      <c r="T2210" s="39"/>
      <c r="U2210" s="39"/>
      <c r="V2210" s="39"/>
      <c r="W2210" s="39"/>
      <c r="X2210" s="39"/>
      <c r="Y2210" s="39"/>
      <c r="AN2210" s="68"/>
      <c r="AO2210" s="68"/>
    </row>
    <row r="2211" spans="1:41" s="43" customFormat="1" x14ac:dyDescent="0.25">
      <c r="A2211" s="42"/>
      <c r="B2211" s="42"/>
      <c r="C2211" s="42"/>
      <c r="D2211" s="42"/>
      <c r="E2211" s="42"/>
      <c r="F2211" s="62"/>
      <c r="G2211" s="62"/>
      <c r="H2211" s="63"/>
      <c r="I2211" s="293"/>
      <c r="K2211" s="42"/>
      <c r="L2211" s="42"/>
      <c r="M2211" s="42"/>
      <c r="N2211" s="42"/>
      <c r="O2211" s="63"/>
      <c r="P2211" s="42"/>
      <c r="Q2211" s="42"/>
      <c r="S2211" s="42"/>
      <c r="T2211" s="39"/>
      <c r="U2211" s="39"/>
      <c r="V2211" s="39"/>
      <c r="W2211" s="39"/>
      <c r="X2211" s="39"/>
      <c r="Y2211" s="39"/>
      <c r="AN2211" s="68"/>
      <c r="AO2211" s="68"/>
    </row>
    <row r="2212" spans="1:41" s="43" customFormat="1" x14ac:dyDescent="0.25">
      <c r="A2212" s="42"/>
      <c r="B2212" s="42"/>
      <c r="C2212" s="42"/>
      <c r="D2212" s="42"/>
      <c r="E2212" s="42"/>
      <c r="F2212" s="62"/>
      <c r="G2212" s="62"/>
      <c r="H2212" s="63"/>
      <c r="I2212" s="293"/>
      <c r="K2212" s="42"/>
      <c r="L2212" s="42"/>
      <c r="M2212" s="42"/>
      <c r="N2212" s="42"/>
      <c r="O2212" s="63"/>
      <c r="P2212" s="42"/>
      <c r="Q2212" s="42"/>
      <c r="S2212" s="42"/>
      <c r="T2212" s="39"/>
      <c r="U2212" s="39"/>
      <c r="V2212" s="39"/>
      <c r="W2212" s="39"/>
      <c r="X2212" s="39"/>
      <c r="Y2212" s="39"/>
      <c r="AN2212" s="68"/>
      <c r="AO2212" s="68"/>
    </row>
    <row r="2213" spans="1:41" s="43" customFormat="1" x14ac:dyDescent="0.25">
      <c r="A2213" s="42"/>
      <c r="B2213" s="42"/>
      <c r="C2213" s="42"/>
      <c r="D2213" s="42"/>
      <c r="E2213" s="42"/>
      <c r="F2213" s="62"/>
      <c r="G2213" s="62"/>
      <c r="H2213" s="63"/>
      <c r="I2213" s="293"/>
      <c r="K2213" s="42"/>
      <c r="L2213" s="42"/>
      <c r="M2213" s="42"/>
      <c r="N2213" s="42"/>
      <c r="O2213" s="63"/>
      <c r="P2213" s="42"/>
      <c r="Q2213" s="42"/>
      <c r="S2213" s="42"/>
      <c r="T2213" s="39"/>
      <c r="U2213" s="39"/>
      <c r="V2213" s="39"/>
      <c r="W2213" s="39"/>
      <c r="X2213" s="39"/>
      <c r="Y2213" s="39"/>
      <c r="AN2213" s="68"/>
      <c r="AO2213" s="68"/>
    </row>
    <row r="2214" spans="1:41" s="43" customFormat="1" x14ac:dyDescent="0.25">
      <c r="A2214" s="42"/>
      <c r="B2214" s="42"/>
      <c r="C2214" s="42"/>
      <c r="D2214" s="42"/>
      <c r="E2214" s="42"/>
      <c r="F2214" s="62"/>
      <c r="G2214" s="62"/>
      <c r="H2214" s="63"/>
      <c r="I2214" s="293"/>
      <c r="K2214" s="42"/>
      <c r="L2214" s="42"/>
      <c r="M2214" s="42"/>
      <c r="N2214" s="42"/>
      <c r="O2214" s="63"/>
      <c r="P2214" s="42"/>
      <c r="Q2214" s="42"/>
      <c r="S2214" s="42"/>
      <c r="T2214" s="39"/>
      <c r="U2214" s="39"/>
      <c r="V2214" s="39"/>
      <c r="W2214" s="39"/>
      <c r="X2214" s="39"/>
      <c r="Y2214" s="39"/>
      <c r="AN2214" s="68"/>
      <c r="AO2214" s="68"/>
    </row>
    <row r="2215" spans="1:41" s="43" customFormat="1" x14ac:dyDescent="0.25">
      <c r="A2215" s="42"/>
      <c r="B2215" s="42"/>
      <c r="C2215" s="42"/>
      <c r="D2215" s="42"/>
      <c r="E2215" s="42"/>
      <c r="F2215" s="62"/>
      <c r="G2215" s="62"/>
      <c r="H2215" s="63"/>
      <c r="I2215" s="293"/>
      <c r="K2215" s="42"/>
      <c r="L2215" s="42"/>
      <c r="M2215" s="42"/>
      <c r="N2215" s="42"/>
      <c r="O2215" s="63"/>
      <c r="P2215" s="42"/>
      <c r="Q2215" s="42"/>
      <c r="S2215" s="42"/>
      <c r="T2215" s="39"/>
      <c r="U2215" s="39"/>
      <c r="V2215" s="39"/>
      <c r="W2215" s="39"/>
      <c r="X2215" s="39"/>
      <c r="Y2215" s="39"/>
      <c r="AN2215" s="68"/>
      <c r="AO2215" s="68"/>
    </row>
    <row r="2216" spans="1:41" s="43" customFormat="1" x14ac:dyDescent="0.25">
      <c r="A2216" s="42"/>
      <c r="B2216" s="42"/>
      <c r="C2216" s="42"/>
      <c r="D2216" s="42"/>
      <c r="E2216" s="42"/>
      <c r="F2216" s="62"/>
      <c r="G2216" s="62"/>
      <c r="H2216" s="63"/>
      <c r="I2216" s="293"/>
      <c r="K2216" s="42"/>
      <c r="L2216" s="42"/>
      <c r="M2216" s="42"/>
      <c r="N2216" s="42"/>
      <c r="O2216" s="63"/>
      <c r="P2216" s="42"/>
      <c r="Q2216" s="42"/>
      <c r="S2216" s="42"/>
      <c r="T2216" s="39"/>
      <c r="U2216" s="39"/>
      <c r="V2216" s="39"/>
      <c r="W2216" s="39"/>
      <c r="X2216" s="39"/>
      <c r="Y2216" s="39"/>
      <c r="AN2216" s="68"/>
      <c r="AO2216" s="68"/>
    </row>
    <row r="2217" spans="1:41" s="43" customFormat="1" x14ac:dyDescent="0.25">
      <c r="A2217" s="42"/>
      <c r="B2217" s="42"/>
      <c r="C2217" s="42"/>
      <c r="D2217" s="42"/>
      <c r="E2217" s="42"/>
      <c r="F2217" s="62"/>
      <c r="G2217" s="62"/>
      <c r="H2217" s="63"/>
      <c r="I2217" s="293"/>
      <c r="K2217" s="42"/>
      <c r="L2217" s="42"/>
      <c r="M2217" s="42"/>
      <c r="N2217" s="42"/>
      <c r="O2217" s="63"/>
      <c r="P2217" s="42"/>
      <c r="Q2217" s="42"/>
      <c r="S2217" s="42"/>
      <c r="T2217" s="39"/>
      <c r="U2217" s="39"/>
      <c r="V2217" s="39"/>
      <c r="W2217" s="39"/>
      <c r="X2217" s="39"/>
      <c r="Y2217" s="39"/>
      <c r="AN2217" s="68"/>
      <c r="AO2217" s="68"/>
    </row>
    <row r="2218" spans="1:41" s="43" customFormat="1" x14ac:dyDescent="0.25">
      <c r="A2218" s="42"/>
      <c r="B2218" s="42"/>
      <c r="C2218" s="42"/>
      <c r="D2218" s="42"/>
      <c r="E2218" s="42"/>
      <c r="F2218" s="62"/>
      <c r="G2218" s="62"/>
      <c r="H2218" s="63"/>
      <c r="I2218" s="293"/>
      <c r="K2218" s="42"/>
      <c r="L2218" s="42"/>
      <c r="M2218" s="42"/>
      <c r="N2218" s="42"/>
      <c r="O2218" s="63"/>
      <c r="P2218" s="42"/>
      <c r="Q2218" s="42"/>
      <c r="S2218" s="42"/>
      <c r="T2218" s="39"/>
      <c r="U2218" s="39"/>
      <c r="V2218" s="39"/>
      <c r="W2218" s="39"/>
      <c r="X2218" s="39"/>
      <c r="Y2218" s="39"/>
      <c r="AN2218" s="68"/>
      <c r="AO2218" s="68"/>
    </row>
    <row r="2219" spans="1:41" s="43" customFormat="1" x14ac:dyDescent="0.25">
      <c r="A2219" s="42"/>
      <c r="B2219" s="42"/>
      <c r="C2219" s="42"/>
      <c r="D2219" s="42"/>
      <c r="E2219" s="42"/>
      <c r="F2219" s="62"/>
      <c r="G2219" s="62"/>
      <c r="H2219" s="63"/>
      <c r="I2219" s="293"/>
      <c r="K2219" s="42"/>
      <c r="L2219" s="42"/>
      <c r="M2219" s="42"/>
      <c r="N2219" s="42"/>
      <c r="O2219" s="63"/>
      <c r="P2219" s="42"/>
      <c r="Q2219" s="42"/>
      <c r="S2219" s="42"/>
      <c r="T2219" s="39"/>
      <c r="U2219" s="39"/>
      <c r="V2219" s="39"/>
      <c r="W2219" s="39"/>
      <c r="X2219" s="39"/>
      <c r="Y2219" s="39"/>
      <c r="AN2219" s="68"/>
      <c r="AO2219" s="68"/>
    </row>
    <row r="2220" spans="1:41" s="43" customFormat="1" x14ac:dyDescent="0.25">
      <c r="A2220" s="42"/>
      <c r="B2220" s="42"/>
      <c r="C2220" s="42"/>
      <c r="D2220" s="42"/>
      <c r="E2220" s="42"/>
      <c r="F2220" s="62"/>
      <c r="G2220" s="62"/>
      <c r="H2220" s="63"/>
      <c r="I2220" s="293"/>
      <c r="K2220" s="42"/>
      <c r="L2220" s="42"/>
      <c r="M2220" s="42"/>
      <c r="N2220" s="42"/>
      <c r="O2220" s="63"/>
      <c r="P2220" s="42"/>
      <c r="Q2220" s="42"/>
      <c r="S2220" s="42"/>
      <c r="T2220" s="39"/>
      <c r="U2220" s="39"/>
      <c r="V2220" s="39"/>
      <c r="W2220" s="39"/>
      <c r="X2220" s="39"/>
      <c r="Y2220" s="39"/>
      <c r="AN2220" s="68"/>
      <c r="AO2220" s="68"/>
    </row>
    <row r="2221" spans="1:41" s="43" customFormat="1" x14ac:dyDescent="0.25">
      <c r="A2221" s="42"/>
      <c r="B2221" s="42"/>
      <c r="C2221" s="42"/>
      <c r="D2221" s="42"/>
      <c r="E2221" s="42"/>
      <c r="F2221" s="62"/>
      <c r="G2221" s="62"/>
      <c r="H2221" s="63"/>
      <c r="I2221" s="293"/>
      <c r="K2221" s="42"/>
      <c r="L2221" s="42"/>
      <c r="M2221" s="42"/>
      <c r="N2221" s="42"/>
      <c r="O2221" s="63"/>
      <c r="P2221" s="42"/>
      <c r="Q2221" s="42"/>
      <c r="S2221" s="42"/>
      <c r="T2221" s="39"/>
      <c r="U2221" s="39"/>
      <c r="V2221" s="39"/>
      <c r="W2221" s="39"/>
      <c r="X2221" s="39"/>
      <c r="Y2221" s="39"/>
      <c r="AN2221" s="68"/>
      <c r="AO2221" s="68"/>
    </row>
    <row r="2222" spans="1:41" s="43" customFormat="1" x14ac:dyDescent="0.25">
      <c r="A2222" s="42"/>
      <c r="B2222" s="42"/>
      <c r="C2222" s="42"/>
      <c r="D2222" s="42"/>
      <c r="E2222" s="42"/>
      <c r="F2222" s="62"/>
      <c r="G2222" s="62"/>
      <c r="H2222" s="63"/>
      <c r="I2222" s="293"/>
      <c r="K2222" s="42"/>
      <c r="L2222" s="42"/>
      <c r="M2222" s="42"/>
      <c r="N2222" s="42"/>
      <c r="O2222" s="63"/>
      <c r="P2222" s="42"/>
      <c r="Q2222" s="42"/>
      <c r="S2222" s="42"/>
      <c r="T2222" s="39"/>
      <c r="U2222" s="39"/>
      <c r="V2222" s="39"/>
      <c r="W2222" s="39"/>
      <c r="X2222" s="39"/>
      <c r="Y2222" s="39"/>
      <c r="AN2222" s="68"/>
      <c r="AO2222" s="68"/>
    </row>
    <row r="2223" spans="1:41" s="43" customFormat="1" x14ac:dyDescent="0.25">
      <c r="A2223" s="42"/>
      <c r="B2223" s="42"/>
      <c r="C2223" s="42"/>
      <c r="D2223" s="42"/>
      <c r="E2223" s="42"/>
      <c r="F2223" s="62"/>
      <c r="G2223" s="62"/>
      <c r="H2223" s="63"/>
      <c r="I2223" s="293"/>
      <c r="K2223" s="42"/>
      <c r="L2223" s="42"/>
      <c r="M2223" s="42"/>
      <c r="N2223" s="42"/>
      <c r="O2223" s="63"/>
      <c r="P2223" s="42"/>
      <c r="Q2223" s="42"/>
      <c r="S2223" s="42"/>
      <c r="T2223" s="39"/>
      <c r="U2223" s="39"/>
      <c r="V2223" s="39"/>
      <c r="W2223" s="39"/>
      <c r="X2223" s="39"/>
      <c r="Y2223" s="39"/>
      <c r="AN2223" s="68"/>
      <c r="AO2223" s="68"/>
    </row>
    <row r="2224" spans="1:41" s="43" customFormat="1" x14ac:dyDescent="0.25">
      <c r="A2224" s="42"/>
      <c r="B2224" s="42"/>
      <c r="C2224" s="42"/>
      <c r="D2224" s="42"/>
      <c r="E2224" s="42"/>
      <c r="F2224" s="62"/>
      <c r="G2224" s="62"/>
      <c r="H2224" s="63"/>
      <c r="I2224" s="293"/>
      <c r="K2224" s="42"/>
      <c r="L2224" s="42"/>
      <c r="M2224" s="42"/>
      <c r="N2224" s="42"/>
      <c r="O2224" s="63"/>
      <c r="P2224" s="42"/>
      <c r="Q2224" s="42"/>
      <c r="S2224" s="42"/>
      <c r="T2224" s="39"/>
      <c r="U2224" s="39"/>
      <c r="V2224" s="39"/>
      <c r="W2224" s="39"/>
      <c r="X2224" s="39"/>
      <c r="Y2224" s="39"/>
      <c r="AN2224" s="68"/>
      <c r="AO2224" s="68"/>
    </row>
    <row r="2225" spans="1:41" s="43" customFormat="1" x14ac:dyDescent="0.25">
      <c r="A2225" s="42"/>
      <c r="B2225" s="42"/>
      <c r="C2225" s="42"/>
      <c r="D2225" s="42"/>
      <c r="E2225" s="42"/>
      <c r="F2225" s="62"/>
      <c r="G2225" s="62"/>
      <c r="H2225" s="63"/>
      <c r="I2225" s="293"/>
      <c r="K2225" s="42"/>
      <c r="L2225" s="42"/>
      <c r="M2225" s="42"/>
      <c r="N2225" s="42"/>
      <c r="O2225" s="63"/>
      <c r="P2225" s="42"/>
      <c r="Q2225" s="42"/>
      <c r="S2225" s="42"/>
      <c r="T2225" s="39"/>
      <c r="U2225" s="39"/>
      <c r="V2225" s="39"/>
      <c r="W2225" s="39"/>
      <c r="X2225" s="39"/>
      <c r="Y2225" s="39"/>
      <c r="AN2225" s="68"/>
      <c r="AO2225" s="68"/>
    </row>
    <row r="2226" spans="1:41" s="43" customFormat="1" x14ac:dyDescent="0.25">
      <c r="A2226" s="42"/>
      <c r="B2226" s="42"/>
      <c r="C2226" s="42"/>
      <c r="D2226" s="42"/>
      <c r="E2226" s="42"/>
      <c r="F2226" s="62"/>
      <c r="G2226" s="62"/>
      <c r="H2226" s="63"/>
      <c r="I2226" s="293"/>
      <c r="K2226" s="42"/>
      <c r="L2226" s="42"/>
      <c r="M2226" s="42"/>
      <c r="N2226" s="42"/>
      <c r="O2226" s="63"/>
      <c r="P2226" s="42"/>
      <c r="Q2226" s="42"/>
      <c r="S2226" s="42"/>
      <c r="T2226" s="39"/>
      <c r="U2226" s="39"/>
      <c r="V2226" s="39"/>
      <c r="W2226" s="39"/>
      <c r="X2226" s="39"/>
      <c r="Y2226" s="39"/>
      <c r="AN2226" s="68"/>
      <c r="AO2226" s="68"/>
    </row>
    <row r="2227" spans="1:41" s="43" customFormat="1" x14ac:dyDescent="0.25">
      <c r="A2227" s="42"/>
      <c r="B2227" s="42"/>
      <c r="C2227" s="42"/>
      <c r="D2227" s="42"/>
      <c r="E2227" s="42"/>
      <c r="F2227" s="62"/>
      <c r="G2227" s="62"/>
      <c r="H2227" s="63"/>
      <c r="I2227" s="293"/>
      <c r="K2227" s="42"/>
      <c r="L2227" s="42"/>
      <c r="M2227" s="42"/>
      <c r="N2227" s="42"/>
      <c r="O2227" s="63"/>
      <c r="P2227" s="42"/>
      <c r="Q2227" s="42"/>
      <c r="S2227" s="42"/>
      <c r="T2227" s="39"/>
      <c r="U2227" s="39"/>
      <c r="V2227" s="39"/>
      <c r="W2227" s="39"/>
      <c r="X2227" s="39"/>
      <c r="Y2227" s="39"/>
      <c r="AN2227" s="68"/>
      <c r="AO2227" s="68"/>
    </row>
    <row r="2228" spans="1:41" s="43" customFormat="1" x14ac:dyDescent="0.25">
      <c r="A2228" s="42"/>
      <c r="B2228" s="42"/>
      <c r="C2228" s="42"/>
      <c r="D2228" s="42"/>
      <c r="E2228" s="42"/>
      <c r="F2228" s="62"/>
      <c r="G2228" s="62"/>
      <c r="H2228" s="63"/>
      <c r="I2228" s="293"/>
      <c r="K2228" s="42"/>
      <c r="L2228" s="42"/>
      <c r="M2228" s="42"/>
      <c r="N2228" s="42"/>
      <c r="O2228" s="63"/>
      <c r="P2228" s="42"/>
      <c r="Q2228" s="42"/>
      <c r="S2228" s="42"/>
      <c r="T2228" s="39"/>
      <c r="U2228" s="39"/>
      <c r="V2228" s="39"/>
      <c r="W2228" s="39"/>
      <c r="X2228" s="39"/>
      <c r="Y2228" s="39"/>
      <c r="AN2228" s="68"/>
      <c r="AO2228" s="68"/>
    </row>
    <row r="2229" spans="1:41" s="43" customFormat="1" x14ac:dyDescent="0.25">
      <c r="A2229" s="42"/>
      <c r="B2229" s="42"/>
      <c r="C2229" s="42"/>
      <c r="D2229" s="42"/>
      <c r="E2229" s="42"/>
      <c r="F2229" s="62"/>
      <c r="G2229" s="62"/>
      <c r="H2229" s="63"/>
      <c r="I2229" s="293"/>
      <c r="K2229" s="42"/>
      <c r="L2229" s="42"/>
      <c r="M2229" s="42"/>
      <c r="N2229" s="42"/>
      <c r="O2229" s="63"/>
      <c r="P2229" s="42"/>
      <c r="Q2229" s="42"/>
      <c r="S2229" s="42"/>
      <c r="T2229" s="39"/>
      <c r="U2229" s="39"/>
      <c r="V2229" s="39"/>
      <c r="W2229" s="39"/>
      <c r="X2229" s="39"/>
      <c r="Y2229" s="39"/>
      <c r="AN2229" s="68"/>
      <c r="AO2229" s="68"/>
    </row>
    <row r="2230" spans="1:41" s="43" customFormat="1" x14ac:dyDescent="0.25">
      <c r="A2230" s="42"/>
      <c r="B2230" s="42"/>
      <c r="C2230" s="42"/>
      <c r="D2230" s="42"/>
      <c r="E2230" s="42"/>
      <c r="F2230" s="62"/>
      <c r="G2230" s="62"/>
      <c r="H2230" s="63"/>
      <c r="I2230" s="293"/>
      <c r="K2230" s="42"/>
      <c r="L2230" s="42"/>
      <c r="M2230" s="42"/>
      <c r="N2230" s="42"/>
      <c r="O2230" s="63"/>
      <c r="P2230" s="42"/>
      <c r="Q2230" s="42"/>
      <c r="S2230" s="42"/>
      <c r="T2230" s="39"/>
      <c r="U2230" s="39"/>
      <c r="V2230" s="39"/>
      <c r="W2230" s="39"/>
      <c r="X2230" s="39"/>
      <c r="Y2230" s="39"/>
      <c r="AN2230" s="68"/>
      <c r="AO2230" s="68"/>
    </row>
    <row r="2231" spans="1:41" s="43" customFormat="1" x14ac:dyDescent="0.25">
      <c r="A2231" s="42"/>
      <c r="B2231" s="42"/>
      <c r="C2231" s="42"/>
      <c r="D2231" s="42"/>
      <c r="E2231" s="42"/>
      <c r="F2231" s="62"/>
      <c r="G2231" s="62"/>
      <c r="H2231" s="63"/>
      <c r="I2231" s="293"/>
      <c r="K2231" s="42"/>
      <c r="L2231" s="42"/>
      <c r="M2231" s="42"/>
      <c r="N2231" s="42"/>
      <c r="O2231" s="63"/>
      <c r="P2231" s="42"/>
      <c r="Q2231" s="42"/>
      <c r="S2231" s="42"/>
      <c r="T2231" s="39"/>
      <c r="U2231" s="39"/>
      <c r="V2231" s="39"/>
      <c r="W2231" s="39"/>
      <c r="X2231" s="39"/>
      <c r="Y2231" s="39"/>
      <c r="AN2231" s="68"/>
      <c r="AO2231" s="68"/>
    </row>
    <row r="2232" spans="1:41" s="43" customFormat="1" x14ac:dyDescent="0.25">
      <c r="A2232" s="42"/>
      <c r="B2232" s="42"/>
      <c r="C2232" s="42"/>
      <c r="D2232" s="42"/>
      <c r="E2232" s="42"/>
      <c r="F2232" s="62"/>
      <c r="G2232" s="62"/>
      <c r="H2232" s="63"/>
      <c r="I2232" s="293"/>
      <c r="K2232" s="42"/>
      <c r="L2232" s="42"/>
      <c r="M2232" s="42"/>
      <c r="N2232" s="42"/>
      <c r="O2232" s="63"/>
      <c r="P2232" s="42"/>
      <c r="Q2232" s="42"/>
      <c r="S2232" s="42"/>
      <c r="T2232" s="39"/>
      <c r="U2232" s="39"/>
      <c r="V2232" s="39"/>
      <c r="W2232" s="39"/>
      <c r="X2232" s="39"/>
      <c r="Y2232" s="39"/>
      <c r="AN2232" s="68"/>
      <c r="AO2232" s="68"/>
    </row>
    <row r="2233" spans="1:41" s="43" customFormat="1" x14ac:dyDescent="0.25">
      <c r="A2233" s="42"/>
      <c r="B2233" s="42"/>
      <c r="C2233" s="42"/>
      <c r="D2233" s="42"/>
      <c r="E2233" s="42"/>
      <c r="F2233" s="62"/>
      <c r="G2233" s="62"/>
      <c r="H2233" s="63"/>
      <c r="I2233" s="293"/>
      <c r="K2233" s="42"/>
      <c r="L2233" s="42"/>
      <c r="M2233" s="42"/>
      <c r="N2233" s="42"/>
      <c r="O2233" s="63"/>
      <c r="P2233" s="42"/>
      <c r="Q2233" s="42"/>
      <c r="S2233" s="42"/>
      <c r="T2233" s="39"/>
      <c r="U2233" s="39"/>
      <c r="V2233" s="39"/>
      <c r="W2233" s="39"/>
      <c r="X2233" s="39"/>
      <c r="Y2233" s="39"/>
      <c r="AN2233" s="68"/>
      <c r="AO2233" s="68"/>
    </row>
    <row r="2234" spans="1:41" s="43" customFormat="1" x14ac:dyDescent="0.25">
      <c r="A2234" s="42"/>
      <c r="B2234" s="42"/>
      <c r="C2234" s="42"/>
      <c r="D2234" s="42"/>
      <c r="E2234" s="42"/>
      <c r="F2234" s="62"/>
      <c r="G2234" s="62"/>
      <c r="H2234" s="63"/>
      <c r="I2234" s="293"/>
      <c r="K2234" s="42"/>
      <c r="L2234" s="42"/>
      <c r="M2234" s="42"/>
      <c r="N2234" s="42"/>
      <c r="O2234" s="63"/>
      <c r="P2234" s="42"/>
      <c r="Q2234" s="42"/>
      <c r="S2234" s="42"/>
      <c r="T2234" s="39"/>
      <c r="U2234" s="39"/>
      <c r="V2234" s="39"/>
      <c r="W2234" s="39"/>
      <c r="X2234" s="39"/>
      <c r="Y2234" s="39"/>
      <c r="AN2234" s="68"/>
      <c r="AO2234" s="68"/>
    </row>
    <row r="2235" spans="1:41" s="43" customFormat="1" x14ac:dyDescent="0.25">
      <c r="A2235" s="42"/>
      <c r="B2235" s="42"/>
      <c r="C2235" s="42"/>
      <c r="D2235" s="42"/>
      <c r="E2235" s="42"/>
      <c r="F2235" s="62"/>
      <c r="G2235" s="62"/>
      <c r="H2235" s="63"/>
      <c r="I2235" s="293"/>
      <c r="K2235" s="42"/>
      <c r="L2235" s="42"/>
      <c r="M2235" s="42"/>
      <c r="N2235" s="42"/>
      <c r="O2235" s="63"/>
      <c r="P2235" s="42"/>
      <c r="Q2235" s="42"/>
      <c r="S2235" s="42"/>
      <c r="T2235" s="39"/>
      <c r="U2235" s="39"/>
      <c r="V2235" s="39"/>
      <c r="W2235" s="39"/>
      <c r="X2235" s="39"/>
      <c r="Y2235" s="39"/>
      <c r="AN2235" s="68"/>
      <c r="AO2235" s="68"/>
    </row>
    <row r="2236" spans="1:41" s="43" customFormat="1" x14ac:dyDescent="0.25">
      <c r="A2236" s="42"/>
      <c r="B2236" s="42"/>
      <c r="C2236" s="42"/>
      <c r="D2236" s="42"/>
      <c r="E2236" s="42"/>
      <c r="F2236" s="62"/>
      <c r="G2236" s="62"/>
      <c r="H2236" s="63"/>
      <c r="I2236" s="293"/>
      <c r="K2236" s="42"/>
      <c r="L2236" s="42"/>
      <c r="M2236" s="42"/>
      <c r="N2236" s="42"/>
      <c r="O2236" s="63"/>
      <c r="P2236" s="42"/>
      <c r="Q2236" s="42"/>
      <c r="S2236" s="42"/>
      <c r="T2236" s="39"/>
      <c r="U2236" s="39"/>
      <c r="V2236" s="39"/>
      <c r="W2236" s="39"/>
      <c r="X2236" s="39"/>
      <c r="Y2236" s="39"/>
      <c r="AN2236" s="68"/>
      <c r="AO2236" s="68"/>
    </row>
    <row r="2237" spans="1:41" s="43" customFormat="1" x14ac:dyDescent="0.25">
      <c r="A2237" s="42"/>
      <c r="B2237" s="42"/>
      <c r="C2237" s="42"/>
      <c r="D2237" s="42"/>
      <c r="E2237" s="42"/>
      <c r="F2237" s="62"/>
      <c r="G2237" s="62"/>
      <c r="H2237" s="63"/>
      <c r="I2237" s="293"/>
      <c r="K2237" s="42"/>
      <c r="L2237" s="42"/>
      <c r="M2237" s="42"/>
      <c r="N2237" s="42"/>
      <c r="O2237" s="63"/>
      <c r="P2237" s="42"/>
      <c r="Q2237" s="42"/>
      <c r="S2237" s="42"/>
      <c r="T2237" s="39"/>
      <c r="U2237" s="39"/>
      <c r="V2237" s="39"/>
      <c r="W2237" s="39"/>
      <c r="X2237" s="39"/>
      <c r="Y2237" s="39"/>
      <c r="AN2237" s="68"/>
      <c r="AO2237" s="68"/>
    </row>
    <row r="2238" spans="1:41" s="43" customFormat="1" x14ac:dyDescent="0.25">
      <c r="A2238" s="42"/>
      <c r="B2238" s="42"/>
      <c r="C2238" s="42"/>
      <c r="D2238" s="42"/>
      <c r="E2238" s="42"/>
      <c r="F2238" s="62"/>
      <c r="G2238" s="62"/>
      <c r="H2238" s="63"/>
      <c r="I2238" s="293"/>
      <c r="K2238" s="42"/>
      <c r="L2238" s="42"/>
      <c r="M2238" s="42"/>
      <c r="N2238" s="42"/>
      <c r="O2238" s="63"/>
      <c r="P2238" s="42"/>
      <c r="Q2238" s="42"/>
      <c r="S2238" s="42"/>
      <c r="T2238" s="39"/>
      <c r="U2238" s="39"/>
      <c r="V2238" s="39"/>
      <c r="W2238" s="39"/>
      <c r="X2238" s="39"/>
      <c r="Y2238" s="39"/>
      <c r="AN2238" s="68"/>
      <c r="AO2238" s="68"/>
    </row>
    <row r="2239" spans="1:41" s="43" customFormat="1" x14ac:dyDescent="0.25">
      <c r="A2239" s="42"/>
      <c r="B2239" s="42"/>
      <c r="C2239" s="42"/>
      <c r="D2239" s="42"/>
      <c r="E2239" s="42"/>
      <c r="F2239" s="62"/>
      <c r="G2239" s="62"/>
      <c r="H2239" s="63"/>
      <c r="I2239" s="293"/>
      <c r="K2239" s="42"/>
      <c r="L2239" s="42"/>
      <c r="M2239" s="42"/>
      <c r="N2239" s="42"/>
      <c r="O2239" s="63"/>
      <c r="P2239" s="42"/>
      <c r="Q2239" s="42"/>
      <c r="S2239" s="42"/>
      <c r="T2239" s="39"/>
      <c r="U2239" s="39"/>
      <c r="V2239" s="39"/>
      <c r="W2239" s="39"/>
      <c r="X2239" s="39"/>
      <c r="Y2239" s="39"/>
      <c r="AN2239" s="68"/>
      <c r="AO2239" s="68"/>
    </row>
    <row r="2240" spans="1:41" s="43" customFormat="1" x14ac:dyDescent="0.25">
      <c r="A2240" s="42"/>
      <c r="B2240" s="42"/>
      <c r="C2240" s="42"/>
      <c r="D2240" s="42"/>
      <c r="E2240" s="42"/>
      <c r="F2240" s="62"/>
      <c r="G2240" s="62"/>
      <c r="H2240" s="63"/>
      <c r="I2240" s="293"/>
      <c r="K2240" s="42"/>
      <c r="L2240" s="42"/>
      <c r="M2240" s="42"/>
      <c r="N2240" s="42"/>
      <c r="O2240" s="63"/>
      <c r="P2240" s="42"/>
      <c r="Q2240" s="42"/>
      <c r="S2240" s="42"/>
      <c r="T2240" s="39"/>
      <c r="U2240" s="39"/>
      <c r="V2240" s="39"/>
      <c r="W2240" s="39"/>
      <c r="X2240" s="39"/>
      <c r="Y2240" s="39"/>
      <c r="AN2240" s="68"/>
      <c r="AO2240" s="68"/>
    </row>
    <row r="2241" spans="1:41" s="43" customFormat="1" x14ac:dyDescent="0.25">
      <c r="A2241" s="42"/>
      <c r="B2241" s="42"/>
      <c r="C2241" s="42"/>
      <c r="D2241" s="42"/>
      <c r="E2241" s="42"/>
      <c r="F2241" s="62"/>
      <c r="G2241" s="62"/>
      <c r="H2241" s="63"/>
      <c r="I2241" s="293"/>
      <c r="K2241" s="42"/>
      <c r="L2241" s="42"/>
      <c r="M2241" s="42"/>
      <c r="N2241" s="42"/>
      <c r="O2241" s="63"/>
      <c r="P2241" s="42"/>
      <c r="Q2241" s="42"/>
      <c r="S2241" s="42"/>
      <c r="T2241" s="39"/>
      <c r="U2241" s="39"/>
      <c r="V2241" s="39"/>
      <c r="W2241" s="39"/>
      <c r="X2241" s="39"/>
      <c r="Y2241" s="39"/>
      <c r="AN2241" s="68"/>
      <c r="AO2241" s="68"/>
    </row>
    <row r="2242" spans="1:41" s="43" customFormat="1" x14ac:dyDescent="0.25">
      <c r="A2242" s="42"/>
      <c r="B2242" s="42"/>
      <c r="C2242" s="42"/>
      <c r="D2242" s="42"/>
      <c r="E2242" s="42"/>
      <c r="F2242" s="62"/>
      <c r="G2242" s="62"/>
      <c r="H2242" s="63"/>
      <c r="I2242" s="293"/>
      <c r="K2242" s="42"/>
      <c r="L2242" s="42"/>
      <c r="M2242" s="42"/>
      <c r="N2242" s="42"/>
      <c r="O2242" s="63"/>
      <c r="P2242" s="42"/>
      <c r="Q2242" s="42"/>
      <c r="S2242" s="42"/>
      <c r="T2242" s="39"/>
      <c r="U2242" s="39"/>
      <c r="V2242" s="39"/>
      <c r="W2242" s="39"/>
      <c r="X2242" s="39"/>
      <c r="Y2242" s="39"/>
      <c r="AN2242" s="68"/>
      <c r="AO2242" s="68"/>
    </row>
    <row r="2243" spans="1:41" s="43" customFormat="1" x14ac:dyDescent="0.25">
      <c r="A2243" s="42"/>
      <c r="B2243" s="42"/>
      <c r="C2243" s="42"/>
      <c r="D2243" s="42"/>
      <c r="E2243" s="42"/>
      <c r="F2243" s="62"/>
      <c r="G2243" s="62"/>
      <c r="H2243" s="63"/>
      <c r="I2243" s="293"/>
      <c r="K2243" s="42"/>
      <c r="L2243" s="42"/>
      <c r="M2243" s="42"/>
      <c r="N2243" s="42"/>
      <c r="O2243" s="63"/>
      <c r="P2243" s="42"/>
      <c r="Q2243" s="42"/>
      <c r="S2243" s="42"/>
      <c r="T2243" s="39"/>
      <c r="U2243" s="39"/>
      <c r="V2243" s="39"/>
      <c r="W2243" s="39"/>
      <c r="X2243" s="39"/>
      <c r="Y2243" s="39"/>
      <c r="AN2243" s="68"/>
      <c r="AO2243" s="68"/>
    </row>
    <row r="2244" spans="1:41" s="43" customFormat="1" x14ac:dyDescent="0.25">
      <c r="A2244" s="42"/>
      <c r="B2244" s="42"/>
      <c r="C2244" s="42"/>
      <c r="D2244" s="42"/>
      <c r="E2244" s="42"/>
      <c r="F2244" s="62"/>
      <c r="G2244" s="62"/>
      <c r="H2244" s="63"/>
      <c r="I2244" s="293"/>
      <c r="K2244" s="42"/>
      <c r="L2244" s="42"/>
      <c r="M2244" s="42"/>
      <c r="N2244" s="42"/>
      <c r="O2244" s="63"/>
      <c r="P2244" s="42"/>
      <c r="Q2244" s="42"/>
      <c r="S2244" s="42"/>
      <c r="T2244" s="39"/>
      <c r="U2244" s="39"/>
      <c r="V2244" s="39"/>
      <c r="W2244" s="39"/>
      <c r="X2244" s="39"/>
      <c r="Y2244" s="39"/>
      <c r="AN2244" s="68"/>
      <c r="AO2244" s="68"/>
    </row>
    <row r="2245" spans="1:41" s="43" customFormat="1" x14ac:dyDescent="0.25">
      <c r="A2245" s="42"/>
      <c r="B2245" s="42"/>
      <c r="C2245" s="42"/>
      <c r="D2245" s="42"/>
      <c r="E2245" s="42"/>
      <c r="F2245" s="62"/>
      <c r="G2245" s="62"/>
      <c r="H2245" s="63"/>
      <c r="I2245" s="293"/>
      <c r="K2245" s="42"/>
      <c r="L2245" s="42"/>
      <c r="M2245" s="42"/>
      <c r="N2245" s="42"/>
      <c r="O2245" s="63"/>
      <c r="P2245" s="42"/>
      <c r="Q2245" s="42"/>
      <c r="S2245" s="42"/>
      <c r="T2245" s="39"/>
      <c r="U2245" s="39"/>
      <c r="V2245" s="39"/>
      <c r="W2245" s="39"/>
      <c r="X2245" s="39"/>
      <c r="Y2245" s="39"/>
      <c r="AN2245" s="68"/>
      <c r="AO2245" s="68"/>
    </row>
    <row r="2246" spans="1:41" s="43" customFormat="1" x14ac:dyDescent="0.25">
      <c r="A2246" s="42"/>
      <c r="B2246" s="42"/>
      <c r="C2246" s="42"/>
      <c r="D2246" s="42"/>
      <c r="E2246" s="42"/>
      <c r="F2246" s="62"/>
      <c r="G2246" s="62"/>
      <c r="H2246" s="63"/>
      <c r="I2246" s="293"/>
      <c r="K2246" s="42"/>
      <c r="L2246" s="42"/>
      <c r="M2246" s="42"/>
      <c r="N2246" s="42"/>
      <c r="O2246" s="63"/>
      <c r="P2246" s="42"/>
      <c r="Q2246" s="42"/>
      <c r="S2246" s="42"/>
      <c r="T2246" s="39"/>
      <c r="U2246" s="39"/>
      <c r="V2246" s="39"/>
      <c r="W2246" s="39"/>
      <c r="X2246" s="39"/>
      <c r="Y2246" s="39"/>
      <c r="AN2246" s="68"/>
      <c r="AO2246" s="68"/>
    </row>
    <row r="2247" spans="1:41" s="43" customFormat="1" x14ac:dyDescent="0.25">
      <c r="A2247" s="42"/>
      <c r="B2247" s="42"/>
      <c r="C2247" s="42"/>
      <c r="D2247" s="42"/>
      <c r="E2247" s="42"/>
      <c r="F2247" s="62"/>
      <c r="G2247" s="62"/>
      <c r="H2247" s="63"/>
      <c r="I2247" s="293"/>
      <c r="K2247" s="42"/>
      <c r="L2247" s="42"/>
      <c r="M2247" s="42"/>
      <c r="N2247" s="42"/>
      <c r="O2247" s="63"/>
      <c r="P2247" s="42"/>
      <c r="Q2247" s="42"/>
      <c r="S2247" s="42"/>
      <c r="T2247" s="39"/>
      <c r="U2247" s="39"/>
      <c r="V2247" s="39"/>
      <c r="W2247" s="39"/>
      <c r="X2247" s="39"/>
      <c r="Y2247" s="39"/>
      <c r="AN2247" s="68"/>
      <c r="AO2247" s="68"/>
    </row>
    <row r="2248" spans="1:41" s="43" customFormat="1" x14ac:dyDescent="0.25">
      <c r="A2248" s="42"/>
      <c r="B2248" s="42"/>
      <c r="C2248" s="42"/>
      <c r="D2248" s="42"/>
      <c r="E2248" s="42"/>
      <c r="F2248" s="62"/>
      <c r="G2248" s="62"/>
      <c r="H2248" s="63"/>
      <c r="I2248" s="293"/>
      <c r="K2248" s="42"/>
      <c r="L2248" s="42"/>
      <c r="M2248" s="42"/>
      <c r="N2248" s="42"/>
      <c r="O2248" s="63"/>
      <c r="P2248" s="42"/>
      <c r="Q2248" s="42"/>
      <c r="S2248" s="42"/>
      <c r="T2248" s="39"/>
      <c r="U2248" s="39"/>
      <c r="V2248" s="39"/>
      <c r="W2248" s="39"/>
      <c r="X2248" s="39"/>
      <c r="Y2248" s="39"/>
      <c r="AN2248" s="68"/>
      <c r="AO2248" s="68"/>
    </row>
    <row r="2249" spans="1:41" s="43" customFormat="1" x14ac:dyDescent="0.25">
      <c r="A2249" s="42"/>
      <c r="B2249" s="42"/>
      <c r="C2249" s="42"/>
      <c r="D2249" s="42"/>
      <c r="E2249" s="42"/>
      <c r="F2249" s="62"/>
      <c r="G2249" s="62"/>
      <c r="H2249" s="63"/>
      <c r="I2249" s="293"/>
      <c r="K2249" s="42"/>
      <c r="L2249" s="42"/>
      <c r="M2249" s="42"/>
      <c r="N2249" s="42"/>
      <c r="O2249" s="63"/>
      <c r="P2249" s="42"/>
      <c r="Q2249" s="42"/>
      <c r="S2249" s="42"/>
      <c r="T2249" s="39"/>
      <c r="U2249" s="39"/>
      <c r="V2249" s="39"/>
      <c r="W2249" s="39"/>
      <c r="X2249" s="39"/>
      <c r="Y2249" s="39"/>
      <c r="AN2249" s="68"/>
      <c r="AO2249" s="68"/>
    </row>
    <row r="2250" spans="1:41" s="43" customFormat="1" x14ac:dyDescent="0.25">
      <c r="A2250" s="42"/>
      <c r="B2250" s="42"/>
      <c r="C2250" s="42"/>
      <c r="D2250" s="42"/>
      <c r="E2250" s="42"/>
      <c r="F2250" s="62"/>
      <c r="G2250" s="62"/>
      <c r="H2250" s="63"/>
      <c r="I2250" s="293"/>
      <c r="K2250" s="42"/>
      <c r="L2250" s="42"/>
      <c r="M2250" s="42"/>
      <c r="N2250" s="42"/>
      <c r="O2250" s="63"/>
      <c r="P2250" s="42"/>
      <c r="Q2250" s="42"/>
      <c r="S2250" s="42"/>
      <c r="T2250" s="39"/>
      <c r="U2250" s="39"/>
      <c r="V2250" s="39"/>
      <c r="W2250" s="39"/>
      <c r="X2250" s="39"/>
      <c r="Y2250" s="39"/>
      <c r="AN2250" s="68"/>
      <c r="AO2250" s="68"/>
    </row>
    <row r="2251" spans="1:41" s="43" customFormat="1" x14ac:dyDescent="0.25">
      <c r="A2251" s="42"/>
      <c r="B2251" s="42"/>
      <c r="C2251" s="42"/>
      <c r="D2251" s="42"/>
      <c r="E2251" s="42"/>
      <c r="F2251" s="62"/>
      <c r="G2251" s="62"/>
      <c r="H2251" s="63"/>
      <c r="I2251" s="293"/>
      <c r="K2251" s="42"/>
      <c r="L2251" s="42"/>
      <c r="M2251" s="42"/>
      <c r="N2251" s="42"/>
      <c r="O2251" s="63"/>
      <c r="P2251" s="42"/>
      <c r="Q2251" s="42"/>
      <c r="S2251" s="42"/>
      <c r="T2251" s="39"/>
      <c r="U2251" s="39"/>
      <c r="V2251" s="39"/>
      <c r="W2251" s="39"/>
      <c r="X2251" s="39"/>
      <c r="Y2251" s="39"/>
      <c r="AN2251" s="68"/>
      <c r="AO2251" s="68"/>
    </row>
    <row r="2252" spans="1:41" s="43" customFormat="1" x14ac:dyDescent="0.25">
      <c r="A2252" s="42"/>
      <c r="B2252" s="42"/>
      <c r="C2252" s="42"/>
      <c r="D2252" s="42"/>
      <c r="E2252" s="42"/>
      <c r="F2252" s="62"/>
      <c r="G2252" s="62"/>
      <c r="H2252" s="63"/>
      <c r="I2252" s="293"/>
      <c r="K2252" s="42"/>
      <c r="L2252" s="42"/>
      <c r="M2252" s="42"/>
      <c r="N2252" s="42"/>
      <c r="O2252" s="63"/>
      <c r="P2252" s="42"/>
      <c r="Q2252" s="42"/>
      <c r="S2252" s="42"/>
      <c r="T2252" s="39"/>
      <c r="U2252" s="39"/>
      <c r="V2252" s="39"/>
      <c r="W2252" s="39"/>
      <c r="X2252" s="39"/>
      <c r="Y2252" s="39"/>
      <c r="AN2252" s="68"/>
      <c r="AO2252" s="68"/>
    </row>
    <row r="2253" spans="1:41" s="43" customFormat="1" x14ac:dyDescent="0.25">
      <c r="A2253" s="42"/>
      <c r="B2253" s="42"/>
      <c r="C2253" s="42"/>
      <c r="D2253" s="42"/>
      <c r="E2253" s="42"/>
      <c r="F2253" s="62"/>
      <c r="G2253" s="62"/>
      <c r="H2253" s="63"/>
      <c r="I2253" s="293"/>
      <c r="K2253" s="42"/>
      <c r="L2253" s="42"/>
      <c r="M2253" s="42"/>
      <c r="N2253" s="42"/>
      <c r="O2253" s="63"/>
      <c r="P2253" s="42"/>
      <c r="Q2253" s="42"/>
      <c r="S2253" s="42"/>
      <c r="T2253" s="39"/>
      <c r="U2253" s="39"/>
      <c r="V2253" s="39"/>
      <c r="W2253" s="39"/>
      <c r="X2253" s="39"/>
      <c r="Y2253" s="39"/>
      <c r="AN2253" s="68"/>
      <c r="AO2253" s="68"/>
    </row>
    <row r="2254" spans="1:41" s="43" customFormat="1" x14ac:dyDescent="0.25">
      <c r="A2254" s="42"/>
      <c r="B2254" s="42"/>
      <c r="C2254" s="42"/>
      <c r="D2254" s="42"/>
      <c r="E2254" s="42"/>
      <c r="F2254" s="62"/>
      <c r="G2254" s="62"/>
      <c r="H2254" s="63"/>
      <c r="I2254" s="293"/>
      <c r="K2254" s="42"/>
      <c r="L2254" s="42"/>
      <c r="M2254" s="42"/>
      <c r="N2254" s="42"/>
      <c r="O2254" s="63"/>
      <c r="P2254" s="42"/>
      <c r="Q2254" s="42"/>
      <c r="S2254" s="42"/>
      <c r="T2254" s="39"/>
      <c r="U2254" s="39"/>
      <c r="V2254" s="39"/>
      <c r="W2254" s="39"/>
      <c r="X2254" s="39"/>
      <c r="Y2254" s="39"/>
      <c r="AN2254" s="68"/>
      <c r="AO2254" s="68"/>
    </row>
    <row r="2255" spans="1:41" s="43" customFormat="1" x14ac:dyDescent="0.25">
      <c r="A2255" s="42"/>
      <c r="B2255" s="42"/>
      <c r="C2255" s="42"/>
      <c r="D2255" s="42"/>
      <c r="E2255" s="42"/>
      <c r="F2255" s="62"/>
      <c r="G2255" s="62"/>
      <c r="H2255" s="63"/>
      <c r="I2255" s="293"/>
      <c r="K2255" s="42"/>
      <c r="L2255" s="42"/>
      <c r="M2255" s="42"/>
      <c r="N2255" s="42"/>
      <c r="O2255" s="63"/>
      <c r="P2255" s="42"/>
      <c r="Q2255" s="42"/>
      <c r="S2255" s="42"/>
      <c r="T2255" s="39"/>
      <c r="U2255" s="39"/>
      <c r="V2255" s="39"/>
      <c r="W2255" s="39"/>
      <c r="X2255" s="39"/>
      <c r="Y2255" s="39"/>
      <c r="AN2255" s="68"/>
      <c r="AO2255" s="68"/>
    </row>
    <row r="2256" spans="1:41" s="43" customFormat="1" x14ac:dyDescent="0.25">
      <c r="A2256" s="42"/>
      <c r="B2256" s="42"/>
      <c r="C2256" s="42"/>
      <c r="D2256" s="42"/>
      <c r="E2256" s="42"/>
      <c r="F2256" s="62"/>
      <c r="G2256" s="62"/>
      <c r="H2256" s="63"/>
      <c r="I2256" s="293"/>
      <c r="K2256" s="42"/>
      <c r="L2256" s="42"/>
      <c r="M2256" s="42"/>
      <c r="N2256" s="42"/>
      <c r="O2256" s="63"/>
      <c r="P2256" s="42"/>
      <c r="Q2256" s="42"/>
      <c r="S2256" s="42"/>
      <c r="T2256" s="39"/>
      <c r="U2256" s="39"/>
      <c r="V2256" s="39"/>
      <c r="W2256" s="39"/>
      <c r="X2256" s="39"/>
      <c r="Y2256" s="39"/>
      <c r="AN2256" s="68"/>
      <c r="AO2256" s="68"/>
    </row>
    <row r="2257" spans="1:41" s="43" customFormat="1" x14ac:dyDescent="0.25">
      <c r="A2257" s="42"/>
      <c r="B2257" s="42"/>
      <c r="C2257" s="42"/>
      <c r="D2257" s="42"/>
      <c r="E2257" s="42"/>
      <c r="F2257" s="62"/>
      <c r="G2257" s="62"/>
      <c r="H2257" s="63"/>
      <c r="I2257" s="293"/>
      <c r="K2257" s="42"/>
      <c r="L2257" s="42"/>
      <c r="M2257" s="42"/>
      <c r="N2257" s="42"/>
      <c r="O2257" s="63"/>
      <c r="P2257" s="42"/>
      <c r="Q2257" s="42"/>
      <c r="S2257" s="42"/>
      <c r="T2257" s="39"/>
      <c r="U2257" s="39"/>
      <c r="V2257" s="39"/>
      <c r="W2257" s="39"/>
      <c r="X2257" s="39"/>
      <c r="Y2257" s="39"/>
      <c r="AN2257" s="68"/>
      <c r="AO2257" s="68"/>
    </row>
    <row r="2258" spans="1:41" s="43" customFormat="1" x14ac:dyDescent="0.25">
      <c r="A2258" s="42"/>
      <c r="B2258" s="42"/>
      <c r="C2258" s="42"/>
      <c r="D2258" s="42"/>
      <c r="E2258" s="42"/>
      <c r="F2258" s="62"/>
      <c r="G2258" s="62"/>
      <c r="H2258" s="63"/>
      <c r="I2258" s="293"/>
      <c r="K2258" s="42"/>
      <c r="L2258" s="42"/>
      <c r="M2258" s="42"/>
      <c r="N2258" s="42"/>
      <c r="O2258" s="63"/>
      <c r="P2258" s="42"/>
      <c r="Q2258" s="42"/>
      <c r="S2258" s="42"/>
      <c r="T2258" s="39"/>
      <c r="U2258" s="39"/>
      <c r="V2258" s="39"/>
      <c r="W2258" s="39"/>
      <c r="X2258" s="39"/>
      <c r="Y2258" s="39"/>
      <c r="AN2258" s="68"/>
      <c r="AO2258" s="68"/>
    </row>
    <row r="2259" spans="1:41" s="43" customFormat="1" x14ac:dyDescent="0.25">
      <c r="A2259" s="42"/>
      <c r="B2259" s="42"/>
      <c r="C2259" s="42"/>
      <c r="D2259" s="42"/>
      <c r="E2259" s="42"/>
      <c r="F2259" s="62"/>
      <c r="G2259" s="62"/>
      <c r="H2259" s="63"/>
      <c r="I2259" s="293"/>
      <c r="K2259" s="42"/>
      <c r="L2259" s="42"/>
      <c r="M2259" s="42"/>
      <c r="N2259" s="42"/>
      <c r="O2259" s="63"/>
      <c r="P2259" s="42"/>
      <c r="Q2259" s="42"/>
      <c r="S2259" s="42"/>
      <c r="T2259" s="39"/>
      <c r="U2259" s="39"/>
      <c r="V2259" s="39"/>
      <c r="W2259" s="39"/>
      <c r="X2259" s="39"/>
      <c r="Y2259" s="39"/>
      <c r="AN2259" s="68"/>
      <c r="AO2259" s="68"/>
    </row>
    <row r="2260" spans="1:41" s="43" customFormat="1" x14ac:dyDescent="0.25">
      <c r="A2260" s="42"/>
      <c r="B2260" s="42"/>
      <c r="C2260" s="42"/>
      <c r="D2260" s="42"/>
      <c r="E2260" s="42"/>
      <c r="F2260" s="62"/>
      <c r="G2260" s="62"/>
      <c r="H2260" s="63"/>
      <c r="I2260" s="293"/>
      <c r="K2260" s="42"/>
      <c r="L2260" s="42"/>
      <c r="M2260" s="42"/>
      <c r="N2260" s="42"/>
      <c r="O2260" s="63"/>
      <c r="P2260" s="42"/>
      <c r="Q2260" s="42"/>
      <c r="S2260" s="42"/>
      <c r="T2260" s="39"/>
      <c r="U2260" s="39"/>
      <c r="V2260" s="39"/>
      <c r="W2260" s="39"/>
      <c r="X2260" s="39"/>
      <c r="Y2260" s="39"/>
      <c r="AN2260" s="68"/>
      <c r="AO2260" s="68"/>
    </row>
    <row r="2261" spans="1:41" s="43" customFormat="1" x14ac:dyDescent="0.25">
      <c r="A2261" s="42"/>
      <c r="B2261" s="42"/>
      <c r="C2261" s="42"/>
      <c r="D2261" s="42"/>
      <c r="E2261" s="42"/>
      <c r="F2261" s="62"/>
      <c r="G2261" s="62"/>
      <c r="H2261" s="63"/>
      <c r="I2261" s="293"/>
      <c r="K2261" s="42"/>
      <c r="L2261" s="42"/>
      <c r="M2261" s="42"/>
      <c r="N2261" s="42"/>
      <c r="O2261" s="63"/>
      <c r="P2261" s="42"/>
      <c r="Q2261" s="42"/>
      <c r="S2261" s="42"/>
      <c r="T2261" s="39"/>
      <c r="U2261" s="39"/>
      <c r="V2261" s="39"/>
      <c r="W2261" s="39"/>
      <c r="X2261" s="39"/>
      <c r="Y2261" s="39"/>
      <c r="AN2261" s="68"/>
      <c r="AO2261" s="68"/>
    </row>
    <row r="2262" spans="1:41" s="43" customFormat="1" x14ac:dyDescent="0.25">
      <c r="A2262" s="42"/>
      <c r="B2262" s="42"/>
      <c r="C2262" s="42"/>
      <c r="D2262" s="42"/>
      <c r="E2262" s="42"/>
      <c r="F2262" s="62"/>
      <c r="G2262" s="62"/>
      <c r="H2262" s="63"/>
      <c r="I2262" s="293"/>
      <c r="K2262" s="42"/>
      <c r="L2262" s="42"/>
      <c r="M2262" s="42"/>
      <c r="N2262" s="42"/>
      <c r="O2262" s="63"/>
      <c r="P2262" s="42"/>
      <c r="Q2262" s="42"/>
      <c r="S2262" s="42"/>
      <c r="T2262" s="39"/>
      <c r="U2262" s="39"/>
      <c r="V2262" s="39"/>
      <c r="W2262" s="39"/>
      <c r="X2262" s="39"/>
      <c r="Y2262" s="39"/>
      <c r="AN2262" s="68"/>
      <c r="AO2262" s="68"/>
    </row>
    <row r="2263" spans="1:41" s="43" customFormat="1" x14ac:dyDescent="0.25">
      <c r="A2263" s="42"/>
      <c r="B2263" s="42"/>
      <c r="C2263" s="42"/>
      <c r="D2263" s="42"/>
      <c r="E2263" s="42"/>
      <c r="F2263" s="62"/>
      <c r="G2263" s="62"/>
      <c r="H2263" s="63"/>
      <c r="I2263" s="293"/>
      <c r="K2263" s="42"/>
      <c r="L2263" s="42"/>
      <c r="M2263" s="42"/>
      <c r="N2263" s="42"/>
      <c r="O2263" s="63"/>
      <c r="P2263" s="42"/>
      <c r="Q2263" s="42"/>
      <c r="S2263" s="42"/>
      <c r="T2263" s="39"/>
      <c r="U2263" s="39"/>
      <c r="V2263" s="39"/>
      <c r="W2263" s="39"/>
      <c r="X2263" s="39"/>
      <c r="Y2263" s="39"/>
      <c r="AN2263" s="68"/>
      <c r="AO2263" s="68"/>
    </row>
    <row r="2264" spans="1:41" s="43" customFormat="1" x14ac:dyDescent="0.25">
      <c r="A2264" s="42"/>
      <c r="B2264" s="42"/>
      <c r="C2264" s="42"/>
      <c r="D2264" s="42"/>
      <c r="E2264" s="42"/>
      <c r="F2264" s="62"/>
      <c r="G2264" s="62"/>
      <c r="H2264" s="63"/>
      <c r="I2264" s="293"/>
      <c r="K2264" s="42"/>
      <c r="L2264" s="42"/>
      <c r="M2264" s="42"/>
      <c r="N2264" s="42"/>
      <c r="O2264" s="63"/>
      <c r="P2264" s="42"/>
      <c r="Q2264" s="42"/>
      <c r="S2264" s="42"/>
      <c r="T2264" s="39"/>
      <c r="U2264" s="39"/>
      <c r="V2264" s="39"/>
      <c r="W2264" s="39"/>
      <c r="X2264" s="39"/>
      <c r="Y2264" s="39"/>
      <c r="AN2264" s="68"/>
      <c r="AO2264" s="68"/>
    </row>
    <row r="2265" spans="1:41" s="43" customFormat="1" x14ac:dyDescent="0.25">
      <c r="A2265" s="42"/>
      <c r="B2265" s="42"/>
      <c r="C2265" s="42"/>
      <c r="D2265" s="42"/>
      <c r="E2265" s="42"/>
      <c r="F2265" s="62"/>
      <c r="G2265" s="62"/>
      <c r="H2265" s="63"/>
      <c r="I2265" s="293"/>
      <c r="K2265" s="42"/>
      <c r="L2265" s="42"/>
      <c r="M2265" s="42"/>
      <c r="N2265" s="42"/>
      <c r="O2265" s="63"/>
      <c r="P2265" s="42"/>
      <c r="Q2265" s="42"/>
      <c r="S2265" s="42"/>
      <c r="T2265" s="39"/>
      <c r="U2265" s="39"/>
      <c r="V2265" s="39"/>
      <c r="W2265" s="39"/>
      <c r="X2265" s="39"/>
      <c r="Y2265" s="39"/>
      <c r="AN2265" s="68"/>
      <c r="AO2265" s="68"/>
    </row>
    <row r="2266" spans="1:41" s="43" customFormat="1" x14ac:dyDescent="0.25">
      <c r="A2266" s="42"/>
      <c r="B2266" s="42"/>
      <c r="C2266" s="42"/>
      <c r="D2266" s="42"/>
      <c r="E2266" s="42"/>
      <c r="F2266" s="62"/>
      <c r="G2266" s="62"/>
      <c r="H2266" s="63"/>
      <c r="I2266" s="293"/>
      <c r="K2266" s="42"/>
      <c r="L2266" s="42"/>
      <c r="M2266" s="42"/>
      <c r="N2266" s="42"/>
      <c r="O2266" s="63"/>
      <c r="P2266" s="42"/>
      <c r="Q2266" s="42"/>
      <c r="S2266" s="42"/>
      <c r="T2266" s="39"/>
      <c r="U2266" s="39"/>
      <c r="V2266" s="39"/>
      <c r="W2266" s="39"/>
      <c r="X2266" s="39"/>
      <c r="Y2266" s="39"/>
      <c r="AN2266" s="68"/>
      <c r="AO2266" s="68"/>
    </row>
    <row r="2267" spans="1:41" s="43" customFormat="1" x14ac:dyDescent="0.25">
      <c r="A2267" s="42"/>
      <c r="B2267" s="42"/>
      <c r="C2267" s="42"/>
      <c r="D2267" s="42"/>
      <c r="E2267" s="42"/>
      <c r="F2267" s="62"/>
      <c r="G2267" s="62"/>
      <c r="H2267" s="63"/>
      <c r="I2267" s="293"/>
      <c r="K2267" s="42"/>
      <c r="L2267" s="42"/>
      <c r="M2267" s="42"/>
      <c r="N2267" s="42"/>
      <c r="O2267" s="63"/>
      <c r="P2267" s="42"/>
      <c r="Q2267" s="42"/>
      <c r="S2267" s="42"/>
      <c r="T2267" s="39"/>
      <c r="U2267" s="39"/>
      <c r="V2267" s="39"/>
      <c r="W2267" s="39"/>
      <c r="X2267" s="39"/>
      <c r="Y2267" s="39"/>
      <c r="AN2267" s="68"/>
      <c r="AO2267" s="68"/>
    </row>
    <row r="2268" spans="1:41" s="43" customFormat="1" x14ac:dyDescent="0.25">
      <c r="A2268" s="42"/>
      <c r="B2268" s="42"/>
      <c r="C2268" s="42"/>
      <c r="D2268" s="42"/>
      <c r="E2268" s="42"/>
      <c r="F2268" s="62"/>
      <c r="G2268" s="62"/>
      <c r="H2268" s="63"/>
      <c r="I2268" s="293"/>
      <c r="K2268" s="42"/>
      <c r="L2268" s="42"/>
      <c r="M2268" s="42"/>
      <c r="N2268" s="42"/>
      <c r="O2268" s="63"/>
      <c r="P2268" s="42"/>
      <c r="Q2268" s="42"/>
      <c r="S2268" s="42"/>
      <c r="T2268" s="39"/>
      <c r="U2268" s="39"/>
      <c r="V2268" s="39"/>
      <c r="W2268" s="39"/>
      <c r="X2268" s="39"/>
      <c r="Y2268" s="39"/>
      <c r="AN2268" s="68"/>
      <c r="AO2268" s="68"/>
    </row>
    <row r="2269" spans="1:41" s="43" customFormat="1" x14ac:dyDescent="0.25">
      <c r="A2269" s="42"/>
      <c r="B2269" s="42"/>
      <c r="C2269" s="42"/>
      <c r="D2269" s="42"/>
      <c r="E2269" s="42"/>
      <c r="F2269" s="62"/>
      <c r="G2269" s="62"/>
      <c r="H2269" s="63"/>
      <c r="I2269" s="293"/>
      <c r="K2269" s="42"/>
      <c r="L2269" s="42"/>
      <c r="M2269" s="42"/>
      <c r="N2269" s="42"/>
      <c r="O2269" s="63"/>
      <c r="P2269" s="42"/>
      <c r="Q2269" s="42"/>
      <c r="S2269" s="42"/>
      <c r="T2269" s="39"/>
      <c r="U2269" s="39"/>
      <c r="V2269" s="39"/>
      <c r="W2269" s="39"/>
      <c r="X2269" s="39"/>
      <c r="Y2269" s="39"/>
      <c r="AN2269" s="68"/>
      <c r="AO2269" s="68"/>
    </row>
    <row r="2270" spans="1:41" s="43" customFormat="1" x14ac:dyDescent="0.25">
      <c r="A2270" s="42"/>
      <c r="B2270" s="42"/>
      <c r="C2270" s="42"/>
      <c r="D2270" s="42"/>
      <c r="E2270" s="42"/>
      <c r="F2270" s="62"/>
      <c r="G2270" s="62"/>
      <c r="H2270" s="63"/>
      <c r="I2270" s="293"/>
      <c r="K2270" s="42"/>
      <c r="L2270" s="42"/>
      <c r="M2270" s="42"/>
      <c r="N2270" s="42"/>
      <c r="O2270" s="63"/>
      <c r="P2270" s="42"/>
      <c r="Q2270" s="42"/>
      <c r="S2270" s="42"/>
      <c r="T2270" s="39"/>
      <c r="U2270" s="39"/>
      <c r="V2270" s="39"/>
      <c r="W2270" s="39"/>
      <c r="X2270" s="39"/>
      <c r="Y2270" s="39"/>
      <c r="AN2270" s="68"/>
      <c r="AO2270" s="68"/>
    </row>
    <row r="2271" spans="1:41" s="43" customFormat="1" x14ac:dyDescent="0.25">
      <c r="A2271" s="42"/>
      <c r="B2271" s="42"/>
      <c r="C2271" s="42"/>
      <c r="D2271" s="42"/>
      <c r="E2271" s="42"/>
      <c r="F2271" s="62"/>
      <c r="G2271" s="62"/>
      <c r="H2271" s="63"/>
      <c r="I2271" s="293"/>
      <c r="K2271" s="42"/>
      <c r="L2271" s="42"/>
      <c r="M2271" s="42"/>
      <c r="N2271" s="42"/>
      <c r="O2271" s="63"/>
      <c r="P2271" s="42"/>
      <c r="Q2271" s="42"/>
      <c r="S2271" s="42"/>
      <c r="T2271" s="39"/>
      <c r="U2271" s="39"/>
      <c r="V2271" s="39"/>
      <c r="W2271" s="39"/>
      <c r="X2271" s="39"/>
      <c r="Y2271" s="39"/>
      <c r="AN2271" s="68"/>
      <c r="AO2271" s="68"/>
    </row>
    <row r="2272" spans="1:41" s="43" customFormat="1" x14ac:dyDescent="0.25">
      <c r="A2272" s="42"/>
      <c r="B2272" s="42"/>
      <c r="C2272" s="42"/>
      <c r="D2272" s="42"/>
      <c r="E2272" s="42"/>
      <c r="F2272" s="62"/>
      <c r="G2272" s="62"/>
      <c r="H2272" s="63"/>
      <c r="I2272" s="293"/>
      <c r="K2272" s="42"/>
      <c r="L2272" s="42"/>
      <c r="M2272" s="42"/>
      <c r="N2272" s="42"/>
      <c r="O2272" s="63"/>
      <c r="P2272" s="42"/>
      <c r="Q2272" s="42"/>
      <c r="S2272" s="42"/>
      <c r="T2272" s="39"/>
      <c r="U2272" s="39"/>
      <c r="V2272" s="39"/>
      <c r="W2272" s="39"/>
      <c r="X2272" s="39"/>
      <c r="Y2272" s="39"/>
      <c r="AN2272" s="68"/>
      <c r="AO2272" s="68"/>
    </row>
    <row r="2273" spans="1:41" s="43" customFormat="1" x14ac:dyDescent="0.25">
      <c r="A2273" s="42"/>
      <c r="B2273" s="42"/>
      <c r="C2273" s="42"/>
      <c r="D2273" s="42"/>
      <c r="E2273" s="42"/>
      <c r="F2273" s="62"/>
      <c r="G2273" s="62"/>
      <c r="H2273" s="63"/>
      <c r="I2273" s="293"/>
      <c r="K2273" s="42"/>
      <c r="L2273" s="42"/>
      <c r="M2273" s="42"/>
      <c r="N2273" s="42"/>
      <c r="O2273" s="63"/>
      <c r="P2273" s="42"/>
      <c r="Q2273" s="42"/>
      <c r="S2273" s="42"/>
      <c r="T2273" s="39"/>
      <c r="U2273" s="39"/>
      <c r="V2273" s="39"/>
      <c r="W2273" s="39"/>
      <c r="X2273" s="39"/>
      <c r="Y2273" s="39"/>
      <c r="AN2273" s="68"/>
      <c r="AO2273" s="68"/>
    </row>
    <row r="2274" spans="1:41" s="43" customFormat="1" x14ac:dyDescent="0.25">
      <c r="A2274" s="42"/>
      <c r="B2274" s="42"/>
      <c r="C2274" s="42"/>
      <c r="D2274" s="42"/>
      <c r="E2274" s="42"/>
      <c r="F2274" s="62"/>
      <c r="G2274" s="62"/>
      <c r="H2274" s="63"/>
      <c r="I2274" s="293"/>
      <c r="K2274" s="42"/>
      <c r="L2274" s="42"/>
      <c r="M2274" s="42"/>
      <c r="N2274" s="42"/>
      <c r="O2274" s="63"/>
      <c r="P2274" s="42"/>
      <c r="Q2274" s="42"/>
      <c r="S2274" s="42"/>
      <c r="T2274" s="39"/>
      <c r="U2274" s="39"/>
      <c r="V2274" s="39"/>
      <c r="W2274" s="39"/>
      <c r="X2274" s="39"/>
      <c r="Y2274" s="39"/>
      <c r="AN2274" s="68"/>
      <c r="AO2274" s="68"/>
    </row>
    <row r="2275" spans="1:41" s="43" customFormat="1" x14ac:dyDescent="0.25">
      <c r="A2275" s="42"/>
      <c r="B2275" s="42"/>
      <c r="C2275" s="42"/>
      <c r="D2275" s="42"/>
      <c r="E2275" s="42"/>
      <c r="F2275" s="62"/>
      <c r="G2275" s="62"/>
      <c r="H2275" s="63"/>
      <c r="I2275" s="293"/>
      <c r="K2275" s="42"/>
      <c r="L2275" s="42"/>
      <c r="M2275" s="42"/>
      <c r="N2275" s="42"/>
      <c r="O2275" s="63"/>
      <c r="P2275" s="42"/>
      <c r="Q2275" s="42"/>
      <c r="S2275" s="42"/>
      <c r="T2275" s="39"/>
      <c r="U2275" s="39"/>
      <c r="V2275" s="39"/>
      <c r="W2275" s="39"/>
      <c r="X2275" s="39"/>
      <c r="Y2275" s="39"/>
      <c r="AN2275" s="68"/>
      <c r="AO2275" s="68"/>
    </row>
    <row r="2276" spans="1:41" s="43" customFormat="1" x14ac:dyDescent="0.25">
      <c r="A2276" s="42"/>
      <c r="B2276" s="42"/>
      <c r="C2276" s="42"/>
      <c r="D2276" s="42"/>
      <c r="E2276" s="42"/>
      <c r="F2276" s="62"/>
      <c r="G2276" s="62"/>
      <c r="H2276" s="63"/>
      <c r="I2276" s="293"/>
      <c r="K2276" s="42"/>
      <c r="L2276" s="42"/>
      <c r="M2276" s="42"/>
      <c r="N2276" s="42"/>
      <c r="O2276" s="63"/>
      <c r="P2276" s="42"/>
      <c r="Q2276" s="42"/>
      <c r="S2276" s="42"/>
      <c r="T2276" s="39"/>
      <c r="U2276" s="39"/>
      <c r="V2276" s="39"/>
      <c r="W2276" s="39"/>
      <c r="X2276" s="39"/>
      <c r="Y2276" s="39"/>
      <c r="AN2276" s="68"/>
      <c r="AO2276" s="68"/>
    </row>
    <row r="2277" spans="1:41" s="43" customFormat="1" x14ac:dyDescent="0.25">
      <c r="A2277" s="42"/>
      <c r="B2277" s="42"/>
      <c r="C2277" s="42"/>
      <c r="D2277" s="42"/>
      <c r="E2277" s="42"/>
      <c r="F2277" s="62"/>
      <c r="G2277" s="62"/>
      <c r="H2277" s="63"/>
      <c r="I2277" s="293"/>
      <c r="K2277" s="42"/>
      <c r="L2277" s="42"/>
      <c r="M2277" s="42"/>
      <c r="N2277" s="42"/>
      <c r="O2277" s="63"/>
      <c r="P2277" s="42"/>
      <c r="Q2277" s="42"/>
      <c r="S2277" s="42"/>
      <c r="T2277" s="39"/>
      <c r="U2277" s="39"/>
      <c r="V2277" s="39"/>
      <c r="W2277" s="39"/>
      <c r="X2277" s="39"/>
      <c r="Y2277" s="39"/>
      <c r="AN2277" s="68"/>
      <c r="AO2277" s="68"/>
    </row>
    <row r="2278" spans="1:41" s="43" customFormat="1" x14ac:dyDescent="0.25">
      <c r="A2278" s="42"/>
      <c r="B2278" s="42"/>
      <c r="C2278" s="42"/>
      <c r="D2278" s="42"/>
      <c r="E2278" s="42"/>
      <c r="F2278" s="62"/>
      <c r="G2278" s="62"/>
      <c r="H2278" s="63"/>
      <c r="I2278" s="293"/>
      <c r="K2278" s="42"/>
      <c r="L2278" s="42"/>
      <c r="M2278" s="42"/>
      <c r="N2278" s="42"/>
      <c r="O2278" s="63"/>
      <c r="P2278" s="42"/>
      <c r="Q2278" s="42"/>
      <c r="S2278" s="42"/>
      <c r="T2278" s="39"/>
      <c r="U2278" s="39"/>
      <c r="V2278" s="39"/>
      <c r="W2278" s="39"/>
      <c r="X2278" s="39"/>
      <c r="Y2278" s="39"/>
      <c r="AN2278" s="68"/>
      <c r="AO2278" s="68"/>
    </row>
    <row r="2279" spans="1:41" s="43" customFormat="1" x14ac:dyDescent="0.25">
      <c r="A2279" s="42"/>
      <c r="B2279" s="42"/>
      <c r="C2279" s="42"/>
      <c r="D2279" s="42"/>
      <c r="E2279" s="42"/>
      <c r="F2279" s="62"/>
      <c r="G2279" s="62"/>
      <c r="H2279" s="63"/>
      <c r="I2279" s="293"/>
      <c r="K2279" s="42"/>
      <c r="L2279" s="42"/>
      <c r="M2279" s="42"/>
      <c r="N2279" s="42"/>
      <c r="O2279" s="63"/>
      <c r="P2279" s="42"/>
      <c r="Q2279" s="42"/>
      <c r="S2279" s="42"/>
      <c r="T2279" s="39"/>
      <c r="U2279" s="39"/>
      <c r="V2279" s="39"/>
      <c r="W2279" s="39"/>
      <c r="X2279" s="39"/>
      <c r="Y2279" s="39"/>
      <c r="AN2279" s="68"/>
      <c r="AO2279" s="68"/>
    </row>
    <row r="2280" spans="1:41" s="43" customFormat="1" x14ac:dyDescent="0.25">
      <c r="A2280" s="42"/>
      <c r="B2280" s="42"/>
      <c r="C2280" s="42"/>
      <c r="D2280" s="42"/>
      <c r="E2280" s="42"/>
      <c r="F2280" s="62"/>
      <c r="G2280" s="62"/>
      <c r="H2280" s="63"/>
      <c r="I2280" s="293"/>
      <c r="K2280" s="42"/>
      <c r="L2280" s="42"/>
      <c r="M2280" s="42"/>
      <c r="N2280" s="42"/>
      <c r="O2280" s="63"/>
      <c r="P2280" s="42"/>
      <c r="Q2280" s="42"/>
      <c r="S2280" s="42"/>
      <c r="T2280" s="39"/>
      <c r="U2280" s="39"/>
      <c r="V2280" s="39"/>
      <c r="W2280" s="39"/>
      <c r="X2280" s="39"/>
      <c r="Y2280" s="39"/>
      <c r="AN2280" s="68"/>
      <c r="AO2280" s="68"/>
    </row>
    <row r="2281" spans="1:41" s="43" customFormat="1" x14ac:dyDescent="0.25">
      <c r="A2281" s="42"/>
      <c r="B2281" s="42"/>
      <c r="C2281" s="42"/>
      <c r="D2281" s="42"/>
      <c r="E2281" s="42"/>
      <c r="F2281" s="62"/>
      <c r="G2281" s="62"/>
      <c r="H2281" s="63"/>
      <c r="I2281" s="293"/>
      <c r="K2281" s="42"/>
      <c r="L2281" s="42"/>
      <c r="M2281" s="42"/>
      <c r="N2281" s="42"/>
      <c r="O2281" s="63"/>
      <c r="P2281" s="42"/>
      <c r="Q2281" s="42"/>
      <c r="S2281" s="42"/>
      <c r="T2281" s="39"/>
      <c r="U2281" s="39"/>
      <c r="V2281" s="39"/>
      <c r="W2281" s="39"/>
      <c r="X2281" s="39"/>
      <c r="Y2281" s="39"/>
      <c r="AN2281" s="68"/>
      <c r="AO2281" s="68"/>
    </row>
    <row r="2282" spans="1:41" s="43" customFormat="1" x14ac:dyDescent="0.25">
      <c r="A2282" s="42"/>
      <c r="B2282" s="42"/>
      <c r="C2282" s="42"/>
      <c r="D2282" s="42"/>
      <c r="E2282" s="42"/>
      <c r="F2282" s="62"/>
      <c r="G2282" s="62"/>
      <c r="H2282" s="63"/>
      <c r="I2282" s="293"/>
      <c r="K2282" s="42"/>
      <c r="L2282" s="42"/>
      <c r="M2282" s="42"/>
      <c r="N2282" s="42"/>
      <c r="O2282" s="63"/>
      <c r="P2282" s="42"/>
      <c r="Q2282" s="42"/>
      <c r="S2282" s="42"/>
      <c r="T2282" s="39"/>
      <c r="U2282" s="39"/>
      <c r="V2282" s="39"/>
      <c r="W2282" s="39"/>
      <c r="X2282" s="39"/>
      <c r="Y2282" s="39"/>
      <c r="AN2282" s="68"/>
      <c r="AO2282" s="68"/>
    </row>
    <row r="2283" spans="1:41" s="43" customFormat="1" x14ac:dyDescent="0.25">
      <c r="A2283" s="42"/>
      <c r="B2283" s="42"/>
      <c r="C2283" s="42"/>
      <c r="D2283" s="42"/>
      <c r="E2283" s="42"/>
      <c r="F2283" s="62"/>
      <c r="G2283" s="62"/>
      <c r="H2283" s="63"/>
      <c r="I2283" s="293"/>
      <c r="K2283" s="42"/>
      <c r="L2283" s="42"/>
      <c r="M2283" s="42"/>
      <c r="N2283" s="42"/>
      <c r="O2283" s="63"/>
      <c r="P2283" s="42"/>
      <c r="Q2283" s="42"/>
      <c r="S2283" s="42"/>
      <c r="T2283" s="39"/>
      <c r="U2283" s="39"/>
      <c r="V2283" s="39"/>
      <c r="W2283" s="39"/>
      <c r="X2283" s="39"/>
      <c r="Y2283" s="39"/>
      <c r="AN2283" s="68"/>
      <c r="AO2283" s="68"/>
    </row>
    <row r="2284" spans="1:41" s="43" customFormat="1" x14ac:dyDescent="0.25">
      <c r="A2284" s="42"/>
      <c r="B2284" s="42"/>
      <c r="C2284" s="42"/>
      <c r="D2284" s="42"/>
      <c r="E2284" s="42"/>
      <c r="F2284" s="62"/>
      <c r="G2284" s="62"/>
      <c r="H2284" s="63"/>
      <c r="I2284" s="293"/>
      <c r="K2284" s="42"/>
      <c r="L2284" s="42"/>
      <c r="M2284" s="42"/>
      <c r="N2284" s="42"/>
      <c r="O2284" s="63"/>
      <c r="P2284" s="42"/>
      <c r="Q2284" s="42"/>
      <c r="S2284" s="42"/>
      <c r="T2284" s="39"/>
      <c r="U2284" s="39"/>
      <c r="V2284" s="39"/>
      <c r="W2284" s="39"/>
      <c r="X2284" s="39"/>
      <c r="Y2284" s="39"/>
      <c r="AN2284" s="68"/>
      <c r="AO2284" s="68"/>
    </row>
    <row r="2285" spans="1:41" s="43" customFormat="1" x14ac:dyDescent="0.25">
      <c r="A2285" s="42"/>
      <c r="B2285" s="42"/>
      <c r="C2285" s="42"/>
      <c r="D2285" s="42"/>
      <c r="E2285" s="42"/>
      <c r="F2285" s="62"/>
      <c r="G2285" s="62"/>
      <c r="H2285" s="63"/>
      <c r="I2285" s="293"/>
      <c r="K2285" s="42"/>
      <c r="L2285" s="42"/>
      <c r="M2285" s="42"/>
      <c r="N2285" s="42"/>
      <c r="O2285" s="63"/>
      <c r="P2285" s="42"/>
      <c r="Q2285" s="42"/>
      <c r="S2285" s="42"/>
      <c r="T2285" s="39"/>
      <c r="U2285" s="39"/>
      <c r="V2285" s="39"/>
      <c r="W2285" s="39"/>
      <c r="X2285" s="39"/>
      <c r="Y2285" s="39"/>
      <c r="AN2285" s="68"/>
      <c r="AO2285" s="68"/>
    </row>
    <row r="2286" spans="1:41" s="43" customFormat="1" x14ac:dyDescent="0.25">
      <c r="A2286" s="42"/>
      <c r="B2286" s="42"/>
      <c r="C2286" s="42"/>
      <c r="D2286" s="42"/>
      <c r="E2286" s="42"/>
      <c r="F2286" s="62"/>
      <c r="G2286" s="62"/>
      <c r="H2286" s="63"/>
      <c r="I2286" s="293"/>
      <c r="K2286" s="42"/>
      <c r="L2286" s="42"/>
      <c r="M2286" s="42"/>
      <c r="N2286" s="42"/>
      <c r="O2286" s="63"/>
      <c r="P2286" s="42"/>
      <c r="Q2286" s="42"/>
      <c r="S2286" s="42"/>
      <c r="T2286" s="39"/>
      <c r="U2286" s="39"/>
      <c r="V2286" s="39"/>
      <c r="W2286" s="39"/>
      <c r="X2286" s="39"/>
      <c r="Y2286" s="39"/>
      <c r="AN2286" s="68"/>
      <c r="AO2286" s="68"/>
    </row>
    <row r="2287" spans="1:41" s="43" customFormat="1" x14ac:dyDescent="0.25">
      <c r="A2287" s="42"/>
      <c r="B2287" s="42"/>
      <c r="C2287" s="42"/>
      <c r="D2287" s="42"/>
      <c r="E2287" s="42"/>
      <c r="F2287" s="62"/>
      <c r="G2287" s="62"/>
      <c r="H2287" s="63"/>
      <c r="I2287" s="293"/>
      <c r="K2287" s="42"/>
      <c r="L2287" s="42"/>
      <c r="M2287" s="42"/>
      <c r="N2287" s="42"/>
      <c r="O2287" s="63"/>
      <c r="P2287" s="42"/>
      <c r="Q2287" s="42"/>
      <c r="S2287" s="42"/>
      <c r="T2287" s="39"/>
      <c r="U2287" s="39"/>
      <c r="V2287" s="39"/>
      <c r="W2287" s="39"/>
      <c r="X2287" s="39"/>
      <c r="Y2287" s="39"/>
      <c r="AN2287" s="68"/>
      <c r="AO2287" s="68"/>
    </row>
    <row r="2288" spans="1:41" s="43" customFormat="1" x14ac:dyDescent="0.25">
      <c r="A2288" s="42"/>
      <c r="B2288" s="42"/>
      <c r="C2288" s="42"/>
      <c r="D2288" s="42"/>
      <c r="E2288" s="42"/>
      <c r="F2288" s="62"/>
      <c r="G2288" s="62"/>
      <c r="H2288" s="63"/>
      <c r="I2288" s="293"/>
      <c r="K2288" s="42"/>
      <c r="L2288" s="42"/>
      <c r="M2288" s="42"/>
      <c r="N2288" s="42"/>
      <c r="O2288" s="63"/>
      <c r="P2288" s="42"/>
      <c r="Q2288" s="42"/>
      <c r="S2288" s="42"/>
      <c r="T2288" s="39"/>
      <c r="U2288" s="39"/>
      <c r="V2288" s="39"/>
      <c r="W2288" s="39"/>
      <c r="X2288" s="39"/>
      <c r="Y2288" s="39"/>
      <c r="AN2288" s="68"/>
      <c r="AO2288" s="68"/>
    </row>
    <row r="2289" spans="1:41" s="43" customFormat="1" x14ac:dyDescent="0.25">
      <c r="A2289" s="42"/>
      <c r="B2289" s="42"/>
      <c r="C2289" s="42"/>
      <c r="D2289" s="42"/>
      <c r="E2289" s="42"/>
      <c r="F2289" s="62"/>
      <c r="G2289" s="62"/>
      <c r="H2289" s="63"/>
      <c r="I2289" s="293"/>
      <c r="K2289" s="42"/>
      <c r="L2289" s="42"/>
      <c r="M2289" s="42"/>
      <c r="N2289" s="42"/>
      <c r="O2289" s="63"/>
      <c r="P2289" s="42"/>
      <c r="Q2289" s="42"/>
      <c r="S2289" s="42"/>
      <c r="T2289" s="39"/>
      <c r="U2289" s="39"/>
      <c r="V2289" s="39"/>
      <c r="W2289" s="39"/>
      <c r="X2289" s="39"/>
      <c r="Y2289" s="39"/>
      <c r="AN2289" s="68"/>
      <c r="AO2289" s="68"/>
    </row>
    <row r="2290" spans="1:41" s="43" customFormat="1" x14ac:dyDescent="0.25">
      <c r="A2290" s="42"/>
      <c r="B2290" s="42"/>
      <c r="C2290" s="42"/>
      <c r="D2290" s="42"/>
      <c r="E2290" s="42"/>
      <c r="F2290" s="62"/>
      <c r="G2290" s="62"/>
      <c r="H2290" s="63"/>
      <c r="I2290" s="293"/>
      <c r="K2290" s="42"/>
      <c r="L2290" s="42"/>
      <c r="M2290" s="42"/>
      <c r="N2290" s="42"/>
      <c r="O2290" s="63"/>
      <c r="P2290" s="42"/>
      <c r="Q2290" s="42"/>
      <c r="S2290" s="42"/>
      <c r="T2290" s="39"/>
      <c r="U2290" s="39"/>
      <c r="V2290" s="39"/>
      <c r="W2290" s="39"/>
      <c r="X2290" s="39"/>
      <c r="Y2290" s="39"/>
      <c r="AN2290" s="68"/>
      <c r="AO2290" s="68"/>
    </row>
    <row r="2291" spans="1:41" s="43" customFormat="1" x14ac:dyDescent="0.25">
      <c r="A2291" s="42"/>
      <c r="B2291" s="42"/>
      <c r="C2291" s="42"/>
      <c r="D2291" s="42"/>
      <c r="E2291" s="42"/>
      <c r="F2291" s="62"/>
      <c r="G2291" s="62"/>
      <c r="H2291" s="63"/>
      <c r="I2291" s="293"/>
      <c r="K2291" s="42"/>
      <c r="L2291" s="42"/>
      <c r="M2291" s="42"/>
      <c r="N2291" s="42"/>
      <c r="O2291" s="63"/>
      <c r="P2291" s="42"/>
      <c r="Q2291" s="42"/>
      <c r="S2291" s="42"/>
      <c r="T2291" s="39"/>
      <c r="U2291" s="39"/>
      <c r="V2291" s="39"/>
      <c r="W2291" s="39"/>
      <c r="X2291" s="39"/>
      <c r="Y2291" s="39"/>
      <c r="AN2291" s="68"/>
      <c r="AO2291" s="68"/>
    </row>
    <row r="2292" spans="1:41" s="43" customFormat="1" x14ac:dyDescent="0.25">
      <c r="A2292" s="42"/>
      <c r="B2292" s="42"/>
      <c r="C2292" s="42"/>
      <c r="D2292" s="42"/>
      <c r="E2292" s="42"/>
      <c r="F2292" s="62"/>
      <c r="G2292" s="62"/>
      <c r="H2292" s="63"/>
      <c r="I2292" s="293"/>
      <c r="K2292" s="42"/>
      <c r="L2292" s="42"/>
      <c r="M2292" s="42"/>
      <c r="N2292" s="42"/>
      <c r="O2292" s="63"/>
      <c r="P2292" s="42"/>
      <c r="Q2292" s="42"/>
      <c r="S2292" s="42"/>
      <c r="T2292" s="39"/>
      <c r="U2292" s="39"/>
      <c r="V2292" s="39"/>
      <c r="W2292" s="39"/>
      <c r="X2292" s="39"/>
      <c r="Y2292" s="39"/>
      <c r="AN2292" s="68"/>
      <c r="AO2292" s="68"/>
    </row>
    <row r="2293" spans="1:41" s="43" customFormat="1" x14ac:dyDescent="0.25">
      <c r="A2293" s="42"/>
      <c r="B2293" s="42"/>
      <c r="C2293" s="42"/>
      <c r="D2293" s="42"/>
      <c r="E2293" s="42"/>
      <c r="F2293" s="62"/>
      <c r="G2293" s="62"/>
      <c r="H2293" s="63"/>
      <c r="I2293" s="293"/>
      <c r="K2293" s="42"/>
      <c r="L2293" s="42"/>
      <c r="M2293" s="42"/>
      <c r="N2293" s="42"/>
      <c r="O2293" s="63"/>
      <c r="P2293" s="42"/>
      <c r="Q2293" s="42"/>
      <c r="S2293" s="42"/>
      <c r="T2293" s="39"/>
      <c r="U2293" s="39"/>
      <c r="V2293" s="39"/>
      <c r="W2293" s="39"/>
      <c r="X2293" s="39"/>
      <c r="Y2293" s="39"/>
      <c r="AN2293" s="68"/>
      <c r="AO2293" s="68"/>
    </row>
    <row r="2294" spans="1:41" s="43" customFormat="1" x14ac:dyDescent="0.25">
      <c r="A2294" s="42"/>
      <c r="B2294" s="42"/>
      <c r="C2294" s="42"/>
      <c r="D2294" s="42"/>
      <c r="E2294" s="42"/>
      <c r="F2294" s="62"/>
      <c r="G2294" s="62"/>
      <c r="H2294" s="63"/>
      <c r="I2294" s="293"/>
      <c r="K2294" s="42"/>
      <c r="L2294" s="42"/>
      <c r="M2294" s="42"/>
      <c r="N2294" s="42"/>
      <c r="O2294" s="63"/>
      <c r="P2294" s="42"/>
      <c r="Q2294" s="42"/>
      <c r="S2294" s="42"/>
      <c r="T2294" s="39"/>
      <c r="U2294" s="39"/>
      <c r="V2294" s="39"/>
      <c r="W2294" s="39"/>
      <c r="X2294" s="39"/>
      <c r="Y2294" s="39"/>
      <c r="AN2294" s="68"/>
      <c r="AO2294" s="68"/>
    </row>
    <row r="2295" spans="1:41" s="43" customFormat="1" x14ac:dyDescent="0.25">
      <c r="A2295" s="42"/>
      <c r="B2295" s="42"/>
      <c r="C2295" s="42"/>
      <c r="D2295" s="42"/>
      <c r="E2295" s="42"/>
      <c r="F2295" s="62"/>
      <c r="G2295" s="62"/>
      <c r="H2295" s="63"/>
      <c r="I2295" s="293"/>
      <c r="K2295" s="42"/>
      <c r="L2295" s="42"/>
      <c r="M2295" s="42"/>
      <c r="N2295" s="42"/>
      <c r="O2295" s="63"/>
      <c r="P2295" s="42"/>
      <c r="Q2295" s="42"/>
      <c r="S2295" s="42"/>
      <c r="T2295" s="39"/>
      <c r="U2295" s="39"/>
      <c r="V2295" s="39"/>
      <c r="W2295" s="39"/>
      <c r="X2295" s="39"/>
      <c r="Y2295" s="39"/>
      <c r="AN2295" s="68"/>
      <c r="AO2295" s="68"/>
    </row>
    <row r="2296" spans="1:41" s="43" customFormat="1" x14ac:dyDescent="0.25">
      <c r="A2296" s="42"/>
      <c r="B2296" s="42"/>
      <c r="C2296" s="42"/>
      <c r="D2296" s="42"/>
      <c r="E2296" s="42"/>
      <c r="F2296" s="62"/>
      <c r="G2296" s="62"/>
      <c r="H2296" s="63"/>
      <c r="I2296" s="293"/>
      <c r="K2296" s="42"/>
      <c r="L2296" s="42"/>
      <c r="M2296" s="42"/>
      <c r="N2296" s="42"/>
      <c r="O2296" s="63"/>
      <c r="P2296" s="42"/>
      <c r="Q2296" s="42"/>
      <c r="S2296" s="42"/>
      <c r="T2296" s="39"/>
      <c r="U2296" s="39"/>
      <c r="V2296" s="39"/>
      <c r="W2296" s="39"/>
      <c r="X2296" s="39"/>
      <c r="Y2296" s="39"/>
      <c r="AN2296" s="68"/>
      <c r="AO2296" s="68"/>
    </row>
    <row r="2297" spans="1:41" s="43" customFormat="1" x14ac:dyDescent="0.25">
      <c r="A2297" s="42"/>
      <c r="B2297" s="42"/>
      <c r="C2297" s="42"/>
      <c r="D2297" s="42"/>
      <c r="E2297" s="42"/>
      <c r="F2297" s="62"/>
      <c r="G2297" s="62"/>
      <c r="H2297" s="63"/>
      <c r="I2297" s="293"/>
      <c r="K2297" s="42"/>
      <c r="L2297" s="42"/>
      <c r="M2297" s="42"/>
      <c r="N2297" s="42"/>
      <c r="O2297" s="63"/>
      <c r="P2297" s="42"/>
      <c r="Q2297" s="42"/>
      <c r="S2297" s="42"/>
      <c r="T2297" s="39"/>
      <c r="U2297" s="39"/>
      <c r="V2297" s="39"/>
      <c r="W2297" s="39"/>
      <c r="X2297" s="39"/>
      <c r="Y2297" s="39"/>
      <c r="AN2297" s="68"/>
      <c r="AO2297" s="68"/>
    </row>
    <row r="2298" spans="1:41" s="43" customFormat="1" x14ac:dyDescent="0.25">
      <c r="A2298" s="42"/>
      <c r="B2298" s="42"/>
      <c r="C2298" s="42"/>
      <c r="D2298" s="42"/>
      <c r="E2298" s="42"/>
      <c r="F2298" s="62"/>
      <c r="G2298" s="62"/>
      <c r="H2298" s="63"/>
      <c r="I2298" s="293"/>
      <c r="K2298" s="42"/>
      <c r="L2298" s="42"/>
      <c r="M2298" s="42"/>
      <c r="N2298" s="42"/>
      <c r="O2298" s="63"/>
      <c r="P2298" s="42"/>
      <c r="Q2298" s="42"/>
      <c r="S2298" s="42"/>
      <c r="T2298" s="39"/>
      <c r="U2298" s="39"/>
      <c r="V2298" s="39"/>
      <c r="W2298" s="39"/>
      <c r="X2298" s="39"/>
      <c r="Y2298" s="39"/>
      <c r="AN2298" s="68"/>
      <c r="AO2298" s="68"/>
    </row>
    <row r="2299" spans="1:41" s="43" customFormat="1" x14ac:dyDescent="0.25">
      <c r="A2299" s="42"/>
      <c r="B2299" s="42"/>
      <c r="C2299" s="42"/>
      <c r="D2299" s="42"/>
      <c r="E2299" s="42"/>
      <c r="F2299" s="62"/>
      <c r="G2299" s="62"/>
      <c r="H2299" s="63"/>
      <c r="I2299" s="293"/>
      <c r="K2299" s="42"/>
      <c r="L2299" s="42"/>
      <c r="M2299" s="42"/>
      <c r="N2299" s="42"/>
      <c r="O2299" s="63"/>
      <c r="P2299" s="42"/>
      <c r="Q2299" s="42"/>
      <c r="S2299" s="42"/>
      <c r="T2299" s="39"/>
      <c r="U2299" s="39"/>
      <c r="V2299" s="39"/>
      <c r="W2299" s="39"/>
      <c r="X2299" s="39"/>
      <c r="Y2299" s="39"/>
      <c r="AN2299" s="68"/>
      <c r="AO2299" s="68"/>
    </row>
    <row r="2300" spans="1:41" s="43" customFormat="1" x14ac:dyDescent="0.25">
      <c r="A2300" s="42"/>
      <c r="B2300" s="42"/>
      <c r="C2300" s="42"/>
      <c r="D2300" s="42"/>
      <c r="E2300" s="42"/>
      <c r="F2300" s="62"/>
      <c r="G2300" s="62"/>
      <c r="H2300" s="63"/>
      <c r="I2300" s="293"/>
      <c r="K2300" s="42"/>
      <c r="L2300" s="42"/>
      <c r="M2300" s="42"/>
      <c r="N2300" s="42"/>
      <c r="O2300" s="63"/>
      <c r="P2300" s="42"/>
      <c r="Q2300" s="42"/>
      <c r="S2300" s="42"/>
      <c r="T2300" s="39"/>
      <c r="U2300" s="39"/>
      <c r="V2300" s="39"/>
      <c r="W2300" s="39"/>
      <c r="X2300" s="39"/>
      <c r="Y2300" s="39"/>
      <c r="AN2300" s="68"/>
      <c r="AO2300" s="68"/>
    </row>
    <row r="2301" spans="1:41" s="43" customFormat="1" x14ac:dyDescent="0.25">
      <c r="A2301" s="42"/>
      <c r="B2301" s="42"/>
      <c r="C2301" s="42"/>
      <c r="D2301" s="42"/>
      <c r="E2301" s="42"/>
      <c r="F2301" s="62"/>
      <c r="G2301" s="62"/>
      <c r="H2301" s="63"/>
      <c r="I2301" s="293"/>
      <c r="K2301" s="42"/>
      <c r="L2301" s="42"/>
      <c r="M2301" s="42"/>
      <c r="N2301" s="42"/>
      <c r="O2301" s="63"/>
      <c r="P2301" s="42"/>
      <c r="Q2301" s="42"/>
      <c r="S2301" s="42"/>
      <c r="T2301" s="39"/>
      <c r="U2301" s="39"/>
      <c r="V2301" s="39"/>
      <c r="W2301" s="39"/>
      <c r="X2301" s="39"/>
      <c r="Y2301" s="39"/>
      <c r="AN2301" s="68"/>
      <c r="AO2301" s="68"/>
    </row>
    <row r="2302" spans="1:41" s="43" customFormat="1" x14ac:dyDescent="0.25">
      <c r="A2302" s="42"/>
      <c r="B2302" s="42"/>
      <c r="C2302" s="42"/>
      <c r="D2302" s="42"/>
      <c r="E2302" s="42"/>
      <c r="F2302" s="62"/>
      <c r="G2302" s="62"/>
      <c r="H2302" s="63"/>
      <c r="I2302" s="293"/>
      <c r="K2302" s="42"/>
      <c r="L2302" s="42"/>
      <c r="M2302" s="42"/>
      <c r="N2302" s="42"/>
      <c r="O2302" s="63"/>
      <c r="P2302" s="42"/>
      <c r="Q2302" s="42"/>
      <c r="S2302" s="42"/>
      <c r="T2302" s="39"/>
      <c r="U2302" s="39"/>
      <c r="V2302" s="39"/>
      <c r="W2302" s="39"/>
      <c r="X2302" s="39"/>
      <c r="Y2302" s="39"/>
      <c r="AN2302" s="68"/>
      <c r="AO2302" s="68"/>
    </row>
    <row r="2303" spans="1:41" s="43" customFormat="1" x14ac:dyDescent="0.25">
      <c r="A2303" s="42"/>
      <c r="B2303" s="42"/>
      <c r="C2303" s="42"/>
      <c r="D2303" s="42"/>
      <c r="E2303" s="42"/>
      <c r="F2303" s="62"/>
      <c r="G2303" s="62"/>
      <c r="H2303" s="63"/>
      <c r="I2303" s="293"/>
      <c r="K2303" s="42"/>
      <c r="L2303" s="42"/>
      <c r="M2303" s="42"/>
      <c r="N2303" s="42"/>
      <c r="O2303" s="63"/>
      <c r="P2303" s="42"/>
      <c r="Q2303" s="42"/>
      <c r="S2303" s="42"/>
      <c r="T2303" s="39"/>
      <c r="U2303" s="39"/>
      <c r="V2303" s="39"/>
      <c r="W2303" s="39"/>
      <c r="X2303" s="39"/>
      <c r="Y2303" s="39"/>
      <c r="AN2303" s="68"/>
      <c r="AO2303" s="68"/>
    </row>
    <row r="2304" spans="1:41" s="43" customFormat="1" x14ac:dyDescent="0.25">
      <c r="A2304" s="42"/>
      <c r="B2304" s="42"/>
      <c r="C2304" s="42"/>
      <c r="D2304" s="42"/>
      <c r="E2304" s="42"/>
      <c r="F2304" s="62"/>
      <c r="G2304" s="62"/>
      <c r="H2304" s="63"/>
      <c r="I2304" s="293"/>
      <c r="K2304" s="42"/>
      <c r="L2304" s="42"/>
      <c r="M2304" s="42"/>
      <c r="N2304" s="42"/>
      <c r="O2304" s="63"/>
      <c r="P2304" s="42"/>
      <c r="Q2304" s="42"/>
      <c r="S2304" s="42"/>
      <c r="T2304" s="39"/>
      <c r="U2304" s="39"/>
      <c r="V2304" s="39"/>
      <c r="W2304" s="39"/>
      <c r="X2304" s="39"/>
      <c r="Y2304" s="39"/>
      <c r="AN2304" s="68"/>
      <c r="AO2304" s="68"/>
    </row>
    <row r="2305" spans="1:41" s="43" customFormat="1" x14ac:dyDescent="0.25">
      <c r="A2305" s="42"/>
      <c r="B2305" s="42"/>
      <c r="C2305" s="42"/>
      <c r="D2305" s="42"/>
      <c r="E2305" s="42"/>
      <c r="F2305" s="62"/>
      <c r="G2305" s="62"/>
      <c r="H2305" s="63"/>
      <c r="I2305" s="293"/>
      <c r="K2305" s="42"/>
      <c r="L2305" s="42"/>
      <c r="M2305" s="42"/>
      <c r="N2305" s="42"/>
      <c r="O2305" s="63"/>
      <c r="P2305" s="42"/>
      <c r="Q2305" s="42"/>
      <c r="S2305" s="42"/>
      <c r="T2305" s="39"/>
      <c r="U2305" s="39"/>
      <c r="V2305" s="39"/>
      <c r="W2305" s="39"/>
      <c r="X2305" s="39"/>
      <c r="Y2305" s="39"/>
      <c r="AN2305" s="68"/>
      <c r="AO2305" s="68"/>
    </row>
    <row r="2306" spans="1:41" s="43" customFormat="1" x14ac:dyDescent="0.25">
      <c r="A2306" s="42"/>
      <c r="B2306" s="42"/>
      <c r="C2306" s="42"/>
      <c r="D2306" s="42"/>
      <c r="E2306" s="42"/>
      <c r="F2306" s="62"/>
      <c r="G2306" s="62"/>
      <c r="H2306" s="63"/>
      <c r="I2306" s="293"/>
      <c r="K2306" s="42"/>
      <c r="L2306" s="42"/>
      <c r="M2306" s="42"/>
      <c r="N2306" s="42"/>
      <c r="O2306" s="63"/>
      <c r="P2306" s="42"/>
      <c r="Q2306" s="42"/>
      <c r="S2306" s="42"/>
      <c r="T2306" s="39"/>
      <c r="U2306" s="39"/>
      <c r="V2306" s="39"/>
      <c r="W2306" s="39"/>
      <c r="X2306" s="39"/>
      <c r="Y2306" s="39"/>
      <c r="AN2306" s="68"/>
      <c r="AO2306" s="68"/>
    </row>
    <row r="2307" spans="1:41" s="43" customFormat="1" x14ac:dyDescent="0.25">
      <c r="A2307" s="42"/>
      <c r="B2307" s="42"/>
      <c r="C2307" s="42"/>
      <c r="D2307" s="42"/>
      <c r="E2307" s="42"/>
      <c r="F2307" s="62"/>
      <c r="G2307" s="62"/>
      <c r="H2307" s="63"/>
      <c r="I2307" s="293"/>
      <c r="K2307" s="42"/>
      <c r="L2307" s="42"/>
      <c r="M2307" s="42"/>
      <c r="N2307" s="42"/>
      <c r="O2307" s="63"/>
      <c r="P2307" s="42"/>
      <c r="Q2307" s="42"/>
      <c r="S2307" s="42"/>
      <c r="T2307" s="39"/>
      <c r="U2307" s="39"/>
      <c r="V2307" s="39"/>
      <c r="W2307" s="39"/>
      <c r="X2307" s="39"/>
      <c r="Y2307" s="39"/>
      <c r="AN2307" s="68"/>
      <c r="AO2307" s="68"/>
    </row>
    <row r="2308" spans="1:41" s="43" customFormat="1" x14ac:dyDescent="0.25">
      <c r="A2308" s="42"/>
      <c r="B2308" s="42"/>
      <c r="C2308" s="42"/>
      <c r="D2308" s="42"/>
      <c r="E2308" s="42"/>
      <c r="F2308" s="62"/>
      <c r="G2308" s="62"/>
      <c r="H2308" s="63"/>
      <c r="I2308" s="293"/>
      <c r="K2308" s="42"/>
      <c r="L2308" s="42"/>
      <c r="M2308" s="42"/>
      <c r="N2308" s="42"/>
      <c r="O2308" s="63"/>
      <c r="P2308" s="42"/>
      <c r="Q2308" s="42"/>
      <c r="S2308" s="42"/>
      <c r="T2308" s="39"/>
      <c r="U2308" s="39"/>
      <c r="V2308" s="39"/>
      <c r="W2308" s="39"/>
      <c r="X2308" s="39"/>
      <c r="Y2308" s="39"/>
      <c r="AN2308" s="68"/>
      <c r="AO2308" s="68"/>
    </row>
    <row r="2309" spans="1:41" s="43" customFormat="1" x14ac:dyDescent="0.25">
      <c r="A2309" s="42"/>
      <c r="B2309" s="42"/>
      <c r="C2309" s="42"/>
      <c r="D2309" s="42"/>
      <c r="E2309" s="42"/>
      <c r="F2309" s="62"/>
      <c r="G2309" s="62"/>
      <c r="H2309" s="63"/>
      <c r="I2309" s="293"/>
      <c r="K2309" s="42"/>
      <c r="L2309" s="42"/>
      <c r="M2309" s="42"/>
      <c r="N2309" s="42"/>
      <c r="O2309" s="63"/>
      <c r="P2309" s="42"/>
      <c r="Q2309" s="42"/>
      <c r="S2309" s="42"/>
      <c r="T2309" s="39"/>
      <c r="U2309" s="39"/>
      <c r="V2309" s="39"/>
      <c r="W2309" s="39"/>
      <c r="X2309" s="39"/>
      <c r="Y2309" s="39"/>
      <c r="AN2309" s="68"/>
      <c r="AO2309" s="68"/>
    </row>
    <row r="2310" spans="1:41" s="43" customFormat="1" x14ac:dyDescent="0.25">
      <c r="A2310" s="42"/>
      <c r="B2310" s="42"/>
      <c r="C2310" s="42"/>
      <c r="D2310" s="42"/>
      <c r="E2310" s="42"/>
      <c r="F2310" s="62"/>
      <c r="G2310" s="62"/>
      <c r="H2310" s="63"/>
      <c r="I2310" s="293"/>
      <c r="K2310" s="42"/>
      <c r="L2310" s="42"/>
      <c r="M2310" s="42"/>
      <c r="N2310" s="42"/>
      <c r="O2310" s="63"/>
      <c r="P2310" s="42"/>
      <c r="Q2310" s="42"/>
      <c r="S2310" s="42"/>
      <c r="T2310" s="39"/>
      <c r="U2310" s="39"/>
      <c r="V2310" s="39"/>
      <c r="W2310" s="39"/>
      <c r="X2310" s="39"/>
      <c r="Y2310" s="39"/>
      <c r="AN2310" s="68"/>
      <c r="AO2310" s="68"/>
    </row>
    <row r="2311" spans="1:41" s="43" customFormat="1" x14ac:dyDescent="0.25">
      <c r="A2311" s="42"/>
      <c r="B2311" s="42"/>
      <c r="C2311" s="42"/>
      <c r="D2311" s="42"/>
      <c r="E2311" s="42"/>
      <c r="F2311" s="62"/>
      <c r="G2311" s="62"/>
      <c r="H2311" s="63"/>
      <c r="I2311" s="293"/>
      <c r="K2311" s="42"/>
      <c r="L2311" s="42"/>
      <c r="M2311" s="42"/>
      <c r="N2311" s="42"/>
      <c r="O2311" s="63"/>
      <c r="P2311" s="42"/>
      <c r="Q2311" s="42"/>
      <c r="S2311" s="42"/>
      <c r="T2311" s="39"/>
      <c r="U2311" s="39"/>
      <c r="V2311" s="39"/>
      <c r="W2311" s="39"/>
      <c r="X2311" s="39"/>
      <c r="Y2311" s="39"/>
      <c r="AN2311" s="68"/>
      <c r="AO2311" s="68"/>
    </row>
    <row r="2312" spans="1:41" s="43" customFormat="1" x14ac:dyDescent="0.25">
      <c r="A2312" s="42"/>
      <c r="B2312" s="42"/>
      <c r="C2312" s="42"/>
      <c r="D2312" s="42"/>
      <c r="E2312" s="42"/>
      <c r="F2312" s="62"/>
      <c r="G2312" s="62"/>
      <c r="H2312" s="63"/>
      <c r="I2312" s="293"/>
      <c r="K2312" s="42"/>
      <c r="L2312" s="42"/>
      <c r="M2312" s="42"/>
      <c r="N2312" s="42"/>
      <c r="O2312" s="63"/>
      <c r="P2312" s="42"/>
      <c r="Q2312" s="42"/>
      <c r="S2312" s="42"/>
      <c r="T2312" s="39"/>
      <c r="U2312" s="39"/>
      <c r="V2312" s="39"/>
      <c r="W2312" s="39"/>
      <c r="X2312" s="39"/>
      <c r="Y2312" s="39"/>
      <c r="AN2312" s="68"/>
      <c r="AO2312" s="68"/>
    </row>
    <row r="2313" spans="1:41" s="43" customFormat="1" x14ac:dyDescent="0.25">
      <c r="A2313" s="42"/>
      <c r="B2313" s="42"/>
      <c r="C2313" s="42"/>
      <c r="D2313" s="42"/>
      <c r="E2313" s="42"/>
      <c r="F2313" s="62"/>
      <c r="G2313" s="62"/>
      <c r="H2313" s="63"/>
      <c r="I2313" s="293"/>
      <c r="K2313" s="42"/>
      <c r="L2313" s="42"/>
      <c r="M2313" s="42"/>
      <c r="N2313" s="42"/>
      <c r="O2313" s="63"/>
      <c r="P2313" s="42"/>
      <c r="Q2313" s="42"/>
      <c r="S2313" s="42"/>
      <c r="T2313" s="39"/>
      <c r="U2313" s="39"/>
      <c r="V2313" s="39"/>
      <c r="W2313" s="39"/>
      <c r="X2313" s="39"/>
      <c r="Y2313" s="39"/>
      <c r="AN2313" s="68"/>
      <c r="AO2313" s="68"/>
    </row>
    <row r="2314" spans="1:41" s="43" customFormat="1" x14ac:dyDescent="0.25">
      <c r="A2314" s="42"/>
      <c r="B2314" s="42"/>
      <c r="C2314" s="42"/>
      <c r="D2314" s="42"/>
      <c r="E2314" s="42"/>
      <c r="F2314" s="62"/>
      <c r="G2314" s="62"/>
      <c r="H2314" s="63"/>
      <c r="I2314" s="293"/>
      <c r="K2314" s="42"/>
      <c r="L2314" s="42"/>
      <c r="M2314" s="42"/>
      <c r="N2314" s="42"/>
      <c r="O2314" s="63"/>
      <c r="P2314" s="42"/>
      <c r="Q2314" s="42"/>
      <c r="S2314" s="42"/>
      <c r="T2314" s="39"/>
      <c r="U2314" s="39"/>
      <c r="V2314" s="39"/>
      <c r="W2314" s="39"/>
      <c r="X2314" s="39"/>
      <c r="Y2314" s="39"/>
      <c r="AN2314" s="68"/>
      <c r="AO2314" s="68"/>
    </row>
    <row r="2315" spans="1:41" s="43" customFormat="1" x14ac:dyDescent="0.25">
      <c r="A2315" s="42"/>
      <c r="B2315" s="42"/>
      <c r="C2315" s="42"/>
      <c r="D2315" s="42"/>
      <c r="E2315" s="42"/>
      <c r="F2315" s="62"/>
      <c r="G2315" s="62"/>
      <c r="H2315" s="63"/>
      <c r="I2315" s="293"/>
      <c r="K2315" s="42"/>
      <c r="L2315" s="42"/>
      <c r="M2315" s="42"/>
      <c r="N2315" s="42"/>
      <c r="O2315" s="63"/>
      <c r="P2315" s="42"/>
      <c r="Q2315" s="42"/>
      <c r="S2315" s="42"/>
      <c r="T2315" s="39"/>
      <c r="U2315" s="39"/>
      <c r="V2315" s="39"/>
      <c r="W2315" s="39"/>
      <c r="X2315" s="39"/>
      <c r="Y2315" s="39"/>
      <c r="AN2315" s="68"/>
      <c r="AO2315" s="68"/>
    </row>
    <row r="2316" spans="1:41" s="43" customFormat="1" x14ac:dyDescent="0.25">
      <c r="A2316" s="42"/>
      <c r="B2316" s="42"/>
      <c r="C2316" s="42"/>
      <c r="D2316" s="42"/>
      <c r="E2316" s="42"/>
      <c r="F2316" s="62"/>
      <c r="G2316" s="62"/>
      <c r="H2316" s="63"/>
      <c r="I2316" s="293"/>
      <c r="K2316" s="42"/>
      <c r="L2316" s="42"/>
      <c r="M2316" s="42"/>
      <c r="N2316" s="42"/>
      <c r="O2316" s="63"/>
      <c r="P2316" s="42"/>
      <c r="Q2316" s="42"/>
      <c r="S2316" s="42"/>
      <c r="T2316" s="39"/>
      <c r="U2316" s="39"/>
      <c r="V2316" s="39"/>
      <c r="W2316" s="39"/>
      <c r="X2316" s="39"/>
      <c r="Y2316" s="39"/>
      <c r="AN2316" s="68"/>
      <c r="AO2316" s="68"/>
    </row>
    <row r="2317" spans="1:41" s="43" customFormat="1" x14ac:dyDescent="0.25">
      <c r="A2317" s="42"/>
      <c r="B2317" s="42"/>
      <c r="C2317" s="42"/>
      <c r="D2317" s="42"/>
      <c r="E2317" s="42"/>
      <c r="F2317" s="62"/>
      <c r="G2317" s="62"/>
      <c r="H2317" s="63"/>
      <c r="I2317" s="293"/>
      <c r="K2317" s="42"/>
      <c r="L2317" s="42"/>
      <c r="M2317" s="42"/>
      <c r="N2317" s="42"/>
      <c r="O2317" s="63"/>
      <c r="P2317" s="42"/>
      <c r="Q2317" s="42"/>
      <c r="S2317" s="42"/>
      <c r="T2317" s="39"/>
      <c r="U2317" s="39"/>
      <c r="V2317" s="39"/>
      <c r="W2317" s="39"/>
      <c r="X2317" s="39"/>
      <c r="Y2317" s="39"/>
      <c r="AN2317" s="68"/>
      <c r="AO2317" s="68"/>
    </row>
    <row r="2318" spans="1:41" s="43" customFormat="1" x14ac:dyDescent="0.25">
      <c r="A2318" s="42"/>
      <c r="B2318" s="42"/>
      <c r="C2318" s="42"/>
      <c r="D2318" s="42"/>
      <c r="E2318" s="42"/>
      <c r="F2318" s="62"/>
      <c r="G2318" s="62"/>
      <c r="H2318" s="63"/>
      <c r="I2318" s="293"/>
      <c r="K2318" s="42"/>
      <c r="L2318" s="42"/>
      <c r="M2318" s="42"/>
      <c r="N2318" s="42"/>
      <c r="O2318" s="63"/>
      <c r="P2318" s="42"/>
      <c r="Q2318" s="42"/>
      <c r="S2318" s="42"/>
      <c r="T2318" s="39"/>
      <c r="U2318" s="39"/>
      <c r="V2318" s="39"/>
      <c r="W2318" s="39"/>
      <c r="X2318" s="39"/>
      <c r="Y2318" s="39"/>
      <c r="AN2318" s="68"/>
      <c r="AO2318" s="68"/>
    </row>
    <row r="2319" spans="1:41" s="43" customFormat="1" x14ac:dyDescent="0.25">
      <c r="A2319" s="42"/>
      <c r="B2319" s="42"/>
      <c r="C2319" s="42"/>
      <c r="D2319" s="42"/>
      <c r="E2319" s="42"/>
      <c r="F2319" s="62"/>
      <c r="G2319" s="62"/>
      <c r="H2319" s="63"/>
      <c r="I2319" s="293"/>
      <c r="K2319" s="42"/>
      <c r="L2319" s="42"/>
      <c r="M2319" s="42"/>
      <c r="N2319" s="42"/>
      <c r="O2319" s="63"/>
      <c r="P2319" s="42"/>
      <c r="Q2319" s="42"/>
      <c r="S2319" s="42"/>
      <c r="T2319" s="39"/>
      <c r="U2319" s="39"/>
      <c r="V2319" s="39"/>
      <c r="W2319" s="39"/>
      <c r="X2319" s="39"/>
      <c r="Y2319" s="39"/>
      <c r="AN2319" s="68"/>
      <c r="AO2319" s="68"/>
    </row>
    <row r="2320" spans="1:41" s="43" customFormat="1" x14ac:dyDescent="0.25">
      <c r="A2320" s="42"/>
      <c r="B2320" s="42"/>
      <c r="C2320" s="42"/>
      <c r="D2320" s="42"/>
      <c r="E2320" s="42"/>
      <c r="F2320" s="62"/>
      <c r="G2320" s="62"/>
      <c r="H2320" s="63"/>
      <c r="I2320" s="293"/>
      <c r="K2320" s="42"/>
      <c r="L2320" s="42"/>
      <c r="M2320" s="42"/>
      <c r="N2320" s="42"/>
      <c r="O2320" s="63"/>
      <c r="P2320" s="42"/>
      <c r="Q2320" s="42"/>
      <c r="S2320" s="42"/>
      <c r="T2320" s="39"/>
      <c r="U2320" s="39"/>
      <c r="V2320" s="39"/>
      <c r="W2320" s="39"/>
      <c r="X2320" s="39"/>
      <c r="Y2320" s="39"/>
      <c r="AN2320" s="68"/>
      <c r="AO2320" s="68"/>
    </row>
    <row r="2321" spans="1:41" s="43" customFormat="1" x14ac:dyDescent="0.25">
      <c r="A2321" s="42"/>
      <c r="B2321" s="42"/>
      <c r="C2321" s="42"/>
      <c r="D2321" s="42"/>
      <c r="E2321" s="42"/>
      <c r="F2321" s="62"/>
      <c r="G2321" s="62"/>
      <c r="H2321" s="63"/>
      <c r="I2321" s="293"/>
      <c r="K2321" s="42"/>
      <c r="L2321" s="42"/>
      <c r="M2321" s="42"/>
      <c r="N2321" s="42"/>
      <c r="O2321" s="63"/>
      <c r="P2321" s="42"/>
      <c r="Q2321" s="42"/>
      <c r="S2321" s="42"/>
      <c r="T2321" s="39"/>
      <c r="U2321" s="39"/>
      <c r="V2321" s="39"/>
      <c r="W2321" s="39"/>
      <c r="X2321" s="39"/>
      <c r="Y2321" s="39"/>
      <c r="AN2321" s="68"/>
      <c r="AO2321" s="68"/>
    </row>
    <row r="2322" spans="1:41" s="43" customFormat="1" x14ac:dyDescent="0.25">
      <c r="A2322" s="42"/>
      <c r="B2322" s="42"/>
      <c r="C2322" s="42"/>
      <c r="D2322" s="42"/>
      <c r="E2322" s="42"/>
      <c r="F2322" s="62"/>
      <c r="G2322" s="62"/>
      <c r="H2322" s="63"/>
      <c r="I2322" s="293"/>
      <c r="K2322" s="42"/>
      <c r="L2322" s="42"/>
      <c r="M2322" s="42"/>
      <c r="N2322" s="42"/>
      <c r="O2322" s="63"/>
      <c r="P2322" s="42"/>
      <c r="Q2322" s="42"/>
      <c r="S2322" s="42"/>
      <c r="T2322" s="39"/>
      <c r="U2322" s="39"/>
      <c r="V2322" s="39"/>
      <c r="W2322" s="39"/>
      <c r="X2322" s="39"/>
      <c r="Y2322" s="39"/>
      <c r="AN2322" s="68"/>
      <c r="AO2322" s="68"/>
    </row>
    <row r="2323" spans="1:41" s="43" customFormat="1" x14ac:dyDescent="0.25">
      <c r="A2323" s="42"/>
      <c r="B2323" s="42"/>
      <c r="C2323" s="42"/>
      <c r="D2323" s="42"/>
      <c r="E2323" s="42"/>
      <c r="F2323" s="62"/>
      <c r="G2323" s="62"/>
      <c r="H2323" s="63"/>
      <c r="I2323" s="293"/>
      <c r="K2323" s="42"/>
      <c r="L2323" s="42"/>
      <c r="M2323" s="42"/>
      <c r="N2323" s="42"/>
      <c r="O2323" s="63"/>
      <c r="P2323" s="42"/>
      <c r="Q2323" s="42"/>
      <c r="S2323" s="42"/>
      <c r="T2323" s="39"/>
      <c r="U2323" s="39"/>
      <c r="V2323" s="39"/>
      <c r="W2323" s="39"/>
      <c r="X2323" s="39"/>
      <c r="Y2323" s="39"/>
      <c r="AN2323" s="68"/>
      <c r="AO2323" s="68"/>
    </row>
    <row r="2324" spans="1:41" s="43" customFormat="1" x14ac:dyDescent="0.25">
      <c r="A2324" s="42"/>
      <c r="B2324" s="42"/>
      <c r="C2324" s="42"/>
      <c r="D2324" s="42"/>
      <c r="E2324" s="42"/>
      <c r="F2324" s="62"/>
      <c r="G2324" s="62"/>
      <c r="H2324" s="63"/>
      <c r="I2324" s="293"/>
      <c r="K2324" s="42"/>
      <c r="L2324" s="42"/>
      <c r="M2324" s="42"/>
      <c r="N2324" s="42"/>
      <c r="O2324" s="63"/>
      <c r="P2324" s="42"/>
      <c r="Q2324" s="42"/>
      <c r="S2324" s="42"/>
      <c r="T2324" s="39"/>
      <c r="U2324" s="39"/>
      <c r="V2324" s="39"/>
      <c r="W2324" s="39"/>
      <c r="X2324" s="39"/>
      <c r="Y2324" s="39"/>
      <c r="AN2324" s="68"/>
      <c r="AO2324" s="68"/>
    </row>
    <row r="2325" spans="1:41" s="43" customFormat="1" x14ac:dyDescent="0.25">
      <c r="A2325" s="42"/>
      <c r="B2325" s="42"/>
      <c r="C2325" s="42"/>
      <c r="D2325" s="42"/>
      <c r="E2325" s="42"/>
      <c r="F2325" s="62"/>
      <c r="G2325" s="62"/>
      <c r="H2325" s="63"/>
      <c r="I2325" s="293"/>
      <c r="K2325" s="42"/>
      <c r="L2325" s="42"/>
      <c r="M2325" s="42"/>
      <c r="N2325" s="42"/>
      <c r="O2325" s="63"/>
      <c r="P2325" s="42"/>
      <c r="Q2325" s="42"/>
      <c r="S2325" s="42"/>
      <c r="T2325" s="39"/>
      <c r="U2325" s="39"/>
      <c r="V2325" s="39"/>
      <c r="W2325" s="39"/>
      <c r="X2325" s="39"/>
      <c r="Y2325" s="39"/>
      <c r="AN2325" s="68"/>
      <c r="AO2325" s="68"/>
    </row>
    <row r="2326" spans="1:41" s="43" customFormat="1" x14ac:dyDescent="0.25">
      <c r="A2326" s="42"/>
      <c r="B2326" s="42"/>
      <c r="C2326" s="42"/>
      <c r="D2326" s="42"/>
      <c r="E2326" s="42"/>
      <c r="F2326" s="62"/>
      <c r="G2326" s="62"/>
      <c r="H2326" s="63"/>
      <c r="I2326" s="293"/>
      <c r="K2326" s="42"/>
      <c r="L2326" s="42"/>
      <c r="M2326" s="42"/>
      <c r="N2326" s="42"/>
      <c r="O2326" s="63"/>
      <c r="P2326" s="42"/>
      <c r="Q2326" s="42"/>
      <c r="S2326" s="42"/>
      <c r="T2326" s="39"/>
      <c r="U2326" s="39"/>
      <c r="V2326" s="39"/>
      <c r="W2326" s="39"/>
      <c r="X2326" s="39"/>
      <c r="Y2326" s="39"/>
      <c r="AN2326" s="68"/>
      <c r="AO2326" s="68"/>
    </row>
    <row r="2327" spans="1:41" s="43" customFormat="1" x14ac:dyDescent="0.25">
      <c r="A2327" s="42"/>
      <c r="B2327" s="42"/>
      <c r="C2327" s="42"/>
      <c r="D2327" s="42"/>
      <c r="E2327" s="42"/>
      <c r="F2327" s="62"/>
      <c r="G2327" s="62"/>
      <c r="H2327" s="63"/>
      <c r="I2327" s="293"/>
      <c r="K2327" s="42"/>
      <c r="L2327" s="42"/>
      <c r="M2327" s="42"/>
      <c r="N2327" s="42"/>
      <c r="O2327" s="63"/>
      <c r="P2327" s="42"/>
      <c r="Q2327" s="42"/>
      <c r="S2327" s="42"/>
      <c r="T2327" s="39"/>
      <c r="U2327" s="39"/>
      <c r="V2327" s="39"/>
      <c r="W2327" s="39"/>
      <c r="X2327" s="39"/>
      <c r="Y2327" s="39"/>
      <c r="AN2327" s="68"/>
      <c r="AO2327" s="68"/>
    </row>
    <row r="2328" spans="1:41" s="43" customFormat="1" x14ac:dyDescent="0.25">
      <c r="A2328" s="42"/>
      <c r="B2328" s="42"/>
      <c r="C2328" s="42"/>
      <c r="D2328" s="42"/>
      <c r="E2328" s="42"/>
      <c r="F2328" s="62"/>
      <c r="G2328" s="62"/>
      <c r="H2328" s="63"/>
      <c r="I2328" s="293"/>
      <c r="K2328" s="42"/>
      <c r="L2328" s="42"/>
      <c r="M2328" s="42"/>
      <c r="N2328" s="42"/>
      <c r="O2328" s="63"/>
      <c r="P2328" s="42"/>
      <c r="Q2328" s="42"/>
      <c r="S2328" s="42"/>
      <c r="T2328" s="39"/>
      <c r="U2328" s="39"/>
      <c r="V2328" s="39"/>
      <c r="W2328" s="39"/>
      <c r="X2328" s="39"/>
      <c r="Y2328" s="39"/>
      <c r="AN2328" s="68"/>
      <c r="AO2328" s="68"/>
    </row>
    <row r="2329" spans="1:41" s="43" customFormat="1" x14ac:dyDescent="0.25">
      <c r="A2329" s="42"/>
      <c r="B2329" s="42"/>
      <c r="C2329" s="42"/>
      <c r="D2329" s="42"/>
      <c r="E2329" s="42"/>
      <c r="F2329" s="62"/>
      <c r="G2329" s="62"/>
      <c r="H2329" s="63"/>
      <c r="I2329" s="293"/>
      <c r="K2329" s="42"/>
      <c r="L2329" s="42"/>
      <c r="M2329" s="42"/>
      <c r="N2329" s="42"/>
      <c r="O2329" s="63"/>
      <c r="P2329" s="42"/>
      <c r="Q2329" s="42"/>
      <c r="S2329" s="42"/>
      <c r="T2329" s="39"/>
      <c r="U2329" s="39"/>
      <c r="V2329" s="39"/>
      <c r="W2329" s="39"/>
      <c r="X2329" s="39"/>
      <c r="Y2329" s="39"/>
      <c r="AN2329" s="68"/>
      <c r="AO2329" s="68"/>
    </row>
    <row r="2330" spans="1:41" s="43" customFormat="1" x14ac:dyDescent="0.25">
      <c r="A2330" s="42"/>
      <c r="B2330" s="42"/>
      <c r="C2330" s="42"/>
      <c r="D2330" s="42"/>
      <c r="E2330" s="42"/>
      <c r="F2330" s="62"/>
      <c r="G2330" s="62"/>
      <c r="H2330" s="63"/>
      <c r="I2330" s="293"/>
      <c r="K2330" s="42"/>
      <c r="L2330" s="42"/>
      <c r="M2330" s="42"/>
      <c r="N2330" s="42"/>
      <c r="O2330" s="63"/>
      <c r="P2330" s="42"/>
      <c r="Q2330" s="42"/>
      <c r="S2330" s="42"/>
      <c r="T2330" s="39"/>
      <c r="U2330" s="39"/>
      <c r="V2330" s="39"/>
      <c r="W2330" s="39"/>
      <c r="X2330" s="39"/>
      <c r="Y2330" s="39"/>
      <c r="AN2330" s="68"/>
      <c r="AO2330" s="68"/>
    </row>
    <row r="2331" spans="1:41" s="43" customFormat="1" x14ac:dyDescent="0.25">
      <c r="A2331" s="42"/>
      <c r="B2331" s="42"/>
      <c r="C2331" s="42"/>
      <c r="D2331" s="42"/>
      <c r="E2331" s="42"/>
      <c r="F2331" s="62"/>
      <c r="G2331" s="62"/>
      <c r="H2331" s="63"/>
      <c r="I2331" s="293"/>
      <c r="K2331" s="42"/>
      <c r="L2331" s="42"/>
      <c r="M2331" s="42"/>
      <c r="N2331" s="42"/>
      <c r="O2331" s="63"/>
      <c r="P2331" s="42"/>
      <c r="Q2331" s="42"/>
      <c r="S2331" s="42"/>
      <c r="T2331" s="39"/>
      <c r="U2331" s="39"/>
      <c r="V2331" s="39"/>
      <c r="W2331" s="39"/>
      <c r="X2331" s="39"/>
      <c r="Y2331" s="39"/>
      <c r="AN2331" s="68"/>
      <c r="AO2331" s="68"/>
    </row>
    <row r="2332" spans="1:41" s="43" customFormat="1" x14ac:dyDescent="0.25">
      <c r="A2332" s="42"/>
      <c r="B2332" s="42"/>
      <c r="C2332" s="42"/>
      <c r="D2332" s="42"/>
      <c r="E2332" s="42"/>
      <c r="F2332" s="62"/>
      <c r="G2332" s="62"/>
      <c r="H2332" s="63"/>
      <c r="I2332" s="293"/>
      <c r="K2332" s="42"/>
      <c r="L2332" s="42"/>
      <c r="M2332" s="42"/>
      <c r="N2332" s="42"/>
      <c r="O2332" s="63"/>
      <c r="P2332" s="42"/>
      <c r="Q2332" s="42"/>
      <c r="S2332" s="42"/>
      <c r="T2332" s="39"/>
      <c r="U2332" s="39"/>
      <c r="V2332" s="39"/>
      <c r="W2332" s="39"/>
      <c r="X2332" s="39"/>
      <c r="Y2332" s="39"/>
      <c r="AN2332" s="68"/>
      <c r="AO2332" s="68"/>
    </row>
    <row r="2333" spans="1:41" s="43" customFormat="1" x14ac:dyDescent="0.25">
      <c r="A2333" s="42"/>
      <c r="B2333" s="42"/>
      <c r="C2333" s="42"/>
      <c r="D2333" s="42"/>
      <c r="E2333" s="42"/>
      <c r="F2333" s="62"/>
      <c r="G2333" s="62"/>
      <c r="H2333" s="63"/>
      <c r="I2333" s="293"/>
      <c r="K2333" s="42"/>
      <c r="L2333" s="42"/>
      <c r="M2333" s="42"/>
      <c r="N2333" s="42"/>
      <c r="O2333" s="63"/>
      <c r="P2333" s="42"/>
      <c r="Q2333" s="42"/>
      <c r="S2333" s="42"/>
      <c r="T2333" s="39"/>
      <c r="U2333" s="39"/>
      <c r="V2333" s="39"/>
      <c r="W2333" s="39"/>
      <c r="X2333" s="39"/>
      <c r="Y2333" s="39"/>
      <c r="AN2333" s="68"/>
      <c r="AO2333" s="68"/>
    </row>
    <row r="2334" spans="1:41" s="43" customFormat="1" x14ac:dyDescent="0.25">
      <c r="A2334" s="42"/>
      <c r="B2334" s="42"/>
      <c r="C2334" s="42"/>
      <c r="D2334" s="42"/>
      <c r="E2334" s="42"/>
      <c r="F2334" s="62"/>
      <c r="G2334" s="62"/>
      <c r="H2334" s="63"/>
      <c r="I2334" s="293"/>
      <c r="K2334" s="42"/>
      <c r="L2334" s="42"/>
      <c r="M2334" s="42"/>
      <c r="N2334" s="42"/>
      <c r="O2334" s="63"/>
      <c r="P2334" s="42"/>
      <c r="Q2334" s="42"/>
      <c r="S2334" s="42"/>
      <c r="T2334" s="39"/>
      <c r="U2334" s="39"/>
      <c r="V2334" s="39"/>
      <c r="W2334" s="39"/>
      <c r="X2334" s="39"/>
      <c r="Y2334" s="39"/>
      <c r="AN2334" s="68"/>
      <c r="AO2334" s="68"/>
    </row>
    <row r="2335" spans="1:41" s="43" customFormat="1" x14ac:dyDescent="0.25">
      <c r="A2335" s="42"/>
      <c r="B2335" s="42"/>
      <c r="C2335" s="42"/>
      <c r="D2335" s="42"/>
      <c r="E2335" s="42"/>
      <c r="F2335" s="62"/>
      <c r="G2335" s="62"/>
      <c r="H2335" s="63"/>
      <c r="I2335" s="293"/>
      <c r="K2335" s="42"/>
      <c r="L2335" s="42"/>
      <c r="M2335" s="42"/>
      <c r="N2335" s="42"/>
      <c r="O2335" s="63"/>
      <c r="P2335" s="42"/>
      <c r="Q2335" s="42"/>
      <c r="S2335" s="42"/>
      <c r="T2335" s="39"/>
      <c r="U2335" s="39"/>
      <c r="V2335" s="39"/>
      <c r="W2335" s="39"/>
      <c r="X2335" s="39"/>
      <c r="Y2335" s="39"/>
      <c r="AN2335" s="68"/>
      <c r="AO2335" s="68"/>
    </row>
    <row r="2336" spans="1:41" s="43" customFormat="1" x14ac:dyDescent="0.25">
      <c r="A2336" s="42"/>
      <c r="B2336" s="42"/>
      <c r="C2336" s="42"/>
      <c r="D2336" s="42"/>
      <c r="E2336" s="42"/>
      <c r="F2336" s="62"/>
      <c r="G2336" s="62"/>
      <c r="H2336" s="63"/>
      <c r="I2336" s="293"/>
      <c r="K2336" s="42"/>
      <c r="L2336" s="42"/>
      <c r="M2336" s="42"/>
      <c r="N2336" s="42"/>
      <c r="O2336" s="63"/>
      <c r="P2336" s="42"/>
      <c r="Q2336" s="42"/>
      <c r="S2336" s="42"/>
      <c r="T2336" s="39"/>
      <c r="U2336" s="39"/>
      <c r="V2336" s="39"/>
      <c r="W2336" s="39"/>
      <c r="X2336" s="39"/>
      <c r="Y2336" s="39"/>
      <c r="AN2336" s="68"/>
      <c r="AO2336" s="68"/>
    </row>
    <row r="2337" spans="1:41" s="43" customFormat="1" x14ac:dyDescent="0.25">
      <c r="A2337" s="42"/>
      <c r="B2337" s="42"/>
      <c r="C2337" s="42"/>
      <c r="D2337" s="42"/>
      <c r="E2337" s="42"/>
      <c r="F2337" s="62"/>
      <c r="G2337" s="62"/>
      <c r="H2337" s="63"/>
      <c r="I2337" s="293"/>
      <c r="K2337" s="42"/>
      <c r="L2337" s="42"/>
      <c r="M2337" s="42"/>
      <c r="N2337" s="42"/>
      <c r="O2337" s="63"/>
      <c r="P2337" s="42"/>
      <c r="Q2337" s="42"/>
      <c r="S2337" s="42"/>
      <c r="T2337" s="39"/>
      <c r="U2337" s="39"/>
      <c r="V2337" s="39"/>
      <c r="W2337" s="39"/>
      <c r="X2337" s="39"/>
      <c r="Y2337" s="39"/>
      <c r="AN2337" s="68"/>
      <c r="AO2337" s="68"/>
    </row>
    <row r="2338" spans="1:41" s="43" customFormat="1" x14ac:dyDescent="0.25">
      <c r="A2338" s="42"/>
      <c r="B2338" s="42"/>
      <c r="C2338" s="42"/>
      <c r="D2338" s="42"/>
      <c r="E2338" s="42"/>
      <c r="F2338" s="62"/>
      <c r="G2338" s="62"/>
      <c r="H2338" s="63"/>
      <c r="I2338" s="293"/>
      <c r="K2338" s="42"/>
      <c r="L2338" s="42"/>
      <c r="M2338" s="42"/>
      <c r="N2338" s="42"/>
      <c r="O2338" s="63"/>
      <c r="P2338" s="42"/>
      <c r="Q2338" s="42"/>
      <c r="S2338" s="42"/>
      <c r="T2338" s="39"/>
      <c r="U2338" s="39"/>
      <c r="V2338" s="39"/>
      <c r="W2338" s="39"/>
      <c r="X2338" s="39"/>
      <c r="Y2338" s="39"/>
      <c r="AN2338" s="68"/>
      <c r="AO2338" s="68"/>
    </row>
    <row r="2339" spans="1:41" s="43" customFormat="1" x14ac:dyDescent="0.25">
      <c r="A2339" s="42"/>
      <c r="B2339" s="42"/>
      <c r="C2339" s="42"/>
      <c r="D2339" s="42"/>
      <c r="E2339" s="42"/>
      <c r="F2339" s="62"/>
      <c r="G2339" s="62"/>
      <c r="H2339" s="63"/>
      <c r="I2339" s="293"/>
      <c r="K2339" s="42"/>
      <c r="L2339" s="42"/>
      <c r="M2339" s="42"/>
      <c r="N2339" s="42"/>
      <c r="O2339" s="63"/>
      <c r="P2339" s="42"/>
      <c r="Q2339" s="42"/>
      <c r="S2339" s="42"/>
      <c r="T2339" s="39"/>
      <c r="U2339" s="39"/>
      <c r="V2339" s="39"/>
      <c r="W2339" s="39"/>
      <c r="X2339" s="39"/>
      <c r="Y2339" s="39"/>
      <c r="AN2339" s="68"/>
      <c r="AO2339" s="68"/>
    </row>
    <row r="2340" spans="1:41" s="43" customFormat="1" x14ac:dyDescent="0.25">
      <c r="A2340" s="42"/>
      <c r="B2340" s="42"/>
      <c r="C2340" s="42"/>
      <c r="D2340" s="42"/>
      <c r="E2340" s="42"/>
      <c r="F2340" s="62"/>
      <c r="G2340" s="62"/>
      <c r="H2340" s="63"/>
      <c r="I2340" s="293"/>
      <c r="K2340" s="42"/>
      <c r="L2340" s="42"/>
      <c r="M2340" s="42"/>
      <c r="N2340" s="42"/>
      <c r="O2340" s="63"/>
      <c r="P2340" s="42"/>
      <c r="Q2340" s="42"/>
      <c r="S2340" s="42"/>
      <c r="T2340" s="39"/>
      <c r="U2340" s="39"/>
      <c r="V2340" s="39"/>
      <c r="W2340" s="39"/>
      <c r="X2340" s="39"/>
      <c r="Y2340" s="39"/>
      <c r="AN2340" s="68"/>
      <c r="AO2340" s="68"/>
    </row>
    <row r="2341" spans="1:41" s="43" customFormat="1" x14ac:dyDescent="0.25">
      <c r="A2341" s="42"/>
      <c r="B2341" s="42"/>
      <c r="C2341" s="42"/>
      <c r="D2341" s="42"/>
      <c r="E2341" s="42"/>
      <c r="F2341" s="62"/>
      <c r="G2341" s="62"/>
      <c r="H2341" s="63"/>
      <c r="I2341" s="293"/>
      <c r="K2341" s="42"/>
      <c r="L2341" s="42"/>
      <c r="M2341" s="42"/>
      <c r="N2341" s="42"/>
      <c r="O2341" s="63"/>
      <c r="P2341" s="42"/>
      <c r="Q2341" s="42"/>
      <c r="S2341" s="42"/>
      <c r="T2341" s="39"/>
      <c r="U2341" s="39"/>
      <c r="V2341" s="39"/>
      <c r="W2341" s="39"/>
      <c r="X2341" s="39"/>
      <c r="Y2341" s="39"/>
      <c r="AN2341" s="68"/>
      <c r="AO2341" s="68"/>
    </row>
    <row r="2342" spans="1:41" s="43" customFormat="1" x14ac:dyDescent="0.25">
      <c r="A2342" s="42"/>
      <c r="B2342" s="42"/>
      <c r="C2342" s="42"/>
      <c r="D2342" s="42"/>
      <c r="E2342" s="42"/>
      <c r="F2342" s="62"/>
      <c r="G2342" s="62"/>
      <c r="H2342" s="63"/>
      <c r="I2342" s="293"/>
      <c r="K2342" s="42"/>
      <c r="L2342" s="42"/>
      <c r="M2342" s="42"/>
      <c r="N2342" s="42"/>
      <c r="O2342" s="63"/>
      <c r="P2342" s="42"/>
      <c r="Q2342" s="42"/>
      <c r="S2342" s="42"/>
      <c r="T2342" s="39"/>
      <c r="U2342" s="39"/>
      <c r="V2342" s="39"/>
      <c r="W2342" s="39"/>
      <c r="X2342" s="39"/>
      <c r="Y2342" s="39"/>
      <c r="AN2342" s="68"/>
      <c r="AO2342" s="68"/>
    </row>
    <row r="2343" spans="1:41" s="43" customFormat="1" x14ac:dyDescent="0.25">
      <c r="A2343" s="42"/>
      <c r="B2343" s="42"/>
      <c r="C2343" s="42"/>
      <c r="D2343" s="42"/>
      <c r="E2343" s="42"/>
      <c r="F2343" s="62"/>
      <c r="G2343" s="62"/>
      <c r="H2343" s="63"/>
      <c r="I2343" s="293"/>
      <c r="K2343" s="42"/>
      <c r="L2343" s="42"/>
      <c r="M2343" s="42"/>
      <c r="N2343" s="42"/>
      <c r="O2343" s="63"/>
      <c r="P2343" s="42"/>
      <c r="Q2343" s="42"/>
      <c r="S2343" s="42"/>
      <c r="T2343" s="39"/>
      <c r="U2343" s="39"/>
      <c r="V2343" s="39"/>
      <c r="W2343" s="39"/>
      <c r="X2343" s="39"/>
      <c r="Y2343" s="39"/>
      <c r="AN2343" s="68"/>
      <c r="AO2343" s="68"/>
    </row>
    <row r="2344" spans="1:41" s="43" customFormat="1" x14ac:dyDescent="0.25">
      <c r="A2344" s="42"/>
      <c r="B2344" s="42"/>
      <c r="C2344" s="42"/>
      <c r="D2344" s="42"/>
      <c r="E2344" s="42"/>
      <c r="F2344" s="62"/>
      <c r="G2344" s="62"/>
      <c r="H2344" s="63"/>
      <c r="I2344" s="293"/>
      <c r="K2344" s="42"/>
      <c r="L2344" s="42"/>
      <c r="M2344" s="42"/>
      <c r="N2344" s="42"/>
      <c r="O2344" s="63"/>
      <c r="P2344" s="42"/>
      <c r="Q2344" s="42"/>
      <c r="S2344" s="42"/>
      <c r="T2344" s="39"/>
      <c r="U2344" s="39"/>
      <c r="V2344" s="39"/>
      <c r="W2344" s="39"/>
      <c r="X2344" s="39"/>
      <c r="Y2344" s="39"/>
      <c r="AN2344" s="68"/>
      <c r="AO2344" s="68"/>
    </row>
    <row r="2345" spans="1:41" s="43" customFormat="1" x14ac:dyDescent="0.25">
      <c r="A2345" s="42"/>
      <c r="B2345" s="42"/>
      <c r="C2345" s="42"/>
      <c r="D2345" s="42"/>
      <c r="E2345" s="42"/>
      <c r="F2345" s="62"/>
      <c r="G2345" s="62"/>
      <c r="H2345" s="63"/>
      <c r="I2345" s="293"/>
      <c r="K2345" s="42"/>
      <c r="L2345" s="42"/>
      <c r="M2345" s="42"/>
      <c r="N2345" s="42"/>
      <c r="O2345" s="63"/>
      <c r="P2345" s="42"/>
      <c r="Q2345" s="42"/>
      <c r="S2345" s="42"/>
      <c r="T2345" s="39"/>
      <c r="U2345" s="39"/>
      <c r="V2345" s="39"/>
      <c r="W2345" s="39"/>
      <c r="X2345" s="39"/>
      <c r="Y2345" s="39"/>
      <c r="AN2345" s="68"/>
      <c r="AO2345" s="68"/>
    </row>
    <row r="2346" spans="1:41" s="43" customFormat="1" x14ac:dyDescent="0.25">
      <c r="A2346" s="42"/>
      <c r="B2346" s="42"/>
      <c r="C2346" s="42"/>
      <c r="D2346" s="42"/>
      <c r="E2346" s="42"/>
      <c r="F2346" s="62"/>
      <c r="G2346" s="62"/>
      <c r="H2346" s="63"/>
      <c r="I2346" s="293"/>
      <c r="K2346" s="42"/>
      <c r="L2346" s="42"/>
      <c r="M2346" s="42"/>
      <c r="N2346" s="42"/>
      <c r="O2346" s="63"/>
      <c r="P2346" s="42"/>
      <c r="Q2346" s="42"/>
      <c r="S2346" s="42"/>
      <c r="T2346" s="39"/>
      <c r="U2346" s="39"/>
      <c r="V2346" s="39"/>
      <c r="W2346" s="39"/>
      <c r="X2346" s="39"/>
      <c r="Y2346" s="39"/>
      <c r="AN2346" s="68"/>
      <c r="AO2346" s="68"/>
    </row>
    <row r="2347" spans="1:41" s="43" customFormat="1" x14ac:dyDescent="0.25">
      <c r="A2347" s="42"/>
      <c r="B2347" s="42"/>
      <c r="C2347" s="42"/>
      <c r="D2347" s="42"/>
      <c r="E2347" s="42"/>
      <c r="F2347" s="62"/>
      <c r="G2347" s="62"/>
      <c r="H2347" s="63"/>
      <c r="I2347" s="293"/>
      <c r="K2347" s="42"/>
      <c r="L2347" s="42"/>
      <c r="M2347" s="42"/>
      <c r="N2347" s="42"/>
      <c r="O2347" s="63"/>
      <c r="P2347" s="42"/>
      <c r="Q2347" s="42"/>
      <c r="S2347" s="42"/>
      <c r="T2347" s="39"/>
      <c r="U2347" s="39"/>
      <c r="V2347" s="39"/>
      <c r="W2347" s="39"/>
      <c r="X2347" s="39"/>
      <c r="Y2347" s="39"/>
      <c r="AN2347" s="68"/>
      <c r="AO2347" s="68"/>
    </row>
    <row r="2348" spans="1:41" s="43" customFormat="1" x14ac:dyDescent="0.25">
      <c r="A2348" s="42"/>
      <c r="B2348" s="42"/>
      <c r="C2348" s="42"/>
      <c r="D2348" s="42"/>
      <c r="E2348" s="42"/>
      <c r="F2348" s="62"/>
      <c r="G2348" s="62"/>
      <c r="H2348" s="63"/>
      <c r="I2348" s="293"/>
      <c r="K2348" s="42"/>
      <c r="L2348" s="42"/>
      <c r="M2348" s="42"/>
      <c r="N2348" s="42"/>
      <c r="O2348" s="63"/>
      <c r="P2348" s="42"/>
      <c r="Q2348" s="42"/>
      <c r="S2348" s="42"/>
      <c r="T2348" s="39"/>
      <c r="U2348" s="39"/>
      <c r="V2348" s="39"/>
      <c r="W2348" s="39"/>
      <c r="X2348" s="39"/>
      <c r="Y2348" s="39"/>
      <c r="AN2348" s="68"/>
      <c r="AO2348" s="68"/>
    </row>
    <row r="2349" spans="1:41" s="43" customFormat="1" x14ac:dyDescent="0.25">
      <c r="A2349" s="42"/>
      <c r="B2349" s="42"/>
      <c r="C2349" s="42"/>
      <c r="D2349" s="42"/>
      <c r="E2349" s="42"/>
      <c r="F2349" s="62"/>
      <c r="G2349" s="62"/>
      <c r="H2349" s="63"/>
      <c r="I2349" s="293"/>
      <c r="K2349" s="42"/>
      <c r="L2349" s="42"/>
      <c r="M2349" s="42"/>
      <c r="N2349" s="42"/>
      <c r="O2349" s="63"/>
      <c r="P2349" s="42"/>
      <c r="Q2349" s="42"/>
      <c r="S2349" s="42"/>
      <c r="T2349" s="39"/>
      <c r="U2349" s="39"/>
      <c r="V2349" s="39"/>
      <c r="W2349" s="39"/>
      <c r="X2349" s="39"/>
      <c r="Y2349" s="39"/>
      <c r="AN2349" s="68"/>
      <c r="AO2349" s="68"/>
    </row>
    <row r="2350" spans="1:41" s="43" customFormat="1" x14ac:dyDescent="0.25">
      <c r="A2350" s="42"/>
      <c r="B2350" s="42"/>
      <c r="C2350" s="42"/>
      <c r="D2350" s="42"/>
      <c r="E2350" s="42"/>
      <c r="F2350" s="62"/>
      <c r="G2350" s="62"/>
      <c r="H2350" s="63"/>
      <c r="I2350" s="293"/>
      <c r="K2350" s="42"/>
      <c r="L2350" s="42"/>
      <c r="M2350" s="42"/>
      <c r="N2350" s="42"/>
      <c r="O2350" s="63"/>
      <c r="P2350" s="42"/>
      <c r="Q2350" s="42"/>
      <c r="S2350" s="42"/>
      <c r="T2350" s="39"/>
      <c r="U2350" s="39"/>
      <c r="V2350" s="39"/>
      <c r="W2350" s="39"/>
      <c r="X2350" s="39"/>
      <c r="Y2350" s="39"/>
      <c r="AN2350" s="68"/>
      <c r="AO2350" s="68"/>
    </row>
    <row r="2351" spans="1:41" s="43" customFormat="1" x14ac:dyDescent="0.25">
      <c r="A2351" s="42"/>
      <c r="B2351" s="42"/>
      <c r="C2351" s="42"/>
      <c r="D2351" s="42"/>
      <c r="E2351" s="42"/>
      <c r="F2351" s="62"/>
      <c r="G2351" s="62"/>
      <c r="H2351" s="63"/>
      <c r="I2351" s="293"/>
      <c r="K2351" s="42"/>
      <c r="L2351" s="42"/>
      <c r="M2351" s="42"/>
      <c r="N2351" s="42"/>
      <c r="O2351" s="63"/>
      <c r="P2351" s="42"/>
      <c r="Q2351" s="42"/>
      <c r="S2351" s="42"/>
      <c r="T2351" s="39"/>
      <c r="U2351" s="39"/>
      <c r="V2351" s="39"/>
      <c r="W2351" s="39"/>
      <c r="X2351" s="39"/>
      <c r="Y2351" s="39"/>
      <c r="AN2351" s="68"/>
      <c r="AO2351" s="68"/>
    </row>
    <row r="2352" spans="1:41" s="43" customFormat="1" x14ac:dyDescent="0.25">
      <c r="A2352" s="42"/>
      <c r="B2352" s="42"/>
      <c r="C2352" s="42"/>
      <c r="D2352" s="42"/>
      <c r="E2352" s="42"/>
      <c r="F2352" s="62"/>
      <c r="G2352" s="62"/>
      <c r="H2352" s="63"/>
      <c r="I2352" s="293"/>
      <c r="K2352" s="42"/>
      <c r="L2352" s="42"/>
      <c r="M2352" s="42"/>
      <c r="N2352" s="42"/>
      <c r="O2352" s="63"/>
      <c r="P2352" s="42"/>
      <c r="Q2352" s="42"/>
      <c r="S2352" s="42"/>
      <c r="T2352" s="39"/>
      <c r="U2352" s="39"/>
      <c r="V2352" s="39"/>
      <c r="W2352" s="39"/>
      <c r="X2352" s="39"/>
      <c r="Y2352" s="39"/>
      <c r="AN2352" s="68"/>
      <c r="AO2352" s="68"/>
    </row>
    <row r="2353" spans="1:41" s="43" customFormat="1" x14ac:dyDescent="0.25">
      <c r="A2353" s="42"/>
      <c r="B2353" s="42"/>
      <c r="C2353" s="42"/>
      <c r="D2353" s="42"/>
      <c r="E2353" s="42"/>
      <c r="F2353" s="62"/>
      <c r="G2353" s="62"/>
      <c r="H2353" s="63"/>
      <c r="I2353" s="293"/>
      <c r="K2353" s="42"/>
      <c r="L2353" s="42"/>
      <c r="M2353" s="42"/>
      <c r="N2353" s="42"/>
      <c r="O2353" s="63"/>
      <c r="P2353" s="42"/>
      <c r="Q2353" s="42"/>
      <c r="S2353" s="42"/>
      <c r="T2353" s="39"/>
      <c r="U2353" s="39"/>
      <c r="V2353" s="39"/>
      <c r="W2353" s="39"/>
      <c r="X2353" s="39"/>
      <c r="Y2353" s="39"/>
      <c r="AN2353" s="68"/>
      <c r="AO2353" s="68"/>
    </row>
    <row r="2354" spans="1:41" s="43" customFormat="1" x14ac:dyDescent="0.25">
      <c r="A2354" s="42"/>
      <c r="B2354" s="42"/>
      <c r="C2354" s="42"/>
      <c r="D2354" s="42"/>
      <c r="E2354" s="42"/>
      <c r="F2354" s="62"/>
      <c r="G2354" s="62"/>
      <c r="H2354" s="63"/>
      <c r="I2354" s="293"/>
      <c r="K2354" s="42"/>
      <c r="L2354" s="42"/>
      <c r="M2354" s="42"/>
      <c r="N2354" s="42"/>
      <c r="O2354" s="63"/>
      <c r="P2354" s="42"/>
      <c r="Q2354" s="42"/>
      <c r="S2354" s="42"/>
      <c r="T2354" s="39"/>
      <c r="U2354" s="39"/>
      <c r="V2354" s="39"/>
      <c r="W2354" s="39"/>
      <c r="X2354" s="39"/>
      <c r="Y2354" s="39"/>
      <c r="AN2354" s="68"/>
      <c r="AO2354" s="68"/>
    </row>
    <row r="2355" spans="1:41" s="43" customFormat="1" x14ac:dyDescent="0.25">
      <c r="A2355" s="42"/>
      <c r="B2355" s="42"/>
      <c r="C2355" s="42"/>
      <c r="D2355" s="42"/>
      <c r="E2355" s="42"/>
      <c r="F2355" s="62"/>
      <c r="G2355" s="62"/>
      <c r="H2355" s="63"/>
      <c r="I2355" s="293"/>
      <c r="K2355" s="42"/>
      <c r="L2355" s="42"/>
      <c r="M2355" s="42"/>
      <c r="N2355" s="42"/>
      <c r="O2355" s="63"/>
      <c r="P2355" s="42"/>
      <c r="Q2355" s="42"/>
      <c r="S2355" s="42"/>
      <c r="T2355" s="39"/>
      <c r="U2355" s="39"/>
      <c r="V2355" s="39"/>
      <c r="W2355" s="39"/>
      <c r="X2355" s="39"/>
      <c r="Y2355" s="39"/>
      <c r="AN2355" s="68"/>
      <c r="AO2355" s="68"/>
    </row>
    <row r="2356" spans="1:41" s="43" customFormat="1" x14ac:dyDescent="0.25">
      <c r="A2356" s="42"/>
      <c r="B2356" s="42"/>
      <c r="C2356" s="42"/>
      <c r="D2356" s="42"/>
      <c r="E2356" s="42"/>
      <c r="F2356" s="62"/>
      <c r="G2356" s="62"/>
      <c r="H2356" s="63"/>
      <c r="I2356" s="293"/>
      <c r="K2356" s="42"/>
      <c r="L2356" s="42"/>
      <c r="M2356" s="42"/>
      <c r="N2356" s="42"/>
      <c r="O2356" s="63"/>
      <c r="P2356" s="42"/>
      <c r="Q2356" s="42"/>
      <c r="S2356" s="42"/>
      <c r="T2356" s="39"/>
      <c r="U2356" s="39"/>
      <c r="V2356" s="39"/>
      <c r="W2356" s="39"/>
      <c r="X2356" s="39"/>
      <c r="Y2356" s="39"/>
      <c r="AN2356" s="68"/>
      <c r="AO2356" s="68"/>
    </row>
    <row r="2357" spans="1:41" s="43" customFormat="1" x14ac:dyDescent="0.25">
      <c r="A2357" s="42"/>
      <c r="B2357" s="42"/>
      <c r="C2357" s="42"/>
      <c r="D2357" s="42"/>
      <c r="E2357" s="42"/>
      <c r="F2357" s="62"/>
      <c r="G2357" s="62"/>
      <c r="H2357" s="63"/>
      <c r="I2357" s="293"/>
      <c r="K2357" s="42"/>
      <c r="L2357" s="42"/>
      <c r="M2357" s="42"/>
      <c r="N2357" s="42"/>
      <c r="O2357" s="63"/>
      <c r="P2357" s="42"/>
      <c r="Q2357" s="42"/>
      <c r="S2357" s="42"/>
      <c r="T2357" s="39"/>
      <c r="U2357" s="39"/>
      <c r="V2357" s="39"/>
      <c r="W2357" s="39"/>
      <c r="X2357" s="39"/>
      <c r="Y2357" s="39"/>
      <c r="AN2357" s="68"/>
      <c r="AO2357" s="68"/>
    </row>
    <row r="2358" spans="1:41" s="43" customFormat="1" x14ac:dyDescent="0.25">
      <c r="A2358" s="42"/>
      <c r="B2358" s="42"/>
      <c r="C2358" s="42"/>
      <c r="D2358" s="42"/>
      <c r="E2358" s="42"/>
      <c r="F2358" s="62"/>
      <c r="G2358" s="62"/>
      <c r="H2358" s="63"/>
      <c r="I2358" s="293"/>
      <c r="K2358" s="42"/>
      <c r="L2358" s="42"/>
      <c r="M2358" s="42"/>
      <c r="N2358" s="42"/>
      <c r="O2358" s="63"/>
      <c r="P2358" s="42"/>
      <c r="Q2358" s="42"/>
      <c r="S2358" s="42"/>
      <c r="T2358" s="39"/>
      <c r="U2358" s="39"/>
      <c r="V2358" s="39"/>
      <c r="W2358" s="39"/>
      <c r="X2358" s="39"/>
      <c r="Y2358" s="39"/>
      <c r="AN2358" s="68"/>
      <c r="AO2358" s="68"/>
    </row>
    <row r="2359" spans="1:41" s="43" customFormat="1" x14ac:dyDescent="0.25">
      <c r="A2359" s="42"/>
      <c r="B2359" s="42"/>
      <c r="C2359" s="42"/>
      <c r="D2359" s="42"/>
      <c r="E2359" s="42"/>
      <c r="F2359" s="62"/>
      <c r="G2359" s="62"/>
      <c r="H2359" s="63"/>
      <c r="I2359" s="293"/>
      <c r="K2359" s="42"/>
      <c r="L2359" s="42"/>
      <c r="M2359" s="42"/>
      <c r="N2359" s="42"/>
      <c r="O2359" s="63"/>
      <c r="P2359" s="42"/>
      <c r="Q2359" s="42"/>
      <c r="S2359" s="42"/>
      <c r="T2359" s="39"/>
      <c r="U2359" s="39"/>
      <c r="V2359" s="39"/>
      <c r="W2359" s="39"/>
      <c r="X2359" s="39"/>
      <c r="Y2359" s="39"/>
      <c r="AN2359" s="68"/>
      <c r="AO2359" s="68"/>
    </row>
    <row r="2360" spans="1:41" s="43" customFormat="1" x14ac:dyDescent="0.25">
      <c r="A2360" s="42"/>
      <c r="B2360" s="42"/>
      <c r="C2360" s="42"/>
      <c r="D2360" s="42"/>
      <c r="E2360" s="42"/>
      <c r="F2360" s="62"/>
      <c r="G2360" s="62"/>
      <c r="H2360" s="63"/>
      <c r="I2360" s="293"/>
      <c r="K2360" s="42"/>
      <c r="L2360" s="42"/>
      <c r="M2360" s="42"/>
      <c r="N2360" s="42"/>
      <c r="O2360" s="63"/>
      <c r="P2360" s="42"/>
      <c r="Q2360" s="42"/>
      <c r="S2360" s="42"/>
      <c r="T2360" s="39"/>
      <c r="U2360" s="39"/>
      <c r="V2360" s="39"/>
      <c r="W2360" s="39"/>
      <c r="X2360" s="39"/>
      <c r="Y2360" s="39"/>
      <c r="AN2360" s="68"/>
      <c r="AO2360" s="68"/>
    </row>
    <row r="2361" spans="1:41" s="43" customFormat="1" x14ac:dyDescent="0.25">
      <c r="A2361" s="42"/>
      <c r="B2361" s="42"/>
      <c r="C2361" s="42"/>
      <c r="D2361" s="42"/>
      <c r="E2361" s="42"/>
      <c r="F2361" s="62"/>
      <c r="G2361" s="62"/>
      <c r="H2361" s="63"/>
      <c r="I2361" s="293"/>
      <c r="K2361" s="42"/>
      <c r="L2361" s="42"/>
      <c r="M2361" s="42"/>
      <c r="N2361" s="42"/>
      <c r="O2361" s="63"/>
      <c r="P2361" s="42"/>
      <c r="Q2361" s="42"/>
      <c r="S2361" s="42"/>
      <c r="T2361" s="39"/>
      <c r="U2361" s="39"/>
      <c r="V2361" s="39"/>
      <c r="W2361" s="39"/>
      <c r="X2361" s="39"/>
      <c r="Y2361" s="39"/>
      <c r="AN2361" s="68"/>
      <c r="AO2361" s="68"/>
    </row>
    <row r="2362" spans="1:41" s="43" customFormat="1" x14ac:dyDescent="0.25">
      <c r="A2362" s="42"/>
      <c r="B2362" s="42"/>
      <c r="C2362" s="42"/>
      <c r="D2362" s="42"/>
      <c r="E2362" s="42"/>
      <c r="F2362" s="62"/>
      <c r="G2362" s="62"/>
      <c r="H2362" s="63"/>
      <c r="I2362" s="293"/>
      <c r="K2362" s="42"/>
      <c r="L2362" s="42"/>
      <c r="M2362" s="42"/>
      <c r="N2362" s="42"/>
      <c r="O2362" s="63"/>
      <c r="P2362" s="42"/>
      <c r="Q2362" s="42"/>
      <c r="S2362" s="42"/>
      <c r="T2362" s="39"/>
      <c r="U2362" s="39"/>
      <c r="V2362" s="39"/>
      <c r="W2362" s="39"/>
      <c r="X2362" s="39"/>
      <c r="Y2362" s="39"/>
      <c r="AN2362" s="68"/>
      <c r="AO2362" s="68"/>
    </row>
    <row r="2363" spans="1:41" s="43" customFormat="1" x14ac:dyDescent="0.25">
      <c r="A2363" s="42"/>
      <c r="B2363" s="42"/>
      <c r="C2363" s="42"/>
      <c r="D2363" s="42"/>
      <c r="E2363" s="42"/>
      <c r="F2363" s="62"/>
      <c r="G2363" s="62"/>
      <c r="H2363" s="63"/>
      <c r="I2363" s="293"/>
      <c r="K2363" s="42"/>
      <c r="L2363" s="42"/>
      <c r="M2363" s="42"/>
      <c r="N2363" s="42"/>
      <c r="O2363" s="63"/>
      <c r="P2363" s="42"/>
      <c r="Q2363" s="42"/>
      <c r="S2363" s="42"/>
      <c r="T2363" s="39"/>
      <c r="U2363" s="39"/>
      <c r="V2363" s="39"/>
      <c r="W2363" s="39"/>
      <c r="X2363" s="39"/>
      <c r="Y2363" s="39"/>
      <c r="AN2363" s="68"/>
      <c r="AO2363" s="68"/>
    </row>
    <row r="2364" spans="1:41" s="43" customFormat="1" x14ac:dyDescent="0.25">
      <c r="A2364" s="42"/>
      <c r="B2364" s="42"/>
      <c r="C2364" s="42"/>
      <c r="D2364" s="42"/>
      <c r="E2364" s="42"/>
      <c r="F2364" s="62"/>
      <c r="G2364" s="62"/>
      <c r="H2364" s="63"/>
      <c r="I2364" s="293"/>
      <c r="K2364" s="42"/>
      <c r="L2364" s="42"/>
      <c r="M2364" s="42"/>
      <c r="N2364" s="42"/>
      <c r="O2364" s="63"/>
      <c r="P2364" s="42"/>
      <c r="Q2364" s="42"/>
      <c r="S2364" s="42"/>
      <c r="T2364" s="39"/>
      <c r="U2364" s="39"/>
      <c r="V2364" s="39"/>
      <c r="W2364" s="39"/>
      <c r="X2364" s="39"/>
      <c r="Y2364" s="39"/>
      <c r="AN2364" s="68"/>
      <c r="AO2364" s="68"/>
    </row>
    <row r="2365" spans="1:41" s="43" customFormat="1" x14ac:dyDescent="0.25">
      <c r="A2365" s="42"/>
      <c r="B2365" s="42"/>
      <c r="C2365" s="42"/>
      <c r="D2365" s="42"/>
      <c r="E2365" s="42"/>
      <c r="F2365" s="62"/>
      <c r="G2365" s="62"/>
      <c r="H2365" s="63"/>
      <c r="I2365" s="293"/>
      <c r="K2365" s="42"/>
      <c r="L2365" s="42"/>
      <c r="M2365" s="42"/>
      <c r="N2365" s="42"/>
      <c r="O2365" s="63"/>
      <c r="P2365" s="42"/>
      <c r="Q2365" s="42"/>
      <c r="S2365" s="42"/>
      <c r="T2365" s="39"/>
      <c r="U2365" s="39"/>
      <c r="V2365" s="39"/>
      <c r="W2365" s="39"/>
      <c r="X2365" s="39"/>
      <c r="Y2365" s="39"/>
      <c r="AN2365" s="68"/>
      <c r="AO2365" s="68"/>
    </row>
    <row r="2366" spans="1:41" s="43" customFormat="1" x14ac:dyDescent="0.25">
      <c r="A2366" s="42"/>
      <c r="B2366" s="42"/>
      <c r="C2366" s="42"/>
      <c r="D2366" s="42"/>
      <c r="E2366" s="42"/>
      <c r="F2366" s="62"/>
      <c r="G2366" s="62"/>
      <c r="H2366" s="63"/>
      <c r="I2366" s="293"/>
      <c r="K2366" s="42"/>
      <c r="L2366" s="42"/>
      <c r="M2366" s="42"/>
      <c r="N2366" s="42"/>
      <c r="O2366" s="63"/>
      <c r="P2366" s="42"/>
      <c r="Q2366" s="42"/>
      <c r="S2366" s="42"/>
      <c r="T2366" s="39"/>
      <c r="U2366" s="39"/>
      <c r="V2366" s="39"/>
      <c r="W2366" s="39"/>
      <c r="X2366" s="39"/>
      <c r="Y2366" s="39"/>
      <c r="AN2366" s="68"/>
      <c r="AO2366" s="68"/>
    </row>
    <row r="2367" spans="1:41" s="43" customFormat="1" x14ac:dyDescent="0.25">
      <c r="A2367" s="42"/>
      <c r="B2367" s="42"/>
      <c r="C2367" s="42"/>
      <c r="D2367" s="42"/>
      <c r="E2367" s="42"/>
      <c r="F2367" s="62"/>
      <c r="G2367" s="62"/>
      <c r="H2367" s="63"/>
      <c r="I2367" s="293"/>
      <c r="K2367" s="42"/>
      <c r="L2367" s="42"/>
      <c r="M2367" s="42"/>
      <c r="N2367" s="42"/>
      <c r="O2367" s="63"/>
      <c r="P2367" s="42"/>
      <c r="Q2367" s="42"/>
      <c r="S2367" s="42"/>
      <c r="T2367" s="39"/>
      <c r="U2367" s="39"/>
      <c r="V2367" s="39"/>
      <c r="W2367" s="39"/>
      <c r="X2367" s="39"/>
      <c r="Y2367" s="39"/>
      <c r="AN2367" s="68"/>
      <c r="AO2367" s="68"/>
    </row>
    <row r="2368" spans="1:41" s="43" customFormat="1" x14ac:dyDescent="0.25">
      <c r="A2368" s="42"/>
      <c r="B2368" s="42"/>
      <c r="C2368" s="42"/>
      <c r="D2368" s="42"/>
      <c r="E2368" s="42"/>
      <c r="F2368" s="62"/>
      <c r="G2368" s="62"/>
      <c r="H2368" s="63"/>
      <c r="I2368" s="293"/>
      <c r="K2368" s="42"/>
      <c r="L2368" s="42"/>
      <c r="M2368" s="42"/>
      <c r="N2368" s="42"/>
      <c r="O2368" s="63"/>
      <c r="P2368" s="42"/>
      <c r="Q2368" s="42"/>
      <c r="S2368" s="42"/>
      <c r="T2368" s="39"/>
      <c r="U2368" s="39"/>
      <c r="V2368" s="39"/>
      <c r="W2368" s="39"/>
      <c r="X2368" s="39"/>
      <c r="Y2368" s="39"/>
      <c r="AN2368" s="68"/>
      <c r="AO2368" s="68"/>
    </row>
    <row r="2369" spans="1:41" s="43" customFormat="1" x14ac:dyDescent="0.25">
      <c r="A2369" s="42"/>
      <c r="B2369" s="42"/>
      <c r="C2369" s="42"/>
      <c r="D2369" s="42"/>
      <c r="E2369" s="42"/>
      <c r="F2369" s="62"/>
      <c r="G2369" s="62"/>
      <c r="H2369" s="63"/>
      <c r="I2369" s="293"/>
      <c r="K2369" s="42"/>
      <c r="L2369" s="42"/>
      <c r="M2369" s="42"/>
      <c r="N2369" s="42"/>
      <c r="O2369" s="63"/>
      <c r="P2369" s="42"/>
      <c r="Q2369" s="42"/>
      <c r="S2369" s="42"/>
      <c r="T2369" s="39"/>
      <c r="U2369" s="39"/>
      <c r="V2369" s="39"/>
      <c r="W2369" s="39"/>
      <c r="X2369" s="39"/>
      <c r="Y2369" s="39"/>
      <c r="AN2369" s="68"/>
      <c r="AO2369" s="68"/>
    </row>
    <row r="2370" spans="1:41" s="43" customFormat="1" x14ac:dyDescent="0.25">
      <c r="A2370" s="42"/>
      <c r="B2370" s="42"/>
      <c r="C2370" s="42"/>
      <c r="D2370" s="42"/>
      <c r="E2370" s="42"/>
      <c r="F2370" s="62"/>
      <c r="G2370" s="62"/>
      <c r="H2370" s="63"/>
      <c r="I2370" s="293"/>
      <c r="K2370" s="42"/>
      <c r="L2370" s="42"/>
      <c r="M2370" s="42"/>
      <c r="N2370" s="42"/>
      <c r="O2370" s="63"/>
      <c r="P2370" s="42"/>
      <c r="Q2370" s="42"/>
      <c r="S2370" s="42"/>
      <c r="T2370" s="39"/>
      <c r="U2370" s="39"/>
      <c r="V2370" s="39"/>
      <c r="W2370" s="39"/>
      <c r="X2370" s="39"/>
      <c r="Y2370" s="39"/>
      <c r="AN2370" s="68"/>
      <c r="AO2370" s="68"/>
    </row>
    <row r="2371" spans="1:41" s="43" customFormat="1" x14ac:dyDescent="0.25">
      <c r="A2371" s="42"/>
      <c r="B2371" s="42"/>
      <c r="C2371" s="42"/>
      <c r="D2371" s="42"/>
      <c r="E2371" s="42"/>
      <c r="F2371" s="62"/>
      <c r="G2371" s="62"/>
      <c r="H2371" s="63"/>
      <c r="I2371" s="293"/>
      <c r="K2371" s="42"/>
      <c r="L2371" s="42"/>
      <c r="M2371" s="42"/>
      <c r="N2371" s="42"/>
      <c r="O2371" s="63"/>
      <c r="P2371" s="42"/>
      <c r="Q2371" s="42"/>
      <c r="S2371" s="42"/>
      <c r="T2371" s="39"/>
      <c r="U2371" s="39"/>
      <c r="V2371" s="39"/>
      <c r="W2371" s="39"/>
      <c r="X2371" s="39"/>
      <c r="Y2371" s="39"/>
      <c r="AN2371" s="68"/>
      <c r="AO2371" s="68"/>
    </row>
    <row r="2372" spans="1:41" s="43" customFormat="1" x14ac:dyDescent="0.25">
      <c r="A2372" s="42"/>
      <c r="B2372" s="42"/>
      <c r="C2372" s="42"/>
      <c r="D2372" s="42"/>
      <c r="E2372" s="42"/>
      <c r="F2372" s="62"/>
      <c r="G2372" s="62"/>
      <c r="H2372" s="63"/>
      <c r="I2372" s="293"/>
      <c r="K2372" s="42"/>
      <c r="L2372" s="42"/>
      <c r="M2372" s="42"/>
      <c r="N2372" s="42"/>
      <c r="O2372" s="63"/>
      <c r="P2372" s="42"/>
      <c r="Q2372" s="42"/>
      <c r="S2372" s="42"/>
      <c r="T2372" s="39"/>
      <c r="U2372" s="39"/>
      <c r="V2372" s="39"/>
      <c r="W2372" s="39"/>
      <c r="X2372" s="39"/>
      <c r="Y2372" s="39"/>
      <c r="AN2372" s="68"/>
      <c r="AO2372" s="68"/>
    </row>
    <row r="2373" spans="1:41" s="43" customFormat="1" x14ac:dyDescent="0.25">
      <c r="A2373" s="42"/>
      <c r="B2373" s="42"/>
      <c r="C2373" s="42"/>
      <c r="D2373" s="42"/>
      <c r="E2373" s="42"/>
      <c r="F2373" s="62"/>
      <c r="G2373" s="62"/>
      <c r="H2373" s="63"/>
      <c r="I2373" s="293"/>
      <c r="K2373" s="42"/>
      <c r="L2373" s="42"/>
      <c r="M2373" s="42"/>
      <c r="N2373" s="42"/>
      <c r="O2373" s="63"/>
      <c r="P2373" s="42"/>
      <c r="Q2373" s="42"/>
      <c r="S2373" s="42"/>
      <c r="T2373" s="39"/>
      <c r="U2373" s="39"/>
      <c r="V2373" s="39"/>
      <c r="W2373" s="39"/>
      <c r="X2373" s="39"/>
      <c r="Y2373" s="39"/>
      <c r="AN2373" s="68"/>
      <c r="AO2373" s="68"/>
    </row>
    <row r="2374" spans="1:41" s="43" customFormat="1" x14ac:dyDescent="0.25">
      <c r="A2374" s="42"/>
      <c r="B2374" s="42"/>
      <c r="C2374" s="42"/>
      <c r="D2374" s="42"/>
      <c r="E2374" s="42"/>
      <c r="F2374" s="62"/>
      <c r="G2374" s="62"/>
      <c r="H2374" s="63"/>
      <c r="I2374" s="293"/>
      <c r="K2374" s="42"/>
      <c r="L2374" s="42"/>
      <c r="M2374" s="42"/>
      <c r="N2374" s="42"/>
      <c r="O2374" s="63"/>
      <c r="P2374" s="42"/>
      <c r="Q2374" s="42"/>
      <c r="S2374" s="42"/>
      <c r="T2374" s="39"/>
      <c r="U2374" s="39"/>
      <c r="V2374" s="39"/>
      <c r="W2374" s="39"/>
      <c r="X2374" s="39"/>
      <c r="Y2374" s="39"/>
      <c r="AN2374" s="68"/>
      <c r="AO2374" s="68"/>
    </row>
    <row r="2375" spans="1:41" s="43" customFormat="1" x14ac:dyDescent="0.25">
      <c r="A2375" s="42"/>
      <c r="B2375" s="42"/>
      <c r="C2375" s="42"/>
      <c r="D2375" s="42"/>
      <c r="E2375" s="42"/>
      <c r="F2375" s="62"/>
      <c r="G2375" s="62"/>
      <c r="H2375" s="63"/>
      <c r="I2375" s="293"/>
      <c r="K2375" s="42"/>
      <c r="L2375" s="42"/>
      <c r="M2375" s="42"/>
      <c r="N2375" s="42"/>
      <c r="O2375" s="63"/>
      <c r="P2375" s="42"/>
      <c r="Q2375" s="42"/>
      <c r="S2375" s="42"/>
      <c r="T2375" s="39"/>
      <c r="U2375" s="39"/>
      <c r="V2375" s="39"/>
      <c r="W2375" s="39"/>
      <c r="X2375" s="39"/>
      <c r="Y2375" s="39"/>
      <c r="AN2375" s="68"/>
      <c r="AO2375" s="68"/>
    </row>
    <row r="2376" spans="1:41" s="43" customFormat="1" x14ac:dyDescent="0.25">
      <c r="A2376" s="42"/>
      <c r="B2376" s="42"/>
      <c r="C2376" s="42"/>
      <c r="D2376" s="42"/>
      <c r="E2376" s="42"/>
      <c r="F2376" s="62"/>
      <c r="G2376" s="62"/>
      <c r="H2376" s="63"/>
      <c r="I2376" s="293"/>
      <c r="K2376" s="42"/>
      <c r="L2376" s="42"/>
      <c r="M2376" s="42"/>
      <c r="N2376" s="42"/>
      <c r="O2376" s="63"/>
      <c r="P2376" s="42"/>
      <c r="Q2376" s="42"/>
      <c r="S2376" s="42"/>
      <c r="T2376" s="39"/>
      <c r="U2376" s="39"/>
      <c r="V2376" s="39"/>
      <c r="W2376" s="39"/>
      <c r="X2376" s="39"/>
      <c r="Y2376" s="39"/>
      <c r="AN2376" s="68"/>
      <c r="AO2376" s="68"/>
    </row>
    <row r="2377" spans="1:41" s="43" customFormat="1" x14ac:dyDescent="0.25">
      <c r="A2377" s="42"/>
      <c r="B2377" s="42"/>
      <c r="C2377" s="42"/>
      <c r="D2377" s="42"/>
      <c r="E2377" s="42"/>
      <c r="F2377" s="62"/>
      <c r="G2377" s="62"/>
      <c r="H2377" s="63"/>
      <c r="I2377" s="293"/>
      <c r="K2377" s="42"/>
      <c r="L2377" s="42"/>
      <c r="M2377" s="42"/>
      <c r="N2377" s="42"/>
      <c r="O2377" s="63"/>
      <c r="P2377" s="42"/>
      <c r="Q2377" s="42"/>
      <c r="S2377" s="42"/>
      <c r="T2377" s="39"/>
      <c r="U2377" s="39"/>
      <c r="V2377" s="39"/>
      <c r="W2377" s="39"/>
      <c r="X2377" s="39"/>
      <c r="Y2377" s="39"/>
      <c r="AN2377" s="68"/>
      <c r="AO2377" s="68"/>
    </row>
    <row r="2378" spans="1:41" s="43" customFormat="1" x14ac:dyDescent="0.25">
      <c r="A2378" s="42"/>
      <c r="B2378" s="42"/>
      <c r="C2378" s="42"/>
      <c r="D2378" s="42"/>
      <c r="E2378" s="42"/>
      <c r="F2378" s="62"/>
      <c r="G2378" s="62"/>
      <c r="H2378" s="63"/>
      <c r="I2378" s="293"/>
      <c r="K2378" s="42"/>
      <c r="L2378" s="42"/>
      <c r="M2378" s="42"/>
      <c r="N2378" s="42"/>
      <c r="O2378" s="63"/>
      <c r="P2378" s="42"/>
      <c r="Q2378" s="42"/>
      <c r="S2378" s="42"/>
      <c r="T2378" s="39"/>
      <c r="U2378" s="39"/>
      <c r="V2378" s="39"/>
      <c r="W2378" s="39"/>
      <c r="X2378" s="39"/>
      <c r="Y2378" s="39"/>
      <c r="AN2378" s="68"/>
      <c r="AO2378" s="68"/>
    </row>
    <row r="2379" spans="1:41" s="43" customFormat="1" x14ac:dyDescent="0.25">
      <c r="A2379" s="42"/>
      <c r="B2379" s="42"/>
      <c r="C2379" s="42"/>
      <c r="D2379" s="42"/>
      <c r="E2379" s="42"/>
      <c r="F2379" s="62"/>
      <c r="G2379" s="62"/>
      <c r="H2379" s="63"/>
      <c r="I2379" s="293"/>
      <c r="K2379" s="42"/>
      <c r="L2379" s="42"/>
      <c r="M2379" s="42"/>
      <c r="N2379" s="42"/>
      <c r="O2379" s="63"/>
      <c r="P2379" s="42"/>
      <c r="Q2379" s="42"/>
      <c r="S2379" s="42"/>
      <c r="T2379" s="39"/>
      <c r="U2379" s="39"/>
      <c r="V2379" s="39"/>
      <c r="W2379" s="39"/>
      <c r="X2379" s="39"/>
      <c r="Y2379" s="39"/>
      <c r="AN2379" s="68"/>
      <c r="AO2379" s="68"/>
    </row>
    <row r="2380" spans="1:41" s="43" customFormat="1" x14ac:dyDescent="0.25">
      <c r="A2380" s="42"/>
      <c r="B2380" s="42"/>
      <c r="C2380" s="42"/>
      <c r="D2380" s="42"/>
      <c r="E2380" s="42"/>
      <c r="F2380" s="62"/>
      <c r="G2380" s="62"/>
      <c r="H2380" s="63"/>
      <c r="I2380" s="293"/>
      <c r="K2380" s="42"/>
      <c r="L2380" s="42"/>
      <c r="M2380" s="42"/>
      <c r="N2380" s="42"/>
      <c r="O2380" s="63"/>
      <c r="P2380" s="42"/>
      <c r="Q2380" s="42"/>
      <c r="S2380" s="42"/>
      <c r="T2380" s="39"/>
      <c r="U2380" s="39"/>
      <c r="V2380" s="39"/>
      <c r="W2380" s="39"/>
      <c r="X2380" s="39"/>
      <c r="Y2380" s="39"/>
      <c r="AN2380" s="68"/>
      <c r="AO2380" s="68"/>
    </row>
    <row r="2381" spans="1:41" s="43" customFormat="1" x14ac:dyDescent="0.25">
      <c r="A2381" s="42"/>
      <c r="B2381" s="42"/>
      <c r="C2381" s="42"/>
      <c r="D2381" s="42"/>
      <c r="E2381" s="42"/>
      <c r="F2381" s="62"/>
      <c r="G2381" s="62"/>
      <c r="H2381" s="63"/>
      <c r="I2381" s="293"/>
      <c r="K2381" s="42"/>
      <c r="L2381" s="42"/>
      <c r="M2381" s="42"/>
      <c r="N2381" s="42"/>
      <c r="O2381" s="63"/>
      <c r="P2381" s="42"/>
      <c r="Q2381" s="42"/>
      <c r="S2381" s="42"/>
      <c r="T2381" s="39"/>
      <c r="U2381" s="39"/>
      <c r="V2381" s="39"/>
      <c r="W2381" s="39"/>
      <c r="X2381" s="39"/>
      <c r="Y2381" s="39"/>
      <c r="AN2381" s="68"/>
      <c r="AO2381" s="68"/>
    </row>
    <row r="2382" spans="1:41" s="43" customFormat="1" x14ac:dyDescent="0.25">
      <c r="A2382" s="42"/>
      <c r="B2382" s="42"/>
      <c r="C2382" s="42"/>
      <c r="D2382" s="42"/>
      <c r="E2382" s="42"/>
      <c r="F2382" s="62"/>
      <c r="G2382" s="62"/>
      <c r="H2382" s="63"/>
      <c r="I2382" s="293"/>
      <c r="K2382" s="42"/>
      <c r="L2382" s="42"/>
      <c r="M2382" s="42"/>
      <c r="N2382" s="42"/>
      <c r="O2382" s="63"/>
      <c r="P2382" s="42"/>
      <c r="Q2382" s="42"/>
      <c r="S2382" s="42"/>
      <c r="T2382" s="39"/>
      <c r="U2382" s="39"/>
      <c r="V2382" s="39"/>
      <c r="W2382" s="39"/>
      <c r="X2382" s="39"/>
      <c r="Y2382" s="39"/>
      <c r="AN2382" s="68"/>
      <c r="AO2382" s="68"/>
    </row>
    <row r="2383" spans="1:41" s="43" customFormat="1" x14ac:dyDescent="0.25">
      <c r="A2383" s="42"/>
      <c r="B2383" s="42"/>
      <c r="C2383" s="42"/>
      <c r="D2383" s="42"/>
      <c r="E2383" s="42"/>
      <c r="F2383" s="62"/>
      <c r="G2383" s="62"/>
      <c r="H2383" s="63"/>
      <c r="I2383" s="293"/>
      <c r="K2383" s="42"/>
      <c r="L2383" s="42"/>
      <c r="M2383" s="42"/>
      <c r="N2383" s="42"/>
      <c r="O2383" s="63"/>
      <c r="P2383" s="42"/>
      <c r="Q2383" s="42"/>
      <c r="S2383" s="42"/>
      <c r="T2383" s="39"/>
      <c r="U2383" s="39"/>
      <c r="V2383" s="39"/>
      <c r="W2383" s="39"/>
      <c r="X2383" s="39"/>
      <c r="Y2383" s="39"/>
      <c r="AN2383" s="68"/>
      <c r="AO2383" s="68"/>
    </row>
    <row r="2384" spans="1:41" s="43" customFormat="1" x14ac:dyDescent="0.25">
      <c r="A2384" s="42"/>
      <c r="B2384" s="42"/>
      <c r="C2384" s="42"/>
      <c r="D2384" s="42"/>
      <c r="E2384" s="42"/>
      <c r="F2384" s="62"/>
      <c r="G2384" s="62"/>
      <c r="H2384" s="63"/>
      <c r="I2384" s="293"/>
      <c r="K2384" s="42"/>
      <c r="L2384" s="42"/>
      <c r="M2384" s="42"/>
      <c r="N2384" s="42"/>
      <c r="O2384" s="63"/>
      <c r="P2384" s="42"/>
      <c r="Q2384" s="42"/>
      <c r="S2384" s="42"/>
      <c r="T2384" s="39"/>
      <c r="U2384" s="39"/>
      <c r="V2384" s="39"/>
      <c r="W2384" s="39"/>
      <c r="X2384" s="39"/>
      <c r="Y2384" s="39"/>
      <c r="AN2384" s="68"/>
      <c r="AO2384" s="68"/>
    </row>
    <row r="2385" spans="1:41" s="43" customFormat="1" x14ac:dyDescent="0.25">
      <c r="A2385" s="42"/>
      <c r="B2385" s="42"/>
      <c r="C2385" s="42"/>
      <c r="D2385" s="42"/>
      <c r="E2385" s="42"/>
      <c r="F2385" s="62"/>
      <c r="G2385" s="62"/>
      <c r="H2385" s="63"/>
      <c r="I2385" s="293"/>
      <c r="K2385" s="42"/>
      <c r="L2385" s="42"/>
      <c r="M2385" s="42"/>
      <c r="N2385" s="42"/>
      <c r="O2385" s="63"/>
      <c r="P2385" s="42"/>
      <c r="Q2385" s="42"/>
      <c r="S2385" s="42"/>
      <c r="T2385" s="39"/>
      <c r="U2385" s="39"/>
      <c r="V2385" s="39"/>
      <c r="W2385" s="39"/>
      <c r="X2385" s="39"/>
      <c r="Y2385" s="39"/>
      <c r="AN2385" s="68"/>
      <c r="AO2385" s="68"/>
    </row>
    <row r="2386" spans="1:41" s="43" customFormat="1" x14ac:dyDescent="0.25">
      <c r="A2386" s="42"/>
      <c r="B2386" s="42"/>
      <c r="C2386" s="42"/>
      <c r="D2386" s="42"/>
      <c r="E2386" s="42"/>
      <c r="F2386" s="62"/>
      <c r="G2386" s="62"/>
      <c r="H2386" s="63"/>
      <c r="I2386" s="293"/>
      <c r="K2386" s="42"/>
      <c r="L2386" s="42"/>
      <c r="M2386" s="42"/>
      <c r="N2386" s="42"/>
      <c r="O2386" s="63"/>
      <c r="P2386" s="42"/>
      <c r="Q2386" s="42"/>
      <c r="S2386" s="42"/>
      <c r="T2386" s="39"/>
      <c r="U2386" s="39"/>
      <c r="V2386" s="39"/>
      <c r="W2386" s="39"/>
      <c r="X2386" s="39"/>
      <c r="Y2386" s="39"/>
      <c r="AN2386" s="68"/>
      <c r="AO2386" s="68"/>
    </row>
    <row r="2387" spans="1:41" s="43" customFormat="1" x14ac:dyDescent="0.25">
      <c r="A2387" s="42"/>
      <c r="B2387" s="42"/>
      <c r="C2387" s="42"/>
      <c r="D2387" s="42"/>
      <c r="E2387" s="42"/>
      <c r="F2387" s="62"/>
      <c r="G2387" s="62"/>
      <c r="H2387" s="63"/>
      <c r="I2387" s="293"/>
      <c r="K2387" s="42"/>
      <c r="L2387" s="42"/>
      <c r="M2387" s="42"/>
      <c r="N2387" s="42"/>
      <c r="O2387" s="63"/>
      <c r="P2387" s="42"/>
      <c r="Q2387" s="42"/>
      <c r="S2387" s="42"/>
      <c r="T2387" s="39"/>
      <c r="U2387" s="39"/>
      <c r="V2387" s="39"/>
      <c r="W2387" s="39"/>
      <c r="X2387" s="39"/>
      <c r="Y2387" s="39"/>
      <c r="AN2387" s="68"/>
      <c r="AO2387" s="68"/>
    </row>
    <row r="2388" spans="1:41" s="43" customFormat="1" x14ac:dyDescent="0.25">
      <c r="A2388" s="42"/>
      <c r="B2388" s="42"/>
      <c r="C2388" s="42"/>
      <c r="D2388" s="42"/>
      <c r="E2388" s="42"/>
      <c r="F2388" s="62"/>
      <c r="G2388" s="62"/>
      <c r="H2388" s="63"/>
      <c r="I2388" s="293"/>
      <c r="K2388" s="42"/>
      <c r="L2388" s="42"/>
      <c r="M2388" s="42"/>
      <c r="N2388" s="42"/>
      <c r="O2388" s="63"/>
      <c r="P2388" s="42"/>
      <c r="Q2388" s="42"/>
      <c r="S2388" s="42"/>
      <c r="T2388" s="39"/>
      <c r="U2388" s="39"/>
      <c r="V2388" s="39"/>
      <c r="W2388" s="39"/>
      <c r="X2388" s="39"/>
      <c r="Y2388" s="39"/>
      <c r="AN2388" s="68"/>
      <c r="AO2388" s="68"/>
    </row>
    <row r="2389" spans="1:41" s="43" customFormat="1" x14ac:dyDescent="0.25">
      <c r="A2389" s="42"/>
      <c r="B2389" s="42"/>
      <c r="C2389" s="42"/>
      <c r="D2389" s="42"/>
      <c r="E2389" s="42"/>
      <c r="F2389" s="62"/>
      <c r="G2389" s="62"/>
      <c r="H2389" s="63"/>
      <c r="I2389" s="293"/>
      <c r="K2389" s="42"/>
      <c r="L2389" s="42"/>
      <c r="M2389" s="42"/>
      <c r="N2389" s="42"/>
      <c r="O2389" s="63"/>
      <c r="P2389" s="42"/>
      <c r="Q2389" s="42"/>
      <c r="S2389" s="42"/>
      <c r="T2389" s="39"/>
      <c r="U2389" s="39"/>
      <c r="V2389" s="39"/>
      <c r="W2389" s="39"/>
      <c r="X2389" s="39"/>
      <c r="Y2389" s="39"/>
      <c r="AN2389" s="68"/>
      <c r="AO2389" s="68"/>
    </row>
    <row r="2390" spans="1:41" s="43" customFormat="1" x14ac:dyDescent="0.25">
      <c r="A2390" s="42"/>
      <c r="B2390" s="42"/>
      <c r="C2390" s="42"/>
      <c r="D2390" s="42"/>
      <c r="E2390" s="42"/>
      <c r="F2390" s="62"/>
      <c r="G2390" s="62"/>
      <c r="H2390" s="63"/>
      <c r="I2390" s="293"/>
      <c r="K2390" s="42"/>
      <c r="L2390" s="42"/>
      <c r="M2390" s="42"/>
      <c r="N2390" s="42"/>
      <c r="O2390" s="63"/>
      <c r="P2390" s="42"/>
      <c r="Q2390" s="42"/>
      <c r="S2390" s="42"/>
      <c r="T2390" s="39"/>
      <c r="U2390" s="39"/>
      <c r="V2390" s="39"/>
      <c r="W2390" s="39"/>
      <c r="X2390" s="39"/>
      <c r="Y2390" s="39"/>
      <c r="AN2390" s="68"/>
      <c r="AO2390" s="68"/>
    </row>
    <row r="2391" spans="1:41" s="43" customFormat="1" x14ac:dyDescent="0.25">
      <c r="A2391" s="42"/>
      <c r="B2391" s="42"/>
      <c r="C2391" s="42"/>
      <c r="D2391" s="42"/>
      <c r="E2391" s="42"/>
      <c r="F2391" s="62"/>
      <c r="G2391" s="62"/>
      <c r="H2391" s="63"/>
      <c r="I2391" s="293"/>
      <c r="K2391" s="42"/>
      <c r="L2391" s="42"/>
      <c r="M2391" s="42"/>
      <c r="N2391" s="42"/>
      <c r="O2391" s="63"/>
      <c r="P2391" s="42"/>
      <c r="Q2391" s="42"/>
      <c r="S2391" s="42"/>
      <c r="T2391" s="39"/>
      <c r="U2391" s="39"/>
      <c r="V2391" s="39"/>
      <c r="W2391" s="39"/>
      <c r="X2391" s="39"/>
      <c r="Y2391" s="39"/>
      <c r="AN2391" s="68"/>
      <c r="AO2391" s="68"/>
    </row>
    <row r="2392" spans="1:41" s="43" customFormat="1" x14ac:dyDescent="0.25">
      <c r="A2392" s="42"/>
      <c r="B2392" s="42"/>
      <c r="C2392" s="42"/>
      <c r="D2392" s="42"/>
      <c r="E2392" s="42"/>
      <c r="F2392" s="62"/>
      <c r="G2392" s="62"/>
      <c r="H2392" s="63"/>
      <c r="I2392" s="293"/>
      <c r="K2392" s="42"/>
      <c r="L2392" s="42"/>
      <c r="M2392" s="42"/>
      <c r="N2392" s="42"/>
      <c r="O2392" s="63"/>
      <c r="P2392" s="42"/>
      <c r="Q2392" s="42"/>
      <c r="S2392" s="42"/>
      <c r="T2392" s="39"/>
      <c r="U2392" s="39"/>
      <c r="V2392" s="39"/>
      <c r="W2392" s="39"/>
      <c r="X2392" s="39"/>
      <c r="Y2392" s="39"/>
      <c r="AN2392" s="68"/>
      <c r="AO2392" s="68"/>
    </row>
    <row r="2393" spans="1:41" s="43" customFormat="1" x14ac:dyDescent="0.25">
      <c r="A2393" s="42"/>
      <c r="B2393" s="42"/>
      <c r="C2393" s="42"/>
      <c r="D2393" s="42"/>
      <c r="E2393" s="42"/>
      <c r="F2393" s="62"/>
      <c r="G2393" s="62"/>
      <c r="H2393" s="63"/>
      <c r="I2393" s="293"/>
      <c r="K2393" s="42"/>
      <c r="L2393" s="42"/>
      <c r="M2393" s="42"/>
      <c r="N2393" s="42"/>
      <c r="O2393" s="63"/>
      <c r="P2393" s="42"/>
      <c r="Q2393" s="42"/>
      <c r="S2393" s="42"/>
      <c r="T2393" s="39"/>
      <c r="U2393" s="39"/>
      <c r="V2393" s="39"/>
      <c r="W2393" s="39"/>
      <c r="X2393" s="39"/>
      <c r="Y2393" s="39"/>
      <c r="AN2393" s="68"/>
      <c r="AO2393" s="68"/>
    </row>
    <row r="2394" spans="1:41" s="43" customFormat="1" x14ac:dyDescent="0.25">
      <c r="A2394" s="42"/>
      <c r="B2394" s="42"/>
      <c r="C2394" s="42"/>
      <c r="D2394" s="42"/>
      <c r="E2394" s="42"/>
      <c r="F2394" s="62"/>
      <c r="G2394" s="62"/>
      <c r="H2394" s="63"/>
      <c r="I2394" s="293"/>
      <c r="K2394" s="42"/>
      <c r="L2394" s="42"/>
      <c r="M2394" s="42"/>
      <c r="N2394" s="42"/>
      <c r="O2394" s="63"/>
      <c r="P2394" s="42"/>
      <c r="Q2394" s="42"/>
      <c r="S2394" s="42"/>
      <c r="T2394" s="39"/>
      <c r="U2394" s="39"/>
      <c r="V2394" s="39"/>
      <c r="W2394" s="39"/>
      <c r="X2394" s="39"/>
      <c r="Y2394" s="39"/>
      <c r="AN2394" s="68"/>
      <c r="AO2394" s="68"/>
    </row>
    <row r="2395" spans="1:41" s="43" customFormat="1" x14ac:dyDescent="0.25">
      <c r="A2395" s="42"/>
      <c r="B2395" s="42"/>
      <c r="C2395" s="42"/>
      <c r="D2395" s="42"/>
      <c r="E2395" s="42"/>
      <c r="F2395" s="62"/>
      <c r="G2395" s="62"/>
      <c r="H2395" s="63"/>
      <c r="I2395" s="293"/>
      <c r="K2395" s="42"/>
      <c r="L2395" s="42"/>
      <c r="M2395" s="42"/>
      <c r="N2395" s="42"/>
      <c r="O2395" s="63"/>
      <c r="P2395" s="42"/>
      <c r="Q2395" s="42"/>
      <c r="S2395" s="42"/>
      <c r="T2395" s="39"/>
      <c r="U2395" s="39"/>
      <c r="V2395" s="39"/>
      <c r="W2395" s="39"/>
      <c r="X2395" s="39"/>
      <c r="Y2395" s="39"/>
      <c r="AN2395" s="68"/>
      <c r="AO2395" s="68"/>
    </row>
    <row r="2396" spans="1:41" s="43" customFormat="1" x14ac:dyDescent="0.25">
      <c r="A2396" s="42"/>
      <c r="B2396" s="42"/>
      <c r="C2396" s="42"/>
      <c r="D2396" s="42"/>
      <c r="E2396" s="42"/>
      <c r="F2396" s="62"/>
      <c r="G2396" s="62"/>
      <c r="H2396" s="63"/>
      <c r="I2396" s="293"/>
      <c r="K2396" s="42"/>
      <c r="L2396" s="42"/>
      <c r="M2396" s="42"/>
      <c r="N2396" s="42"/>
      <c r="O2396" s="63"/>
      <c r="P2396" s="42"/>
      <c r="Q2396" s="42"/>
      <c r="S2396" s="42"/>
      <c r="T2396" s="39"/>
      <c r="U2396" s="39"/>
      <c r="V2396" s="39"/>
      <c r="W2396" s="39"/>
      <c r="X2396" s="39"/>
      <c r="Y2396" s="39"/>
      <c r="AN2396" s="68"/>
      <c r="AO2396" s="68"/>
    </row>
    <row r="2397" spans="1:41" s="43" customFormat="1" x14ac:dyDescent="0.25">
      <c r="A2397" s="42"/>
      <c r="B2397" s="42"/>
      <c r="C2397" s="42"/>
      <c r="D2397" s="42"/>
      <c r="E2397" s="42"/>
      <c r="F2397" s="62"/>
      <c r="G2397" s="62"/>
      <c r="H2397" s="63"/>
      <c r="I2397" s="293"/>
      <c r="K2397" s="42"/>
      <c r="L2397" s="42"/>
      <c r="M2397" s="42"/>
      <c r="N2397" s="42"/>
      <c r="O2397" s="63"/>
      <c r="P2397" s="42"/>
      <c r="Q2397" s="42"/>
      <c r="S2397" s="42"/>
      <c r="T2397" s="39"/>
      <c r="U2397" s="39"/>
      <c r="V2397" s="39"/>
      <c r="W2397" s="39"/>
      <c r="X2397" s="39"/>
      <c r="Y2397" s="39"/>
      <c r="AN2397" s="68"/>
      <c r="AO2397" s="68"/>
    </row>
    <row r="2398" spans="1:41" s="43" customFormat="1" x14ac:dyDescent="0.25">
      <c r="A2398" s="42"/>
      <c r="B2398" s="42"/>
      <c r="C2398" s="42"/>
      <c r="D2398" s="42"/>
      <c r="E2398" s="42"/>
      <c r="F2398" s="62"/>
      <c r="G2398" s="62"/>
      <c r="H2398" s="63"/>
      <c r="I2398" s="293"/>
      <c r="K2398" s="42"/>
      <c r="L2398" s="42"/>
      <c r="M2398" s="42"/>
      <c r="N2398" s="42"/>
      <c r="O2398" s="63"/>
      <c r="P2398" s="42"/>
      <c r="Q2398" s="42"/>
      <c r="S2398" s="42"/>
      <c r="T2398" s="39"/>
      <c r="U2398" s="39"/>
      <c r="V2398" s="39"/>
      <c r="W2398" s="39"/>
      <c r="X2398" s="39"/>
      <c r="Y2398" s="39"/>
      <c r="AN2398" s="68"/>
      <c r="AO2398" s="68"/>
    </row>
    <row r="2399" spans="1:41" s="43" customFormat="1" x14ac:dyDescent="0.25">
      <c r="A2399" s="42"/>
      <c r="B2399" s="42"/>
      <c r="C2399" s="42"/>
      <c r="D2399" s="42"/>
      <c r="E2399" s="42"/>
      <c r="F2399" s="62"/>
      <c r="G2399" s="62"/>
      <c r="H2399" s="63"/>
      <c r="I2399" s="293"/>
      <c r="K2399" s="42"/>
      <c r="L2399" s="42"/>
      <c r="M2399" s="42"/>
      <c r="N2399" s="42"/>
      <c r="O2399" s="63"/>
      <c r="P2399" s="42"/>
      <c r="Q2399" s="42"/>
      <c r="S2399" s="42"/>
      <c r="T2399" s="39"/>
      <c r="U2399" s="39"/>
      <c r="V2399" s="39"/>
      <c r="W2399" s="39"/>
      <c r="X2399" s="39"/>
      <c r="Y2399" s="39"/>
      <c r="AN2399" s="68"/>
      <c r="AO2399" s="68"/>
    </row>
    <row r="2400" spans="1:41" s="43" customFormat="1" x14ac:dyDescent="0.25">
      <c r="A2400" s="42"/>
      <c r="B2400" s="42"/>
      <c r="C2400" s="42"/>
      <c r="D2400" s="42"/>
      <c r="E2400" s="42"/>
      <c r="F2400" s="62"/>
      <c r="G2400" s="62"/>
      <c r="H2400" s="63"/>
      <c r="I2400" s="293"/>
      <c r="K2400" s="42"/>
      <c r="L2400" s="42"/>
      <c r="M2400" s="42"/>
      <c r="N2400" s="42"/>
      <c r="O2400" s="63"/>
      <c r="P2400" s="42"/>
      <c r="Q2400" s="42"/>
      <c r="S2400" s="42"/>
      <c r="T2400" s="39"/>
      <c r="U2400" s="39"/>
      <c r="V2400" s="39"/>
      <c r="W2400" s="39"/>
      <c r="X2400" s="39"/>
      <c r="Y2400" s="39"/>
      <c r="AN2400" s="68"/>
      <c r="AO2400" s="68"/>
    </row>
    <row r="2401" spans="1:41" s="43" customFormat="1" x14ac:dyDescent="0.25">
      <c r="A2401" s="42"/>
      <c r="B2401" s="42"/>
      <c r="C2401" s="42"/>
      <c r="D2401" s="42"/>
      <c r="E2401" s="42"/>
      <c r="F2401" s="62"/>
      <c r="G2401" s="62"/>
      <c r="H2401" s="63"/>
      <c r="I2401" s="293"/>
      <c r="K2401" s="42"/>
      <c r="L2401" s="42"/>
      <c r="M2401" s="42"/>
      <c r="N2401" s="42"/>
      <c r="O2401" s="63"/>
      <c r="P2401" s="42"/>
      <c r="Q2401" s="42"/>
      <c r="S2401" s="42"/>
      <c r="T2401" s="39"/>
      <c r="U2401" s="39"/>
      <c r="V2401" s="39"/>
      <c r="W2401" s="39"/>
      <c r="X2401" s="39"/>
      <c r="Y2401" s="39"/>
      <c r="AN2401" s="68"/>
      <c r="AO2401" s="68"/>
    </row>
    <row r="2402" spans="1:41" s="43" customFormat="1" x14ac:dyDescent="0.25">
      <c r="A2402" s="42"/>
      <c r="B2402" s="42"/>
      <c r="C2402" s="42"/>
      <c r="D2402" s="42"/>
      <c r="E2402" s="42"/>
      <c r="F2402" s="62"/>
      <c r="G2402" s="62"/>
      <c r="H2402" s="63"/>
      <c r="I2402" s="293"/>
      <c r="K2402" s="42"/>
      <c r="L2402" s="42"/>
      <c r="M2402" s="42"/>
      <c r="N2402" s="42"/>
      <c r="O2402" s="63"/>
      <c r="P2402" s="42"/>
      <c r="Q2402" s="42"/>
      <c r="S2402" s="42"/>
      <c r="T2402" s="39"/>
      <c r="U2402" s="39"/>
      <c r="V2402" s="39"/>
      <c r="W2402" s="39"/>
      <c r="X2402" s="39"/>
      <c r="Y2402" s="39"/>
      <c r="AN2402" s="68"/>
      <c r="AO2402" s="68"/>
    </row>
    <row r="2403" spans="1:41" s="43" customFormat="1" x14ac:dyDescent="0.25">
      <c r="A2403" s="42"/>
      <c r="B2403" s="42"/>
      <c r="C2403" s="42"/>
      <c r="D2403" s="42"/>
      <c r="E2403" s="42"/>
      <c r="F2403" s="62"/>
      <c r="G2403" s="62"/>
      <c r="H2403" s="63"/>
      <c r="I2403" s="293"/>
      <c r="K2403" s="42"/>
      <c r="L2403" s="42"/>
      <c r="M2403" s="42"/>
      <c r="N2403" s="42"/>
      <c r="O2403" s="63"/>
      <c r="P2403" s="42"/>
      <c r="Q2403" s="42"/>
      <c r="S2403" s="42"/>
      <c r="T2403" s="39"/>
      <c r="U2403" s="39"/>
      <c r="V2403" s="39"/>
      <c r="W2403" s="39"/>
      <c r="X2403" s="39"/>
      <c r="Y2403" s="39"/>
      <c r="AN2403" s="68"/>
      <c r="AO2403" s="68"/>
    </row>
    <row r="2404" spans="1:41" s="43" customFormat="1" x14ac:dyDescent="0.25">
      <c r="A2404" s="42"/>
      <c r="B2404" s="42"/>
      <c r="C2404" s="42"/>
      <c r="D2404" s="42"/>
      <c r="E2404" s="42"/>
      <c r="F2404" s="62"/>
      <c r="G2404" s="62"/>
      <c r="H2404" s="63"/>
      <c r="I2404" s="293"/>
      <c r="K2404" s="42"/>
      <c r="L2404" s="42"/>
      <c r="M2404" s="42"/>
      <c r="N2404" s="42"/>
      <c r="O2404" s="63"/>
      <c r="P2404" s="42"/>
      <c r="Q2404" s="42"/>
      <c r="S2404" s="42"/>
      <c r="T2404" s="39"/>
      <c r="U2404" s="39"/>
      <c r="V2404" s="39"/>
      <c r="W2404" s="39"/>
      <c r="X2404" s="39"/>
      <c r="Y2404" s="39"/>
      <c r="AN2404" s="68"/>
      <c r="AO2404" s="68"/>
    </row>
    <row r="2405" spans="1:41" s="43" customFormat="1" x14ac:dyDescent="0.25">
      <c r="A2405" s="42"/>
      <c r="B2405" s="42"/>
      <c r="C2405" s="42"/>
      <c r="D2405" s="42"/>
      <c r="E2405" s="42"/>
      <c r="F2405" s="62"/>
      <c r="G2405" s="62"/>
      <c r="H2405" s="63"/>
      <c r="I2405" s="293"/>
      <c r="K2405" s="42"/>
      <c r="L2405" s="42"/>
      <c r="M2405" s="42"/>
      <c r="N2405" s="42"/>
      <c r="O2405" s="63"/>
      <c r="P2405" s="42"/>
      <c r="Q2405" s="42"/>
      <c r="S2405" s="42"/>
      <c r="T2405" s="39"/>
      <c r="U2405" s="39"/>
      <c r="V2405" s="39"/>
      <c r="W2405" s="39"/>
      <c r="X2405" s="39"/>
      <c r="Y2405" s="39"/>
      <c r="AN2405" s="68"/>
      <c r="AO2405" s="68"/>
    </row>
    <row r="2406" spans="1:41" s="43" customFormat="1" x14ac:dyDescent="0.25">
      <c r="A2406" s="42"/>
      <c r="B2406" s="42"/>
      <c r="C2406" s="42"/>
      <c r="D2406" s="42"/>
      <c r="E2406" s="42"/>
      <c r="F2406" s="62"/>
      <c r="G2406" s="62"/>
      <c r="H2406" s="63"/>
      <c r="I2406" s="293"/>
      <c r="K2406" s="42"/>
      <c r="L2406" s="42"/>
      <c r="M2406" s="42"/>
      <c r="N2406" s="42"/>
      <c r="O2406" s="63"/>
      <c r="P2406" s="42"/>
      <c r="Q2406" s="42"/>
      <c r="S2406" s="42"/>
      <c r="T2406" s="39"/>
      <c r="U2406" s="39"/>
      <c r="V2406" s="39"/>
      <c r="W2406" s="39"/>
      <c r="X2406" s="39"/>
      <c r="Y2406" s="39"/>
      <c r="AN2406" s="68"/>
      <c r="AO2406" s="68"/>
    </row>
    <row r="2407" spans="1:41" s="43" customFormat="1" x14ac:dyDescent="0.25">
      <c r="A2407" s="42"/>
      <c r="B2407" s="42"/>
      <c r="C2407" s="42"/>
      <c r="D2407" s="42"/>
      <c r="E2407" s="42"/>
      <c r="F2407" s="62"/>
      <c r="G2407" s="62"/>
      <c r="H2407" s="63"/>
      <c r="I2407" s="293"/>
      <c r="K2407" s="42"/>
      <c r="L2407" s="42"/>
      <c r="M2407" s="42"/>
      <c r="N2407" s="42"/>
      <c r="O2407" s="63"/>
      <c r="P2407" s="42"/>
      <c r="Q2407" s="42"/>
      <c r="S2407" s="42"/>
      <c r="T2407" s="39"/>
      <c r="U2407" s="39"/>
      <c r="V2407" s="39"/>
      <c r="W2407" s="39"/>
      <c r="X2407" s="39"/>
      <c r="Y2407" s="39"/>
      <c r="AN2407" s="68"/>
      <c r="AO2407" s="68"/>
    </row>
    <row r="2408" spans="1:41" s="43" customFormat="1" x14ac:dyDescent="0.25">
      <c r="A2408" s="42"/>
      <c r="B2408" s="42"/>
      <c r="C2408" s="42"/>
      <c r="D2408" s="42"/>
      <c r="E2408" s="42"/>
      <c r="F2408" s="62"/>
      <c r="G2408" s="62"/>
      <c r="H2408" s="63"/>
      <c r="I2408" s="293"/>
      <c r="K2408" s="42"/>
      <c r="L2408" s="42"/>
      <c r="M2408" s="42"/>
      <c r="N2408" s="42"/>
      <c r="O2408" s="63"/>
      <c r="P2408" s="42"/>
      <c r="Q2408" s="42"/>
      <c r="S2408" s="42"/>
      <c r="T2408" s="39"/>
      <c r="U2408" s="39"/>
      <c r="V2408" s="39"/>
      <c r="W2408" s="39"/>
      <c r="X2408" s="39"/>
      <c r="Y2408" s="39"/>
      <c r="AN2408" s="68"/>
      <c r="AO2408" s="68"/>
    </row>
    <row r="2409" spans="1:41" s="43" customFormat="1" x14ac:dyDescent="0.25">
      <c r="A2409" s="42"/>
      <c r="B2409" s="42"/>
      <c r="C2409" s="42"/>
      <c r="D2409" s="42"/>
      <c r="E2409" s="42"/>
      <c r="F2409" s="62"/>
      <c r="G2409" s="62"/>
      <c r="H2409" s="63"/>
      <c r="I2409" s="293"/>
      <c r="K2409" s="42"/>
      <c r="L2409" s="42"/>
      <c r="M2409" s="42"/>
      <c r="N2409" s="42"/>
      <c r="O2409" s="63"/>
      <c r="P2409" s="42"/>
      <c r="Q2409" s="42"/>
      <c r="S2409" s="42"/>
      <c r="T2409" s="39"/>
      <c r="U2409" s="39"/>
      <c r="V2409" s="39"/>
      <c r="W2409" s="39"/>
      <c r="X2409" s="39"/>
      <c r="Y2409" s="39"/>
      <c r="AN2409" s="68"/>
      <c r="AO2409" s="68"/>
    </row>
    <row r="2410" spans="1:41" s="43" customFormat="1" x14ac:dyDescent="0.25">
      <c r="A2410" s="42"/>
      <c r="B2410" s="42"/>
      <c r="C2410" s="42"/>
      <c r="D2410" s="42"/>
      <c r="E2410" s="42"/>
      <c r="F2410" s="62"/>
      <c r="G2410" s="62"/>
      <c r="H2410" s="63"/>
      <c r="I2410" s="293"/>
      <c r="K2410" s="42"/>
      <c r="L2410" s="42"/>
      <c r="M2410" s="42"/>
      <c r="N2410" s="42"/>
      <c r="O2410" s="63"/>
      <c r="P2410" s="42"/>
      <c r="Q2410" s="42"/>
      <c r="S2410" s="42"/>
      <c r="T2410" s="39"/>
      <c r="U2410" s="39"/>
      <c r="V2410" s="39"/>
      <c r="W2410" s="39"/>
      <c r="X2410" s="39"/>
      <c r="Y2410" s="39"/>
      <c r="AN2410" s="68"/>
      <c r="AO2410" s="68"/>
    </row>
    <row r="2411" spans="1:41" s="43" customFormat="1" x14ac:dyDescent="0.25">
      <c r="A2411" s="42"/>
      <c r="B2411" s="42"/>
      <c r="C2411" s="42"/>
      <c r="D2411" s="42"/>
      <c r="E2411" s="42"/>
      <c r="F2411" s="62"/>
      <c r="G2411" s="62"/>
      <c r="H2411" s="63"/>
      <c r="I2411" s="293"/>
      <c r="K2411" s="42"/>
      <c r="L2411" s="42"/>
      <c r="M2411" s="42"/>
      <c r="N2411" s="42"/>
      <c r="O2411" s="63"/>
      <c r="P2411" s="42"/>
      <c r="Q2411" s="42"/>
      <c r="S2411" s="42"/>
      <c r="T2411" s="39"/>
      <c r="U2411" s="39"/>
      <c r="V2411" s="39"/>
      <c r="W2411" s="39"/>
      <c r="X2411" s="39"/>
      <c r="Y2411" s="39"/>
      <c r="AN2411" s="68"/>
      <c r="AO2411" s="68"/>
    </row>
    <row r="2412" spans="1:41" s="43" customFormat="1" x14ac:dyDescent="0.25">
      <c r="A2412" s="42"/>
      <c r="B2412" s="42"/>
      <c r="C2412" s="42"/>
      <c r="D2412" s="42"/>
      <c r="E2412" s="42"/>
      <c r="F2412" s="62"/>
      <c r="G2412" s="62"/>
      <c r="H2412" s="63"/>
      <c r="I2412" s="293"/>
      <c r="K2412" s="42"/>
      <c r="L2412" s="42"/>
      <c r="M2412" s="42"/>
      <c r="N2412" s="42"/>
      <c r="O2412" s="63"/>
      <c r="P2412" s="42"/>
      <c r="Q2412" s="42"/>
      <c r="S2412" s="42"/>
      <c r="T2412" s="39"/>
      <c r="U2412" s="39"/>
      <c r="V2412" s="39"/>
      <c r="W2412" s="39"/>
      <c r="X2412" s="39"/>
      <c r="Y2412" s="39"/>
      <c r="AN2412" s="68"/>
      <c r="AO2412" s="68"/>
    </row>
    <row r="2413" spans="1:41" s="43" customFormat="1" x14ac:dyDescent="0.25">
      <c r="A2413" s="42"/>
      <c r="B2413" s="42"/>
      <c r="C2413" s="42"/>
      <c r="D2413" s="42"/>
      <c r="E2413" s="42"/>
      <c r="F2413" s="62"/>
      <c r="G2413" s="62"/>
      <c r="H2413" s="63"/>
      <c r="I2413" s="293"/>
      <c r="K2413" s="42"/>
      <c r="L2413" s="42"/>
      <c r="M2413" s="42"/>
      <c r="N2413" s="42"/>
      <c r="O2413" s="63"/>
      <c r="P2413" s="42"/>
      <c r="Q2413" s="42"/>
      <c r="S2413" s="42"/>
      <c r="T2413" s="39"/>
      <c r="U2413" s="39"/>
      <c r="V2413" s="39"/>
      <c r="W2413" s="39"/>
      <c r="X2413" s="39"/>
      <c r="Y2413" s="39"/>
      <c r="AN2413" s="68"/>
      <c r="AO2413" s="68"/>
    </row>
    <row r="2414" spans="1:41" s="43" customFormat="1" x14ac:dyDescent="0.25">
      <c r="A2414" s="42"/>
      <c r="B2414" s="42"/>
      <c r="C2414" s="42"/>
      <c r="D2414" s="42"/>
      <c r="E2414" s="42"/>
      <c r="F2414" s="62"/>
      <c r="G2414" s="62"/>
      <c r="H2414" s="63"/>
      <c r="I2414" s="293"/>
      <c r="K2414" s="42"/>
      <c r="L2414" s="42"/>
      <c r="M2414" s="42"/>
      <c r="N2414" s="42"/>
      <c r="O2414" s="63"/>
      <c r="P2414" s="42"/>
      <c r="Q2414" s="42"/>
      <c r="S2414" s="42"/>
      <c r="T2414" s="39"/>
      <c r="U2414" s="39"/>
      <c r="V2414" s="39"/>
      <c r="W2414" s="39"/>
      <c r="X2414" s="39"/>
      <c r="Y2414" s="39"/>
      <c r="AN2414" s="68"/>
      <c r="AO2414" s="68"/>
    </row>
    <row r="2415" spans="1:41" s="43" customFormat="1" x14ac:dyDescent="0.25">
      <c r="A2415" s="42"/>
      <c r="B2415" s="42"/>
      <c r="C2415" s="42"/>
      <c r="D2415" s="42"/>
      <c r="E2415" s="42"/>
      <c r="F2415" s="62"/>
      <c r="G2415" s="62"/>
      <c r="H2415" s="63"/>
      <c r="I2415" s="293"/>
      <c r="K2415" s="42"/>
      <c r="L2415" s="42"/>
      <c r="M2415" s="42"/>
      <c r="N2415" s="42"/>
      <c r="O2415" s="63"/>
      <c r="P2415" s="42"/>
      <c r="Q2415" s="42"/>
      <c r="S2415" s="42"/>
      <c r="T2415" s="39"/>
      <c r="U2415" s="39"/>
      <c r="V2415" s="39"/>
      <c r="W2415" s="39"/>
      <c r="X2415" s="39"/>
      <c r="Y2415" s="39"/>
      <c r="AN2415" s="68"/>
      <c r="AO2415" s="68"/>
    </row>
    <row r="2416" spans="1:41" s="43" customFormat="1" x14ac:dyDescent="0.25">
      <c r="A2416" s="42"/>
      <c r="B2416" s="42"/>
      <c r="C2416" s="42"/>
      <c r="D2416" s="42"/>
      <c r="E2416" s="42"/>
      <c r="F2416" s="62"/>
      <c r="G2416" s="62"/>
      <c r="H2416" s="63"/>
      <c r="I2416" s="293"/>
      <c r="K2416" s="42"/>
      <c r="L2416" s="42"/>
      <c r="M2416" s="42"/>
      <c r="N2416" s="42"/>
      <c r="O2416" s="63"/>
      <c r="P2416" s="42"/>
      <c r="Q2416" s="42"/>
      <c r="S2416" s="42"/>
      <c r="T2416" s="39"/>
      <c r="U2416" s="39"/>
      <c r="V2416" s="39"/>
      <c r="W2416" s="39"/>
      <c r="X2416" s="39"/>
      <c r="Y2416" s="39"/>
      <c r="AN2416" s="68"/>
      <c r="AO2416" s="68"/>
    </row>
    <row r="2417" spans="1:41" s="43" customFormat="1" x14ac:dyDescent="0.25">
      <c r="A2417" s="42"/>
      <c r="B2417" s="42"/>
      <c r="C2417" s="42"/>
      <c r="D2417" s="42"/>
      <c r="E2417" s="42"/>
      <c r="F2417" s="62"/>
      <c r="G2417" s="62"/>
      <c r="H2417" s="63"/>
      <c r="I2417" s="293"/>
      <c r="K2417" s="42"/>
      <c r="L2417" s="42"/>
      <c r="M2417" s="42"/>
      <c r="N2417" s="42"/>
      <c r="O2417" s="63"/>
      <c r="P2417" s="42"/>
      <c r="Q2417" s="42"/>
      <c r="S2417" s="42"/>
      <c r="T2417" s="39"/>
      <c r="U2417" s="39"/>
      <c r="V2417" s="39"/>
      <c r="W2417" s="39"/>
      <c r="X2417" s="39"/>
      <c r="Y2417" s="39"/>
      <c r="AN2417" s="68"/>
      <c r="AO2417" s="68"/>
    </row>
    <row r="2418" spans="1:41" s="43" customFormat="1" x14ac:dyDescent="0.25">
      <c r="A2418" s="42"/>
      <c r="B2418" s="42"/>
      <c r="C2418" s="42"/>
      <c r="D2418" s="42"/>
      <c r="E2418" s="42"/>
      <c r="F2418" s="62"/>
      <c r="G2418" s="62"/>
      <c r="H2418" s="63"/>
      <c r="I2418" s="293"/>
      <c r="K2418" s="42"/>
      <c r="L2418" s="42"/>
      <c r="M2418" s="42"/>
      <c r="N2418" s="42"/>
      <c r="O2418" s="63"/>
      <c r="P2418" s="42"/>
      <c r="Q2418" s="42"/>
      <c r="S2418" s="42"/>
      <c r="T2418" s="39"/>
      <c r="U2418" s="39"/>
      <c r="V2418" s="39"/>
      <c r="W2418" s="39"/>
      <c r="X2418" s="39"/>
      <c r="Y2418" s="39"/>
      <c r="AN2418" s="68"/>
      <c r="AO2418" s="68"/>
    </row>
    <row r="2419" spans="1:41" s="43" customFormat="1" x14ac:dyDescent="0.25">
      <c r="A2419" s="42"/>
      <c r="B2419" s="42"/>
      <c r="C2419" s="42"/>
      <c r="D2419" s="42"/>
      <c r="E2419" s="42"/>
      <c r="F2419" s="62"/>
      <c r="G2419" s="62"/>
      <c r="H2419" s="63"/>
      <c r="I2419" s="293"/>
      <c r="K2419" s="42"/>
      <c r="L2419" s="42"/>
      <c r="M2419" s="42"/>
      <c r="N2419" s="42"/>
      <c r="O2419" s="63"/>
      <c r="P2419" s="42"/>
      <c r="Q2419" s="42"/>
      <c r="S2419" s="42"/>
      <c r="T2419" s="39"/>
      <c r="U2419" s="39"/>
      <c r="V2419" s="39"/>
      <c r="W2419" s="39"/>
      <c r="X2419" s="39"/>
      <c r="Y2419" s="39"/>
      <c r="AN2419" s="68"/>
      <c r="AO2419" s="68"/>
    </row>
    <row r="2420" spans="1:41" s="43" customFormat="1" x14ac:dyDescent="0.25">
      <c r="A2420" s="42"/>
      <c r="B2420" s="42"/>
      <c r="C2420" s="42"/>
      <c r="D2420" s="42"/>
      <c r="E2420" s="42"/>
      <c r="F2420" s="62"/>
      <c r="G2420" s="62"/>
      <c r="H2420" s="63"/>
      <c r="I2420" s="293"/>
      <c r="K2420" s="42"/>
      <c r="L2420" s="42"/>
      <c r="M2420" s="42"/>
      <c r="N2420" s="42"/>
      <c r="O2420" s="63"/>
      <c r="P2420" s="42"/>
      <c r="Q2420" s="42"/>
      <c r="S2420" s="42"/>
      <c r="T2420" s="39"/>
      <c r="U2420" s="39"/>
      <c r="V2420" s="39"/>
      <c r="W2420" s="39"/>
      <c r="X2420" s="39"/>
      <c r="Y2420" s="39"/>
      <c r="AN2420" s="68"/>
      <c r="AO2420" s="68"/>
    </row>
    <row r="2421" spans="1:41" s="43" customFormat="1" x14ac:dyDescent="0.25">
      <c r="A2421" s="42"/>
      <c r="B2421" s="42"/>
      <c r="C2421" s="42"/>
      <c r="D2421" s="42"/>
      <c r="E2421" s="42"/>
      <c r="F2421" s="62"/>
      <c r="G2421" s="62"/>
      <c r="H2421" s="63"/>
      <c r="I2421" s="293"/>
      <c r="K2421" s="42"/>
      <c r="L2421" s="42"/>
      <c r="M2421" s="42"/>
      <c r="N2421" s="42"/>
      <c r="O2421" s="63"/>
      <c r="P2421" s="42"/>
      <c r="Q2421" s="42"/>
      <c r="S2421" s="42"/>
      <c r="T2421" s="39"/>
      <c r="U2421" s="39"/>
      <c r="V2421" s="39"/>
      <c r="W2421" s="39"/>
      <c r="X2421" s="39"/>
      <c r="Y2421" s="39"/>
      <c r="AN2421" s="68"/>
      <c r="AO2421" s="68"/>
    </row>
    <row r="2422" spans="1:41" s="43" customFormat="1" x14ac:dyDescent="0.25">
      <c r="A2422" s="42"/>
      <c r="B2422" s="42"/>
      <c r="C2422" s="42"/>
      <c r="D2422" s="42"/>
      <c r="E2422" s="42"/>
      <c r="F2422" s="62"/>
      <c r="G2422" s="62"/>
      <c r="H2422" s="63"/>
      <c r="I2422" s="293"/>
      <c r="K2422" s="42"/>
      <c r="L2422" s="42"/>
      <c r="M2422" s="42"/>
      <c r="N2422" s="42"/>
      <c r="O2422" s="63"/>
      <c r="P2422" s="42"/>
      <c r="Q2422" s="42"/>
      <c r="S2422" s="42"/>
      <c r="T2422" s="39"/>
      <c r="U2422" s="39"/>
      <c r="V2422" s="39"/>
      <c r="W2422" s="39"/>
      <c r="X2422" s="39"/>
      <c r="Y2422" s="39"/>
      <c r="AN2422" s="68"/>
      <c r="AO2422" s="68"/>
    </row>
    <row r="2423" spans="1:41" s="43" customFormat="1" x14ac:dyDescent="0.25">
      <c r="A2423" s="42"/>
      <c r="B2423" s="42"/>
      <c r="C2423" s="42"/>
      <c r="D2423" s="42"/>
      <c r="E2423" s="42"/>
      <c r="F2423" s="62"/>
      <c r="G2423" s="62"/>
      <c r="H2423" s="63"/>
      <c r="I2423" s="293"/>
      <c r="K2423" s="42"/>
      <c r="L2423" s="42"/>
      <c r="M2423" s="42"/>
      <c r="N2423" s="42"/>
      <c r="O2423" s="63"/>
      <c r="P2423" s="42"/>
      <c r="Q2423" s="42"/>
      <c r="S2423" s="42"/>
      <c r="T2423" s="39"/>
      <c r="U2423" s="39"/>
      <c r="V2423" s="39"/>
      <c r="W2423" s="39"/>
      <c r="X2423" s="39"/>
      <c r="Y2423" s="39"/>
      <c r="AN2423" s="68"/>
      <c r="AO2423" s="68"/>
    </row>
    <row r="2424" spans="1:41" s="43" customFormat="1" x14ac:dyDescent="0.25">
      <c r="A2424" s="42"/>
      <c r="B2424" s="42"/>
      <c r="C2424" s="42"/>
      <c r="D2424" s="42"/>
      <c r="E2424" s="42"/>
      <c r="F2424" s="62"/>
      <c r="G2424" s="62"/>
      <c r="H2424" s="63"/>
      <c r="I2424" s="293"/>
      <c r="K2424" s="42"/>
      <c r="L2424" s="42"/>
      <c r="M2424" s="42"/>
      <c r="N2424" s="42"/>
      <c r="O2424" s="63"/>
      <c r="P2424" s="42"/>
      <c r="Q2424" s="42"/>
      <c r="S2424" s="42"/>
      <c r="T2424" s="39"/>
      <c r="U2424" s="39"/>
      <c r="V2424" s="39"/>
      <c r="W2424" s="39"/>
      <c r="X2424" s="39"/>
      <c r="Y2424" s="39"/>
      <c r="AN2424" s="68"/>
      <c r="AO2424" s="68"/>
    </row>
    <row r="2425" spans="1:41" s="43" customFormat="1" x14ac:dyDescent="0.25">
      <c r="A2425" s="42"/>
      <c r="B2425" s="42"/>
      <c r="C2425" s="42"/>
      <c r="D2425" s="42"/>
      <c r="E2425" s="42"/>
      <c r="F2425" s="62"/>
      <c r="G2425" s="62"/>
      <c r="H2425" s="63"/>
      <c r="I2425" s="293"/>
      <c r="K2425" s="42"/>
      <c r="L2425" s="42"/>
      <c r="M2425" s="42"/>
      <c r="N2425" s="42"/>
      <c r="O2425" s="63"/>
      <c r="P2425" s="42"/>
      <c r="Q2425" s="42"/>
      <c r="S2425" s="42"/>
      <c r="T2425" s="39"/>
      <c r="U2425" s="39"/>
      <c r="V2425" s="39"/>
      <c r="W2425" s="39"/>
      <c r="X2425" s="39"/>
      <c r="Y2425" s="39"/>
      <c r="AN2425" s="68"/>
      <c r="AO2425" s="68"/>
    </row>
    <row r="2426" spans="1:41" s="43" customFormat="1" x14ac:dyDescent="0.25">
      <c r="A2426" s="42"/>
      <c r="B2426" s="42"/>
      <c r="C2426" s="42"/>
      <c r="D2426" s="42"/>
      <c r="E2426" s="42"/>
      <c r="F2426" s="62"/>
      <c r="G2426" s="62"/>
      <c r="H2426" s="63"/>
      <c r="I2426" s="293"/>
      <c r="K2426" s="42"/>
      <c r="L2426" s="42"/>
      <c r="M2426" s="42"/>
      <c r="N2426" s="42"/>
      <c r="O2426" s="63"/>
      <c r="P2426" s="42"/>
      <c r="Q2426" s="42"/>
      <c r="S2426" s="42"/>
      <c r="T2426" s="39"/>
      <c r="U2426" s="39"/>
      <c r="V2426" s="39"/>
      <c r="W2426" s="39"/>
      <c r="X2426" s="39"/>
      <c r="Y2426" s="39"/>
      <c r="AN2426" s="68"/>
      <c r="AO2426" s="68"/>
    </row>
    <row r="2427" spans="1:41" s="43" customFormat="1" x14ac:dyDescent="0.25">
      <c r="A2427" s="42"/>
      <c r="B2427" s="42"/>
      <c r="C2427" s="42"/>
      <c r="D2427" s="42"/>
      <c r="E2427" s="42"/>
      <c r="F2427" s="62"/>
      <c r="G2427" s="62"/>
      <c r="H2427" s="63"/>
      <c r="I2427" s="293"/>
      <c r="K2427" s="42"/>
      <c r="L2427" s="42"/>
      <c r="M2427" s="42"/>
      <c r="N2427" s="42"/>
      <c r="O2427" s="63"/>
      <c r="P2427" s="42"/>
      <c r="Q2427" s="42"/>
      <c r="S2427" s="42"/>
      <c r="T2427" s="39"/>
      <c r="U2427" s="39"/>
      <c r="V2427" s="39"/>
      <c r="W2427" s="39"/>
      <c r="X2427" s="39"/>
      <c r="Y2427" s="39"/>
      <c r="AN2427" s="68"/>
      <c r="AO2427" s="68"/>
    </row>
    <row r="2428" spans="1:41" s="43" customFormat="1" x14ac:dyDescent="0.25">
      <c r="A2428" s="42"/>
      <c r="B2428" s="42"/>
      <c r="C2428" s="42"/>
      <c r="D2428" s="42"/>
      <c r="E2428" s="42"/>
      <c r="F2428" s="62"/>
      <c r="G2428" s="62"/>
      <c r="H2428" s="63"/>
      <c r="I2428" s="293"/>
      <c r="K2428" s="42"/>
      <c r="L2428" s="42"/>
      <c r="M2428" s="42"/>
      <c r="N2428" s="42"/>
      <c r="O2428" s="63"/>
      <c r="P2428" s="42"/>
      <c r="Q2428" s="42"/>
      <c r="S2428" s="42"/>
      <c r="T2428" s="39"/>
      <c r="U2428" s="39"/>
      <c r="V2428" s="39"/>
      <c r="W2428" s="39"/>
      <c r="X2428" s="39"/>
      <c r="Y2428" s="39"/>
      <c r="AN2428" s="68"/>
      <c r="AO2428" s="68"/>
    </row>
    <row r="2429" spans="1:41" s="43" customFormat="1" x14ac:dyDescent="0.25">
      <c r="A2429" s="42"/>
      <c r="B2429" s="42"/>
      <c r="C2429" s="42"/>
      <c r="D2429" s="42"/>
      <c r="E2429" s="42"/>
      <c r="F2429" s="62"/>
      <c r="G2429" s="62"/>
      <c r="H2429" s="63"/>
      <c r="I2429" s="293"/>
      <c r="K2429" s="42"/>
      <c r="L2429" s="42"/>
      <c r="M2429" s="42"/>
      <c r="N2429" s="42"/>
      <c r="O2429" s="63"/>
      <c r="P2429" s="42"/>
      <c r="Q2429" s="42"/>
      <c r="S2429" s="42"/>
      <c r="T2429" s="39"/>
      <c r="U2429" s="39"/>
      <c r="V2429" s="39"/>
      <c r="W2429" s="39"/>
      <c r="X2429" s="39"/>
      <c r="Y2429" s="39"/>
      <c r="AN2429" s="68"/>
      <c r="AO2429" s="68"/>
    </row>
    <row r="2430" spans="1:41" s="43" customFormat="1" x14ac:dyDescent="0.25">
      <c r="A2430" s="42"/>
      <c r="B2430" s="42"/>
      <c r="C2430" s="42"/>
      <c r="D2430" s="42"/>
      <c r="E2430" s="42"/>
      <c r="F2430" s="62"/>
      <c r="G2430" s="62"/>
      <c r="H2430" s="63"/>
      <c r="I2430" s="293"/>
      <c r="K2430" s="42"/>
      <c r="L2430" s="42"/>
      <c r="M2430" s="42"/>
      <c r="N2430" s="42"/>
      <c r="O2430" s="63"/>
      <c r="P2430" s="42"/>
      <c r="Q2430" s="42"/>
      <c r="S2430" s="42"/>
      <c r="T2430" s="39"/>
      <c r="U2430" s="39"/>
      <c r="V2430" s="39"/>
      <c r="W2430" s="39"/>
      <c r="X2430" s="39"/>
      <c r="Y2430" s="39"/>
      <c r="AN2430" s="68"/>
      <c r="AO2430" s="68"/>
    </row>
    <row r="2431" spans="1:41" s="43" customFormat="1" x14ac:dyDescent="0.25">
      <c r="A2431" s="42"/>
      <c r="B2431" s="42"/>
      <c r="C2431" s="42"/>
      <c r="D2431" s="42"/>
      <c r="E2431" s="42"/>
      <c r="F2431" s="62"/>
      <c r="G2431" s="62"/>
      <c r="H2431" s="63"/>
      <c r="I2431" s="293"/>
      <c r="K2431" s="42"/>
      <c r="L2431" s="42"/>
      <c r="M2431" s="42"/>
      <c r="N2431" s="42"/>
      <c r="O2431" s="63"/>
      <c r="P2431" s="42"/>
      <c r="Q2431" s="42"/>
      <c r="S2431" s="42"/>
      <c r="T2431" s="39"/>
      <c r="U2431" s="39"/>
      <c r="V2431" s="39"/>
      <c r="W2431" s="39"/>
      <c r="X2431" s="39"/>
      <c r="Y2431" s="39"/>
      <c r="AN2431" s="68"/>
      <c r="AO2431" s="68"/>
    </row>
    <row r="2432" spans="1:41" s="43" customFormat="1" x14ac:dyDescent="0.25">
      <c r="A2432" s="42"/>
      <c r="B2432" s="42"/>
      <c r="C2432" s="42"/>
      <c r="D2432" s="42"/>
      <c r="E2432" s="42"/>
      <c r="F2432" s="62"/>
      <c r="G2432" s="62"/>
      <c r="H2432" s="63"/>
      <c r="I2432" s="293"/>
      <c r="K2432" s="42"/>
      <c r="L2432" s="42"/>
      <c r="M2432" s="42"/>
      <c r="N2432" s="42"/>
      <c r="O2432" s="63"/>
      <c r="P2432" s="42"/>
      <c r="Q2432" s="42"/>
      <c r="S2432" s="42"/>
      <c r="T2432" s="39"/>
      <c r="U2432" s="39"/>
      <c r="V2432" s="39"/>
      <c r="W2432" s="39"/>
      <c r="X2432" s="39"/>
      <c r="Y2432" s="39"/>
      <c r="AN2432" s="68"/>
      <c r="AO2432" s="68"/>
    </row>
    <row r="2433" spans="1:41" s="43" customFormat="1" x14ac:dyDescent="0.25">
      <c r="A2433" s="42"/>
      <c r="B2433" s="42"/>
      <c r="C2433" s="42"/>
      <c r="D2433" s="42"/>
      <c r="E2433" s="42"/>
      <c r="F2433" s="62"/>
      <c r="G2433" s="62"/>
      <c r="H2433" s="63"/>
      <c r="I2433" s="293"/>
      <c r="K2433" s="42"/>
      <c r="L2433" s="42"/>
      <c r="M2433" s="42"/>
      <c r="N2433" s="42"/>
      <c r="O2433" s="63"/>
      <c r="P2433" s="42"/>
      <c r="Q2433" s="42"/>
      <c r="S2433" s="42"/>
      <c r="T2433" s="39"/>
      <c r="U2433" s="39"/>
      <c r="V2433" s="39"/>
      <c r="W2433" s="39"/>
      <c r="X2433" s="39"/>
      <c r="Y2433" s="39"/>
      <c r="AN2433" s="68"/>
      <c r="AO2433" s="68"/>
    </row>
    <row r="2434" spans="1:41" s="43" customFormat="1" x14ac:dyDescent="0.25">
      <c r="A2434" s="42"/>
      <c r="B2434" s="42"/>
      <c r="C2434" s="42"/>
      <c r="D2434" s="42"/>
      <c r="E2434" s="42"/>
      <c r="F2434" s="62"/>
      <c r="G2434" s="62"/>
      <c r="H2434" s="63"/>
      <c r="I2434" s="293"/>
      <c r="K2434" s="42"/>
      <c r="L2434" s="42"/>
      <c r="M2434" s="42"/>
      <c r="N2434" s="42"/>
      <c r="O2434" s="63"/>
      <c r="P2434" s="42"/>
      <c r="Q2434" s="42"/>
      <c r="S2434" s="42"/>
      <c r="T2434" s="39"/>
      <c r="U2434" s="39"/>
      <c r="V2434" s="39"/>
      <c r="W2434" s="39"/>
      <c r="X2434" s="39"/>
      <c r="Y2434" s="39"/>
      <c r="AN2434" s="68"/>
      <c r="AO2434" s="68"/>
    </row>
    <row r="2435" spans="1:41" s="43" customFormat="1" x14ac:dyDescent="0.25">
      <c r="A2435" s="42"/>
      <c r="B2435" s="42"/>
      <c r="C2435" s="42"/>
      <c r="D2435" s="42"/>
      <c r="E2435" s="42"/>
      <c r="F2435" s="62"/>
      <c r="G2435" s="62"/>
      <c r="H2435" s="63"/>
      <c r="I2435" s="293"/>
      <c r="K2435" s="42"/>
      <c r="L2435" s="42"/>
      <c r="M2435" s="42"/>
      <c r="N2435" s="42"/>
      <c r="O2435" s="63"/>
      <c r="P2435" s="42"/>
      <c r="Q2435" s="42"/>
      <c r="S2435" s="42"/>
      <c r="T2435" s="39"/>
      <c r="U2435" s="39"/>
      <c r="V2435" s="39"/>
      <c r="W2435" s="39"/>
      <c r="X2435" s="39"/>
      <c r="Y2435" s="39"/>
      <c r="AN2435" s="68"/>
      <c r="AO2435" s="68"/>
    </row>
    <row r="2436" spans="1:41" s="43" customFormat="1" x14ac:dyDescent="0.25">
      <c r="A2436" s="42"/>
      <c r="B2436" s="42"/>
      <c r="C2436" s="42"/>
      <c r="D2436" s="42"/>
      <c r="E2436" s="42"/>
      <c r="F2436" s="62"/>
      <c r="G2436" s="62"/>
      <c r="H2436" s="63"/>
      <c r="I2436" s="293"/>
      <c r="K2436" s="42"/>
      <c r="L2436" s="42"/>
      <c r="M2436" s="42"/>
      <c r="N2436" s="42"/>
      <c r="O2436" s="63"/>
      <c r="P2436" s="42"/>
      <c r="Q2436" s="42"/>
      <c r="S2436" s="42"/>
      <c r="T2436" s="39"/>
      <c r="U2436" s="39"/>
      <c r="V2436" s="39"/>
      <c r="W2436" s="39"/>
      <c r="X2436" s="39"/>
      <c r="Y2436" s="39"/>
      <c r="AN2436" s="68"/>
      <c r="AO2436" s="68"/>
    </row>
    <row r="2437" spans="1:41" s="43" customFormat="1" x14ac:dyDescent="0.25">
      <c r="A2437" s="42"/>
      <c r="B2437" s="42"/>
      <c r="C2437" s="42"/>
      <c r="D2437" s="42"/>
      <c r="E2437" s="42"/>
      <c r="F2437" s="62"/>
      <c r="G2437" s="62"/>
      <c r="H2437" s="63"/>
      <c r="I2437" s="293"/>
      <c r="K2437" s="42"/>
      <c r="L2437" s="42"/>
      <c r="M2437" s="42"/>
      <c r="N2437" s="42"/>
      <c r="O2437" s="63"/>
      <c r="P2437" s="42"/>
      <c r="Q2437" s="42"/>
      <c r="S2437" s="42"/>
      <c r="T2437" s="39"/>
      <c r="U2437" s="39"/>
      <c r="V2437" s="39"/>
      <c r="W2437" s="39"/>
      <c r="X2437" s="39"/>
      <c r="Y2437" s="39"/>
      <c r="AN2437" s="68"/>
      <c r="AO2437" s="68"/>
    </row>
    <row r="2438" spans="1:41" s="43" customFormat="1" x14ac:dyDescent="0.25">
      <c r="A2438" s="42"/>
      <c r="B2438" s="42"/>
      <c r="C2438" s="42"/>
      <c r="D2438" s="42"/>
      <c r="E2438" s="42"/>
      <c r="F2438" s="62"/>
      <c r="G2438" s="62"/>
      <c r="H2438" s="63"/>
      <c r="I2438" s="293"/>
      <c r="K2438" s="42"/>
      <c r="L2438" s="42"/>
      <c r="M2438" s="42"/>
      <c r="N2438" s="42"/>
      <c r="O2438" s="63"/>
      <c r="P2438" s="42"/>
      <c r="Q2438" s="42"/>
      <c r="S2438" s="42"/>
      <c r="T2438" s="39"/>
      <c r="U2438" s="39"/>
      <c r="V2438" s="39"/>
      <c r="W2438" s="39"/>
      <c r="X2438" s="39"/>
      <c r="Y2438" s="39"/>
      <c r="AN2438" s="68"/>
      <c r="AO2438" s="68"/>
    </row>
    <row r="2439" spans="1:41" s="43" customFormat="1" x14ac:dyDescent="0.25">
      <c r="A2439" s="42"/>
      <c r="B2439" s="42"/>
      <c r="C2439" s="42"/>
      <c r="D2439" s="42"/>
      <c r="E2439" s="42"/>
      <c r="F2439" s="62"/>
      <c r="G2439" s="62"/>
      <c r="H2439" s="63"/>
      <c r="I2439" s="293"/>
      <c r="K2439" s="42"/>
      <c r="L2439" s="42"/>
      <c r="M2439" s="42"/>
      <c r="N2439" s="42"/>
      <c r="O2439" s="63"/>
      <c r="P2439" s="42"/>
      <c r="Q2439" s="42"/>
      <c r="S2439" s="42"/>
      <c r="T2439" s="39"/>
      <c r="U2439" s="39"/>
      <c r="V2439" s="39"/>
      <c r="W2439" s="39"/>
      <c r="X2439" s="39"/>
      <c r="Y2439" s="39"/>
      <c r="AN2439" s="68"/>
      <c r="AO2439" s="68"/>
    </row>
    <row r="2440" spans="1:41" s="43" customFormat="1" x14ac:dyDescent="0.25">
      <c r="A2440" s="42"/>
      <c r="B2440" s="42"/>
      <c r="C2440" s="42"/>
      <c r="D2440" s="42"/>
      <c r="E2440" s="42"/>
      <c r="F2440" s="62"/>
      <c r="G2440" s="62"/>
      <c r="H2440" s="63"/>
      <c r="I2440" s="293"/>
      <c r="K2440" s="42"/>
      <c r="L2440" s="42"/>
      <c r="M2440" s="42"/>
      <c r="N2440" s="42"/>
      <c r="O2440" s="63"/>
      <c r="P2440" s="42"/>
      <c r="Q2440" s="42"/>
      <c r="S2440" s="42"/>
      <c r="T2440" s="39"/>
      <c r="U2440" s="39"/>
      <c r="V2440" s="39"/>
      <c r="W2440" s="39"/>
      <c r="X2440" s="39"/>
      <c r="Y2440" s="39"/>
      <c r="AN2440" s="68"/>
      <c r="AO2440" s="68"/>
    </row>
    <row r="2441" spans="1:41" s="43" customFormat="1" x14ac:dyDescent="0.25">
      <c r="A2441" s="42"/>
      <c r="B2441" s="42"/>
      <c r="C2441" s="42"/>
      <c r="D2441" s="42"/>
      <c r="E2441" s="42"/>
      <c r="F2441" s="62"/>
      <c r="G2441" s="62"/>
      <c r="H2441" s="63"/>
      <c r="I2441" s="293"/>
      <c r="K2441" s="42"/>
      <c r="L2441" s="42"/>
      <c r="M2441" s="42"/>
      <c r="N2441" s="42"/>
      <c r="O2441" s="63"/>
      <c r="P2441" s="42"/>
      <c r="Q2441" s="42"/>
      <c r="S2441" s="42"/>
      <c r="T2441" s="39"/>
      <c r="U2441" s="39"/>
      <c r="V2441" s="39"/>
      <c r="W2441" s="39"/>
      <c r="X2441" s="39"/>
      <c r="Y2441" s="39"/>
      <c r="AN2441" s="68"/>
      <c r="AO2441" s="68"/>
    </row>
    <row r="2442" spans="1:41" s="43" customFormat="1" x14ac:dyDescent="0.25">
      <c r="A2442" s="42"/>
      <c r="B2442" s="42"/>
      <c r="C2442" s="42"/>
      <c r="D2442" s="42"/>
      <c r="E2442" s="42"/>
      <c r="F2442" s="62"/>
      <c r="G2442" s="62"/>
      <c r="H2442" s="63"/>
      <c r="I2442" s="293"/>
      <c r="K2442" s="42"/>
      <c r="L2442" s="42"/>
      <c r="M2442" s="42"/>
      <c r="N2442" s="42"/>
      <c r="O2442" s="63"/>
      <c r="P2442" s="42"/>
      <c r="Q2442" s="42"/>
      <c r="S2442" s="42"/>
      <c r="T2442" s="39"/>
      <c r="U2442" s="39"/>
      <c r="V2442" s="39"/>
      <c r="W2442" s="39"/>
      <c r="X2442" s="39"/>
      <c r="Y2442" s="39"/>
      <c r="AN2442" s="68"/>
      <c r="AO2442" s="68"/>
    </row>
    <row r="2443" spans="1:41" s="43" customFormat="1" x14ac:dyDescent="0.25">
      <c r="A2443" s="42"/>
      <c r="B2443" s="42"/>
      <c r="C2443" s="42"/>
      <c r="D2443" s="42"/>
      <c r="E2443" s="42"/>
      <c r="F2443" s="62"/>
      <c r="G2443" s="62"/>
      <c r="H2443" s="63"/>
      <c r="I2443" s="293"/>
      <c r="K2443" s="42"/>
      <c r="L2443" s="42"/>
      <c r="M2443" s="42"/>
      <c r="N2443" s="42"/>
      <c r="O2443" s="63"/>
      <c r="P2443" s="42"/>
      <c r="Q2443" s="42"/>
      <c r="S2443" s="42"/>
      <c r="T2443" s="39"/>
      <c r="U2443" s="39"/>
      <c r="V2443" s="39"/>
      <c r="W2443" s="39"/>
      <c r="X2443" s="39"/>
      <c r="Y2443" s="39"/>
      <c r="AN2443" s="68"/>
      <c r="AO2443" s="68"/>
    </row>
    <row r="2444" spans="1:41" s="43" customFormat="1" x14ac:dyDescent="0.25">
      <c r="A2444" s="42"/>
      <c r="B2444" s="42"/>
      <c r="C2444" s="42"/>
      <c r="D2444" s="42"/>
      <c r="E2444" s="42"/>
      <c r="F2444" s="62"/>
      <c r="G2444" s="62"/>
      <c r="H2444" s="63"/>
      <c r="I2444" s="293"/>
      <c r="K2444" s="42"/>
      <c r="L2444" s="42"/>
      <c r="M2444" s="42"/>
      <c r="N2444" s="42"/>
      <c r="O2444" s="63"/>
      <c r="P2444" s="42"/>
      <c r="Q2444" s="42"/>
      <c r="S2444" s="42"/>
      <c r="T2444" s="39"/>
      <c r="U2444" s="39"/>
      <c r="V2444" s="39"/>
      <c r="W2444" s="39"/>
      <c r="X2444" s="39"/>
      <c r="Y2444" s="39"/>
      <c r="AN2444" s="68"/>
      <c r="AO2444" s="68"/>
    </row>
    <row r="2445" spans="1:41" s="43" customFormat="1" x14ac:dyDescent="0.25">
      <c r="A2445" s="42"/>
      <c r="B2445" s="42"/>
      <c r="C2445" s="42"/>
      <c r="D2445" s="42"/>
      <c r="E2445" s="42"/>
      <c r="F2445" s="62"/>
      <c r="G2445" s="62"/>
      <c r="H2445" s="63"/>
      <c r="I2445" s="293"/>
      <c r="K2445" s="42"/>
      <c r="L2445" s="42"/>
      <c r="M2445" s="42"/>
      <c r="N2445" s="42"/>
      <c r="O2445" s="63"/>
      <c r="P2445" s="42"/>
      <c r="Q2445" s="42"/>
      <c r="S2445" s="42"/>
      <c r="T2445" s="39"/>
      <c r="U2445" s="39"/>
      <c r="V2445" s="39"/>
      <c r="W2445" s="39"/>
      <c r="X2445" s="39"/>
      <c r="Y2445" s="39"/>
      <c r="AN2445" s="68"/>
      <c r="AO2445" s="68"/>
    </row>
    <row r="2446" spans="1:41" s="43" customFormat="1" x14ac:dyDescent="0.25">
      <c r="A2446" s="42"/>
      <c r="B2446" s="42"/>
      <c r="C2446" s="42"/>
      <c r="D2446" s="42"/>
      <c r="E2446" s="42"/>
      <c r="F2446" s="62"/>
      <c r="G2446" s="62"/>
      <c r="H2446" s="63"/>
      <c r="I2446" s="293"/>
      <c r="K2446" s="42"/>
      <c r="L2446" s="42"/>
      <c r="M2446" s="42"/>
      <c r="N2446" s="42"/>
      <c r="O2446" s="63"/>
      <c r="P2446" s="42"/>
      <c r="Q2446" s="42"/>
      <c r="S2446" s="42"/>
      <c r="T2446" s="39"/>
      <c r="U2446" s="39"/>
      <c r="V2446" s="39"/>
      <c r="W2446" s="39"/>
      <c r="X2446" s="39"/>
      <c r="Y2446" s="39"/>
      <c r="AN2446" s="68"/>
      <c r="AO2446" s="68"/>
    </row>
    <row r="2447" spans="1:41" s="43" customFormat="1" x14ac:dyDescent="0.25">
      <c r="A2447" s="42"/>
      <c r="B2447" s="42"/>
      <c r="C2447" s="42"/>
      <c r="D2447" s="42"/>
      <c r="E2447" s="42"/>
      <c r="F2447" s="62"/>
      <c r="G2447" s="62"/>
      <c r="H2447" s="63"/>
      <c r="I2447" s="293"/>
      <c r="K2447" s="42"/>
      <c r="L2447" s="42"/>
      <c r="M2447" s="42"/>
      <c r="N2447" s="42"/>
      <c r="O2447" s="63"/>
      <c r="P2447" s="42"/>
      <c r="Q2447" s="42"/>
      <c r="S2447" s="42"/>
      <c r="T2447" s="39"/>
      <c r="U2447" s="39"/>
      <c r="V2447" s="39"/>
      <c r="W2447" s="39"/>
      <c r="X2447" s="39"/>
      <c r="Y2447" s="39"/>
      <c r="AN2447" s="68"/>
      <c r="AO2447" s="68"/>
    </row>
    <row r="2448" spans="1:41" s="43" customFormat="1" x14ac:dyDescent="0.25">
      <c r="A2448" s="42"/>
      <c r="B2448" s="42"/>
      <c r="C2448" s="42"/>
      <c r="D2448" s="42"/>
      <c r="E2448" s="42"/>
      <c r="F2448" s="62"/>
      <c r="G2448" s="62"/>
      <c r="H2448" s="63"/>
      <c r="I2448" s="293"/>
      <c r="K2448" s="42"/>
      <c r="L2448" s="42"/>
      <c r="M2448" s="42"/>
      <c r="N2448" s="42"/>
      <c r="O2448" s="63"/>
      <c r="P2448" s="42"/>
      <c r="Q2448" s="42"/>
      <c r="S2448" s="42"/>
      <c r="T2448" s="39"/>
      <c r="U2448" s="39"/>
      <c r="V2448" s="39"/>
      <c r="W2448" s="39"/>
      <c r="X2448" s="39"/>
      <c r="Y2448" s="39"/>
      <c r="AN2448" s="68"/>
      <c r="AO2448" s="68"/>
    </row>
    <row r="2449" spans="1:41" s="43" customFormat="1" x14ac:dyDescent="0.25">
      <c r="A2449" s="42"/>
      <c r="B2449" s="42"/>
      <c r="C2449" s="42"/>
      <c r="D2449" s="42"/>
      <c r="E2449" s="42"/>
      <c r="F2449" s="62"/>
      <c r="G2449" s="62"/>
      <c r="H2449" s="63"/>
      <c r="I2449" s="293"/>
      <c r="K2449" s="42"/>
      <c r="L2449" s="42"/>
      <c r="M2449" s="42"/>
      <c r="N2449" s="42"/>
      <c r="O2449" s="63"/>
      <c r="P2449" s="42"/>
      <c r="Q2449" s="42"/>
      <c r="S2449" s="42"/>
      <c r="T2449" s="39"/>
      <c r="U2449" s="39"/>
      <c r="V2449" s="39"/>
      <c r="W2449" s="39"/>
      <c r="X2449" s="39"/>
      <c r="Y2449" s="39"/>
      <c r="AN2449" s="68"/>
      <c r="AO2449" s="68"/>
    </row>
    <row r="2450" spans="1:41" s="43" customFormat="1" x14ac:dyDescent="0.25">
      <c r="A2450" s="42"/>
      <c r="B2450" s="42"/>
      <c r="C2450" s="42"/>
      <c r="D2450" s="42"/>
      <c r="E2450" s="42"/>
      <c r="F2450" s="62"/>
      <c r="G2450" s="62"/>
      <c r="H2450" s="63"/>
      <c r="I2450" s="293"/>
      <c r="K2450" s="42"/>
      <c r="L2450" s="42"/>
      <c r="M2450" s="42"/>
      <c r="N2450" s="42"/>
      <c r="O2450" s="63"/>
      <c r="P2450" s="42"/>
      <c r="Q2450" s="42"/>
      <c r="S2450" s="42"/>
      <c r="T2450" s="39"/>
      <c r="U2450" s="39"/>
      <c r="V2450" s="39"/>
      <c r="W2450" s="39"/>
      <c r="X2450" s="39"/>
      <c r="Y2450" s="39"/>
      <c r="AN2450" s="68"/>
      <c r="AO2450" s="68"/>
    </row>
    <row r="2451" spans="1:41" s="43" customFormat="1" x14ac:dyDescent="0.25">
      <c r="A2451" s="42"/>
      <c r="B2451" s="42"/>
      <c r="C2451" s="42"/>
      <c r="D2451" s="42"/>
      <c r="E2451" s="42"/>
      <c r="F2451" s="62"/>
      <c r="G2451" s="62"/>
      <c r="H2451" s="63"/>
      <c r="I2451" s="293"/>
      <c r="K2451" s="42"/>
      <c r="L2451" s="42"/>
      <c r="M2451" s="42"/>
      <c r="N2451" s="42"/>
      <c r="O2451" s="63"/>
      <c r="P2451" s="42"/>
      <c r="Q2451" s="42"/>
      <c r="S2451" s="42"/>
      <c r="T2451" s="39"/>
      <c r="U2451" s="39"/>
      <c r="V2451" s="39"/>
      <c r="W2451" s="39"/>
      <c r="X2451" s="39"/>
      <c r="Y2451" s="39"/>
      <c r="AN2451" s="68"/>
      <c r="AO2451" s="68"/>
    </row>
    <row r="2452" spans="1:41" s="43" customFormat="1" x14ac:dyDescent="0.25">
      <c r="A2452" s="42"/>
      <c r="B2452" s="42"/>
      <c r="C2452" s="42"/>
      <c r="D2452" s="42"/>
      <c r="E2452" s="42"/>
      <c r="F2452" s="62"/>
      <c r="G2452" s="62"/>
      <c r="H2452" s="63"/>
      <c r="I2452" s="293"/>
      <c r="K2452" s="42"/>
      <c r="L2452" s="42"/>
      <c r="M2452" s="42"/>
      <c r="N2452" s="42"/>
      <c r="O2452" s="63"/>
      <c r="P2452" s="42"/>
      <c r="Q2452" s="42"/>
      <c r="S2452" s="42"/>
      <c r="T2452" s="39"/>
      <c r="U2452" s="39"/>
      <c r="V2452" s="39"/>
      <c r="W2452" s="39"/>
      <c r="X2452" s="39"/>
      <c r="Y2452" s="39"/>
      <c r="AN2452" s="68"/>
      <c r="AO2452" s="68"/>
    </row>
    <row r="2453" spans="1:41" s="43" customFormat="1" x14ac:dyDescent="0.25">
      <c r="A2453" s="42"/>
      <c r="B2453" s="42"/>
      <c r="C2453" s="42"/>
      <c r="D2453" s="42"/>
      <c r="E2453" s="42"/>
      <c r="F2453" s="62"/>
      <c r="G2453" s="62"/>
      <c r="H2453" s="63"/>
      <c r="I2453" s="293"/>
      <c r="K2453" s="42"/>
      <c r="L2453" s="42"/>
      <c r="M2453" s="42"/>
      <c r="N2453" s="42"/>
      <c r="O2453" s="63"/>
      <c r="P2453" s="42"/>
      <c r="Q2453" s="42"/>
      <c r="S2453" s="42"/>
      <c r="T2453" s="39"/>
      <c r="U2453" s="39"/>
      <c r="V2453" s="39"/>
      <c r="W2453" s="39"/>
      <c r="X2453" s="39"/>
      <c r="Y2453" s="39"/>
      <c r="AN2453" s="68"/>
      <c r="AO2453" s="68"/>
    </row>
    <row r="2454" spans="1:41" s="43" customFormat="1" x14ac:dyDescent="0.25">
      <c r="A2454" s="42"/>
      <c r="B2454" s="42"/>
      <c r="C2454" s="42"/>
      <c r="D2454" s="42"/>
      <c r="E2454" s="42"/>
      <c r="F2454" s="62"/>
      <c r="G2454" s="62"/>
      <c r="H2454" s="63"/>
      <c r="I2454" s="293"/>
      <c r="K2454" s="42"/>
      <c r="L2454" s="42"/>
      <c r="M2454" s="42"/>
      <c r="N2454" s="42"/>
      <c r="O2454" s="63"/>
      <c r="P2454" s="42"/>
      <c r="Q2454" s="42"/>
      <c r="S2454" s="42"/>
      <c r="T2454" s="39"/>
      <c r="U2454" s="39"/>
      <c r="V2454" s="39"/>
      <c r="W2454" s="39"/>
      <c r="X2454" s="39"/>
      <c r="Y2454" s="39"/>
      <c r="AN2454" s="68"/>
      <c r="AO2454" s="68"/>
    </row>
    <row r="2455" spans="1:41" s="43" customFormat="1" x14ac:dyDescent="0.25">
      <c r="A2455" s="42"/>
      <c r="B2455" s="42"/>
      <c r="C2455" s="42"/>
      <c r="D2455" s="42"/>
      <c r="E2455" s="42"/>
      <c r="F2455" s="62"/>
      <c r="G2455" s="62"/>
      <c r="H2455" s="63"/>
      <c r="I2455" s="293"/>
      <c r="K2455" s="42"/>
      <c r="L2455" s="42"/>
      <c r="M2455" s="42"/>
      <c r="N2455" s="42"/>
      <c r="O2455" s="63"/>
      <c r="P2455" s="42"/>
      <c r="Q2455" s="42"/>
      <c r="S2455" s="42"/>
      <c r="T2455" s="39"/>
      <c r="U2455" s="39"/>
      <c r="V2455" s="39"/>
      <c r="W2455" s="39"/>
      <c r="X2455" s="39"/>
      <c r="Y2455" s="39"/>
      <c r="AN2455" s="68"/>
      <c r="AO2455" s="68"/>
    </row>
    <row r="2456" spans="1:41" s="43" customFormat="1" x14ac:dyDescent="0.25">
      <c r="A2456" s="42"/>
      <c r="B2456" s="42"/>
      <c r="C2456" s="42"/>
      <c r="D2456" s="42"/>
      <c r="E2456" s="42"/>
      <c r="F2456" s="62"/>
      <c r="G2456" s="62"/>
      <c r="H2456" s="63"/>
      <c r="I2456" s="293"/>
      <c r="K2456" s="42"/>
      <c r="L2456" s="42"/>
      <c r="M2456" s="42"/>
      <c r="N2456" s="42"/>
      <c r="O2456" s="63"/>
      <c r="P2456" s="42"/>
      <c r="Q2456" s="42"/>
      <c r="S2456" s="42"/>
      <c r="T2456" s="39"/>
      <c r="U2456" s="39"/>
      <c r="V2456" s="39"/>
      <c r="W2456" s="39"/>
      <c r="X2456" s="39"/>
      <c r="Y2456" s="39"/>
      <c r="AN2456" s="68"/>
      <c r="AO2456" s="68"/>
    </row>
    <row r="2457" spans="1:41" s="43" customFormat="1" x14ac:dyDescent="0.25">
      <c r="A2457" s="42"/>
      <c r="B2457" s="42"/>
      <c r="C2457" s="42"/>
      <c r="D2457" s="42"/>
      <c r="E2457" s="42"/>
      <c r="F2457" s="62"/>
      <c r="G2457" s="62"/>
      <c r="H2457" s="63"/>
      <c r="I2457" s="293"/>
      <c r="K2457" s="42"/>
      <c r="L2457" s="42"/>
      <c r="M2457" s="42"/>
      <c r="N2457" s="42"/>
      <c r="O2457" s="63"/>
      <c r="P2457" s="42"/>
      <c r="Q2457" s="42"/>
      <c r="S2457" s="42"/>
      <c r="T2457" s="39"/>
      <c r="U2457" s="39"/>
      <c r="V2457" s="39"/>
      <c r="W2457" s="39"/>
      <c r="X2457" s="39"/>
      <c r="Y2457" s="39"/>
      <c r="AN2457" s="68"/>
      <c r="AO2457" s="68"/>
    </row>
    <row r="2458" spans="1:41" s="43" customFormat="1" x14ac:dyDescent="0.25">
      <c r="A2458" s="42"/>
      <c r="B2458" s="42"/>
      <c r="C2458" s="42"/>
      <c r="D2458" s="42"/>
      <c r="E2458" s="42"/>
      <c r="F2458" s="62"/>
      <c r="G2458" s="62"/>
      <c r="H2458" s="63"/>
      <c r="I2458" s="293"/>
      <c r="K2458" s="42"/>
      <c r="L2458" s="42"/>
      <c r="M2458" s="42"/>
      <c r="N2458" s="42"/>
      <c r="O2458" s="63"/>
      <c r="P2458" s="42"/>
      <c r="Q2458" s="42"/>
      <c r="S2458" s="42"/>
      <c r="T2458" s="39"/>
      <c r="U2458" s="39"/>
      <c r="V2458" s="39"/>
      <c r="W2458" s="39"/>
      <c r="X2458" s="39"/>
      <c r="Y2458" s="39"/>
      <c r="AN2458" s="68"/>
      <c r="AO2458" s="68"/>
    </row>
    <row r="2459" spans="1:41" s="43" customFormat="1" x14ac:dyDescent="0.25">
      <c r="A2459" s="42"/>
      <c r="B2459" s="42"/>
      <c r="C2459" s="42"/>
      <c r="D2459" s="42"/>
      <c r="E2459" s="42"/>
      <c r="F2459" s="62"/>
      <c r="G2459" s="62"/>
      <c r="H2459" s="63"/>
      <c r="I2459" s="293"/>
      <c r="K2459" s="42"/>
      <c r="L2459" s="42"/>
      <c r="M2459" s="42"/>
      <c r="N2459" s="42"/>
      <c r="O2459" s="63"/>
      <c r="P2459" s="42"/>
      <c r="Q2459" s="42"/>
      <c r="S2459" s="42"/>
      <c r="T2459" s="39"/>
      <c r="U2459" s="39"/>
      <c r="V2459" s="39"/>
      <c r="W2459" s="39"/>
      <c r="X2459" s="39"/>
      <c r="Y2459" s="39"/>
      <c r="AN2459" s="68"/>
      <c r="AO2459" s="68"/>
    </row>
    <row r="2460" spans="1:41" s="43" customFormat="1" x14ac:dyDescent="0.25">
      <c r="A2460" s="42"/>
      <c r="B2460" s="42"/>
      <c r="C2460" s="42"/>
      <c r="D2460" s="42"/>
      <c r="E2460" s="42"/>
      <c r="F2460" s="62"/>
      <c r="G2460" s="62"/>
      <c r="H2460" s="63"/>
      <c r="I2460" s="293"/>
      <c r="K2460" s="42"/>
      <c r="L2460" s="42"/>
      <c r="M2460" s="42"/>
      <c r="N2460" s="42"/>
      <c r="O2460" s="63"/>
      <c r="P2460" s="42"/>
      <c r="Q2460" s="42"/>
      <c r="S2460" s="42"/>
      <c r="T2460" s="39"/>
      <c r="U2460" s="39"/>
      <c r="V2460" s="39"/>
      <c r="W2460" s="39"/>
      <c r="X2460" s="39"/>
      <c r="Y2460" s="39"/>
      <c r="AN2460" s="68"/>
      <c r="AO2460" s="68"/>
    </row>
    <row r="2461" spans="1:41" s="43" customFormat="1" x14ac:dyDescent="0.25">
      <c r="A2461" s="42"/>
      <c r="B2461" s="42"/>
      <c r="C2461" s="42"/>
      <c r="D2461" s="42"/>
      <c r="E2461" s="42"/>
      <c r="F2461" s="62"/>
      <c r="G2461" s="62"/>
      <c r="H2461" s="63"/>
      <c r="I2461" s="293"/>
      <c r="K2461" s="42"/>
      <c r="L2461" s="42"/>
      <c r="M2461" s="42"/>
      <c r="N2461" s="42"/>
      <c r="O2461" s="63"/>
      <c r="P2461" s="42"/>
      <c r="Q2461" s="42"/>
      <c r="S2461" s="42"/>
      <c r="T2461" s="39"/>
      <c r="U2461" s="39"/>
      <c r="V2461" s="39"/>
      <c r="W2461" s="39"/>
      <c r="X2461" s="39"/>
      <c r="Y2461" s="39"/>
      <c r="AN2461" s="68"/>
      <c r="AO2461" s="68"/>
    </row>
    <row r="2462" spans="1:41" s="43" customFormat="1" x14ac:dyDescent="0.25">
      <c r="A2462" s="42"/>
      <c r="B2462" s="42"/>
      <c r="C2462" s="42"/>
      <c r="D2462" s="42"/>
      <c r="E2462" s="42"/>
      <c r="F2462" s="62"/>
      <c r="G2462" s="62"/>
      <c r="H2462" s="63"/>
      <c r="I2462" s="293"/>
      <c r="K2462" s="42"/>
      <c r="L2462" s="42"/>
      <c r="M2462" s="42"/>
      <c r="N2462" s="42"/>
      <c r="O2462" s="63"/>
      <c r="P2462" s="42"/>
      <c r="Q2462" s="42"/>
      <c r="S2462" s="42"/>
      <c r="T2462" s="39"/>
      <c r="U2462" s="39"/>
      <c r="V2462" s="39"/>
      <c r="W2462" s="39"/>
      <c r="X2462" s="39"/>
      <c r="Y2462" s="39"/>
      <c r="AN2462" s="68"/>
      <c r="AO2462" s="68"/>
    </row>
    <row r="2463" spans="1:41" s="43" customFormat="1" x14ac:dyDescent="0.25">
      <c r="A2463" s="42"/>
      <c r="B2463" s="42"/>
      <c r="C2463" s="42"/>
      <c r="D2463" s="42"/>
      <c r="E2463" s="42"/>
      <c r="F2463" s="62"/>
      <c r="G2463" s="62"/>
      <c r="H2463" s="63"/>
      <c r="I2463" s="293"/>
      <c r="K2463" s="42"/>
      <c r="L2463" s="42"/>
      <c r="M2463" s="42"/>
      <c r="N2463" s="42"/>
      <c r="O2463" s="63"/>
      <c r="P2463" s="42"/>
      <c r="Q2463" s="42"/>
      <c r="S2463" s="42"/>
      <c r="T2463" s="39"/>
      <c r="U2463" s="39"/>
      <c r="V2463" s="39"/>
      <c r="W2463" s="39"/>
      <c r="X2463" s="39"/>
      <c r="Y2463" s="39"/>
      <c r="AN2463" s="68"/>
      <c r="AO2463" s="68"/>
    </row>
    <row r="2464" spans="1:41" s="43" customFormat="1" x14ac:dyDescent="0.25">
      <c r="A2464" s="42"/>
      <c r="B2464" s="42"/>
      <c r="C2464" s="42"/>
      <c r="D2464" s="42"/>
      <c r="E2464" s="42"/>
      <c r="F2464" s="62"/>
      <c r="G2464" s="62"/>
      <c r="H2464" s="63"/>
      <c r="I2464" s="293"/>
      <c r="K2464" s="42"/>
      <c r="L2464" s="42"/>
      <c r="M2464" s="42"/>
      <c r="N2464" s="42"/>
      <c r="O2464" s="63"/>
      <c r="P2464" s="42"/>
      <c r="Q2464" s="42"/>
      <c r="S2464" s="42"/>
      <c r="T2464" s="39"/>
      <c r="U2464" s="39"/>
      <c r="V2464" s="39"/>
      <c r="W2464" s="39"/>
      <c r="X2464" s="39"/>
      <c r="Y2464" s="39"/>
      <c r="AN2464" s="68"/>
      <c r="AO2464" s="68"/>
    </row>
    <row r="2465" spans="1:41" s="43" customFormat="1" x14ac:dyDescent="0.25">
      <c r="A2465" s="42"/>
      <c r="B2465" s="42"/>
      <c r="C2465" s="42"/>
      <c r="D2465" s="42"/>
      <c r="E2465" s="42"/>
      <c r="F2465" s="62"/>
      <c r="G2465" s="62"/>
      <c r="H2465" s="63"/>
      <c r="I2465" s="293"/>
      <c r="K2465" s="42"/>
      <c r="L2465" s="42"/>
      <c r="M2465" s="42"/>
      <c r="N2465" s="42"/>
      <c r="O2465" s="63"/>
      <c r="P2465" s="42"/>
      <c r="Q2465" s="42"/>
      <c r="S2465" s="42"/>
      <c r="T2465" s="39"/>
      <c r="U2465" s="39"/>
      <c r="V2465" s="39"/>
      <c r="W2465" s="39"/>
      <c r="X2465" s="39"/>
      <c r="Y2465" s="39"/>
      <c r="AN2465" s="68"/>
      <c r="AO2465" s="68"/>
    </row>
    <row r="2466" spans="1:41" s="43" customFormat="1" x14ac:dyDescent="0.25">
      <c r="A2466" s="42"/>
      <c r="B2466" s="42"/>
      <c r="C2466" s="42"/>
      <c r="D2466" s="42"/>
      <c r="E2466" s="42"/>
      <c r="F2466" s="62"/>
      <c r="G2466" s="62"/>
      <c r="H2466" s="63"/>
      <c r="I2466" s="293"/>
      <c r="K2466" s="42"/>
      <c r="L2466" s="42"/>
      <c r="M2466" s="42"/>
      <c r="N2466" s="42"/>
      <c r="O2466" s="63"/>
      <c r="P2466" s="42"/>
      <c r="Q2466" s="42"/>
      <c r="S2466" s="42"/>
      <c r="T2466" s="39"/>
      <c r="U2466" s="39"/>
      <c r="V2466" s="39"/>
      <c r="W2466" s="39"/>
      <c r="X2466" s="39"/>
      <c r="Y2466" s="39"/>
      <c r="AN2466" s="68"/>
      <c r="AO2466" s="68"/>
    </row>
    <row r="2467" spans="1:41" s="43" customFormat="1" x14ac:dyDescent="0.25">
      <c r="A2467" s="42"/>
      <c r="B2467" s="42"/>
      <c r="C2467" s="42"/>
      <c r="D2467" s="42"/>
      <c r="E2467" s="42"/>
      <c r="F2467" s="62"/>
      <c r="G2467" s="62"/>
      <c r="H2467" s="63"/>
      <c r="I2467" s="293"/>
      <c r="K2467" s="42"/>
      <c r="L2467" s="42"/>
      <c r="M2467" s="42"/>
      <c r="N2467" s="42"/>
      <c r="O2467" s="63"/>
      <c r="P2467" s="42"/>
      <c r="Q2467" s="42"/>
      <c r="S2467" s="42"/>
      <c r="T2467" s="39"/>
      <c r="U2467" s="39"/>
      <c r="V2467" s="39"/>
      <c r="W2467" s="39"/>
      <c r="X2467" s="39"/>
      <c r="Y2467" s="39"/>
      <c r="AN2467" s="68"/>
      <c r="AO2467" s="68"/>
    </row>
    <row r="2468" spans="1:41" s="43" customFormat="1" x14ac:dyDescent="0.25">
      <c r="A2468" s="42"/>
      <c r="B2468" s="42"/>
      <c r="C2468" s="42"/>
      <c r="D2468" s="42"/>
      <c r="E2468" s="42"/>
      <c r="F2468" s="62"/>
      <c r="G2468" s="62"/>
      <c r="H2468" s="63"/>
      <c r="I2468" s="293"/>
      <c r="K2468" s="42"/>
      <c r="L2468" s="42"/>
      <c r="M2468" s="42"/>
      <c r="N2468" s="42"/>
      <c r="O2468" s="63"/>
      <c r="P2468" s="42"/>
      <c r="Q2468" s="42"/>
      <c r="S2468" s="42"/>
      <c r="T2468" s="39"/>
      <c r="U2468" s="39"/>
      <c r="V2468" s="39"/>
      <c r="W2468" s="39"/>
      <c r="X2468" s="39"/>
      <c r="Y2468" s="39"/>
      <c r="AN2468" s="68"/>
      <c r="AO2468" s="68"/>
    </row>
    <row r="2469" spans="1:41" s="43" customFormat="1" x14ac:dyDescent="0.25">
      <c r="A2469" s="42"/>
      <c r="B2469" s="42"/>
      <c r="C2469" s="42"/>
      <c r="D2469" s="42"/>
      <c r="E2469" s="42"/>
      <c r="F2469" s="62"/>
      <c r="G2469" s="62"/>
      <c r="H2469" s="63"/>
      <c r="I2469" s="293"/>
      <c r="K2469" s="42"/>
      <c r="L2469" s="42"/>
      <c r="M2469" s="42"/>
      <c r="N2469" s="42"/>
      <c r="O2469" s="63"/>
      <c r="P2469" s="42"/>
      <c r="Q2469" s="42"/>
      <c r="S2469" s="42"/>
      <c r="T2469" s="39"/>
      <c r="U2469" s="39"/>
      <c r="V2469" s="39"/>
      <c r="W2469" s="39"/>
      <c r="X2469" s="39"/>
      <c r="Y2469" s="39"/>
      <c r="AN2469" s="68"/>
      <c r="AO2469" s="68"/>
    </row>
    <row r="2470" spans="1:41" s="43" customFormat="1" x14ac:dyDescent="0.25">
      <c r="A2470" s="42"/>
      <c r="B2470" s="42"/>
      <c r="C2470" s="42"/>
      <c r="D2470" s="42"/>
      <c r="E2470" s="42"/>
      <c r="F2470" s="62"/>
      <c r="G2470" s="62"/>
      <c r="H2470" s="63"/>
      <c r="I2470" s="293"/>
      <c r="K2470" s="42"/>
      <c r="L2470" s="42"/>
      <c r="M2470" s="42"/>
      <c r="N2470" s="42"/>
      <c r="O2470" s="63"/>
      <c r="P2470" s="42"/>
      <c r="Q2470" s="42"/>
      <c r="S2470" s="42"/>
      <c r="T2470" s="39"/>
      <c r="U2470" s="39"/>
      <c r="V2470" s="39"/>
      <c r="W2470" s="39"/>
      <c r="X2470" s="39"/>
      <c r="Y2470" s="39"/>
      <c r="AN2470" s="68"/>
      <c r="AO2470" s="68"/>
    </row>
    <row r="2471" spans="1:41" s="43" customFormat="1" x14ac:dyDescent="0.25">
      <c r="A2471" s="42"/>
      <c r="B2471" s="42"/>
      <c r="C2471" s="42"/>
      <c r="D2471" s="42"/>
      <c r="E2471" s="42"/>
      <c r="F2471" s="62"/>
      <c r="G2471" s="62"/>
      <c r="H2471" s="63"/>
      <c r="I2471" s="293"/>
      <c r="K2471" s="42"/>
      <c r="L2471" s="42"/>
      <c r="M2471" s="42"/>
      <c r="N2471" s="42"/>
      <c r="O2471" s="63"/>
      <c r="P2471" s="42"/>
      <c r="Q2471" s="42"/>
      <c r="S2471" s="42"/>
      <c r="T2471" s="39"/>
      <c r="U2471" s="39"/>
      <c r="V2471" s="39"/>
      <c r="W2471" s="39"/>
      <c r="X2471" s="39"/>
      <c r="Y2471" s="39"/>
      <c r="AN2471" s="68"/>
      <c r="AO2471" s="68"/>
    </row>
    <row r="2472" spans="1:41" s="43" customFormat="1" x14ac:dyDescent="0.25">
      <c r="A2472" s="42"/>
      <c r="B2472" s="42"/>
      <c r="C2472" s="42"/>
      <c r="D2472" s="42"/>
      <c r="E2472" s="42"/>
      <c r="F2472" s="62"/>
      <c r="G2472" s="62"/>
      <c r="H2472" s="63"/>
      <c r="I2472" s="293"/>
      <c r="K2472" s="42"/>
      <c r="L2472" s="42"/>
      <c r="M2472" s="42"/>
      <c r="N2472" s="42"/>
      <c r="O2472" s="63"/>
      <c r="P2472" s="42"/>
      <c r="Q2472" s="42"/>
      <c r="S2472" s="42"/>
      <c r="T2472" s="39"/>
      <c r="U2472" s="39"/>
      <c r="V2472" s="39"/>
      <c r="W2472" s="39"/>
      <c r="X2472" s="39"/>
      <c r="Y2472" s="39"/>
      <c r="AN2472" s="68"/>
      <c r="AO2472" s="68"/>
    </row>
    <row r="2473" spans="1:41" s="43" customFormat="1" x14ac:dyDescent="0.25">
      <c r="A2473" s="42"/>
      <c r="B2473" s="42"/>
      <c r="C2473" s="42"/>
      <c r="D2473" s="42"/>
      <c r="E2473" s="42"/>
      <c r="F2473" s="62"/>
      <c r="G2473" s="62"/>
      <c r="H2473" s="63"/>
      <c r="I2473" s="293"/>
      <c r="K2473" s="42"/>
      <c r="L2473" s="42"/>
      <c r="M2473" s="42"/>
      <c r="N2473" s="42"/>
      <c r="O2473" s="63"/>
      <c r="P2473" s="42"/>
      <c r="Q2473" s="42"/>
      <c r="S2473" s="42"/>
      <c r="T2473" s="39"/>
      <c r="U2473" s="39"/>
      <c r="V2473" s="39"/>
      <c r="W2473" s="39"/>
      <c r="X2473" s="39"/>
      <c r="Y2473" s="39"/>
      <c r="AN2473" s="68"/>
      <c r="AO2473" s="68"/>
    </row>
    <row r="2474" spans="1:41" s="43" customFormat="1" x14ac:dyDescent="0.25">
      <c r="A2474" s="42"/>
      <c r="B2474" s="42"/>
      <c r="C2474" s="42"/>
      <c r="D2474" s="42"/>
      <c r="E2474" s="42"/>
      <c r="F2474" s="62"/>
      <c r="G2474" s="62"/>
      <c r="H2474" s="63"/>
      <c r="I2474" s="293"/>
      <c r="K2474" s="42"/>
      <c r="L2474" s="42"/>
      <c r="M2474" s="42"/>
      <c r="N2474" s="42"/>
      <c r="O2474" s="63"/>
      <c r="P2474" s="42"/>
      <c r="Q2474" s="42"/>
      <c r="S2474" s="42"/>
      <c r="T2474" s="39"/>
      <c r="U2474" s="39"/>
      <c r="V2474" s="39"/>
      <c r="W2474" s="39"/>
      <c r="X2474" s="39"/>
      <c r="Y2474" s="39"/>
      <c r="AN2474" s="68"/>
      <c r="AO2474" s="68"/>
    </row>
    <row r="2475" spans="1:41" s="43" customFormat="1" x14ac:dyDescent="0.25">
      <c r="A2475" s="42"/>
      <c r="B2475" s="42"/>
      <c r="C2475" s="42"/>
      <c r="D2475" s="42"/>
      <c r="E2475" s="42"/>
      <c r="F2475" s="62"/>
      <c r="G2475" s="62"/>
      <c r="H2475" s="63"/>
      <c r="I2475" s="293"/>
      <c r="K2475" s="42"/>
      <c r="L2475" s="42"/>
      <c r="M2475" s="42"/>
      <c r="N2475" s="42"/>
      <c r="O2475" s="63"/>
      <c r="P2475" s="42"/>
      <c r="Q2475" s="42"/>
      <c r="S2475" s="42"/>
      <c r="T2475" s="39"/>
      <c r="U2475" s="39"/>
      <c r="V2475" s="39"/>
      <c r="W2475" s="39"/>
      <c r="X2475" s="39"/>
      <c r="Y2475" s="39"/>
      <c r="AN2475" s="68"/>
      <c r="AO2475" s="68"/>
    </row>
    <row r="2476" spans="1:41" s="43" customFormat="1" x14ac:dyDescent="0.25">
      <c r="A2476" s="42"/>
      <c r="B2476" s="42"/>
      <c r="C2476" s="42"/>
      <c r="D2476" s="42"/>
      <c r="E2476" s="42"/>
      <c r="F2476" s="62"/>
      <c r="G2476" s="62"/>
      <c r="H2476" s="63"/>
      <c r="I2476" s="293"/>
      <c r="K2476" s="42"/>
      <c r="L2476" s="42"/>
      <c r="M2476" s="42"/>
      <c r="N2476" s="42"/>
      <c r="O2476" s="63"/>
      <c r="P2476" s="42"/>
      <c r="Q2476" s="42"/>
      <c r="S2476" s="42"/>
      <c r="T2476" s="39"/>
      <c r="U2476" s="39"/>
      <c r="V2476" s="39"/>
      <c r="W2476" s="39"/>
      <c r="X2476" s="39"/>
      <c r="Y2476" s="39"/>
      <c r="AN2476" s="68"/>
      <c r="AO2476" s="68"/>
    </row>
    <row r="2477" spans="1:41" s="43" customFormat="1" x14ac:dyDescent="0.25">
      <c r="A2477" s="42"/>
      <c r="B2477" s="42"/>
      <c r="C2477" s="42"/>
      <c r="D2477" s="42"/>
      <c r="E2477" s="42"/>
      <c r="F2477" s="62"/>
      <c r="G2477" s="62"/>
      <c r="H2477" s="63"/>
      <c r="I2477" s="293"/>
      <c r="K2477" s="42"/>
      <c r="L2477" s="42"/>
      <c r="M2477" s="42"/>
      <c r="N2477" s="42"/>
      <c r="O2477" s="63"/>
      <c r="P2477" s="42"/>
      <c r="Q2477" s="42"/>
      <c r="S2477" s="42"/>
      <c r="T2477" s="39"/>
      <c r="U2477" s="39"/>
      <c r="V2477" s="39"/>
      <c r="W2477" s="39"/>
      <c r="X2477" s="39"/>
      <c r="Y2477" s="39"/>
      <c r="AN2477" s="68"/>
      <c r="AO2477" s="68"/>
    </row>
    <row r="2478" spans="1:41" s="43" customFormat="1" x14ac:dyDescent="0.25">
      <c r="A2478" s="42"/>
      <c r="B2478" s="42"/>
      <c r="C2478" s="42"/>
      <c r="D2478" s="42"/>
      <c r="E2478" s="42"/>
      <c r="F2478" s="62"/>
      <c r="G2478" s="62"/>
      <c r="H2478" s="63"/>
      <c r="I2478" s="293"/>
      <c r="K2478" s="42"/>
      <c r="L2478" s="42"/>
      <c r="M2478" s="42"/>
      <c r="N2478" s="42"/>
      <c r="O2478" s="63"/>
      <c r="P2478" s="42"/>
      <c r="Q2478" s="42"/>
      <c r="S2478" s="42"/>
      <c r="T2478" s="39"/>
      <c r="U2478" s="39"/>
      <c r="V2478" s="39"/>
      <c r="W2478" s="39"/>
      <c r="X2478" s="39"/>
      <c r="Y2478" s="39"/>
      <c r="AN2478" s="68"/>
      <c r="AO2478" s="68"/>
    </row>
    <row r="2479" spans="1:41" s="43" customFormat="1" x14ac:dyDescent="0.25">
      <c r="A2479" s="42"/>
      <c r="B2479" s="42"/>
      <c r="C2479" s="42"/>
      <c r="D2479" s="42"/>
      <c r="E2479" s="42"/>
      <c r="F2479" s="62"/>
      <c r="G2479" s="62"/>
      <c r="H2479" s="63"/>
      <c r="I2479" s="293"/>
      <c r="K2479" s="42"/>
      <c r="L2479" s="42"/>
      <c r="M2479" s="42"/>
      <c r="N2479" s="42"/>
      <c r="O2479" s="63"/>
      <c r="P2479" s="42"/>
      <c r="Q2479" s="42"/>
      <c r="S2479" s="42"/>
      <c r="T2479" s="39"/>
      <c r="U2479" s="39"/>
      <c r="V2479" s="39"/>
      <c r="W2479" s="39"/>
      <c r="X2479" s="39"/>
      <c r="Y2479" s="39"/>
      <c r="AN2479" s="68"/>
      <c r="AO2479" s="68"/>
    </row>
    <row r="2480" spans="1:41" s="43" customFormat="1" x14ac:dyDescent="0.25">
      <c r="A2480" s="42"/>
      <c r="B2480" s="42"/>
      <c r="C2480" s="42"/>
      <c r="D2480" s="42"/>
      <c r="E2480" s="42"/>
      <c r="F2480" s="62"/>
      <c r="G2480" s="62"/>
      <c r="H2480" s="63"/>
      <c r="I2480" s="293"/>
      <c r="K2480" s="42"/>
      <c r="L2480" s="42"/>
      <c r="M2480" s="42"/>
      <c r="N2480" s="42"/>
      <c r="O2480" s="63"/>
      <c r="P2480" s="42"/>
      <c r="Q2480" s="42"/>
      <c r="S2480" s="42"/>
      <c r="T2480" s="39"/>
      <c r="U2480" s="39"/>
      <c r="V2480" s="39"/>
      <c r="W2480" s="39"/>
      <c r="X2480" s="39"/>
      <c r="Y2480" s="39"/>
      <c r="AN2480" s="68"/>
      <c r="AO2480" s="68"/>
    </row>
    <row r="2481" spans="1:41" s="43" customFormat="1" x14ac:dyDescent="0.25">
      <c r="A2481" s="42"/>
      <c r="B2481" s="42"/>
      <c r="C2481" s="42"/>
      <c r="D2481" s="42"/>
      <c r="E2481" s="42"/>
      <c r="F2481" s="62"/>
      <c r="G2481" s="62"/>
      <c r="H2481" s="63"/>
      <c r="I2481" s="293"/>
      <c r="K2481" s="42"/>
      <c r="L2481" s="42"/>
      <c r="M2481" s="42"/>
      <c r="N2481" s="42"/>
      <c r="O2481" s="63"/>
      <c r="P2481" s="42"/>
      <c r="Q2481" s="42"/>
      <c r="S2481" s="42"/>
      <c r="T2481" s="39"/>
      <c r="U2481" s="39"/>
      <c r="V2481" s="39"/>
      <c r="W2481" s="39"/>
      <c r="X2481" s="39"/>
      <c r="Y2481" s="39"/>
      <c r="AN2481" s="68"/>
      <c r="AO2481" s="68"/>
    </row>
    <row r="2482" spans="1:41" s="43" customFormat="1" x14ac:dyDescent="0.25">
      <c r="A2482" s="42"/>
      <c r="B2482" s="42"/>
      <c r="C2482" s="42"/>
      <c r="D2482" s="42"/>
      <c r="E2482" s="42"/>
      <c r="F2482" s="62"/>
      <c r="G2482" s="62"/>
      <c r="H2482" s="63"/>
      <c r="I2482" s="293"/>
      <c r="K2482" s="42"/>
      <c r="L2482" s="42"/>
      <c r="M2482" s="42"/>
      <c r="N2482" s="42"/>
      <c r="O2482" s="63"/>
      <c r="P2482" s="42"/>
      <c r="Q2482" s="42"/>
      <c r="S2482" s="42"/>
      <c r="T2482" s="39"/>
      <c r="U2482" s="39"/>
      <c r="V2482" s="39"/>
      <c r="W2482" s="39"/>
      <c r="X2482" s="39"/>
      <c r="Y2482" s="39"/>
      <c r="AN2482" s="68"/>
      <c r="AO2482" s="68"/>
    </row>
    <row r="2483" spans="1:41" s="43" customFormat="1" x14ac:dyDescent="0.25">
      <c r="A2483" s="42"/>
      <c r="B2483" s="42"/>
      <c r="C2483" s="42"/>
      <c r="D2483" s="42"/>
      <c r="E2483" s="42"/>
      <c r="F2483" s="62"/>
      <c r="G2483" s="62"/>
      <c r="H2483" s="63"/>
      <c r="I2483" s="293"/>
      <c r="K2483" s="42"/>
      <c r="L2483" s="42"/>
      <c r="M2483" s="42"/>
      <c r="N2483" s="42"/>
      <c r="O2483" s="63"/>
      <c r="P2483" s="42"/>
      <c r="Q2483" s="42"/>
      <c r="S2483" s="42"/>
      <c r="T2483" s="39"/>
      <c r="U2483" s="39"/>
      <c r="V2483" s="39"/>
      <c r="W2483" s="39"/>
      <c r="X2483" s="39"/>
      <c r="Y2483" s="39"/>
      <c r="AN2483" s="68"/>
      <c r="AO2483" s="68"/>
    </row>
    <row r="2484" spans="1:41" s="43" customFormat="1" x14ac:dyDescent="0.25">
      <c r="A2484" s="42"/>
      <c r="B2484" s="42"/>
      <c r="C2484" s="42"/>
      <c r="D2484" s="42"/>
      <c r="E2484" s="42"/>
      <c r="F2484" s="62"/>
      <c r="G2484" s="62"/>
      <c r="H2484" s="63"/>
      <c r="I2484" s="293"/>
      <c r="K2484" s="42"/>
      <c r="L2484" s="42"/>
      <c r="M2484" s="42"/>
      <c r="N2484" s="42"/>
      <c r="O2484" s="63"/>
      <c r="P2484" s="42"/>
      <c r="Q2484" s="42"/>
      <c r="S2484" s="42"/>
      <c r="T2484" s="39"/>
      <c r="U2484" s="39"/>
      <c r="V2484" s="39"/>
      <c r="W2484" s="39"/>
      <c r="X2484" s="39"/>
      <c r="Y2484" s="39"/>
      <c r="AN2484" s="68"/>
      <c r="AO2484" s="68"/>
    </row>
    <row r="2485" spans="1:41" s="43" customFormat="1" x14ac:dyDescent="0.25">
      <c r="A2485" s="42"/>
      <c r="B2485" s="42"/>
      <c r="C2485" s="42"/>
      <c r="D2485" s="42"/>
      <c r="E2485" s="42"/>
      <c r="F2485" s="62"/>
      <c r="G2485" s="62"/>
      <c r="H2485" s="63"/>
      <c r="I2485" s="293"/>
      <c r="K2485" s="42"/>
      <c r="L2485" s="42"/>
      <c r="M2485" s="42"/>
      <c r="N2485" s="42"/>
      <c r="O2485" s="63"/>
      <c r="P2485" s="42"/>
      <c r="Q2485" s="42"/>
      <c r="S2485" s="42"/>
      <c r="T2485" s="39"/>
      <c r="U2485" s="39"/>
      <c r="V2485" s="39"/>
      <c r="W2485" s="39"/>
      <c r="X2485" s="39"/>
      <c r="Y2485" s="39"/>
      <c r="AN2485" s="68"/>
      <c r="AO2485" s="68"/>
    </row>
    <row r="2486" spans="1:41" s="43" customFormat="1" x14ac:dyDescent="0.25">
      <c r="A2486" s="42"/>
      <c r="B2486" s="42"/>
      <c r="C2486" s="42"/>
      <c r="D2486" s="42"/>
      <c r="E2486" s="42"/>
      <c r="F2486" s="62"/>
      <c r="G2486" s="62"/>
      <c r="H2486" s="63"/>
      <c r="I2486" s="293"/>
      <c r="K2486" s="42"/>
      <c r="L2486" s="42"/>
      <c r="M2486" s="42"/>
      <c r="N2486" s="42"/>
      <c r="O2486" s="63"/>
      <c r="P2486" s="42"/>
      <c r="Q2486" s="42"/>
      <c r="S2486" s="42"/>
      <c r="T2486" s="39"/>
      <c r="U2486" s="39"/>
      <c r="V2486" s="39"/>
      <c r="W2486" s="39"/>
      <c r="X2486" s="39"/>
      <c r="Y2486" s="39"/>
      <c r="AN2486" s="68"/>
      <c r="AO2486" s="68"/>
    </row>
    <row r="2487" spans="1:41" s="43" customFormat="1" x14ac:dyDescent="0.25">
      <c r="A2487" s="42"/>
      <c r="B2487" s="42"/>
      <c r="C2487" s="42"/>
      <c r="D2487" s="42"/>
      <c r="E2487" s="42"/>
      <c r="F2487" s="62"/>
      <c r="G2487" s="62"/>
      <c r="H2487" s="63"/>
      <c r="I2487" s="293"/>
      <c r="K2487" s="42"/>
      <c r="L2487" s="42"/>
      <c r="M2487" s="42"/>
      <c r="N2487" s="42"/>
      <c r="O2487" s="63"/>
      <c r="P2487" s="42"/>
      <c r="Q2487" s="42"/>
      <c r="S2487" s="42"/>
      <c r="T2487" s="39"/>
      <c r="U2487" s="39"/>
      <c r="V2487" s="39"/>
      <c r="W2487" s="39"/>
      <c r="X2487" s="39"/>
      <c r="Y2487" s="39"/>
      <c r="AN2487" s="68"/>
      <c r="AO2487" s="68"/>
    </row>
    <row r="2488" spans="1:41" s="43" customFormat="1" x14ac:dyDescent="0.25">
      <c r="A2488" s="42"/>
      <c r="B2488" s="42"/>
      <c r="C2488" s="42"/>
      <c r="D2488" s="42"/>
      <c r="E2488" s="42"/>
      <c r="F2488" s="62"/>
      <c r="G2488" s="62"/>
      <c r="H2488" s="63"/>
      <c r="I2488" s="293"/>
      <c r="K2488" s="42"/>
      <c r="L2488" s="42"/>
      <c r="M2488" s="42"/>
      <c r="N2488" s="42"/>
      <c r="O2488" s="63"/>
      <c r="P2488" s="42"/>
      <c r="Q2488" s="42"/>
      <c r="S2488" s="42"/>
      <c r="T2488" s="39"/>
      <c r="U2488" s="39"/>
      <c r="V2488" s="39"/>
      <c r="W2488" s="39"/>
      <c r="X2488" s="39"/>
      <c r="Y2488" s="39"/>
      <c r="AN2488" s="68"/>
      <c r="AO2488" s="68"/>
    </row>
    <row r="2489" spans="1:41" s="43" customFormat="1" x14ac:dyDescent="0.25">
      <c r="A2489" s="42"/>
      <c r="B2489" s="42"/>
      <c r="C2489" s="42"/>
      <c r="D2489" s="42"/>
      <c r="E2489" s="42"/>
      <c r="F2489" s="62"/>
      <c r="G2489" s="62"/>
      <c r="H2489" s="63"/>
      <c r="I2489" s="293"/>
      <c r="K2489" s="42"/>
      <c r="L2489" s="42"/>
      <c r="M2489" s="42"/>
      <c r="N2489" s="42"/>
      <c r="O2489" s="63"/>
      <c r="P2489" s="42"/>
      <c r="Q2489" s="42"/>
      <c r="S2489" s="42"/>
      <c r="T2489" s="39"/>
      <c r="U2489" s="39"/>
      <c r="V2489" s="39"/>
      <c r="W2489" s="39"/>
      <c r="X2489" s="39"/>
      <c r="Y2489" s="39"/>
      <c r="AN2489" s="68"/>
      <c r="AO2489" s="68"/>
    </row>
    <row r="2490" spans="1:41" s="43" customFormat="1" x14ac:dyDescent="0.25">
      <c r="A2490" s="42"/>
      <c r="B2490" s="42"/>
      <c r="C2490" s="42"/>
      <c r="D2490" s="42"/>
      <c r="E2490" s="42"/>
      <c r="F2490" s="62"/>
      <c r="G2490" s="62"/>
      <c r="H2490" s="63"/>
      <c r="I2490" s="293"/>
      <c r="K2490" s="42"/>
      <c r="L2490" s="42"/>
      <c r="M2490" s="42"/>
      <c r="N2490" s="42"/>
      <c r="O2490" s="63"/>
      <c r="P2490" s="42"/>
      <c r="Q2490" s="42"/>
      <c r="S2490" s="42"/>
      <c r="T2490" s="39"/>
      <c r="U2490" s="39"/>
      <c r="V2490" s="39"/>
      <c r="W2490" s="39"/>
      <c r="X2490" s="39"/>
      <c r="Y2490" s="39"/>
      <c r="AN2490" s="68"/>
      <c r="AO2490" s="68"/>
    </row>
    <row r="2491" spans="1:41" s="43" customFormat="1" x14ac:dyDescent="0.25">
      <c r="A2491" s="42"/>
      <c r="B2491" s="42"/>
      <c r="C2491" s="42"/>
      <c r="D2491" s="42"/>
      <c r="E2491" s="42"/>
      <c r="F2491" s="62"/>
      <c r="G2491" s="62"/>
      <c r="H2491" s="63"/>
      <c r="I2491" s="293"/>
      <c r="K2491" s="42"/>
      <c r="L2491" s="42"/>
      <c r="M2491" s="42"/>
      <c r="N2491" s="42"/>
      <c r="O2491" s="63"/>
      <c r="P2491" s="42"/>
      <c r="Q2491" s="42"/>
      <c r="S2491" s="42"/>
      <c r="T2491" s="39"/>
      <c r="U2491" s="39"/>
      <c r="V2491" s="39"/>
      <c r="W2491" s="39"/>
      <c r="X2491" s="39"/>
      <c r="Y2491" s="39"/>
      <c r="AN2491" s="68"/>
      <c r="AO2491" s="68"/>
    </row>
    <row r="2492" spans="1:41" s="43" customFormat="1" x14ac:dyDescent="0.25">
      <c r="A2492" s="42"/>
      <c r="B2492" s="42"/>
      <c r="C2492" s="42"/>
      <c r="D2492" s="42"/>
      <c r="E2492" s="42"/>
      <c r="F2492" s="62"/>
      <c r="G2492" s="62"/>
      <c r="H2492" s="63"/>
      <c r="I2492" s="293"/>
      <c r="K2492" s="42"/>
      <c r="L2492" s="42"/>
      <c r="M2492" s="42"/>
      <c r="N2492" s="42"/>
      <c r="O2492" s="63"/>
      <c r="P2492" s="42"/>
      <c r="Q2492" s="42"/>
      <c r="S2492" s="42"/>
      <c r="T2492" s="39"/>
      <c r="U2492" s="39"/>
      <c r="V2492" s="39"/>
      <c r="W2492" s="39"/>
      <c r="X2492" s="39"/>
      <c r="Y2492" s="39"/>
      <c r="AN2492" s="68"/>
      <c r="AO2492" s="68"/>
    </row>
    <row r="2493" spans="1:41" s="43" customFormat="1" x14ac:dyDescent="0.25">
      <c r="A2493" s="42"/>
      <c r="B2493" s="42"/>
      <c r="C2493" s="42"/>
      <c r="D2493" s="42"/>
      <c r="E2493" s="42"/>
      <c r="F2493" s="62"/>
      <c r="G2493" s="62"/>
      <c r="H2493" s="63"/>
      <c r="I2493" s="293"/>
      <c r="K2493" s="42"/>
      <c r="L2493" s="42"/>
      <c r="M2493" s="42"/>
      <c r="N2493" s="42"/>
      <c r="O2493" s="63"/>
      <c r="P2493" s="42"/>
      <c r="Q2493" s="42"/>
      <c r="S2493" s="42"/>
      <c r="T2493" s="39"/>
      <c r="U2493" s="39"/>
      <c r="V2493" s="39"/>
      <c r="W2493" s="39"/>
      <c r="X2493" s="39"/>
      <c r="Y2493" s="39"/>
      <c r="AN2493" s="68"/>
      <c r="AO2493" s="68"/>
    </row>
    <row r="2494" spans="1:41" s="43" customFormat="1" x14ac:dyDescent="0.25">
      <c r="A2494" s="42"/>
      <c r="B2494" s="42"/>
      <c r="C2494" s="42"/>
      <c r="D2494" s="42"/>
      <c r="E2494" s="42"/>
      <c r="F2494" s="62"/>
      <c r="G2494" s="62"/>
      <c r="H2494" s="63"/>
      <c r="I2494" s="293"/>
      <c r="K2494" s="42"/>
      <c r="L2494" s="42"/>
      <c r="M2494" s="42"/>
      <c r="N2494" s="42"/>
      <c r="O2494" s="63"/>
      <c r="P2494" s="42"/>
      <c r="Q2494" s="42"/>
      <c r="S2494" s="42"/>
      <c r="T2494" s="39"/>
      <c r="U2494" s="39"/>
      <c r="V2494" s="39"/>
      <c r="W2494" s="39"/>
      <c r="X2494" s="39"/>
      <c r="Y2494" s="39"/>
      <c r="AN2494" s="68"/>
      <c r="AO2494" s="68"/>
    </row>
    <row r="2495" spans="1:41" s="43" customFormat="1" x14ac:dyDescent="0.25">
      <c r="A2495" s="42"/>
      <c r="B2495" s="42"/>
      <c r="C2495" s="42"/>
      <c r="D2495" s="42"/>
      <c r="E2495" s="42"/>
      <c r="F2495" s="62"/>
      <c r="G2495" s="62"/>
      <c r="H2495" s="63"/>
      <c r="I2495" s="293"/>
      <c r="K2495" s="42"/>
      <c r="L2495" s="42"/>
      <c r="M2495" s="42"/>
      <c r="N2495" s="42"/>
      <c r="O2495" s="63"/>
      <c r="P2495" s="42"/>
      <c r="Q2495" s="42"/>
      <c r="S2495" s="42"/>
      <c r="T2495" s="39"/>
      <c r="U2495" s="39"/>
      <c r="V2495" s="39"/>
      <c r="W2495" s="39"/>
      <c r="X2495" s="39"/>
      <c r="Y2495" s="39"/>
      <c r="AN2495" s="68"/>
      <c r="AO2495" s="68"/>
    </row>
    <row r="2496" spans="1:41" s="43" customFormat="1" x14ac:dyDescent="0.25">
      <c r="A2496" s="42"/>
      <c r="B2496" s="42"/>
      <c r="C2496" s="42"/>
      <c r="D2496" s="42"/>
      <c r="E2496" s="42"/>
      <c r="F2496" s="62"/>
      <c r="G2496" s="62"/>
      <c r="H2496" s="63"/>
      <c r="I2496" s="293"/>
      <c r="K2496" s="42"/>
      <c r="L2496" s="42"/>
      <c r="M2496" s="42"/>
      <c r="N2496" s="42"/>
      <c r="O2496" s="63"/>
      <c r="P2496" s="42"/>
      <c r="Q2496" s="42"/>
      <c r="S2496" s="42"/>
      <c r="T2496" s="39"/>
      <c r="U2496" s="39"/>
      <c r="V2496" s="39"/>
      <c r="W2496" s="39"/>
      <c r="X2496" s="39"/>
      <c r="Y2496" s="39"/>
      <c r="AN2496" s="68"/>
      <c r="AO2496" s="68"/>
    </row>
    <row r="2497" spans="1:41" s="43" customFormat="1" x14ac:dyDescent="0.25">
      <c r="A2497" s="42"/>
      <c r="B2497" s="42"/>
      <c r="C2497" s="42"/>
      <c r="D2497" s="42"/>
      <c r="E2497" s="42"/>
      <c r="F2497" s="62"/>
      <c r="G2497" s="62"/>
      <c r="H2497" s="63"/>
      <c r="I2497" s="293"/>
      <c r="K2497" s="42"/>
      <c r="L2497" s="42"/>
      <c r="M2497" s="42"/>
      <c r="N2497" s="42"/>
      <c r="O2497" s="63"/>
      <c r="P2497" s="42"/>
      <c r="Q2497" s="42"/>
      <c r="S2497" s="42"/>
      <c r="T2497" s="39"/>
      <c r="U2497" s="39"/>
      <c r="V2497" s="39"/>
      <c r="W2497" s="39"/>
      <c r="X2497" s="39"/>
      <c r="Y2497" s="39"/>
      <c r="AN2497" s="68"/>
      <c r="AO2497" s="68"/>
    </row>
    <row r="2498" spans="1:41" s="43" customFormat="1" x14ac:dyDescent="0.25">
      <c r="A2498" s="42"/>
      <c r="B2498" s="42"/>
      <c r="C2498" s="42"/>
      <c r="D2498" s="42"/>
      <c r="E2498" s="42"/>
      <c r="F2498" s="62"/>
      <c r="G2498" s="62"/>
      <c r="H2498" s="63"/>
      <c r="I2498" s="293"/>
      <c r="K2498" s="42"/>
      <c r="L2498" s="42"/>
      <c r="M2498" s="42"/>
      <c r="N2498" s="42"/>
      <c r="O2498" s="63"/>
      <c r="P2498" s="42"/>
      <c r="Q2498" s="42"/>
      <c r="S2498" s="42"/>
      <c r="T2498" s="39"/>
      <c r="U2498" s="39"/>
      <c r="V2498" s="39"/>
      <c r="W2498" s="39"/>
      <c r="X2498" s="39"/>
      <c r="Y2498" s="39"/>
      <c r="AN2498" s="68"/>
      <c r="AO2498" s="68"/>
    </row>
    <row r="2499" spans="1:41" s="43" customFormat="1" x14ac:dyDescent="0.25">
      <c r="A2499" s="42"/>
      <c r="B2499" s="42"/>
      <c r="C2499" s="42"/>
      <c r="D2499" s="42"/>
      <c r="E2499" s="42"/>
      <c r="F2499" s="62"/>
      <c r="G2499" s="62"/>
      <c r="H2499" s="63"/>
      <c r="I2499" s="293"/>
      <c r="K2499" s="42"/>
      <c r="L2499" s="42"/>
      <c r="M2499" s="42"/>
      <c r="N2499" s="42"/>
      <c r="O2499" s="63"/>
      <c r="P2499" s="42"/>
      <c r="Q2499" s="42"/>
      <c r="S2499" s="42"/>
      <c r="T2499" s="39"/>
      <c r="U2499" s="39"/>
      <c r="V2499" s="39"/>
      <c r="W2499" s="39"/>
      <c r="X2499" s="39"/>
      <c r="Y2499" s="39"/>
      <c r="AN2499" s="68"/>
      <c r="AO2499" s="68"/>
    </row>
    <row r="2500" spans="1:41" s="43" customFormat="1" x14ac:dyDescent="0.25">
      <c r="A2500" s="42"/>
      <c r="B2500" s="42"/>
      <c r="C2500" s="42"/>
      <c r="D2500" s="42"/>
      <c r="E2500" s="42"/>
      <c r="F2500" s="62"/>
      <c r="G2500" s="62"/>
      <c r="H2500" s="63"/>
      <c r="I2500" s="293"/>
      <c r="K2500" s="42"/>
      <c r="L2500" s="42"/>
      <c r="M2500" s="42"/>
      <c r="N2500" s="42"/>
      <c r="O2500" s="63"/>
      <c r="P2500" s="42"/>
      <c r="Q2500" s="42"/>
      <c r="S2500" s="42"/>
      <c r="T2500" s="39"/>
      <c r="U2500" s="39"/>
      <c r="V2500" s="39"/>
      <c r="W2500" s="39"/>
      <c r="X2500" s="39"/>
      <c r="Y2500" s="39"/>
      <c r="AN2500" s="68"/>
      <c r="AO2500" s="68"/>
    </row>
    <row r="2501" spans="1:41" s="43" customFormat="1" x14ac:dyDescent="0.25">
      <c r="A2501" s="42"/>
      <c r="B2501" s="42"/>
      <c r="C2501" s="42"/>
      <c r="D2501" s="42"/>
      <c r="E2501" s="42"/>
      <c r="F2501" s="62"/>
      <c r="G2501" s="62"/>
      <c r="H2501" s="63"/>
      <c r="I2501" s="293"/>
      <c r="K2501" s="42"/>
      <c r="L2501" s="42"/>
      <c r="M2501" s="42"/>
      <c r="N2501" s="42"/>
      <c r="O2501" s="63"/>
      <c r="P2501" s="42"/>
      <c r="Q2501" s="42"/>
      <c r="S2501" s="42"/>
      <c r="T2501" s="39"/>
      <c r="U2501" s="39"/>
      <c r="V2501" s="39"/>
      <c r="W2501" s="39"/>
      <c r="X2501" s="39"/>
      <c r="Y2501" s="39"/>
      <c r="AN2501" s="68"/>
      <c r="AO2501" s="68"/>
    </row>
    <row r="2502" spans="1:41" s="43" customFormat="1" x14ac:dyDescent="0.25">
      <c r="A2502" s="42"/>
      <c r="B2502" s="42"/>
      <c r="C2502" s="42"/>
      <c r="D2502" s="42"/>
      <c r="E2502" s="42"/>
      <c r="F2502" s="62"/>
      <c r="G2502" s="62"/>
      <c r="H2502" s="63"/>
      <c r="I2502" s="293"/>
      <c r="K2502" s="42"/>
      <c r="L2502" s="42"/>
      <c r="M2502" s="42"/>
      <c r="N2502" s="42"/>
      <c r="O2502" s="63"/>
      <c r="P2502" s="42"/>
      <c r="Q2502" s="42"/>
      <c r="S2502" s="42"/>
      <c r="T2502" s="39"/>
      <c r="U2502" s="39"/>
      <c r="V2502" s="39"/>
      <c r="W2502" s="39"/>
      <c r="X2502" s="39"/>
      <c r="Y2502" s="39"/>
      <c r="AN2502" s="68"/>
      <c r="AO2502" s="68"/>
    </row>
    <row r="2503" spans="1:41" s="43" customFormat="1" x14ac:dyDescent="0.25">
      <c r="A2503" s="42"/>
      <c r="B2503" s="42"/>
      <c r="C2503" s="42"/>
      <c r="D2503" s="42"/>
      <c r="E2503" s="42"/>
      <c r="F2503" s="62"/>
      <c r="G2503" s="62"/>
      <c r="H2503" s="63"/>
      <c r="I2503" s="293"/>
      <c r="K2503" s="42"/>
      <c r="L2503" s="42"/>
      <c r="M2503" s="42"/>
      <c r="N2503" s="42"/>
      <c r="O2503" s="63"/>
      <c r="P2503" s="42"/>
      <c r="Q2503" s="42"/>
      <c r="S2503" s="42"/>
      <c r="T2503" s="39"/>
      <c r="U2503" s="39"/>
      <c r="V2503" s="39"/>
      <c r="W2503" s="39"/>
      <c r="X2503" s="39"/>
      <c r="Y2503" s="39"/>
      <c r="AN2503" s="68"/>
      <c r="AO2503" s="68"/>
    </row>
    <row r="2504" spans="1:41" s="43" customFormat="1" x14ac:dyDescent="0.25">
      <c r="A2504" s="42"/>
      <c r="B2504" s="42"/>
      <c r="C2504" s="42"/>
      <c r="D2504" s="42"/>
      <c r="E2504" s="42"/>
      <c r="F2504" s="62"/>
      <c r="G2504" s="62"/>
      <c r="H2504" s="63"/>
      <c r="I2504" s="293"/>
      <c r="K2504" s="42"/>
      <c r="L2504" s="42"/>
      <c r="M2504" s="42"/>
      <c r="N2504" s="42"/>
      <c r="O2504" s="63"/>
      <c r="P2504" s="42"/>
      <c r="Q2504" s="42"/>
      <c r="S2504" s="42"/>
      <c r="T2504" s="39"/>
      <c r="U2504" s="39"/>
      <c r="V2504" s="39"/>
      <c r="W2504" s="39"/>
      <c r="X2504" s="39"/>
      <c r="Y2504" s="39"/>
      <c r="AN2504" s="68"/>
      <c r="AO2504" s="68"/>
    </row>
    <row r="2505" spans="1:41" s="43" customFormat="1" x14ac:dyDescent="0.25">
      <c r="A2505" s="42"/>
      <c r="B2505" s="42"/>
      <c r="C2505" s="42"/>
      <c r="D2505" s="42"/>
      <c r="E2505" s="42"/>
      <c r="F2505" s="62"/>
      <c r="G2505" s="62"/>
      <c r="H2505" s="63"/>
      <c r="I2505" s="293"/>
      <c r="K2505" s="42"/>
      <c r="L2505" s="42"/>
      <c r="M2505" s="42"/>
      <c r="N2505" s="42"/>
      <c r="O2505" s="63"/>
      <c r="P2505" s="42"/>
      <c r="Q2505" s="42"/>
      <c r="S2505" s="42"/>
      <c r="T2505" s="39"/>
      <c r="U2505" s="39"/>
      <c r="V2505" s="39"/>
      <c r="W2505" s="39"/>
      <c r="X2505" s="39"/>
      <c r="Y2505" s="39"/>
      <c r="AN2505" s="68"/>
      <c r="AO2505" s="68"/>
    </row>
    <row r="2506" spans="1:41" s="43" customFormat="1" x14ac:dyDescent="0.25">
      <c r="A2506" s="42"/>
      <c r="B2506" s="42"/>
      <c r="C2506" s="42"/>
      <c r="D2506" s="42"/>
      <c r="E2506" s="42"/>
      <c r="F2506" s="62"/>
      <c r="G2506" s="62"/>
      <c r="H2506" s="63"/>
      <c r="I2506" s="293"/>
      <c r="K2506" s="42"/>
      <c r="L2506" s="42"/>
      <c r="M2506" s="42"/>
      <c r="N2506" s="42"/>
      <c r="O2506" s="63"/>
      <c r="P2506" s="42"/>
      <c r="Q2506" s="42"/>
      <c r="S2506" s="42"/>
      <c r="T2506" s="39"/>
      <c r="U2506" s="39"/>
      <c r="V2506" s="39"/>
      <c r="W2506" s="39"/>
      <c r="X2506" s="39"/>
      <c r="Y2506" s="39"/>
      <c r="AN2506" s="68"/>
      <c r="AO2506" s="68"/>
    </row>
    <row r="2507" spans="1:41" s="43" customFormat="1" x14ac:dyDescent="0.25">
      <c r="A2507" s="42"/>
      <c r="B2507" s="42"/>
      <c r="C2507" s="42"/>
      <c r="D2507" s="42"/>
      <c r="E2507" s="42"/>
      <c r="F2507" s="62"/>
      <c r="G2507" s="62"/>
      <c r="H2507" s="63"/>
      <c r="I2507" s="293"/>
      <c r="K2507" s="42"/>
      <c r="L2507" s="42"/>
      <c r="M2507" s="42"/>
      <c r="N2507" s="42"/>
      <c r="O2507" s="63"/>
      <c r="P2507" s="42"/>
      <c r="Q2507" s="42"/>
      <c r="S2507" s="42"/>
      <c r="T2507" s="39"/>
      <c r="U2507" s="39"/>
      <c r="V2507" s="39"/>
      <c r="W2507" s="39"/>
      <c r="X2507" s="39"/>
      <c r="Y2507" s="39"/>
      <c r="AN2507" s="68"/>
      <c r="AO2507" s="68"/>
    </row>
    <row r="2508" spans="1:41" s="43" customFormat="1" x14ac:dyDescent="0.25">
      <c r="A2508" s="42"/>
      <c r="B2508" s="42"/>
      <c r="C2508" s="42"/>
      <c r="D2508" s="42"/>
      <c r="E2508" s="42"/>
      <c r="F2508" s="62"/>
      <c r="G2508" s="62"/>
      <c r="H2508" s="63"/>
      <c r="I2508" s="293"/>
      <c r="K2508" s="42"/>
      <c r="L2508" s="42"/>
      <c r="M2508" s="42"/>
      <c r="N2508" s="42"/>
      <c r="O2508" s="63"/>
      <c r="P2508" s="42"/>
      <c r="Q2508" s="42"/>
      <c r="S2508" s="42"/>
      <c r="T2508" s="39"/>
      <c r="U2508" s="39"/>
      <c r="V2508" s="39"/>
      <c r="W2508" s="39"/>
      <c r="X2508" s="39"/>
      <c r="Y2508" s="39"/>
      <c r="AN2508" s="68"/>
      <c r="AO2508" s="68"/>
    </row>
    <row r="2509" spans="1:41" s="43" customFormat="1" x14ac:dyDescent="0.25">
      <c r="A2509" s="42"/>
      <c r="B2509" s="42"/>
      <c r="C2509" s="42"/>
      <c r="D2509" s="42"/>
      <c r="E2509" s="42"/>
      <c r="F2509" s="62"/>
      <c r="G2509" s="62"/>
      <c r="H2509" s="63"/>
      <c r="I2509" s="293"/>
      <c r="K2509" s="42"/>
      <c r="L2509" s="42"/>
      <c r="M2509" s="42"/>
      <c r="N2509" s="42"/>
      <c r="O2509" s="63"/>
      <c r="P2509" s="42"/>
      <c r="Q2509" s="42"/>
      <c r="S2509" s="42"/>
      <c r="T2509" s="39"/>
      <c r="U2509" s="39"/>
      <c r="V2509" s="39"/>
      <c r="W2509" s="39"/>
      <c r="X2509" s="39"/>
      <c r="Y2509" s="39"/>
      <c r="AN2509" s="68"/>
      <c r="AO2509" s="68"/>
    </row>
    <row r="2510" spans="1:41" s="43" customFormat="1" x14ac:dyDescent="0.25">
      <c r="A2510" s="42"/>
      <c r="B2510" s="42"/>
      <c r="C2510" s="42"/>
      <c r="D2510" s="42"/>
      <c r="E2510" s="42"/>
      <c r="F2510" s="62"/>
      <c r="G2510" s="62"/>
      <c r="H2510" s="63"/>
      <c r="I2510" s="293"/>
      <c r="K2510" s="42"/>
      <c r="L2510" s="42"/>
      <c r="M2510" s="42"/>
      <c r="N2510" s="42"/>
      <c r="O2510" s="63"/>
      <c r="P2510" s="42"/>
      <c r="Q2510" s="42"/>
      <c r="S2510" s="42"/>
      <c r="T2510" s="39"/>
      <c r="U2510" s="39"/>
      <c r="V2510" s="39"/>
      <c r="W2510" s="39"/>
      <c r="X2510" s="39"/>
      <c r="Y2510" s="39"/>
      <c r="AN2510" s="68"/>
      <c r="AO2510" s="68"/>
    </row>
    <row r="2511" spans="1:41" s="43" customFormat="1" x14ac:dyDescent="0.25">
      <c r="A2511" s="42"/>
      <c r="B2511" s="42"/>
      <c r="C2511" s="42"/>
      <c r="D2511" s="42"/>
      <c r="E2511" s="42"/>
      <c r="F2511" s="62"/>
      <c r="G2511" s="62"/>
      <c r="H2511" s="63"/>
      <c r="I2511" s="293"/>
      <c r="K2511" s="42"/>
      <c r="L2511" s="42"/>
      <c r="M2511" s="42"/>
      <c r="N2511" s="42"/>
      <c r="O2511" s="63"/>
      <c r="P2511" s="42"/>
      <c r="Q2511" s="42"/>
      <c r="S2511" s="42"/>
      <c r="T2511" s="39"/>
      <c r="U2511" s="39"/>
      <c r="V2511" s="39"/>
      <c r="W2511" s="39"/>
      <c r="X2511" s="39"/>
      <c r="Y2511" s="39"/>
      <c r="AN2511" s="68"/>
      <c r="AO2511" s="68"/>
    </row>
    <row r="2512" spans="1:41" s="43" customFormat="1" x14ac:dyDescent="0.25">
      <c r="A2512" s="42"/>
      <c r="B2512" s="42"/>
      <c r="C2512" s="42"/>
      <c r="D2512" s="42"/>
      <c r="E2512" s="42"/>
      <c r="F2512" s="62"/>
      <c r="G2512" s="62"/>
      <c r="H2512" s="63"/>
      <c r="I2512" s="293"/>
      <c r="K2512" s="42"/>
      <c r="L2512" s="42"/>
      <c r="M2512" s="42"/>
      <c r="N2512" s="42"/>
      <c r="O2512" s="63"/>
      <c r="P2512" s="42"/>
      <c r="Q2512" s="42"/>
      <c r="S2512" s="42"/>
      <c r="T2512" s="39"/>
      <c r="U2512" s="39"/>
      <c r="V2512" s="39"/>
      <c r="W2512" s="39"/>
      <c r="X2512" s="39"/>
      <c r="Y2512" s="39"/>
      <c r="AN2512" s="68"/>
      <c r="AO2512" s="68"/>
    </row>
    <row r="2513" spans="1:41" s="43" customFormat="1" x14ac:dyDescent="0.25">
      <c r="A2513" s="42"/>
      <c r="B2513" s="42"/>
      <c r="C2513" s="42"/>
      <c r="D2513" s="42"/>
      <c r="E2513" s="42"/>
      <c r="F2513" s="62"/>
      <c r="G2513" s="62"/>
      <c r="H2513" s="63"/>
      <c r="I2513" s="293"/>
      <c r="K2513" s="42"/>
      <c r="L2513" s="42"/>
      <c r="M2513" s="42"/>
      <c r="N2513" s="42"/>
      <c r="O2513" s="63"/>
      <c r="P2513" s="42"/>
      <c r="Q2513" s="42"/>
      <c r="S2513" s="42"/>
      <c r="T2513" s="39"/>
      <c r="U2513" s="39"/>
      <c r="V2513" s="39"/>
      <c r="W2513" s="39"/>
      <c r="X2513" s="39"/>
      <c r="Y2513" s="39"/>
      <c r="AN2513" s="68"/>
      <c r="AO2513" s="68"/>
    </row>
    <row r="2514" spans="1:41" s="43" customFormat="1" x14ac:dyDescent="0.25">
      <c r="A2514" s="42"/>
      <c r="B2514" s="42"/>
      <c r="C2514" s="42"/>
      <c r="D2514" s="42"/>
      <c r="E2514" s="42"/>
      <c r="F2514" s="62"/>
      <c r="G2514" s="62"/>
      <c r="H2514" s="63"/>
      <c r="I2514" s="293"/>
      <c r="K2514" s="42"/>
      <c r="L2514" s="42"/>
      <c r="M2514" s="42"/>
      <c r="N2514" s="42"/>
      <c r="O2514" s="63"/>
      <c r="P2514" s="42"/>
      <c r="Q2514" s="42"/>
      <c r="S2514" s="42"/>
      <c r="T2514" s="39"/>
      <c r="U2514" s="39"/>
      <c r="V2514" s="39"/>
      <c r="W2514" s="39"/>
      <c r="X2514" s="39"/>
      <c r="Y2514" s="39"/>
      <c r="AN2514" s="68"/>
      <c r="AO2514" s="68"/>
    </row>
    <row r="2515" spans="1:41" s="43" customFormat="1" x14ac:dyDescent="0.25">
      <c r="A2515" s="42"/>
      <c r="B2515" s="42"/>
      <c r="C2515" s="42"/>
      <c r="D2515" s="42"/>
      <c r="E2515" s="42"/>
      <c r="F2515" s="62"/>
      <c r="G2515" s="62"/>
      <c r="H2515" s="63"/>
      <c r="I2515" s="293"/>
      <c r="K2515" s="42"/>
      <c r="L2515" s="42"/>
      <c r="M2515" s="42"/>
      <c r="N2515" s="42"/>
      <c r="O2515" s="63"/>
      <c r="P2515" s="42"/>
      <c r="Q2515" s="42"/>
      <c r="S2515" s="42"/>
      <c r="T2515" s="39"/>
      <c r="U2515" s="39"/>
      <c r="V2515" s="39"/>
      <c r="W2515" s="39"/>
      <c r="X2515" s="39"/>
      <c r="Y2515" s="39"/>
      <c r="AN2515" s="68"/>
      <c r="AO2515" s="68"/>
    </row>
    <row r="2516" spans="1:41" s="43" customFormat="1" x14ac:dyDescent="0.25">
      <c r="A2516" s="42"/>
      <c r="B2516" s="42"/>
      <c r="C2516" s="42"/>
      <c r="D2516" s="42"/>
      <c r="E2516" s="42"/>
      <c r="F2516" s="62"/>
      <c r="G2516" s="62"/>
      <c r="H2516" s="63"/>
      <c r="I2516" s="293"/>
      <c r="K2516" s="42"/>
      <c r="L2516" s="42"/>
      <c r="M2516" s="42"/>
      <c r="N2516" s="42"/>
      <c r="O2516" s="63"/>
      <c r="P2516" s="42"/>
      <c r="Q2516" s="42"/>
      <c r="S2516" s="42"/>
      <c r="T2516" s="39"/>
      <c r="U2516" s="39"/>
      <c r="V2516" s="39"/>
      <c r="W2516" s="39"/>
      <c r="X2516" s="39"/>
      <c r="Y2516" s="39"/>
      <c r="AN2516" s="68"/>
      <c r="AO2516" s="68"/>
    </row>
    <row r="2517" spans="1:41" s="43" customFormat="1" x14ac:dyDescent="0.25">
      <c r="A2517" s="42"/>
      <c r="B2517" s="42"/>
      <c r="C2517" s="42"/>
      <c r="D2517" s="42"/>
      <c r="E2517" s="42"/>
      <c r="F2517" s="62"/>
      <c r="G2517" s="62"/>
      <c r="H2517" s="63"/>
      <c r="I2517" s="293"/>
      <c r="K2517" s="42"/>
      <c r="L2517" s="42"/>
      <c r="M2517" s="42"/>
      <c r="N2517" s="42"/>
      <c r="O2517" s="63"/>
      <c r="P2517" s="42"/>
      <c r="Q2517" s="42"/>
      <c r="S2517" s="42"/>
      <c r="T2517" s="39"/>
      <c r="U2517" s="39"/>
      <c r="V2517" s="39"/>
      <c r="W2517" s="39"/>
      <c r="X2517" s="39"/>
      <c r="Y2517" s="39"/>
      <c r="AN2517" s="68"/>
      <c r="AO2517" s="68"/>
    </row>
    <row r="2518" spans="1:41" s="43" customFormat="1" x14ac:dyDescent="0.25">
      <c r="A2518" s="42"/>
      <c r="B2518" s="42"/>
      <c r="C2518" s="42"/>
      <c r="D2518" s="42"/>
      <c r="E2518" s="42"/>
      <c r="F2518" s="62"/>
      <c r="G2518" s="62"/>
      <c r="H2518" s="63"/>
      <c r="I2518" s="293"/>
      <c r="K2518" s="42"/>
      <c r="L2518" s="42"/>
      <c r="M2518" s="42"/>
      <c r="N2518" s="42"/>
      <c r="O2518" s="63"/>
      <c r="P2518" s="42"/>
      <c r="Q2518" s="42"/>
      <c r="S2518" s="42"/>
      <c r="T2518" s="39"/>
      <c r="U2518" s="39"/>
      <c r="V2518" s="39"/>
      <c r="W2518" s="39"/>
      <c r="X2518" s="39"/>
      <c r="Y2518" s="39"/>
      <c r="AN2518" s="68"/>
      <c r="AO2518" s="68"/>
    </row>
    <row r="2519" spans="1:41" s="43" customFormat="1" x14ac:dyDescent="0.25">
      <c r="A2519" s="42"/>
      <c r="B2519" s="42"/>
      <c r="C2519" s="42"/>
      <c r="D2519" s="42"/>
      <c r="E2519" s="42"/>
      <c r="F2519" s="62"/>
      <c r="G2519" s="62"/>
      <c r="H2519" s="63"/>
      <c r="I2519" s="293"/>
      <c r="K2519" s="42"/>
      <c r="L2519" s="42"/>
      <c r="M2519" s="42"/>
      <c r="N2519" s="42"/>
      <c r="O2519" s="63"/>
      <c r="P2519" s="42"/>
      <c r="Q2519" s="42"/>
      <c r="S2519" s="42"/>
      <c r="T2519" s="39"/>
      <c r="U2519" s="39"/>
      <c r="V2519" s="39"/>
      <c r="W2519" s="39"/>
      <c r="X2519" s="39"/>
      <c r="Y2519" s="39"/>
      <c r="AN2519" s="68"/>
      <c r="AO2519" s="68"/>
    </row>
    <row r="2520" spans="1:41" s="43" customFormat="1" x14ac:dyDescent="0.25">
      <c r="A2520" s="42"/>
      <c r="B2520" s="42"/>
      <c r="C2520" s="42"/>
      <c r="D2520" s="42"/>
      <c r="E2520" s="42"/>
      <c r="F2520" s="62"/>
      <c r="G2520" s="62"/>
      <c r="H2520" s="63"/>
      <c r="I2520" s="293"/>
      <c r="K2520" s="42"/>
      <c r="L2520" s="42"/>
      <c r="M2520" s="42"/>
      <c r="N2520" s="42"/>
      <c r="O2520" s="63"/>
      <c r="P2520" s="42"/>
      <c r="Q2520" s="42"/>
      <c r="S2520" s="42"/>
      <c r="T2520" s="39"/>
      <c r="U2520" s="39"/>
      <c r="V2520" s="39"/>
      <c r="W2520" s="39"/>
      <c r="X2520" s="39"/>
      <c r="Y2520" s="39"/>
      <c r="AN2520" s="68"/>
      <c r="AO2520" s="68"/>
    </row>
    <row r="2521" spans="1:41" s="43" customFormat="1" x14ac:dyDescent="0.25">
      <c r="A2521" s="42"/>
      <c r="B2521" s="42"/>
      <c r="C2521" s="42"/>
      <c r="D2521" s="42"/>
      <c r="E2521" s="42"/>
      <c r="F2521" s="62"/>
      <c r="G2521" s="62"/>
      <c r="H2521" s="63"/>
      <c r="I2521" s="293"/>
      <c r="K2521" s="42"/>
      <c r="L2521" s="42"/>
      <c r="M2521" s="42"/>
      <c r="N2521" s="42"/>
      <c r="O2521" s="63"/>
      <c r="P2521" s="42"/>
      <c r="Q2521" s="42"/>
      <c r="S2521" s="42"/>
      <c r="T2521" s="39"/>
      <c r="U2521" s="39"/>
      <c r="V2521" s="39"/>
      <c r="W2521" s="39"/>
      <c r="X2521" s="39"/>
      <c r="Y2521" s="39"/>
      <c r="AN2521" s="68"/>
      <c r="AO2521" s="68"/>
    </row>
    <row r="2522" spans="1:41" s="43" customFormat="1" x14ac:dyDescent="0.25">
      <c r="A2522" s="42"/>
      <c r="B2522" s="42"/>
      <c r="C2522" s="42"/>
      <c r="D2522" s="42"/>
      <c r="E2522" s="42"/>
      <c r="F2522" s="62"/>
      <c r="G2522" s="62"/>
      <c r="H2522" s="63"/>
      <c r="I2522" s="293"/>
      <c r="K2522" s="42"/>
      <c r="L2522" s="42"/>
      <c r="M2522" s="42"/>
      <c r="N2522" s="42"/>
      <c r="O2522" s="63"/>
      <c r="P2522" s="42"/>
      <c r="Q2522" s="42"/>
      <c r="S2522" s="42"/>
      <c r="T2522" s="39"/>
      <c r="U2522" s="39"/>
      <c r="V2522" s="39"/>
      <c r="W2522" s="39"/>
      <c r="X2522" s="39"/>
      <c r="Y2522" s="39"/>
      <c r="AN2522" s="68"/>
      <c r="AO2522" s="68"/>
    </row>
    <row r="2523" spans="1:41" s="43" customFormat="1" x14ac:dyDescent="0.25">
      <c r="A2523" s="42"/>
      <c r="B2523" s="42"/>
      <c r="C2523" s="42"/>
      <c r="D2523" s="42"/>
      <c r="E2523" s="42"/>
      <c r="F2523" s="62"/>
      <c r="G2523" s="62"/>
      <c r="H2523" s="63"/>
      <c r="I2523" s="293"/>
      <c r="K2523" s="42"/>
      <c r="L2523" s="42"/>
      <c r="M2523" s="42"/>
      <c r="N2523" s="42"/>
      <c r="O2523" s="63"/>
      <c r="P2523" s="42"/>
      <c r="Q2523" s="42"/>
      <c r="S2523" s="42"/>
      <c r="T2523" s="39"/>
      <c r="U2523" s="39"/>
      <c r="V2523" s="39"/>
      <c r="W2523" s="39"/>
      <c r="X2523" s="39"/>
      <c r="Y2523" s="39"/>
      <c r="AN2523" s="68"/>
      <c r="AO2523" s="68"/>
    </row>
    <row r="2524" spans="1:41" s="43" customFormat="1" x14ac:dyDescent="0.25">
      <c r="A2524" s="42"/>
      <c r="B2524" s="42"/>
      <c r="C2524" s="42"/>
      <c r="D2524" s="42"/>
      <c r="E2524" s="42"/>
      <c r="F2524" s="62"/>
      <c r="G2524" s="62"/>
      <c r="H2524" s="63"/>
      <c r="I2524" s="293"/>
      <c r="K2524" s="42"/>
      <c r="L2524" s="42"/>
      <c r="M2524" s="42"/>
      <c r="N2524" s="42"/>
      <c r="O2524" s="63"/>
      <c r="P2524" s="42"/>
      <c r="Q2524" s="42"/>
      <c r="S2524" s="42"/>
      <c r="T2524" s="39"/>
      <c r="U2524" s="39"/>
      <c r="V2524" s="39"/>
      <c r="W2524" s="39"/>
      <c r="X2524" s="39"/>
      <c r="Y2524" s="39"/>
      <c r="AN2524" s="68"/>
      <c r="AO2524" s="68"/>
    </row>
    <row r="2525" spans="1:41" s="43" customFormat="1" x14ac:dyDescent="0.25">
      <c r="A2525" s="42"/>
      <c r="B2525" s="42"/>
      <c r="C2525" s="42"/>
      <c r="D2525" s="42"/>
      <c r="E2525" s="42"/>
      <c r="F2525" s="62"/>
      <c r="G2525" s="62"/>
      <c r="H2525" s="63"/>
      <c r="I2525" s="293"/>
      <c r="K2525" s="42"/>
      <c r="L2525" s="42"/>
      <c r="M2525" s="42"/>
      <c r="N2525" s="42"/>
      <c r="O2525" s="63"/>
      <c r="P2525" s="42"/>
      <c r="Q2525" s="42"/>
      <c r="S2525" s="42"/>
      <c r="T2525" s="39"/>
      <c r="U2525" s="39"/>
      <c r="V2525" s="39"/>
      <c r="W2525" s="39"/>
      <c r="X2525" s="39"/>
      <c r="Y2525" s="39"/>
      <c r="AN2525" s="68"/>
      <c r="AO2525" s="68"/>
    </row>
    <row r="2526" spans="1:41" s="43" customFormat="1" x14ac:dyDescent="0.25">
      <c r="A2526" s="42"/>
      <c r="B2526" s="42"/>
      <c r="C2526" s="42"/>
      <c r="D2526" s="42"/>
      <c r="E2526" s="42"/>
      <c r="F2526" s="62"/>
      <c r="G2526" s="62"/>
      <c r="H2526" s="63"/>
      <c r="I2526" s="293"/>
      <c r="K2526" s="42"/>
      <c r="L2526" s="42"/>
      <c r="M2526" s="42"/>
      <c r="N2526" s="42"/>
      <c r="O2526" s="63"/>
      <c r="P2526" s="42"/>
      <c r="Q2526" s="42"/>
      <c r="S2526" s="42"/>
      <c r="T2526" s="39"/>
      <c r="U2526" s="39"/>
      <c r="V2526" s="39"/>
      <c r="W2526" s="39"/>
      <c r="X2526" s="39"/>
      <c r="Y2526" s="39"/>
      <c r="AN2526" s="68"/>
      <c r="AO2526" s="68"/>
    </row>
    <row r="2527" spans="1:41" s="43" customFormat="1" x14ac:dyDescent="0.25">
      <c r="A2527" s="42"/>
      <c r="B2527" s="42"/>
      <c r="C2527" s="42"/>
      <c r="D2527" s="42"/>
      <c r="E2527" s="42"/>
      <c r="F2527" s="62"/>
      <c r="G2527" s="62"/>
      <c r="H2527" s="63"/>
      <c r="I2527" s="293"/>
      <c r="K2527" s="42"/>
      <c r="L2527" s="42"/>
      <c r="M2527" s="42"/>
      <c r="N2527" s="42"/>
      <c r="O2527" s="63"/>
      <c r="P2527" s="42"/>
      <c r="Q2527" s="42"/>
      <c r="S2527" s="42"/>
      <c r="T2527" s="39"/>
      <c r="U2527" s="39"/>
      <c r="V2527" s="39"/>
      <c r="W2527" s="39"/>
      <c r="X2527" s="39"/>
      <c r="Y2527" s="39"/>
      <c r="AN2527" s="68"/>
      <c r="AO2527" s="68"/>
    </row>
    <row r="2528" spans="1:41" s="43" customFormat="1" x14ac:dyDescent="0.25">
      <c r="A2528" s="42"/>
      <c r="B2528" s="42"/>
      <c r="C2528" s="42"/>
      <c r="D2528" s="42"/>
      <c r="E2528" s="42"/>
      <c r="F2528" s="62"/>
      <c r="G2528" s="62"/>
      <c r="H2528" s="63"/>
      <c r="I2528" s="293"/>
      <c r="K2528" s="42"/>
      <c r="L2528" s="42"/>
      <c r="M2528" s="42"/>
      <c r="N2528" s="42"/>
      <c r="O2528" s="63"/>
      <c r="P2528" s="42"/>
      <c r="Q2528" s="42"/>
      <c r="S2528" s="42"/>
      <c r="T2528" s="39"/>
      <c r="U2528" s="39"/>
      <c r="V2528" s="39"/>
      <c r="W2528" s="39"/>
      <c r="X2528" s="39"/>
      <c r="Y2528" s="39"/>
      <c r="AN2528" s="68"/>
      <c r="AO2528" s="68"/>
    </row>
    <row r="2529" spans="1:41" s="43" customFormat="1" x14ac:dyDescent="0.25">
      <c r="A2529" s="42"/>
      <c r="B2529" s="42"/>
      <c r="C2529" s="42"/>
      <c r="D2529" s="42"/>
      <c r="E2529" s="42"/>
      <c r="F2529" s="62"/>
      <c r="G2529" s="62"/>
      <c r="H2529" s="63"/>
      <c r="I2529" s="293"/>
      <c r="K2529" s="42"/>
      <c r="L2529" s="42"/>
      <c r="M2529" s="42"/>
      <c r="N2529" s="42"/>
      <c r="O2529" s="63"/>
      <c r="P2529" s="42"/>
      <c r="Q2529" s="42"/>
      <c r="S2529" s="42"/>
      <c r="T2529" s="39"/>
      <c r="U2529" s="39"/>
      <c r="V2529" s="39"/>
      <c r="W2529" s="39"/>
      <c r="X2529" s="39"/>
      <c r="Y2529" s="39"/>
      <c r="AN2529" s="68"/>
      <c r="AO2529" s="68"/>
    </row>
    <row r="2530" spans="1:41" s="43" customFormat="1" x14ac:dyDescent="0.25">
      <c r="A2530" s="42"/>
      <c r="B2530" s="42"/>
      <c r="C2530" s="42"/>
      <c r="D2530" s="42"/>
      <c r="E2530" s="42"/>
      <c r="F2530" s="62"/>
      <c r="G2530" s="62"/>
      <c r="H2530" s="63"/>
      <c r="I2530" s="293"/>
      <c r="K2530" s="42"/>
      <c r="L2530" s="42"/>
      <c r="M2530" s="42"/>
      <c r="N2530" s="42"/>
      <c r="O2530" s="63"/>
      <c r="P2530" s="42"/>
      <c r="Q2530" s="42"/>
      <c r="S2530" s="42"/>
      <c r="T2530" s="39"/>
      <c r="U2530" s="39"/>
      <c r="V2530" s="39"/>
      <c r="W2530" s="39"/>
      <c r="X2530" s="39"/>
      <c r="Y2530" s="39"/>
      <c r="AN2530" s="68"/>
      <c r="AO2530" s="68"/>
    </row>
    <row r="2531" spans="1:41" s="43" customFormat="1" x14ac:dyDescent="0.25">
      <c r="A2531" s="42"/>
      <c r="B2531" s="42"/>
      <c r="C2531" s="42"/>
      <c r="D2531" s="42"/>
      <c r="E2531" s="42"/>
      <c r="F2531" s="62"/>
      <c r="G2531" s="62"/>
      <c r="H2531" s="63"/>
      <c r="I2531" s="293"/>
      <c r="K2531" s="42"/>
      <c r="L2531" s="42"/>
      <c r="M2531" s="42"/>
      <c r="N2531" s="42"/>
      <c r="O2531" s="63"/>
      <c r="P2531" s="42"/>
      <c r="Q2531" s="42"/>
      <c r="S2531" s="42"/>
      <c r="T2531" s="39"/>
      <c r="U2531" s="39"/>
      <c r="V2531" s="39"/>
      <c r="W2531" s="39"/>
      <c r="X2531" s="39"/>
      <c r="Y2531" s="39"/>
      <c r="AN2531" s="68"/>
      <c r="AO2531" s="68"/>
    </row>
    <row r="2532" spans="1:41" s="43" customFormat="1" x14ac:dyDescent="0.25">
      <c r="A2532" s="42"/>
      <c r="B2532" s="42"/>
      <c r="C2532" s="42"/>
      <c r="D2532" s="42"/>
      <c r="E2532" s="42"/>
      <c r="F2532" s="62"/>
      <c r="G2532" s="62"/>
      <c r="H2532" s="63"/>
      <c r="I2532" s="293"/>
      <c r="K2532" s="42"/>
      <c r="L2532" s="42"/>
      <c r="M2532" s="42"/>
      <c r="N2532" s="42"/>
      <c r="O2532" s="63"/>
      <c r="P2532" s="42"/>
      <c r="Q2532" s="42"/>
      <c r="S2532" s="42"/>
      <c r="T2532" s="39"/>
      <c r="U2532" s="39"/>
      <c r="V2532" s="39"/>
      <c r="W2532" s="39"/>
      <c r="X2532" s="39"/>
      <c r="Y2532" s="39"/>
      <c r="AN2532" s="68"/>
      <c r="AO2532" s="68"/>
    </row>
    <row r="2533" spans="1:41" s="43" customFormat="1" x14ac:dyDescent="0.25">
      <c r="A2533" s="42"/>
      <c r="B2533" s="42"/>
      <c r="C2533" s="42"/>
      <c r="D2533" s="42"/>
      <c r="E2533" s="42"/>
      <c r="F2533" s="62"/>
      <c r="G2533" s="62"/>
      <c r="H2533" s="63"/>
      <c r="I2533" s="293"/>
      <c r="K2533" s="42"/>
      <c r="L2533" s="42"/>
      <c r="M2533" s="42"/>
      <c r="N2533" s="42"/>
      <c r="O2533" s="63"/>
      <c r="P2533" s="42"/>
      <c r="Q2533" s="42"/>
      <c r="S2533" s="42"/>
      <c r="T2533" s="39"/>
      <c r="U2533" s="39"/>
      <c r="V2533" s="39"/>
      <c r="W2533" s="39"/>
      <c r="X2533" s="39"/>
      <c r="Y2533" s="39"/>
      <c r="AN2533" s="68"/>
      <c r="AO2533" s="68"/>
    </row>
    <row r="2534" spans="1:41" s="43" customFormat="1" x14ac:dyDescent="0.25">
      <c r="A2534" s="42"/>
      <c r="B2534" s="42"/>
      <c r="C2534" s="42"/>
      <c r="D2534" s="42"/>
      <c r="E2534" s="42"/>
      <c r="F2534" s="62"/>
      <c r="G2534" s="62"/>
      <c r="H2534" s="63"/>
      <c r="I2534" s="293"/>
      <c r="K2534" s="42"/>
      <c r="L2534" s="42"/>
      <c r="M2534" s="42"/>
      <c r="N2534" s="42"/>
      <c r="O2534" s="63"/>
      <c r="P2534" s="42"/>
      <c r="Q2534" s="42"/>
      <c r="S2534" s="42"/>
      <c r="T2534" s="39"/>
      <c r="U2534" s="39"/>
      <c r="V2534" s="39"/>
      <c r="W2534" s="39"/>
      <c r="X2534" s="39"/>
      <c r="Y2534" s="39"/>
      <c r="AN2534" s="68"/>
      <c r="AO2534" s="68"/>
    </row>
    <row r="2535" spans="1:41" s="43" customFormat="1" x14ac:dyDescent="0.25">
      <c r="A2535" s="42"/>
      <c r="B2535" s="42"/>
      <c r="C2535" s="42"/>
      <c r="D2535" s="42"/>
      <c r="E2535" s="42"/>
      <c r="F2535" s="62"/>
      <c r="G2535" s="62"/>
      <c r="H2535" s="63"/>
      <c r="I2535" s="293"/>
      <c r="K2535" s="42"/>
      <c r="L2535" s="42"/>
      <c r="M2535" s="42"/>
      <c r="N2535" s="42"/>
      <c r="O2535" s="63"/>
      <c r="P2535" s="42"/>
      <c r="Q2535" s="42"/>
      <c r="S2535" s="42"/>
      <c r="T2535" s="39"/>
      <c r="U2535" s="39"/>
      <c r="V2535" s="39"/>
      <c r="W2535" s="39"/>
      <c r="X2535" s="39"/>
      <c r="Y2535" s="39"/>
      <c r="AN2535" s="68"/>
      <c r="AO2535" s="68"/>
    </row>
    <row r="2536" spans="1:41" s="43" customFormat="1" x14ac:dyDescent="0.25">
      <c r="A2536" s="42"/>
      <c r="B2536" s="42"/>
      <c r="C2536" s="42"/>
      <c r="D2536" s="42"/>
      <c r="E2536" s="42"/>
      <c r="F2536" s="62"/>
      <c r="G2536" s="62"/>
      <c r="H2536" s="63"/>
      <c r="I2536" s="293"/>
      <c r="K2536" s="42"/>
      <c r="L2536" s="42"/>
      <c r="M2536" s="42"/>
      <c r="N2536" s="42"/>
      <c r="O2536" s="63"/>
      <c r="P2536" s="42"/>
      <c r="Q2536" s="42"/>
      <c r="S2536" s="42"/>
      <c r="T2536" s="39"/>
      <c r="U2536" s="39"/>
      <c r="V2536" s="39"/>
      <c r="W2536" s="39"/>
      <c r="X2536" s="39"/>
      <c r="Y2536" s="39"/>
      <c r="AN2536" s="68"/>
      <c r="AO2536" s="68"/>
    </row>
    <row r="2537" spans="1:41" s="43" customFormat="1" x14ac:dyDescent="0.25">
      <c r="A2537" s="42"/>
      <c r="B2537" s="42"/>
      <c r="C2537" s="42"/>
      <c r="D2537" s="42"/>
      <c r="E2537" s="42"/>
      <c r="F2537" s="62"/>
      <c r="G2537" s="62"/>
      <c r="H2537" s="63"/>
      <c r="I2537" s="293"/>
      <c r="K2537" s="42"/>
      <c r="L2537" s="42"/>
      <c r="M2537" s="42"/>
      <c r="N2537" s="42"/>
      <c r="O2537" s="63"/>
      <c r="P2537" s="42"/>
      <c r="Q2537" s="42"/>
      <c r="S2537" s="42"/>
      <c r="T2537" s="39"/>
      <c r="U2537" s="39"/>
      <c r="V2537" s="39"/>
      <c r="W2537" s="39"/>
      <c r="X2537" s="39"/>
      <c r="Y2537" s="39"/>
      <c r="AN2537" s="68"/>
      <c r="AO2537" s="68"/>
    </row>
    <row r="2538" spans="1:41" s="43" customFormat="1" x14ac:dyDescent="0.25">
      <c r="A2538" s="42"/>
      <c r="B2538" s="42"/>
      <c r="C2538" s="42"/>
      <c r="D2538" s="42"/>
      <c r="E2538" s="42"/>
      <c r="F2538" s="62"/>
      <c r="G2538" s="62"/>
      <c r="H2538" s="63"/>
      <c r="I2538" s="293"/>
      <c r="K2538" s="42"/>
      <c r="L2538" s="42"/>
      <c r="M2538" s="42"/>
      <c r="N2538" s="42"/>
      <c r="O2538" s="63"/>
      <c r="P2538" s="42"/>
      <c r="Q2538" s="42"/>
      <c r="S2538" s="42"/>
      <c r="T2538" s="39"/>
      <c r="U2538" s="39"/>
      <c r="V2538" s="39"/>
      <c r="W2538" s="39"/>
      <c r="X2538" s="39"/>
      <c r="Y2538" s="39"/>
      <c r="AN2538" s="68"/>
      <c r="AO2538" s="68"/>
    </row>
    <row r="2539" spans="1:41" s="43" customFormat="1" x14ac:dyDescent="0.25">
      <c r="A2539" s="42"/>
      <c r="B2539" s="42"/>
      <c r="C2539" s="42"/>
      <c r="D2539" s="42"/>
      <c r="E2539" s="42"/>
      <c r="F2539" s="62"/>
      <c r="G2539" s="62"/>
      <c r="H2539" s="63"/>
      <c r="I2539" s="293"/>
      <c r="K2539" s="42"/>
      <c r="L2539" s="42"/>
      <c r="M2539" s="42"/>
      <c r="N2539" s="42"/>
      <c r="O2539" s="63"/>
      <c r="P2539" s="42"/>
      <c r="Q2539" s="42"/>
      <c r="S2539" s="42"/>
      <c r="T2539" s="39"/>
      <c r="U2539" s="39"/>
      <c r="V2539" s="39"/>
      <c r="W2539" s="39"/>
      <c r="X2539" s="39"/>
      <c r="Y2539" s="39"/>
      <c r="AN2539" s="68"/>
      <c r="AO2539" s="68"/>
    </row>
    <row r="2540" spans="1:41" s="43" customFormat="1" x14ac:dyDescent="0.25">
      <c r="A2540" s="42"/>
      <c r="B2540" s="42"/>
      <c r="C2540" s="42"/>
      <c r="D2540" s="42"/>
      <c r="E2540" s="42"/>
      <c r="F2540" s="62"/>
      <c r="G2540" s="62"/>
      <c r="H2540" s="63"/>
      <c r="I2540" s="293"/>
      <c r="K2540" s="42"/>
      <c r="L2540" s="42"/>
      <c r="M2540" s="42"/>
      <c r="N2540" s="42"/>
      <c r="O2540" s="63"/>
      <c r="P2540" s="42"/>
      <c r="Q2540" s="42"/>
      <c r="S2540" s="42"/>
      <c r="T2540" s="39"/>
      <c r="U2540" s="39"/>
      <c r="V2540" s="39"/>
      <c r="W2540" s="39"/>
      <c r="X2540" s="39"/>
      <c r="Y2540" s="39"/>
      <c r="AN2540" s="68"/>
      <c r="AO2540" s="68"/>
    </row>
    <row r="2541" spans="1:41" s="43" customFormat="1" x14ac:dyDescent="0.25">
      <c r="A2541" s="42"/>
      <c r="B2541" s="42"/>
      <c r="C2541" s="42"/>
      <c r="D2541" s="42"/>
      <c r="E2541" s="42"/>
      <c r="F2541" s="62"/>
      <c r="G2541" s="62"/>
      <c r="H2541" s="63"/>
      <c r="I2541" s="293"/>
      <c r="K2541" s="42"/>
      <c r="L2541" s="42"/>
      <c r="M2541" s="42"/>
      <c r="N2541" s="42"/>
      <c r="O2541" s="63"/>
      <c r="P2541" s="42"/>
      <c r="Q2541" s="42"/>
      <c r="S2541" s="42"/>
      <c r="T2541" s="39"/>
      <c r="U2541" s="39"/>
      <c r="V2541" s="39"/>
      <c r="W2541" s="39"/>
      <c r="X2541" s="39"/>
      <c r="Y2541" s="39"/>
      <c r="AN2541" s="68"/>
      <c r="AO2541" s="68"/>
    </row>
    <row r="2542" spans="1:41" s="43" customFormat="1" x14ac:dyDescent="0.25">
      <c r="A2542" s="42"/>
      <c r="B2542" s="42"/>
      <c r="C2542" s="42"/>
      <c r="D2542" s="42"/>
      <c r="E2542" s="42"/>
      <c r="F2542" s="62"/>
      <c r="G2542" s="62"/>
      <c r="H2542" s="63"/>
      <c r="I2542" s="293"/>
      <c r="K2542" s="42"/>
      <c r="L2542" s="42"/>
      <c r="M2542" s="42"/>
      <c r="N2542" s="42"/>
      <c r="O2542" s="63"/>
      <c r="P2542" s="42"/>
      <c r="Q2542" s="42"/>
      <c r="S2542" s="42"/>
      <c r="T2542" s="39"/>
      <c r="U2542" s="39"/>
      <c r="V2542" s="39"/>
      <c r="W2542" s="39"/>
      <c r="X2542" s="39"/>
      <c r="Y2542" s="39"/>
      <c r="AN2542" s="68"/>
      <c r="AO2542" s="68"/>
    </row>
    <row r="2543" spans="1:41" s="43" customFormat="1" x14ac:dyDescent="0.25">
      <c r="A2543" s="42"/>
      <c r="B2543" s="42"/>
      <c r="C2543" s="42"/>
      <c r="D2543" s="42"/>
      <c r="E2543" s="42"/>
      <c r="F2543" s="62"/>
      <c r="G2543" s="62"/>
      <c r="H2543" s="63"/>
      <c r="I2543" s="293"/>
      <c r="K2543" s="42"/>
      <c r="L2543" s="42"/>
      <c r="M2543" s="42"/>
      <c r="N2543" s="42"/>
      <c r="O2543" s="63"/>
      <c r="P2543" s="42"/>
      <c r="Q2543" s="42"/>
      <c r="S2543" s="42"/>
      <c r="T2543" s="39"/>
      <c r="U2543" s="39"/>
      <c r="V2543" s="39"/>
      <c r="W2543" s="39"/>
      <c r="X2543" s="39"/>
      <c r="Y2543" s="39"/>
      <c r="AN2543" s="68"/>
      <c r="AO2543" s="68"/>
    </row>
    <row r="2544" spans="1:41" s="43" customFormat="1" x14ac:dyDescent="0.25">
      <c r="A2544" s="42"/>
      <c r="B2544" s="42"/>
      <c r="C2544" s="42"/>
      <c r="D2544" s="42"/>
      <c r="E2544" s="42"/>
      <c r="F2544" s="62"/>
      <c r="G2544" s="62"/>
      <c r="H2544" s="63"/>
      <c r="I2544" s="293"/>
      <c r="K2544" s="42"/>
      <c r="L2544" s="42"/>
      <c r="M2544" s="42"/>
      <c r="N2544" s="42"/>
      <c r="O2544" s="63"/>
      <c r="P2544" s="42"/>
      <c r="Q2544" s="42"/>
      <c r="S2544" s="42"/>
      <c r="T2544" s="39"/>
      <c r="U2544" s="39"/>
      <c r="V2544" s="39"/>
      <c r="W2544" s="39"/>
      <c r="X2544" s="39"/>
      <c r="Y2544" s="39"/>
      <c r="AN2544" s="68"/>
      <c r="AO2544" s="68"/>
    </row>
    <row r="2545" spans="1:41" s="43" customFormat="1" x14ac:dyDescent="0.25">
      <c r="A2545" s="42"/>
      <c r="B2545" s="42"/>
      <c r="C2545" s="42"/>
      <c r="D2545" s="42"/>
      <c r="E2545" s="42"/>
      <c r="F2545" s="62"/>
      <c r="G2545" s="62"/>
      <c r="H2545" s="63"/>
      <c r="I2545" s="293"/>
      <c r="K2545" s="42"/>
      <c r="L2545" s="42"/>
      <c r="M2545" s="42"/>
      <c r="N2545" s="42"/>
      <c r="O2545" s="63"/>
      <c r="P2545" s="42"/>
      <c r="Q2545" s="42"/>
      <c r="S2545" s="42"/>
      <c r="T2545" s="39"/>
      <c r="U2545" s="39"/>
      <c r="V2545" s="39"/>
      <c r="W2545" s="39"/>
      <c r="X2545" s="39"/>
      <c r="Y2545" s="39"/>
      <c r="AN2545" s="68"/>
      <c r="AO2545" s="68"/>
    </row>
    <row r="2546" spans="1:41" s="43" customFormat="1" x14ac:dyDescent="0.25">
      <c r="A2546" s="42"/>
      <c r="B2546" s="42"/>
      <c r="C2546" s="42"/>
      <c r="D2546" s="42"/>
      <c r="E2546" s="42"/>
      <c r="F2546" s="62"/>
      <c r="G2546" s="62"/>
      <c r="H2546" s="63"/>
      <c r="I2546" s="293"/>
      <c r="K2546" s="42"/>
      <c r="L2546" s="42"/>
      <c r="M2546" s="42"/>
      <c r="N2546" s="42"/>
      <c r="O2546" s="63"/>
      <c r="P2546" s="42"/>
      <c r="Q2546" s="42"/>
      <c r="S2546" s="42"/>
      <c r="T2546" s="39"/>
      <c r="U2546" s="39"/>
      <c r="V2546" s="39"/>
      <c r="W2546" s="39"/>
      <c r="X2546" s="39"/>
      <c r="Y2546" s="39"/>
      <c r="AN2546" s="68"/>
      <c r="AO2546" s="68"/>
    </row>
    <row r="2547" spans="1:41" s="43" customFormat="1" x14ac:dyDescent="0.25">
      <c r="A2547" s="42"/>
      <c r="B2547" s="42"/>
      <c r="C2547" s="42"/>
      <c r="D2547" s="42"/>
      <c r="E2547" s="42"/>
      <c r="F2547" s="62"/>
      <c r="G2547" s="62"/>
      <c r="H2547" s="63"/>
      <c r="I2547" s="293"/>
      <c r="K2547" s="42"/>
      <c r="L2547" s="42"/>
      <c r="M2547" s="42"/>
      <c r="N2547" s="42"/>
      <c r="O2547" s="63"/>
      <c r="P2547" s="42"/>
      <c r="Q2547" s="42"/>
      <c r="S2547" s="42"/>
      <c r="T2547" s="39"/>
      <c r="U2547" s="39"/>
      <c r="V2547" s="39"/>
      <c r="W2547" s="39"/>
      <c r="X2547" s="39"/>
      <c r="Y2547" s="39"/>
      <c r="AN2547" s="68"/>
      <c r="AO2547" s="68"/>
    </row>
    <row r="2548" spans="1:41" s="43" customFormat="1" x14ac:dyDescent="0.25">
      <c r="A2548" s="42"/>
      <c r="B2548" s="42"/>
      <c r="C2548" s="42"/>
      <c r="D2548" s="42"/>
      <c r="E2548" s="42"/>
      <c r="F2548" s="62"/>
      <c r="G2548" s="62"/>
      <c r="H2548" s="63"/>
      <c r="I2548" s="293"/>
      <c r="K2548" s="42"/>
      <c r="L2548" s="42"/>
      <c r="M2548" s="42"/>
      <c r="N2548" s="42"/>
      <c r="O2548" s="63"/>
      <c r="P2548" s="42"/>
      <c r="Q2548" s="42"/>
      <c r="S2548" s="42"/>
      <c r="T2548" s="39"/>
      <c r="U2548" s="39"/>
      <c r="V2548" s="39"/>
      <c r="W2548" s="39"/>
      <c r="X2548" s="39"/>
      <c r="Y2548" s="39"/>
      <c r="AN2548" s="68"/>
      <c r="AO2548" s="68"/>
    </row>
    <row r="2549" spans="1:41" s="43" customFormat="1" x14ac:dyDescent="0.25">
      <c r="A2549" s="42"/>
      <c r="B2549" s="42"/>
      <c r="C2549" s="42"/>
      <c r="D2549" s="42"/>
      <c r="E2549" s="42"/>
      <c r="F2549" s="62"/>
      <c r="G2549" s="62"/>
      <c r="H2549" s="63"/>
      <c r="I2549" s="293"/>
      <c r="K2549" s="42"/>
      <c r="L2549" s="42"/>
      <c r="M2549" s="42"/>
      <c r="N2549" s="42"/>
      <c r="O2549" s="63"/>
      <c r="P2549" s="42"/>
      <c r="Q2549" s="42"/>
      <c r="S2549" s="42"/>
      <c r="T2549" s="39"/>
      <c r="U2549" s="39"/>
      <c r="V2549" s="39"/>
      <c r="W2549" s="39"/>
      <c r="X2549" s="39"/>
      <c r="Y2549" s="39"/>
      <c r="AN2549" s="68"/>
      <c r="AO2549" s="68"/>
    </row>
    <row r="2550" spans="1:41" s="43" customFormat="1" x14ac:dyDescent="0.25">
      <c r="A2550" s="42"/>
      <c r="B2550" s="42"/>
      <c r="C2550" s="42"/>
      <c r="D2550" s="42"/>
      <c r="E2550" s="42"/>
      <c r="F2550" s="62"/>
      <c r="G2550" s="62"/>
      <c r="H2550" s="63"/>
      <c r="I2550" s="293"/>
      <c r="K2550" s="42"/>
      <c r="L2550" s="42"/>
      <c r="M2550" s="42"/>
      <c r="N2550" s="42"/>
      <c r="O2550" s="63"/>
      <c r="P2550" s="42"/>
      <c r="Q2550" s="42"/>
      <c r="S2550" s="42"/>
      <c r="T2550" s="39"/>
      <c r="U2550" s="39"/>
      <c r="V2550" s="39"/>
      <c r="W2550" s="39"/>
      <c r="X2550" s="39"/>
      <c r="Y2550" s="39"/>
      <c r="AN2550" s="68"/>
      <c r="AO2550" s="68"/>
    </row>
    <row r="2551" spans="1:41" s="43" customFormat="1" x14ac:dyDescent="0.25">
      <c r="A2551" s="42"/>
      <c r="B2551" s="42"/>
      <c r="C2551" s="42"/>
      <c r="D2551" s="42"/>
      <c r="E2551" s="42"/>
      <c r="F2551" s="62"/>
      <c r="G2551" s="62"/>
      <c r="H2551" s="63"/>
      <c r="I2551" s="293"/>
      <c r="K2551" s="42"/>
      <c r="L2551" s="42"/>
      <c r="M2551" s="42"/>
      <c r="N2551" s="42"/>
      <c r="O2551" s="63"/>
      <c r="P2551" s="42"/>
      <c r="Q2551" s="42"/>
      <c r="S2551" s="42"/>
      <c r="T2551" s="39"/>
      <c r="U2551" s="39"/>
      <c r="V2551" s="39"/>
      <c r="W2551" s="39"/>
      <c r="X2551" s="39"/>
      <c r="Y2551" s="39"/>
      <c r="AN2551" s="68"/>
      <c r="AO2551" s="68"/>
    </row>
    <row r="2552" spans="1:41" s="43" customFormat="1" x14ac:dyDescent="0.25">
      <c r="A2552" s="42"/>
      <c r="B2552" s="42"/>
      <c r="C2552" s="42"/>
      <c r="D2552" s="42"/>
      <c r="E2552" s="42"/>
      <c r="F2552" s="62"/>
      <c r="G2552" s="62"/>
      <c r="H2552" s="63"/>
      <c r="I2552" s="293"/>
      <c r="K2552" s="42"/>
      <c r="L2552" s="42"/>
      <c r="M2552" s="42"/>
      <c r="N2552" s="42"/>
      <c r="O2552" s="63"/>
      <c r="P2552" s="42"/>
      <c r="Q2552" s="42"/>
      <c r="S2552" s="42"/>
      <c r="T2552" s="39"/>
      <c r="U2552" s="39"/>
      <c r="V2552" s="39"/>
      <c r="W2552" s="39"/>
      <c r="X2552" s="39"/>
      <c r="Y2552" s="39"/>
      <c r="AN2552" s="68"/>
      <c r="AO2552" s="68"/>
    </row>
    <row r="2553" spans="1:41" s="43" customFormat="1" x14ac:dyDescent="0.25">
      <c r="A2553" s="42"/>
      <c r="B2553" s="42"/>
      <c r="C2553" s="42"/>
      <c r="D2553" s="42"/>
      <c r="E2553" s="42"/>
      <c r="F2553" s="62"/>
      <c r="G2553" s="62"/>
      <c r="H2553" s="63"/>
      <c r="I2553" s="293"/>
      <c r="K2553" s="42"/>
      <c r="L2553" s="42"/>
      <c r="M2553" s="42"/>
      <c r="N2553" s="42"/>
      <c r="O2553" s="63"/>
      <c r="P2553" s="42"/>
      <c r="Q2553" s="42"/>
      <c r="S2553" s="42"/>
      <c r="T2553" s="39"/>
      <c r="U2553" s="39"/>
      <c r="V2553" s="39"/>
      <c r="W2553" s="39"/>
      <c r="X2553" s="39"/>
      <c r="Y2553" s="39"/>
      <c r="AN2553" s="68"/>
      <c r="AO2553" s="68"/>
    </row>
    <row r="2554" spans="1:41" s="43" customFormat="1" x14ac:dyDescent="0.25">
      <c r="A2554" s="42"/>
      <c r="B2554" s="42"/>
      <c r="C2554" s="42"/>
      <c r="D2554" s="42"/>
      <c r="E2554" s="42"/>
      <c r="F2554" s="62"/>
      <c r="G2554" s="62"/>
      <c r="H2554" s="63"/>
      <c r="I2554" s="293"/>
      <c r="K2554" s="42"/>
      <c r="L2554" s="42"/>
      <c r="M2554" s="42"/>
      <c r="N2554" s="42"/>
      <c r="O2554" s="63"/>
      <c r="P2554" s="42"/>
      <c r="Q2554" s="42"/>
      <c r="S2554" s="42"/>
      <c r="T2554" s="39"/>
      <c r="U2554" s="39"/>
      <c r="V2554" s="39"/>
      <c r="W2554" s="39"/>
      <c r="X2554" s="39"/>
      <c r="Y2554" s="39"/>
      <c r="AN2554" s="68"/>
      <c r="AO2554" s="68"/>
    </row>
    <row r="2555" spans="1:41" s="43" customFormat="1" x14ac:dyDescent="0.25">
      <c r="A2555" s="42"/>
      <c r="B2555" s="42"/>
      <c r="C2555" s="42"/>
      <c r="D2555" s="42"/>
      <c r="E2555" s="42"/>
      <c r="F2555" s="62"/>
      <c r="G2555" s="62"/>
      <c r="H2555" s="63"/>
      <c r="I2555" s="293"/>
      <c r="K2555" s="42"/>
      <c r="L2555" s="42"/>
      <c r="M2555" s="42"/>
      <c r="N2555" s="42"/>
      <c r="O2555" s="63"/>
      <c r="P2555" s="42"/>
      <c r="Q2555" s="42"/>
      <c r="S2555" s="42"/>
      <c r="T2555" s="39"/>
      <c r="U2555" s="39"/>
      <c r="V2555" s="39"/>
      <c r="W2555" s="39"/>
      <c r="X2555" s="39"/>
      <c r="Y2555" s="39"/>
      <c r="AN2555" s="68"/>
      <c r="AO2555" s="68"/>
    </row>
    <row r="2556" spans="1:41" s="43" customFormat="1" x14ac:dyDescent="0.25">
      <c r="A2556" s="42"/>
      <c r="B2556" s="42"/>
      <c r="C2556" s="42"/>
      <c r="D2556" s="42"/>
      <c r="E2556" s="42"/>
      <c r="F2556" s="62"/>
      <c r="G2556" s="62"/>
      <c r="H2556" s="63"/>
      <c r="I2556" s="293"/>
      <c r="K2556" s="42"/>
      <c r="L2556" s="42"/>
      <c r="M2556" s="42"/>
      <c r="N2556" s="42"/>
      <c r="O2556" s="63"/>
      <c r="P2556" s="42"/>
      <c r="Q2556" s="42"/>
      <c r="S2556" s="42"/>
      <c r="T2556" s="39"/>
      <c r="U2556" s="39"/>
      <c r="V2556" s="39"/>
      <c r="W2556" s="39"/>
      <c r="X2556" s="39"/>
      <c r="Y2556" s="39"/>
      <c r="AN2556" s="68"/>
      <c r="AO2556" s="68"/>
    </row>
    <row r="2557" spans="1:41" s="43" customFormat="1" x14ac:dyDescent="0.25">
      <c r="A2557" s="42"/>
      <c r="B2557" s="42"/>
      <c r="C2557" s="42"/>
      <c r="D2557" s="42"/>
      <c r="E2557" s="42"/>
      <c r="F2557" s="62"/>
      <c r="G2557" s="62"/>
      <c r="H2557" s="63"/>
      <c r="I2557" s="293"/>
      <c r="K2557" s="42"/>
      <c r="L2557" s="42"/>
      <c r="M2557" s="42"/>
      <c r="N2557" s="42"/>
      <c r="O2557" s="63"/>
      <c r="P2557" s="42"/>
      <c r="Q2557" s="42"/>
      <c r="S2557" s="42"/>
      <c r="T2557" s="39"/>
      <c r="U2557" s="39"/>
      <c r="V2557" s="39"/>
      <c r="W2557" s="39"/>
      <c r="X2557" s="39"/>
      <c r="Y2557" s="39"/>
      <c r="AN2557" s="68"/>
      <c r="AO2557" s="68"/>
    </row>
    <row r="2558" spans="1:41" s="43" customFormat="1" x14ac:dyDescent="0.25">
      <c r="A2558" s="42"/>
      <c r="B2558" s="42"/>
      <c r="C2558" s="42"/>
      <c r="D2558" s="42"/>
      <c r="E2558" s="42"/>
      <c r="F2558" s="62"/>
      <c r="G2558" s="62"/>
      <c r="H2558" s="63"/>
      <c r="I2558" s="293"/>
      <c r="K2558" s="42"/>
      <c r="L2558" s="42"/>
      <c r="M2558" s="42"/>
      <c r="N2558" s="42"/>
      <c r="O2558" s="63"/>
      <c r="P2558" s="42"/>
      <c r="Q2558" s="42"/>
      <c r="S2558" s="42"/>
      <c r="T2558" s="39"/>
      <c r="U2558" s="39"/>
      <c r="V2558" s="39"/>
      <c r="W2558" s="39"/>
      <c r="X2558" s="39"/>
      <c r="Y2558" s="39"/>
      <c r="AN2558" s="68"/>
      <c r="AO2558" s="68"/>
    </row>
    <row r="2559" spans="1:41" s="43" customFormat="1" x14ac:dyDescent="0.25">
      <c r="A2559" s="42"/>
      <c r="B2559" s="42"/>
      <c r="C2559" s="42"/>
      <c r="D2559" s="42"/>
      <c r="E2559" s="42"/>
      <c r="F2559" s="62"/>
      <c r="G2559" s="62"/>
      <c r="H2559" s="63"/>
      <c r="I2559" s="293"/>
      <c r="K2559" s="42"/>
      <c r="L2559" s="42"/>
      <c r="M2559" s="42"/>
      <c r="N2559" s="42"/>
      <c r="O2559" s="63"/>
      <c r="P2559" s="42"/>
      <c r="Q2559" s="42"/>
      <c r="S2559" s="42"/>
      <c r="T2559" s="39"/>
      <c r="U2559" s="39"/>
      <c r="V2559" s="39"/>
      <c r="W2559" s="39"/>
      <c r="X2559" s="39"/>
      <c r="Y2559" s="39"/>
      <c r="AN2559" s="68"/>
      <c r="AO2559" s="68"/>
    </row>
    <row r="2560" spans="1:41" s="43" customFormat="1" x14ac:dyDescent="0.25">
      <c r="A2560" s="42"/>
      <c r="B2560" s="42"/>
      <c r="C2560" s="42"/>
      <c r="D2560" s="42"/>
      <c r="E2560" s="42"/>
      <c r="F2560" s="62"/>
      <c r="G2560" s="62"/>
      <c r="H2560" s="63"/>
      <c r="I2560" s="293"/>
      <c r="K2560" s="42"/>
      <c r="L2560" s="42"/>
      <c r="M2560" s="42"/>
      <c r="N2560" s="42"/>
      <c r="O2560" s="63"/>
      <c r="P2560" s="42"/>
      <c r="Q2560" s="42"/>
      <c r="S2560" s="42"/>
      <c r="T2560" s="39"/>
      <c r="U2560" s="39"/>
      <c r="V2560" s="39"/>
      <c r="W2560" s="39"/>
      <c r="X2560" s="39"/>
      <c r="Y2560" s="39"/>
      <c r="AN2560" s="68"/>
      <c r="AO2560" s="68"/>
    </row>
    <row r="2561" spans="1:41" s="43" customFormat="1" x14ac:dyDescent="0.25">
      <c r="A2561" s="42"/>
      <c r="B2561" s="42"/>
      <c r="C2561" s="42"/>
      <c r="D2561" s="42"/>
      <c r="E2561" s="42"/>
      <c r="F2561" s="62"/>
      <c r="G2561" s="62"/>
      <c r="H2561" s="63"/>
      <c r="I2561" s="293"/>
      <c r="K2561" s="42"/>
      <c r="L2561" s="42"/>
      <c r="M2561" s="42"/>
      <c r="N2561" s="42"/>
      <c r="O2561" s="63"/>
      <c r="P2561" s="42"/>
      <c r="Q2561" s="42"/>
      <c r="S2561" s="42"/>
      <c r="T2561" s="39"/>
      <c r="U2561" s="39"/>
      <c r="V2561" s="39"/>
      <c r="W2561" s="39"/>
      <c r="X2561" s="39"/>
      <c r="Y2561" s="39"/>
      <c r="AN2561" s="68"/>
      <c r="AO2561" s="68"/>
    </row>
    <row r="2562" spans="1:41" s="43" customFormat="1" x14ac:dyDescent="0.25">
      <c r="A2562" s="42"/>
      <c r="B2562" s="42"/>
      <c r="C2562" s="42"/>
      <c r="D2562" s="42"/>
      <c r="E2562" s="42"/>
      <c r="F2562" s="62"/>
      <c r="G2562" s="62"/>
      <c r="H2562" s="63"/>
      <c r="I2562" s="293"/>
      <c r="K2562" s="42"/>
      <c r="L2562" s="42"/>
      <c r="M2562" s="42"/>
      <c r="N2562" s="42"/>
      <c r="O2562" s="63"/>
      <c r="P2562" s="42"/>
      <c r="Q2562" s="42"/>
      <c r="S2562" s="42"/>
      <c r="T2562" s="39"/>
      <c r="U2562" s="39"/>
      <c r="V2562" s="39"/>
      <c r="W2562" s="39"/>
      <c r="X2562" s="39"/>
      <c r="Y2562" s="39"/>
      <c r="AN2562" s="68"/>
      <c r="AO2562" s="68"/>
    </row>
    <row r="2563" spans="1:41" s="43" customFormat="1" x14ac:dyDescent="0.25">
      <c r="A2563" s="42"/>
      <c r="B2563" s="42"/>
      <c r="C2563" s="42"/>
      <c r="D2563" s="42"/>
      <c r="E2563" s="42"/>
      <c r="F2563" s="62"/>
      <c r="G2563" s="62"/>
      <c r="H2563" s="63"/>
      <c r="I2563" s="293"/>
      <c r="K2563" s="42"/>
      <c r="L2563" s="42"/>
      <c r="M2563" s="42"/>
      <c r="N2563" s="42"/>
      <c r="O2563" s="63"/>
      <c r="P2563" s="42"/>
      <c r="Q2563" s="42"/>
      <c r="S2563" s="42"/>
      <c r="T2563" s="39"/>
      <c r="U2563" s="39"/>
      <c r="V2563" s="39"/>
      <c r="W2563" s="39"/>
      <c r="X2563" s="39"/>
      <c r="Y2563" s="39"/>
      <c r="AN2563" s="68"/>
      <c r="AO2563" s="68"/>
    </row>
    <row r="2564" spans="1:41" s="43" customFormat="1" x14ac:dyDescent="0.25">
      <c r="A2564" s="42"/>
      <c r="B2564" s="42"/>
      <c r="C2564" s="42"/>
      <c r="D2564" s="42"/>
      <c r="E2564" s="42"/>
      <c r="F2564" s="62"/>
      <c r="G2564" s="62"/>
      <c r="H2564" s="63"/>
      <c r="I2564" s="293"/>
      <c r="K2564" s="42"/>
      <c r="L2564" s="42"/>
      <c r="M2564" s="42"/>
      <c r="N2564" s="42"/>
      <c r="O2564" s="63"/>
      <c r="P2564" s="42"/>
      <c r="Q2564" s="42"/>
      <c r="S2564" s="42"/>
      <c r="T2564" s="39"/>
      <c r="U2564" s="39"/>
      <c r="V2564" s="39"/>
      <c r="W2564" s="39"/>
      <c r="X2564" s="39"/>
      <c r="Y2564" s="39"/>
      <c r="AN2564" s="68"/>
      <c r="AO2564" s="68"/>
    </row>
    <row r="2565" spans="1:41" s="43" customFormat="1" x14ac:dyDescent="0.25">
      <c r="A2565" s="42"/>
      <c r="B2565" s="42"/>
      <c r="C2565" s="42"/>
      <c r="D2565" s="42"/>
      <c r="E2565" s="42"/>
      <c r="F2565" s="62"/>
      <c r="G2565" s="62"/>
      <c r="H2565" s="63"/>
      <c r="I2565" s="293"/>
      <c r="K2565" s="42"/>
      <c r="L2565" s="42"/>
      <c r="M2565" s="42"/>
      <c r="N2565" s="42"/>
      <c r="O2565" s="63"/>
      <c r="P2565" s="42"/>
      <c r="Q2565" s="42"/>
      <c r="S2565" s="42"/>
      <c r="T2565" s="39"/>
      <c r="U2565" s="39"/>
      <c r="V2565" s="39"/>
      <c r="W2565" s="39"/>
      <c r="X2565" s="39"/>
      <c r="Y2565" s="39"/>
      <c r="AN2565" s="68"/>
      <c r="AO2565" s="68"/>
    </row>
    <row r="2566" spans="1:41" s="43" customFormat="1" x14ac:dyDescent="0.25">
      <c r="A2566" s="42"/>
      <c r="B2566" s="42"/>
      <c r="C2566" s="42"/>
      <c r="D2566" s="42"/>
      <c r="E2566" s="42"/>
      <c r="F2566" s="62"/>
      <c r="G2566" s="62"/>
      <c r="H2566" s="63"/>
      <c r="I2566" s="293"/>
      <c r="K2566" s="42"/>
      <c r="L2566" s="42"/>
      <c r="M2566" s="42"/>
      <c r="N2566" s="42"/>
      <c r="O2566" s="63"/>
      <c r="P2566" s="42"/>
      <c r="Q2566" s="42"/>
      <c r="S2566" s="42"/>
      <c r="T2566" s="39"/>
      <c r="U2566" s="39"/>
      <c r="V2566" s="39"/>
      <c r="W2566" s="39"/>
      <c r="X2566" s="39"/>
      <c r="Y2566" s="39"/>
      <c r="AN2566" s="68"/>
      <c r="AO2566" s="68"/>
    </row>
    <row r="2567" spans="1:41" s="43" customFormat="1" x14ac:dyDescent="0.25">
      <c r="A2567" s="42"/>
      <c r="B2567" s="42"/>
      <c r="C2567" s="42"/>
      <c r="D2567" s="42"/>
      <c r="E2567" s="42"/>
      <c r="F2567" s="62"/>
      <c r="G2567" s="62"/>
      <c r="H2567" s="63"/>
      <c r="I2567" s="293"/>
      <c r="K2567" s="42"/>
      <c r="L2567" s="42"/>
      <c r="M2567" s="42"/>
      <c r="N2567" s="42"/>
      <c r="O2567" s="63"/>
      <c r="P2567" s="42"/>
      <c r="Q2567" s="42"/>
      <c r="S2567" s="42"/>
      <c r="T2567" s="39"/>
      <c r="U2567" s="39"/>
      <c r="V2567" s="39"/>
      <c r="W2567" s="39"/>
      <c r="X2567" s="39"/>
      <c r="Y2567" s="39"/>
      <c r="AN2567" s="68"/>
      <c r="AO2567" s="68"/>
    </row>
    <row r="2568" spans="1:41" s="43" customFormat="1" x14ac:dyDescent="0.25">
      <c r="A2568" s="42"/>
      <c r="B2568" s="42"/>
      <c r="C2568" s="42"/>
      <c r="D2568" s="42"/>
      <c r="E2568" s="42"/>
      <c r="F2568" s="62"/>
      <c r="G2568" s="62"/>
      <c r="H2568" s="63"/>
      <c r="I2568" s="293"/>
      <c r="K2568" s="42"/>
      <c r="L2568" s="42"/>
      <c r="M2568" s="42"/>
      <c r="N2568" s="42"/>
      <c r="O2568" s="63"/>
      <c r="P2568" s="42"/>
      <c r="Q2568" s="42"/>
      <c r="S2568" s="42"/>
      <c r="T2568" s="39"/>
      <c r="U2568" s="39"/>
      <c r="V2568" s="39"/>
      <c r="W2568" s="39"/>
      <c r="X2568" s="39"/>
      <c r="Y2568" s="39"/>
      <c r="AN2568" s="68"/>
      <c r="AO2568" s="68"/>
    </row>
    <row r="2569" spans="1:41" s="43" customFormat="1" x14ac:dyDescent="0.25">
      <c r="A2569" s="42"/>
      <c r="B2569" s="42"/>
      <c r="C2569" s="42"/>
      <c r="D2569" s="42"/>
      <c r="E2569" s="42"/>
      <c r="F2569" s="62"/>
      <c r="G2569" s="62"/>
      <c r="H2569" s="63"/>
      <c r="I2569" s="293"/>
      <c r="K2569" s="42"/>
      <c r="L2569" s="42"/>
      <c r="M2569" s="42"/>
      <c r="N2569" s="42"/>
      <c r="O2569" s="63"/>
      <c r="P2569" s="42"/>
      <c r="Q2569" s="42"/>
      <c r="S2569" s="42"/>
      <c r="T2569" s="39"/>
      <c r="U2569" s="39"/>
      <c r="V2569" s="39"/>
      <c r="W2569" s="39"/>
      <c r="X2569" s="39"/>
      <c r="Y2569" s="39"/>
      <c r="AN2569" s="68"/>
      <c r="AO2569" s="68"/>
    </row>
    <row r="2570" spans="1:41" s="43" customFormat="1" x14ac:dyDescent="0.25">
      <c r="A2570" s="42"/>
      <c r="B2570" s="42"/>
      <c r="C2570" s="42"/>
      <c r="D2570" s="42"/>
      <c r="E2570" s="42"/>
      <c r="F2570" s="62"/>
      <c r="G2570" s="62"/>
      <c r="H2570" s="63"/>
      <c r="I2570" s="293"/>
      <c r="K2570" s="42"/>
      <c r="L2570" s="42"/>
      <c r="M2570" s="42"/>
      <c r="N2570" s="42"/>
      <c r="O2570" s="63"/>
      <c r="P2570" s="42"/>
      <c r="Q2570" s="42"/>
      <c r="S2570" s="42"/>
      <c r="T2570" s="39"/>
      <c r="U2570" s="39"/>
      <c r="V2570" s="39"/>
      <c r="W2570" s="39"/>
      <c r="X2570" s="39"/>
      <c r="Y2570" s="39"/>
      <c r="AN2570" s="68"/>
      <c r="AO2570" s="68"/>
    </row>
    <row r="2571" spans="1:41" s="43" customFormat="1" x14ac:dyDescent="0.25">
      <c r="A2571" s="42"/>
      <c r="B2571" s="42"/>
      <c r="C2571" s="42"/>
      <c r="D2571" s="42"/>
      <c r="E2571" s="42"/>
      <c r="F2571" s="62"/>
      <c r="G2571" s="62"/>
      <c r="H2571" s="63"/>
      <c r="I2571" s="293"/>
      <c r="K2571" s="42"/>
      <c r="L2571" s="42"/>
      <c r="M2571" s="42"/>
      <c r="N2571" s="42"/>
      <c r="O2571" s="63"/>
      <c r="P2571" s="42"/>
      <c r="Q2571" s="42"/>
      <c r="S2571" s="42"/>
      <c r="T2571" s="39"/>
      <c r="U2571" s="39"/>
      <c r="V2571" s="39"/>
      <c r="W2571" s="39"/>
      <c r="X2571" s="39"/>
      <c r="Y2571" s="39"/>
      <c r="AN2571" s="68"/>
      <c r="AO2571" s="68"/>
    </row>
    <row r="2572" spans="1:41" s="43" customFormat="1" x14ac:dyDescent="0.25">
      <c r="A2572" s="42"/>
      <c r="B2572" s="42"/>
      <c r="C2572" s="42"/>
      <c r="D2572" s="42"/>
      <c r="E2572" s="42"/>
      <c r="F2572" s="62"/>
      <c r="G2572" s="62"/>
      <c r="H2572" s="63"/>
      <c r="I2572" s="293"/>
      <c r="K2572" s="42"/>
      <c r="L2572" s="42"/>
      <c r="M2572" s="42"/>
      <c r="N2572" s="42"/>
      <c r="O2572" s="63"/>
      <c r="P2572" s="42"/>
      <c r="Q2572" s="42"/>
      <c r="S2572" s="42"/>
      <c r="T2572" s="39"/>
      <c r="U2572" s="39"/>
      <c r="V2572" s="39"/>
      <c r="W2572" s="39"/>
      <c r="X2572" s="39"/>
      <c r="Y2572" s="39"/>
      <c r="AN2572" s="68"/>
      <c r="AO2572" s="68"/>
    </row>
    <row r="2573" spans="1:41" s="43" customFormat="1" x14ac:dyDescent="0.25">
      <c r="A2573" s="42"/>
      <c r="B2573" s="42"/>
      <c r="C2573" s="42"/>
      <c r="D2573" s="42"/>
      <c r="E2573" s="42"/>
      <c r="F2573" s="62"/>
      <c r="G2573" s="62"/>
      <c r="H2573" s="63"/>
      <c r="I2573" s="293"/>
      <c r="K2573" s="42"/>
      <c r="L2573" s="42"/>
      <c r="M2573" s="42"/>
      <c r="N2573" s="42"/>
      <c r="O2573" s="63"/>
      <c r="P2573" s="42"/>
      <c r="Q2573" s="42"/>
      <c r="S2573" s="42"/>
      <c r="T2573" s="39"/>
      <c r="U2573" s="39"/>
      <c r="V2573" s="39"/>
      <c r="W2573" s="39"/>
      <c r="X2573" s="39"/>
      <c r="Y2573" s="39"/>
      <c r="AN2573" s="68"/>
      <c r="AO2573" s="68"/>
    </row>
    <row r="2574" spans="1:41" s="43" customFormat="1" x14ac:dyDescent="0.25">
      <c r="A2574" s="42"/>
      <c r="B2574" s="42"/>
      <c r="C2574" s="42"/>
      <c r="D2574" s="42"/>
      <c r="E2574" s="42"/>
      <c r="F2574" s="62"/>
      <c r="G2574" s="62"/>
      <c r="H2574" s="63"/>
      <c r="I2574" s="293"/>
      <c r="K2574" s="42"/>
      <c r="L2574" s="42"/>
      <c r="M2574" s="42"/>
      <c r="N2574" s="42"/>
      <c r="O2574" s="63"/>
      <c r="P2574" s="42"/>
      <c r="Q2574" s="42"/>
      <c r="S2574" s="42"/>
      <c r="T2574" s="39"/>
      <c r="U2574" s="39"/>
      <c r="V2574" s="39"/>
      <c r="W2574" s="39"/>
      <c r="X2574" s="39"/>
      <c r="Y2574" s="39"/>
      <c r="AN2574" s="68"/>
      <c r="AO2574" s="68"/>
    </row>
    <row r="2575" spans="1:41" s="43" customFormat="1" x14ac:dyDescent="0.25">
      <c r="A2575" s="42"/>
      <c r="B2575" s="42"/>
      <c r="C2575" s="42"/>
      <c r="D2575" s="42"/>
      <c r="E2575" s="42"/>
      <c r="F2575" s="62"/>
      <c r="G2575" s="62"/>
      <c r="H2575" s="63"/>
      <c r="I2575" s="293"/>
      <c r="K2575" s="42"/>
      <c r="L2575" s="42"/>
      <c r="M2575" s="42"/>
      <c r="N2575" s="42"/>
      <c r="O2575" s="63"/>
      <c r="P2575" s="42"/>
      <c r="Q2575" s="42"/>
      <c r="S2575" s="42"/>
      <c r="T2575" s="39"/>
      <c r="U2575" s="39"/>
      <c r="V2575" s="39"/>
      <c r="W2575" s="39"/>
      <c r="X2575" s="39"/>
      <c r="Y2575" s="39"/>
      <c r="AN2575" s="68"/>
      <c r="AO2575" s="68"/>
    </row>
    <row r="2576" spans="1:41" s="43" customFormat="1" x14ac:dyDescent="0.25">
      <c r="A2576" s="42"/>
      <c r="B2576" s="42"/>
      <c r="C2576" s="42"/>
      <c r="D2576" s="42"/>
      <c r="E2576" s="42"/>
      <c r="F2576" s="62"/>
      <c r="G2576" s="62"/>
      <c r="H2576" s="63"/>
      <c r="I2576" s="293"/>
      <c r="K2576" s="42"/>
      <c r="L2576" s="42"/>
      <c r="M2576" s="42"/>
      <c r="N2576" s="42"/>
      <c r="O2576" s="63"/>
      <c r="P2576" s="42"/>
      <c r="Q2576" s="42"/>
      <c r="S2576" s="42"/>
      <c r="T2576" s="39"/>
      <c r="U2576" s="39"/>
      <c r="V2576" s="39"/>
      <c r="W2576" s="39"/>
      <c r="X2576" s="39"/>
      <c r="Y2576" s="39"/>
      <c r="AN2576" s="68"/>
      <c r="AO2576" s="68"/>
    </row>
    <row r="2577" spans="1:41" s="43" customFormat="1" x14ac:dyDescent="0.25">
      <c r="A2577" s="42"/>
      <c r="B2577" s="42"/>
      <c r="C2577" s="42"/>
      <c r="D2577" s="42"/>
      <c r="E2577" s="42"/>
      <c r="F2577" s="62"/>
      <c r="G2577" s="62"/>
      <c r="H2577" s="63"/>
      <c r="I2577" s="293"/>
      <c r="K2577" s="42"/>
      <c r="L2577" s="42"/>
      <c r="M2577" s="42"/>
      <c r="N2577" s="42"/>
      <c r="O2577" s="63"/>
      <c r="P2577" s="42"/>
      <c r="Q2577" s="42"/>
      <c r="S2577" s="42"/>
      <c r="T2577" s="39"/>
      <c r="U2577" s="39"/>
      <c r="V2577" s="39"/>
      <c r="W2577" s="39"/>
      <c r="X2577" s="39"/>
      <c r="Y2577" s="39"/>
      <c r="AN2577" s="68"/>
      <c r="AO2577" s="68"/>
    </row>
    <row r="2578" spans="1:41" s="43" customFormat="1" x14ac:dyDescent="0.25">
      <c r="A2578" s="42"/>
      <c r="B2578" s="42"/>
      <c r="C2578" s="42"/>
      <c r="D2578" s="42"/>
      <c r="E2578" s="42"/>
      <c r="F2578" s="62"/>
      <c r="G2578" s="62"/>
      <c r="H2578" s="63"/>
      <c r="I2578" s="293"/>
      <c r="K2578" s="42"/>
      <c r="L2578" s="42"/>
      <c r="M2578" s="42"/>
      <c r="N2578" s="42"/>
      <c r="O2578" s="63"/>
      <c r="P2578" s="42"/>
      <c r="Q2578" s="42"/>
      <c r="S2578" s="42"/>
      <c r="T2578" s="39"/>
      <c r="U2578" s="39"/>
      <c r="V2578" s="39"/>
      <c r="W2578" s="39"/>
      <c r="X2578" s="39"/>
      <c r="Y2578" s="39"/>
      <c r="AN2578" s="68"/>
      <c r="AO2578" s="68"/>
    </row>
    <row r="2579" spans="1:41" s="43" customFormat="1" x14ac:dyDescent="0.25">
      <c r="A2579" s="42"/>
      <c r="B2579" s="42"/>
      <c r="C2579" s="42"/>
      <c r="D2579" s="42"/>
      <c r="E2579" s="42"/>
      <c r="F2579" s="62"/>
      <c r="G2579" s="62"/>
      <c r="H2579" s="63"/>
      <c r="I2579" s="293"/>
      <c r="K2579" s="42"/>
      <c r="L2579" s="42"/>
      <c r="M2579" s="42"/>
      <c r="N2579" s="42"/>
      <c r="O2579" s="63"/>
      <c r="P2579" s="42"/>
      <c r="Q2579" s="42"/>
      <c r="S2579" s="42"/>
      <c r="T2579" s="39"/>
      <c r="U2579" s="39"/>
      <c r="V2579" s="39"/>
      <c r="W2579" s="39"/>
      <c r="X2579" s="39"/>
      <c r="Y2579" s="39"/>
      <c r="AN2579" s="68"/>
      <c r="AO2579" s="68"/>
    </row>
    <row r="2580" spans="1:41" s="43" customFormat="1" x14ac:dyDescent="0.25">
      <c r="A2580" s="42"/>
      <c r="B2580" s="42"/>
      <c r="C2580" s="42"/>
      <c r="D2580" s="42"/>
      <c r="E2580" s="42"/>
      <c r="F2580" s="62"/>
      <c r="G2580" s="62"/>
      <c r="H2580" s="63"/>
      <c r="I2580" s="293"/>
      <c r="K2580" s="42"/>
      <c r="L2580" s="42"/>
      <c r="M2580" s="42"/>
      <c r="N2580" s="42"/>
      <c r="O2580" s="63"/>
      <c r="P2580" s="42"/>
      <c r="Q2580" s="42"/>
      <c r="S2580" s="42"/>
      <c r="T2580" s="39"/>
      <c r="U2580" s="39"/>
      <c r="V2580" s="39"/>
      <c r="W2580" s="39"/>
      <c r="X2580" s="39"/>
      <c r="Y2580" s="39"/>
      <c r="AN2580" s="68"/>
      <c r="AO2580" s="68"/>
    </row>
    <row r="2581" spans="1:41" s="43" customFormat="1" x14ac:dyDescent="0.25">
      <c r="A2581" s="42"/>
      <c r="B2581" s="42"/>
      <c r="C2581" s="42"/>
      <c r="D2581" s="42"/>
      <c r="E2581" s="42"/>
      <c r="F2581" s="62"/>
      <c r="G2581" s="62"/>
      <c r="H2581" s="63"/>
      <c r="I2581" s="293"/>
      <c r="K2581" s="42"/>
      <c r="L2581" s="42"/>
      <c r="M2581" s="42"/>
      <c r="N2581" s="42"/>
      <c r="O2581" s="63"/>
      <c r="P2581" s="42"/>
      <c r="Q2581" s="42"/>
      <c r="S2581" s="42"/>
      <c r="T2581" s="39"/>
      <c r="U2581" s="39"/>
      <c r="V2581" s="39"/>
      <c r="W2581" s="39"/>
      <c r="X2581" s="39"/>
      <c r="Y2581" s="39"/>
      <c r="AN2581" s="68"/>
      <c r="AO2581" s="68"/>
    </row>
    <row r="2582" spans="1:41" s="43" customFormat="1" x14ac:dyDescent="0.25">
      <c r="A2582" s="42"/>
      <c r="B2582" s="42"/>
      <c r="C2582" s="42"/>
      <c r="D2582" s="42"/>
      <c r="E2582" s="42"/>
      <c r="F2582" s="62"/>
      <c r="G2582" s="62"/>
      <c r="H2582" s="63"/>
      <c r="I2582" s="293"/>
      <c r="K2582" s="42"/>
      <c r="L2582" s="42"/>
      <c r="M2582" s="42"/>
      <c r="N2582" s="42"/>
      <c r="O2582" s="63"/>
      <c r="P2582" s="42"/>
      <c r="Q2582" s="42"/>
      <c r="S2582" s="42"/>
      <c r="T2582" s="39"/>
      <c r="U2582" s="39"/>
      <c r="V2582" s="39"/>
      <c r="W2582" s="39"/>
      <c r="X2582" s="39"/>
      <c r="Y2582" s="39"/>
      <c r="AN2582" s="68"/>
      <c r="AO2582" s="68"/>
    </row>
    <row r="2583" spans="1:41" s="43" customFormat="1" x14ac:dyDescent="0.25">
      <c r="A2583" s="42"/>
      <c r="B2583" s="42"/>
      <c r="C2583" s="42"/>
      <c r="D2583" s="42"/>
      <c r="E2583" s="42"/>
      <c r="F2583" s="62"/>
      <c r="G2583" s="62"/>
      <c r="H2583" s="63"/>
      <c r="I2583" s="293"/>
      <c r="K2583" s="42"/>
      <c r="L2583" s="42"/>
      <c r="M2583" s="42"/>
      <c r="N2583" s="42"/>
      <c r="O2583" s="63"/>
      <c r="P2583" s="42"/>
      <c r="Q2583" s="42"/>
      <c r="S2583" s="42"/>
      <c r="T2583" s="39"/>
      <c r="U2583" s="39"/>
      <c r="V2583" s="39"/>
      <c r="W2583" s="39"/>
      <c r="X2583" s="39"/>
      <c r="Y2583" s="39"/>
      <c r="AN2583" s="68"/>
      <c r="AO2583" s="68"/>
    </row>
    <row r="2584" spans="1:41" s="43" customFormat="1" x14ac:dyDescent="0.25">
      <c r="A2584" s="42"/>
      <c r="B2584" s="42"/>
      <c r="C2584" s="42"/>
      <c r="D2584" s="42"/>
      <c r="E2584" s="42"/>
      <c r="F2584" s="62"/>
      <c r="G2584" s="62"/>
      <c r="H2584" s="63"/>
      <c r="I2584" s="293"/>
      <c r="K2584" s="42"/>
      <c r="L2584" s="42"/>
      <c r="M2584" s="42"/>
      <c r="N2584" s="42"/>
      <c r="O2584" s="63"/>
      <c r="P2584" s="42"/>
      <c r="Q2584" s="42"/>
      <c r="S2584" s="42"/>
      <c r="T2584" s="39"/>
      <c r="U2584" s="39"/>
      <c r="V2584" s="39"/>
      <c r="W2584" s="39"/>
      <c r="X2584" s="39"/>
      <c r="Y2584" s="39"/>
      <c r="AN2584" s="68"/>
      <c r="AO2584" s="68"/>
    </row>
    <row r="2585" spans="1:41" s="43" customFormat="1" x14ac:dyDescent="0.25">
      <c r="A2585" s="42"/>
      <c r="B2585" s="42"/>
      <c r="C2585" s="42"/>
      <c r="D2585" s="42"/>
      <c r="E2585" s="42"/>
      <c r="F2585" s="62"/>
      <c r="G2585" s="62"/>
      <c r="H2585" s="63"/>
      <c r="I2585" s="293"/>
      <c r="K2585" s="42"/>
      <c r="L2585" s="42"/>
      <c r="M2585" s="42"/>
      <c r="N2585" s="42"/>
      <c r="O2585" s="63"/>
      <c r="P2585" s="42"/>
      <c r="Q2585" s="42"/>
      <c r="S2585" s="42"/>
      <c r="T2585" s="39"/>
      <c r="U2585" s="39"/>
      <c r="V2585" s="39"/>
      <c r="W2585" s="39"/>
      <c r="X2585" s="39"/>
      <c r="Y2585" s="39"/>
      <c r="AN2585" s="68"/>
      <c r="AO2585" s="68"/>
    </row>
    <row r="2586" spans="1:41" s="43" customFormat="1" x14ac:dyDescent="0.25">
      <c r="A2586" s="42"/>
      <c r="B2586" s="42"/>
      <c r="C2586" s="42"/>
      <c r="D2586" s="42"/>
      <c r="E2586" s="42"/>
      <c r="F2586" s="62"/>
      <c r="G2586" s="62"/>
      <c r="H2586" s="63"/>
      <c r="I2586" s="293"/>
      <c r="K2586" s="42"/>
      <c r="L2586" s="42"/>
      <c r="M2586" s="42"/>
      <c r="N2586" s="42"/>
      <c r="O2586" s="63"/>
      <c r="P2586" s="42"/>
      <c r="Q2586" s="42"/>
      <c r="S2586" s="42"/>
      <c r="T2586" s="39"/>
      <c r="U2586" s="39"/>
      <c r="V2586" s="39"/>
      <c r="W2586" s="39"/>
      <c r="X2586" s="39"/>
      <c r="Y2586" s="39"/>
      <c r="AN2586" s="68"/>
      <c r="AO2586" s="68"/>
    </row>
    <row r="2587" spans="1:41" s="43" customFormat="1" x14ac:dyDescent="0.25">
      <c r="A2587" s="42"/>
      <c r="B2587" s="42"/>
      <c r="C2587" s="42"/>
      <c r="D2587" s="42"/>
      <c r="E2587" s="42"/>
      <c r="F2587" s="62"/>
      <c r="G2587" s="62"/>
      <c r="H2587" s="63"/>
      <c r="I2587" s="293"/>
      <c r="K2587" s="42"/>
      <c r="L2587" s="42"/>
      <c r="M2587" s="42"/>
      <c r="N2587" s="42"/>
      <c r="O2587" s="63"/>
      <c r="P2587" s="42"/>
      <c r="Q2587" s="42"/>
      <c r="S2587" s="42"/>
      <c r="T2587" s="39"/>
      <c r="U2587" s="39"/>
      <c r="V2587" s="39"/>
      <c r="W2587" s="39"/>
      <c r="X2587" s="39"/>
      <c r="Y2587" s="39"/>
      <c r="AN2587" s="68"/>
      <c r="AO2587" s="68"/>
    </row>
    <row r="2588" spans="1:41" s="43" customFormat="1" x14ac:dyDescent="0.25">
      <c r="A2588" s="42"/>
      <c r="B2588" s="42"/>
      <c r="C2588" s="42"/>
      <c r="D2588" s="42"/>
      <c r="E2588" s="42"/>
      <c r="F2588" s="62"/>
      <c r="G2588" s="62"/>
      <c r="H2588" s="63"/>
      <c r="I2588" s="293"/>
      <c r="K2588" s="42"/>
      <c r="L2588" s="42"/>
      <c r="M2588" s="42"/>
      <c r="N2588" s="42"/>
      <c r="O2588" s="63"/>
      <c r="P2588" s="42"/>
      <c r="Q2588" s="42"/>
      <c r="S2588" s="42"/>
      <c r="T2588" s="39"/>
      <c r="U2588" s="39"/>
      <c r="V2588" s="39"/>
      <c r="W2588" s="39"/>
      <c r="X2588" s="39"/>
      <c r="Y2588" s="39"/>
      <c r="AN2588" s="68"/>
      <c r="AO2588" s="68"/>
    </row>
    <row r="2589" spans="1:41" s="43" customFormat="1" x14ac:dyDescent="0.25">
      <c r="A2589" s="42"/>
      <c r="B2589" s="42"/>
      <c r="C2589" s="42"/>
      <c r="D2589" s="42"/>
      <c r="E2589" s="42"/>
      <c r="F2589" s="62"/>
      <c r="G2589" s="62"/>
      <c r="H2589" s="63"/>
      <c r="I2589" s="293"/>
      <c r="K2589" s="42"/>
      <c r="L2589" s="42"/>
      <c r="M2589" s="42"/>
      <c r="N2589" s="42"/>
      <c r="O2589" s="63"/>
      <c r="P2589" s="42"/>
      <c r="Q2589" s="42"/>
      <c r="S2589" s="42"/>
      <c r="T2589" s="39"/>
      <c r="U2589" s="39"/>
      <c r="V2589" s="39"/>
      <c r="W2589" s="39"/>
      <c r="X2589" s="39"/>
      <c r="Y2589" s="39"/>
      <c r="AN2589" s="68"/>
      <c r="AO2589" s="68"/>
    </row>
    <row r="2590" spans="1:41" s="43" customFormat="1" x14ac:dyDescent="0.25">
      <c r="A2590" s="42"/>
      <c r="B2590" s="42"/>
      <c r="C2590" s="42"/>
      <c r="D2590" s="42"/>
      <c r="E2590" s="42"/>
      <c r="F2590" s="62"/>
      <c r="G2590" s="62"/>
      <c r="H2590" s="63"/>
      <c r="I2590" s="293"/>
      <c r="K2590" s="42"/>
      <c r="L2590" s="42"/>
      <c r="M2590" s="42"/>
      <c r="N2590" s="42"/>
      <c r="O2590" s="63"/>
      <c r="P2590" s="42"/>
      <c r="Q2590" s="42"/>
      <c r="S2590" s="42"/>
      <c r="T2590" s="39"/>
      <c r="U2590" s="39"/>
      <c r="V2590" s="39"/>
      <c r="W2590" s="39"/>
      <c r="X2590" s="39"/>
      <c r="Y2590" s="39"/>
      <c r="AN2590" s="68"/>
      <c r="AO2590" s="68"/>
    </row>
    <row r="2591" spans="1:41" s="43" customFormat="1" x14ac:dyDescent="0.25">
      <c r="A2591" s="42"/>
      <c r="B2591" s="42"/>
      <c r="C2591" s="42"/>
      <c r="D2591" s="42"/>
      <c r="E2591" s="42"/>
      <c r="F2591" s="62"/>
      <c r="G2591" s="62"/>
      <c r="H2591" s="63"/>
      <c r="I2591" s="293"/>
      <c r="K2591" s="42"/>
      <c r="L2591" s="42"/>
      <c r="M2591" s="42"/>
      <c r="N2591" s="42"/>
      <c r="O2591" s="63"/>
      <c r="P2591" s="42"/>
      <c r="Q2591" s="42"/>
      <c r="S2591" s="42"/>
      <c r="T2591" s="39"/>
      <c r="U2591" s="39"/>
      <c r="V2591" s="39"/>
      <c r="W2591" s="39"/>
      <c r="X2591" s="39"/>
      <c r="Y2591" s="39"/>
      <c r="AN2591" s="68"/>
      <c r="AO2591" s="68"/>
    </row>
    <row r="2592" spans="1:41" s="43" customFormat="1" x14ac:dyDescent="0.25">
      <c r="A2592" s="42"/>
      <c r="B2592" s="42"/>
      <c r="C2592" s="42"/>
      <c r="D2592" s="42"/>
      <c r="E2592" s="42"/>
      <c r="F2592" s="62"/>
      <c r="G2592" s="62"/>
      <c r="H2592" s="63"/>
      <c r="I2592" s="293"/>
      <c r="K2592" s="42"/>
      <c r="L2592" s="42"/>
      <c r="M2592" s="42"/>
      <c r="N2592" s="42"/>
      <c r="O2592" s="63"/>
      <c r="P2592" s="42"/>
      <c r="Q2592" s="42"/>
      <c r="S2592" s="42"/>
      <c r="T2592" s="39"/>
      <c r="U2592" s="39"/>
      <c r="V2592" s="39"/>
      <c r="W2592" s="39"/>
      <c r="X2592" s="39"/>
      <c r="Y2592" s="39"/>
      <c r="AN2592" s="68"/>
      <c r="AO2592" s="68"/>
    </row>
    <row r="2593" spans="1:41" s="43" customFormat="1" x14ac:dyDescent="0.25">
      <c r="A2593" s="42"/>
      <c r="B2593" s="42"/>
      <c r="C2593" s="42"/>
      <c r="D2593" s="42"/>
      <c r="E2593" s="42"/>
      <c r="F2593" s="62"/>
      <c r="G2593" s="62"/>
      <c r="H2593" s="63"/>
      <c r="I2593" s="293"/>
      <c r="K2593" s="42"/>
      <c r="L2593" s="42"/>
      <c r="M2593" s="42"/>
      <c r="N2593" s="42"/>
      <c r="O2593" s="63"/>
      <c r="P2593" s="42"/>
      <c r="Q2593" s="42"/>
      <c r="S2593" s="42"/>
      <c r="T2593" s="39"/>
      <c r="U2593" s="39"/>
      <c r="V2593" s="39"/>
      <c r="W2593" s="39"/>
      <c r="X2593" s="39"/>
      <c r="Y2593" s="39"/>
      <c r="AN2593" s="68"/>
      <c r="AO2593" s="68"/>
    </row>
    <row r="2594" spans="1:41" s="43" customFormat="1" x14ac:dyDescent="0.25">
      <c r="A2594" s="42"/>
      <c r="B2594" s="42"/>
      <c r="C2594" s="42"/>
      <c r="D2594" s="42"/>
      <c r="E2594" s="42"/>
      <c r="F2594" s="62"/>
      <c r="G2594" s="62"/>
      <c r="H2594" s="63"/>
      <c r="I2594" s="293"/>
      <c r="K2594" s="42"/>
      <c r="L2594" s="42"/>
      <c r="M2594" s="42"/>
      <c r="N2594" s="42"/>
      <c r="O2594" s="63"/>
      <c r="P2594" s="42"/>
      <c r="Q2594" s="42"/>
      <c r="S2594" s="42"/>
      <c r="T2594" s="39"/>
      <c r="U2594" s="39"/>
      <c r="V2594" s="39"/>
      <c r="W2594" s="39"/>
      <c r="X2594" s="39"/>
      <c r="Y2594" s="39"/>
      <c r="AN2594" s="68"/>
      <c r="AO2594" s="68"/>
    </row>
    <row r="2595" spans="1:41" s="43" customFormat="1" x14ac:dyDescent="0.25">
      <c r="A2595" s="42"/>
      <c r="B2595" s="42"/>
      <c r="C2595" s="42"/>
      <c r="D2595" s="42"/>
      <c r="E2595" s="42"/>
      <c r="F2595" s="62"/>
      <c r="G2595" s="62"/>
      <c r="H2595" s="63"/>
      <c r="I2595" s="293"/>
      <c r="K2595" s="42"/>
      <c r="L2595" s="42"/>
      <c r="M2595" s="42"/>
      <c r="N2595" s="42"/>
      <c r="O2595" s="63"/>
      <c r="P2595" s="42"/>
      <c r="Q2595" s="42"/>
      <c r="S2595" s="42"/>
      <c r="T2595" s="39"/>
      <c r="U2595" s="39"/>
      <c r="V2595" s="39"/>
      <c r="W2595" s="39"/>
      <c r="X2595" s="39"/>
      <c r="Y2595" s="39"/>
      <c r="AN2595" s="68"/>
      <c r="AO2595" s="68"/>
    </row>
    <row r="2596" spans="1:41" s="43" customFormat="1" x14ac:dyDescent="0.25">
      <c r="A2596" s="42"/>
      <c r="B2596" s="42"/>
      <c r="C2596" s="42"/>
      <c r="D2596" s="42"/>
      <c r="E2596" s="42"/>
      <c r="F2596" s="62"/>
      <c r="G2596" s="62"/>
      <c r="H2596" s="63"/>
      <c r="I2596" s="293"/>
      <c r="K2596" s="42"/>
      <c r="L2596" s="42"/>
      <c r="M2596" s="42"/>
      <c r="N2596" s="42"/>
      <c r="O2596" s="63"/>
      <c r="P2596" s="42"/>
      <c r="Q2596" s="42"/>
      <c r="S2596" s="42"/>
      <c r="T2596" s="39"/>
      <c r="U2596" s="39"/>
      <c r="V2596" s="39"/>
      <c r="W2596" s="39"/>
      <c r="X2596" s="39"/>
      <c r="Y2596" s="39"/>
      <c r="AN2596" s="68"/>
      <c r="AO2596" s="68"/>
    </row>
    <row r="2597" spans="1:41" s="43" customFormat="1" x14ac:dyDescent="0.25">
      <c r="A2597" s="42"/>
      <c r="B2597" s="42"/>
      <c r="C2597" s="42"/>
      <c r="D2597" s="42"/>
      <c r="E2597" s="42"/>
      <c r="F2597" s="62"/>
      <c r="G2597" s="62"/>
      <c r="H2597" s="63"/>
      <c r="I2597" s="293"/>
      <c r="K2597" s="42"/>
      <c r="L2597" s="42"/>
      <c r="M2597" s="42"/>
      <c r="N2597" s="42"/>
      <c r="O2597" s="63"/>
      <c r="P2597" s="42"/>
      <c r="Q2597" s="42"/>
      <c r="S2597" s="42"/>
      <c r="T2597" s="39"/>
      <c r="U2597" s="39"/>
      <c r="V2597" s="39"/>
      <c r="W2597" s="39"/>
      <c r="X2597" s="39"/>
      <c r="Y2597" s="39"/>
      <c r="AN2597" s="68"/>
      <c r="AO2597" s="68"/>
    </row>
    <row r="2598" spans="1:41" s="43" customFormat="1" x14ac:dyDescent="0.25">
      <c r="A2598" s="42"/>
      <c r="B2598" s="42"/>
      <c r="C2598" s="42"/>
      <c r="D2598" s="42"/>
      <c r="E2598" s="42"/>
      <c r="F2598" s="62"/>
      <c r="G2598" s="62"/>
      <c r="H2598" s="63"/>
      <c r="I2598" s="293"/>
      <c r="K2598" s="42"/>
      <c r="L2598" s="42"/>
      <c r="M2598" s="42"/>
      <c r="N2598" s="42"/>
      <c r="O2598" s="63"/>
      <c r="P2598" s="42"/>
      <c r="Q2598" s="42"/>
      <c r="S2598" s="42"/>
      <c r="T2598" s="39"/>
      <c r="U2598" s="39"/>
      <c r="V2598" s="39"/>
      <c r="W2598" s="39"/>
      <c r="X2598" s="39"/>
      <c r="Y2598" s="39"/>
      <c r="AN2598" s="68"/>
      <c r="AO2598" s="68"/>
    </row>
    <row r="2599" spans="1:41" s="43" customFormat="1" x14ac:dyDescent="0.25">
      <c r="A2599" s="42"/>
      <c r="B2599" s="42"/>
      <c r="C2599" s="42"/>
      <c r="D2599" s="42"/>
      <c r="E2599" s="42"/>
      <c r="F2599" s="62"/>
      <c r="G2599" s="62"/>
      <c r="H2599" s="63"/>
      <c r="I2599" s="293"/>
      <c r="K2599" s="42"/>
      <c r="L2599" s="42"/>
      <c r="M2599" s="42"/>
      <c r="N2599" s="42"/>
      <c r="O2599" s="63"/>
      <c r="P2599" s="42"/>
      <c r="Q2599" s="42"/>
      <c r="S2599" s="42"/>
      <c r="T2599" s="39"/>
      <c r="U2599" s="39"/>
      <c r="V2599" s="39"/>
      <c r="W2599" s="39"/>
      <c r="X2599" s="39"/>
      <c r="Y2599" s="39"/>
      <c r="AN2599" s="68"/>
      <c r="AO2599" s="68"/>
    </row>
    <row r="2600" spans="1:41" s="43" customFormat="1" x14ac:dyDescent="0.25">
      <c r="A2600" s="42"/>
      <c r="B2600" s="42"/>
      <c r="C2600" s="42"/>
      <c r="D2600" s="42"/>
      <c r="E2600" s="42"/>
      <c r="F2600" s="62"/>
      <c r="G2600" s="62"/>
      <c r="H2600" s="63"/>
      <c r="I2600" s="293"/>
      <c r="K2600" s="42"/>
      <c r="L2600" s="42"/>
      <c r="M2600" s="42"/>
      <c r="N2600" s="42"/>
      <c r="O2600" s="63"/>
      <c r="P2600" s="42"/>
      <c r="Q2600" s="42"/>
      <c r="S2600" s="42"/>
      <c r="T2600" s="39"/>
      <c r="U2600" s="39"/>
      <c r="V2600" s="39"/>
      <c r="W2600" s="39"/>
      <c r="X2600" s="39"/>
      <c r="Y2600" s="39"/>
      <c r="AN2600" s="68"/>
      <c r="AO2600" s="68"/>
    </row>
    <row r="2601" spans="1:41" s="43" customFormat="1" x14ac:dyDescent="0.25">
      <c r="A2601" s="42"/>
      <c r="B2601" s="42"/>
      <c r="C2601" s="42"/>
      <c r="D2601" s="42"/>
      <c r="E2601" s="42"/>
      <c r="F2601" s="62"/>
      <c r="G2601" s="62"/>
      <c r="H2601" s="63"/>
      <c r="I2601" s="293"/>
      <c r="K2601" s="42"/>
      <c r="L2601" s="42"/>
      <c r="M2601" s="42"/>
      <c r="N2601" s="42"/>
      <c r="O2601" s="63"/>
      <c r="P2601" s="42"/>
      <c r="Q2601" s="42"/>
      <c r="S2601" s="42"/>
      <c r="T2601" s="39"/>
      <c r="U2601" s="39"/>
      <c r="V2601" s="39"/>
      <c r="W2601" s="39"/>
      <c r="X2601" s="39"/>
      <c r="Y2601" s="39"/>
      <c r="AN2601" s="68"/>
      <c r="AO2601" s="68"/>
    </row>
    <row r="2602" spans="1:41" s="43" customFormat="1" x14ac:dyDescent="0.25">
      <c r="A2602" s="42"/>
      <c r="B2602" s="42"/>
      <c r="C2602" s="42"/>
      <c r="D2602" s="42"/>
      <c r="E2602" s="42"/>
      <c r="F2602" s="62"/>
      <c r="G2602" s="62"/>
      <c r="H2602" s="63"/>
      <c r="I2602" s="293"/>
      <c r="K2602" s="42"/>
      <c r="L2602" s="42"/>
      <c r="M2602" s="42"/>
      <c r="N2602" s="42"/>
      <c r="O2602" s="63"/>
      <c r="P2602" s="42"/>
      <c r="Q2602" s="42"/>
      <c r="S2602" s="42"/>
      <c r="T2602" s="39"/>
      <c r="U2602" s="39"/>
      <c r="V2602" s="39"/>
      <c r="W2602" s="39"/>
      <c r="X2602" s="39"/>
      <c r="Y2602" s="39"/>
      <c r="AN2602" s="68"/>
      <c r="AO2602" s="68"/>
    </row>
    <row r="2603" spans="1:41" s="43" customFormat="1" x14ac:dyDescent="0.25">
      <c r="A2603" s="42"/>
      <c r="B2603" s="42"/>
      <c r="C2603" s="42"/>
      <c r="D2603" s="42"/>
      <c r="E2603" s="42"/>
      <c r="F2603" s="62"/>
      <c r="G2603" s="62"/>
      <c r="H2603" s="63"/>
      <c r="I2603" s="293"/>
      <c r="K2603" s="42"/>
      <c r="L2603" s="42"/>
      <c r="M2603" s="42"/>
      <c r="N2603" s="42"/>
      <c r="O2603" s="63"/>
      <c r="P2603" s="42"/>
      <c r="Q2603" s="42"/>
      <c r="S2603" s="42"/>
      <c r="T2603" s="39"/>
      <c r="U2603" s="39"/>
      <c r="V2603" s="39"/>
      <c r="W2603" s="39"/>
      <c r="X2603" s="39"/>
      <c r="Y2603" s="39"/>
      <c r="AN2603" s="68"/>
      <c r="AO2603" s="68"/>
    </row>
    <row r="2604" spans="1:41" s="43" customFormat="1" x14ac:dyDescent="0.25">
      <c r="A2604" s="42"/>
      <c r="B2604" s="42"/>
      <c r="C2604" s="42"/>
      <c r="D2604" s="42"/>
      <c r="E2604" s="42"/>
      <c r="F2604" s="62"/>
      <c r="G2604" s="62"/>
      <c r="H2604" s="63"/>
      <c r="I2604" s="293"/>
      <c r="K2604" s="42"/>
      <c r="L2604" s="42"/>
      <c r="M2604" s="42"/>
      <c r="N2604" s="42"/>
      <c r="O2604" s="63"/>
      <c r="P2604" s="42"/>
      <c r="Q2604" s="42"/>
      <c r="S2604" s="42"/>
      <c r="T2604" s="39"/>
      <c r="U2604" s="39"/>
      <c r="V2604" s="39"/>
      <c r="W2604" s="39"/>
      <c r="X2604" s="39"/>
      <c r="Y2604" s="39"/>
      <c r="AN2604" s="68"/>
      <c r="AO2604" s="68"/>
    </row>
    <row r="2605" spans="1:41" s="43" customFormat="1" x14ac:dyDescent="0.25">
      <c r="A2605" s="42"/>
      <c r="B2605" s="42"/>
      <c r="C2605" s="42"/>
      <c r="D2605" s="42"/>
      <c r="E2605" s="42"/>
      <c r="F2605" s="62"/>
      <c r="G2605" s="62"/>
      <c r="H2605" s="63"/>
      <c r="I2605" s="293"/>
      <c r="K2605" s="42"/>
      <c r="L2605" s="42"/>
      <c r="M2605" s="42"/>
      <c r="N2605" s="42"/>
      <c r="O2605" s="63"/>
      <c r="P2605" s="42"/>
      <c r="Q2605" s="42"/>
      <c r="S2605" s="42"/>
      <c r="T2605" s="39"/>
      <c r="U2605" s="39"/>
      <c r="V2605" s="39"/>
      <c r="W2605" s="39"/>
      <c r="X2605" s="39"/>
      <c r="Y2605" s="39"/>
      <c r="AN2605" s="68"/>
      <c r="AO2605" s="68"/>
    </row>
    <row r="2606" spans="1:41" s="43" customFormat="1" x14ac:dyDescent="0.25">
      <c r="A2606" s="42"/>
      <c r="B2606" s="42"/>
      <c r="C2606" s="42"/>
      <c r="D2606" s="42"/>
      <c r="E2606" s="42"/>
      <c r="F2606" s="62"/>
      <c r="G2606" s="62"/>
      <c r="H2606" s="63"/>
      <c r="I2606" s="293"/>
      <c r="K2606" s="42"/>
      <c r="L2606" s="42"/>
      <c r="M2606" s="42"/>
      <c r="N2606" s="42"/>
      <c r="O2606" s="63"/>
      <c r="P2606" s="42"/>
      <c r="Q2606" s="42"/>
      <c r="S2606" s="42"/>
      <c r="T2606" s="39"/>
      <c r="U2606" s="39"/>
      <c r="V2606" s="39"/>
      <c r="W2606" s="39"/>
      <c r="X2606" s="39"/>
      <c r="Y2606" s="39"/>
      <c r="AN2606" s="68"/>
      <c r="AO2606" s="68"/>
    </row>
    <row r="2607" spans="1:41" s="43" customFormat="1" x14ac:dyDescent="0.25">
      <c r="A2607" s="42"/>
      <c r="B2607" s="42"/>
      <c r="C2607" s="42"/>
      <c r="D2607" s="42"/>
      <c r="E2607" s="42"/>
      <c r="F2607" s="62"/>
      <c r="G2607" s="62"/>
      <c r="H2607" s="63"/>
      <c r="I2607" s="293"/>
      <c r="K2607" s="42"/>
      <c r="L2607" s="42"/>
      <c r="M2607" s="42"/>
      <c r="N2607" s="42"/>
      <c r="O2607" s="63"/>
      <c r="P2607" s="42"/>
      <c r="Q2607" s="42"/>
      <c r="S2607" s="42"/>
      <c r="T2607" s="39"/>
      <c r="U2607" s="39"/>
      <c r="V2607" s="39"/>
      <c r="W2607" s="39"/>
      <c r="X2607" s="39"/>
      <c r="Y2607" s="39"/>
      <c r="AN2607" s="68"/>
      <c r="AO2607" s="68"/>
    </row>
    <row r="2608" spans="1:41" s="43" customFormat="1" x14ac:dyDescent="0.25">
      <c r="A2608" s="42"/>
      <c r="B2608" s="42"/>
      <c r="C2608" s="42"/>
      <c r="D2608" s="42"/>
      <c r="E2608" s="42"/>
      <c r="F2608" s="62"/>
      <c r="G2608" s="62"/>
      <c r="H2608" s="63"/>
      <c r="I2608" s="293"/>
      <c r="K2608" s="42"/>
      <c r="L2608" s="42"/>
      <c r="M2608" s="42"/>
      <c r="N2608" s="42"/>
      <c r="O2608" s="63"/>
      <c r="P2608" s="42"/>
      <c r="Q2608" s="42"/>
      <c r="S2608" s="42"/>
      <c r="T2608" s="39"/>
      <c r="U2608" s="39"/>
      <c r="V2608" s="39"/>
      <c r="W2608" s="39"/>
      <c r="X2608" s="39"/>
      <c r="Y2608" s="39"/>
      <c r="AN2608" s="68"/>
      <c r="AO2608" s="68"/>
    </row>
    <row r="2609" spans="1:41" s="43" customFormat="1" x14ac:dyDescent="0.25">
      <c r="A2609" s="42"/>
      <c r="B2609" s="42"/>
      <c r="C2609" s="42"/>
      <c r="D2609" s="42"/>
      <c r="E2609" s="42"/>
      <c r="F2609" s="62"/>
      <c r="G2609" s="62"/>
      <c r="H2609" s="63"/>
      <c r="I2609" s="293"/>
      <c r="K2609" s="42"/>
      <c r="L2609" s="42"/>
      <c r="M2609" s="42"/>
      <c r="N2609" s="42"/>
      <c r="O2609" s="63"/>
      <c r="P2609" s="42"/>
      <c r="Q2609" s="42"/>
      <c r="S2609" s="42"/>
      <c r="T2609" s="39"/>
      <c r="U2609" s="39"/>
      <c r="V2609" s="39"/>
      <c r="W2609" s="39"/>
      <c r="X2609" s="39"/>
      <c r="Y2609" s="39"/>
      <c r="AN2609" s="68"/>
      <c r="AO2609" s="68"/>
    </row>
    <row r="2610" spans="1:41" s="43" customFormat="1" x14ac:dyDescent="0.25">
      <c r="A2610" s="42"/>
      <c r="B2610" s="42"/>
      <c r="C2610" s="42"/>
      <c r="D2610" s="42"/>
      <c r="E2610" s="42"/>
      <c r="F2610" s="62"/>
      <c r="G2610" s="62"/>
      <c r="H2610" s="63"/>
      <c r="I2610" s="293"/>
      <c r="K2610" s="42"/>
      <c r="L2610" s="42"/>
      <c r="M2610" s="42"/>
      <c r="N2610" s="42"/>
      <c r="O2610" s="63"/>
      <c r="P2610" s="42"/>
      <c r="Q2610" s="42"/>
      <c r="S2610" s="42"/>
      <c r="T2610" s="39"/>
      <c r="U2610" s="39"/>
      <c r="V2610" s="39"/>
      <c r="W2610" s="39"/>
      <c r="X2610" s="39"/>
      <c r="Y2610" s="39"/>
      <c r="AN2610" s="68"/>
      <c r="AO2610" s="68"/>
    </row>
    <row r="2611" spans="1:41" s="43" customFormat="1" x14ac:dyDescent="0.25">
      <c r="A2611" s="42"/>
      <c r="B2611" s="42"/>
      <c r="C2611" s="42"/>
      <c r="D2611" s="42"/>
      <c r="E2611" s="42"/>
      <c r="F2611" s="62"/>
      <c r="G2611" s="62"/>
      <c r="H2611" s="63"/>
      <c r="I2611" s="293"/>
      <c r="K2611" s="42"/>
      <c r="L2611" s="42"/>
      <c r="M2611" s="42"/>
      <c r="N2611" s="42"/>
      <c r="O2611" s="63"/>
      <c r="P2611" s="42"/>
      <c r="Q2611" s="42"/>
      <c r="S2611" s="42"/>
      <c r="T2611" s="39"/>
      <c r="U2611" s="39"/>
      <c r="V2611" s="39"/>
      <c r="W2611" s="39"/>
      <c r="X2611" s="39"/>
      <c r="Y2611" s="39"/>
      <c r="AN2611" s="68"/>
      <c r="AO2611" s="68"/>
    </row>
    <row r="2612" spans="1:41" s="43" customFormat="1" x14ac:dyDescent="0.25">
      <c r="A2612" s="42"/>
      <c r="B2612" s="42"/>
      <c r="C2612" s="42"/>
      <c r="D2612" s="42"/>
      <c r="E2612" s="42"/>
      <c r="F2612" s="62"/>
      <c r="G2612" s="62"/>
      <c r="H2612" s="63"/>
      <c r="I2612" s="293"/>
      <c r="K2612" s="42"/>
      <c r="L2612" s="42"/>
      <c r="M2612" s="42"/>
      <c r="N2612" s="42"/>
      <c r="O2612" s="63"/>
      <c r="P2612" s="42"/>
      <c r="Q2612" s="42"/>
      <c r="S2612" s="42"/>
      <c r="T2612" s="39"/>
      <c r="U2612" s="39"/>
      <c r="V2612" s="39"/>
      <c r="W2612" s="39"/>
      <c r="X2612" s="39"/>
      <c r="Y2612" s="39"/>
      <c r="AN2612" s="68"/>
      <c r="AO2612" s="68"/>
    </row>
    <row r="2613" spans="1:41" s="43" customFormat="1" x14ac:dyDescent="0.25">
      <c r="A2613" s="42"/>
      <c r="B2613" s="42"/>
      <c r="C2613" s="42"/>
      <c r="D2613" s="42"/>
      <c r="E2613" s="42"/>
      <c r="F2613" s="62"/>
      <c r="G2613" s="62"/>
      <c r="H2613" s="63"/>
      <c r="I2613" s="293"/>
      <c r="K2613" s="42"/>
      <c r="L2613" s="42"/>
      <c r="M2613" s="42"/>
      <c r="N2613" s="42"/>
      <c r="O2613" s="63"/>
      <c r="P2613" s="42"/>
      <c r="Q2613" s="42"/>
      <c r="S2613" s="42"/>
      <c r="T2613" s="39"/>
      <c r="U2613" s="39"/>
      <c r="V2613" s="39"/>
      <c r="W2613" s="39"/>
      <c r="X2613" s="39"/>
      <c r="Y2613" s="39"/>
      <c r="AN2613" s="68"/>
      <c r="AO2613" s="68"/>
    </row>
    <row r="2614" spans="1:41" s="43" customFormat="1" x14ac:dyDescent="0.25">
      <c r="A2614" s="42"/>
      <c r="B2614" s="42"/>
      <c r="C2614" s="42"/>
      <c r="D2614" s="42"/>
      <c r="E2614" s="42"/>
      <c r="F2614" s="62"/>
      <c r="G2614" s="62"/>
      <c r="H2614" s="63"/>
      <c r="I2614" s="293"/>
      <c r="K2614" s="42"/>
      <c r="L2614" s="42"/>
      <c r="M2614" s="42"/>
      <c r="N2614" s="42"/>
      <c r="O2614" s="63"/>
      <c r="P2614" s="42"/>
      <c r="Q2614" s="42"/>
      <c r="S2614" s="42"/>
      <c r="T2614" s="39"/>
      <c r="U2614" s="39"/>
      <c r="V2614" s="39"/>
      <c r="W2614" s="39"/>
      <c r="X2614" s="39"/>
      <c r="Y2614" s="39"/>
      <c r="AN2614" s="68"/>
      <c r="AO2614" s="68"/>
    </row>
    <row r="2615" spans="1:41" s="43" customFormat="1" x14ac:dyDescent="0.25">
      <c r="A2615" s="42"/>
      <c r="B2615" s="42"/>
      <c r="C2615" s="42"/>
      <c r="D2615" s="42"/>
      <c r="E2615" s="42"/>
      <c r="F2615" s="62"/>
      <c r="G2615" s="62"/>
      <c r="H2615" s="63"/>
      <c r="I2615" s="293"/>
      <c r="K2615" s="42"/>
      <c r="L2615" s="42"/>
      <c r="M2615" s="42"/>
      <c r="N2615" s="42"/>
      <c r="O2615" s="63"/>
      <c r="P2615" s="42"/>
      <c r="Q2615" s="42"/>
      <c r="S2615" s="42"/>
      <c r="T2615" s="39"/>
      <c r="U2615" s="39"/>
      <c r="V2615" s="39"/>
      <c r="W2615" s="39"/>
      <c r="X2615" s="39"/>
      <c r="Y2615" s="39"/>
      <c r="AN2615" s="68"/>
      <c r="AO2615" s="68"/>
    </row>
    <row r="2616" spans="1:41" s="43" customFormat="1" x14ac:dyDescent="0.25">
      <c r="A2616" s="42"/>
      <c r="B2616" s="42"/>
      <c r="C2616" s="42"/>
      <c r="D2616" s="42"/>
      <c r="E2616" s="42"/>
      <c r="F2616" s="62"/>
      <c r="G2616" s="62"/>
      <c r="H2616" s="63"/>
      <c r="I2616" s="293"/>
      <c r="K2616" s="42"/>
      <c r="L2616" s="42"/>
      <c r="M2616" s="42"/>
      <c r="N2616" s="42"/>
      <c r="O2616" s="63"/>
      <c r="P2616" s="42"/>
      <c r="Q2616" s="42"/>
      <c r="S2616" s="42"/>
      <c r="T2616" s="39"/>
      <c r="U2616" s="39"/>
      <c r="V2616" s="39"/>
      <c r="W2616" s="39"/>
      <c r="X2616" s="39"/>
      <c r="Y2616" s="39"/>
      <c r="AN2616" s="68"/>
      <c r="AO2616" s="68"/>
    </row>
    <row r="2617" spans="1:41" s="43" customFormat="1" x14ac:dyDescent="0.25">
      <c r="A2617" s="42"/>
      <c r="B2617" s="42"/>
      <c r="C2617" s="42"/>
      <c r="D2617" s="42"/>
      <c r="E2617" s="42"/>
      <c r="F2617" s="62"/>
      <c r="G2617" s="62"/>
      <c r="H2617" s="63"/>
      <c r="I2617" s="293"/>
      <c r="K2617" s="42"/>
      <c r="L2617" s="42"/>
      <c r="M2617" s="42"/>
      <c r="N2617" s="42"/>
      <c r="O2617" s="63"/>
      <c r="P2617" s="42"/>
      <c r="Q2617" s="42"/>
      <c r="S2617" s="42"/>
      <c r="T2617" s="39"/>
      <c r="U2617" s="39"/>
      <c r="V2617" s="39"/>
      <c r="W2617" s="39"/>
      <c r="X2617" s="39"/>
      <c r="Y2617" s="39"/>
      <c r="AN2617" s="68"/>
      <c r="AO2617" s="68"/>
    </row>
    <row r="2618" spans="1:41" s="43" customFormat="1" x14ac:dyDescent="0.25">
      <c r="A2618" s="42"/>
      <c r="B2618" s="42"/>
      <c r="C2618" s="42"/>
      <c r="D2618" s="42"/>
      <c r="E2618" s="42"/>
      <c r="F2618" s="62"/>
      <c r="G2618" s="62"/>
      <c r="H2618" s="63"/>
      <c r="I2618" s="293"/>
      <c r="K2618" s="42"/>
      <c r="L2618" s="42"/>
      <c r="M2618" s="42"/>
      <c r="N2618" s="42"/>
      <c r="O2618" s="63"/>
      <c r="P2618" s="42"/>
      <c r="Q2618" s="42"/>
      <c r="S2618" s="42"/>
      <c r="T2618" s="39"/>
      <c r="U2618" s="39"/>
      <c r="V2618" s="39"/>
      <c r="W2618" s="39"/>
      <c r="X2618" s="39"/>
      <c r="Y2618" s="39"/>
      <c r="AN2618" s="68"/>
      <c r="AO2618" s="68"/>
    </row>
    <row r="2619" spans="1:41" s="43" customFormat="1" x14ac:dyDescent="0.25">
      <c r="A2619" s="42"/>
      <c r="B2619" s="42"/>
      <c r="C2619" s="42"/>
      <c r="D2619" s="42"/>
      <c r="E2619" s="42"/>
      <c r="F2619" s="62"/>
      <c r="G2619" s="62"/>
      <c r="H2619" s="63"/>
      <c r="I2619" s="293"/>
      <c r="K2619" s="42"/>
      <c r="L2619" s="42"/>
      <c r="M2619" s="42"/>
      <c r="N2619" s="42"/>
      <c r="O2619" s="63"/>
      <c r="P2619" s="42"/>
      <c r="Q2619" s="42"/>
      <c r="S2619" s="42"/>
      <c r="T2619" s="39"/>
      <c r="U2619" s="39"/>
      <c r="V2619" s="39"/>
      <c r="W2619" s="39"/>
      <c r="X2619" s="39"/>
      <c r="Y2619" s="39"/>
      <c r="AN2619" s="68"/>
      <c r="AO2619" s="68"/>
    </row>
    <row r="2620" spans="1:41" s="43" customFormat="1" x14ac:dyDescent="0.25">
      <c r="A2620" s="42"/>
      <c r="B2620" s="42"/>
      <c r="C2620" s="42"/>
      <c r="D2620" s="42"/>
      <c r="E2620" s="42"/>
      <c r="F2620" s="62"/>
      <c r="G2620" s="62"/>
      <c r="H2620" s="63"/>
      <c r="I2620" s="293"/>
      <c r="K2620" s="42"/>
      <c r="L2620" s="42"/>
      <c r="M2620" s="42"/>
      <c r="N2620" s="42"/>
      <c r="O2620" s="63"/>
      <c r="P2620" s="42"/>
      <c r="Q2620" s="42"/>
      <c r="S2620" s="42"/>
      <c r="T2620" s="39"/>
      <c r="U2620" s="39"/>
      <c r="V2620" s="39"/>
      <c r="W2620" s="39"/>
      <c r="X2620" s="39"/>
      <c r="Y2620" s="39"/>
      <c r="AN2620" s="68"/>
      <c r="AO2620" s="68"/>
    </row>
    <row r="2621" spans="1:41" s="43" customFormat="1" x14ac:dyDescent="0.25">
      <c r="A2621" s="42"/>
      <c r="B2621" s="42"/>
      <c r="C2621" s="42"/>
      <c r="D2621" s="42"/>
      <c r="E2621" s="42"/>
      <c r="F2621" s="62"/>
      <c r="G2621" s="62"/>
      <c r="H2621" s="63"/>
      <c r="I2621" s="293"/>
      <c r="K2621" s="42"/>
      <c r="L2621" s="42"/>
      <c r="M2621" s="42"/>
      <c r="N2621" s="42"/>
      <c r="O2621" s="63"/>
      <c r="P2621" s="42"/>
      <c r="Q2621" s="42"/>
      <c r="S2621" s="42"/>
      <c r="T2621" s="39"/>
      <c r="U2621" s="39"/>
      <c r="V2621" s="39"/>
      <c r="W2621" s="39"/>
      <c r="X2621" s="39"/>
      <c r="Y2621" s="39"/>
      <c r="AN2621" s="68"/>
      <c r="AO2621" s="68"/>
    </row>
    <row r="2622" spans="1:41" s="43" customFormat="1" x14ac:dyDescent="0.25">
      <c r="A2622" s="42"/>
      <c r="B2622" s="42"/>
      <c r="C2622" s="42"/>
      <c r="D2622" s="42"/>
      <c r="E2622" s="42"/>
      <c r="F2622" s="62"/>
      <c r="G2622" s="62"/>
      <c r="H2622" s="63"/>
      <c r="I2622" s="293"/>
      <c r="K2622" s="42"/>
      <c r="L2622" s="42"/>
      <c r="M2622" s="42"/>
      <c r="N2622" s="42"/>
      <c r="O2622" s="63"/>
      <c r="P2622" s="42"/>
      <c r="Q2622" s="42"/>
      <c r="S2622" s="42"/>
      <c r="T2622" s="39"/>
      <c r="U2622" s="39"/>
      <c r="V2622" s="39"/>
      <c r="W2622" s="39"/>
      <c r="X2622" s="39"/>
      <c r="Y2622" s="39"/>
      <c r="AN2622" s="68"/>
      <c r="AO2622" s="68"/>
    </row>
    <row r="2623" spans="1:41" s="43" customFormat="1" x14ac:dyDescent="0.25">
      <c r="A2623" s="42"/>
      <c r="B2623" s="42"/>
      <c r="C2623" s="42"/>
      <c r="D2623" s="42"/>
      <c r="E2623" s="42"/>
      <c r="F2623" s="62"/>
      <c r="G2623" s="62"/>
      <c r="H2623" s="63"/>
      <c r="I2623" s="293"/>
      <c r="K2623" s="42"/>
      <c r="L2623" s="42"/>
      <c r="M2623" s="42"/>
      <c r="N2623" s="42"/>
      <c r="O2623" s="63"/>
      <c r="P2623" s="42"/>
      <c r="Q2623" s="42"/>
      <c r="S2623" s="42"/>
      <c r="T2623" s="39"/>
      <c r="U2623" s="39"/>
      <c r="V2623" s="39"/>
      <c r="W2623" s="39"/>
      <c r="X2623" s="39"/>
      <c r="Y2623" s="39"/>
      <c r="AN2623" s="68"/>
      <c r="AO2623" s="68"/>
    </row>
    <row r="2624" spans="1:41" s="43" customFormat="1" x14ac:dyDescent="0.25">
      <c r="A2624" s="42"/>
      <c r="B2624" s="42"/>
      <c r="C2624" s="42"/>
      <c r="D2624" s="42"/>
      <c r="E2624" s="42"/>
      <c r="F2624" s="62"/>
      <c r="G2624" s="62"/>
      <c r="H2624" s="63"/>
      <c r="I2624" s="293"/>
      <c r="K2624" s="42"/>
      <c r="L2624" s="42"/>
      <c r="M2624" s="42"/>
      <c r="N2624" s="42"/>
      <c r="O2624" s="63"/>
      <c r="P2624" s="42"/>
      <c r="Q2624" s="42"/>
      <c r="S2624" s="42"/>
      <c r="T2624" s="39"/>
      <c r="U2624" s="39"/>
      <c r="V2624" s="39"/>
      <c r="W2624" s="39"/>
      <c r="X2624" s="39"/>
      <c r="Y2624" s="39"/>
      <c r="AN2624" s="68"/>
      <c r="AO2624" s="68"/>
    </row>
    <row r="2625" spans="1:41" s="43" customFormat="1" x14ac:dyDescent="0.25">
      <c r="A2625" s="42"/>
      <c r="B2625" s="42"/>
      <c r="C2625" s="42"/>
      <c r="D2625" s="42"/>
      <c r="E2625" s="42"/>
      <c r="F2625" s="62"/>
      <c r="G2625" s="62"/>
      <c r="H2625" s="63"/>
      <c r="I2625" s="293"/>
      <c r="K2625" s="42"/>
      <c r="L2625" s="42"/>
      <c r="M2625" s="42"/>
      <c r="N2625" s="42"/>
      <c r="O2625" s="63"/>
      <c r="P2625" s="42"/>
      <c r="Q2625" s="42"/>
      <c r="S2625" s="42"/>
      <c r="T2625" s="39"/>
      <c r="U2625" s="39"/>
      <c r="V2625" s="39"/>
      <c r="W2625" s="39"/>
      <c r="X2625" s="39"/>
      <c r="Y2625" s="39"/>
      <c r="AN2625" s="68"/>
      <c r="AO2625" s="68"/>
    </row>
    <row r="2626" spans="1:41" s="43" customFormat="1" x14ac:dyDescent="0.25">
      <c r="A2626" s="42"/>
      <c r="B2626" s="42"/>
      <c r="C2626" s="42"/>
      <c r="D2626" s="42"/>
      <c r="E2626" s="42"/>
      <c r="F2626" s="62"/>
      <c r="G2626" s="62"/>
      <c r="H2626" s="63"/>
      <c r="I2626" s="293"/>
      <c r="K2626" s="42"/>
      <c r="L2626" s="42"/>
      <c r="M2626" s="42"/>
      <c r="N2626" s="42"/>
      <c r="O2626" s="63"/>
      <c r="P2626" s="42"/>
      <c r="Q2626" s="42"/>
      <c r="S2626" s="42"/>
      <c r="T2626" s="39"/>
      <c r="U2626" s="39"/>
      <c r="V2626" s="39"/>
      <c r="W2626" s="39"/>
      <c r="X2626" s="39"/>
      <c r="Y2626" s="39"/>
      <c r="AN2626" s="68"/>
      <c r="AO2626" s="68"/>
    </row>
    <row r="2627" spans="1:41" s="43" customFormat="1" x14ac:dyDescent="0.25">
      <c r="A2627" s="42"/>
      <c r="B2627" s="42"/>
      <c r="C2627" s="42"/>
      <c r="D2627" s="42"/>
      <c r="E2627" s="42"/>
      <c r="F2627" s="62"/>
      <c r="G2627" s="62"/>
      <c r="H2627" s="63"/>
      <c r="I2627" s="293"/>
      <c r="K2627" s="42"/>
      <c r="L2627" s="42"/>
      <c r="M2627" s="42"/>
      <c r="N2627" s="42"/>
      <c r="O2627" s="63"/>
      <c r="P2627" s="42"/>
      <c r="Q2627" s="42"/>
      <c r="S2627" s="42"/>
      <c r="T2627" s="39"/>
      <c r="U2627" s="39"/>
      <c r="V2627" s="39"/>
      <c r="W2627" s="39"/>
      <c r="X2627" s="39"/>
      <c r="Y2627" s="39"/>
      <c r="AN2627" s="68"/>
      <c r="AO2627" s="68"/>
    </row>
    <row r="2628" spans="1:41" s="43" customFormat="1" x14ac:dyDescent="0.25">
      <c r="A2628" s="42"/>
      <c r="B2628" s="42"/>
      <c r="C2628" s="42"/>
      <c r="D2628" s="42"/>
      <c r="E2628" s="42"/>
      <c r="F2628" s="62"/>
      <c r="G2628" s="62"/>
      <c r="H2628" s="63"/>
      <c r="I2628" s="293"/>
      <c r="K2628" s="42"/>
      <c r="L2628" s="42"/>
      <c r="M2628" s="42"/>
      <c r="N2628" s="42"/>
      <c r="O2628" s="63"/>
      <c r="P2628" s="42"/>
      <c r="Q2628" s="42"/>
      <c r="S2628" s="42"/>
      <c r="T2628" s="39"/>
      <c r="U2628" s="39"/>
      <c r="V2628" s="39"/>
      <c r="W2628" s="39"/>
      <c r="X2628" s="39"/>
      <c r="Y2628" s="39"/>
      <c r="AN2628" s="68"/>
      <c r="AO2628" s="68"/>
    </row>
    <row r="2629" spans="1:41" s="43" customFormat="1" x14ac:dyDescent="0.25">
      <c r="A2629" s="42"/>
      <c r="B2629" s="42"/>
      <c r="C2629" s="42"/>
      <c r="D2629" s="42"/>
      <c r="E2629" s="42"/>
      <c r="F2629" s="62"/>
      <c r="G2629" s="62"/>
      <c r="H2629" s="63"/>
      <c r="I2629" s="293"/>
      <c r="K2629" s="42"/>
      <c r="L2629" s="42"/>
      <c r="M2629" s="42"/>
      <c r="N2629" s="42"/>
      <c r="O2629" s="63"/>
      <c r="P2629" s="42"/>
      <c r="Q2629" s="42"/>
      <c r="S2629" s="42"/>
      <c r="T2629" s="39"/>
      <c r="U2629" s="39"/>
      <c r="V2629" s="39"/>
      <c r="W2629" s="39"/>
      <c r="X2629" s="39"/>
      <c r="Y2629" s="39"/>
      <c r="AN2629" s="68"/>
      <c r="AO2629" s="68"/>
    </row>
    <row r="2630" spans="1:41" s="43" customFormat="1" x14ac:dyDescent="0.25">
      <c r="A2630" s="42"/>
      <c r="B2630" s="42"/>
      <c r="C2630" s="42"/>
      <c r="D2630" s="42"/>
      <c r="E2630" s="42"/>
      <c r="F2630" s="62"/>
      <c r="G2630" s="62"/>
      <c r="H2630" s="63"/>
      <c r="I2630" s="293"/>
      <c r="K2630" s="42"/>
      <c r="L2630" s="42"/>
      <c r="M2630" s="42"/>
      <c r="N2630" s="42"/>
      <c r="O2630" s="63"/>
      <c r="P2630" s="42"/>
      <c r="Q2630" s="42"/>
      <c r="S2630" s="42"/>
      <c r="T2630" s="39"/>
      <c r="U2630" s="39"/>
      <c r="V2630" s="39"/>
      <c r="W2630" s="39"/>
      <c r="X2630" s="39"/>
      <c r="Y2630" s="39"/>
      <c r="AN2630" s="68"/>
      <c r="AO2630" s="68"/>
    </row>
    <row r="2631" spans="1:41" s="43" customFormat="1" x14ac:dyDescent="0.25">
      <c r="A2631" s="42"/>
      <c r="B2631" s="42"/>
      <c r="C2631" s="42"/>
      <c r="D2631" s="42"/>
      <c r="E2631" s="42"/>
      <c r="F2631" s="62"/>
      <c r="G2631" s="62"/>
      <c r="H2631" s="63"/>
      <c r="I2631" s="293"/>
      <c r="K2631" s="42"/>
      <c r="L2631" s="42"/>
      <c r="M2631" s="42"/>
      <c r="N2631" s="42"/>
      <c r="O2631" s="63"/>
      <c r="P2631" s="42"/>
      <c r="Q2631" s="42"/>
      <c r="S2631" s="42"/>
      <c r="T2631" s="39"/>
      <c r="U2631" s="39"/>
      <c r="V2631" s="39"/>
      <c r="W2631" s="39"/>
      <c r="X2631" s="39"/>
      <c r="Y2631" s="39"/>
      <c r="AN2631" s="68"/>
      <c r="AO2631" s="68"/>
    </row>
    <row r="2632" spans="1:41" s="43" customFormat="1" x14ac:dyDescent="0.25">
      <c r="A2632" s="42"/>
      <c r="B2632" s="42"/>
      <c r="C2632" s="42"/>
      <c r="D2632" s="42"/>
      <c r="E2632" s="42"/>
      <c r="F2632" s="62"/>
      <c r="G2632" s="62"/>
      <c r="H2632" s="63"/>
      <c r="I2632" s="293"/>
      <c r="K2632" s="42"/>
      <c r="L2632" s="42"/>
      <c r="M2632" s="42"/>
      <c r="N2632" s="42"/>
      <c r="O2632" s="63"/>
      <c r="P2632" s="42"/>
      <c r="Q2632" s="42"/>
      <c r="S2632" s="42"/>
      <c r="T2632" s="39"/>
      <c r="U2632" s="39"/>
      <c r="V2632" s="39"/>
      <c r="W2632" s="39"/>
      <c r="X2632" s="39"/>
      <c r="Y2632" s="39"/>
      <c r="AN2632" s="68"/>
      <c r="AO2632" s="68"/>
    </row>
    <row r="2633" spans="1:41" s="43" customFormat="1" x14ac:dyDescent="0.25">
      <c r="A2633" s="42"/>
      <c r="B2633" s="42"/>
      <c r="C2633" s="42"/>
      <c r="D2633" s="42"/>
      <c r="E2633" s="42"/>
      <c r="F2633" s="62"/>
      <c r="G2633" s="62"/>
      <c r="H2633" s="63"/>
      <c r="I2633" s="293"/>
      <c r="K2633" s="42"/>
      <c r="L2633" s="42"/>
      <c r="M2633" s="42"/>
      <c r="N2633" s="42"/>
      <c r="O2633" s="63"/>
      <c r="P2633" s="42"/>
      <c r="Q2633" s="42"/>
      <c r="S2633" s="42"/>
      <c r="T2633" s="39"/>
      <c r="U2633" s="39"/>
      <c r="V2633" s="39"/>
      <c r="W2633" s="39"/>
      <c r="X2633" s="39"/>
      <c r="Y2633" s="39"/>
      <c r="AN2633" s="68"/>
      <c r="AO2633" s="68"/>
    </row>
    <row r="2634" spans="1:41" s="43" customFormat="1" x14ac:dyDescent="0.25">
      <c r="A2634" s="42"/>
      <c r="B2634" s="42"/>
      <c r="C2634" s="42"/>
      <c r="D2634" s="42"/>
      <c r="E2634" s="42"/>
      <c r="F2634" s="62"/>
      <c r="G2634" s="62"/>
      <c r="H2634" s="63"/>
      <c r="I2634" s="293"/>
      <c r="K2634" s="42"/>
      <c r="L2634" s="42"/>
      <c r="M2634" s="42"/>
      <c r="N2634" s="42"/>
      <c r="O2634" s="63"/>
      <c r="P2634" s="42"/>
      <c r="Q2634" s="42"/>
      <c r="S2634" s="42"/>
      <c r="T2634" s="39"/>
      <c r="U2634" s="39"/>
      <c r="V2634" s="39"/>
      <c r="W2634" s="39"/>
      <c r="X2634" s="39"/>
      <c r="Y2634" s="39"/>
      <c r="AN2634" s="68"/>
      <c r="AO2634" s="68"/>
    </row>
    <row r="2635" spans="1:41" s="43" customFormat="1" x14ac:dyDescent="0.25">
      <c r="A2635" s="42"/>
      <c r="B2635" s="42"/>
      <c r="C2635" s="42"/>
      <c r="D2635" s="42"/>
      <c r="E2635" s="42"/>
      <c r="F2635" s="62"/>
      <c r="G2635" s="62"/>
      <c r="H2635" s="63"/>
      <c r="I2635" s="293"/>
      <c r="K2635" s="42"/>
      <c r="L2635" s="42"/>
      <c r="M2635" s="42"/>
      <c r="N2635" s="42"/>
      <c r="O2635" s="63"/>
      <c r="P2635" s="42"/>
      <c r="Q2635" s="42"/>
      <c r="S2635" s="42"/>
      <c r="T2635" s="39"/>
      <c r="U2635" s="39"/>
      <c r="V2635" s="39"/>
      <c r="W2635" s="39"/>
      <c r="X2635" s="39"/>
      <c r="Y2635" s="39"/>
      <c r="AN2635" s="68"/>
      <c r="AO2635" s="68"/>
    </row>
    <row r="2636" spans="1:41" s="43" customFormat="1" x14ac:dyDescent="0.25">
      <c r="A2636" s="42"/>
      <c r="B2636" s="42"/>
      <c r="C2636" s="42"/>
      <c r="D2636" s="42"/>
      <c r="E2636" s="42"/>
      <c r="F2636" s="62"/>
      <c r="G2636" s="62"/>
      <c r="H2636" s="63"/>
      <c r="I2636" s="293"/>
      <c r="K2636" s="42"/>
      <c r="L2636" s="42"/>
      <c r="M2636" s="42"/>
      <c r="N2636" s="42"/>
      <c r="O2636" s="63"/>
      <c r="P2636" s="42"/>
      <c r="Q2636" s="42"/>
      <c r="S2636" s="42"/>
      <c r="T2636" s="39"/>
      <c r="U2636" s="39"/>
      <c r="V2636" s="39"/>
      <c r="W2636" s="39"/>
      <c r="X2636" s="39"/>
      <c r="Y2636" s="39"/>
      <c r="AN2636" s="68"/>
      <c r="AO2636" s="68"/>
    </row>
    <row r="2637" spans="1:41" s="43" customFormat="1" x14ac:dyDescent="0.25">
      <c r="A2637" s="42"/>
      <c r="B2637" s="42"/>
      <c r="C2637" s="42"/>
      <c r="D2637" s="42"/>
      <c r="E2637" s="42"/>
      <c r="F2637" s="62"/>
      <c r="G2637" s="62"/>
      <c r="H2637" s="63"/>
      <c r="I2637" s="293"/>
      <c r="K2637" s="42"/>
      <c r="L2637" s="42"/>
      <c r="M2637" s="42"/>
      <c r="N2637" s="42"/>
      <c r="O2637" s="63"/>
      <c r="P2637" s="42"/>
      <c r="Q2637" s="42"/>
      <c r="S2637" s="42"/>
      <c r="T2637" s="39"/>
      <c r="U2637" s="39"/>
      <c r="V2637" s="39"/>
      <c r="W2637" s="39"/>
      <c r="X2637" s="39"/>
      <c r="Y2637" s="39"/>
      <c r="AN2637" s="68"/>
      <c r="AO2637" s="68"/>
    </row>
    <row r="2638" spans="1:41" s="43" customFormat="1" x14ac:dyDescent="0.25">
      <c r="A2638" s="42"/>
      <c r="B2638" s="42"/>
      <c r="C2638" s="42"/>
      <c r="D2638" s="42"/>
      <c r="E2638" s="42"/>
      <c r="F2638" s="62"/>
      <c r="G2638" s="62"/>
      <c r="H2638" s="63"/>
      <c r="I2638" s="293"/>
      <c r="K2638" s="42"/>
      <c r="L2638" s="42"/>
      <c r="M2638" s="42"/>
      <c r="N2638" s="42"/>
      <c r="O2638" s="63"/>
      <c r="P2638" s="42"/>
      <c r="Q2638" s="42"/>
      <c r="S2638" s="42"/>
      <c r="T2638" s="39"/>
      <c r="U2638" s="39"/>
      <c r="V2638" s="39"/>
      <c r="W2638" s="39"/>
      <c r="X2638" s="39"/>
      <c r="Y2638" s="39"/>
      <c r="AN2638" s="68"/>
      <c r="AO2638" s="68"/>
    </row>
    <row r="2639" spans="1:41" s="43" customFormat="1" x14ac:dyDescent="0.25">
      <c r="A2639" s="42"/>
      <c r="B2639" s="42"/>
      <c r="C2639" s="42"/>
      <c r="D2639" s="42"/>
      <c r="E2639" s="42"/>
      <c r="F2639" s="62"/>
      <c r="G2639" s="62"/>
      <c r="H2639" s="63"/>
      <c r="I2639" s="293"/>
      <c r="K2639" s="42"/>
      <c r="L2639" s="42"/>
      <c r="M2639" s="42"/>
      <c r="N2639" s="42"/>
      <c r="O2639" s="63"/>
      <c r="P2639" s="42"/>
      <c r="Q2639" s="42"/>
      <c r="S2639" s="42"/>
      <c r="T2639" s="39"/>
      <c r="U2639" s="39"/>
      <c r="V2639" s="39"/>
      <c r="W2639" s="39"/>
      <c r="X2639" s="39"/>
      <c r="Y2639" s="39"/>
      <c r="AN2639" s="68"/>
      <c r="AO2639" s="68"/>
    </row>
    <row r="2640" spans="1:41" s="43" customFormat="1" x14ac:dyDescent="0.25">
      <c r="A2640" s="42"/>
      <c r="B2640" s="42"/>
      <c r="C2640" s="42"/>
      <c r="D2640" s="42"/>
      <c r="E2640" s="42"/>
      <c r="F2640" s="62"/>
      <c r="G2640" s="62"/>
      <c r="H2640" s="63"/>
      <c r="I2640" s="293"/>
      <c r="K2640" s="42"/>
      <c r="L2640" s="42"/>
      <c r="M2640" s="42"/>
      <c r="N2640" s="42"/>
      <c r="O2640" s="63"/>
      <c r="P2640" s="42"/>
      <c r="Q2640" s="42"/>
      <c r="S2640" s="42"/>
      <c r="T2640" s="39"/>
      <c r="U2640" s="39"/>
      <c r="V2640" s="39"/>
      <c r="W2640" s="39"/>
      <c r="X2640" s="39"/>
      <c r="Y2640" s="39"/>
      <c r="AN2640" s="68"/>
      <c r="AO2640" s="68"/>
    </row>
    <row r="2641" spans="1:41" s="43" customFormat="1" x14ac:dyDescent="0.25">
      <c r="A2641" s="42"/>
      <c r="B2641" s="42"/>
      <c r="C2641" s="42"/>
      <c r="D2641" s="42"/>
      <c r="E2641" s="42"/>
      <c r="F2641" s="62"/>
      <c r="G2641" s="62"/>
      <c r="H2641" s="63"/>
      <c r="I2641" s="293"/>
      <c r="K2641" s="42"/>
      <c r="L2641" s="42"/>
      <c r="M2641" s="42"/>
      <c r="N2641" s="42"/>
      <c r="O2641" s="63"/>
      <c r="P2641" s="42"/>
      <c r="Q2641" s="42"/>
      <c r="S2641" s="42"/>
      <c r="T2641" s="39"/>
      <c r="U2641" s="39"/>
      <c r="V2641" s="39"/>
      <c r="W2641" s="39"/>
      <c r="X2641" s="39"/>
      <c r="Y2641" s="39"/>
      <c r="AN2641" s="68"/>
      <c r="AO2641" s="68"/>
    </row>
    <row r="2642" spans="1:41" s="43" customFormat="1" x14ac:dyDescent="0.25">
      <c r="A2642" s="42"/>
      <c r="B2642" s="42"/>
      <c r="C2642" s="42"/>
      <c r="D2642" s="42"/>
      <c r="E2642" s="42"/>
      <c r="F2642" s="62"/>
      <c r="G2642" s="62"/>
      <c r="H2642" s="63"/>
      <c r="I2642" s="293"/>
      <c r="K2642" s="42"/>
      <c r="L2642" s="42"/>
      <c r="M2642" s="42"/>
      <c r="N2642" s="42"/>
      <c r="O2642" s="63"/>
      <c r="P2642" s="42"/>
      <c r="Q2642" s="42"/>
      <c r="S2642" s="42"/>
      <c r="T2642" s="39"/>
      <c r="U2642" s="39"/>
      <c r="V2642" s="39"/>
      <c r="W2642" s="39"/>
      <c r="X2642" s="39"/>
      <c r="Y2642" s="39"/>
      <c r="AN2642" s="68"/>
      <c r="AO2642" s="68"/>
    </row>
    <row r="2643" spans="1:41" s="43" customFormat="1" x14ac:dyDescent="0.25">
      <c r="A2643" s="42"/>
      <c r="B2643" s="42"/>
      <c r="C2643" s="42"/>
      <c r="D2643" s="42"/>
      <c r="E2643" s="42"/>
      <c r="F2643" s="62"/>
      <c r="G2643" s="62"/>
      <c r="H2643" s="63"/>
      <c r="I2643" s="293"/>
      <c r="K2643" s="42"/>
      <c r="L2643" s="42"/>
      <c r="M2643" s="42"/>
      <c r="N2643" s="42"/>
      <c r="O2643" s="63"/>
      <c r="P2643" s="42"/>
      <c r="Q2643" s="42"/>
      <c r="S2643" s="42"/>
      <c r="T2643" s="39"/>
      <c r="U2643" s="39"/>
      <c r="V2643" s="39"/>
      <c r="W2643" s="39"/>
      <c r="X2643" s="39"/>
      <c r="Y2643" s="39"/>
      <c r="AN2643" s="68"/>
      <c r="AO2643" s="68"/>
    </row>
    <row r="2644" spans="1:41" s="43" customFormat="1" x14ac:dyDescent="0.25">
      <c r="A2644" s="42"/>
      <c r="B2644" s="42"/>
      <c r="C2644" s="42"/>
      <c r="D2644" s="42"/>
      <c r="E2644" s="42"/>
      <c r="F2644" s="62"/>
      <c r="G2644" s="62"/>
      <c r="H2644" s="63"/>
      <c r="I2644" s="293"/>
      <c r="K2644" s="42"/>
      <c r="L2644" s="42"/>
      <c r="M2644" s="42"/>
      <c r="N2644" s="42"/>
      <c r="O2644" s="63"/>
      <c r="P2644" s="42"/>
      <c r="Q2644" s="42"/>
      <c r="S2644" s="42"/>
      <c r="T2644" s="39"/>
      <c r="U2644" s="39"/>
      <c r="V2644" s="39"/>
      <c r="W2644" s="39"/>
      <c r="X2644" s="39"/>
      <c r="Y2644" s="39"/>
      <c r="AN2644" s="68"/>
      <c r="AO2644" s="68"/>
    </row>
    <row r="2645" spans="1:41" s="43" customFormat="1" x14ac:dyDescent="0.25">
      <c r="A2645" s="42"/>
      <c r="B2645" s="42"/>
      <c r="C2645" s="42"/>
      <c r="D2645" s="42"/>
      <c r="E2645" s="42"/>
      <c r="F2645" s="62"/>
      <c r="G2645" s="62"/>
      <c r="H2645" s="63"/>
      <c r="I2645" s="293"/>
      <c r="K2645" s="42"/>
      <c r="L2645" s="42"/>
      <c r="M2645" s="42"/>
      <c r="N2645" s="42"/>
      <c r="O2645" s="63"/>
      <c r="P2645" s="42"/>
      <c r="Q2645" s="42"/>
      <c r="S2645" s="42"/>
      <c r="T2645" s="39"/>
      <c r="U2645" s="39"/>
      <c r="V2645" s="39"/>
      <c r="W2645" s="39"/>
      <c r="X2645" s="39"/>
      <c r="Y2645" s="39"/>
      <c r="AN2645" s="68"/>
      <c r="AO2645" s="68"/>
    </row>
    <row r="2646" spans="1:41" s="43" customFormat="1" x14ac:dyDescent="0.25">
      <c r="A2646" s="42"/>
      <c r="B2646" s="42"/>
      <c r="C2646" s="42"/>
      <c r="D2646" s="42"/>
      <c r="E2646" s="42"/>
      <c r="F2646" s="62"/>
      <c r="G2646" s="62"/>
      <c r="H2646" s="63"/>
      <c r="I2646" s="293"/>
      <c r="K2646" s="42"/>
      <c r="L2646" s="42"/>
      <c r="M2646" s="42"/>
      <c r="N2646" s="42"/>
      <c r="O2646" s="63"/>
      <c r="P2646" s="42"/>
      <c r="Q2646" s="42"/>
      <c r="S2646" s="42"/>
      <c r="T2646" s="39"/>
      <c r="U2646" s="39"/>
      <c r="V2646" s="39"/>
      <c r="W2646" s="39"/>
      <c r="X2646" s="39"/>
      <c r="Y2646" s="39"/>
      <c r="AN2646" s="68"/>
      <c r="AO2646" s="68"/>
    </row>
    <row r="2647" spans="1:41" s="43" customFormat="1" x14ac:dyDescent="0.25">
      <c r="A2647" s="42"/>
      <c r="B2647" s="42"/>
      <c r="C2647" s="42"/>
      <c r="D2647" s="42"/>
      <c r="E2647" s="42"/>
      <c r="F2647" s="62"/>
      <c r="G2647" s="62"/>
      <c r="H2647" s="63"/>
      <c r="I2647" s="293"/>
      <c r="K2647" s="42"/>
      <c r="L2647" s="42"/>
      <c r="M2647" s="42"/>
      <c r="N2647" s="42"/>
      <c r="O2647" s="63"/>
      <c r="P2647" s="42"/>
      <c r="Q2647" s="42"/>
      <c r="S2647" s="42"/>
      <c r="T2647" s="39"/>
      <c r="U2647" s="39"/>
      <c r="V2647" s="39"/>
      <c r="W2647" s="39"/>
      <c r="X2647" s="39"/>
      <c r="Y2647" s="39"/>
      <c r="AN2647" s="68"/>
      <c r="AO2647" s="68"/>
    </row>
    <row r="2648" spans="1:41" s="43" customFormat="1" x14ac:dyDescent="0.25">
      <c r="A2648" s="42"/>
      <c r="B2648" s="42"/>
      <c r="C2648" s="42"/>
      <c r="D2648" s="42"/>
      <c r="E2648" s="42"/>
      <c r="F2648" s="62"/>
      <c r="G2648" s="62"/>
      <c r="H2648" s="63"/>
      <c r="I2648" s="293"/>
      <c r="K2648" s="42"/>
      <c r="L2648" s="42"/>
      <c r="M2648" s="42"/>
      <c r="N2648" s="42"/>
      <c r="O2648" s="63"/>
      <c r="P2648" s="42"/>
      <c r="Q2648" s="42"/>
      <c r="S2648" s="42"/>
      <c r="T2648" s="39"/>
      <c r="U2648" s="39"/>
      <c r="V2648" s="39"/>
      <c r="W2648" s="39"/>
      <c r="X2648" s="39"/>
      <c r="Y2648" s="39"/>
      <c r="AN2648" s="68"/>
      <c r="AO2648" s="68"/>
    </row>
    <row r="2649" spans="1:41" s="43" customFormat="1" x14ac:dyDescent="0.25">
      <c r="A2649" s="42"/>
      <c r="B2649" s="42"/>
      <c r="C2649" s="42"/>
      <c r="D2649" s="42"/>
      <c r="E2649" s="42"/>
      <c r="F2649" s="62"/>
      <c r="G2649" s="62"/>
      <c r="H2649" s="63"/>
      <c r="I2649" s="293"/>
      <c r="K2649" s="42"/>
      <c r="L2649" s="42"/>
      <c r="M2649" s="42"/>
      <c r="N2649" s="42"/>
      <c r="O2649" s="63"/>
      <c r="P2649" s="42"/>
      <c r="Q2649" s="42"/>
      <c r="S2649" s="42"/>
      <c r="T2649" s="39"/>
      <c r="U2649" s="39"/>
      <c r="V2649" s="39"/>
      <c r="W2649" s="39"/>
      <c r="X2649" s="39"/>
      <c r="Y2649" s="39"/>
      <c r="AN2649" s="68"/>
      <c r="AO2649" s="68"/>
    </row>
    <row r="2650" spans="1:41" s="43" customFormat="1" x14ac:dyDescent="0.25">
      <c r="A2650" s="42"/>
      <c r="B2650" s="42"/>
      <c r="C2650" s="42"/>
      <c r="D2650" s="42"/>
      <c r="E2650" s="42"/>
      <c r="F2650" s="62"/>
      <c r="G2650" s="62"/>
      <c r="H2650" s="63"/>
      <c r="I2650" s="293"/>
      <c r="K2650" s="42"/>
      <c r="L2650" s="42"/>
      <c r="M2650" s="42"/>
      <c r="N2650" s="42"/>
      <c r="O2650" s="63"/>
      <c r="P2650" s="42"/>
      <c r="Q2650" s="42"/>
      <c r="S2650" s="42"/>
      <c r="T2650" s="39"/>
      <c r="U2650" s="39"/>
      <c r="V2650" s="39"/>
      <c r="W2650" s="39"/>
      <c r="X2650" s="39"/>
      <c r="Y2650" s="39"/>
      <c r="AN2650" s="68"/>
      <c r="AO2650" s="68"/>
    </row>
    <row r="2651" spans="1:41" s="43" customFormat="1" x14ac:dyDescent="0.25">
      <c r="A2651" s="42"/>
      <c r="B2651" s="42"/>
      <c r="C2651" s="42"/>
      <c r="D2651" s="42"/>
      <c r="E2651" s="42"/>
      <c r="F2651" s="62"/>
      <c r="G2651" s="62"/>
      <c r="H2651" s="63"/>
      <c r="I2651" s="293"/>
      <c r="K2651" s="42"/>
      <c r="L2651" s="42"/>
      <c r="M2651" s="42"/>
      <c r="N2651" s="42"/>
      <c r="O2651" s="63"/>
      <c r="P2651" s="42"/>
      <c r="Q2651" s="42"/>
      <c r="S2651" s="42"/>
      <c r="T2651" s="39"/>
      <c r="U2651" s="39"/>
      <c r="V2651" s="39"/>
      <c r="W2651" s="39"/>
      <c r="X2651" s="39"/>
      <c r="Y2651" s="39"/>
      <c r="AN2651" s="68"/>
      <c r="AO2651" s="68"/>
    </row>
    <row r="2652" spans="1:41" s="43" customFormat="1" x14ac:dyDescent="0.25">
      <c r="A2652" s="42"/>
      <c r="B2652" s="42"/>
      <c r="C2652" s="42"/>
      <c r="D2652" s="42"/>
      <c r="E2652" s="42"/>
      <c r="F2652" s="62"/>
      <c r="G2652" s="62"/>
      <c r="H2652" s="63"/>
      <c r="I2652" s="293"/>
      <c r="K2652" s="42"/>
      <c r="L2652" s="42"/>
      <c r="M2652" s="42"/>
      <c r="N2652" s="42"/>
      <c r="O2652" s="63"/>
      <c r="P2652" s="42"/>
      <c r="Q2652" s="42"/>
      <c r="S2652" s="42"/>
      <c r="T2652" s="39"/>
      <c r="U2652" s="39"/>
      <c r="V2652" s="39"/>
      <c r="W2652" s="39"/>
      <c r="X2652" s="39"/>
      <c r="Y2652" s="39"/>
      <c r="AN2652" s="68"/>
      <c r="AO2652" s="68"/>
    </row>
    <row r="2653" spans="1:41" s="43" customFormat="1" x14ac:dyDescent="0.25">
      <c r="A2653" s="42"/>
      <c r="B2653" s="42"/>
      <c r="C2653" s="42"/>
      <c r="D2653" s="42"/>
      <c r="E2653" s="42"/>
      <c r="F2653" s="62"/>
      <c r="G2653" s="62"/>
      <c r="H2653" s="63"/>
      <c r="I2653" s="293"/>
      <c r="K2653" s="42"/>
      <c r="L2653" s="42"/>
      <c r="M2653" s="42"/>
      <c r="N2653" s="42"/>
      <c r="O2653" s="63"/>
      <c r="P2653" s="42"/>
      <c r="Q2653" s="42"/>
      <c r="S2653" s="42"/>
      <c r="T2653" s="39"/>
      <c r="U2653" s="39"/>
      <c r="V2653" s="39"/>
      <c r="W2653" s="39"/>
      <c r="X2653" s="39"/>
      <c r="Y2653" s="39"/>
      <c r="AN2653" s="68"/>
      <c r="AO2653" s="68"/>
    </row>
    <row r="2654" spans="1:41" s="43" customFormat="1" x14ac:dyDescent="0.25">
      <c r="A2654" s="42"/>
      <c r="B2654" s="42"/>
      <c r="C2654" s="42"/>
      <c r="D2654" s="42"/>
      <c r="E2654" s="42"/>
      <c r="F2654" s="62"/>
      <c r="G2654" s="62"/>
      <c r="H2654" s="63"/>
      <c r="I2654" s="293"/>
      <c r="K2654" s="42"/>
      <c r="L2654" s="42"/>
      <c r="M2654" s="42"/>
      <c r="N2654" s="42"/>
      <c r="O2654" s="63"/>
      <c r="P2654" s="42"/>
      <c r="Q2654" s="42"/>
      <c r="S2654" s="42"/>
      <c r="T2654" s="39"/>
      <c r="U2654" s="39"/>
      <c r="V2654" s="39"/>
      <c r="W2654" s="39"/>
      <c r="X2654" s="39"/>
      <c r="Y2654" s="39"/>
      <c r="AN2654" s="68"/>
      <c r="AO2654" s="68"/>
    </row>
    <row r="2655" spans="1:41" s="43" customFormat="1" x14ac:dyDescent="0.25">
      <c r="A2655" s="42"/>
      <c r="B2655" s="42"/>
      <c r="C2655" s="42"/>
      <c r="D2655" s="42"/>
      <c r="E2655" s="42"/>
      <c r="F2655" s="62"/>
      <c r="G2655" s="62"/>
      <c r="H2655" s="63"/>
      <c r="I2655" s="293"/>
      <c r="K2655" s="42"/>
      <c r="L2655" s="42"/>
      <c r="M2655" s="42"/>
      <c r="N2655" s="42"/>
      <c r="O2655" s="63"/>
      <c r="P2655" s="42"/>
      <c r="Q2655" s="42"/>
      <c r="S2655" s="42"/>
      <c r="T2655" s="39"/>
      <c r="U2655" s="39"/>
      <c r="V2655" s="39"/>
      <c r="W2655" s="39"/>
      <c r="X2655" s="39"/>
      <c r="Y2655" s="39"/>
      <c r="AN2655" s="68"/>
      <c r="AO2655" s="68"/>
    </row>
    <row r="2656" spans="1:41" s="43" customFormat="1" x14ac:dyDescent="0.25">
      <c r="A2656" s="42"/>
      <c r="B2656" s="42"/>
      <c r="C2656" s="42"/>
      <c r="D2656" s="42"/>
      <c r="E2656" s="42"/>
      <c r="F2656" s="62"/>
      <c r="G2656" s="62"/>
      <c r="H2656" s="63"/>
      <c r="I2656" s="293"/>
      <c r="K2656" s="42"/>
      <c r="L2656" s="42"/>
      <c r="M2656" s="42"/>
      <c r="N2656" s="42"/>
      <c r="O2656" s="63"/>
      <c r="P2656" s="42"/>
      <c r="Q2656" s="42"/>
      <c r="S2656" s="42"/>
      <c r="T2656" s="39"/>
      <c r="U2656" s="39"/>
      <c r="V2656" s="39"/>
      <c r="W2656" s="39"/>
      <c r="X2656" s="39"/>
      <c r="Y2656" s="39"/>
      <c r="AN2656" s="68"/>
      <c r="AO2656" s="68"/>
    </row>
    <row r="2657" spans="1:41" s="43" customFormat="1" x14ac:dyDescent="0.25">
      <c r="A2657" s="42"/>
      <c r="B2657" s="42"/>
      <c r="C2657" s="42"/>
      <c r="D2657" s="42"/>
      <c r="E2657" s="42"/>
      <c r="F2657" s="62"/>
      <c r="G2657" s="62"/>
      <c r="H2657" s="63"/>
      <c r="I2657" s="293"/>
      <c r="K2657" s="42"/>
      <c r="L2657" s="42"/>
      <c r="M2657" s="42"/>
      <c r="N2657" s="42"/>
      <c r="O2657" s="63"/>
      <c r="P2657" s="42"/>
      <c r="Q2657" s="42"/>
      <c r="S2657" s="42"/>
      <c r="T2657" s="39"/>
      <c r="U2657" s="39"/>
      <c r="V2657" s="39"/>
      <c r="W2657" s="39"/>
      <c r="X2657" s="39"/>
      <c r="Y2657" s="39"/>
      <c r="AN2657" s="68"/>
      <c r="AO2657" s="68"/>
    </row>
    <row r="2658" spans="1:41" s="43" customFormat="1" x14ac:dyDescent="0.25">
      <c r="A2658" s="42"/>
      <c r="B2658" s="42"/>
      <c r="C2658" s="42"/>
      <c r="D2658" s="42"/>
      <c r="E2658" s="42"/>
      <c r="F2658" s="62"/>
      <c r="G2658" s="62"/>
      <c r="H2658" s="63"/>
      <c r="I2658" s="293"/>
      <c r="K2658" s="42"/>
      <c r="L2658" s="42"/>
      <c r="M2658" s="42"/>
      <c r="N2658" s="42"/>
      <c r="O2658" s="63"/>
      <c r="P2658" s="42"/>
      <c r="Q2658" s="42"/>
      <c r="S2658" s="42"/>
      <c r="T2658" s="39"/>
      <c r="U2658" s="39"/>
      <c r="V2658" s="39"/>
      <c r="W2658" s="39"/>
      <c r="X2658" s="39"/>
      <c r="Y2658" s="39"/>
      <c r="AN2658" s="68"/>
      <c r="AO2658" s="68"/>
    </row>
    <row r="2659" spans="1:41" s="43" customFormat="1" x14ac:dyDescent="0.25">
      <c r="A2659" s="42"/>
      <c r="B2659" s="42"/>
      <c r="C2659" s="42"/>
      <c r="D2659" s="42"/>
      <c r="E2659" s="42"/>
      <c r="F2659" s="62"/>
      <c r="G2659" s="62"/>
      <c r="H2659" s="63"/>
      <c r="I2659" s="293"/>
      <c r="K2659" s="42"/>
      <c r="L2659" s="42"/>
      <c r="M2659" s="42"/>
      <c r="N2659" s="42"/>
      <c r="O2659" s="63"/>
      <c r="P2659" s="42"/>
      <c r="Q2659" s="42"/>
      <c r="S2659" s="42"/>
      <c r="T2659" s="39"/>
      <c r="U2659" s="39"/>
      <c r="V2659" s="39"/>
      <c r="W2659" s="39"/>
      <c r="X2659" s="39"/>
      <c r="Y2659" s="39"/>
      <c r="AN2659" s="68"/>
      <c r="AO2659" s="68"/>
    </row>
    <row r="2660" spans="1:41" s="43" customFormat="1" x14ac:dyDescent="0.25">
      <c r="A2660" s="42"/>
      <c r="B2660" s="42"/>
      <c r="C2660" s="42"/>
      <c r="D2660" s="42"/>
      <c r="E2660" s="42"/>
      <c r="F2660" s="62"/>
      <c r="G2660" s="62"/>
      <c r="H2660" s="63"/>
      <c r="I2660" s="293"/>
      <c r="K2660" s="42"/>
      <c r="L2660" s="42"/>
      <c r="M2660" s="42"/>
      <c r="N2660" s="42"/>
      <c r="O2660" s="63"/>
      <c r="P2660" s="42"/>
      <c r="Q2660" s="42"/>
      <c r="S2660" s="42"/>
      <c r="T2660" s="39"/>
      <c r="U2660" s="39"/>
      <c r="V2660" s="39"/>
      <c r="W2660" s="39"/>
      <c r="X2660" s="39"/>
      <c r="Y2660" s="39"/>
      <c r="AN2660" s="68"/>
      <c r="AO2660" s="68"/>
    </row>
    <row r="2661" spans="1:41" s="43" customFormat="1" x14ac:dyDescent="0.25">
      <c r="A2661" s="42"/>
      <c r="B2661" s="42"/>
      <c r="C2661" s="42"/>
      <c r="D2661" s="42"/>
      <c r="E2661" s="42"/>
      <c r="F2661" s="62"/>
      <c r="G2661" s="62"/>
      <c r="H2661" s="63"/>
      <c r="I2661" s="293"/>
      <c r="K2661" s="42"/>
      <c r="L2661" s="42"/>
      <c r="M2661" s="42"/>
      <c r="N2661" s="42"/>
      <c r="O2661" s="63"/>
      <c r="P2661" s="42"/>
      <c r="Q2661" s="42"/>
      <c r="S2661" s="42"/>
      <c r="T2661" s="39"/>
      <c r="U2661" s="39"/>
      <c r="V2661" s="39"/>
      <c r="W2661" s="39"/>
      <c r="X2661" s="39"/>
      <c r="Y2661" s="39"/>
      <c r="AN2661" s="68"/>
      <c r="AO2661" s="68"/>
    </row>
    <row r="2662" spans="1:41" s="43" customFormat="1" x14ac:dyDescent="0.25">
      <c r="A2662" s="42"/>
      <c r="B2662" s="42"/>
      <c r="C2662" s="42"/>
      <c r="D2662" s="42"/>
      <c r="E2662" s="42"/>
      <c r="F2662" s="62"/>
      <c r="G2662" s="62"/>
      <c r="H2662" s="63"/>
      <c r="I2662" s="293"/>
      <c r="K2662" s="42"/>
      <c r="L2662" s="42"/>
      <c r="M2662" s="42"/>
      <c r="N2662" s="42"/>
      <c r="O2662" s="63"/>
      <c r="P2662" s="42"/>
      <c r="Q2662" s="42"/>
      <c r="S2662" s="42"/>
      <c r="T2662" s="39"/>
      <c r="U2662" s="39"/>
      <c r="V2662" s="39"/>
      <c r="W2662" s="39"/>
      <c r="X2662" s="39"/>
      <c r="Y2662" s="39"/>
      <c r="AN2662" s="68"/>
      <c r="AO2662" s="68"/>
    </row>
    <row r="2663" spans="1:41" s="43" customFormat="1" x14ac:dyDescent="0.25">
      <c r="A2663" s="42"/>
      <c r="B2663" s="42"/>
      <c r="C2663" s="42"/>
      <c r="D2663" s="42"/>
      <c r="E2663" s="42"/>
      <c r="F2663" s="62"/>
      <c r="G2663" s="62"/>
      <c r="H2663" s="63"/>
      <c r="I2663" s="293"/>
      <c r="K2663" s="42"/>
      <c r="L2663" s="42"/>
      <c r="M2663" s="42"/>
      <c r="N2663" s="42"/>
      <c r="O2663" s="63"/>
      <c r="P2663" s="42"/>
      <c r="Q2663" s="42"/>
      <c r="S2663" s="42"/>
      <c r="T2663" s="39"/>
      <c r="U2663" s="39"/>
      <c r="V2663" s="39"/>
      <c r="W2663" s="39"/>
      <c r="X2663" s="39"/>
      <c r="Y2663" s="39"/>
      <c r="AN2663" s="68"/>
      <c r="AO2663" s="68"/>
    </row>
    <row r="2664" spans="1:41" s="43" customFormat="1" x14ac:dyDescent="0.25">
      <c r="A2664" s="42"/>
      <c r="B2664" s="42"/>
      <c r="C2664" s="42"/>
      <c r="D2664" s="42"/>
      <c r="E2664" s="42"/>
      <c r="F2664" s="62"/>
      <c r="G2664" s="62"/>
      <c r="H2664" s="63"/>
      <c r="I2664" s="293"/>
      <c r="K2664" s="42"/>
      <c r="L2664" s="42"/>
      <c r="M2664" s="42"/>
      <c r="N2664" s="42"/>
      <c r="O2664" s="63"/>
      <c r="P2664" s="42"/>
      <c r="Q2664" s="42"/>
      <c r="S2664" s="42"/>
      <c r="T2664" s="39"/>
      <c r="U2664" s="39"/>
      <c r="V2664" s="39"/>
      <c r="W2664" s="39"/>
      <c r="X2664" s="39"/>
      <c r="Y2664" s="39"/>
      <c r="AN2664" s="68"/>
      <c r="AO2664" s="68"/>
    </row>
    <row r="2665" spans="1:41" s="43" customFormat="1" x14ac:dyDescent="0.25">
      <c r="A2665" s="42"/>
      <c r="B2665" s="42"/>
      <c r="C2665" s="42"/>
      <c r="D2665" s="42"/>
      <c r="E2665" s="42"/>
      <c r="F2665" s="62"/>
      <c r="G2665" s="62"/>
      <c r="H2665" s="63"/>
      <c r="I2665" s="293"/>
      <c r="K2665" s="42"/>
      <c r="L2665" s="42"/>
      <c r="M2665" s="42"/>
      <c r="N2665" s="42"/>
      <c r="O2665" s="63"/>
      <c r="P2665" s="42"/>
      <c r="Q2665" s="42"/>
      <c r="S2665" s="42"/>
      <c r="T2665" s="39"/>
      <c r="U2665" s="39"/>
      <c r="V2665" s="39"/>
      <c r="W2665" s="39"/>
      <c r="X2665" s="39"/>
      <c r="Y2665" s="39"/>
      <c r="AN2665" s="68"/>
      <c r="AO2665" s="68"/>
    </row>
    <row r="2666" spans="1:41" s="43" customFormat="1" x14ac:dyDescent="0.25">
      <c r="A2666" s="42"/>
      <c r="B2666" s="42"/>
      <c r="C2666" s="42"/>
      <c r="D2666" s="42"/>
      <c r="E2666" s="42"/>
      <c r="F2666" s="62"/>
      <c r="G2666" s="62"/>
      <c r="H2666" s="63"/>
      <c r="I2666" s="293"/>
      <c r="K2666" s="42"/>
      <c r="L2666" s="42"/>
      <c r="M2666" s="42"/>
      <c r="N2666" s="42"/>
      <c r="O2666" s="63"/>
      <c r="P2666" s="42"/>
      <c r="Q2666" s="42"/>
      <c r="S2666" s="42"/>
      <c r="T2666" s="39"/>
      <c r="U2666" s="39"/>
      <c r="V2666" s="39"/>
      <c r="W2666" s="39"/>
      <c r="X2666" s="39"/>
      <c r="Y2666" s="39"/>
      <c r="AN2666" s="68"/>
      <c r="AO2666" s="68"/>
    </row>
    <row r="2667" spans="1:41" s="43" customFormat="1" x14ac:dyDescent="0.25">
      <c r="A2667" s="42"/>
      <c r="B2667" s="42"/>
      <c r="C2667" s="42"/>
      <c r="D2667" s="42"/>
      <c r="E2667" s="42"/>
      <c r="F2667" s="62"/>
      <c r="G2667" s="62"/>
      <c r="H2667" s="63"/>
      <c r="I2667" s="293"/>
      <c r="K2667" s="42"/>
      <c r="L2667" s="42"/>
      <c r="M2667" s="42"/>
      <c r="N2667" s="42"/>
      <c r="O2667" s="63"/>
      <c r="P2667" s="42"/>
      <c r="Q2667" s="42"/>
      <c r="S2667" s="42"/>
      <c r="T2667" s="39"/>
      <c r="U2667" s="39"/>
      <c r="V2667" s="39"/>
      <c r="W2667" s="39"/>
      <c r="X2667" s="39"/>
      <c r="Y2667" s="39"/>
      <c r="AN2667" s="68"/>
      <c r="AO2667" s="68"/>
    </row>
    <row r="2668" spans="1:41" s="43" customFormat="1" x14ac:dyDescent="0.25">
      <c r="A2668" s="42"/>
      <c r="B2668" s="42"/>
      <c r="C2668" s="42"/>
      <c r="D2668" s="42"/>
      <c r="E2668" s="42"/>
      <c r="F2668" s="62"/>
      <c r="G2668" s="62"/>
      <c r="H2668" s="63"/>
      <c r="I2668" s="293"/>
      <c r="K2668" s="42"/>
      <c r="L2668" s="42"/>
      <c r="M2668" s="42"/>
      <c r="N2668" s="42"/>
      <c r="O2668" s="63"/>
      <c r="P2668" s="42"/>
      <c r="Q2668" s="42"/>
      <c r="S2668" s="42"/>
      <c r="T2668" s="39"/>
      <c r="U2668" s="39"/>
      <c r="V2668" s="39"/>
      <c r="W2668" s="39"/>
      <c r="X2668" s="39"/>
      <c r="Y2668" s="39"/>
      <c r="AN2668" s="68"/>
      <c r="AO2668" s="68"/>
    </row>
    <row r="2669" spans="1:41" s="43" customFormat="1" x14ac:dyDescent="0.25">
      <c r="A2669" s="42"/>
      <c r="B2669" s="42"/>
      <c r="C2669" s="42"/>
      <c r="D2669" s="42"/>
      <c r="E2669" s="42"/>
      <c r="F2669" s="62"/>
      <c r="G2669" s="62"/>
      <c r="H2669" s="63"/>
      <c r="I2669" s="293"/>
      <c r="K2669" s="42"/>
      <c r="L2669" s="42"/>
      <c r="M2669" s="42"/>
      <c r="N2669" s="42"/>
      <c r="O2669" s="63"/>
      <c r="P2669" s="42"/>
      <c r="Q2669" s="42"/>
      <c r="S2669" s="42"/>
      <c r="T2669" s="39"/>
      <c r="U2669" s="39"/>
      <c r="V2669" s="39"/>
      <c r="W2669" s="39"/>
      <c r="X2669" s="39"/>
      <c r="Y2669" s="39"/>
      <c r="AN2669" s="68"/>
      <c r="AO2669" s="68"/>
    </row>
    <row r="2670" spans="1:41" s="43" customFormat="1" x14ac:dyDescent="0.25">
      <c r="A2670" s="42"/>
      <c r="B2670" s="42"/>
      <c r="C2670" s="42"/>
      <c r="D2670" s="42"/>
      <c r="E2670" s="42"/>
      <c r="F2670" s="62"/>
      <c r="G2670" s="62"/>
      <c r="H2670" s="63"/>
      <c r="I2670" s="293"/>
      <c r="K2670" s="42"/>
      <c r="L2670" s="42"/>
      <c r="M2670" s="42"/>
      <c r="N2670" s="42"/>
      <c r="O2670" s="63"/>
      <c r="P2670" s="42"/>
      <c r="Q2670" s="42"/>
      <c r="S2670" s="42"/>
      <c r="T2670" s="39"/>
      <c r="U2670" s="39"/>
      <c r="V2670" s="39"/>
      <c r="W2670" s="39"/>
      <c r="X2670" s="39"/>
      <c r="Y2670" s="39"/>
      <c r="AN2670" s="68"/>
      <c r="AO2670" s="68"/>
    </row>
    <row r="2671" spans="1:41" s="43" customFormat="1" x14ac:dyDescent="0.25">
      <c r="A2671" s="42"/>
      <c r="B2671" s="42"/>
      <c r="C2671" s="42"/>
      <c r="D2671" s="42"/>
      <c r="E2671" s="42"/>
      <c r="F2671" s="62"/>
      <c r="G2671" s="62"/>
      <c r="H2671" s="63"/>
      <c r="I2671" s="293"/>
      <c r="K2671" s="42"/>
      <c r="L2671" s="42"/>
      <c r="M2671" s="42"/>
      <c r="N2671" s="42"/>
      <c r="O2671" s="63"/>
      <c r="P2671" s="42"/>
      <c r="Q2671" s="42"/>
      <c r="S2671" s="42"/>
      <c r="T2671" s="39"/>
      <c r="U2671" s="39"/>
      <c r="V2671" s="39"/>
      <c r="W2671" s="39"/>
      <c r="X2671" s="39"/>
      <c r="Y2671" s="39"/>
      <c r="AN2671" s="68"/>
      <c r="AO2671" s="68"/>
    </row>
    <row r="2672" spans="1:41" s="43" customFormat="1" x14ac:dyDescent="0.25">
      <c r="A2672" s="42"/>
      <c r="B2672" s="42"/>
      <c r="C2672" s="42"/>
      <c r="D2672" s="42"/>
      <c r="E2672" s="42"/>
      <c r="F2672" s="62"/>
      <c r="G2672" s="62"/>
      <c r="H2672" s="63"/>
      <c r="I2672" s="293"/>
      <c r="K2672" s="42"/>
      <c r="L2672" s="42"/>
      <c r="M2672" s="42"/>
      <c r="N2672" s="42"/>
      <c r="O2672" s="63"/>
      <c r="P2672" s="42"/>
      <c r="Q2672" s="42"/>
      <c r="S2672" s="42"/>
      <c r="T2672" s="39"/>
      <c r="U2672" s="39"/>
      <c r="V2672" s="39"/>
      <c r="W2672" s="39"/>
      <c r="X2672" s="39"/>
      <c r="Y2672" s="39"/>
      <c r="AN2672" s="68"/>
      <c r="AO2672" s="68"/>
    </row>
    <row r="2673" spans="1:41" s="43" customFormat="1" x14ac:dyDescent="0.25">
      <c r="A2673" s="42"/>
      <c r="B2673" s="42"/>
      <c r="C2673" s="42"/>
      <c r="D2673" s="42"/>
      <c r="E2673" s="42"/>
      <c r="F2673" s="62"/>
      <c r="G2673" s="62"/>
      <c r="H2673" s="63"/>
      <c r="I2673" s="293"/>
      <c r="K2673" s="42"/>
      <c r="L2673" s="42"/>
      <c r="M2673" s="42"/>
      <c r="N2673" s="42"/>
      <c r="O2673" s="63"/>
      <c r="P2673" s="42"/>
      <c r="Q2673" s="42"/>
      <c r="S2673" s="42"/>
      <c r="T2673" s="39"/>
      <c r="U2673" s="39"/>
      <c r="V2673" s="39"/>
      <c r="W2673" s="39"/>
      <c r="X2673" s="39"/>
      <c r="Y2673" s="39"/>
      <c r="AN2673" s="68"/>
      <c r="AO2673" s="68"/>
    </row>
    <row r="2674" spans="1:41" s="43" customFormat="1" x14ac:dyDescent="0.25">
      <c r="A2674" s="42"/>
      <c r="B2674" s="42"/>
      <c r="C2674" s="42"/>
      <c r="D2674" s="42"/>
      <c r="E2674" s="42"/>
      <c r="F2674" s="62"/>
      <c r="G2674" s="62"/>
      <c r="H2674" s="63"/>
      <c r="I2674" s="293"/>
      <c r="K2674" s="42"/>
      <c r="L2674" s="42"/>
      <c r="M2674" s="42"/>
      <c r="N2674" s="42"/>
      <c r="O2674" s="63"/>
      <c r="P2674" s="42"/>
      <c r="Q2674" s="42"/>
      <c r="S2674" s="42"/>
      <c r="T2674" s="39"/>
      <c r="U2674" s="39"/>
      <c r="V2674" s="39"/>
      <c r="W2674" s="39"/>
      <c r="X2674" s="39"/>
      <c r="Y2674" s="39"/>
      <c r="AN2674" s="68"/>
      <c r="AO2674" s="68"/>
    </row>
    <row r="2675" spans="1:41" s="43" customFormat="1" x14ac:dyDescent="0.25">
      <c r="A2675" s="42"/>
      <c r="B2675" s="42"/>
      <c r="C2675" s="42"/>
      <c r="D2675" s="42"/>
      <c r="E2675" s="42"/>
      <c r="F2675" s="62"/>
      <c r="G2675" s="62"/>
      <c r="H2675" s="63"/>
      <c r="I2675" s="293"/>
      <c r="K2675" s="42"/>
      <c r="L2675" s="42"/>
      <c r="M2675" s="42"/>
      <c r="N2675" s="42"/>
      <c r="O2675" s="63"/>
      <c r="P2675" s="42"/>
      <c r="Q2675" s="42"/>
      <c r="S2675" s="42"/>
      <c r="T2675" s="39"/>
      <c r="U2675" s="39"/>
      <c r="V2675" s="39"/>
      <c r="W2675" s="39"/>
      <c r="X2675" s="39"/>
      <c r="Y2675" s="39"/>
      <c r="AN2675" s="68"/>
      <c r="AO2675" s="68"/>
    </row>
    <row r="2676" spans="1:41" s="43" customFormat="1" x14ac:dyDescent="0.25">
      <c r="A2676" s="42"/>
      <c r="B2676" s="42"/>
      <c r="C2676" s="42"/>
      <c r="D2676" s="42"/>
      <c r="E2676" s="42"/>
      <c r="F2676" s="62"/>
      <c r="G2676" s="62"/>
      <c r="H2676" s="63"/>
      <c r="I2676" s="293"/>
      <c r="K2676" s="42"/>
      <c r="L2676" s="42"/>
      <c r="M2676" s="42"/>
      <c r="N2676" s="42"/>
      <c r="O2676" s="63"/>
      <c r="P2676" s="42"/>
      <c r="Q2676" s="42"/>
      <c r="S2676" s="42"/>
      <c r="T2676" s="39"/>
      <c r="U2676" s="39"/>
      <c r="V2676" s="39"/>
      <c r="W2676" s="39"/>
      <c r="X2676" s="39"/>
      <c r="Y2676" s="39"/>
      <c r="AN2676" s="68"/>
      <c r="AO2676" s="68"/>
    </row>
    <row r="2677" spans="1:41" s="43" customFormat="1" x14ac:dyDescent="0.25">
      <c r="A2677" s="42"/>
      <c r="B2677" s="42"/>
      <c r="C2677" s="42"/>
      <c r="D2677" s="42"/>
      <c r="E2677" s="42"/>
      <c r="F2677" s="62"/>
      <c r="G2677" s="62"/>
      <c r="H2677" s="63"/>
      <c r="I2677" s="293"/>
      <c r="K2677" s="42"/>
      <c r="L2677" s="42"/>
      <c r="M2677" s="42"/>
      <c r="N2677" s="42"/>
      <c r="O2677" s="63"/>
      <c r="P2677" s="42"/>
      <c r="Q2677" s="42"/>
      <c r="S2677" s="42"/>
      <c r="T2677" s="39"/>
      <c r="U2677" s="39"/>
      <c r="V2677" s="39"/>
      <c r="W2677" s="39"/>
      <c r="X2677" s="39"/>
      <c r="Y2677" s="39"/>
      <c r="AN2677" s="68"/>
      <c r="AO2677" s="68"/>
    </row>
    <row r="2678" spans="1:41" s="43" customFormat="1" x14ac:dyDescent="0.25">
      <c r="A2678" s="42"/>
      <c r="B2678" s="42"/>
      <c r="C2678" s="42"/>
      <c r="D2678" s="42"/>
      <c r="E2678" s="42"/>
      <c r="F2678" s="62"/>
      <c r="G2678" s="62"/>
      <c r="H2678" s="63"/>
      <c r="I2678" s="293"/>
      <c r="K2678" s="42"/>
      <c r="L2678" s="42"/>
      <c r="M2678" s="42"/>
      <c r="N2678" s="42"/>
      <c r="O2678" s="63"/>
      <c r="P2678" s="42"/>
      <c r="Q2678" s="42"/>
      <c r="S2678" s="42"/>
      <c r="T2678" s="39"/>
      <c r="U2678" s="39"/>
      <c r="V2678" s="39"/>
      <c r="W2678" s="39"/>
      <c r="X2678" s="39"/>
      <c r="Y2678" s="39"/>
      <c r="AN2678" s="68"/>
      <c r="AO2678" s="68"/>
    </row>
    <row r="2679" spans="1:41" s="43" customFormat="1" x14ac:dyDescent="0.25">
      <c r="A2679" s="42"/>
      <c r="B2679" s="42"/>
      <c r="C2679" s="42"/>
      <c r="D2679" s="42"/>
      <c r="E2679" s="42"/>
      <c r="F2679" s="62"/>
      <c r="G2679" s="62"/>
      <c r="H2679" s="63"/>
      <c r="I2679" s="293"/>
      <c r="K2679" s="42"/>
      <c r="L2679" s="42"/>
      <c r="M2679" s="42"/>
      <c r="N2679" s="42"/>
      <c r="O2679" s="63"/>
      <c r="P2679" s="42"/>
      <c r="Q2679" s="42"/>
      <c r="S2679" s="42"/>
      <c r="T2679" s="39"/>
      <c r="U2679" s="39"/>
      <c r="V2679" s="39"/>
      <c r="W2679" s="39"/>
      <c r="X2679" s="39"/>
      <c r="Y2679" s="39"/>
      <c r="AN2679" s="68"/>
      <c r="AO2679" s="68"/>
    </row>
    <row r="2680" spans="1:41" s="43" customFormat="1" x14ac:dyDescent="0.25">
      <c r="A2680" s="42"/>
      <c r="B2680" s="42"/>
      <c r="C2680" s="42"/>
      <c r="D2680" s="42"/>
      <c r="E2680" s="42"/>
      <c r="F2680" s="62"/>
      <c r="G2680" s="62"/>
      <c r="H2680" s="63"/>
      <c r="I2680" s="293"/>
      <c r="K2680" s="42"/>
      <c r="L2680" s="42"/>
      <c r="M2680" s="42"/>
      <c r="N2680" s="42"/>
      <c r="O2680" s="63"/>
      <c r="P2680" s="42"/>
      <c r="Q2680" s="42"/>
      <c r="S2680" s="42"/>
      <c r="T2680" s="39"/>
      <c r="U2680" s="39"/>
      <c r="V2680" s="39"/>
      <c r="W2680" s="39"/>
      <c r="X2680" s="39"/>
      <c r="Y2680" s="39"/>
      <c r="AN2680" s="68"/>
      <c r="AO2680" s="68"/>
    </row>
    <row r="2681" spans="1:41" s="43" customFormat="1" x14ac:dyDescent="0.25">
      <c r="A2681" s="42"/>
      <c r="B2681" s="42"/>
      <c r="C2681" s="42"/>
      <c r="D2681" s="42"/>
      <c r="E2681" s="42"/>
      <c r="F2681" s="62"/>
      <c r="G2681" s="62"/>
      <c r="H2681" s="63"/>
      <c r="I2681" s="293"/>
      <c r="K2681" s="42"/>
      <c r="L2681" s="42"/>
      <c r="M2681" s="42"/>
      <c r="N2681" s="42"/>
      <c r="O2681" s="63"/>
      <c r="P2681" s="42"/>
      <c r="Q2681" s="42"/>
      <c r="S2681" s="42"/>
      <c r="T2681" s="39"/>
      <c r="U2681" s="39"/>
      <c r="V2681" s="39"/>
      <c r="W2681" s="39"/>
      <c r="X2681" s="39"/>
      <c r="Y2681" s="39"/>
      <c r="AN2681" s="68"/>
      <c r="AO2681" s="68"/>
    </row>
    <row r="2682" spans="1:41" s="43" customFormat="1" x14ac:dyDescent="0.25">
      <c r="A2682" s="42"/>
      <c r="B2682" s="42"/>
      <c r="C2682" s="42"/>
      <c r="D2682" s="42"/>
      <c r="E2682" s="42"/>
      <c r="F2682" s="62"/>
      <c r="G2682" s="62"/>
      <c r="H2682" s="63"/>
      <c r="I2682" s="293"/>
      <c r="K2682" s="42"/>
      <c r="L2682" s="42"/>
      <c r="M2682" s="42"/>
      <c r="N2682" s="42"/>
      <c r="O2682" s="63"/>
      <c r="P2682" s="42"/>
      <c r="Q2682" s="42"/>
      <c r="S2682" s="42"/>
      <c r="T2682" s="39"/>
      <c r="U2682" s="39"/>
      <c r="V2682" s="39"/>
      <c r="W2682" s="39"/>
      <c r="X2682" s="39"/>
      <c r="Y2682" s="39"/>
      <c r="AN2682" s="68"/>
      <c r="AO2682" s="68"/>
    </row>
    <row r="2683" spans="1:41" s="43" customFormat="1" x14ac:dyDescent="0.25">
      <c r="A2683" s="42"/>
      <c r="B2683" s="42"/>
      <c r="C2683" s="42"/>
      <c r="D2683" s="42"/>
      <c r="E2683" s="42"/>
      <c r="F2683" s="62"/>
      <c r="G2683" s="62"/>
      <c r="H2683" s="63"/>
      <c r="I2683" s="293"/>
      <c r="K2683" s="42"/>
      <c r="L2683" s="42"/>
      <c r="M2683" s="42"/>
      <c r="N2683" s="42"/>
      <c r="O2683" s="63"/>
      <c r="P2683" s="42"/>
      <c r="Q2683" s="42"/>
      <c r="S2683" s="42"/>
      <c r="T2683" s="39"/>
      <c r="U2683" s="39"/>
      <c r="V2683" s="39"/>
      <c r="W2683" s="39"/>
      <c r="X2683" s="39"/>
      <c r="Y2683" s="39"/>
      <c r="AN2683" s="68"/>
      <c r="AO2683" s="68"/>
    </row>
    <row r="2684" spans="1:41" s="43" customFormat="1" x14ac:dyDescent="0.25">
      <c r="A2684" s="42"/>
      <c r="B2684" s="42"/>
      <c r="C2684" s="42"/>
      <c r="D2684" s="42"/>
      <c r="E2684" s="42"/>
      <c r="F2684" s="62"/>
      <c r="G2684" s="62"/>
      <c r="H2684" s="63"/>
      <c r="I2684" s="293"/>
      <c r="K2684" s="42"/>
      <c r="L2684" s="42"/>
      <c r="M2684" s="42"/>
      <c r="N2684" s="42"/>
      <c r="O2684" s="63"/>
      <c r="P2684" s="42"/>
      <c r="Q2684" s="42"/>
      <c r="S2684" s="42"/>
      <c r="T2684" s="39"/>
      <c r="U2684" s="39"/>
      <c r="V2684" s="39"/>
      <c r="W2684" s="39"/>
      <c r="X2684" s="39"/>
      <c r="Y2684" s="39"/>
      <c r="AN2684" s="68"/>
      <c r="AO2684" s="68"/>
    </row>
    <row r="2685" spans="1:41" s="43" customFormat="1" x14ac:dyDescent="0.25">
      <c r="A2685" s="42"/>
      <c r="B2685" s="42"/>
      <c r="C2685" s="42"/>
      <c r="D2685" s="42"/>
      <c r="E2685" s="42"/>
      <c r="F2685" s="62"/>
      <c r="G2685" s="62"/>
      <c r="H2685" s="63"/>
      <c r="I2685" s="293"/>
      <c r="K2685" s="42"/>
      <c r="L2685" s="42"/>
      <c r="M2685" s="42"/>
      <c r="N2685" s="42"/>
      <c r="O2685" s="63"/>
      <c r="P2685" s="42"/>
      <c r="Q2685" s="42"/>
      <c r="S2685" s="42"/>
      <c r="T2685" s="39"/>
      <c r="U2685" s="39"/>
      <c r="V2685" s="39"/>
      <c r="W2685" s="39"/>
      <c r="X2685" s="39"/>
      <c r="Y2685" s="39"/>
      <c r="AN2685" s="68"/>
      <c r="AO2685" s="68"/>
    </row>
    <row r="2686" spans="1:41" s="43" customFormat="1" x14ac:dyDescent="0.25">
      <c r="A2686" s="42"/>
      <c r="B2686" s="42"/>
      <c r="C2686" s="42"/>
      <c r="D2686" s="42"/>
      <c r="E2686" s="42"/>
      <c r="F2686" s="62"/>
      <c r="G2686" s="62"/>
      <c r="H2686" s="63"/>
      <c r="I2686" s="293"/>
      <c r="K2686" s="42"/>
      <c r="L2686" s="42"/>
      <c r="M2686" s="42"/>
      <c r="N2686" s="42"/>
      <c r="O2686" s="63"/>
      <c r="P2686" s="42"/>
      <c r="Q2686" s="42"/>
      <c r="S2686" s="42"/>
      <c r="T2686" s="39"/>
      <c r="U2686" s="39"/>
      <c r="V2686" s="39"/>
      <c r="W2686" s="39"/>
      <c r="X2686" s="39"/>
      <c r="Y2686" s="39"/>
      <c r="AN2686" s="68"/>
      <c r="AO2686" s="68"/>
    </row>
    <row r="2687" spans="1:41" s="43" customFormat="1" x14ac:dyDescent="0.25">
      <c r="A2687" s="42"/>
      <c r="B2687" s="42"/>
      <c r="C2687" s="42"/>
      <c r="D2687" s="42"/>
      <c r="E2687" s="42"/>
      <c r="F2687" s="62"/>
      <c r="G2687" s="62"/>
      <c r="H2687" s="63"/>
      <c r="I2687" s="293"/>
      <c r="K2687" s="42"/>
      <c r="L2687" s="42"/>
      <c r="M2687" s="42"/>
      <c r="N2687" s="42"/>
      <c r="O2687" s="63"/>
      <c r="P2687" s="42"/>
      <c r="Q2687" s="42"/>
      <c r="S2687" s="42"/>
      <c r="T2687" s="39"/>
      <c r="U2687" s="39"/>
      <c r="V2687" s="39"/>
      <c r="W2687" s="39"/>
      <c r="X2687" s="39"/>
      <c r="Y2687" s="39"/>
      <c r="AN2687" s="68"/>
      <c r="AO2687" s="68"/>
    </row>
    <row r="2688" spans="1:41" s="43" customFormat="1" x14ac:dyDescent="0.25">
      <c r="A2688" s="42"/>
      <c r="B2688" s="42"/>
      <c r="C2688" s="42"/>
      <c r="D2688" s="42"/>
      <c r="E2688" s="42"/>
      <c r="F2688" s="62"/>
      <c r="G2688" s="62"/>
      <c r="H2688" s="63"/>
      <c r="I2688" s="293"/>
      <c r="K2688" s="42"/>
      <c r="L2688" s="42"/>
      <c r="M2688" s="42"/>
      <c r="N2688" s="42"/>
      <c r="O2688" s="63"/>
      <c r="P2688" s="42"/>
      <c r="Q2688" s="42"/>
      <c r="S2688" s="42"/>
      <c r="T2688" s="39"/>
      <c r="U2688" s="39"/>
      <c r="V2688" s="39"/>
      <c r="W2688" s="39"/>
      <c r="X2688" s="39"/>
      <c r="Y2688" s="39"/>
      <c r="AN2688" s="68"/>
      <c r="AO2688" s="68"/>
    </row>
    <row r="2689" spans="1:41" s="43" customFormat="1" x14ac:dyDescent="0.25">
      <c r="A2689" s="42"/>
      <c r="B2689" s="42"/>
      <c r="C2689" s="42"/>
      <c r="D2689" s="42"/>
      <c r="E2689" s="42"/>
      <c r="F2689" s="62"/>
      <c r="G2689" s="62"/>
      <c r="H2689" s="63"/>
      <c r="I2689" s="293"/>
      <c r="K2689" s="42"/>
      <c r="L2689" s="42"/>
      <c r="M2689" s="42"/>
      <c r="N2689" s="42"/>
      <c r="O2689" s="63"/>
      <c r="P2689" s="42"/>
      <c r="Q2689" s="42"/>
      <c r="S2689" s="42"/>
      <c r="T2689" s="39"/>
      <c r="U2689" s="39"/>
      <c r="V2689" s="39"/>
      <c r="W2689" s="39"/>
      <c r="X2689" s="39"/>
      <c r="Y2689" s="39"/>
      <c r="AN2689" s="68"/>
      <c r="AO2689" s="68"/>
    </row>
    <row r="2690" spans="1:41" s="43" customFormat="1" x14ac:dyDescent="0.25">
      <c r="A2690" s="42"/>
      <c r="B2690" s="42"/>
      <c r="C2690" s="42"/>
      <c r="D2690" s="42"/>
      <c r="E2690" s="42"/>
      <c r="F2690" s="62"/>
      <c r="G2690" s="62"/>
      <c r="H2690" s="63"/>
      <c r="I2690" s="293"/>
      <c r="K2690" s="42"/>
      <c r="L2690" s="42"/>
      <c r="M2690" s="42"/>
      <c r="N2690" s="42"/>
      <c r="O2690" s="63"/>
      <c r="P2690" s="42"/>
      <c r="Q2690" s="42"/>
      <c r="S2690" s="42"/>
      <c r="T2690" s="39"/>
      <c r="U2690" s="39"/>
      <c r="V2690" s="39"/>
      <c r="W2690" s="39"/>
      <c r="X2690" s="39"/>
      <c r="Y2690" s="39"/>
      <c r="AN2690" s="68"/>
      <c r="AO2690" s="68"/>
    </row>
    <row r="2691" spans="1:41" s="43" customFormat="1" x14ac:dyDescent="0.25">
      <c r="A2691" s="42"/>
      <c r="B2691" s="42"/>
      <c r="C2691" s="42"/>
      <c r="D2691" s="42"/>
      <c r="E2691" s="42"/>
      <c r="F2691" s="62"/>
      <c r="G2691" s="62"/>
      <c r="H2691" s="63"/>
      <c r="I2691" s="293"/>
      <c r="K2691" s="42"/>
      <c r="L2691" s="42"/>
      <c r="M2691" s="42"/>
      <c r="N2691" s="42"/>
      <c r="O2691" s="63"/>
      <c r="P2691" s="42"/>
      <c r="Q2691" s="42"/>
      <c r="S2691" s="42"/>
      <c r="T2691" s="39"/>
      <c r="U2691" s="39"/>
      <c r="V2691" s="39"/>
      <c r="W2691" s="39"/>
      <c r="X2691" s="39"/>
      <c r="Y2691" s="39"/>
      <c r="AN2691" s="68"/>
      <c r="AO2691" s="68"/>
    </row>
    <row r="2692" spans="1:41" s="43" customFormat="1" x14ac:dyDescent="0.25">
      <c r="A2692" s="42"/>
      <c r="B2692" s="42"/>
      <c r="C2692" s="42"/>
      <c r="D2692" s="42"/>
      <c r="E2692" s="42"/>
      <c r="F2692" s="62"/>
      <c r="G2692" s="62"/>
      <c r="H2692" s="63"/>
      <c r="I2692" s="293"/>
      <c r="K2692" s="42"/>
      <c r="L2692" s="42"/>
      <c r="M2692" s="42"/>
      <c r="N2692" s="42"/>
      <c r="O2692" s="63"/>
      <c r="P2692" s="42"/>
      <c r="Q2692" s="42"/>
      <c r="S2692" s="42"/>
      <c r="T2692" s="39"/>
      <c r="U2692" s="39"/>
      <c r="V2692" s="39"/>
      <c r="W2692" s="39"/>
      <c r="X2692" s="39"/>
      <c r="Y2692" s="39"/>
      <c r="AN2692" s="68"/>
      <c r="AO2692" s="68"/>
    </row>
    <row r="2693" spans="1:41" s="43" customFormat="1" x14ac:dyDescent="0.25">
      <c r="A2693" s="42"/>
      <c r="B2693" s="42"/>
      <c r="C2693" s="42"/>
      <c r="D2693" s="42"/>
      <c r="E2693" s="42"/>
      <c r="F2693" s="62"/>
      <c r="G2693" s="62"/>
      <c r="H2693" s="63"/>
      <c r="I2693" s="293"/>
      <c r="K2693" s="42"/>
      <c r="L2693" s="42"/>
      <c r="M2693" s="42"/>
      <c r="N2693" s="42"/>
      <c r="O2693" s="63"/>
      <c r="P2693" s="42"/>
      <c r="Q2693" s="42"/>
      <c r="S2693" s="42"/>
      <c r="T2693" s="39"/>
      <c r="U2693" s="39"/>
      <c r="V2693" s="39"/>
      <c r="W2693" s="39"/>
      <c r="X2693" s="39"/>
      <c r="Y2693" s="39"/>
      <c r="AN2693" s="68"/>
      <c r="AO2693" s="68"/>
    </row>
    <row r="2694" spans="1:41" s="43" customFormat="1" x14ac:dyDescent="0.25">
      <c r="A2694" s="42"/>
      <c r="B2694" s="42"/>
      <c r="C2694" s="42"/>
      <c r="D2694" s="42"/>
      <c r="E2694" s="42"/>
      <c r="F2694" s="62"/>
      <c r="G2694" s="62"/>
      <c r="H2694" s="63"/>
      <c r="I2694" s="293"/>
      <c r="K2694" s="42"/>
      <c r="L2694" s="42"/>
      <c r="M2694" s="42"/>
      <c r="N2694" s="42"/>
      <c r="O2694" s="63"/>
      <c r="P2694" s="42"/>
      <c r="Q2694" s="42"/>
      <c r="S2694" s="42"/>
      <c r="T2694" s="39"/>
      <c r="U2694" s="39"/>
      <c r="V2694" s="39"/>
      <c r="W2694" s="39"/>
      <c r="X2694" s="39"/>
      <c r="Y2694" s="39"/>
      <c r="AN2694" s="68"/>
      <c r="AO2694" s="68"/>
    </row>
    <row r="2695" spans="1:41" s="43" customFormat="1" x14ac:dyDescent="0.25">
      <c r="A2695" s="42"/>
      <c r="B2695" s="42"/>
      <c r="C2695" s="42"/>
      <c r="D2695" s="42"/>
      <c r="E2695" s="42"/>
      <c r="F2695" s="62"/>
      <c r="G2695" s="62"/>
      <c r="H2695" s="63"/>
      <c r="I2695" s="293"/>
      <c r="K2695" s="42"/>
      <c r="L2695" s="42"/>
      <c r="M2695" s="42"/>
      <c r="N2695" s="42"/>
      <c r="O2695" s="63"/>
      <c r="P2695" s="42"/>
      <c r="Q2695" s="42"/>
      <c r="S2695" s="42"/>
      <c r="T2695" s="39"/>
      <c r="U2695" s="39"/>
      <c r="V2695" s="39"/>
      <c r="W2695" s="39"/>
      <c r="X2695" s="39"/>
      <c r="Y2695" s="39"/>
      <c r="AN2695" s="68"/>
      <c r="AO2695" s="68"/>
    </row>
    <row r="2696" spans="1:41" s="43" customFormat="1" x14ac:dyDescent="0.25">
      <c r="A2696" s="42"/>
      <c r="B2696" s="42"/>
      <c r="C2696" s="42"/>
      <c r="D2696" s="42"/>
      <c r="E2696" s="42"/>
      <c r="F2696" s="62"/>
      <c r="G2696" s="62"/>
      <c r="H2696" s="63"/>
      <c r="I2696" s="293"/>
      <c r="K2696" s="42"/>
      <c r="L2696" s="42"/>
      <c r="M2696" s="42"/>
      <c r="N2696" s="42"/>
      <c r="O2696" s="63"/>
      <c r="P2696" s="42"/>
      <c r="Q2696" s="42"/>
      <c r="S2696" s="42"/>
      <c r="T2696" s="39"/>
      <c r="U2696" s="39"/>
      <c r="V2696" s="39"/>
      <c r="W2696" s="39"/>
      <c r="X2696" s="39"/>
      <c r="Y2696" s="39"/>
      <c r="AN2696" s="68"/>
      <c r="AO2696" s="68"/>
    </row>
    <row r="2697" spans="1:41" s="43" customFormat="1" x14ac:dyDescent="0.25">
      <c r="A2697" s="42"/>
      <c r="B2697" s="42"/>
      <c r="C2697" s="42"/>
      <c r="D2697" s="42"/>
      <c r="E2697" s="42"/>
      <c r="F2697" s="62"/>
      <c r="G2697" s="62"/>
      <c r="H2697" s="63"/>
      <c r="I2697" s="293"/>
      <c r="K2697" s="42"/>
      <c r="L2697" s="42"/>
      <c r="M2697" s="42"/>
      <c r="N2697" s="42"/>
      <c r="O2697" s="63"/>
      <c r="P2697" s="42"/>
      <c r="Q2697" s="42"/>
      <c r="S2697" s="42"/>
      <c r="T2697" s="39"/>
      <c r="U2697" s="39"/>
      <c r="V2697" s="39"/>
      <c r="W2697" s="39"/>
      <c r="X2697" s="39"/>
      <c r="Y2697" s="39"/>
      <c r="AN2697" s="68"/>
      <c r="AO2697" s="68"/>
    </row>
    <row r="2698" spans="1:41" s="43" customFormat="1" x14ac:dyDescent="0.25">
      <c r="A2698" s="42"/>
      <c r="B2698" s="42"/>
      <c r="C2698" s="42"/>
      <c r="D2698" s="42"/>
      <c r="E2698" s="42"/>
      <c r="F2698" s="62"/>
      <c r="G2698" s="62"/>
      <c r="H2698" s="63"/>
      <c r="I2698" s="293"/>
      <c r="K2698" s="42"/>
      <c r="L2698" s="42"/>
      <c r="M2698" s="42"/>
      <c r="N2698" s="42"/>
      <c r="O2698" s="63"/>
      <c r="P2698" s="42"/>
      <c r="Q2698" s="42"/>
      <c r="S2698" s="42"/>
      <c r="T2698" s="39"/>
      <c r="U2698" s="39"/>
      <c r="V2698" s="39"/>
      <c r="W2698" s="39"/>
      <c r="X2698" s="39"/>
      <c r="Y2698" s="39"/>
      <c r="AN2698" s="68"/>
      <c r="AO2698" s="68"/>
    </row>
    <row r="2699" spans="1:41" s="43" customFormat="1" x14ac:dyDescent="0.25">
      <c r="A2699" s="42"/>
      <c r="B2699" s="42"/>
      <c r="C2699" s="42"/>
      <c r="D2699" s="42"/>
      <c r="E2699" s="42"/>
      <c r="F2699" s="62"/>
      <c r="G2699" s="62"/>
      <c r="H2699" s="63"/>
      <c r="I2699" s="293"/>
      <c r="K2699" s="42"/>
      <c r="L2699" s="42"/>
      <c r="M2699" s="42"/>
      <c r="N2699" s="42"/>
      <c r="O2699" s="63"/>
      <c r="P2699" s="42"/>
      <c r="Q2699" s="42"/>
      <c r="S2699" s="42"/>
      <c r="T2699" s="39"/>
      <c r="U2699" s="39"/>
      <c r="V2699" s="39"/>
      <c r="W2699" s="39"/>
      <c r="X2699" s="39"/>
      <c r="Y2699" s="39"/>
      <c r="AN2699" s="68"/>
      <c r="AO2699" s="68"/>
    </row>
    <row r="2700" spans="1:41" s="43" customFormat="1" x14ac:dyDescent="0.25">
      <c r="A2700" s="42"/>
      <c r="B2700" s="42"/>
      <c r="C2700" s="42"/>
      <c r="D2700" s="42"/>
      <c r="E2700" s="42"/>
      <c r="F2700" s="62"/>
      <c r="G2700" s="62"/>
      <c r="H2700" s="63"/>
      <c r="I2700" s="293"/>
      <c r="K2700" s="42"/>
      <c r="L2700" s="42"/>
      <c r="M2700" s="42"/>
      <c r="N2700" s="42"/>
      <c r="O2700" s="63"/>
      <c r="P2700" s="42"/>
      <c r="Q2700" s="42"/>
      <c r="S2700" s="42"/>
      <c r="T2700" s="39"/>
      <c r="U2700" s="39"/>
      <c r="V2700" s="39"/>
      <c r="W2700" s="39"/>
      <c r="X2700" s="39"/>
      <c r="Y2700" s="39"/>
      <c r="AN2700" s="68"/>
      <c r="AO2700" s="68"/>
    </row>
    <row r="2701" spans="1:41" s="43" customFormat="1" x14ac:dyDescent="0.25">
      <c r="A2701" s="42"/>
      <c r="B2701" s="42"/>
      <c r="C2701" s="42"/>
      <c r="D2701" s="42"/>
      <c r="E2701" s="42"/>
      <c r="F2701" s="62"/>
      <c r="G2701" s="62"/>
      <c r="H2701" s="63"/>
      <c r="I2701" s="293"/>
      <c r="K2701" s="42"/>
      <c r="L2701" s="42"/>
      <c r="M2701" s="42"/>
      <c r="N2701" s="42"/>
      <c r="O2701" s="63"/>
      <c r="P2701" s="42"/>
      <c r="Q2701" s="42"/>
      <c r="S2701" s="42"/>
      <c r="T2701" s="39"/>
      <c r="U2701" s="39"/>
      <c r="V2701" s="39"/>
      <c r="W2701" s="39"/>
      <c r="X2701" s="39"/>
      <c r="Y2701" s="39"/>
      <c r="AN2701" s="68"/>
      <c r="AO2701" s="68"/>
    </row>
    <row r="2702" spans="1:41" s="43" customFormat="1" x14ac:dyDescent="0.25">
      <c r="A2702" s="42"/>
      <c r="B2702" s="42"/>
      <c r="C2702" s="42"/>
      <c r="D2702" s="42"/>
      <c r="E2702" s="42"/>
      <c r="F2702" s="62"/>
      <c r="G2702" s="62"/>
      <c r="H2702" s="63"/>
      <c r="I2702" s="293"/>
      <c r="K2702" s="42"/>
      <c r="L2702" s="42"/>
      <c r="M2702" s="42"/>
      <c r="N2702" s="42"/>
      <c r="O2702" s="63"/>
      <c r="P2702" s="42"/>
      <c r="Q2702" s="42"/>
      <c r="S2702" s="42"/>
      <c r="T2702" s="39"/>
      <c r="U2702" s="39"/>
      <c r="V2702" s="39"/>
      <c r="W2702" s="39"/>
      <c r="X2702" s="39"/>
      <c r="Y2702" s="39"/>
      <c r="AN2702" s="68"/>
      <c r="AO2702" s="68"/>
    </row>
    <row r="2703" spans="1:41" s="43" customFormat="1" x14ac:dyDescent="0.25">
      <c r="A2703" s="42"/>
      <c r="B2703" s="42"/>
      <c r="C2703" s="42"/>
      <c r="D2703" s="42"/>
      <c r="E2703" s="42"/>
      <c r="F2703" s="62"/>
      <c r="G2703" s="62"/>
      <c r="H2703" s="63"/>
      <c r="I2703" s="293"/>
      <c r="K2703" s="42"/>
      <c r="L2703" s="42"/>
      <c r="M2703" s="42"/>
      <c r="N2703" s="42"/>
      <c r="O2703" s="63"/>
      <c r="P2703" s="42"/>
      <c r="Q2703" s="42"/>
      <c r="S2703" s="42"/>
      <c r="T2703" s="39"/>
      <c r="U2703" s="39"/>
      <c r="V2703" s="39"/>
      <c r="W2703" s="39"/>
      <c r="X2703" s="39"/>
      <c r="Y2703" s="39"/>
      <c r="AN2703" s="68"/>
      <c r="AO2703" s="68"/>
    </row>
    <row r="2704" spans="1:41" s="43" customFormat="1" x14ac:dyDescent="0.25">
      <c r="A2704" s="42"/>
      <c r="B2704" s="42"/>
      <c r="C2704" s="42"/>
      <c r="D2704" s="42"/>
      <c r="E2704" s="42"/>
      <c r="F2704" s="62"/>
      <c r="G2704" s="62"/>
      <c r="H2704" s="63"/>
      <c r="I2704" s="293"/>
      <c r="K2704" s="42"/>
      <c r="L2704" s="42"/>
      <c r="M2704" s="42"/>
      <c r="N2704" s="42"/>
      <c r="O2704" s="63"/>
      <c r="P2704" s="42"/>
      <c r="Q2704" s="42"/>
      <c r="S2704" s="42"/>
      <c r="T2704" s="39"/>
      <c r="U2704" s="39"/>
      <c r="V2704" s="39"/>
      <c r="W2704" s="39"/>
      <c r="X2704" s="39"/>
      <c r="Y2704" s="39"/>
      <c r="AN2704" s="68"/>
      <c r="AO2704" s="68"/>
    </row>
    <row r="2705" spans="1:41" s="43" customFormat="1" x14ac:dyDescent="0.25">
      <c r="A2705" s="42"/>
      <c r="B2705" s="42"/>
      <c r="C2705" s="42"/>
      <c r="D2705" s="42"/>
      <c r="E2705" s="42"/>
      <c r="F2705" s="62"/>
      <c r="G2705" s="62"/>
      <c r="H2705" s="63"/>
      <c r="I2705" s="293"/>
      <c r="K2705" s="42"/>
      <c r="L2705" s="42"/>
      <c r="M2705" s="42"/>
      <c r="N2705" s="42"/>
      <c r="O2705" s="63"/>
      <c r="P2705" s="42"/>
      <c r="Q2705" s="42"/>
      <c r="S2705" s="42"/>
      <c r="T2705" s="39"/>
      <c r="U2705" s="39"/>
      <c r="V2705" s="39"/>
      <c r="W2705" s="39"/>
      <c r="X2705" s="39"/>
      <c r="Y2705" s="39"/>
      <c r="AN2705" s="68"/>
      <c r="AO2705" s="68"/>
    </row>
    <row r="2706" spans="1:41" s="43" customFormat="1" x14ac:dyDescent="0.25">
      <c r="A2706" s="42"/>
      <c r="B2706" s="42"/>
      <c r="C2706" s="42"/>
      <c r="D2706" s="42"/>
      <c r="E2706" s="42"/>
      <c r="F2706" s="62"/>
      <c r="G2706" s="62"/>
      <c r="H2706" s="63"/>
      <c r="I2706" s="293"/>
      <c r="K2706" s="42"/>
      <c r="L2706" s="42"/>
      <c r="M2706" s="42"/>
      <c r="N2706" s="42"/>
      <c r="O2706" s="63"/>
      <c r="P2706" s="42"/>
      <c r="Q2706" s="42"/>
      <c r="S2706" s="42"/>
      <c r="T2706" s="39"/>
      <c r="U2706" s="39"/>
      <c r="V2706" s="39"/>
      <c r="W2706" s="39"/>
      <c r="X2706" s="39"/>
      <c r="Y2706" s="39"/>
      <c r="AN2706" s="68"/>
      <c r="AO2706" s="68"/>
    </row>
    <row r="2707" spans="1:41" s="43" customFormat="1" x14ac:dyDescent="0.25">
      <c r="A2707" s="42"/>
      <c r="B2707" s="42"/>
      <c r="C2707" s="42"/>
      <c r="D2707" s="42"/>
      <c r="E2707" s="42"/>
      <c r="F2707" s="62"/>
      <c r="G2707" s="62"/>
      <c r="H2707" s="63"/>
      <c r="I2707" s="293"/>
      <c r="K2707" s="42"/>
      <c r="L2707" s="42"/>
      <c r="M2707" s="42"/>
      <c r="N2707" s="42"/>
      <c r="O2707" s="63"/>
      <c r="P2707" s="42"/>
      <c r="Q2707" s="42"/>
      <c r="S2707" s="42"/>
      <c r="T2707" s="39"/>
      <c r="U2707" s="39"/>
      <c r="V2707" s="39"/>
      <c r="W2707" s="39"/>
      <c r="X2707" s="39"/>
      <c r="Y2707" s="39"/>
      <c r="AN2707" s="68"/>
      <c r="AO2707" s="68"/>
    </row>
    <row r="2708" spans="1:41" s="43" customFormat="1" x14ac:dyDescent="0.25">
      <c r="A2708" s="42"/>
      <c r="B2708" s="42"/>
      <c r="C2708" s="42"/>
      <c r="D2708" s="42"/>
      <c r="E2708" s="42"/>
      <c r="F2708" s="62"/>
      <c r="G2708" s="62"/>
      <c r="H2708" s="63"/>
      <c r="I2708" s="293"/>
      <c r="K2708" s="42"/>
      <c r="L2708" s="42"/>
      <c r="M2708" s="42"/>
      <c r="N2708" s="42"/>
      <c r="O2708" s="63"/>
      <c r="P2708" s="42"/>
      <c r="Q2708" s="42"/>
      <c r="S2708" s="42"/>
      <c r="T2708" s="39"/>
      <c r="U2708" s="39"/>
      <c r="V2708" s="39"/>
      <c r="W2708" s="39"/>
      <c r="X2708" s="39"/>
      <c r="Y2708" s="39"/>
      <c r="AN2708" s="68"/>
      <c r="AO2708" s="68"/>
    </row>
    <row r="2709" spans="1:41" s="43" customFormat="1" x14ac:dyDescent="0.25">
      <c r="A2709" s="42"/>
      <c r="B2709" s="42"/>
      <c r="C2709" s="42"/>
      <c r="D2709" s="42"/>
      <c r="E2709" s="42"/>
      <c r="F2709" s="62"/>
      <c r="G2709" s="62"/>
      <c r="H2709" s="63"/>
      <c r="I2709" s="293"/>
      <c r="K2709" s="42"/>
      <c r="L2709" s="42"/>
      <c r="M2709" s="42"/>
      <c r="N2709" s="42"/>
      <c r="O2709" s="63"/>
      <c r="P2709" s="42"/>
      <c r="Q2709" s="42"/>
      <c r="S2709" s="42"/>
      <c r="T2709" s="39"/>
      <c r="U2709" s="39"/>
      <c r="V2709" s="39"/>
      <c r="W2709" s="39"/>
      <c r="X2709" s="39"/>
      <c r="Y2709" s="39"/>
      <c r="AN2709" s="68"/>
      <c r="AO2709" s="68"/>
    </row>
    <row r="2710" spans="1:41" s="43" customFormat="1" x14ac:dyDescent="0.25">
      <c r="A2710" s="42"/>
      <c r="B2710" s="42"/>
      <c r="C2710" s="42"/>
      <c r="D2710" s="42"/>
      <c r="E2710" s="42"/>
      <c r="F2710" s="62"/>
      <c r="G2710" s="62"/>
      <c r="H2710" s="63"/>
      <c r="I2710" s="293"/>
      <c r="K2710" s="42"/>
      <c r="L2710" s="42"/>
      <c r="M2710" s="42"/>
      <c r="N2710" s="42"/>
      <c r="O2710" s="63"/>
      <c r="P2710" s="42"/>
      <c r="Q2710" s="42"/>
      <c r="S2710" s="42"/>
      <c r="T2710" s="39"/>
      <c r="U2710" s="39"/>
      <c r="V2710" s="39"/>
      <c r="W2710" s="39"/>
      <c r="X2710" s="39"/>
      <c r="Y2710" s="39"/>
      <c r="AN2710" s="68"/>
      <c r="AO2710" s="68"/>
    </row>
    <row r="2711" spans="1:41" s="43" customFormat="1" x14ac:dyDescent="0.25">
      <c r="A2711" s="42"/>
      <c r="B2711" s="42"/>
      <c r="C2711" s="42"/>
      <c r="D2711" s="42"/>
      <c r="E2711" s="42"/>
      <c r="F2711" s="62"/>
      <c r="G2711" s="62"/>
      <c r="H2711" s="63"/>
      <c r="I2711" s="293"/>
      <c r="K2711" s="42"/>
      <c r="L2711" s="42"/>
      <c r="M2711" s="42"/>
      <c r="N2711" s="42"/>
      <c r="O2711" s="63"/>
      <c r="P2711" s="42"/>
      <c r="Q2711" s="42"/>
      <c r="S2711" s="42"/>
      <c r="T2711" s="39"/>
      <c r="U2711" s="39"/>
      <c r="V2711" s="39"/>
      <c r="W2711" s="39"/>
      <c r="X2711" s="39"/>
      <c r="Y2711" s="39"/>
      <c r="AN2711" s="68"/>
      <c r="AO2711" s="68"/>
    </row>
    <row r="2712" spans="1:41" s="43" customFormat="1" x14ac:dyDescent="0.25">
      <c r="A2712" s="42"/>
      <c r="B2712" s="42"/>
      <c r="C2712" s="42"/>
      <c r="D2712" s="42"/>
      <c r="E2712" s="42"/>
      <c r="F2712" s="62"/>
      <c r="G2712" s="62"/>
      <c r="H2712" s="63"/>
      <c r="I2712" s="293"/>
      <c r="K2712" s="42"/>
      <c r="L2712" s="42"/>
      <c r="M2712" s="42"/>
      <c r="N2712" s="42"/>
      <c r="O2712" s="63"/>
      <c r="P2712" s="42"/>
      <c r="Q2712" s="42"/>
      <c r="S2712" s="42"/>
      <c r="T2712" s="39"/>
      <c r="U2712" s="39"/>
      <c r="V2712" s="39"/>
      <c r="W2712" s="39"/>
      <c r="X2712" s="39"/>
      <c r="Y2712" s="39"/>
      <c r="AN2712" s="68"/>
      <c r="AO2712" s="68"/>
    </row>
    <row r="2713" spans="1:41" s="43" customFormat="1" x14ac:dyDescent="0.25">
      <c r="A2713" s="42"/>
      <c r="B2713" s="42"/>
      <c r="C2713" s="42"/>
      <c r="D2713" s="42"/>
      <c r="E2713" s="42"/>
      <c r="F2713" s="62"/>
      <c r="G2713" s="62"/>
      <c r="H2713" s="63"/>
      <c r="I2713" s="293"/>
      <c r="K2713" s="42"/>
      <c r="L2713" s="42"/>
      <c r="M2713" s="42"/>
      <c r="N2713" s="42"/>
      <c r="O2713" s="63"/>
      <c r="P2713" s="42"/>
      <c r="Q2713" s="42"/>
      <c r="S2713" s="42"/>
      <c r="T2713" s="39"/>
      <c r="U2713" s="39"/>
      <c r="V2713" s="39"/>
      <c r="W2713" s="39"/>
      <c r="X2713" s="39"/>
      <c r="Y2713" s="39"/>
      <c r="AN2713" s="68"/>
      <c r="AO2713" s="68"/>
    </row>
    <row r="2714" spans="1:41" s="43" customFormat="1" x14ac:dyDescent="0.25">
      <c r="A2714" s="42"/>
      <c r="B2714" s="42"/>
      <c r="C2714" s="42"/>
      <c r="D2714" s="42"/>
      <c r="E2714" s="42"/>
      <c r="F2714" s="62"/>
      <c r="G2714" s="62"/>
      <c r="H2714" s="63"/>
      <c r="I2714" s="293"/>
      <c r="K2714" s="42"/>
      <c r="L2714" s="42"/>
      <c r="M2714" s="42"/>
      <c r="N2714" s="42"/>
      <c r="O2714" s="63"/>
      <c r="P2714" s="42"/>
      <c r="Q2714" s="42"/>
      <c r="S2714" s="42"/>
      <c r="T2714" s="39"/>
      <c r="U2714" s="39"/>
      <c r="V2714" s="39"/>
      <c r="W2714" s="39"/>
      <c r="X2714" s="39"/>
      <c r="Y2714" s="39"/>
      <c r="AN2714" s="68"/>
      <c r="AO2714" s="68"/>
    </row>
    <row r="2715" spans="1:41" s="43" customFormat="1" x14ac:dyDescent="0.25">
      <c r="A2715" s="42"/>
      <c r="B2715" s="42"/>
      <c r="C2715" s="42"/>
      <c r="D2715" s="42"/>
      <c r="E2715" s="42"/>
      <c r="F2715" s="62"/>
      <c r="G2715" s="62"/>
      <c r="H2715" s="63"/>
      <c r="I2715" s="293"/>
      <c r="K2715" s="42"/>
      <c r="L2715" s="42"/>
      <c r="M2715" s="42"/>
      <c r="N2715" s="42"/>
      <c r="O2715" s="63"/>
      <c r="P2715" s="42"/>
      <c r="Q2715" s="42"/>
      <c r="S2715" s="42"/>
      <c r="T2715" s="39"/>
      <c r="U2715" s="39"/>
      <c r="V2715" s="39"/>
      <c r="W2715" s="39"/>
      <c r="X2715" s="39"/>
      <c r="Y2715" s="39"/>
      <c r="AN2715" s="68"/>
      <c r="AO2715" s="68"/>
    </row>
    <row r="2716" spans="1:41" s="43" customFormat="1" x14ac:dyDescent="0.25">
      <c r="A2716" s="42"/>
      <c r="B2716" s="42"/>
      <c r="C2716" s="42"/>
      <c r="D2716" s="42"/>
      <c r="E2716" s="42"/>
      <c r="F2716" s="62"/>
      <c r="G2716" s="62"/>
      <c r="H2716" s="63"/>
      <c r="I2716" s="293"/>
      <c r="K2716" s="42"/>
      <c r="L2716" s="42"/>
      <c r="M2716" s="42"/>
      <c r="N2716" s="42"/>
      <c r="O2716" s="63"/>
      <c r="P2716" s="42"/>
      <c r="Q2716" s="42"/>
      <c r="S2716" s="42"/>
      <c r="T2716" s="39"/>
      <c r="U2716" s="39"/>
      <c r="V2716" s="39"/>
      <c r="W2716" s="39"/>
      <c r="X2716" s="39"/>
      <c r="Y2716" s="39"/>
      <c r="AN2716" s="68"/>
      <c r="AO2716" s="68"/>
    </row>
    <row r="2717" spans="1:41" s="43" customFormat="1" x14ac:dyDescent="0.25">
      <c r="A2717" s="42"/>
      <c r="B2717" s="42"/>
      <c r="C2717" s="42"/>
      <c r="D2717" s="42"/>
      <c r="E2717" s="42"/>
      <c r="F2717" s="62"/>
      <c r="G2717" s="62"/>
      <c r="H2717" s="63"/>
      <c r="I2717" s="293"/>
      <c r="K2717" s="42"/>
      <c r="L2717" s="42"/>
      <c r="M2717" s="42"/>
      <c r="N2717" s="42"/>
      <c r="O2717" s="63"/>
      <c r="P2717" s="42"/>
      <c r="Q2717" s="42"/>
      <c r="S2717" s="42"/>
      <c r="T2717" s="39"/>
      <c r="U2717" s="39"/>
      <c r="V2717" s="39"/>
      <c r="W2717" s="39"/>
      <c r="X2717" s="39"/>
      <c r="Y2717" s="39"/>
      <c r="AN2717" s="68"/>
      <c r="AO2717" s="68"/>
    </row>
    <row r="2718" spans="1:41" s="43" customFormat="1" x14ac:dyDescent="0.25">
      <c r="A2718" s="42"/>
      <c r="B2718" s="42"/>
      <c r="C2718" s="42"/>
      <c r="D2718" s="42"/>
      <c r="E2718" s="42"/>
      <c r="F2718" s="62"/>
      <c r="G2718" s="62"/>
      <c r="H2718" s="63"/>
      <c r="I2718" s="293"/>
      <c r="K2718" s="42"/>
      <c r="L2718" s="42"/>
      <c r="M2718" s="42"/>
      <c r="N2718" s="42"/>
      <c r="O2718" s="63"/>
      <c r="P2718" s="42"/>
      <c r="Q2718" s="42"/>
      <c r="S2718" s="42"/>
      <c r="T2718" s="39"/>
      <c r="U2718" s="39"/>
      <c r="V2718" s="39"/>
      <c r="W2718" s="39"/>
      <c r="X2718" s="39"/>
      <c r="Y2718" s="39"/>
      <c r="AN2718" s="68"/>
      <c r="AO2718" s="68"/>
    </row>
    <row r="2719" spans="1:41" s="43" customFormat="1" x14ac:dyDescent="0.25">
      <c r="A2719" s="42"/>
      <c r="B2719" s="42"/>
      <c r="C2719" s="42"/>
      <c r="D2719" s="42"/>
      <c r="E2719" s="42"/>
      <c r="F2719" s="62"/>
      <c r="G2719" s="62"/>
      <c r="H2719" s="63"/>
      <c r="I2719" s="293"/>
      <c r="K2719" s="42"/>
      <c r="L2719" s="42"/>
      <c r="M2719" s="42"/>
      <c r="N2719" s="42"/>
      <c r="O2719" s="63"/>
      <c r="P2719" s="42"/>
      <c r="Q2719" s="42"/>
      <c r="S2719" s="42"/>
      <c r="T2719" s="39"/>
      <c r="U2719" s="39"/>
      <c r="V2719" s="39"/>
      <c r="W2719" s="39"/>
      <c r="X2719" s="39"/>
      <c r="Y2719" s="39"/>
      <c r="AN2719" s="68"/>
      <c r="AO2719" s="68"/>
    </row>
    <row r="2720" spans="1:41" s="43" customFormat="1" x14ac:dyDescent="0.25">
      <c r="A2720" s="42"/>
      <c r="B2720" s="42"/>
      <c r="C2720" s="42"/>
      <c r="D2720" s="42"/>
      <c r="E2720" s="42"/>
      <c r="F2720" s="62"/>
      <c r="G2720" s="62"/>
      <c r="H2720" s="63"/>
      <c r="I2720" s="293"/>
      <c r="K2720" s="42"/>
      <c r="L2720" s="42"/>
      <c r="M2720" s="42"/>
      <c r="N2720" s="42"/>
      <c r="O2720" s="63"/>
      <c r="P2720" s="42"/>
      <c r="Q2720" s="42"/>
      <c r="S2720" s="42"/>
      <c r="T2720" s="39"/>
      <c r="U2720" s="39"/>
      <c r="V2720" s="39"/>
      <c r="W2720" s="39"/>
      <c r="X2720" s="39"/>
      <c r="Y2720" s="39"/>
      <c r="AN2720" s="68"/>
      <c r="AO2720" s="68"/>
    </row>
    <row r="2721" spans="1:41" s="43" customFormat="1" x14ac:dyDescent="0.25">
      <c r="A2721" s="42"/>
      <c r="B2721" s="42"/>
      <c r="C2721" s="42"/>
      <c r="D2721" s="42"/>
      <c r="E2721" s="42"/>
      <c r="F2721" s="62"/>
      <c r="G2721" s="62"/>
      <c r="H2721" s="63"/>
      <c r="I2721" s="293"/>
      <c r="K2721" s="42"/>
      <c r="L2721" s="42"/>
      <c r="M2721" s="42"/>
      <c r="N2721" s="42"/>
      <c r="O2721" s="63"/>
      <c r="P2721" s="42"/>
      <c r="Q2721" s="42"/>
      <c r="S2721" s="42"/>
      <c r="T2721" s="39"/>
      <c r="U2721" s="39"/>
      <c r="V2721" s="39"/>
      <c r="W2721" s="39"/>
      <c r="X2721" s="39"/>
      <c r="Y2721" s="39"/>
      <c r="AN2721" s="68"/>
      <c r="AO2721" s="68"/>
    </row>
    <row r="2722" spans="1:41" s="43" customFormat="1" x14ac:dyDescent="0.25">
      <c r="A2722" s="42"/>
      <c r="B2722" s="42"/>
      <c r="C2722" s="42"/>
      <c r="D2722" s="42"/>
      <c r="E2722" s="42"/>
      <c r="F2722" s="62"/>
      <c r="G2722" s="62"/>
      <c r="H2722" s="63"/>
      <c r="I2722" s="293"/>
      <c r="K2722" s="42"/>
      <c r="L2722" s="42"/>
      <c r="M2722" s="42"/>
      <c r="N2722" s="42"/>
      <c r="O2722" s="63"/>
      <c r="P2722" s="42"/>
      <c r="Q2722" s="42"/>
      <c r="S2722" s="42"/>
      <c r="T2722" s="39"/>
      <c r="U2722" s="39"/>
      <c r="V2722" s="39"/>
      <c r="W2722" s="39"/>
      <c r="X2722" s="39"/>
      <c r="Y2722" s="39"/>
      <c r="AN2722" s="68"/>
      <c r="AO2722" s="68"/>
    </row>
    <row r="2723" spans="1:41" s="43" customFormat="1" x14ac:dyDescent="0.25">
      <c r="A2723" s="42"/>
      <c r="B2723" s="42"/>
      <c r="C2723" s="42"/>
      <c r="D2723" s="42"/>
      <c r="E2723" s="42"/>
      <c r="F2723" s="62"/>
      <c r="G2723" s="62"/>
      <c r="H2723" s="63"/>
      <c r="I2723" s="293"/>
      <c r="K2723" s="42"/>
      <c r="L2723" s="42"/>
      <c r="M2723" s="42"/>
      <c r="N2723" s="42"/>
      <c r="O2723" s="63"/>
      <c r="P2723" s="42"/>
      <c r="Q2723" s="42"/>
      <c r="S2723" s="42"/>
      <c r="T2723" s="39"/>
      <c r="U2723" s="39"/>
      <c r="V2723" s="39"/>
      <c r="W2723" s="39"/>
      <c r="X2723" s="39"/>
      <c r="Y2723" s="39"/>
      <c r="AN2723" s="68"/>
      <c r="AO2723" s="68"/>
    </row>
    <row r="2724" spans="1:41" s="43" customFormat="1" x14ac:dyDescent="0.25">
      <c r="A2724" s="42"/>
      <c r="B2724" s="42"/>
      <c r="C2724" s="42"/>
      <c r="D2724" s="42"/>
      <c r="E2724" s="42"/>
      <c r="F2724" s="62"/>
      <c r="G2724" s="62"/>
      <c r="H2724" s="63"/>
      <c r="I2724" s="293"/>
      <c r="K2724" s="42"/>
      <c r="L2724" s="42"/>
      <c r="M2724" s="42"/>
      <c r="N2724" s="42"/>
      <c r="O2724" s="63"/>
      <c r="P2724" s="42"/>
      <c r="Q2724" s="42"/>
      <c r="S2724" s="42"/>
      <c r="T2724" s="39"/>
      <c r="U2724" s="39"/>
      <c r="V2724" s="39"/>
      <c r="W2724" s="39"/>
      <c r="X2724" s="39"/>
      <c r="Y2724" s="39"/>
      <c r="AN2724" s="68"/>
      <c r="AO2724" s="68"/>
    </row>
    <row r="2725" spans="1:41" s="43" customFormat="1" x14ac:dyDescent="0.25">
      <c r="A2725" s="42"/>
      <c r="B2725" s="42"/>
      <c r="C2725" s="42"/>
      <c r="D2725" s="42"/>
      <c r="E2725" s="42"/>
      <c r="F2725" s="62"/>
      <c r="G2725" s="62"/>
      <c r="H2725" s="63"/>
      <c r="I2725" s="293"/>
      <c r="K2725" s="42"/>
      <c r="L2725" s="42"/>
      <c r="M2725" s="42"/>
      <c r="N2725" s="42"/>
      <c r="O2725" s="63"/>
      <c r="P2725" s="42"/>
      <c r="Q2725" s="42"/>
      <c r="S2725" s="42"/>
      <c r="T2725" s="39"/>
      <c r="U2725" s="39"/>
      <c r="V2725" s="39"/>
      <c r="W2725" s="39"/>
      <c r="X2725" s="39"/>
      <c r="Y2725" s="39"/>
      <c r="AN2725" s="68"/>
      <c r="AO2725" s="68"/>
    </row>
    <row r="2726" spans="1:41" s="43" customFormat="1" x14ac:dyDescent="0.25">
      <c r="A2726" s="42"/>
      <c r="B2726" s="42"/>
      <c r="C2726" s="42"/>
      <c r="D2726" s="42"/>
      <c r="E2726" s="42"/>
      <c r="F2726" s="62"/>
      <c r="G2726" s="62"/>
      <c r="H2726" s="63"/>
      <c r="I2726" s="293"/>
      <c r="K2726" s="42"/>
      <c r="L2726" s="42"/>
      <c r="M2726" s="42"/>
      <c r="N2726" s="42"/>
      <c r="O2726" s="63"/>
      <c r="P2726" s="42"/>
      <c r="Q2726" s="42"/>
      <c r="S2726" s="42"/>
      <c r="T2726" s="39"/>
      <c r="U2726" s="39"/>
      <c r="V2726" s="39"/>
      <c r="W2726" s="39"/>
      <c r="X2726" s="39"/>
      <c r="Y2726" s="39"/>
      <c r="AN2726" s="68"/>
      <c r="AO2726" s="68"/>
    </row>
    <row r="2727" spans="1:41" s="43" customFormat="1" x14ac:dyDescent="0.25">
      <c r="A2727" s="42"/>
      <c r="B2727" s="42"/>
      <c r="C2727" s="42"/>
      <c r="D2727" s="42"/>
      <c r="E2727" s="42"/>
      <c r="F2727" s="62"/>
      <c r="G2727" s="62"/>
      <c r="H2727" s="63"/>
      <c r="I2727" s="293"/>
      <c r="K2727" s="42"/>
      <c r="L2727" s="42"/>
      <c r="M2727" s="42"/>
      <c r="N2727" s="42"/>
      <c r="O2727" s="63"/>
      <c r="P2727" s="42"/>
      <c r="Q2727" s="42"/>
      <c r="S2727" s="42"/>
      <c r="T2727" s="39"/>
      <c r="U2727" s="39"/>
      <c r="V2727" s="39"/>
      <c r="W2727" s="39"/>
      <c r="X2727" s="39"/>
      <c r="Y2727" s="39"/>
      <c r="AN2727" s="68"/>
      <c r="AO2727" s="68"/>
    </row>
    <row r="2728" spans="1:41" s="43" customFormat="1" x14ac:dyDescent="0.25">
      <c r="A2728" s="42"/>
      <c r="B2728" s="42"/>
      <c r="C2728" s="42"/>
      <c r="D2728" s="42"/>
      <c r="E2728" s="42"/>
      <c r="F2728" s="62"/>
      <c r="G2728" s="62"/>
      <c r="H2728" s="63"/>
      <c r="I2728" s="293"/>
      <c r="K2728" s="42"/>
      <c r="L2728" s="42"/>
      <c r="M2728" s="42"/>
      <c r="N2728" s="42"/>
      <c r="O2728" s="63"/>
      <c r="P2728" s="42"/>
      <c r="Q2728" s="42"/>
      <c r="S2728" s="42"/>
      <c r="T2728" s="39"/>
      <c r="U2728" s="39"/>
      <c r="V2728" s="39"/>
      <c r="W2728" s="39"/>
      <c r="X2728" s="39"/>
      <c r="Y2728" s="39"/>
      <c r="AN2728" s="68"/>
      <c r="AO2728" s="68"/>
    </row>
    <row r="2729" spans="1:41" s="43" customFormat="1" x14ac:dyDescent="0.25">
      <c r="A2729" s="42"/>
      <c r="B2729" s="42"/>
      <c r="C2729" s="42"/>
      <c r="D2729" s="42"/>
      <c r="E2729" s="42"/>
      <c r="F2729" s="62"/>
      <c r="G2729" s="62"/>
      <c r="H2729" s="63"/>
      <c r="I2729" s="293"/>
      <c r="K2729" s="42"/>
      <c r="L2729" s="42"/>
      <c r="M2729" s="42"/>
      <c r="N2729" s="42"/>
      <c r="O2729" s="63"/>
      <c r="P2729" s="42"/>
      <c r="Q2729" s="42"/>
      <c r="S2729" s="42"/>
      <c r="T2729" s="39"/>
      <c r="U2729" s="39"/>
      <c r="V2729" s="39"/>
      <c r="W2729" s="39"/>
      <c r="X2729" s="39"/>
      <c r="Y2729" s="39"/>
      <c r="AN2729" s="68"/>
      <c r="AO2729" s="68"/>
    </row>
    <row r="2730" spans="1:41" s="43" customFormat="1" x14ac:dyDescent="0.25">
      <c r="A2730" s="42"/>
      <c r="B2730" s="42"/>
      <c r="C2730" s="42"/>
      <c r="D2730" s="42"/>
      <c r="E2730" s="42"/>
      <c r="F2730" s="62"/>
      <c r="G2730" s="62"/>
      <c r="H2730" s="63"/>
      <c r="I2730" s="293"/>
      <c r="K2730" s="42"/>
      <c r="L2730" s="42"/>
      <c r="M2730" s="42"/>
      <c r="N2730" s="42"/>
      <c r="O2730" s="63"/>
      <c r="P2730" s="42"/>
      <c r="Q2730" s="42"/>
      <c r="S2730" s="42"/>
      <c r="T2730" s="39"/>
      <c r="U2730" s="39"/>
      <c r="V2730" s="39"/>
      <c r="W2730" s="39"/>
      <c r="X2730" s="39"/>
      <c r="Y2730" s="39"/>
      <c r="AN2730" s="68"/>
      <c r="AO2730" s="68"/>
    </row>
    <row r="2731" spans="1:41" s="43" customFormat="1" x14ac:dyDescent="0.25">
      <c r="A2731" s="42"/>
      <c r="B2731" s="42"/>
      <c r="C2731" s="42"/>
      <c r="D2731" s="42"/>
      <c r="E2731" s="42"/>
      <c r="F2731" s="62"/>
      <c r="G2731" s="62"/>
      <c r="H2731" s="63"/>
      <c r="I2731" s="293"/>
      <c r="K2731" s="42"/>
      <c r="L2731" s="42"/>
      <c r="M2731" s="42"/>
      <c r="N2731" s="42"/>
      <c r="O2731" s="63"/>
      <c r="P2731" s="42"/>
      <c r="Q2731" s="42"/>
      <c r="S2731" s="42"/>
      <c r="T2731" s="39"/>
      <c r="U2731" s="39"/>
      <c r="V2731" s="39"/>
      <c r="W2731" s="39"/>
      <c r="X2731" s="39"/>
      <c r="Y2731" s="39"/>
      <c r="AN2731" s="68"/>
      <c r="AO2731" s="68"/>
    </row>
    <row r="2732" spans="1:41" s="43" customFormat="1" x14ac:dyDescent="0.25">
      <c r="A2732" s="42"/>
      <c r="B2732" s="42"/>
      <c r="C2732" s="42"/>
      <c r="D2732" s="42"/>
      <c r="E2732" s="42"/>
      <c r="F2732" s="62"/>
      <c r="G2732" s="62"/>
      <c r="H2732" s="63"/>
      <c r="I2732" s="293"/>
      <c r="K2732" s="42"/>
      <c r="L2732" s="42"/>
      <c r="M2732" s="42"/>
      <c r="N2732" s="42"/>
      <c r="O2732" s="63"/>
      <c r="P2732" s="42"/>
      <c r="Q2732" s="42"/>
      <c r="S2732" s="42"/>
      <c r="T2732" s="39"/>
      <c r="U2732" s="39"/>
      <c r="V2732" s="39"/>
      <c r="W2732" s="39"/>
      <c r="X2732" s="39"/>
      <c r="Y2732" s="39"/>
      <c r="AN2732" s="68"/>
      <c r="AO2732" s="68"/>
    </row>
    <row r="2733" spans="1:41" s="43" customFormat="1" x14ac:dyDescent="0.25">
      <c r="A2733" s="42"/>
      <c r="B2733" s="42"/>
      <c r="C2733" s="42"/>
      <c r="D2733" s="42"/>
      <c r="E2733" s="42"/>
      <c r="F2733" s="62"/>
      <c r="G2733" s="62"/>
      <c r="H2733" s="63"/>
      <c r="I2733" s="293"/>
      <c r="K2733" s="42"/>
      <c r="L2733" s="42"/>
      <c r="M2733" s="42"/>
      <c r="N2733" s="42"/>
      <c r="O2733" s="63"/>
      <c r="P2733" s="42"/>
      <c r="Q2733" s="42"/>
      <c r="S2733" s="42"/>
      <c r="T2733" s="39"/>
      <c r="U2733" s="39"/>
      <c r="V2733" s="39"/>
      <c r="W2733" s="39"/>
      <c r="X2733" s="39"/>
      <c r="Y2733" s="39"/>
      <c r="AN2733" s="68"/>
      <c r="AO2733" s="68"/>
    </row>
    <row r="2734" spans="1:41" s="43" customFormat="1" x14ac:dyDescent="0.25">
      <c r="A2734" s="42"/>
      <c r="B2734" s="42"/>
      <c r="C2734" s="42"/>
      <c r="D2734" s="42"/>
      <c r="E2734" s="42"/>
      <c r="F2734" s="62"/>
      <c r="G2734" s="62"/>
      <c r="H2734" s="63"/>
      <c r="I2734" s="293"/>
      <c r="K2734" s="42"/>
      <c r="L2734" s="42"/>
      <c r="M2734" s="42"/>
      <c r="N2734" s="42"/>
      <c r="O2734" s="63"/>
      <c r="P2734" s="42"/>
      <c r="Q2734" s="42"/>
      <c r="S2734" s="42"/>
      <c r="T2734" s="39"/>
      <c r="U2734" s="39"/>
      <c r="V2734" s="39"/>
      <c r="W2734" s="39"/>
      <c r="X2734" s="39"/>
      <c r="Y2734" s="39"/>
      <c r="AN2734" s="68"/>
      <c r="AO2734" s="68"/>
    </row>
    <row r="2735" spans="1:41" s="43" customFormat="1" x14ac:dyDescent="0.25">
      <c r="A2735" s="42"/>
      <c r="B2735" s="42"/>
      <c r="C2735" s="42"/>
      <c r="D2735" s="42"/>
      <c r="E2735" s="42"/>
      <c r="F2735" s="62"/>
      <c r="G2735" s="62"/>
      <c r="H2735" s="63"/>
      <c r="I2735" s="293"/>
      <c r="K2735" s="42"/>
      <c r="L2735" s="42"/>
      <c r="M2735" s="42"/>
      <c r="N2735" s="42"/>
      <c r="O2735" s="63"/>
      <c r="P2735" s="42"/>
      <c r="Q2735" s="42"/>
      <c r="S2735" s="42"/>
      <c r="T2735" s="39"/>
      <c r="U2735" s="39"/>
      <c r="V2735" s="39"/>
      <c r="W2735" s="39"/>
      <c r="X2735" s="39"/>
      <c r="Y2735" s="39"/>
      <c r="AN2735" s="68"/>
      <c r="AO2735" s="68"/>
    </row>
    <row r="2736" spans="1:41" s="43" customFormat="1" x14ac:dyDescent="0.25">
      <c r="A2736" s="42"/>
      <c r="B2736" s="42"/>
      <c r="C2736" s="42"/>
      <c r="D2736" s="42"/>
      <c r="E2736" s="42"/>
      <c r="F2736" s="62"/>
      <c r="G2736" s="62"/>
      <c r="H2736" s="63"/>
      <c r="I2736" s="293"/>
      <c r="K2736" s="42"/>
      <c r="L2736" s="42"/>
      <c r="M2736" s="42"/>
      <c r="N2736" s="42"/>
      <c r="O2736" s="63"/>
      <c r="P2736" s="42"/>
      <c r="Q2736" s="42"/>
      <c r="S2736" s="42"/>
      <c r="T2736" s="39"/>
      <c r="U2736" s="39"/>
      <c r="V2736" s="39"/>
      <c r="W2736" s="39"/>
      <c r="X2736" s="39"/>
      <c r="Y2736" s="39"/>
      <c r="AN2736" s="68"/>
      <c r="AO2736" s="68"/>
    </row>
    <row r="2737" spans="1:41" s="43" customFormat="1" x14ac:dyDescent="0.25">
      <c r="A2737" s="42"/>
      <c r="B2737" s="42"/>
      <c r="C2737" s="42"/>
      <c r="D2737" s="42"/>
      <c r="E2737" s="42"/>
      <c r="F2737" s="62"/>
      <c r="G2737" s="62"/>
      <c r="H2737" s="63"/>
      <c r="I2737" s="293"/>
      <c r="K2737" s="42"/>
      <c r="L2737" s="42"/>
      <c r="M2737" s="42"/>
      <c r="N2737" s="42"/>
      <c r="O2737" s="63"/>
      <c r="P2737" s="42"/>
      <c r="Q2737" s="42"/>
      <c r="S2737" s="42"/>
      <c r="T2737" s="39"/>
      <c r="U2737" s="39"/>
      <c r="V2737" s="39"/>
      <c r="W2737" s="39"/>
      <c r="X2737" s="39"/>
      <c r="Y2737" s="39"/>
      <c r="AN2737" s="68"/>
      <c r="AO2737" s="68"/>
    </row>
    <row r="2738" spans="1:41" s="43" customFormat="1" x14ac:dyDescent="0.25">
      <c r="A2738" s="42"/>
      <c r="B2738" s="42"/>
      <c r="C2738" s="42"/>
      <c r="D2738" s="42"/>
      <c r="E2738" s="42"/>
      <c r="F2738" s="62"/>
      <c r="G2738" s="62"/>
      <c r="H2738" s="63"/>
      <c r="I2738" s="293"/>
      <c r="K2738" s="42"/>
      <c r="L2738" s="42"/>
      <c r="M2738" s="42"/>
      <c r="N2738" s="42"/>
      <c r="O2738" s="63"/>
      <c r="P2738" s="42"/>
      <c r="Q2738" s="42"/>
      <c r="S2738" s="42"/>
      <c r="T2738" s="39"/>
      <c r="U2738" s="39"/>
      <c r="V2738" s="39"/>
      <c r="W2738" s="39"/>
      <c r="X2738" s="39"/>
      <c r="Y2738" s="39"/>
      <c r="AN2738" s="68"/>
      <c r="AO2738" s="68"/>
    </row>
    <row r="2739" spans="1:41" s="43" customFormat="1" x14ac:dyDescent="0.25">
      <c r="A2739" s="42"/>
      <c r="B2739" s="42"/>
      <c r="C2739" s="42"/>
      <c r="D2739" s="42"/>
      <c r="E2739" s="42"/>
      <c r="F2739" s="62"/>
      <c r="G2739" s="62"/>
      <c r="H2739" s="63"/>
      <c r="I2739" s="293"/>
      <c r="K2739" s="42"/>
      <c r="L2739" s="42"/>
      <c r="M2739" s="42"/>
      <c r="N2739" s="42"/>
      <c r="O2739" s="63"/>
      <c r="P2739" s="42"/>
      <c r="Q2739" s="42"/>
      <c r="S2739" s="42"/>
      <c r="T2739" s="39"/>
      <c r="U2739" s="39"/>
      <c r="V2739" s="39"/>
      <c r="W2739" s="39"/>
      <c r="X2739" s="39"/>
      <c r="Y2739" s="39"/>
      <c r="AN2739" s="68"/>
      <c r="AO2739" s="68"/>
    </row>
    <row r="2740" spans="1:41" s="43" customFormat="1" x14ac:dyDescent="0.25">
      <c r="A2740" s="42"/>
      <c r="B2740" s="42"/>
      <c r="C2740" s="42"/>
      <c r="D2740" s="42"/>
      <c r="E2740" s="42"/>
      <c r="F2740" s="62"/>
      <c r="G2740" s="62"/>
      <c r="H2740" s="63"/>
      <c r="I2740" s="293"/>
      <c r="K2740" s="42"/>
      <c r="L2740" s="42"/>
      <c r="M2740" s="42"/>
      <c r="N2740" s="42"/>
      <c r="O2740" s="63"/>
      <c r="P2740" s="42"/>
      <c r="Q2740" s="42"/>
      <c r="S2740" s="42"/>
      <c r="T2740" s="39"/>
      <c r="U2740" s="39"/>
      <c r="V2740" s="39"/>
      <c r="W2740" s="39"/>
      <c r="X2740" s="39"/>
      <c r="Y2740" s="39"/>
      <c r="AN2740" s="68"/>
      <c r="AO2740" s="68"/>
    </row>
    <row r="2741" spans="1:41" s="43" customFormat="1" x14ac:dyDescent="0.25">
      <c r="A2741" s="42"/>
      <c r="B2741" s="42"/>
      <c r="C2741" s="42"/>
      <c r="D2741" s="42"/>
      <c r="E2741" s="42"/>
      <c r="F2741" s="62"/>
      <c r="G2741" s="62"/>
      <c r="H2741" s="63"/>
      <c r="I2741" s="293"/>
      <c r="K2741" s="42"/>
      <c r="L2741" s="42"/>
      <c r="M2741" s="42"/>
      <c r="N2741" s="42"/>
      <c r="O2741" s="63"/>
      <c r="P2741" s="42"/>
      <c r="Q2741" s="42"/>
      <c r="S2741" s="42"/>
      <c r="T2741" s="39"/>
      <c r="U2741" s="39"/>
      <c r="V2741" s="39"/>
      <c r="W2741" s="39"/>
      <c r="X2741" s="39"/>
      <c r="Y2741" s="39"/>
      <c r="AN2741" s="68"/>
      <c r="AO2741" s="68"/>
    </row>
    <row r="2742" spans="1:41" s="43" customFormat="1" x14ac:dyDescent="0.25">
      <c r="A2742" s="42"/>
      <c r="B2742" s="42"/>
      <c r="C2742" s="42"/>
      <c r="D2742" s="42"/>
      <c r="E2742" s="42"/>
      <c r="F2742" s="62"/>
      <c r="G2742" s="62"/>
      <c r="H2742" s="63"/>
      <c r="I2742" s="293"/>
      <c r="K2742" s="42"/>
      <c r="L2742" s="42"/>
      <c r="M2742" s="42"/>
      <c r="N2742" s="42"/>
      <c r="O2742" s="63"/>
      <c r="P2742" s="42"/>
      <c r="Q2742" s="42"/>
      <c r="S2742" s="42"/>
      <c r="T2742" s="39"/>
      <c r="U2742" s="39"/>
      <c r="V2742" s="39"/>
      <c r="W2742" s="39"/>
      <c r="X2742" s="39"/>
      <c r="Y2742" s="39"/>
      <c r="AN2742" s="68"/>
      <c r="AO2742" s="68"/>
    </row>
    <row r="2743" spans="1:41" s="43" customFormat="1" x14ac:dyDescent="0.25">
      <c r="A2743" s="42"/>
      <c r="B2743" s="42"/>
      <c r="C2743" s="42"/>
      <c r="D2743" s="42"/>
      <c r="E2743" s="42"/>
      <c r="F2743" s="62"/>
      <c r="G2743" s="62"/>
      <c r="H2743" s="63"/>
      <c r="I2743" s="293"/>
      <c r="K2743" s="42"/>
      <c r="L2743" s="42"/>
      <c r="M2743" s="42"/>
      <c r="N2743" s="42"/>
      <c r="O2743" s="63"/>
      <c r="P2743" s="42"/>
      <c r="Q2743" s="42"/>
      <c r="S2743" s="42"/>
      <c r="T2743" s="39"/>
      <c r="U2743" s="39"/>
      <c r="V2743" s="39"/>
      <c r="W2743" s="39"/>
      <c r="X2743" s="39"/>
      <c r="Y2743" s="39"/>
      <c r="AN2743" s="68"/>
      <c r="AO2743" s="68"/>
    </row>
    <row r="2744" spans="1:41" s="43" customFormat="1" x14ac:dyDescent="0.25">
      <c r="A2744" s="42"/>
      <c r="B2744" s="42"/>
      <c r="C2744" s="42"/>
      <c r="D2744" s="42"/>
      <c r="E2744" s="42"/>
      <c r="F2744" s="62"/>
      <c r="G2744" s="62"/>
      <c r="H2744" s="63"/>
      <c r="I2744" s="293"/>
      <c r="K2744" s="42"/>
      <c r="L2744" s="42"/>
      <c r="M2744" s="42"/>
      <c r="N2744" s="42"/>
      <c r="O2744" s="63"/>
      <c r="P2744" s="42"/>
      <c r="Q2744" s="42"/>
      <c r="S2744" s="42"/>
      <c r="T2744" s="39"/>
      <c r="U2744" s="39"/>
      <c r="V2744" s="39"/>
      <c r="W2744" s="39"/>
      <c r="X2744" s="39"/>
      <c r="Y2744" s="39"/>
      <c r="AN2744" s="68"/>
      <c r="AO2744" s="68"/>
    </row>
    <row r="2745" spans="1:41" s="43" customFormat="1" x14ac:dyDescent="0.25">
      <c r="A2745" s="42"/>
      <c r="B2745" s="42"/>
      <c r="C2745" s="42"/>
      <c r="D2745" s="42"/>
      <c r="E2745" s="42"/>
      <c r="F2745" s="62"/>
      <c r="G2745" s="62"/>
      <c r="H2745" s="63"/>
      <c r="I2745" s="293"/>
      <c r="K2745" s="42"/>
      <c r="L2745" s="42"/>
      <c r="M2745" s="42"/>
      <c r="N2745" s="42"/>
      <c r="O2745" s="63"/>
      <c r="P2745" s="42"/>
      <c r="Q2745" s="42"/>
      <c r="S2745" s="42"/>
      <c r="T2745" s="39"/>
      <c r="U2745" s="39"/>
      <c r="V2745" s="39"/>
      <c r="W2745" s="39"/>
      <c r="X2745" s="39"/>
      <c r="Y2745" s="39"/>
      <c r="AN2745" s="68"/>
      <c r="AO2745" s="68"/>
    </row>
    <row r="2746" spans="1:41" s="43" customFormat="1" x14ac:dyDescent="0.25">
      <c r="A2746" s="42"/>
      <c r="B2746" s="42"/>
      <c r="C2746" s="42"/>
      <c r="D2746" s="42"/>
      <c r="E2746" s="42"/>
      <c r="F2746" s="62"/>
      <c r="G2746" s="62"/>
      <c r="H2746" s="63"/>
      <c r="I2746" s="293"/>
      <c r="K2746" s="42"/>
      <c r="L2746" s="42"/>
      <c r="M2746" s="42"/>
      <c r="N2746" s="42"/>
      <c r="O2746" s="63"/>
      <c r="P2746" s="42"/>
      <c r="Q2746" s="42"/>
      <c r="S2746" s="42"/>
      <c r="T2746" s="39"/>
      <c r="U2746" s="39"/>
      <c r="V2746" s="39"/>
      <c r="W2746" s="39"/>
      <c r="X2746" s="39"/>
      <c r="Y2746" s="39"/>
      <c r="AN2746" s="68"/>
      <c r="AO2746" s="68"/>
    </row>
    <row r="2747" spans="1:41" s="43" customFormat="1" x14ac:dyDescent="0.25">
      <c r="A2747" s="42"/>
      <c r="B2747" s="42"/>
      <c r="C2747" s="42"/>
      <c r="D2747" s="42"/>
      <c r="E2747" s="42"/>
      <c r="F2747" s="62"/>
      <c r="G2747" s="62"/>
      <c r="H2747" s="63"/>
      <c r="I2747" s="293"/>
      <c r="K2747" s="42"/>
      <c r="L2747" s="42"/>
      <c r="M2747" s="42"/>
      <c r="N2747" s="42"/>
      <c r="O2747" s="63"/>
      <c r="P2747" s="42"/>
      <c r="Q2747" s="42"/>
      <c r="S2747" s="42"/>
      <c r="T2747" s="39"/>
      <c r="U2747" s="39"/>
      <c r="V2747" s="39"/>
      <c r="W2747" s="39"/>
      <c r="X2747" s="39"/>
      <c r="Y2747" s="39"/>
      <c r="AN2747" s="68"/>
      <c r="AO2747" s="68"/>
    </row>
    <row r="2748" spans="1:41" s="43" customFormat="1" x14ac:dyDescent="0.25">
      <c r="A2748" s="42"/>
      <c r="B2748" s="42"/>
      <c r="C2748" s="42"/>
      <c r="D2748" s="42"/>
      <c r="E2748" s="42"/>
      <c r="F2748" s="62"/>
      <c r="G2748" s="62"/>
      <c r="H2748" s="63"/>
      <c r="I2748" s="293"/>
      <c r="K2748" s="42"/>
      <c r="L2748" s="42"/>
      <c r="M2748" s="42"/>
      <c r="N2748" s="42"/>
      <c r="O2748" s="63"/>
      <c r="P2748" s="42"/>
      <c r="Q2748" s="42"/>
      <c r="S2748" s="42"/>
      <c r="T2748" s="39"/>
      <c r="U2748" s="39"/>
      <c r="V2748" s="39"/>
      <c r="W2748" s="39"/>
      <c r="X2748" s="39"/>
      <c r="Y2748" s="39"/>
      <c r="AN2748" s="68"/>
      <c r="AO2748" s="68"/>
    </row>
    <row r="2749" spans="1:41" s="43" customFormat="1" x14ac:dyDescent="0.25">
      <c r="A2749" s="42"/>
      <c r="B2749" s="42"/>
      <c r="C2749" s="42"/>
      <c r="D2749" s="42"/>
      <c r="E2749" s="42"/>
      <c r="F2749" s="62"/>
      <c r="G2749" s="62"/>
      <c r="H2749" s="63"/>
      <c r="I2749" s="293"/>
      <c r="K2749" s="42"/>
      <c r="L2749" s="42"/>
      <c r="M2749" s="42"/>
      <c r="N2749" s="42"/>
      <c r="O2749" s="63"/>
      <c r="P2749" s="42"/>
      <c r="Q2749" s="42"/>
      <c r="S2749" s="42"/>
      <c r="T2749" s="39"/>
      <c r="U2749" s="39"/>
      <c r="V2749" s="39"/>
      <c r="W2749" s="39"/>
      <c r="X2749" s="39"/>
      <c r="Y2749" s="39"/>
      <c r="AN2749" s="68"/>
      <c r="AO2749" s="68"/>
    </row>
    <row r="2750" spans="1:41" s="43" customFormat="1" x14ac:dyDescent="0.25">
      <c r="A2750" s="42"/>
      <c r="B2750" s="42"/>
      <c r="C2750" s="42"/>
      <c r="D2750" s="42"/>
      <c r="E2750" s="42"/>
      <c r="F2750" s="62"/>
      <c r="G2750" s="62"/>
      <c r="H2750" s="63"/>
      <c r="I2750" s="293"/>
      <c r="K2750" s="42"/>
      <c r="L2750" s="42"/>
      <c r="M2750" s="42"/>
      <c r="N2750" s="42"/>
      <c r="O2750" s="63"/>
      <c r="P2750" s="42"/>
      <c r="Q2750" s="42"/>
      <c r="S2750" s="42"/>
      <c r="T2750" s="39"/>
      <c r="U2750" s="39"/>
      <c r="V2750" s="39"/>
      <c r="W2750" s="39"/>
      <c r="X2750" s="39"/>
      <c r="Y2750" s="39"/>
      <c r="AN2750" s="68"/>
      <c r="AO2750" s="68"/>
    </row>
    <row r="2751" spans="1:41" s="43" customFormat="1" x14ac:dyDescent="0.25">
      <c r="A2751" s="42"/>
      <c r="B2751" s="42"/>
      <c r="C2751" s="42"/>
      <c r="D2751" s="42"/>
      <c r="E2751" s="42"/>
      <c r="F2751" s="62"/>
      <c r="G2751" s="62"/>
      <c r="H2751" s="63"/>
      <c r="I2751" s="293"/>
      <c r="K2751" s="42"/>
      <c r="L2751" s="42"/>
      <c r="M2751" s="42"/>
      <c r="N2751" s="42"/>
      <c r="O2751" s="63"/>
      <c r="P2751" s="42"/>
      <c r="Q2751" s="42"/>
      <c r="S2751" s="42"/>
      <c r="T2751" s="39"/>
      <c r="U2751" s="39"/>
      <c r="V2751" s="39"/>
      <c r="W2751" s="39"/>
      <c r="X2751" s="39"/>
      <c r="Y2751" s="39"/>
      <c r="AN2751" s="68"/>
      <c r="AO2751" s="68"/>
    </row>
    <row r="2752" spans="1:41" s="43" customFormat="1" x14ac:dyDescent="0.25">
      <c r="A2752" s="42"/>
      <c r="B2752" s="42"/>
      <c r="C2752" s="42"/>
      <c r="D2752" s="42"/>
      <c r="E2752" s="42"/>
      <c r="F2752" s="62"/>
      <c r="G2752" s="62"/>
      <c r="H2752" s="63"/>
      <c r="I2752" s="293"/>
      <c r="K2752" s="42"/>
      <c r="L2752" s="42"/>
      <c r="M2752" s="42"/>
      <c r="N2752" s="42"/>
      <c r="O2752" s="63"/>
      <c r="P2752" s="42"/>
      <c r="Q2752" s="42"/>
      <c r="S2752" s="42"/>
      <c r="T2752" s="39"/>
      <c r="U2752" s="39"/>
      <c r="V2752" s="39"/>
      <c r="W2752" s="39"/>
      <c r="X2752" s="39"/>
      <c r="Y2752" s="39"/>
      <c r="AN2752" s="68"/>
      <c r="AO2752" s="68"/>
    </row>
    <row r="2753" spans="1:41" s="43" customFormat="1" x14ac:dyDescent="0.25">
      <c r="A2753" s="42"/>
      <c r="B2753" s="42"/>
      <c r="C2753" s="42"/>
      <c r="D2753" s="42"/>
      <c r="E2753" s="42"/>
      <c r="F2753" s="62"/>
      <c r="G2753" s="62"/>
      <c r="H2753" s="63"/>
      <c r="I2753" s="293"/>
      <c r="K2753" s="42"/>
      <c r="L2753" s="42"/>
      <c r="M2753" s="42"/>
      <c r="N2753" s="42"/>
      <c r="O2753" s="63"/>
      <c r="P2753" s="42"/>
      <c r="Q2753" s="42"/>
      <c r="S2753" s="42"/>
      <c r="T2753" s="39"/>
      <c r="U2753" s="39"/>
      <c r="V2753" s="39"/>
      <c r="W2753" s="39"/>
      <c r="X2753" s="39"/>
      <c r="Y2753" s="39"/>
      <c r="AN2753" s="68"/>
      <c r="AO2753" s="68"/>
    </row>
    <row r="2754" spans="1:41" s="43" customFormat="1" x14ac:dyDescent="0.25">
      <c r="A2754" s="42"/>
      <c r="B2754" s="42"/>
      <c r="C2754" s="42"/>
      <c r="D2754" s="42"/>
      <c r="E2754" s="42"/>
      <c r="F2754" s="62"/>
      <c r="G2754" s="62"/>
      <c r="H2754" s="63"/>
      <c r="I2754" s="293"/>
      <c r="K2754" s="42"/>
      <c r="L2754" s="42"/>
      <c r="M2754" s="42"/>
      <c r="N2754" s="42"/>
      <c r="O2754" s="63"/>
      <c r="P2754" s="42"/>
      <c r="Q2754" s="42"/>
      <c r="S2754" s="42"/>
      <c r="T2754" s="39"/>
      <c r="U2754" s="39"/>
      <c r="V2754" s="39"/>
      <c r="W2754" s="39"/>
      <c r="X2754" s="39"/>
      <c r="Y2754" s="39"/>
      <c r="AN2754" s="68"/>
      <c r="AO2754" s="68"/>
    </row>
    <row r="2755" spans="1:41" s="43" customFormat="1" x14ac:dyDescent="0.25">
      <c r="A2755" s="42"/>
      <c r="B2755" s="42"/>
      <c r="C2755" s="42"/>
      <c r="D2755" s="42"/>
      <c r="E2755" s="42"/>
      <c r="F2755" s="62"/>
      <c r="G2755" s="62"/>
      <c r="H2755" s="63"/>
      <c r="I2755" s="293"/>
      <c r="K2755" s="42"/>
      <c r="L2755" s="42"/>
      <c r="M2755" s="42"/>
      <c r="N2755" s="42"/>
      <c r="O2755" s="63"/>
      <c r="P2755" s="42"/>
      <c r="Q2755" s="42"/>
      <c r="S2755" s="42"/>
      <c r="T2755" s="39"/>
      <c r="U2755" s="39"/>
      <c r="V2755" s="39"/>
      <c r="W2755" s="39"/>
      <c r="X2755" s="39"/>
      <c r="Y2755" s="39"/>
      <c r="AN2755" s="68"/>
      <c r="AO2755" s="68"/>
    </row>
    <row r="2756" spans="1:41" s="43" customFormat="1" x14ac:dyDescent="0.25">
      <c r="A2756" s="42"/>
      <c r="B2756" s="42"/>
      <c r="C2756" s="42"/>
      <c r="D2756" s="42"/>
      <c r="E2756" s="42"/>
      <c r="F2756" s="62"/>
      <c r="G2756" s="62"/>
      <c r="H2756" s="63"/>
      <c r="I2756" s="293"/>
      <c r="K2756" s="42"/>
      <c r="L2756" s="42"/>
      <c r="M2756" s="42"/>
      <c r="N2756" s="42"/>
      <c r="O2756" s="63"/>
      <c r="P2756" s="42"/>
      <c r="Q2756" s="42"/>
      <c r="S2756" s="42"/>
      <c r="T2756" s="39"/>
      <c r="U2756" s="39"/>
      <c r="V2756" s="39"/>
      <c r="W2756" s="39"/>
      <c r="X2756" s="39"/>
      <c r="Y2756" s="39"/>
      <c r="AN2756" s="68"/>
      <c r="AO2756" s="68"/>
    </row>
    <row r="2757" spans="1:41" s="43" customFormat="1" x14ac:dyDescent="0.25">
      <c r="A2757" s="42"/>
      <c r="B2757" s="42"/>
      <c r="C2757" s="42"/>
      <c r="D2757" s="42"/>
      <c r="E2757" s="42"/>
      <c r="F2757" s="62"/>
      <c r="G2757" s="62"/>
      <c r="H2757" s="63"/>
      <c r="I2757" s="293"/>
      <c r="K2757" s="42"/>
      <c r="L2757" s="42"/>
      <c r="M2757" s="42"/>
      <c r="N2757" s="42"/>
      <c r="O2757" s="63"/>
      <c r="P2757" s="42"/>
      <c r="Q2757" s="42"/>
      <c r="S2757" s="42"/>
      <c r="T2757" s="39"/>
      <c r="U2757" s="39"/>
      <c r="V2757" s="39"/>
      <c r="W2757" s="39"/>
      <c r="X2757" s="39"/>
      <c r="Y2757" s="39"/>
      <c r="AN2757" s="68"/>
      <c r="AO2757" s="68"/>
    </row>
    <row r="2758" spans="1:41" s="43" customFormat="1" x14ac:dyDescent="0.25">
      <c r="A2758" s="42"/>
      <c r="B2758" s="42"/>
      <c r="C2758" s="42"/>
      <c r="D2758" s="42"/>
      <c r="E2758" s="42"/>
      <c r="F2758" s="62"/>
      <c r="G2758" s="62"/>
      <c r="H2758" s="63"/>
      <c r="I2758" s="293"/>
      <c r="K2758" s="42"/>
      <c r="L2758" s="42"/>
      <c r="M2758" s="42"/>
      <c r="N2758" s="42"/>
      <c r="O2758" s="63"/>
      <c r="P2758" s="42"/>
      <c r="Q2758" s="42"/>
      <c r="S2758" s="42"/>
      <c r="T2758" s="39"/>
      <c r="U2758" s="39"/>
      <c r="V2758" s="39"/>
      <c r="W2758" s="39"/>
      <c r="X2758" s="39"/>
      <c r="Y2758" s="39"/>
      <c r="AN2758" s="68"/>
      <c r="AO2758" s="68"/>
    </row>
    <row r="2759" spans="1:41" s="43" customFormat="1" x14ac:dyDescent="0.25">
      <c r="A2759" s="42"/>
      <c r="B2759" s="42"/>
      <c r="C2759" s="42"/>
      <c r="D2759" s="42"/>
      <c r="E2759" s="42"/>
      <c r="F2759" s="62"/>
      <c r="G2759" s="62"/>
      <c r="H2759" s="63"/>
      <c r="I2759" s="293"/>
      <c r="K2759" s="42"/>
      <c r="L2759" s="42"/>
      <c r="M2759" s="42"/>
      <c r="N2759" s="42"/>
      <c r="O2759" s="63"/>
      <c r="P2759" s="42"/>
      <c r="Q2759" s="42"/>
      <c r="S2759" s="42"/>
      <c r="T2759" s="39"/>
      <c r="U2759" s="39"/>
      <c r="V2759" s="39"/>
      <c r="W2759" s="39"/>
      <c r="X2759" s="39"/>
      <c r="Y2759" s="39"/>
      <c r="AN2759" s="68"/>
      <c r="AO2759" s="68"/>
    </row>
    <row r="2760" spans="1:41" s="43" customFormat="1" x14ac:dyDescent="0.25">
      <c r="A2760" s="42"/>
      <c r="B2760" s="42"/>
      <c r="C2760" s="42"/>
      <c r="D2760" s="42"/>
      <c r="E2760" s="42"/>
      <c r="F2760" s="62"/>
      <c r="G2760" s="62"/>
      <c r="H2760" s="63"/>
      <c r="I2760" s="293"/>
      <c r="K2760" s="42"/>
      <c r="L2760" s="42"/>
      <c r="M2760" s="42"/>
      <c r="N2760" s="42"/>
      <c r="O2760" s="63"/>
      <c r="P2760" s="42"/>
      <c r="Q2760" s="42"/>
      <c r="S2760" s="42"/>
      <c r="T2760" s="39"/>
      <c r="U2760" s="39"/>
      <c r="V2760" s="39"/>
      <c r="W2760" s="39"/>
      <c r="X2760" s="39"/>
      <c r="Y2760" s="39"/>
      <c r="AN2760" s="68"/>
      <c r="AO2760" s="68"/>
    </row>
    <row r="2761" spans="1:41" s="43" customFormat="1" x14ac:dyDescent="0.25">
      <c r="A2761" s="42"/>
      <c r="B2761" s="42"/>
      <c r="C2761" s="42"/>
      <c r="D2761" s="42"/>
      <c r="E2761" s="42"/>
      <c r="F2761" s="62"/>
      <c r="G2761" s="62"/>
      <c r="H2761" s="63"/>
      <c r="I2761" s="293"/>
      <c r="K2761" s="42"/>
      <c r="L2761" s="42"/>
      <c r="M2761" s="42"/>
      <c r="N2761" s="42"/>
      <c r="O2761" s="63"/>
      <c r="P2761" s="42"/>
      <c r="Q2761" s="42"/>
      <c r="S2761" s="42"/>
      <c r="T2761" s="39"/>
      <c r="U2761" s="39"/>
      <c r="V2761" s="39"/>
      <c r="W2761" s="39"/>
      <c r="X2761" s="39"/>
      <c r="Y2761" s="39"/>
      <c r="AN2761" s="68"/>
      <c r="AO2761" s="68"/>
    </row>
    <row r="2762" spans="1:41" s="43" customFormat="1" x14ac:dyDescent="0.25">
      <c r="A2762" s="42"/>
      <c r="B2762" s="42"/>
      <c r="C2762" s="42"/>
      <c r="D2762" s="42"/>
      <c r="E2762" s="42"/>
      <c r="F2762" s="62"/>
      <c r="G2762" s="62"/>
      <c r="H2762" s="63"/>
      <c r="I2762" s="293"/>
      <c r="K2762" s="42"/>
      <c r="L2762" s="42"/>
      <c r="M2762" s="42"/>
      <c r="N2762" s="42"/>
      <c r="O2762" s="63"/>
      <c r="P2762" s="42"/>
      <c r="Q2762" s="42"/>
      <c r="S2762" s="42"/>
      <c r="T2762" s="39"/>
      <c r="U2762" s="39"/>
      <c r="V2762" s="39"/>
      <c r="W2762" s="39"/>
      <c r="X2762" s="39"/>
      <c r="Y2762" s="39"/>
      <c r="AN2762" s="68"/>
      <c r="AO2762" s="68"/>
    </row>
    <row r="2763" spans="1:41" s="43" customFormat="1" x14ac:dyDescent="0.25">
      <c r="A2763" s="42"/>
      <c r="B2763" s="42"/>
      <c r="C2763" s="42"/>
      <c r="D2763" s="42"/>
      <c r="E2763" s="42"/>
      <c r="F2763" s="62"/>
      <c r="G2763" s="62"/>
      <c r="H2763" s="63"/>
      <c r="I2763" s="293"/>
      <c r="K2763" s="42"/>
      <c r="L2763" s="42"/>
      <c r="M2763" s="42"/>
      <c r="N2763" s="42"/>
      <c r="O2763" s="63"/>
      <c r="P2763" s="42"/>
      <c r="Q2763" s="42"/>
      <c r="S2763" s="42"/>
      <c r="T2763" s="39"/>
      <c r="U2763" s="39"/>
      <c r="V2763" s="39"/>
      <c r="W2763" s="39"/>
      <c r="X2763" s="39"/>
      <c r="Y2763" s="39"/>
      <c r="AN2763" s="68"/>
      <c r="AO2763" s="68"/>
    </row>
    <row r="2764" spans="1:41" s="43" customFormat="1" x14ac:dyDescent="0.25">
      <c r="A2764" s="42"/>
      <c r="B2764" s="42"/>
      <c r="C2764" s="42"/>
      <c r="D2764" s="42"/>
      <c r="E2764" s="42"/>
      <c r="F2764" s="62"/>
      <c r="G2764" s="62"/>
      <c r="H2764" s="63"/>
      <c r="I2764" s="293"/>
      <c r="K2764" s="42"/>
      <c r="L2764" s="42"/>
      <c r="M2764" s="42"/>
      <c r="N2764" s="42"/>
      <c r="O2764" s="63"/>
      <c r="P2764" s="42"/>
      <c r="Q2764" s="42"/>
      <c r="S2764" s="42"/>
      <c r="T2764" s="39"/>
      <c r="U2764" s="39"/>
      <c r="V2764" s="39"/>
      <c r="W2764" s="39"/>
      <c r="X2764" s="39"/>
      <c r="Y2764" s="39"/>
      <c r="AN2764" s="68"/>
      <c r="AO2764" s="68"/>
    </row>
    <row r="2765" spans="1:41" s="43" customFormat="1" x14ac:dyDescent="0.25">
      <c r="A2765" s="42"/>
      <c r="B2765" s="42"/>
      <c r="C2765" s="42"/>
      <c r="D2765" s="42"/>
      <c r="E2765" s="42"/>
      <c r="F2765" s="62"/>
      <c r="G2765" s="62"/>
      <c r="H2765" s="63"/>
      <c r="I2765" s="293"/>
      <c r="K2765" s="42"/>
      <c r="L2765" s="42"/>
      <c r="M2765" s="42"/>
      <c r="N2765" s="42"/>
      <c r="O2765" s="63"/>
      <c r="P2765" s="42"/>
      <c r="Q2765" s="42"/>
      <c r="S2765" s="42"/>
      <c r="T2765" s="39"/>
      <c r="U2765" s="39"/>
      <c r="V2765" s="39"/>
      <c r="W2765" s="39"/>
      <c r="X2765" s="39"/>
      <c r="Y2765" s="39"/>
      <c r="AN2765" s="68"/>
      <c r="AO2765" s="68"/>
    </row>
    <row r="2766" spans="1:41" s="43" customFormat="1" x14ac:dyDescent="0.25">
      <c r="A2766" s="42"/>
      <c r="B2766" s="42"/>
      <c r="C2766" s="42"/>
      <c r="D2766" s="42"/>
      <c r="E2766" s="42"/>
      <c r="F2766" s="62"/>
      <c r="G2766" s="62"/>
      <c r="H2766" s="63"/>
      <c r="I2766" s="293"/>
      <c r="K2766" s="42"/>
      <c r="L2766" s="42"/>
      <c r="M2766" s="42"/>
      <c r="N2766" s="42"/>
      <c r="O2766" s="63"/>
      <c r="P2766" s="42"/>
      <c r="Q2766" s="42"/>
      <c r="S2766" s="42"/>
      <c r="T2766" s="39"/>
      <c r="U2766" s="39"/>
      <c r="V2766" s="39"/>
      <c r="W2766" s="39"/>
      <c r="X2766" s="39"/>
      <c r="Y2766" s="39"/>
      <c r="AN2766" s="68"/>
      <c r="AO2766" s="68"/>
    </row>
    <row r="2767" spans="1:41" s="43" customFormat="1" x14ac:dyDescent="0.25">
      <c r="A2767" s="42"/>
      <c r="B2767" s="42"/>
      <c r="C2767" s="42"/>
      <c r="D2767" s="42"/>
      <c r="E2767" s="42"/>
      <c r="F2767" s="62"/>
      <c r="G2767" s="62"/>
      <c r="H2767" s="63"/>
      <c r="I2767" s="293"/>
      <c r="K2767" s="42"/>
      <c r="L2767" s="42"/>
      <c r="M2767" s="42"/>
      <c r="N2767" s="42"/>
      <c r="O2767" s="63"/>
      <c r="P2767" s="42"/>
      <c r="Q2767" s="42"/>
      <c r="S2767" s="42"/>
      <c r="T2767" s="39"/>
      <c r="U2767" s="39"/>
      <c r="V2767" s="39"/>
      <c r="W2767" s="39"/>
      <c r="X2767" s="39"/>
      <c r="Y2767" s="39"/>
      <c r="AN2767" s="68"/>
      <c r="AO2767" s="68"/>
    </row>
    <row r="2768" spans="1:41" s="43" customFormat="1" x14ac:dyDescent="0.25">
      <c r="A2768" s="42"/>
      <c r="B2768" s="42"/>
      <c r="C2768" s="42"/>
      <c r="D2768" s="42"/>
      <c r="E2768" s="42"/>
      <c r="F2768" s="62"/>
      <c r="G2768" s="62"/>
      <c r="H2768" s="63"/>
      <c r="I2768" s="293"/>
      <c r="K2768" s="42"/>
      <c r="L2768" s="42"/>
      <c r="M2768" s="42"/>
      <c r="N2768" s="42"/>
      <c r="O2768" s="63"/>
      <c r="P2768" s="42"/>
      <c r="Q2768" s="42"/>
      <c r="S2768" s="42"/>
      <c r="T2768" s="39"/>
      <c r="U2768" s="39"/>
      <c r="V2768" s="39"/>
      <c r="W2768" s="39"/>
      <c r="X2768" s="39"/>
      <c r="Y2768" s="39"/>
      <c r="AN2768" s="68"/>
      <c r="AO2768" s="68"/>
    </row>
    <row r="2769" spans="1:41" s="43" customFormat="1" x14ac:dyDescent="0.25">
      <c r="A2769" s="42"/>
      <c r="B2769" s="42"/>
      <c r="C2769" s="42"/>
      <c r="D2769" s="42"/>
      <c r="E2769" s="42"/>
      <c r="F2769" s="62"/>
      <c r="G2769" s="62"/>
      <c r="H2769" s="63"/>
      <c r="I2769" s="293"/>
      <c r="K2769" s="42"/>
      <c r="L2769" s="42"/>
      <c r="M2769" s="42"/>
      <c r="N2769" s="42"/>
      <c r="O2769" s="63"/>
      <c r="P2769" s="42"/>
      <c r="Q2769" s="42"/>
      <c r="S2769" s="42"/>
      <c r="T2769" s="39"/>
      <c r="U2769" s="39"/>
      <c r="V2769" s="39"/>
      <c r="W2769" s="39"/>
      <c r="X2769" s="39"/>
      <c r="Y2769" s="39"/>
      <c r="AN2769" s="68"/>
      <c r="AO2769" s="68"/>
    </row>
    <row r="2770" spans="1:41" s="43" customFormat="1" x14ac:dyDescent="0.25">
      <c r="A2770" s="42"/>
      <c r="B2770" s="42"/>
      <c r="C2770" s="42"/>
      <c r="D2770" s="42"/>
      <c r="E2770" s="42"/>
      <c r="F2770" s="62"/>
      <c r="G2770" s="62"/>
      <c r="H2770" s="63"/>
      <c r="I2770" s="293"/>
      <c r="K2770" s="42"/>
      <c r="L2770" s="42"/>
      <c r="M2770" s="42"/>
      <c r="N2770" s="42"/>
      <c r="O2770" s="63"/>
      <c r="P2770" s="42"/>
      <c r="Q2770" s="42"/>
      <c r="S2770" s="42"/>
      <c r="T2770" s="39"/>
      <c r="U2770" s="39"/>
      <c r="V2770" s="39"/>
      <c r="W2770" s="39"/>
      <c r="X2770" s="39"/>
      <c r="Y2770" s="39"/>
      <c r="AN2770" s="68"/>
      <c r="AO2770" s="68"/>
    </row>
    <row r="2771" spans="1:41" s="43" customFormat="1" x14ac:dyDescent="0.25">
      <c r="A2771" s="42"/>
      <c r="B2771" s="42"/>
      <c r="C2771" s="42"/>
      <c r="D2771" s="42"/>
      <c r="E2771" s="42"/>
      <c r="F2771" s="62"/>
      <c r="G2771" s="62"/>
      <c r="H2771" s="63"/>
      <c r="I2771" s="293"/>
      <c r="K2771" s="42"/>
      <c r="L2771" s="42"/>
      <c r="M2771" s="42"/>
      <c r="N2771" s="42"/>
      <c r="O2771" s="63"/>
      <c r="P2771" s="42"/>
      <c r="Q2771" s="42"/>
      <c r="S2771" s="42"/>
      <c r="T2771" s="39"/>
      <c r="U2771" s="39"/>
      <c r="V2771" s="39"/>
      <c r="W2771" s="39"/>
      <c r="X2771" s="39"/>
      <c r="Y2771" s="39"/>
      <c r="AN2771" s="68"/>
      <c r="AO2771" s="68"/>
    </row>
    <row r="2772" spans="1:41" s="43" customFormat="1" x14ac:dyDescent="0.25">
      <c r="A2772" s="42"/>
      <c r="B2772" s="42"/>
      <c r="C2772" s="42"/>
      <c r="D2772" s="42"/>
      <c r="E2772" s="42"/>
      <c r="F2772" s="62"/>
      <c r="G2772" s="62"/>
      <c r="H2772" s="63"/>
      <c r="I2772" s="293"/>
      <c r="K2772" s="42"/>
      <c r="L2772" s="42"/>
      <c r="M2772" s="42"/>
      <c r="N2772" s="42"/>
      <c r="O2772" s="63"/>
      <c r="P2772" s="42"/>
      <c r="Q2772" s="42"/>
      <c r="S2772" s="42"/>
      <c r="T2772" s="39"/>
      <c r="U2772" s="39"/>
      <c r="V2772" s="39"/>
      <c r="W2772" s="39"/>
      <c r="X2772" s="39"/>
      <c r="Y2772" s="39"/>
      <c r="AN2772" s="68"/>
      <c r="AO2772" s="68"/>
    </row>
    <row r="2773" spans="1:41" s="43" customFormat="1" x14ac:dyDescent="0.25">
      <c r="A2773" s="42"/>
      <c r="B2773" s="42"/>
      <c r="C2773" s="42"/>
      <c r="D2773" s="42"/>
      <c r="E2773" s="42"/>
      <c r="F2773" s="62"/>
      <c r="G2773" s="62"/>
      <c r="H2773" s="63"/>
      <c r="I2773" s="293"/>
      <c r="K2773" s="42"/>
      <c r="L2773" s="42"/>
      <c r="M2773" s="42"/>
      <c r="N2773" s="42"/>
      <c r="O2773" s="63"/>
      <c r="P2773" s="42"/>
      <c r="Q2773" s="42"/>
      <c r="S2773" s="42"/>
      <c r="T2773" s="39"/>
      <c r="U2773" s="39"/>
      <c r="V2773" s="39"/>
      <c r="W2773" s="39"/>
      <c r="X2773" s="39"/>
      <c r="Y2773" s="39"/>
      <c r="AN2773" s="68"/>
      <c r="AO2773" s="68"/>
    </row>
    <row r="2774" spans="1:41" s="43" customFormat="1" x14ac:dyDescent="0.25">
      <c r="A2774" s="42"/>
      <c r="B2774" s="42"/>
      <c r="C2774" s="42"/>
      <c r="D2774" s="42"/>
      <c r="E2774" s="42"/>
      <c r="F2774" s="62"/>
      <c r="G2774" s="62"/>
      <c r="H2774" s="63"/>
      <c r="I2774" s="293"/>
      <c r="K2774" s="42"/>
      <c r="L2774" s="42"/>
      <c r="M2774" s="42"/>
      <c r="N2774" s="42"/>
      <c r="O2774" s="63"/>
      <c r="P2774" s="42"/>
      <c r="Q2774" s="42"/>
      <c r="S2774" s="42"/>
      <c r="T2774" s="39"/>
      <c r="U2774" s="39"/>
      <c r="V2774" s="39"/>
      <c r="W2774" s="39"/>
      <c r="X2774" s="39"/>
      <c r="Y2774" s="39"/>
      <c r="AN2774" s="68"/>
      <c r="AO2774" s="68"/>
    </row>
    <row r="2775" spans="1:41" s="43" customFormat="1" x14ac:dyDescent="0.25">
      <c r="A2775" s="42"/>
      <c r="B2775" s="42"/>
      <c r="C2775" s="42"/>
      <c r="D2775" s="42"/>
      <c r="E2775" s="42"/>
      <c r="F2775" s="62"/>
      <c r="G2775" s="62"/>
      <c r="H2775" s="63"/>
      <c r="I2775" s="293"/>
      <c r="K2775" s="42"/>
      <c r="L2775" s="42"/>
      <c r="M2775" s="42"/>
      <c r="N2775" s="42"/>
      <c r="O2775" s="63"/>
      <c r="P2775" s="42"/>
      <c r="Q2775" s="42"/>
      <c r="S2775" s="42"/>
      <c r="T2775" s="39"/>
      <c r="U2775" s="39"/>
      <c r="V2775" s="39"/>
      <c r="W2775" s="39"/>
      <c r="X2775" s="39"/>
      <c r="Y2775" s="39"/>
      <c r="AN2775" s="68"/>
      <c r="AO2775" s="68"/>
    </row>
    <row r="2776" spans="1:41" s="43" customFormat="1" x14ac:dyDescent="0.25">
      <c r="A2776" s="42"/>
      <c r="B2776" s="42"/>
      <c r="C2776" s="42"/>
      <c r="D2776" s="42"/>
      <c r="E2776" s="42"/>
      <c r="F2776" s="62"/>
      <c r="G2776" s="62"/>
      <c r="H2776" s="63"/>
      <c r="I2776" s="293"/>
      <c r="K2776" s="42"/>
      <c r="L2776" s="42"/>
      <c r="M2776" s="42"/>
      <c r="N2776" s="42"/>
      <c r="O2776" s="63"/>
      <c r="P2776" s="42"/>
      <c r="Q2776" s="42"/>
      <c r="S2776" s="42"/>
      <c r="T2776" s="39"/>
      <c r="U2776" s="39"/>
      <c r="V2776" s="39"/>
      <c r="W2776" s="39"/>
      <c r="X2776" s="39"/>
      <c r="Y2776" s="39"/>
      <c r="AN2776" s="68"/>
      <c r="AO2776" s="68"/>
    </row>
    <row r="2777" spans="1:41" s="43" customFormat="1" x14ac:dyDescent="0.25">
      <c r="A2777" s="42"/>
      <c r="B2777" s="42"/>
      <c r="C2777" s="42"/>
      <c r="D2777" s="42"/>
      <c r="E2777" s="42"/>
      <c r="F2777" s="62"/>
      <c r="G2777" s="62"/>
      <c r="H2777" s="63"/>
      <c r="I2777" s="293"/>
      <c r="K2777" s="42"/>
      <c r="L2777" s="42"/>
      <c r="M2777" s="42"/>
      <c r="N2777" s="42"/>
      <c r="O2777" s="63"/>
      <c r="P2777" s="42"/>
      <c r="Q2777" s="42"/>
      <c r="S2777" s="42"/>
      <c r="T2777" s="39"/>
      <c r="U2777" s="39"/>
      <c r="V2777" s="39"/>
      <c r="W2777" s="39"/>
      <c r="X2777" s="39"/>
      <c r="Y2777" s="39"/>
      <c r="AN2777" s="68"/>
      <c r="AO2777" s="68"/>
    </row>
    <row r="2778" spans="1:41" s="43" customFormat="1" x14ac:dyDescent="0.25">
      <c r="A2778" s="42"/>
      <c r="B2778" s="42"/>
      <c r="C2778" s="42"/>
      <c r="D2778" s="42"/>
      <c r="E2778" s="42"/>
      <c r="F2778" s="62"/>
      <c r="G2778" s="62"/>
      <c r="H2778" s="63"/>
      <c r="I2778" s="293"/>
      <c r="K2778" s="42"/>
      <c r="L2778" s="42"/>
      <c r="M2778" s="42"/>
      <c r="N2778" s="42"/>
      <c r="O2778" s="63"/>
      <c r="P2778" s="42"/>
      <c r="Q2778" s="42"/>
      <c r="S2778" s="42"/>
      <c r="T2778" s="39"/>
      <c r="U2778" s="39"/>
      <c r="V2778" s="39"/>
      <c r="W2778" s="39"/>
      <c r="X2778" s="39"/>
      <c r="Y2778" s="39"/>
      <c r="AN2778" s="68"/>
      <c r="AO2778" s="68"/>
    </row>
    <row r="2779" spans="1:41" s="43" customFormat="1" x14ac:dyDescent="0.25">
      <c r="A2779" s="42"/>
      <c r="B2779" s="42"/>
      <c r="C2779" s="42"/>
      <c r="D2779" s="42"/>
      <c r="E2779" s="42"/>
      <c r="F2779" s="62"/>
      <c r="G2779" s="62"/>
      <c r="H2779" s="63"/>
      <c r="I2779" s="293"/>
      <c r="K2779" s="42"/>
      <c r="L2779" s="42"/>
      <c r="M2779" s="42"/>
      <c r="N2779" s="42"/>
      <c r="O2779" s="63"/>
      <c r="P2779" s="42"/>
      <c r="Q2779" s="42"/>
      <c r="S2779" s="42"/>
      <c r="T2779" s="39"/>
      <c r="U2779" s="39"/>
      <c r="V2779" s="39"/>
      <c r="W2779" s="39"/>
      <c r="X2779" s="39"/>
      <c r="Y2779" s="39"/>
      <c r="AN2779" s="68"/>
      <c r="AO2779" s="68"/>
    </row>
    <row r="2780" spans="1:41" s="43" customFormat="1" x14ac:dyDescent="0.25">
      <c r="A2780" s="42"/>
      <c r="B2780" s="42"/>
      <c r="C2780" s="42"/>
      <c r="D2780" s="42"/>
      <c r="E2780" s="42"/>
      <c r="F2780" s="62"/>
      <c r="G2780" s="62"/>
      <c r="H2780" s="63"/>
      <c r="I2780" s="293"/>
      <c r="K2780" s="42"/>
      <c r="L2780" s="42"/>
      <c r="M2780" s="42"/>
      <c r="N2780" s="42"/>
      <c r="O2780" s="63"/>
      <c r="P2780" s="42"/>
      <c r="Q2780" s="42"/>
      <c r="S2780" s="42"/>
      <c r="T2780" s="39"/>
      <c r="U2780" s="39"/>
      <c r="V2780" s="39"/>
      <c r="W2780" s="39"/>
      <c r="X2780" s="39"/>
      <c r="Y2780" s="39"/>
      <c r="AN2780" s="68"/>
      <c r="AO2780" s="68"/>
    </row>
    <row r="2781" spans="1:41" s="43" customFormat="1" x14ac:dyDescent="0.25">
      <c r="A2781" s="42"/>
      <c r="B2781" s="42"/>
      <c r="C2781" s="42"/>
      <c r="D2781" s="42"/>
      <c r="E2781" s="42"/>
      <c r="F2781" s="62"/>
      <c r="G2781" s="62"/>
      <c r="H2781" s="63"/>
      <c r="I2781" s="293"/>
      <c r="K2781" s="42"/>
      <c r="L2781" s="42"/>
      <c r="M2781" s="42"/>
      <c r="N2781" s="42"/>
      <c r="O2781" s="63"/>
      <c r="P2781" s="42"/>
      <c r="Q2781" s="42"/>
      <c r="S2781" s="42"/>
      <c r="T2781" s="39"/>
      <c r="U2781" s="39"/>
      <c r="V2781" s="39"/>
      <c r="W2781" s="39"/>
      <c r="X2781" s="39"/>
      <c r="Y2781" s="39"/>
      <c r="AN2781" s="68"/>
      <c r="AO2781" s="68"/>
    </row>
    <row r="2782" spans="1:41" s="43" customFormat="1" x14ac:dyDescent="0.25">
      <c r="A2782" s="42"/>
      <c r="B2782" s="42"/>
      <c r="C2782" s="42"/>
      <c r="D2782" s="42"/>
      <c r="E2782" s="42"/>
      <c r="F2782" s="62"/>
      <c r="G2782" s="62"/>
      <c r="H2782" s="63"/>
      <c r="I2782" s="293"/>
      <c r="K2782" s="42"/>
      <c r="L2782" s="42"/>
      <c r="M2782" s="42"/>
      <c r="N2782" s="42"/>
      <c r="O2782" s="63"/>
      <c r="P2782" s="42"/>
      <c r="Q2782" s="42"/>
      <c r="S2782" s="42"/>
      <c r="T2782" s="39"/>
      <c r="U2782" s="39"/>
      <c r="V2782" s="39"/>
      <c r="W2782" s="39"/>
      <c r="X2782" s="39"/>
      <c r="Y2782" s="39"/>
      <c r="AN2782" s="68"/>
      <c r="AO2782" s="68"/>
    </row>
    <row r="2783" spans="1:41" s="43" customFormat="1" x14ac:dyDescent="0.25">
      <c r="A2783" s="42"/>
      <c r="B2783" s="42"/>
      <c r="C2783" s="42"/>
      <c r="D2783" s="42"/>
      <c r="E2783" s="42"/>
      <c r="F2783" s="62"/>
      <c r="G2783" s="62"/>
      <c r="H2783" s="63"/>
      <c r="I2783" s="293"/>
      <c r="K2783" s="42"/>
      <c r="L2783" s="42"/>
      <c r="M2783" s="42"/>
      <c r="N2783" s="42"/>
      <c r="O2783" s="63"/>
      <c r="P2783" s="42"/>
      <c r="Q2783" s="42"/>
      <c r="S2783" s="42"/>
      <c r="T2783" s="39"/>
      <c r="U2783" s="39"/>
      <c r="V2783" s="39"/>
      <c r="W2783" s="39"/>
      <c r="X2783" s="39"/>
      <c r="Y2783" s="39"/>
      <c r="AN2783" s="68"/>
      <c r="AO2783" s="68"/>
    </row>
    <row r="2784" spans="1:41" s="43" customFormat="1" x14ac:dyDescent="0.25">
      <c r="A2784" s="42"/>
      <c r="B2784" s="42"/>
      <c r="C2784" s="42"/>
      <c r="D2784" s="42"/>
      <c r="E2784" s="42"/>
      <c r="F2784" s="62"/>
      <c r="G2784" s="62"/>
      <c r="H2784" s="63"/>
      <c r="I2784" s="293"/>
      <c r="K2784" s="42"/>
      <c r="L2784" s="42"/>
      <c r="M2784" s="42"/>
      <c r="N2784" s="42"/>
      <c r="O2784" s="63"/>
      <c r="P2784" s="42"/>
      <c r="Q2784" s="42"/>
      <c r="S2784" s="42"/>
      <c r="T2784" s="39"/>
      <c r="U2784" s="39"/>
      <c r="V2784" s="39"/>
      <c r="W2784" s="39"/>
      <c r="X2784" s="39"/>
      <c r="Y2784" s="39"/>
      <c r="AN2784" s="68"/>
      <c r="AO2784" s="68"/>
    </row>
    <row r="2785" spans="1:41" s="43" customFormat="1" x14ac:dyDescent="0.25">
      <c r="A2785" s="42"/>
      <c r="B2785" s="42"/>
      <c r="C2785" s="42"/>
      <c r="D2785" s="42"/>
      <c r="E2785" s="42"/>
      <c r="F2785" s="62"/>
      <c r="G2785" s="62"/>
      <c r="H2785" s="63"/>
      <c r="I2785" s="293"/>
      <c r="K2785" s="42"/>
      <c r="L2785" s="42"/>
      <c r="M2785" s="42"/>
      <c r="N2785" s="42"/>
      <c r="O2785" s="63"/>
      <c r="P2785" s="42"/>
      <c r="Q2785" s="42"/>
      <c r="S2785" s="42"/>
      <c r="T2785" s="39"/>
      <c r="U2785" s="39"/>
      <c r="V2785" s="39"/>
      <c r="W2785" s="39"/>
      <c r="X2785" s="39"/>
      <c r="Y2785" s="39"/>
      <c r="AN2785" s="68"/>
      <c r="AO2785" s="68"/>
    </row>
    <row r="2786" spans="1:41" s="43" customFormat="1" x14ac:dyDescent="0.25">
      <c r="A2786" s="42"/>
      <c r="B2786" s="42"/>
      <c r="C2786" s="42"/>
      <c r="D2786" s="42"/>
      <c r="E2786" s="42"/>
      <c r="F2786" s="62"/>
      <c r="G2786" s="62"/>
      <c r="H2786" s="63"/>
      <c r="I2786" s="293"/>
      <c r="K2786" s="42"/>
      <c r="L2786" s="42"/>
      <c r="M2786" s="42"/>
      <c r="N2786" s="42"/>
      <c r="O2786" s="63"/>
      <c r="P2786" s="42"/>
      <c r="Q2786" s="42"/>
      <c r="S2786" s="42"/>
      <c r="T2786" s="39"/>
      <c r="U2786" s="39"/>
      <c r="V2786" s="39"/>
      <c r="W2786" s="39"/>
      <c r="X2786" s="39"/>
      <c r="Y2786" s="39"/>
      <c r="AN2786" s="68"/>
      <c r="AO2786" s="68"/>
    </row>
    <row r="2787" spans="1:41" s="43" customFormat="1" x14ac:dyDescent="0.25">
      <c r="A2787" s="42"/>
      <c r="B2787" s="42"/>
      <c r="C2787" s="42"/>
      <c r="D2787" s="42"/>
      <c r="E2787" s="42"/>
      <c r="F2787" s="62"/>
      <c r="G2787" s="62"/>
      <c r="H2787" s="63"/>
      <c r="I2787" s="293"/>
      <c r="K2787" s="42"/>
      <c r="L2787" s="42"/>
      <c r="M2787" s="42"/>
      <c r="N2787" s="42"/>
      <c r="O2787" s="63"/>
      <c r="P2787" s="42"/>
      <c r="Q2787" s="42"/>
      <c r="S2787" s="42"/>
      <c r="T2787" s="39"/>
      <c r="U2787" s="39"/>
      <c r="V2787" s="39"/>
      <c r="W2787" s="39"/>
      <c r="X2787" s="39"/>
      <c r="Y2787" s="39"/>
      <c r="AN2787" s="68"/>
      <c r="AO2787" s="68"/>
    </row>
    <row r="2788" spans="1:41" s="43" customFormat="1" x14ac:dyDescent="0.25">
      <c r="A2788" s="42"/>
      <c r="B2788" s="42"/>
      <c r="C2788" s="42"/>
      <c r="D2788" s="42"/>
      <c r="E2788" s="42"/>
      <c r="F2788" s="62"/>
      <c r="G2788" s="62"/>
      <c r="H2788" s="63"/>
      <c r="I2788" s="293"/>
      <c r="K2788" s="42"/>
      <c r="L2788" s="42"/>
      <c r="M2788" s="42"/>
      <c r="N2788" s="42"/>
      <c r="O2788" s="63"/>
      <c r="P2788" s="42"/>
      <c r="Q2788" s="42"/>
      <c r="S2788" s="42"/>
      <c r="T2788" s="39"/>
      <c r="U2788" s="39"/>
      <c r="V2788" s="39"/>
      <c r="W2788" s="39"/>
      <c r="X2788" s="39"/>
      <c r="Y2788" s="39"/>
      <c r="AN2788" s="68"/>
      <c r="AO2788" s="68"/>
    </row>
    <row r="2789" spans="1:41" s="43" customFormat="1" x14ac:dyDescent="0.25">
      <c r="A2789" s="42"/>
      <c r="B2789" s="42"/>
      <c r="C2789" s="42"/>
      <c r="D2789" s="42"/>
      <c r="E2789" s="42"/>
      <c r="F2789" s="62"/>
      <c r="G2789" s="62"/>
      <c r="H2789" s="63"/>
      <c r="I2789" s="293"/>
      <c r="K2789" s="42"/>
      <c r="L2789" s="42"/>
      <c r="M2789" s="42"/>
      <c r="N2789" s="42"/>
      <c r="O2789" s="63"/>
      <c r="P2789" s="42"/>
      <c r="Q2789" s="42"/>
      <c r="S2789" s="42"/>
      <c r="T2789" s="39"/>
      <c r="U2789" s="39"/>
      <c r="V2789" s="39"/>
      <c r="W2789" s="39"/>
      <c r="X2789" s="39"/>
      <c r="Y2789" s="39"/>
      <c r="AN2789" s="68"/>
      <c r="AO2789" s="68"/>
    </row>
    <row r="2790" spans="1:41" s="43" customFormat="1" x14ac:dyDescent="0.25">
      <c r="A2790" s="42"/>
      <c r="B2790" s="42"/>
      <c r="C2790" s="42"/>
      <c r="D2790" s="42"/>
      <c r="E2790" s="42"/>
      <c r="F2790" s="62"/>
      <c r="G2790" s="62"/>
      <c r="H2790" s="63"/>
      <c r="I2790" s="293"/>
      <c r="K2790" s="42"/>
      <c r="L2790" s="42"/>
      <c r="M2790" s="42"/>
      <c r="N2790" s="42"/>
      <c r="O2790" s="63"/>
      <c r="P2790" s="42"/>
      <c r="Q2790" s="42"/>
      <c r="S2790" s="42"/>
      <c r="T2790" s="39"/>
      <c r="U2790" s="39"/>
      <c r="V2790" s="39"/>
      <c r="W2790" s="39"/>
      <c r="X2790" s="39"/>
      <c r="Y2790" s="39"/>
      <c r="AN2790" s="68"/>
      <c r="AO2790" s="68"/>
    </row>
    <row r="2791" spans="1:41" s="43" customFormat="1" x14ac:dyDescent="0.25">
      <c r="A2791" s="42"/>
      <c r="B2791" s="42"/>
      <c r="C2791" s="42"/>
      <c r="D2791" s="42"/>
      <c r="E2791" s="42"/>
      <c r="F2791" s="62"/>
      <c r="G2791" s="62"/>
      <c r="H2791" s="63"/>
      <c r="I2791" s="293"/>
      <c r="K2791" s="42"/>
      <c r="L2791" s="42"/>
      <c r="M2791" s="42"/>
      <c r="N2791" s="42"/>
      <c r="O2791" s="63"/>
      <c r="P2791" s="42"/>
      <c r="Q2791" s="42"/>
      <c r="S2791" s="42"/>
      <c r="T2791" s="39"/>
      <c r="U2791" s="39"/>
      <c r="V2791" s="39"/>
      <c r="W2791" s="39"/>
      <c r="X2791" s="39"/>
      <c r="Y2791" s="39"/>
      <c r="AN2791" s="68"/>
      <c r="AO2791" s="68"/>
    </row>
    <row r="2792" spans="1:41" s="43" customFormat="1" x14ac:dyDescent="0.25">
      <c r="A2792" s="42"/>
      <c r="B2792" s="42"/>
      <c r="C2792" s="42"/>
      <c r="D2792" s="42"/>
      <c r="E2792" s="42"/>
      <c r="F2792" s="62"/>
      <c r="G2792" s="62"/>
      <c r="H2792" s="63"/>
      <c r="I2792" s="293"/>
      <c r="K2792" s="42"/>
      <c r="L2792" s="42"/>
      <c r="M2792" s="42"/>
      <c r="N2792" s="42"/>
      <c r="O2792" s="63"/>
      <c r="P2792" s="42"/>
      <c r="Q2792" s="42"/>
      <c r="S2792" s="42"/>
      <c r="T2792" s="39"/>
      <c r="U2792" s="39"/>
      <c r="V2792" s="39"/>
      <c r="W2792" s="39"/>
      <c r="X2792" s="39"/>
      <c r="Y2792" s="39"/>
      <c r="AN2792" s="68"/>
      <c r="AO2792" s="68"/>
    </row>
    <row r="2793" spans="1:41" s="43" customFormat="1" x14ac:dyDescent="0.25">
      <c r="A2793" s="42"/>
      <c r="B2793" s="42"/>
      <c r="C2793" s="42"/>
      <c r="D2793" s="42"/>
      <c r="E2793" s="42"/>
      <c r="F2793" s="62"/>
      <c r="G2793" s="62"/>
      <c r="H2793" s="63"/>
      <c r="I2793" s="293"/>
      <c r="K2793" s="42"/>
      <c r="L2793" s="42"/>
      <c r="M2793" s="42"/>
      <c r="N2793" s="42"/>
      <c r="O2793" s="63"/>
      <c r="P2793" s="42"/>
      <c r="Q2793" s="42"/>
      <c r="S2793" s="42"/>
      <c r="T2793" s="39"/>
      <c r="U2793" s="39"/>
      <c r="V2793" s="39"/>
      <c r="W2793" s="39"/>
      <c r="X2793" s="39"/>
      <c r="Y2793" s="39"/>
      <c r="AN2793" s="68"/>
      <c r="AO2793" s="68"/>
    </row>
    <row r="2794" spans="1:41" s="43" customFormat="1" x14ac:dyDescent="0.25">
      <c r="A2794" s="42"/>
      <c r="B2794" s="42"/>
      <c r="C2794" s="42"/>
      <c r="D2794" s="42"/>
      <c r="E2794" s="42"/>
      <c r="F2794" s="62"/>
      <c r="G2794" s="62"/>
      <c r="H2794" s="63"/>
      <c r="I2794" s="293"/>
      <c r="K2794" s="42"/>
      <c r="L2794" s="42"/>
      <c r="M2794" s="42"/>
      <c r="N2794" s="42"/>
      <c r="O2794" s="63"/>
      <c r="P2794" s="42"/>
      <c r="Q2794" s="42"/>
      <c r="S2794" s="42"/>
      <c r="T2794" s="39"/>
      <c r="U2794" s="39"/>
      <c r="V2794" s="39"/>
      <c r="W2794" s="39"/>
      <c r="X2794" s="39"/>
      <c r="Y2794" s="39"/>
      <c r="AN2794" s="68"/>
      <c r="AO2794" s="68"/>
    </row>
    <row r="2795" spans="1:41" s="43" customFormat="1" x14ac:dyDescent="0.25">
      <c r="A2795" s="42"/>
      <c r="B2795" s="42"/>
      <c r="C2795" s="42"/>
      <c r="D2795" s="42"/>
      <c r="E2795" s="42"/>
      <c r="F2795" s="62"/>
      <c r="G2795" s="62"/>
      <c r="H2795" s="63"/>
      <c r="I2795" s="293"/>
      <c r="K2795" s="42"/>
      <c r="L2795" s="42"/>
      <c r="M2795" s="42"/>
      <c r="N2795" s="42"/>
      <c r="O2795" s="63"/>
      <c r="P2795" s="42"/>
      <c r="Q2795" s="42"/>
      <c r="S2795" s="42"/>
      <c r="T2795" s="39"/>
      <c r="U2795" s="39"/>
      <c r="V2795" s="39"/>
      <c r="W2795" s="39"/>
      <c r="X2795" s="39"/>
      <c r="Y2795" s="39"/>
      <c r="AN2795" s="68"/>
      <c r="AO2795" s="68"/>
    </row>
    <row r="2796" spans="1:41" s="43" customFormat="1" x14ac:dyDescent="0.25">
      <c r="A2796" s="42"/>
      <c r="B2796" s="42"/>
      <c r="C2796" s="42"/>
      <c r="D2796" s="42"/>
      <c r="E2796" s="42"/>
      <c r="F2796" s="62"/>
      <c r="G2796" s="62"/>
      <c r="H2796" s="63"/>
      <c r="I2796" s="293"/>
      <c r="K2796" s="42"/>
      <c r="L2796" s="42"/>
      <c r="M2796" s="42"/>
      <c r="N2796" s="42"/>
      <c r="O2796" s="63"/>
      <c r="P2796" s="42"/>
      <c r="Q2796" s="42"/>
      <c r="S2796" s="42"/>
      <c r="T2796" s="39"/>
      <c r="U2796" s="39"/>
      <c r="V2796" s="39"/>
      <c r="W2796" s="39"/>
      <c r="X2796" s="39"/>
      <c r="Y2796" s="39"/>
      <c r="AN2796" s="68"/>
      <c r="AO2796" s="68"/>
    </row>
    <row r="2797" spans="1:41" s="43" customFormat="1" x14ac:dyDescent="0.25">
      <c r="A2797" s="42"/>
      <c r="B2797" s="42"/>
      <c r="C2797" s="42"/>
      <c r="D2797" s="42"/>
      <c r="E2797" s="42"/>
      <c r="F2797" s="62"/>
      <c r="G2797" s="62"/>
      <c r="H2797" s="63"/>
      <c r="I2797" s="293"/>
      <c r="K2797" s="42"/>
      <c r="L2797" s="42"/>
      <c r="M2797" s="42"/>
      <c r="N2797" s="42"/>
      <c r="O2797" s="63"/>
      <c r="P2797" s="42"/>
      <c r="Q2797" s="42"/>
      <c r="S2797" s="42"/>
      <c r="T2797" s="39"/>
      <c r="U2797" s="39"/>
      <c r="V2797" s="39"/>
      <c r="W2797" s="39"/>
      <c r="X2797" s="39"/>
      <c r="Y2797" s="39"/>
      <c r="AN2797" s="68"/>
      <c r="AO2797" s="68"/>
    </row>
    <row r="2798" spans="1:41" s="43" customFormat="1" x14ac:dyDescent="0.25">
      <c r="A2798" s="42"/>
      <c r="B2798" s="42"/>
      <c r="C2798" s="42"/>
      <c r="D2798" s="42"/>
      <c r="E2798" s="42"/>
      <c r="F2798" s="62"/>
      <c r="G2798" s="62"/>
      <c r="H2798" s="63"/>
      <c r="I2798" s="293"/>
      <c r="K2798" s="42"/>
      <c r="L2798" s="42"/>
      <c r="M2798" s="42"/>
      <c r="N2798" s="42"/>
      <c r="O2798" s="63"/>
      <c r="P2798" s="42"/>
      <c r="Q2798" s="42"/>
      <c r="S2798" s="42"/>
      <c r="T2798" s="39"/>
      <c r="U2798" s="39"/>
      <c r="V2798" s="39"/>
      <c r="W2798" s="39"/>
      <c r="X2798" s="39"/>
      <c r="Y2798" s="39"/>
      <c r="AN2798" s="68"/>
      <c r="AO2798" s="68"/>
    </row>
    <row r="2799" spans="1:41" s="43" customFormat="1" x14ac:dyDescent="0.25">
      <c r="A2799" s="42"/>
      <c r="B2799" s="42"/>
      <c r="C2799" s="42"/>
      <c r="D2799" s="42"/>
      <c r="E2799" s="42"/>
      <c r="F2799" s="62"/>
      <c r="G2799" s="62"/>
      <c r="H2799" s="63"/>
      <c r="I2799" s="293"/>
      <c r="K2799" s="42"/>
      <c r="L2799" s="42"/>
      <c r="M2799" s="42"/>
      <c r="N2799" s="42"/>
      <c r="O2799" s="63"/>
      <c r="P2799" s="42"/>
      <c r="Q2799" s="42"/>
      <c r="S2799" s="42"/>
      <c r="T2799" s="39"/>
      <c r="U2799" s="39"/>
      <c r="V2799" s="39"/>
      <c r="W2799" s="39"/>
      <c r="X2799" s="39"/>
      <c r="Y2799" s="39"/>
      <c r="AN2799" s="68"/>
      <c r="AO2799" s="68"/>
    </row>
    <row r="2800" spans="1:41" s="43" customFormat="1" x14ac:dyDescent="0.25">
      <c r="A2800" s="42"/>
      <c r="B2800" s="42"/>
      <c r="C2800" s="42"/>
      <c r="D2800" s="42"/>
      <c r="E2800" s="42"/>
      <c r="F2800" s="62"/>
      <c r="G2800" s="62"/>
      <c r="H2800" s="63"/>
      <c r="I2800" s="293"/>
      <c r="K2800" s="42"/>
      <c r="L2800" s="42"/>
      <c r="M2800" s="42"/>
      <c r="N2800" s="42"/>
      <c r="O2800" s="63"/>
      <c r="P2800" s="42"/>
      <c r="Q2800" s="42"/>
      <c r="S2800" s="42"/>
      <c r="T2800" s="39"/>
      <c r="U2800" s="39"/>
      <c r="V2800" s="39"/>
      <c r="W2800" s="39"/>
      <c r="X2800" s="39"/>
      <c r="Y2800" s="39"/>
      <c r="AN2800" s="68"/>
      <c r="AO2800" s="68"/>
    </row>
    <row r="2801" spans="1:41" s="43" customFormat="1" x14ac:dyDescent="0.25">
      <c r="A2801" s="42"/>
      <c r="B2801" s="42"/>
      <c r="C2801" s="42"/>
      <c r="D2801" s="42"/>
      <c r="E2801" s="42"/>
      <c r="F2801" s="62"/>
      <c r="G2801" s="62"/>
      <c r="H2801" s="63"/>
      <c r="I2801" s="293"/>
      <c r="K2801" s="42"/>
      <c r="L2801" s="42"/>
      <c r="M2801" s="42"/>
      <c r="N2801" s="42"/>
      <c r="O2801" s="63"/>
      <c r="P2801" s="42"/>
      <c r="Q2801" s="42"/>
      <c r="S2801" s="42"/>
      <c r="T2801" s="39"/>
      <c r="U2801" s="39"/>
      <c r="V2801" s="39"/>
      <c r="W2801" s="39"/>
      <c r="X2801" s="39"/>
      <c r="Y2801" s="39"/>
      <c r="AN2801" s="68"/>
      <c r="AO2801" s="68"/>
    </row>
    <row r="2802" spans="1:41" s="43" customFormat="1" x14ac:dyDescent="0.25">
      <c r="A2802" s="42"/>
      <c r="B2802" s="42"/>
      <c r="C2802" s="42"/>
      <c r="D2802" s="42"/>
      <c r="E2802" s="42"/>
      <c r="F2802" s="62"/>
      <c r="G2802" s="62"/>
      <c r="H2802" s="63"/>
      <c r="I2802" s="293"/>
      <c r="K2802" s="42"/>
      <c r="L2802" s="42"/>
      <c r="M2802" s="42"/>
      <c r="N2802" s="42"/>
      <c r="O2802" s="63"/>
      <c r="P2802" s="42"/>
      <c r="Q2802" s="42"/>
      <c r="S2802" s="42"/>
      <c r="T2802" s="39"/>
      <c r="U2802" s="39"/>
      <c r="V2802" s="39"/>
      <c r="W2802" s="39"/>
      <c r="X2802" s="39"/>
      <c r="Y2802" s="39"/>
      <c r="AN2802" s="68"/>
      <c r="AO2802" s="68"/>
    </row>
    <row r="2803" spans="1:41" s="43" customFormat="1" x14ac:dyDescent="0.25">
      <c r="A2803" s="42"/>
      <c r="B2803" s="42"/>
      <c r="C2803" s="42"/>
      <c r="D2803" s="42"/>
      <c r="E2803" s="42"/>
      <c r="F2803" s="62"/>
      <c r="G2803" s="62"/>
      <c r="H2803" s="63"/>
      <c r="I2803" s="293"/>
      <c r="K2803" s="42"/>
      <c r="L2803" s="42"/>
      <c r="M2803" s="42"/>
      <c r="N2803" s="42"/>
      <c r="O2803" s="63"/>
      <c r="P2803" s="42"/>
      <c r="Q2803" s="42"/>
      <c r="S2803" s="42"/>
      <c r="T2803" s="39"/>
      <c r="U2803" s="39"/>
      <c r="V2803" s="39"/>
      <c r="W2803" s="39"/>
      <c r="X2803" s="39"/>
      <c r="Y2803" s="39"/>
      <c r="AN2803" s="68"/>
      <c r="AO2803" s="68"/>
    </row>
    <row r="2804" spans="1:41" s="43" customFormat="1" x14ac:dyDescent="0.25">
      <c r="A2804" s="42"/>
      <c r="B2804" s="42"/>
      <c r="C2804" s="42"/>
      <c r="D2804" s="42"/>
      <c r="E2804" s="42"/>
      <c r="F2804" s="62"/>
      <c r="G2804" s="62"/>
      <c r="H2804" s="63"/>
      <c r="I2804" s="293"/>
      <c r="K2804" s="42"/>
      <c r="L2804" s="42"/>
      <c r="M2804" s="42"/>
      <c r="N2804" s="42"/>
      <c r="O2804" s="63"/>
      <c r="P2804" s="42"/>
      <c r="Q2804" s="42"/>
      <c r="S2804" s="42"/>
      <c r="T2804" s="39"/>
      <c r="U2804" s="39"/>
      <c r="V2804" s="39"/>
      <c r="W2804" s="39"/>
      <c r="X2804" s="39"/>
      <c r="Y2804" s="39"/>
      <c r="AN2804" s="68"/>
      <c r="AO2804" s="68"/>
    </row>
    <row r="2805" spans="1:41" s="43" customFormat="1" x14ac:dyDescent="0.25">
      <c r="A2805" s="42"/>
      <c r="B2805" s="42"/>
      <c r="C2805" s="42"/>
      <c r="D2805" s="42"/>
      <c r="E2805" s="42"/>
      <c r="F2805" s="62"/>
      <c r="G2805" s="62"/>
      <c r="H2805" s="63"/>
      <c r="I2805" s="293"/>
      <c r="K2805" s="42"/>
      <c r="L2805" s="42"/>
      <c r="M2805" s="42"/>
      <c r="N2805" s="42"/>
      <c r="O2805" s="63"/>
      <c r="P2805" s="42"/>
      <c r="Q2805" s="42"/>
      <c r="S2805" s="42"/>
      <c r="T2805" s="39"/>
      <c r="U2805" s="39"/>
      <c r="V2805" s="39"/>
      <c r="W2805" s="39"/>
      <c r="X2805" s="39"/>
      <c r="Y2805" s="39"/>
      <c r="AN2805" s="68"/>
      <c r="AO2805" s="68"/>
    </row>
    <row r="2806" spans="1:41" s="43" customFormat="1" x14ac:dyDescent="0.25">
      <c r="A2806" s="42"/>
      <c r="B2806" s="42"/>
      <c r="C2806" s="42"/>
      <c r="D2806" s="42"/>
      <c r="E2806" s="42"/>
      <c r="F2806" s="62"/>
      <c r="G2806" s="62"/>
      <c r="H2806" s="63"/>
      <c r="I2806" s="293"/>
      <c r="K2806" s="42"/>
      <c r="L2806" s="42"/>
      <c r="M2806" s="42"/>
      <c r="N2806" s="42"/>
      <c r="O2806" s="63"/>
      <c r="P2806" s="42"/>
      <c r="Q2806" s="42"/>
      <c r="S2806" s="42"/>
      <c r="T2806" s="39"/>
      <c r="U2806" s="39"/>
      <c r="V2806" s="39"/>
      <c r="W2806" s="39"/>
      <c r="X2806" s="39"/>
      <c r="Y2806" s="39"/>
      <c r="AN2806" s="68"/>
      <c r="AO2806" s="68"/>
    </row>
    <row r="2807" spans="1:41" s="43" customFormat="1" x14ac:dyDescent="0.25">
      <c r="A2807" s="42"/>
      <c r="B2807" s="42"/>
      <c r="C2807" s="42"/>
      <c r="D2807" s="42"/>
      <c r="E2807" s="42"/>
      <c r="F2807" s="62"/>
      <c r="G2807" s="62"/>
      <c r="H2807" s="63"/>
      <c r="I2807" s="293"/>
      <c r="K2807" s="42"/>
      <c r="L2807" s="42"/>
      <c r="M2807" s="42"/>
      <c r="N2807" s="42"/>
      <c r="O2807" s="63"/>
      <c r="P2807" s="42"/>
      <c r="Q2807" s="42"/>
      <c r="S2807" s="42"/>
      <c r="T2807" s="39"/>
      <c r="U2807" s="39"/>
      <c r="V2807" s="39"/>
      <c r="W2807" s="39"/>
      <c r="X2807" s="39"/>
      <c r="Y2807" s="39"/>
      <c r="AN2807" s="68"/>
      <c r="AO2807" s="68"/>
    </row>
    <row r="2808" spans="1:41" s="43" customFormat="1" x14ac:dyDescent="0.25">
      <c r="A2808" s="42"/>
      <c r="B2808" s="42"/>
      <c r="C2808" s="42"/>
      <c r="D2808" s="42"/>
      <c r="E2808" s="42"/>
      <c r="F2808" s="62"/>
      <c r="G2808" s="62"/>
      <c r="H2808" s="63"/>
      <c r="I2808" s="293"/>
      <c r="K2808" s="42"/>
      <c r="L2808" s="42"/>
      <c r="M2808" s="42"/>
      <c r="N2808" s="42"/>
      <c r="O2808" s="63"/>
      <c r="P2808" s="42"/>
      <c r="Q2808" s="42"/>
      <c r="S2808" s="42"/>
      <c r="T2808" s="39"/>
      <c r="U2808" s="39"/>
      <c r="V2808" s="39"/>
      <c r="W2808" s="39"/>
      <c r="X2808" s="39"/>
      <c r="Y2808" s="39"/>
      <c r="AN2808" s="68"/>
      <c r="AO2808" s="68"/>
    </row>
    <row r="2809" spans="1:41" s="43" customFormat="1" x14ac:dyDescent="0.25">
      <c r="A2809" s="42"/>
      <c r="B2809" s="42"/>
      <c r="C2809" s="42"/>
      <c r="D2809" s="42"/>
      <c r="E2809" s="42"/>
      <c r="F2809" s="62"/>
      <c r="G2809" s="62"/>
      <c r="H2809" s="63"/>
      <c r="I2809" s="293"/>
      <c r="K2809" s="42"/>
      <c r="L2809" s="42"/>
      <c r="M2809" s="42"/>
      <c r="N2809" s="42"/>
      <c r="O2809" s="63"/>
      <c r="P2809" s="42"/>
      <c r="Q2809" s="42"/>
      <c r="S2809" s="42"/>
      <c r="T2809" s="39"/>
      <c r="U2809" s="39"/>
      <c r="V2809" s="39"/>
      <c r="W2809" s="39"/>
      <c r="X2809" s="39"/>
      <c r="Y2809" s="39"/>
      <c r="AN2809" s="68"/>
      <c r="AO2809" s="68"/>
    </row>
    <row r="2810" spans="1:41" s="43" customFormat="1" x14ac:dyDescent="0.25">
      <c r="A2810" s="42"/>
      <c r="B2810" s="42"/>
      <c r="C2810" s="42"/>
      <c r="D2810" s="42"/>
      <c r="E2810" s="42"/>
      <c r="F2810" s="62"/>
      <c r="G2810" s="62"/>
      <c r="H2810" s="63"/>
      <c r="I2810" s="293"/>
      <c r="K2810" s="42"/>
      <c r="L2810" s="42"/>
      <c r="M2810" s="42"/>
      <c r="N2810" s="42"/>
      <c r="O2810" s="63"/>
      <c r="P2810" s="42"/>
      <c r="Q2810" s="42"/>
      <c r="S2810" s="42"/>
      <c r="T2810" s="39"/>
      <c r="U2810" s="39"/>
      <c r="V2810" s="39"/>
      <c r="W2810" s="39"/>
      <c r="X2810" s="39"/>
      <c r="Y2810" s="39"/>
      <c r="AN2810" s="68"/>
      <c r="AO2810" s="68"/>
    </row>
    <row r="2811" spans="1:41" s="43" customFormat="1" x14ac:dyDescent="0.25">
      <c r="A2811" s="42"/>
      <c r="B2811" s="42"/>
      <c r="C2811" s="42"/>
      <c r="D2811" s="42"/>
      <c r="E2811" s="42"/>
      <c r="F2811" s="62"/>
      <c r="G2811" s="62"/>
      <c r="H2811" s="63"/>
      <c r="I2811" s="293"/>
      <c r="K2811" s="42"/>
      <c r="L2811" s="42"/>
      <c r="M2811" s="42"/>
      <c r="N2811" s="42"/>
      <c r="O2811" s="63"/>
      <c r="P2811" s="42"/>
      <c r="Q2811" s="42"/>
      <c r="S2811" s="42"/>
      <c r="T2811" s="39"/>
      <c r="U2811" s="39"/>
      <c r="V2811" s="39"/>
      <c r="W2811" s="39"/>
      <c r="X2811" s="39"/>
      <c r="Y2811" s="39"/>
      <c r="AN2811" s="68"/>
      <c r="AO2811" s="68"/>
    </row>
    <row r="2812" spans="1:41" s="43" customFormat="1" x14ac:dyDescent="0.25">
      <c r="A2812" s="42"/>
      <c r="B2812" s="42"/>
      <c r="C2812" s="42"/>
      <c r="D2812" s="42"/>
      <c r="E2812" s="42"/>
      <c r="F2812" s="62"/>
      <c r="G2812" s="62"/>
      <c r="H2812" s="63"/>
      <c r="I2812" s="293"/>
      <c r="K2812" s="42"/>
      <c r="L2812" s="42"/>
      <c r="M2812" s="42"/>
      <c r="N2812" s="42"/>
      <c r="O2812" s="63"/>
      <c r="P2812" s="42"/>
      <c r="Q2812" s="42"/>
      <c r="S2812" s="42"/>
      <c r="T2812" s="39"/>
      <c r="U2812" s="39"/>
      <c r="V2812" s="39"/>
      <c r="W2812" s="39"/>
      <c r="X2812" s="39"/>
      <c r="Y2812" s="39"/>
      <c r="AN2812" s="68"/>
      <c r="AO2812" s="68"/>
    </row>
    <row r="2813" spans="1:41" s="43" customFormat="1" x14ac:dyDescent="0.25">
      <c r="A2813" s="42"/>
      <c r="B2813" s="42"/>
      <c r="C2813" s="42"/>
      <c r="D2813" s="42"/>
      <c r="E2813" s="42"/>
      <c r="F2813" s="62"/>
      <c r="G2813" s="62"/>
      <c r="H2813" s="63"/>
      <c r="I2813" s="293"/>
      <c r="K2813" s="42"/>
      <c r="L2813" s="42"/>
      <c r="M2813" s="42"/>
      <c r="N2813" s="42"/>
      <c r="O2813" s="63"/>
      <c r="P2813" s="42"/>
      <c r="Q2813" s="42"/>
      <c r="S2813" s="42"/>
      <c r="T2813" s="39"/>
      <c r="U2813" s="39"/>
      <c r="V2813" s="39"/>
      <c r="W2813" s="39"/>
      <c r="X2813" s="39"/>
      <c r="Y2813" s="39"/>
      <c r="AN2813" s="68"/>
      <c r="AO2813" s="68"/>
    </row>
    <row r="2814" spans="1:41" s="43" customFormat="1" x14ac:dyDescent="0.25">
      <c r="A2814" s="42"/>
      <c r="B2814" s="42"/>
      <c r="C2814" s="42"/>
      <c r="D2814" s="42"/>
      <c r="E2814" s="42"/>
      <c r="F2814" s="62"/>
      <c r="G2814" s="62"/>
      <c r="H2814" s="63"/>
      <c r="I2814" s="293"/>
      <c r="K2814" s="42"/>
      <c r="L2814" s="42"/>
      <c r="M2814" s="42"/>
      <c r="N2814" s="42"/>
      <c r="O2814" s="63"/>
      <c r="P2814" s="42"/>
      <c r="Q2814" s="42"/>
      <c r="S2814" s="42"/>
      <c r="T2814" s="39"/>
      <c r="U2814" s="39"/>
      <c r="V2814" s="39"/>
      <c r="W2814" s="39"/>
      <c r="X2814" s="39"/>
      <c r="Y2814" s="39"/>
      <c r="AN2814" s="68"/>
      <c r="AO2814" s="68"/>
    </row>
    <row r="2815" spans="1:41" s="43" customFormat="1" x14ac:dyDescent="0.25">
      <c r="A2815" s="42"/>
      <c r="B2815" s="42"/>
      <c r="C2815" s="42"/>
      <c r="D2815" s="42"/>
      <c r="E2815" s="42"/>
      <c r="F2815" s="62"/>
      <c r="G2815" s="62"/>
      <c r="H2815" s="63"/>
      <c r="I2815" s="293"/>
      <c r="K2815" s="42"/>
      <c r="L2815" s="42"/>
      <c r="M2815" s="42"/>
      <c r="N2815" s="42"/>
      <c r="O2815" s="63"/>
      <c r="P2815" s="42"/>
      <c r="Q2815" s="42"/>
      <c r="S2815" s="42"/>
      <c r="T2815" s="39"/>
      <c r="U2815" s="39"/>
      <c r="V2815" s="39"/>
      <c r="W2815" s="39"/>
      <c r="X2815" s="39"/>
      <c r="Y2815" s="39"/>
      <c r="AN2815" s="68"/>
      <c r="AO2815" s="68"/>
    </row>
    <row r="2816" spans="1:41" s="43" customFormat="1" x14ac:dyDescent="0.25">
      <c r="A2816" s="42"/>
      <c r="B2816" s="42"/>
      <c r="C2816" s="42"/>
      <c r="D2816" s="42"/>
      <c r="E2816" s="42"/>
      <c r="F2816" s="62"/>
      <c r="G2816" s="62"/>
      <c r="H2816" s="63"/>
      <c r="I2816" s="293"/>
      <c r="K2816" s="42"/>
      <c r="L2816" s="42"/>
      <c r="M2816" s="42"/>
      <c r="N2816" s="42"/>
      <c r="O2816" s="63"/>
      <c r="P2816" s="42"/>
      <c r="Q2816" s="42"/>
      <c r="S2816" s="42"/>
      <c r="T2816" s="39"/>
      <c r="U2816" s="39"/>
      <c r="V2816" s="39"/>
      <c r="W2816" s="39"/>
      <c r="X2816" s="39"/>
      <c r="Y2816" s="39"/>
      <c r="AN2816" s="68"/>
      <c r="AO2816" s="68"/>
    </row>
    <row r="2817" spans="1:41" s="43" customFormat="1" x14ac:dyDescent="0.25">
      <c r="A2817" s="42"/>
      <c r="B2817" s="42"/>
      <c r="C2817" s="42"/>
      <c r="D2817" s="42"/>
      <c r="E2817" s="42"/>
      <c r="F2817" s="62"/>
      <c r="G2817" s="62"/>
      <c r="H2817" s="63"/>
      <c r="I2817" s="293"/>
      <c r="K2817" s="42"/>
      <c r="L2817" s="42"/>
      <c r="M2817" s="42"/>
      <c r="N2817" s="42"/>
      <c r="O2817" s="63"/>
      <c r="P2817" s="42"/>
      <c r="Q2817" s="42"/>
      <c r="S2817" s="42"/>
      <c r="T2817" s="39"/>
      <c r="U2817" s="39"/>
      <c r="V2817" s="39"/>
      <c r="W2817" s="39"/>
      <c r="X2817" s="39"/>
      <c r="Y2817" s="39"/>
      <c r="AN2817" s="68"/>
      <c r="AO2817" s="68"/>
    </row>
    <row r="2818" spans="1:41" s="43" customFormat="1" x14ac:dyDescent="0.25">
      <c r="A2818" s="42"/>
      <c r="B2818" s="42"/>
      <c r="C2818" s="42"/>
      <c r="D2818" s="42"/>
      <c r="E2818" s="42"/>
      <c r="F2818" s="62"/>
      <c r="G2818" s="62"/>
      <c r="H2818" s="63"/>
      <c r="I2818" s="293"/>
      <c r="K2818" s="42"/>
      <c r="L2818" s="42"/>
      <c r="M2818" s="42"/>
      <c r="N2818" s="42"/>
      <c r="O2818" s="63"/>
      <c r="P2818" s="42"/>
      <c r="Q2818" s="42"/>
      <c r="S2818" s="42"/>
      <c r="T2818" s="39"/>
      <c r="U2818" s="39"/>
      <c r="V2818" s="39"/>
      <c r="W2818" s="39"/>
      <c r="X2818" s="39"/>
      <c r="Y2818" s="39"/>
      <c r="AN2818" s="68"/>
      <c r="AO2818" s="68"/>
    </row>
    <row r="2819" spans="1:41" s="43" customFormat="1" x14ac:dyDescent="0.25">
      <c r="A2819" s="42"/>
      <c r="B2819" s="42"/>
      <c r="C2819" s="42"/>
      <c r="D2819" s="42"/>
      <c r="E2819" s="42"/>
      <c r="F2819" s="62"/>
      <c r="G2819" s="62"/>
      <c r="H2819" s="63"/>
      <c r="I2819" s="293"/>
      <c r="K2819" s="42"/>
      <c r="L2819" s="42"/>
      <c r="M2819" s="42"/>
      <c r="N2819" s="42"/>
      <c r="O2819" s="63"/>
      <c r="P2819" s="42"/>
      <c r="Q2819" s="42"/>
      <c r="S2819" s="42"/>
      <c r="T2819" s="39"/>
      <c r="U2819" s="39"/>
      <c r="V2819" s="39"/>
      <c r="W2819" s="39"/>
      <c r="X2819" s="39"/>
      <c r="Y2819" s="39"/>
      <c r="AN2819" s="68"/>
      <c r="AO2819" s="68"/>
    </row>
    <row r="2820" spans="1:41" s="43" customFormat="1" x14ac:dyDescent="0.25">
      <c r="A2820" s="42"/>
      <c r="B2820" s="42"/>
      <c r="C2820" s="42"/>
      <c r="D2820" s="42"/>
      <c r="E2820" s="42"/>
      <c r="F2820" s="62"/>
      <c r="G2820" s="62"/>
      <c r="H2820" s="63"/>
      <c r="I2820" s="293"/>
      <c r="K2820" s="42"/>
      <c r="L2820" s="42"/>
      <c r="M2820" s="42"/>
      <c r="N2820" s="42"/>
      <c r="O2820" s="63"/>
      <c r="P2820" s="42"/>
      <c r="Q2820" s="42"/>
      <c r="S2820" s="42"/>
      <c r="T2820" s="39"/>
      <c r="U2820" s="39"/>
      <c r="V2820" s="39"/>
      <c r="W2820" s="39"/>
      <c r="X2820" s="39"/>
      <c r="Y2820" s="39"/>
      <c r="AN2820" s="68"/>
      <c r="AO2820" s="68"/>
    </row>
    <row r="2821" spans="1:41" s="43" customFormat="1" x14ac:dyDescent="0.25">
      <c r="A2821" s="42"/>
      <c r="B2821" s="42"/>
      <c r="C2821" s="42"/>
      <c r="D2821" s="42"/>
      <c r="E2821" s="42"/>
      <c r="F2821" s="62"/>
      <c r="G2821" s="62"/>
      <c r="H2821" s="63"/>
      <c r="I2821" s="293"/>
      <c r="K2821" s="42"/>
      <c r="L2821" s="42"/>
      <c r="M2821" s="42"/>
      <c r="N2821" s="42"/>
      <c r="O2821" s="63"/>
      <c r="P2821" s="42"/>
      <c r="Q2821" s="42"/>
      <c r="S2821" s="42"/>
      <c r="T2821" s="39"/>
      <c r="U2821" s="39"/>
      <c r="V2821" s="39"/>
      <c r="W2821" s="39"/>
      <c r="X2821" s="39"/>
      <c r="Y2821" s="39"/>
      <c r="AN2821" s="68"/>
      <c r="AO2821" s="68"/>
    </row>
    <row r="2822" spans="1:41" s="43" customFormat="1" x14ac:dyDescent="0.25">
      <c r="A2822" s="42"/>
      <c r="B2822" s="42"/>
      <c r="C2822" s="42"/>
      <c r="D2822" s="42"/>
      <c r="E2822" s="42"/>
      <c r="F2822" s="62"/>
      <c r="G2822" s="62"/>
      <c r="H2822" s="63"/>
      <c r="I2822" s="293"/>
      <c r="K2822" s="42"/>
      <c r="L2822" s="42"/>
      <c r="M2822" s="42"/>
      <c r="N2822" s="42"/>
      <c r="O2822" s="63"/>
      <c r="P2822" s="42"/>
      <c r="Q2822" s="42"/>
      <c r="S2822" s="42"/>
      <c r="T2822" s="39"/>
      <c r="U2822" s="39"/>
      <c r="V2822" s="39"/>
      <c r="W2822" s="39"/>
      <c r="X2822" s="39"/>
      <c r="Y2822" s="39"/>
      <c r="AN2822" s="68"/>
      <c r="AO2822" s="68"/>
    </row>
    <row r="2823" spans="1:41" s="43" customFormat="1" x14ac:dyDescent="0.25">
      <c r="A2823" s="42"/>
      <c r="B2823" s="42"/>
      <c r="C2823" s="42"/>
      <c r="D2823" s="42"/>
      <c r="E2823" s="42"/>
      <c r="F2823" s="62"/>
      <c r="G2823" s="62"/>
      <c r="H2823" s="63"/>
      <c r="I2823" s="293"/>
      <c r="K2823" s="42"/>
      <c r="L2823" s="42"/>
      <c r="M2823" s="42"/>
      <c r="N2823" s="42"/>
      <c r="O2823" s="63"/>
      <c r="P2823" s="42"/>
      <c r="Q2823" s="42"/>
      <c r="S2823" s="42"/>
      <c r="T2823" s="39"/>
      <c r="U2823" s="39"/>
      <c r="V2823" s="39"/>
      <c r="W2823" s="39"/>
      <c r="X2823" s="39"/>
      <c r="Y2823" s="39"/>
      <c r="AN2823" s="68"/>
      <c r="AO2823" s="68"/>
    </row>
    <row r="2824" spans="1:41" s="43" customFormat="1" x14ac:dyDescent="0.25">
      <c r="A2824" s="42"/>
      <c r="B2824" s="42"/>
      <c r="C2824" s="42"/>
      <c r="D2824" s="42"/>
      <c r="E2824" s="42"/>
      <c r="F2824" s="62"/>
      <c r="G2824" s="62"/>
      <c r="H2824" s="63"/>
      <c r="I2824" s="293"/>
      <c r="K2824" s="42"/>
      <c r="L2824" s="42"/>
      <c r="M2824" s="42"/>
      <c r="N2824" s="42"/>
      <c r="O2824" s="63"/>
      <c r="P2824" s="42"/>
      <c r="Q2824" s="42"/>
      <c r="S2824" s="42"/>
      <c r="T2824" s="39"/>
      <c r="U2824" s="39"/>
      <c r="V2824" s="39"/>
      <c r="W2824" s="39"/>
      <c r="X2824" s="39"/>
      <c r="Y2824" s="39"/>
      <c r="AN2824" s="68"/>
      <c r="AO2824" s="68"/>
    </row>
    <row r="2825" spans="1:41" s="43" customFormat="1" x14ac:dyDescent="0.25">
      <c r="A2825" s="42"/>
      <c r="B2825" s="42"/>
      <c r="C2825" s="42"/>
      <c r="D2825" s="42"/>
      <c r="E2825" s="42"/>
      <c r="F2825" s="62"/>
      <c r="G2825" s="62"/>
      <c r="H2825" s="63"/>
      <c r="I2825" s="293"/>
      <c r="K2825" s="42"/>
      <c r="L2825" s="42"/>
      <c r="M2825" s="42"/>
      <c r="N2825" s="42"/>
      <c r="O2825" s="63"/>
      <c r="P2825" s="42"/>
      <c r="Q2825" s="42"/>
      <c r="S2825" s="42"/>
      <c r="T2825" s="39"/>
      <c r="U2825" s="39"/>
      <c r="V2825" s="39"/>
      <c r="W2825" s="39"/>
      <c r="X2825" s="39"/>
      <c r="Y2825" s="39"/>
      <c r="AN2825" s="68"/>
      <c r="AO2825" s="68"/>
    </row>
    <row r="2826" spans="1:41" s="43" customFormat="1" x14ac:dyDescent="0.25">
      <c r="A2826" s="42"/>
      <c r="B2826" s="42"/>
      <c r="C2826" s="42"/>
      <c r="D2826" s="42"/>
      <c r="E2826" s="42"/>
      <c r="F2826" s="62"/>
      <c r="G2826" s="62"/>
      <c r="H2826" s="63"/>
      <c r="I2826" s="293"/>
      <c r="K2826" s="42"/>
      <c r="L2826" s="42"/>
      <c r="M2826" s="42"/>
      <c r="N2826" s="42"/>
      <c r="O2826" s="63"/>
      <c r="P2826" s="42"/>
      <c r="Q2826" s="42"/>
      <c r="S2826" s="42"/>
      <c r="T2826" s="39"/>
      <c r="U2826" s="39"/>
      <c r="V2826" s="39"/>
      <c r="W2826" s="39"/>
      <c r="X2826" s="39"/>
      <c r="Y2826" s="39"/>
      <c r="AN2826" s="68"/>
      <c r="AO2826" s="68"/>
    </row>
    <row r="2827" spans="1:41" s="43" customFormat="1" x14ac:dyDescent="0.25">
      <c r="A2827" s="42"/>
      <c r="B2827" s="42"/>
      <c r="C2827" s="42"/>
      <c r="D2827" s="42"/>
      <c r="E2827" s="42"/>
      <c r="F2827" s="62"/>
      <c r="G2827" s="62"/>
      <c r="H2827" s="63"/>
      <c r="I2827" s="293"/>
      <c r="K2827" s="42"/>
      <c r="L2827" s="42"/>
      <c r="M2827" s="42"/>
      <c r="N2827" s="42"/>
      <c r="O2827" s="63"/>
      <c r="P2827" s="42"/>
      <c r="Q2827" s="42"/>
      <c r="S2827" s="42"/>
      <c r="T2827" s="39"/>
      <c r="U2827" s="39"/>
      <c r="V2827" s="39"/>
      <c r="W2827" s="39"/>
      <c r="X2827" s="39"/>
      <c r="Y2827" s="39"/>
      <c r="AN2827" s="68"/>
      <c r="AO2827" s="68"/>
    </row>
    <row r="2828" spans="1:41" s="43" customFormat="1" x14ac:dyDescent="0.25">
      <c r="A2828" s="42"/>
      <c r="B2828" s="42"/>
      <c r="C2828" s="42"/>
      <c r="D2828" s="42"/>
      <c r="E2828" s="42"/>
      <c r="F2828" s="62"/>
      <c r="G2828" s="62"/>
      <c r="H2828" s="63"/>
      <c r="I2828" s="293"/>
      <c r="K2828" s="42"/>
      <c r="L2828" s="42"/>
      <c r="M2828" s="42"/>
      <c r="N2828" s="42"/>
      <c r="O2828" s="63"/>
      <c r="P2828" s="42"/>
      <c r="Q2828" s="42"/>
      <c r="S2828" s="42"/>
      <c r="T2828" s="39"/>
      <c r="U2828" s="39"/>
      <c r="V2828" s="39"/>
      <c r="W2828" s="39"/>
      <c r="X2828" s="39"/>
      <c r="Y2828" s="39"/>
      <c r="AN2828" s="68"/>
      <c r="AO2828" s="68"/>
    </row>
    <row r="2829" spans="1:41" s="43" customFormat="1" x14ac:dyDescent="0.25">
      <c r="A2829" s="42"/>
      <c r="B2829" s="42"/>
      <c r="C2829" s="42"/>
      <c r="D2829" s="42"/>
      <c r="E2829" s="42"/>
      <c r="F2829" s="62"/>
      <c r="G2829" s="62"/>
      <c r="H2829" s="63"/>
      <c r="I2829" s="293"/>
      <c r="K2829" s="42"/>
      <c r="L2829" s="42"/>
      <c r="M2829" s="42"/>
      <c r="N2829" s="42"/>
      <c r="O2829" s="63"/>
      <c r="P2829" s="42"/>
      <c r="Q2829" s="42"/>
      <c r="S2829" s="42"/>
      <c r="T2829" s="39"/>
      <c r="U2829" s="39"/>
      <c r="V2829" s="39"/>
      <c r="W2829" s="39"/>
      <c r="X2829" s="39"/>
      <c r="Y2829" s="39"/>
      <c r="AN2829" s="68"/>
      <c r="AO2829" s="68"/>
    </row>
    <row r="2830" spans="1:41" s="43" customFormat="1" x14ac:dyDescent="0.25">
      <c r="A2830" s="42"/>
      <c r="B2830" s="42"/>
      <c r="C2830" s="42"/>
      <c r="D2830" s="42"/>
      <c r="E2830" s="42"/>
      <c r="F2830" s="62"/>
      <c r="G2830" s="62"/>
      <c r="H2830" s="63"/>
      <c r="I2830" s="293"/>
      <c r="K2830" s="42"/>
      <c r="L2830" s="42"/>
      <c r="M2830" s="42"/>
      <c r="N2830" s="42"/>
      <c r="O2830" s="63"/>
      <c r="P2830" s="42"/>
      <c r="Q2830" s="42"/>
      <c r="S2830" s="42"/>
      <c r="T2830" s="39"/>
      <c r="U2830" s="39"/>
      <c r="V2830" s="39"/>
      <c r="W2830" s="39"/>
      <c r="X2830" s="39"/>
      <c r="Y2830" s="39"/>
      <c r="AN2830" s="68"/>
      <c r="AO2830" s="68"/>
    </row>
    <row r="2831" spans="1:41" s="43" customFormat="1" x14ac:dyDescent="0.25">
      <c r="A2831" s="42"/>
      <c r="B2831" s="42"/>
      <c r="C2831" s="42"/>
      <c r="D2831" s="42"/>
      <c r="E2831" s="42"/>
      <c r="F2831" s="62"/>
      <c r="G2831" s="62"/>
      <c r="H2831" s="63"/>
      <c r="I2831" s="293"/>
      <c r="K2831" s="42"/>
      <c r="L2831" s="42"/>
      <c r="M2831" s="42"/>
      <c r="N2831" s="42"/>
      <c r="O2831" s="63"/>
      <c r="P2831" s="42"/>
      <c r="Q2831" s="42"/>
      <c r="S2831" s="42"/>
      <c r="T2831" s="39"/>
      <c r="U2831" s="39"/>
      <c r="V2831" s="39"/>
      <c r="W2831" s="39"/>
      <c r="X2831" s="39"/>
      <c r="Y2831" s="39"/>
      <c r="AN2831" s="68"/>
      <c r="AO2831" s="68"/>
    </row>
    <row r="2832" spans="1:41" s="43" customFormat="1" x14ac:dyDescent="0.25">
      <c r="A2832" s="42"/>
      <c r="B2832" s="42"/>
      <c r="C2832" s="42"/>
      <c r="D2832" s="42"/>
      <c r="E2832" s="42"/>
      <c r="F2832" s="62"/>
      <c r="G2832" s="62"/>
      <c r="H2832" s="63"/>
      <c r="I2832" s="293"/>
      <c r="K2832" s="42"/>
      <c r="L2832" s="42"/>
      <c r="M2832" s="42"/>
      <c r="N2832" s="42"/>
      <c r="O2832" s="63"/>
      <c r="P2832" s="42"/>
      <c r="Q2832" s="42"/>
      <c r="S2832" s="42"/>
      <c r="T2832" s="39"/>
      <c r="U2832" s="39"/>
      <c r="V2832" s="39"/>
      <c r="W2832" s="39"/>
      <c r="X2832" s="39"/>
      <c r="Y2832" s="39"/>
      <c r="AN2832" s="68"/>
      <c r="AO2832" s="68"/>
    </row>
    <row r="2833" spans="1:41" s="43" customFormat="1" x14ac:dyDescent="0.25">
      <c r="A2833" s="42"/>
      <c r="B2833" s="42"/>
      <c r="C2833" s="42"/>
      <c r="D2833" s="42"/>
      <c r="E2833" s="42"/>
      <c r="F2833" s="62"/>
      <c r="G2833" s="62"/>
      <c r="H2833" s="63"/>
      <c r="I2833" s="293"/>
      <c r="K2833" s="42"/>
      <c r="L2833" s="42"/>
      <c r="M2833" s="42"/>
      <c r="N2833" s="42"/>
      <c r="O2833" s="63"/>
      <c r="P2833" s="42"/>
      <c r="Q2833" s="42"/>
      <c r="S2833" s="42"/>
      <c r="T2833" s="39"/>
      <c r="U2833" s="39"/>
      <c r="V2833" s="39"/>
      <c r="W2833" s="39"/>
      <c r="X2833" s="39"/>
      <c r="Y2833" s="39"/>
      <c r="AN2833" s="68"/>
      <c r="AO2833" s="68"/>
    </row>
    <row r="2834" spans="1:41" s="43" customFormat="1" x14ac:dyDescent="0.25">
      <c r="A2834" s="42"/>
      <c r="B2834" s="42"/>
      <c r="C2834" s="42"/>
      <c r="D2834" s="42"/>
      <c r="E2834" s="42"/>
      <c r="F2834" s="62"/>
      <c r="G2834" s="62"/>
      <c r="H2834" s="63"/>
      <c r="I2834" s="293"/>
      <c r="K2834" s="42"/>
      <c r="L2834" s="42"/>
      <c r="M2834" s="42"/>
      <c r="N2834" s="42"/>
      <c r="O2834" s="63"/>
      <c r="P2834" s="42"/>
      <c r="Q2834" s="42"/>
      <c r="S2834" s="42"/>
      <c r="T2834" s="39"/>
      <c r="U2834" s="39"/>
      <c r="V2834" s="39"/>
      <c r="W2834" s="39"/>
      <c r="X2834" s="39"/>
      <c r="Y2834" s="39"/>
      <c r="AN2834" s="68"/>
      <c r="AO2834" s="68"/>
    </row>
    <row r="2835" spans="1:41" s="43" customFormat="1" x14ac:dyDescent="0.25">
      <c r="A2835" s="42"/>
      <c r="B2835" s="42"/>
      <c r="C2835" s="42"/>
      <c r="D2835" s="42"/>
      <c r="E2835" s="42"/>
      <c r="F2835" s="62"/>
      <c r="G2835" s="62"/>
      <c r="H2835" s="63"/>
      <c r="I2835" s="293"/>
      <c r="K2835" s="42"/>
      <c r="L2835" s="42"/>
      <c r="M2835" s="42"/>
      <c r="N2835" s="42"/>
      <c r="O2835" s="63"/>
      <c r="P2835" s="42"/>
      <c r="Q2835" s="42"/>
      <c r="S2835" s="42"/>
      <c r="T2835" s="39"/>
      <c r="U2835" s="39"/>
      <c r="V2835" s="39"/>
      <c r="W2835" s="39"/>
      <c r="X2835" s="39"/>
      <c r="Y2835" s="39"/>
      <c r="AN2835" s="68"/>
      <c r="AO2835" s="68"/>
    </row>
    <row r="2836" spans="1:41" s="43" customFormat="1" x14ac:dyDescent="0.25">
      <c r="A2836" s="42"/>
      <c r="B2836" s="42"/>
      <c r="C2836" s="42"/>
      <c r="D2836" s="42"/>
      <c r="E2836" s="42"/>
      <c r="F2836" s="62"/>
      <c r="G2836" s="62"/>
      <c r="H2836" s="63"/>
      <c r="I2836" s="293"/>
      <c r="K2836" s="42"/>
      <c r="L2836" s="42"/>
      <c r="M2836" s="42"/>
      <c r="N2836" s="42"/>
      <c r="O2836" s="63"/>
      <c r="P2836" s="42"/>
      <c r="Q2836" s="42"/>
      <c r="S2836" s="42"/>
      <c r="T2836" s="39"/>
      <c r="U2836" s="39"/>
      <c r="V2836" s="39"/>
      <c r="W2836" s="39"/>
      <c r="X2836" s="39"/>
      <c r="Y2836" s="39"/>
      <c r="AN2836" s="68"/>
      <c r="AO2836" s="68"/>
    </row>
    <row r="2837" spans="1:41" s="43" customFormat="1" x14ac:dyDescent="0.25">
      <c r="A2837" s="42"/>
      <c r="B2837" s="42"/>
      <c r="C2837" s="42"/>
      <c r="D2837" s="42"/>
      <c r="E2837" s="42"/>
      <c r="F2837" s="62"/>
      <c r="G2837" s="62"/>
      <c r="H2837" s="63"/>
      <c r="I2837" s="293"/>
      <c r="K2837" s="42"/>
      <c r="L2837" s="42"/>
      <c r="M2837" s="42"/>
      <c r="N2837" s="42"/>
      <c r="O2837" s="63"/>
      <c r="P2837" s="42"/>
      <c r="Q2837" s="42"/>
      <c r="S2837" s="42"/>
      <c r="T2837" s="39"/>
      <c r="U2837" s="39"/>
      <c r="V2837" s="39"/>
      <c r="W2837" s="39"/>
      <c r="X2837" s="39"/>
      <c r="Y2837" s="39"/>
      <c r="AN2837" s="68"/>
      <c r="AO2837" s="68"/>
    </row>
    <row r="2838" spans="1:41" s="43" customFormat="1" x14ac:dyDescent="0.25">
      <c r="A2838" s="42"/>
      <c r="B2838" s="42"/>
      <c r="C2838" s="42"/>
      <c r="D2838" s="42"/>
      <c r="E2838" s="42"/>
      <c r="F2838" s="62"/>
      <c r="G2838" s="62"/>
      <c r="H2838" s="63"/>
      <c r="I2838" s="293"/>
      <c r="K2838" s="42"/>
      <c r="L2838" s="42"/>
      <c r="M2838" s="42"/>
      <c r="N2838" s="42"/>
      <c r="O2838" s="63"/>
      <c r="P2838" s="42"/>
      <c r="Q2838" s="42"/>
      <c r="S2838" s="42"/>
      <c r="T2838" s="39"/>
      <c r="U2838" s="39"/>
      <c r="V2838" s="39"/>
      <c r="W2838" s="39"/>
      <c r="X2838" s="39"/>
      <c r="Y2838" s="39"/>
      <c r="AN2838" s="68"/>
      <c r="AO2838" s="68"/>
    </row>
    <row r="2839" spans="1:41" s="43" customFormat="1" x14ac:dyDescent="0.25">
      <c r="A2839" s="42"/>
      <c r="B2839" s="42"/>
      <c r="C2839" s="42"/>
      <c r="D2839" s="42"/>
      <c r="E2839" s="42"/>
      <c r="F2839" s="62"/>
      <c r="G2839" s="62"/>
      <c r="H2839" s="63"/>
      <c r="I2839" s="293"/>
      <c r="K2839" s="42"/>
      <c r="L2839" s="42"/>
      <c r="M2839" s="42"/>
      <c r="N2839" s="42"/>
      <c r="O2839" s="63"/>
      <c r="P2839" s="42"/>
      <c r="Q2839" s="42"/>
      <c r="S2839" s="42"/>
      <c r="T2839" s="39"/>
      <c r="U2839" s="39"/>
      <c r="V2839" s="39"/>
      <c r="W2839" s="39"/>
      <c r="X2839" s="39"/>
      <c r="Y2839" s="39"/>
      <c r="AN2839" s="68"/>
      <c r="AO2839" s="68"/>
    </row>
    <row r="2840" spans="1:41" s="43" customFormat="1" x14ac:dyDescent="0.25">
      <c r="A2840" s="42"/>
      <c r="B2840" s="42"/>
      <c r="C2840" s="42"/>
      <c r="D2840" s="42"/>
      <c r="E2840" s="42"/>
      <c r="F2840" s="62"/>
      <c r="G2840" s="62"/>
      <c r="H2840" s="63"/>
      <c r="I2840" s="293"/>
      <c r="K2840" s="42"/>
      <c r="L2840" s="42"/>
      <c r="M2840" s="42"/>
      <c r="N2840" s="42"/>
      <c r="O2840" s="63"/>
      <c r="P2840" s="42"/>
      <c r="Q2840" s="42"/>
      <c r="S2840" s="42"/>
      <c r="T2840" s="39"/>
      <c r="U2840" s="39"/>
      <c r="V2840" s="39"/>
      <c r="W2840" s="39"/>
      <c r="X2840" s="39"/>
      <c r="Y2840" s="39"/>
      <c r="AN2840" s="68"/>
      <c r="AO2840" s="68"/>
    </row>
    <row r="2841" spans="1:41" s="43" customFormat="1" x14ac:dyDescent="0.25">
      <c r="A2841" s="42"/>
      <c r="B2841" s="42"/>
      <c r="C2841" s="42"/>
      <c r="D2841" s="42"/>
      <c r="E2841" s="42"/>
      <c r="F2841" s="62"/>
      <c r="G2841" s="62"/>
      <c r="H2841" s="63"/>
      <c r="I2841" s="293"/>
      <c r="K2841" s="42"/>
      <c r="L2841" s="42"/>
      <c r="M2841" s="42"/>
      <c r="N2841" s="42"/>
      <c r="O2841" s="63"/>
      <c r="P2841" s="42"/>
      <c r="Q2841" s="42"/>
      <c r="S2841" s="42"/>
      <c r="T2841" s="39"/>
      <c r="U2841" s="39"/>
      <c r="V2841" s="39"/>
      <c r="W2841" s="39"/>
      <c r="X2841" s="39"/>
      <c r="Y2841" s="39"/>
      <c r="AN2841" s="68"/>
      <c r="AO2841" s="68"/>
    </row>
    <row r="2842" spans="1:41" s="43" customFormat="1" x14ac:dyDescent="0.25">
      <c r="A2842" s="42"/>
      <c r="B2842" s="42"/>
      <c r="C2842" s="42"/>
      <c r="D2842" s="42"/>
      <c r="E2842" s="42"/>
      <c r="F2842" s="62"/>
      <c r="G2842" s="62"/>
      <c r="H2842" s="63"/>
      <c r="I2842" s="293"/>
      <c r="K2842" s="42"/>
      <c r="L2842" s="42"/>
      <c r="M2842" s="42"/>
      <c r="N2842" s="42"/>
      <c r="O2842" s="63"/>
      <c r="P2842" s="42"/>
      <c r="Q2842" s="42"/>
      <c r="S2842" s="42"/>
      <c r="T2842" s="39"/>
      <c r="U2842" s="39"/>
      <c r="V2842" s="39"/>
      <c r="W2842" s="39"/>
      <c r="X2842" s="39"/>
      <c r="Y2842" s="39"/>
      <c r="AN2842" s="68"/>
      <c r="AO2842" s="68"/>
    </row>
    <row r="2843" spans="1:41" s="43" customFormat="1" x14ac:dyDescent="0.25">
      <c r="A2843" s="42"/>
      <c r="B2843" s="42"/>
      <c r="C2843" s="42"/>
      <c r="D2843" s="42"/>
      <c r="E2843" s="42"/>
      <c r="F2843" s="62"/>
      <c r="G2843" s="62"/>
      <c r="H2843" s="63"/>
      <c r="I2843" s="293"/>
      <c r="K2843" s="42"/>
      <c r="L2843" s="42"/>
      <c r="M2843" s="42"/>
      <c r="N2843" s="42"/>
      <c r="O2843" s="63"/>
      <c r="P2843" s="42"/>
      <c r="Q2843" s="42"/>
      <c r="S2843" s="42"/>
      <c r="T2843" s="39"/>
      <c r="U2843" s="39"/>
      <c r="V2843" s="39"/>
      <c r="W2843" s="39"/>
      <c r="X2843" s="39"/>
      <c r="Y2843" s="39"/>
      <c r="AN2843" s="68"/>
      <c r="AO2843" s="68"/>
    </row>
    <row r="2844" spans="1:41" s="43" customFormat="1" x14ac:dyDescent="0.25">
      <c r="A2844" s="42"/>
      <c r="B2844" s="42"/>
      <c r="C2844" s="42"/>
      <c r="D2844" s="42"/>
      <c r="E2844" s="42"/>
      <c r="F2844" s="62"/>
      <c r="G2844" s="62"/>
      <c r="H2844" s="63"/>
      <c r="I2844" s="293"/>
      <c r="K2844" s="42"/>
      <c r="L2844" s="42"/>
      <c r="M2844" s="42"/>
      <c r="N2844" s="42"/>
      <c r="O2844" s="63"/>
      <c r="P2844" s="42"/>
      <c r="Q2844" s="42"/>
      <c r="S2844" s="42"/>
      <c r="T2844" s="39"/>
      <c r="U2844" s="39"/>
      <c r="V2844" s="39"/>
      <c r="W2844" s="39"/>
      <c r="X2844" s="39"/>
      <c r="Y2844" s="39"/>
      <c r="AN2844" s="68"/>
      <c r="AO2844" s="68"/>
    </row>
    <row r="2845" spans="1:41" s="43" customFormat="1" x14ac:dyDescent="0.25">
      <c r="A2845" s="42"/>
      <c r="B2845" s="42"/>
      <c r="C2845" s="42"/>
      <c r="D2845" s="42"/>
      <c r="E2845" s="42"/>
      <c r="F2845" s="62"/>
      <c r="G2845" s="62"/>
      <c r="H2845" s="63"/>
      <c r="I2845" s="293"/>
      <c r="K2845" s="42"/>
      <c r="L2845" s="42"/>
      <c r="M2845" s="42"/>
      <c r="N2845" s="42"/>
      <c r="O2845" s="63"/>
      <c r="P2845" s="42"/>
      <c r="Q2845" s="42"/>
      <c r="S2845" s="42"/>
      <c r="T2845" s="39"/>
      <c r="U2845" s="39"/>
      <c r="V2845" s="39"/>
      <c r="W2845" s="39"/>
      <c r="X2845" s="39"/>
      <c r="Y2845" s="39"/>
      <c r="AN2845" s="68"/>
      <c r="AO2845" s="68"/>
    </row>
    <row r="2846" spans="1:41" s="43" customFormat="1" x14ac:dyDescent="0.25">
      <c r="A2846" s="42"/>
      <c r="B2846" s="42"/>
      <c r="C2846" s="42"/>
      <c r="D2846" s="42"/>
      <c r="E2846" s="42"/>
      <c r="F2846" s="62"/>
      <c r="G2846" s="62"/>
      <c r="H2846" s="63"/>
      <c r="I2846" s="293"/>
      <c r="K2846" s="42"/>
      <c r="L2846" s="42"/>
      <c r="M2846" s="42"/>
      <c r="N2846" s="42"/>
      <c r="O2846" s="63"/>
      <c r="P2846" s="42"/>
      <c r="Q2846" s="42"/>
      <c r="S2846" s="42"/>
      <c r="T2846" s="39"/>
      <c r="U2846" s="39"/>
      <c r="V2846" s="39"/>
      <c r="W2846" s="39"/>
      <c r="X2846" s="39"/>
      <c r="Y2846" s="39"/>
      <c r="AN2846" s="68"/>
      <c r="AO2846" s="68"/>
    </row>
    <row r="2847" spans="1:41" s="43" customFormat="1" x14ac:dyDescent="0.25">
      <c r="A2847" s="42"/>
      <c r="B2847" s="42"/>
      <c r="C2847" s="42"/>
      <c r="D2847" s="42"/>
      <c r="E2847" s="42"/>
      <c r="F2847" s="62"/>
      <c r="G2847" s="62"/>
      <c r="H2847" s="63"/>
      <c r="I2847" s="293"/>
      <c r="K2847" s="42"/>
      <c r="L2847" s="42"/>
      <c r="M2847" s="42"/>
      <c r="N2847" s="42"/>
      <c r="O2847" s="63"/>
      <c r="P2847" s="42"/>
      <c r="Q2847" s="42"/>
      <c r="S2847" s="42"/>
      <c r="T2847" s="39"/>
      <c r="U2847" s="39"/>
      <c r="V2847" s="39"/>
      <c r="W2847" s="39"/>
      <c r="X2847" s="39"/>
      <c r="Y2847" s="39"/>
      <c r="AN2847" s="68"/>
      <c r="AO2847" s="68"/>
    </row>
    <row r="2848" spans="1:41" s="43" customFormat="1" x14ac:dyDescent="0.25">
      <c r="A2848" s="42"/>
      <c r="B2848" s="42"/>
      <c r="C2848" s="42"/>
      <c r="D2848" s="42"/>
      <c r="E2848" s="42"/>
      <c r="F2848" s="62"/>
      <c r="G2848" s="62"/>
      <c r="H2848" s="63"/>
      <c r="I2848" s="293"/>
      <c r="K2848" s="42"/>
      <c r="L2848" s="42"/>
      <c r="M2848" s="42"/>
      <c r="N2848" s="42"/>
      <c r="O2848" s="63"/>
      <c r="P2848" s="42"/>
      <c r="Q2848" s="42"/>
      <c r="S2848" s="42"/>
      <c r="T2848" s="39"/>
      <c r="U2848" s="39"/>
      <c r="V2848" s="39"/>
      <c r="W2848" s="39"/>
      <c r="X2848" s="39"/>
      <c r="Y2848" s="39"/>
      <c r="AN2848" s="68"/>
      <c r="AO2848" s="68"/>
    </row>
    <row r="2849" spans="1:41" s="43" customFormat="1" x14ac:dyDescent="0.25">
      <c r="A2849" s="42"/>
      <c r="B2849" s="42"/>
      <c r="C2849" s="42"/>
      <c r="D2849" s="42"/>
      <c r="E2849" s="42"/>
      <c r="F2849" s="62"/>
      <c r="G2849" s="62"/>
      <c r="H2849" s="63"/>
      <c r="I2849" s="293"/>
      <c r="K2849" s="42"/>
      <c r="L2849" s="42"/>
      <c r="M2849" s="42"/>
      <c r="N2849" s="42"/>
      <c r="O2849" s="63"/>
      <c r="P2849" s="42"/>
      <c r="Q2849" s="42"/>
      <c r="S2849" s="42"/>
      <c r="T2849" s="39"/>
      <c r="U2849" s="39"/>
      <c r="V2849" s="39"/>
      <c r="W2849" s="39"/>
      <c r="X2849" s="39"/>
      <c r="Y2849" s="39"/>
      <c r="AN2849" s="68"/>
      <c r="AO2849" s="68"/>
    </row>
    <row r="2850" spans="1:41" s="43" customFormat="1" x14ac:dyDescent="0.25">
      <c r="A2850" s="42"/>
      <c r="B2850" s="42"/>
      <c r="C2850" s="42"/>
      <c r="D2850" s="42"/>
      <c r="E2850" s="42"/>
      <c r="F2850" s="62"/>
      <c r="G2850" s="62"/>
      <c r="H2850" s="63"/>
      <c r="I2850" s="293"/>
      <c r="K2850" s="42"/>
      <c r="L2850" s="42"/>
      <c r="M2850" s="42"/>
      <c r="N2850" s="42"/>
      <c r="O2850" s="63"/>
      <c r="P2850" s="42"/>
      <c r="Q2850" s="42"/>
      <c r="S2850" s="42"/>
      <c r="T2850" s="39"/>
      <c r="U2850" s="39"/>
      <c r="V2850" s="39"/>
      <c r="W2850" s="39"/>
      <c r="X2850" s="39"/>
      <c r="Y2850" s="39"/>
      <c r="AN2850" s="68"/>
      <c r="AO2850" s="68"/>
    </row>
    <row r="2851" spans="1:41" s="43" customFormat="1" x14ac:dyDescent="0.25">
      <c r="A2851" s="42"/>
      <c r="B2851" s="42"/>
      <c r="C2851" s="42"/>
      <c r="D2851" s="42"/>
      <c r="E2851" s="42"/>
      <c r="F2851" s="62"/>
      <c r="G2851" s="62"/>
      <c r="H2851" s="63"/>
      <c r="I2851" s="293"/>
      <c r="K2851" s="42"/>
      <c r="L2851" s="42"/>
      <c r="M2851" s="42"/>
      <c r="N2851" s="42"/>
      <c r="O2851" s="63"/>
      <c r="P2851" s="42"/>
      <c r="Q2851" s="42"/>
      <c r="S2851" s="42"/>
      <c r="T2851" s="39"/>
      <c r="U2851" s="39"/>
      <c r="V2851" s="39"/>
      <c r="W2851" s="39"/>
      <c r="X2851" s="39"/>
      <c r="Y2851" s="39"/>
      <c r="AN2851" s="68"/>
      <c r="AO2851" s="68"/>
    </row>
    <row r="2852" spans="1:41" s="43" customFormat="1" x14ac:dyDescent="0.25">
      <c r="A2852" s="42"/>
      <c r="B2852" s="42"/>
      <c r="C2852" s="42"/>
      <c r="D2852" s="42"/>
      <c r="E2852" s="42"/>
      <c r="F2852" s="62"/>
      <c r="G2852" s="62"/>
      <c r="H2852" s="63"/>
      <c r="I2852" s="293"/>
      <c r="K2852" s="42"/>
      <c r="L2852" s="42"/>
      <c r="M2852" s="42"/>
      <c r="N2852" s="42"/>
      <c r="O2852" s="63"/>
      <c r="P2852" s="42"/>
      <c r="Q2852" s="42"/>
      <c r="S2852" s="42"/>
      <c r="T2852" s="39"/>
      <c r="U2852" s="39"/>
      <c r="V2852" s="39"/>
      <c r="W2852" s="39"/>
      <c r="X2852" s="39"/>
      <c r="Y2852" s="39"/>
      <c r="AN2852" s="68"/>
      <c r="AO2852" s="68"/>
    </row>
    <row r="2853" spans="1:41" s="43" customFormat="1" x14ac:dyDescent="0.25">
      <c r="A2853" s="42"/>
      <c r="B2853" s="42"/>
      <c r="C2853" s="42"/>
      <c r="D2853" s="42"/>
      <c r="E2853" s="42"/>
      <c r="F2853" s="62"/>
      <c r="G2853" s="62"/>
      <c r="H2853" s="63"/>
      <c r="I2853" s="293"/>
      <c r="K2853" s="42"/>
      <c r="L2853" s="42"/>
      <c r="M2853" s="42"/>
      <c r="N2853" s="42"/>
      <c r="O2853" s="63"/>
      <c r="P2853" s="42"/>
      <c r="Q2853" s="42"/>
      <c r="S2853" s="42"/>
      <c r="T2853" s="39"/>
      <c r="U2853" s="39"/>
      <c r="V2853" s="39"/>
      <c r="W2853" s="39"/>
      <c r="X2853" s="39"/>
      <c r="Y2853" s="39"/>
      <c r="AN2853" s="68"/>
      <c r="AO2853" s="68"/>
    </row>
    <row r="2854" spans="1:41" s="43" customFormat="1" x14ac:dyDescent="0.25">
      <c r="A2854" s="42"/>
      <c r="B2854" s="42"/>
      <c r="C2854" s="42"/>
      <c r="D2854" s="42"/>
      <c r="E2854" s="42"/>
      <c r="F2854" s="62"/>
      <c r="G2854" s="62"/>
      <c r="H2854" s="63"/>
      <c r="I2854" s="293"/>
      <c r="K2854" s="42"/>
      <c r="L2854" s="42"/>
      <c r="M2854" s="42"/>
      <c r="N2854" s="42"/>
      <c r="O2854" s="63"/>
      <c r="P2854" s="42"/>
      <c r="Q2854" s="42"/>
      <c r="S2854" s="42"/>
      <c r="T2854" s="39"/>
      <c r="U2854" s="39"/>
      <c r="V2854" s="39"/>
      <c r="W2854" s="39"/>
      <c r="X2854" s="39"/>
      <c r="Y2854" s="39"/>
      <c r="AN2854" s="68"/>
      <c r="AO2854" s="68"/>
    </row>
    <row r="2855" spans="1:41" s="43" customFormat="1" x14ac:dyDescent="0.25">
      <c r="A2855" s="42"/>
      <c r="B2855" s="42"/>
      <c r="C2855" s="42"/>
      <c r="D2855" s="42"/>
      <c r="E2855" s="42"/>
      <c r="F2855" s="62"/>
      <c r="G2855" s="62"/>
      <c r="H2855" s="63"/>
      <c r="I2855" s="293"/>
      <c r="K2855" s="42"/>
      <c r="L2855" s="42"/>
      <c r="M2855" s="42"/>
      <c r="N2855" s="42"/>
      <c r="O2855" s="63"/>
      <c r="P2855" s="42"/>
      <c r="Q2855" s="42"/>
      <c r="S2855" s="42"/>
      <c r="T2855" s="39"/>
      <c r="U2855" s="39"/>
      <c r="V2855" s="39"/>
      <c r="W2855" s="39"/>
      <c r="X2855" s="39"/>
      <c r="Y2855" s="39"/>
      <c r="AN2855" s="68"/>
      <c r="AO2855" s="68"/>
    </row>
    <row r="2856" spans="1:41" s="43" customFormat="1" x14ac:dyDescent="0.25">
      <c r="A2856" s="42"/>
      <c r="B2856" s="42"/>
      <c r="C2856" s="42"/>
      <c r="D2856" s="42"/>
      <c r="E2856" s="42"/>
      <c r="F2856" s="62"/>
      <c r="G2856" s="62"/>
      <c r="H2856" s="63"/>
      <c r="I2856" s="293"/>
      <c r="K2856" s="42"/>
      <c r="L2856" s="42"/>
      <c r="M2856" s="42"/>
      <c r="N2856" s="42"/>
      <c r="O2856" s="63"/>
      <c r="P2856" s="42"/>
      <c r="Q2856" s="42"/>
      <c r="S2856" s="42"/>
      <c r="T2856" s="39"/>
      <c r="U2856" s="39"/>
      <c r="V2856" s="39"/>
      <c r="W2856" s="39"/>
      <c r="X2856" s="39"/>
      <c r="Y2856" s="39"/>
      <c r="AN2856" s="68"/>
      <c r="AO2856" s="68"/>
    </row>
    <row r="2857" spans="1:41" s="43" customFormat="1" x14ac:dyDescent="0.25">
      <c r="A2857" s="42"/>
      <c r="B2857" s="42"/>
      <c r="C2857" s="42"/>
      <c r="D2857" s="42"/>
      <c r="E2857" s="42"/>
      <c r="F2857" s="62"/>
      <c r="G2857" s="62"/>
      <c r="H2857" s="63"/>
      <c r="I2857" s="293"/>
      <c r="K2857" s="42"/>
      <c r="L2857" s="42"/>
      <c r="M2857" s="42"/>
      <c r="N2857" s="42"/>
      <c r="O2857" s="63"/>
      <c r="P2857" s="42"/>
      <c r="Q2857" s="42"/>
      <c r="S2857" s="42"/>
      <c r="T2857" s="39"/>
      <c r="U2857" s="39"/>
      <c r="V2857" s="39"/>
      <c r="W2857" s="39"/>
      <c r="X2857" s="39"/>
      <c r="Y2857" s="39"/>
      <c r="AN2857" s="68"/>
      <c r="AO2857" s="68"/>
    </row>
    <row r="2858" spans="1:41" s="43" customFormat="1" x14ac:dyDescent="0.25">
      <c r="A2858" s="42"/>
      <c r="B2858" s="42"/>
      <c r="C2858" s="42"/>
      <c r="D2858" s="42"/>
      <c r="E2858" s="42"/>
      <c r="F2858" s="62"/>
      <c r="G2858" s="62"/>
      <c r="H2858" s="63"/>
      <c r="I2858" s="293"/>
      <c r="K2858" s="42"/>
      <c r="L2858" s="42"/>
      <c r="M2858" s="42"/>
      <c r="N2858" s="42"/>
      <c r="O2858" s="63"/>
      <c r="P2858" s="42"/>
      <c r="Q2858" s="42"/>
      <c r="S2858" s="42"/>
      <c r="T2858" s="39"/>
      <c r="U2858" s="39"/>
      <c r="V2858" s="39"/>
      <c r="W2858" s="39"/>
      <c r="X2858" s="39"/>
      <c r="Y2858" s="39"/>
      <c r="AN2858" s="68"/>
      <c r="AO2858" s="68"/>
    </row>
    <row r="2859" spans="1:41" s="43" customFormat="1" x14ac:dyDescent="0.25">
      <c r="A2859" s="42"/>
      <c r="B2859" s="42"/>
      <c r="C2859" s="42"/>
      <c r="D2859" s="42"/>
      <c r="E2859" s="42"/>
      <c r="F2859" s="62"/>
      <c r="G2859" s="62"/>
      <c r="H2859" s="63"/>
      <c r="I2859" s="293"/>
      <c r="K2859" s="42"/>
      <c r="L2859" s="42"/>
      <c r="M2859" s="42"/>
      <c r="N2859" s="42"/>
      <c r="O2859" s="63"/>
      <c r="P2859" s="42"/>
      <c r="Q2859" s="42"/>
      <c r="S2859" s="42"/>
      <c r="T2859" s="39"/>
      <c r="U2859" s="39"/>
      <c r="V2859" s="39"/>
      <c r="W2859" s="39"/>
      <c r="X2859" s="39"/>
      <c r="Y2859" s="39"/>
      <c r="AN2859" s="68"/>
      <c r="AO2859" s="68"/>
    </row>
    <row r="2860" spans="1:41" s="43" customFormat="1" x14ac:dyDescent="0.25">
      <c r="A2860" s="42"/>
      <c r="B2860" s="42"/>
      <c r="C2860" s="42"/>
      <c r="D2860" s="42"/>
      <c r="E2860" s="42"/>
      <c r="F2860" s="62"/>
      <c r="G2860" s="62"/>
      <c r="H2860" s="63"/>
      <c r="I2860" s="293"/>
      <c r="K2860" s="42"/>
      <c r="L2860" s="42"/>
      <c r="M2860" s="42"/>
      <c r="N2860" s="42"/>
      <c r="O2860" s="63"/>
      <c r="P2860" s="42"/>
      <c r="Q2860" s="42"/>
      <c r="S2860" s="42"/>
      <c r="T2860" s="39"/>
      <c r="U2860" s="39"/>
      <c r="V2860" s="39"/>
      <c r="W2860" s="39"/>
      <c r="X2860" s="39"/>
      <c r="Y2860" s="39"/>
      <c r="AN2860" s="68"/>
      <c r="AO2860" s="68"/>
    </row>
    <row r="2861" spans="1:41" s="43" customFormat="1" x14ac:dyDescent="0.25">
      <c r="A2861" s="42"/>
      <c r="B2861" s="42"/>
      <c r="C2861" s="42"/>
      <c r="D2861" s="42"/>
      <c r="E2861" s="42"/>
      <c r="F2861" s="62"/>
      <c r="G2861" s="62"/>
      <c r="H2861" s="63"/>
      <c r="I2861" s="293"/>
      <c r="K2861" s="42"/>
      <c r="L2861" s="42"/>
      <c r="M2861" s="42"/>
      <c r="N2861" s="42"/>
      <c r="O2861" s="63"/>
      <c r="P2861" s="42"/>
      <c r="Q2861" s="42"/>
      <c r="S2861" s="42"/>
      <c r="T2861" s="39"/>
      <c r="U2861" s="39"/>
      <c r="V2861" s="39"/>
      <c r="W2861" s="39"/>
      <c r="X2861" s="39"/>
      <c r="Y2861" s="39"/>
      <c r="AN2861" s="68"/>
      <c r="AO2861" s="68"/>
    </row>
    <row r="2862" spans="1:41" s="43" customFormat="1" x14ac:dyDescent="0.25">
      <c r="A2862" s="42"/>
      <c r="B2862" s="42"/>
      <c r="C2862" s="42"/>
      <c r="D2862" s="42"/>
      <c r="E2862" s="42"/>
      <c r="F2862" s="62"/>
      <c r="G2862" s="62"/>
      <c r="H2862" s="63"/>
      <c r="I2862" s="293"/>
      <c r="K2862" s="42"/>
      <c r="L2862" s="42"/>
      <c r="M2862" s="42"/>
      <c r="N2862" s="42"/>
      <c r="O2862" s="63"/>
      <c r="P2862" s="42"/>
      <c r="Q2862" s="42"/>
      <c r="S2862" s="42"/>
      <c r="T2862" s="39"/>
      <c r="U2862" s="39"/>
      <c r="V2862" s="39"/>
      <c r="W2862" s="39"/>
      <c r="X2862" s="39"/>
      <c r="Y2862" s="39"/>
      <c r="AN2862" s="68"/>
      <c r="AO2862" s="68"/>
    </row>
    <row r="2863" spans="1:41" s="43" customFormat="1" x14ac:dyDescent="0.25">
      <c r="A2863" s="42"/>
      <c r="B2863" s="42"/>
      <c r="C2863" s="42"/>
      <c r="D2863" s="42"/>
      <c r="E2863" s="42"/>
      <c r="F2863" s="62"/>
      <c r="G2863" s="62"/>
      <c r="H2863" s="63"/>
      <c r="I2863" s="293"/>
      <c r="K2863" s="42"/>
      <c r="L2863" s="42"/>
      <c r="M2863" s="42"/>
      <c r="N2863" s="42"/>
      <c r="O2863" s="63"/>
      <c r="P2863" s="42"/>
      <c r="Q2863" s="42"/>
      <c r="S2863" s="42"/>
      <c r="T2863" s="39"/>
      <c r="U2863" s="39"/>
      <c r="V2863" s="39"/>
      <c r="W2863" s="39"/>
      <c r="X2863" s="39"/>
      <c r="Y2863" s="39"/>
      <c r="AN2863" s="68"/>
      <c r="AO2863" s="68"/>
    </row>
    <row r="2864" spans="1:41" s="43" customFormat="1" x14ac:dyDescent="0.25">
      <c r="A2864" s="42"/>
      <c r="B2864" s="42"/>
      <c r="C2864" s="42"/>
      <c r="D2864" s="42"/>
      <c r="E2864" s="42"/>
      <c r="F2864" s="62"/>
      <c r="G2864" s="62"/>
      <c r="H2864" s="63"/>
      <c r="I2864" s="293"/>
      <c r="K2864" s="42"/>
      <c r="L2864" s="42"/>
      <c r="M2864" s="42"/>
      <c r="N2864" s="42"/>
      <c r="O2864" s="63"/>
      <c r="P2864" s="42"/>
      <c r="Q2864" s="42"/>
      <c r="S2864" s="42"/>
      <c r="T2864" s="39"/>
      <c r="U2864" s="39"/>
      <c r="V2864" s="39"/>
      <c r="W2864" s="39"/>
      <c r="X2864" s="39"/>
      <c r="Y2864" s="39"/>
      <c r="AN2864" s="68"/>
      <c r="AO2864" s="68"/>
    </row>
    <row r="2865" spans="1:41" s="43" customFormat="1" x14ac:dyDescent="0.25">
      <c r="A2865" s="42"/>
      <c r="B2865" s="42"/>
      <c r="C2865" s="42"/>
      <c r="D2865" s="42"/>
      <c r="E2865" s="42"/>
      <c r="F2865" s="62"/>
      <c r="G2865" s="62"/>
      <c r="H2865" s="63"/>
      <c r="I2865" s="293"/>
      <c r="K2865" s="42"/>
      <c r="L2865" s="42"/>
      <c r="M2865" s="42"/>
      <c r="N2865" s="42"/>
      <c r="O2865" s="63"/>
      <c r="P2865" s="42"/>
      <c r="Q2865" s="42"/>
      <c r="S2865" s="42"/>
      <c r="T2865" s="39"/>
      <c r="U2865" s="39"/>
      <c r="V2865" s="39"/>
      <c r="W2865" s="39"/>
      <c r="X2865" s="39"/>
      <c r="Y2865" s="39"/>
      <c r="AN2865" s="68"/>
      <c r="AO2865" s="68"/>
    </row>
    <row r="2866" spans="1:41" s="43" customFormat="1" x14ac:dyDescent="0.25">
      <c r="A2866" s="42"/>
      <c r="B2866" s="42"/>
      <c r="C2866" s="42"/>
      <c r="D2866" s="42"/>
      <c r="E2866" s="42"/>
      <c r="F2866" s="62"/>
      <c r="G2866" s="62"/>
      <c r="H2866" s="63"/>
      <c r="I2866" s="293"/>
      <c r="K2866" s="42"/>
      <c r="L2866" s="42"/>
      <c r="M2866" s="42"/>
      <c r="N2866" s="42"/>
      <c r="O2866" s="63"/>
      <c r="P2866" s="42"/>
      <c r="Q2866" s="42"/>
      <c r="S2866" s="42"/>
      <c r="T2866" s="39"/>
      <c r="U2866" s="39"/>
      <c r="V2866" s="39"/>
      <c r="W2866" s="39"/>
      <c r="X2866" s="39"/>
      <c r="Y2866" s="39"/>
      <c r="AN2866" s="68"/>
      <c r="AO2866" s="68"/>
    </row>
    <row r="2867" spans="1:41" s="43" customFormat="1" x14ac:dyDescent="0.25">
      <c r="A2867" s="42"/>
      <c r="B2867" s="42"/>
      <c r="C2867" s="42"/>
      <c r="D2867" s="42"/>
      <c r="E2867" s="42"/>
      <c r="F2867" s="62"/>
      <c r="G2867" s="62"/>
      <c r="H2867" s="63"/>
      <c r="I2867" s="293"/>
      <c r="K2867" s="42"/>
      <c r="L2867" s="42"/>
      <c r="M2867" s="42"/>
      <c r="N2867" s="42"/>
      <c r="O2867" s="63"/>
      <c r="P2867" s="42"/>
      <c r="Q2867" s="42"/>
      <c r="S2867" s="42"/>
      <c r="T2867" s="39"/>
      <c r="U2867" s="39"/>
      <c r="V2867" s="39"/>
      <c r="W2867" s="39"/>
      <c r="X2867" s="39"/>
      <c r="Y2867" s="39"/>
      <c r="AN2867" s="68"/>
      <c r="AO2867" s="68"/>
    </row>
    <row r="2868" spans="1:41" s="43" customFormat="1" x14ac:dyDescent="0.25">
      <c r="A2868" s="42"/>
      <c r="B2868" s="42"/>
      <c r="C2868" s="42"/>
      <c r="D2868" s="42"/>
      <c r="E2868" s="42"/>
      <c r="F2868" s="62"/>
      <c r="G2868" s="62"/>
      <c r="H2868" s="63"/>
      <c r="I2868" s="293"/>
      <c r="K2868" s="42"/>
      <c r="L2868" s="42"/>
      <c r="M2868" s="42"/>
      <c r="N2868" s="42"/>
      <c r="O2868" s="63"/>
      <c r="P2868" s="42"/>
      <c r="Q2868" s="42"/>
      <c r="S2868" s="42"/>
      <c r="T2868" s="39"/>
      <c r="U2868" s="39"/>
      <c r="V2868" s="39"/>
      <c r="W2868" s="39"/>
      <c r="X2868" s="39"/>
      <c r="Y2868" s="39"/>
      <c r="AN2868" s="68"/>
      <c r="AO2868" s="68"/>
    </row>
    <row r="2869" spans="1:41" s="43" customFormat="1" x14ac:dyDescent="0.25">
      <c r="A2869" s="42"/>
      <c r="B2869" s="42"/>
      <c r="C2869" s="42"/>
      <c r="D2869" s="42"/>
      <c r="E2869" s="42"/>
      <c r="F2869" s="62"/>
      <c r="G2869" s="62"/>
      <c r="H2869" s="63"/>
      <c r="I2869" s="293"/>
      <c r="K2869" s="42"/>
      <c r="L2869" s="42"/>
      <c r="M2869" s="42"/>
      <c r="N2869" s="42"/>
      <c r="O2869" s="63"/>
      <c r="P2869" s="42"/>
      <c r="Q2869" s="42"/>
      <c r="S2869" s="42"/>
      <c r="T2869" s="39"/>
      <c r="U2869" s="39"/>
      <c r="V2869" s="39"/>
      <c r="W2869" s="39"/>
      <c r="X2869" s="39"/>
      <c r="Y2869" s="39"/>
      <c r="AN2869" s="68"/>
      <c r="AO2869" s="68"/>
    </row>
    <row r="2870" spans="1:41" s="43" customFormat="1" x14ac:dyDescent="0.25">
      <c r="A2870" s="42"/>
      <c r="B2870" s="42"/>
      <c r="C2870" s="42"/>
      <c r="D2870" s="42"/>
      <c r="E2870" s="42"/>
      <c r="F2870" s="62"/>
      <c r="G2870" s="62"/>
      <c r="H2870" s="63"/>
      <c r="I2870" s="293"/>
      <c r="K2870" s="42"/>
      <c r="L2870" s="42"/>
      <c r="M2870" s="42"/>
      <c r="N2870" s="42"/>
      <c r="O2870" s="63"/>
      <c r="P2870" s="42"/>
      <c r="Q2870" s="42"/>
      <c r="S2870" s="42"/>
      <c r="T2870" s="39"/>
      <c r="U2870" s="39"/>
      <c r="V2870" s="39"/>
      <c r="W2870" s="39"/>
      <c r="X2870" s="39"/>
      <c r="Y2870" s="39"/>
      <c r="AN2870" s="68"/>
      <c r="AO2870" s="68"/>
    </row>
    <row r="2871" spans="1:41" s="43" customFormat="1" x14ac:dyDescent="0.25">
      <c r="A2871" s="42"/>
      <c r="B2871" s="42"/>
      <c r="C2871" s="42"/>
      <c r="D2871" s="42"/>
      <c r="E2871" s="42"/>
      <c r="F2871" s="62"/>
      <c r="G2871" s="62"/>
      <c r="H2871" s="63"/>
      <c r="I2871" s="293"/>
      <c r="K2871" s="42"/>
      <c r="L2871" s="42"/>
      <c r="M2871" s="42"/>
      <c r="N2871" s="42"/>
      <c r="O2871" s="63"/>
      <c r="P2871" s="42"/>
      <c r="Q2871" s="42"/>
      <c r="S2871" s="42"/>
      <c r="T2871" s="39"/>
      <c r="U2871" s="39"/>
      <c r="V2871" s="39"/>
      <c r="W2871" s="39"/>
      <c r="X2871" s="39"/>
      <c r="Y2871" s="39"/>
      <c r="AN2871" s="68"/>
      <c r="AO2871" s="68"/>
    </row>
    <row r="2872" spans="1:41" s="43" customFormat="1" x14ac:dyDescent="0.25">
      <c r="A2872" s="42"/>
      <c r="B2872" s="42"/>
      <c r="C2872" s="42"/>
      <c r="D2872" s="42"/>
      <c r="E2872" s="42"/>
      <c r="F2872" s="62"/>
      <c r="G2872" s="62"/>
      <c r="H2872" s="63"/>
      <c r="I2872" s="293"/>
      <c r="K2872" s="42"/>
      <c r="L2872" s="42"/>
      <c r="M2872" s="42"/>
      <c r="N2872" s="42"/>
      <c r="O2872" s="63"/>
      <c r="P2872" s="42"/>
      <c r="Q2872" s="42"/>
      <c r="S2872" s="42"/>
      <c r="T2872" s="39"/>
      <c r="U2872" s="39"/>
      <c r="V2872" s="39"/>
      <c r="W2872" s="39"/>
      <c r="X2872" s="39"/>
      <c r="Y2872" s="39"/>
      <c r="AN2872" s="68"/>
      <c r="AO2872" s="68"/>
    </row>
    <row r="2873" spans="1:41" s="43" customFormat="1" x14ac:dyDescent="0.25">
      <c r="A2873" s="42"/>
      <c r="B2873" s="42"/>
      <c r="C2873" s="42"/>
      <c r="D2873" s="42"/>
      <c r="E2873" s="42"/>
      <c r="F2873" s="62"/>
      <c r="G2873" s="62"/>
      <c r="H2873" s="63"/>
      <c r="I2873" s="293"/>
      <c r="K2873" s="42"/>
      <c r="L2873" s="42"/>
      <c r="M2873" s="42"/>
      <c r="N2873" s="42"/>
      <c r="O2873" s="63"/>
      <c r="P2873" s="42"/>
      <c r="Q2873" s="42"/>
      <c r="S2873" s="42"/>
      <c r="T2873" s="39"/>
      <c r="U2873" s="39"/>
      <c r="V2873" s="39"/>
      <c r="W2873" s="39"/>
      <c r="X2873" s="39"/>
      <c r="Y2873" s="39"/>
      <c r="AN2873" s="68"/>
      <c r="AO2873" s="68"/>
    </row>
    <row r="2874" spans="1:41" s="43" customFormat="1" x14ac:dyDescent="0.25">
      <c r="A2874" s="42"/>
      <c r="B2874" s="42"/>
      <c r="C2874" s="42"/>
      <c r="D2874" s="42"/>
      <c r="E2874" s="42"/>
      <c r="F2874" s="62"/>
      <c r="G2874" s="62"/>
      <c r="H2874" s="63"/>
      <c r="I2874" s="293"/>
      <c r="K2874" s="42"/>
      <c r="L2874" s="42"/>
      <c r="M2874" s="42"/>
      <c r="N2874" s="42"/>
      <c r="O2874" s="63"/>
      <c r="P2874" s="42"/>
      <c r="Q2874" s="42"/>
      <c r="S2874" s="42"/>
      <c r="T2874" s="39"/>
      <c r="U2874" s="39"/>
      <c r="V2874" s="39"/>
      <c r="W2874" s="39"/>
      <c r="X2874" s="39"/>
      <c r="Y2874" s="39"/>
      <c r="AN2874" s="68"/>
      <c r="AO2874" s="68"/>
    </row>
    <row r="2875" spans="1:41" s="43" customFormat="1" x14ac:dyDescent="0.25">
      <c r="A2875" s="42"/>
      <c r="B2875" s="42"/>
      <c r="C2875" s="42"/>
      <c r="D2875" s="42"/>
      <c r="E2875" s="42"/>
      <c r="F2875" s="62"/>
      <c r="G2875" s="62"/>
      <c r="H2875" s="63"/>
      <c r="I2875" s="293"/>
      <c r="K2875" s="42"/>
      <c r="L2875" s="42"/>
      <c r="M2875" s="42"/>
      <c r="N2875" s="42"/>
      <c r="O2875" s="63"/>
      <c r="P2875" s="42"/>
      <c r="Q2875" s="42"/>
      <c r="S2875" s="42"/>
      <c r="T2875" s="39"/>
      <c r="U2875" s="39"/>
      <c r="V2875" s="39"/>
      <c r="W2875" s="39"/>
      <c r="X2875" s="39"/>
      <c r="Y2875" s="39"/>
      <c r="AN2875" s="68"/>
      <c r="AO2875" s="68"/>
    </row>
    <row r="2876" spans="1:41" s="43" customFormat="1" x14ac:dyDescent="0.25">
      <c r="A2876" s="42"/>
      <c r="B2876" s="42"/>
      <c r="C2876" s="42"/>
      <c r="D2876" s="42"/>
      <c r="E2876" s="42"/>
      <c r="F2876" s="62"/>
      <c r="G2876" s="62"/>
      <c r="H2876" s="63"/>
      <c r="I2876" s="293"/>
      <c r="K2876" s="42"/>
      <c r="L2876" s="42"/>
      <c r="M2876" s="42"/>
      <c r="N2876" s="42"/>
      <c r="O2876" s="63"/>
      <c r="P2876" s="42"/>
      <c r="Q2876" s="42"/>
      <c r="S2876" s="42"/>
      <c r="T2876" s="39"/>
      <c r="U2876" s="39"/>
      <c r="V2876" s="39"/>
      <c r="W2876" s="39"/>
      <c r="X2876" s="39"/>
      <c r="Y2876" s="39"/>
      <c r="AN2876" s="68"/>
      <c r="AO2876" s="68"/>
    </row>
    <row r="2877" spans="1:41" s="43" customFormat="1" x14ac:dyDescent="0.25">
      <c r="A2877" s="42"/>
      <c r="B2877" s="42"/>
      <c r="C2877" s="42"/>
      <c r="D2877" s="42"/>
      <c r="E2877" s="42"/>
      <c r="F2877" s="62"/>
      <c r="G2877" s="62"/>
      <c r="H2877" s="63"/>
      <c r="I2877" s="293"/>
      <c r="K2877" s="42"/>
      <c r="L2877" s="42"/>
      <c r="M2877" s="42"/>
      <c r="N2877" s="42"/>
      <c r="O2877" s="63"/>
      <c r="P2877" s="42"/>
      <c r="Q2877" s="42"/>
      <c r="S2877" s="42"/>
      <c r="T2877" s="39"/>
      <c r="U2877" s="39"/>
      <c r="V2877" s="39"/>
      <c r="W2877" s="39"/>
      <c r="X2877" s="39"/>
      <c r="Y2877" s="39"/>
      <c r="AN2877" s="68"/>
      <c r="AO2877" s="68"/>
    </row>
    <row r="2878" spans="1:41" s="43" customFormat="1" x14ac:dyDescent="0.25">
      <c r="A2878" s="42"/>
      <c r="B2878" s="42"/>
      <c r="C2878" s="42"/>
      <c r="D2878" s="42"/>
      <c r="E2878" s="42"/>
      <c r="F2878" s="62"/>
      <c r="G2878" s="62"/>
      <c r="H2878" s="63"/>
      <c r="I2878" s="293"/>
      <c r="K2878" s="42"/>
      <c r="L2878" s="42"/>
      <c r="M2878" s="42"/>
      <c r="N2878" s="42"/>
      <c r="O2878" s="63"/>
      <c r="P2878" s="42"/>
      <c r="Q2878" s="42"/>
      <c r="S2878" s="42"/>
      <c r="T2878" s="39"/>
      <c r="U2878" s="39"/>
      <c r="V2878" s="39"/>
      <c r="W2878" s="39"/>
      <c r="X2878" s="39"/>
      <c r="Y2878" s="39"/>
      <c r="AN2878" s="68"/>
      <c r="AO2878" s="68"/>
    </row>
    <row r="2879" spans="1:41" s="43" customFormat="1" x14ac:dyDescent="0.25">
      <c r="A2879" s="42"/>
      <c r="B2879" s="42"/>
      <c r="C2879" s="42"/>
      <c r="D2879" s="42"/>
      <c r="E2879" s="42"/>
      <c r="F2879" s="62"/>
      <c r="G2879" s="62"/>
      <c r="H2879" s="63"/>
      <c r="I2879" s="293"/>
      <c r="K2879" s="42"/>
      <c r="L2879" s="42"/>
      <c r="M2879" s="42"/>
      <c r="N2879" s="42"/>
      <c r="O2879" s="63"/>
      <c r="P2879" s="42"/>
      <c r="Q2879" s="42"/>
      <c r="S2879" s="42"/>
      <c r="T2879" s="39"/>
      <c r="U2879" s="39"/>
      <c r="V2879" s="39"/>
      <c r="W2879" s="39"/>
      <c r="X2879" s="39"/>
      <c r="Y2879" s="39"/>
      <c r="AN2879" s="68"/>
      <c r="AO2879" s="68"/>
    </row>
    <row r="2880" spans="1:41" s="43" customFormat="1" x14ac:dyDescent="0.25">
      <c r="A2880" s="42"/>
      <c r="B2880" s="42"/>
      <c r="C2880" s="42"/>
      <c r="D2880" s="42"/>
      <c r="E2880" s="42"/>
      <c r="F2880" s="62"/>
      <c r="G2880" s="62"/>
      <c r="H2880" s="63"/>
      <c r="I2880" s="293"/>
      <c r="K2880" s="42"/>
      <c r="L2880" s="42"/>
      <c r="M2880" s="42"/>
      <c r="N2880" s="42"/>
      <c r="O2880" s="63"/>
      <c r="P2880" s="42"/>
      <c r="Q2880" s="42"/>
      <c r="S2880" s="42"/>
      <c r="T2880" s="39"/>
      <c r="U2880" s="39"/>
      <c r="V2880" s="39"/>
      <c r="W2880" s="39"/>
      <c r="X2880" s="39"/>
      <c r="Y2880" s="39"/>
      <c r="AN2880" s="68"/>
      <c r="AO2880" s="68"/>
    </row>
    <row r="2881" spans="1:41" s="43" customFormat="1" x14ac:dyDescent="0.25">
      <c r="A2881" s="42"/>
      <c r="B2881" s="42"/>
      <c r="C2881" s="42"/>
      <c r="D2881" s="42"/>
      <c r="E2881" s="42"/>
      <c r="F2881" s="62"/>
      <c r="G2881" s="62"/>
      <c r="H2881" s="63"/>
      <c r="I2881" s="293"/>
      <c r="K2881" s="42"/>
      <c r="L2881" s="42"/>
      <c r="M2881" s="42"/>
      <c r="N2881" s="42"/>
      <c r="O2881" s="63"/>
      <c r="P2881" s="42"/>
      <c r="Q2881" s="42"/>
      <c r="S2881" s="42"/>
      <c r="T2881" s="39"/>
      <c r="U2881" s="39"/>
      <c r="V2881" s="39"/>
      <c r="W2881" s="39"/>
      <c r="X2881" s="39"/>
      <c r="Y2881" s="39"/>
      <c r="AN2881" s="68"/>
      <c r="AO2881" s="68"/>
    </row>
    <row r="2882" spans="1:41" s="43" customFormat="1" x14ac:dyDescent="0.25">
      <c r="A2882" s="42"/>
      <c r="B2882" s="42"/>
      <c r="C2882" s="42"/>
      <c r="D2882" s="42"/>
      <c r="E2882" s="42"/>
      <c r="F2882" s="62"/>
      <c r="G2882" s="62"/>
      <c r="H2882" s="63"/>
      <c r="I2882" s="293"/>
      <c r="K2882" s="42"/>
      <c r="L2882" s="42"/>
      <c r="M2882" s="42"/>
      <c r="N2882" s="42"/>
      <c r="O2882" s="63"/>
      <c r="P2882" s="42"/>
      <c r="Q2882" s="42"/>
      <c r="S2882" s="42"/>
      <c r="T2882" s="39"/>
      <c r="U2882" s="39"/>
      <c r="V2882" s="39"/>
      <c r="W2882" s="39"/>
      <c r="X2882" s="39"/>
      <c r="Y2882" s="39"/>
      <c r="AN2882" s="68"/>
      <c r="AO2882" s="68"/>
    </row>
    <row r="2883" spans="1:41" s="43" customFormat="1" x14ac:dyDescent="0.25">
      <c r="A2883" s="42"/>
      <c r="B2883" s="42"/>
      <c r="C2883" s="42"/>
      <c r="D2883" s="42"/>
      <c r="E2883" s="42"/>
      <c r="F2883" s="62"/>
      <c r="G2883" s="62"/>
      <c r="H2883" s="63"/>
      <c r="I2883" s="293"/>
      <c r="K2883" s="42"/>
      <c r="L2883" s="42"/>
      <c r="M2883" s="42"/>
      <c r="N2883" s="42"/>
      <c r="O2883" s="63"/>
      <c r="P2883" s="42"/>
      <c r="Q2883" s="42"/>
      <c r="S2883" s="42"/>
      <c r="T2883" s="39"/>
      <c r="U2883" s="39"/>
      <c r="V2883" s="39"/>
      <c r="W2883" s="39"/>
      <c r="X2883" s="39"/>
      <c r="Y2883" s="39"/>
      <c r="AN2883" s="68"/>
      <c r="AO2883" s="68"/>
    </row>
    <row r="2884" spans="1:41" s="43" customFormat="1" x14ac:dyDescent="0.25">
      <c r="A2884" s="42"/>
      <c r="B2884" s="42"/>
      <c r="C2884" s="42"/>
      <c r="D2884" s="42"/>
      <c r="E2884" s="42"/>
      <c r="F2884" s="62"/>
      <c r="G2884" s="62"/>
      <c r="H2884" s="63"/>
      <c r="I2884" s="293"/>
      <c r="K2884" s="42"/>
      <c r="L2884" s="42"/>
      <c r="M2884" s="42"/>
      <c r="N2884" s="42"/>
      <c r="O2884" s="63"/>
      <c r="P2884" s="42"/>
      <c r="Q2884" s="42"/>
      <c r="S2884" s="42"/>
      <c r="T2884" s="39"/>
      <c r="U2884" s="39"/>
      <c r="V2884" s="39"/>
      <c r="W2884" s="39"/>
      <c r="X2884" s="39"/>
      <c r="Y2884" s="39"/>
      <c r="AN2884" s="68"/>
      <c r="AO2884" s="68"/>
    </row>
    <row r="2885" spans="1:41" s="43" customFormat="1" x14ac:dyDescent="0.25">
      <c r="A2885" s="42"/>
      <c r="B2885" s="42"/>
      <c r="C2885" s="42"/>
      <c r="D2885" s="42"/>
      <c r="E2885" s="42"/>
      <c r="F2885" s="62"/>
      <c r="G2885" s="62"/>
      <c r="H2885" s="63"/>
      <c r="I2885" s="293"/>
      <c r="K2885" s="42"/>
      <c r="L2885" s="42"/>
      <c r="M2885" s="42"/>
      <c r="N2885" s="42"/>
      <c r="O2885" s="63"/>
      <c r="P2885" s="42"/>
      <c r="Q2885" s="42"/>
      <c r="S2885" s="42"/>
      <c r="T2885" s="39"/>
      <c r="U2885" s="39"/>
      <c r="V2885" s="39"/>
      <c r="W2885" s="39"/>
      <c r="X2885" s="39"/>
      <c r="Y2885" s="39"/>
      <c r="AN2885" s="68"/>
      <c r="AO2885" s="68"/>
    </row>
    <row r="2886" spans="1:41" s="43" customFormat="1" x14ac:dyDescent="0.25">
      <c r="A2886" s="42"/>
      <c r="B2886" s="42"/>
      <c r="C2886" s="42"/>
      <c r="D2886" s="42"/>
      <c r="E2886" s="42"/>
      <c r="F2886" s="62"/>
      <c r="G2886" s="62"/>
      <c r="H2886" s="63"/>
      <c r="I2886" s="293"/>
      <c r="K2886" s="42"/>
      <c r="L2886" s="42"/>
      <c r="M2886" s="42"/>
      <c r="N2886" s="42"/>
      <c r="O2886" s="63"/>
      <c r="P2886" s="42"/>
      <c r="Q2886" s="42"/>
      <c r="S2886" s="42"/>
      <c r="T2886" s="39"/>
      <c r="U2886" s="39"/>
      <c r="V2886" s="39"/>
      <c r="W2886" s="39"/>
      <c r="X2886" s="39"/>
      <c r="Y2886" s="39"/>
      <c r="AN2886" s="68"/>
      <c r="AO2886" s="68"/>
    </row>
    <row r="2887" spans="1:41" s="43" customFormat="1" x14ac:dyDescent="0.25">
      <c r="A2887" s="42"/>
      <c r="B2887" s="42"/>
      <c r="C2887" s="42"/>
      <c r="D2887" s="42"/>
      <c r="E2887" s="42"/>
      <c r="F2887" s="62"/>
      <c r="G2887" s="62"/>
      <c r="H2887" s="63"/>
      <c r="I2887" s="293"/>
      <c r="K2887" s="42"/>
      <c r="L2887" s="42"/>
      <c r="M2887" s="42"/>
      <c r="N2887" s="42"/>
      <c r="O2887" s="63"/>
      <c r="P2887" s="42"/>
      <c r="Q2887" s="42"/>
      <c r="S2887" s="42"/>
      <c r="T2887" s="39"/>
      <c r="U2887" s="39"/>
      <c r="V2887" s="39"/>
      <c r="W2887" s="39"/>
      <c r="X2887" s="39"/>
      <c r="Y2887" s="39"/>
      <c r="AN2887" s="68"/>
      <c r="AO2887" s="68"/>
    </row>
    <row r="2888" spans="1:41" s="43" customFormat="1" x14ac:dyDescent="0.25">
      <c r="A2888" s="42"/>
      <c r="B2888" s="42"/>
      <c r="C2888" s="42"/>
      <c r="D2888" s="42"/>
      <c r="E2888" s="42"/>
      <c r="F2888" s="62"/>
      <c r="G2888" s="62"/>
      <c r="H2888" s="63"/>
      <c r="I2888" s="293"/>
      <c r="K2888" s="42"/>
      <c r="L2888" s="42"/>
      <c r="M2888" s="42"/>
      <c r="N2888" s="42"/>
      <c r="O2888" s="63"/>
      <c r="P2888" s="42"/>
      <c r="Q2888" s="42"/>
      <c r="S2888" s="42"/>
      <c r="T2888" s="39"/>
      <c r="U2888" s="39"/>
      <c r="V2888" s="39"/>
      <c r="W2888" s="39"/>
      <c r="X2888" s="39"/>
      <c r="Y2888" s="39"/>
      <c r="AN2888" s="68"/>
      <c r="AO2888" s="68"/>
    </row>
    <row r="2889" spans="1:41" s="43" customFormat="1" x14ac:dyDescent="0.25">
      <c r="A2889" s="42"/>
      <c r="B2889" s="42"/>
      <c r="C2889" s="42"/>
      <c r="D2889" s="42"/>
      <c r="E2889" s="42"/>
      <c r="F2889" s="62"/>
      <c r="G2889" s="62"/>
      <c r="H2889" s="63"/>
      <c r="I2889" s="293"/>
      <c r="K2889" s="42"/>
      <c r="L2889" s="42"/>
      <c r="M2889" s="42"/>
      <c r="N2889" s="42"/>
      <c r="O2889" s="63"/>
      <c r="P2889" s="42"/>
      <c r="Q2889" s="42"/>
      <c r="S2889" s="42"/>
      <c r="T2889" s="39"/>
      <c r="U2889" s="39"/>
      <c r="V2889" s="39"/>
      <c r="W2889" s="39"/>
      <c r="X2889" s="39"/>
      <c r="Y2889" s="39"/>
      <c r="AN2889" s="68"/>
      <c r="AO2889" s="68"/>
    </row>
    <row r="2890" spans="1:41" s="43" customFormat="1" x14ac:dyDescent="0.25">
      <c r="A2890" s="42"/>
      <c r="B2890" s="42"/>
      <c r="C2890" s="42"/>
      <c r="D2890" s="42"/>
      <c r="E2890" s="42"/>
      <c r="F2890" s="62"/>
      <c r="G2890" s="62"/>
      <c r="H2890" s="63"/>
      <c r="I2890" s="293"/>
      <c r="K2890" s="42"/>
      <c r="L2890" s="42"/>
      <c r="M2890" s="42"/>
      <c r="N2890" s="42"/>
      <c r="O2890" s="63"/>
      <c r="P2890" s="42"/>
      <c r="Q2890" s="42"/>
      <c r="S2890" s="42"/>
      <c r="T2890" s="39"/>
      <c r="U2890" s="39"/>
      <c r="V2890" s="39"/>
      <c r="W2890" s="39"/>
      <c r="X2890" s="39"/>
      <c r="Y2890" s="39"/>
      <c r="AN2890" s="68"/>
      <c r="AO2890" s="68"/>
    </row>
    <row r="2891" spans="1:41" s="43" customFormat="1" x14ac:dyDescent="0.25">
      <c r="A2891" s="42"/>
      <c r="B2891" s="42"/>
      <c r="C2891" s="42"/>
      <c r="D2891" s="42"/>
      <c r="E2891" s="42"/>
      <c r="F2891" s="62"/>
      <c r="G2891" s="62"/>
      <c r="H2891" s="63"/>
      <c r="I2891" s="293"/>
      <c r="K2891" s="42"/>
      <c r="L2891" s="42"/>
      <c r="M2891" s="42"/>
      <c r="N2891" s="42"/>
      <c r="O2891" s="63"/>
      <c r="P2891" s="42"/>
      <c r="Q2891" s="42"/>
      <c r="S2891" s="42"/>
      <c r="T2891" s="39"/>
      <c r="U2891" s="39"/>
      <c r="V2891" s="39"/>
      <c r="W2891" s="39"/>
      <c r="X2891" s="39"/>
      <c r="Y2891" s="39"/>
      <c r="AN2891" s="68"/>
      <c r="AO2891" s="68"/>
    </row>
    <row r="2892" spans="1:41" s="43" customFormat="1" x14ac:dyDescent="0.25">
      <c r="A2892" s="42"/>
      <c r="B2892" s="42"/>
      <c r="C2892" s="42"/>
      <c r="D2892" s="42"/>
      <c r="E2892" s="42"/>
      <c r="F2892" s="62"/>
      <c r="G2892" s="62"/>
      <c r="H2892" s="63"/>
      <c r="I2892" s="293"/>
      <c r="K2892" s="42"/>
      <c r="L2892" s="42"/>
      <c r="M2892" s="42"/>
      <c r="N2892" s="42"/>
      <c r="O2892" s="63"/>
      <c r="P2892" s="42"/>
      <c r="Q2892" s="42"/>
      <c r="S2892" s="42"/>
      <c r="T2892" s="39"/>
      <c r="U2892" s="39"/>
      <c r="V2892" s="39"/>
      <c r="W2892" s="39"/>
      <c r="X2892" s="39"/>
      <c r="Y2892" s="39"/>
      <c r="AN2892" s="68"/>
      <c r="AO2892" s="68"/>
    </row>
    <row r="2893" spans="1:41" s="43" customFormat="1" x14ac:dyDescent="0.25">
      <c r="A2893" s="42"/>
      <c r="B2893" s="42"/>
      <c r="C2893" s="42"/>
      <c r="D2893" s="42"/>
      <c r="E2893" s="42"/>
      <c r="F2893" s="62"/>
      <c r="G2893" s="62"/>
      <c r="H2893" s="63"/>
      <c r="I2893" s="293"/>
      <c r="K2893" s="42"/>
      <c r="L2893" s="42"/>
      <c r="M2893" s="42"/>
      <c r="N2893" s="42"/>
      <c r="O2893" s="63"/>
      <c r="P2893" s="42"/>
      <c r="Q2893" s="42"/>
      <c r="S2893" s="42"/>
      <c r="T2893" s="39"/>
      <c r="U2893" s="39"/>
      <c r="V2893" s="39"/>
      <c r="W2893" s="39"/>
      <c r="X2893" s="39"/>
      <c r="Y2893" s="39"/>
      <c r="AN2893" s="68"/>
      <c r="AO2893" s="68"/>
    </row>
    <row r="2894" spans="1:41" s="43" customFormat="1" x14ac:dyDescent="0.25">
      <c r="A2894" s="42"/>
      <c r="B2894" s="42"/>
      <c r="C2894" s="42"/>
      <c r="D2894" s="42"/>
      <c r="E2894" s="42"/>
      <c r="F2894" s="62"/>
      <c r="G2894" s="62"/>
      <c r="H2894" s="63"/>
      <c r="I2894" s="293"/>
      <c r="K2894" s="42"/>
      <c r="L2894" s="42"/>
      <c r="M2894" s="42"/>
      <c r="N2894" s="42"/>
      <c r="O2894" s="63"/>
      <c r="P2894" s="42"/>
      <c r="Q2894" s="42"/>
      <c r="S2894" s="42"/>
      <c r="T2894" s="39"/>
      <c r="U2894" s="39"/>
      <c r="V2894" s="39"/>
      <c r="W2894" s="39"/>
      <c r="X2894" s="39"/>
      <c r="Y2894" s="39"/>
      <c r="AN2894" s="68"/>
      <c r="AO2894" s="68"/>
    </row>
    <row r="2895" spans="1:41" s="43" customFormat="1" x14ac:dyDescent="0.25">
      <c r="A2895" s="42"/>
      <c r="B2895" s="42"/>
      <c r="C2895" s="42"/>
      <c r="D2895" s="42"/>
      <c r="E2895" s="42"/>
      <c r="F2895" s="62"/>
      <c r="G2895" s="62"/>
      <c r="H2895" s="63"/>
      <c r="I2895" s="293"/>
      <c r="K2895" s="42"/>
      <c r="L2895" s="42"/>
      <c r="M2895" s="42"/>
      <c r="N2895" s="42"/>
      <c r="O2895" s="63"/>
      <c r="P2895" s="42"/>
      <c r="Q2895" s="42"/>
      <c r="S2895" s="42"/>
      <c r="T2895" s="39"/>
      <c r="U2895" s="39"/>
      <c r="V2895" s="39"/>
      <c r="W2895" s="39"/>
      <c r="X2895" s="39"/>
      <c r="Y2895" s="39"/>
      <c r="AN2895" s="68"/>
      <c r="AO2895" s="68"/>
    </row>
    <row r="2896" spans="1:41" s="43" customFormat="1" x14ac:dyDescent="0.25">
      <c r="A2896" s="42"/>
      <c r="B2896" s="42"/>
      <c r="C2896" s="42"/>
      <c r="D2896" s="42"/>
      <c r="E2896" s="42"/>
      <c r="F2896" s="62"/>
      <c r="G2896" s="62"/>
      <c r="H2896" s="63"/>
      <c r="I2896" s="293"/>
      <c r="K2896" s="42"/>
      <c r="L2896" s="42"/>
      <c r="M2896" s="42"/>
      <c r="N2896" s="42"/>
      <c r="O2896" s="63"/>
      <c r="P2896" s="42"/>
      <c r="Q2896" s="42"/>
      <c r="S2896" s="42"/>
      <c r="T2896" s="39"/>
      <c r="U2896" s="39"/>
      <c r="V2896" s="39"/>
      <c r="W2896" s="39"/>
      <c r="X2896" s="39"/>
      <c r="Y2896" s="39"/>
      <c r="AN2896" s="68"/>
      <c r="AO2896" s="68"/>
    </row>
    <row r="2897" spans="1:41" s="43" customFormat="1" x14ac:dyDescent="0.25">
      <c r="A2897" s="42"/>
      <c r="B2897" s="42"/>
      <c r="C2897" s="42"/>
      <c r="D2897" s="42"/>
      <c r="E2897" s="42"/>
      <c r="F2897" s="62"/>
      <c r="G2897" s="62"/>
      <c r="H2897" s="63"/>
      <c r="I2897" s="293"/>
      <c r="K2897" s="42"/>
      <c r="L2897" s="42"/>
      <c r="M2897" s="42"/>
      <c r="N2897" s="42"/>
      <c r="O2897" s="63"/>
      <c r="P2897" s="42"/>
      <c r="Q2897" s="42"/>
      <c r="S2897" s="42"/>
      <c r="T2897" s="39"/>
      <c r="U2897" s="39"/>
      <c r="V2897" s="39"/>
      <c r="W2897" s="39"/>
      <c r="X2897" s="39"/>
      <c r="Y2897" s="39"/>
      <c r="AN2897" s="68"/>
      <c r="AO2897" s="68"/>
    </row>
    <row r="2898" spans="1:41" s="43" customFormat="1" x14ac:dyDescent="0.25">
      <c r="A2898" s="42"/>
      <c r="B2898" s="42"/>
      <c r="C2898" s="42"/>
      <c r="D2898" s="42"/>
      <c r="E2898" s="42"/>
      <c r="F2898" s="62"/>
      <c r="G2898" s="62"/>
      <c r="H2898" s="63"/>
      <c r="I2898" s="293"/>
      <c r="K2898" s="42"/>
      <c r="L2898" s="42"/>
      <c r="M2898" s="42"/>
      <c r="N2898" s="42"/>
      <c r="O2898" s="63"/>
      <c r="P2898" s="42"/>
      <c r="Q2898" s="42"/>
      <c r="S2898" s="42"/>
      <c r="T2898" s="39"/>
      <c r="U2898" s="39"/>
      <c r="V2898" s="39"/>
      <c r="W2898" s="39"/>
      <c r="X2898" s="39"/>
      <c r="Y2898" s="39"/>
      <c r="AN2898" s="68"/>
      <c r="AO2898" s="68"/>
    </row>
    <row r="2899" spans="1:41" s="43" customFormat="1" x14ac:dyDescent="0.25">
      <c r="A2899" s="42"/>
      <c r="B2899" s="42"/>
      <c r="C2899" s="42"/>
      <c r="D2899" s="42"/>
      <c r="E2899" s="42"/>
      <c r="F2899" s="62"/>
      <c r="G2899" s="62"/>
      <c r="H2899" s="63"/>
      <c r="I2899" s="293"/>
      <c r="K2899" s="42"/>
      <c r="L2899" s="42"/>
      <c r="M2899" s="42"/>
      <c r="N2899" s="42"/>
      <c r="O2899" s="63"/>
      <c r="P2899" s="42"/>
      <c r="Q2899" s="42"/>
      <c r="S2899" s="42"/>
      <c r="T2899" s="39"/>
      <c r="U2899" s="39"/>
      <c r="V2899" s="39"/>
      <c r="W2899" s="39"/>
      <c r="X2899" s="39"/>
      <c r="Y2899" s="39"/>
      <c r="AN2899" s="68"/>
      <c r="AO2899" s="68"/>
    </row>
    <row r="2900" spans="1:41" s="43" customFormat="1" x14ac:dyDescent="0.25">
      <c r="A2900" s="42"/>
      <c r="B2900" s="42"/>
      <c r="C2900" s="42"/>
      <c r="D2900" s="42"/>
      <c r="E2900" s="42"/>
      <c r="F2900" s="62"/>
      <c r="G2900" s="62"/>
      <c r="H2900" s="63"/>
      <c r="I2900" s="293"/>
      <c r="K2900" s="42"/>
      <c r="L2900" s="42"/>
      <c r="M2900" s="42"/>
      <c r="N2900" s="42"/>
      <c r="O2900" s="63"/>
      <c r="P2900" s="42"/>
      <c r="Q2900" s="42"/>
      <c r="S2900" s="42"/>
      <c r="T2900" s="39"/>
      <c r="U2900" s="39"/>
      <c r="V2900" s="39"/>
      <c r="W2900" s="39"/>
      <c r="X2900" s="39"/>
      <c r="Y2900" s="39"/>
      <c r="AN2900" s="68"/>
      <c r="AO2900" s="68"/>
    </row>
    <row r="2901" spans="1:41" s="43" customFormat="1" x14ac:dyDescent="0.25">
      <c r="A2901" s="42"/>
      <c r="B2901" s="42"/>
      <c r="C2901" s="42"/>
      <c r="D2901" s="42"/>
      <c r="E2901" s="42"/>
      <c r="F2901" s="62"/>
      <c r="G2901" s="62"/>
      <c r="H2901" s="63"/>
      <c r="I2901" s="293"/>
      <c r="K2901" s="42"/>
      <c r="L2901" s="42"/>
      <c r="M2901" s="42"/>
      <c r="N2901" s="42"/>
      <c r="O2901" s="63"/>
      <c r="P2901" s="42"/>
      <c r="Q2901" s="42"/>
      <c r="S2901" s="42"/>
      <c r="T2901" s="39"/>
      <c r="U2901" s="39"/>
      <c r="V2901" s="39"/>
      <c r="W2901" s="39"/>
      <c r="X2901" s="39"/>
      <c r="Y2901" s="39"/>
      <c r="AN2901" s="68"/>
      <c r="AO2901" s="68"/>
    </row>
    <row r="2902" spans="1:41" s="43" customFormat="1" x14ac:dyDescent="0.25">
      <c r="A2902" s="42"/>
      <c r="B2902" s="42"/>
      <c r="C2902" s="42"/>
      <c r="D2902" s="42"/>
      <c r="E2902" s="42"/>
      <c r="F2902" s="62"/>
      <c r="G2902" s="62"/>
      <c r="H2902" s="63"/>
      <c r="I2902" s="293"/>
      <c r="K2902" s="42"/>
      <c r="L2902" s="42"/>
      <c r="M2902" s="42"/>
      <c r="N2902" s="42"/>
      <c r="O2902" s="63"/>
      <c r="P2902" s="42"/>
      <c r="Q2902" s="42"/>
      <c r="S2902" s="42"/>
      <c r="T2902" s="39"/>
      <c r="U2902" s="39"/>
      <c r="V2902" s="39"/>
      <c r="W2902" s="39"/>
      <c r="X2902" s="39"/>
      <c r="Y2902" s="39"/>
      <c r="AN2902" s="68"/>
      <c r="AO2902" s="68"/>
    </row>
    <row r="2903" spans="1:41" s="43" customFormat="1" x14ac:dyDescent="0.25">
      <c r="A2903" s="42"/>
      <c r="B2903" s="42"/>
      <c r="C2903" s="42"/>
      <c r="D2903" s="42"/>
      <c r="E2903" s="42"/>
      <c r="F2903" s="62"/>
      <c r="G2903" s="62"/>
      <c r="H2903" s="63"/>
      <c r="I2903" s="293"/>
      <c r="K2903" s="42"/>
      <c r="L2903" s="42"/>
      <c r="M2903" s="42"/>
      <c r="N2903" s="42"/>
      <c r="O2903" s="63"/>
      <c r="P2903" s="42"/>
      <c r="Q2903" s="42"/>
      <c r="S2903" s="42"/>
      <c r="T2903" s="39"/>
      <c r="U2903" s="39"/>
      <c r="V2903" s="39"/>
      <c r="W2903" s="39"/>
      <c r="X2903" s="39"/>
      <c r="Y2903" s="39"/>
      <c r="AN2903" s="68"/>
      <c r="AO2903" s="68"/>
    </row>
    <row r="2904" spans="1:41" s="43" customFormat="1" x14ac:dyDescent="0.25">
      <c r="A2904" s="42"/>
      <c r="B2904" s="42"/>
      <c r="C2904" s="42"/>
      <c r="D2904" s="42"/>
      <c r="E2904" s="42"/>
      <c r="F2904" s="62"/>
      <c r="G2904" s="62"/>
      <c r="H2904" s="63"/>
      <c r="I2904" s="293"/>
      <c r="K2904" s="42"/>
      <c r="L2904" s="42"/>
      <c r="M2904" s="42"/>
      <c r="N2904" s="42"/>
      <c r="O2904" s="63"/>
      <c r="P2904" s="42"/>
      <c r="Q2904" s="42"/>
      <c r="S2904" s="42"/>
      <c r="T2904" s="39"/>
      <c r="U2904" s="39"/>
      <c r="V2904" s="39"/>
      <c r="W2904" s="39"/>
      <c r="X2904" s="39"/>
      <c r="Y2904" s="39"/>
      <c r="AN2904" s="68"/>
      <c r="AO2904" s="68"/>
    </row>
    <row r="2905" spans="1:41" s="43" customFormat="1" x14ac:dyDescent="0.25">
      <c r="A2905" s="42"/>
      <c r="B2905" s="42"/>
      <c r="C2905" s="42"/>
      <c r="D2905" s="42"/>
      <c r="E2905" s="42"/>
      <c r="F2905" s="62"/>
      <c r="G2905" s="62"/>
      <c r="H2905" s="63"/>
      <c r="I2905" s="293"/>
      <c r="K2905" s="42"/>
      <c r="L2905" s="42"/>
      <c r="M2905" s="42"/>
      <c r="N2905" s="42"/>
      <c r="O2905" s="63"/>
      <c r="P2905" s="42"/>
      <c r="Q2905" s="42"/>
      <c r="S2905" s="42"/>
      <c r="T2905" s="39"/>
      <c r="U2905" s="39"/>
      <c r="V2905" s="39"/>
      <c r="W2905" s="39"/>
      <c r="X2905" s="39"/>
      <c r="Y2905" s="39"/>
      <c r="AN2905" s="68"/>
      <c r="AO2905" s="68"/>
    </row>
    <row r="2906" spans="1:41" s="43" customFormat="1" x14ac:dyDescent="0.25">
      <c r="A2906" s="42"/>
      <c r="B2906" s="42"/>
      <c r="C2906" s="42"/>
      <c r="D2906" s="42"/>
      <c r="E2906" s="42"/>
      <c r="F2906" s="62"/>
      <c r="G2906" s="62"/>
      <c r="H2906" s="63"/>
      <c r="I2906" s="293"/>
      <c r="K2906" s="42"/>
      <c r="L2906" s="42"/>
      <c r="M2906" s="42"/>
      <c r="N2906" s="42"/>
      <c r="O2906" s="63"/>
      <c r="P2906" s="42"/>
      <c r="Q2906" s="42"/>
      <c r="S2906" s="42"/>
      <c r="T2906" s="39"/>
      <c r="U2906" s="39"/>
      <c r="V2906" s="39"/>
      <c r="W2906" s="39"/>
      <c r="X2906" s="39"/>
      <c r="Y2906" s="39"/>
      <c r="AN2906" s="68"/>
      <c r="AO2906" s="68"/>
    </row>
    <row r="2907" spans="1:41" s="43" customFormat="1" x14ac:dyDescent="0.25">
      <c r="A2907" s="42"/>
      <c r="B2907" s="42"/>
      <c r="C2907" s="42"/>
      <c r="D2907" s="42"/>
      <c r="E2907" s="42"/>
      <c r="F2907" s="62"/>
      <c r="G2907" s="62"/>
      <c r="H2907" s="63"/>
      <c r="I2907" s="293"/>
      <c r="K2907" s="42"/>
      <c r="L2907" s="42"/>
      <c r="M2907" s="42"/>
      <c r="N2907" s="42"/>
      <c r="O2907" s="63"/>
      <c r="P2907" s="42"/>
      <c r="Q2907" s="42"/>
      <c r="S2907" s="42"/>
      <c r="T2907" s="39"/>
      <c r="U2907" s="39"/>
      <c r="V2907" s="39"/>
      <c r="W2907" s="39"/>
      <c r="X2907" s="39"/>
      <c r="Y2907" s="39"/>
      <c r="AN2907" s="68"/>
      <c r="AO2907" s="68"/>
    </row>
    <row r="2908" spans="1:41" s="43" customFormat="1" x14ac:dyDescent="0.25">
      <c r="A2908" s="42"/>
      <c r="B2908" s="42"/>
      <c r="C2908" s="42"/>
      <c r="D2908" s="42"/>
      <c r="E2908" s="42"/>
      <c r="F2908" s="62"/>
      <c r="G2908" s="62"/>
      <c r="H2908" s="63"/>
      <c r="I2908" s="293"/>
      <c r="K2908" s="42"/>
      <c r="L2908" s="42"/>
      <c r="M2908" s="42"/>
      <c r="N2908" s="42"/>
      <c r="O2908" s="63"/>
      <c r="P2908" s="42"/>
      <c r="Q2908" s="42"/>
      <c r="S2908" s="42"/>
      <c r="T2908" s="39"/>
      <c r="U2908" s="39"/>
      <c r="V2908" s="39"/>
      <c r="W2908" s="39"/>
      <c r="X2908" s="39"/>
      <c r="Y2908" s="39"/>
      <c r="AN2908" s="68"/>
      <c r="AO2908" s="68"/>
    </row>
    <row r="2909" spans="1:41" s="43" customFormat="1" x14ac:dyDescent="0.25">
      <c r="A2909" s="42"/>
      <c r="B2909" s="42"/>
      <c r="C2909" s="42"/>
      <c r="D2909" s="42"/>
      <c r="E2909" s="42"/>
      <c r="F2909" s="62"/>
      <c r="G2909" s="62"/>
      <c r="H2909" s="63"/>
      <c r="I2909" s="293"/>
      <c r="K2909" s="42"/>
      <c r="L2909" s="42"/>
      <c r="M2909" s="42"/>
      <c r="N2909" s="42"/>
      <c r="O2909" s="63"/>
      <c r="P2909" s="42"/>
      <c r="Q2909" s="42"/>
      <c r="S2909" s="42"/>
      <c r="T2909" s="39"/>
      <c r="U2909" s="39"/>
      <c r="V2909" s="39"/>
      <c r="W2909" s="39"/>
      <c r="X2909" s="39"/>
      <c r="Y2909" s="39"/>
      <c r="AN2909" s="68"/>
      <c r="AO2909" s="68"/>
    </row>
    <row r="2910" spans="1:41" s="43" customFormat="1" x14ac:dyDescent="0.25">
      <c r="A2910" s="42"/>
      <c r="B2910" s="42"/>
      <c r="C2910" s="42"/>
      <c r="D2910" s="42"/>
      <c r="E2910" s="42"/>
      <c r="F2910" s="62"/>
      <c r="G2910" s="62"/>
      <c r="H2910" s="63"/>
      <c r="I2910" s="293"/>
      <c r="K2910" s="42"/>
      <c r="L2910" s="42"/>
      <c r="M2910" s="42"/>
      <c r="N2910" s="42"/>
      <c r="O2910" s="63"/>
      <c r="P2910" s="42"/>
      <c r="Q2910" s="42"/>
      <c r="S2910" s="42"/>
      <c r="T2910" s="39"/>
      <c r="U2910" s="39"/>
      <c r="V2910" s="39"/>
      <c r="W2910" s="39"/>
      <c r="X2910" s="39"/>
      <c r="Y2910" s="39"/>
      <c r="AN2910" s="68"/>
      <c r="AO2910" s="68"/>
    </row>
    <row r="2911" spans="1:41" s="43" customFormat="1" x14ac:dyDescent="0.25">
      <c r="A2911" s="42"/>
      <c r="B2911" s="42"/>
      <c r="C2911" s="42"/>
      <c r="D2911" s="42"/>
      <c r="E2911" s="42"/>
      <c r="F2911" s="62"/>
      <c r="G2911" s="62"/>
      <c r="H2911" s="63"/>
      <c r="I2911" s="293"/>
      <c r="K2911" s="42"/>
      <c r="L2911" s="42"/>
      <c r="M2911" s="42"/>
      <c r="N2911" s="42"/>
      <c r="O2911" s="63"/>
      <c r="P2911" s="42"/>
      <c r="Q2911" s="42"/>
      <c r="S2911" s="42"/>
      <c r="T2911" s="39"/>
      <c r="U2911" s="39"/>
      <c r="V2911" s="39"/>
      <c r="W2911" s="39"/>
      <c r="X2911" s="39"/>
      <c r="Y2911" s="39"/>
      <c r="AN2911" s="68"/>
      <c r="AO2911" s="68"/>
    </row>
    <row r="2912" spans="1:41" s="43" customFormat="1" x14ac:dyDescent="0.25">
      <c r="A2912" s="42"/>
      <c r="B2912" s="42"/>
      <c r="C2912" s="42"/>
      <c r="D2912" s="42"/>
      <c r="E2912" s="42"/>
      <c r="F2912" s="62"/>
      <c r="G2912" s="62"/>
      <c r="H2912" s="63"/>
      <c r="I2912" s="293"/>
      <c r="K2912" s="42"/>
      <c r="L2912" s="42"/>
      <c r="M2912" s="42"/>
      <c r="N2912" s="42"/>
      <c r="O2912" s="63"/>
      <c r="P2912" s="42"/>
      <c r="Q2912" s="42"/>
      <c r="S2912" s="42"/>
      <c r="T2912" s="39"/>
      <c r="U2912" s="39"/>
      <c r="V2912" s="39"/>
      <c r="W2912" s="39"/>
      <c r="X2912" s="39"/>
      <c r="Y2912" s="39"/>
      <c r="AN2912" s="68"/>
      <c r="AO2912" s="68"/>
    </row>
    <row r="2913" spans="1:41" s="43" customFormat="1" x14ac:dyDescent="0.25">
      <c r="A2913" s="42"/>
      <c r="B2913" s="42"/>
      <c r="C2913" s="42"/>
      <c r="D2913" s="42"/>
      <c r="E2913" s="42"/>
      <c r="F2913" s="62"/>
      <c r="G2913" s="62"/>
      <c r="H2913" s="63"/>
      <c r="I2913" s="293"/>
      <c r="K2913" s="42"/>
      <c r="L2913" s="42"/>
      <c r="M2913" s="42"/>
      <c r="N2913" s="42"/>
      <c r="O2913" s="63"/>
      <c r="P2913" s="42"/>
      <c r="Q2913" s="42"/>
      <c r="S2913" s="42"/>
      <c r="T2913" s="39"/>
      <c r="U2913" s="39"/>
      <c r="V2913" s="39"/>
      <c r="W2913" s="39"/>
      <c r="X2913" s="39"/>
      <c r="Y2913" s="39"/>
      <c r="AN2913" s="68"/>
      <c r="AO2913" s="68"/>
    </row>
    <row r="2914" spans="1:41" s="43" customFormat="1" x14ac:dyDescent="0.25">
      <c r="A2914" s="42"/>
      <c r="B2914" s="42"/>
      <c r="C2914" s="42"/>
      <c r="D2914" s="42"/>
      <c r="E2914" s="42"/>
      <c r="F2914" s="62"/>
      <c r="G2914" s="62"/>
      <c r="H2914" s="63"/>
      <c r="I2914" s="293"/>
      <c r="K2914" s="42"/>
      <c r="L2914" s="42"/>
      <c r="M2914" s="42"/>
      <c r="N2914" s="42"/>
      <c r="O2914" s="63"/>
      <c r="P2914" s="42"/>
      <c r="Q2914" s="42"/>
      <c r="S2914" s="42"/>
      <c r="T2914" s="39"/>
      <c r="U2914" s="39"/>
      <c r="V2914" s="39"/>
      <c r="W2914" s="39"/>
      <c r="X2914" s="39"/>
      <c r="Y2914" s="39"/>
      <c r="AN2914" s="68"/>
      <c r="AO2914" s="68"/>
    </row>
    <row r="2915" spans="1:41" s="43" customFormat="1" x14ac:dyDescent="0.25">
      <c r="A2915" s="42"/>
      <c r="B2915" s="42"/>
      <c r="C2915" s="42"/>
      <c r="D2915" s="42"/>
      <c r="E2915" s="42"/>
      <c r="F2915" s="62"/>
      <c r="G2915" s="62"/>
      <c r="H2915" s="63"/>
      <c r="I2915" s="293"/>
      <c r="K2915" s="42"/>
      <c r="L2915" s="42"/>
      <c r="M2915" s="42"/>
      <c r="N2915" s="42"/>
      <c r="O2915" s="63"/>
      <c r="P2915" s="42"/>
      <c r="Q2915" s="42"/>
      <c r="S2915" s="42"/>
      <c r="T2915" s="39"/>
      <c r="U2915" s="39"/>
      <c r="V2915" s="39"/>
      <c r="W2915" s="39"/>
      <c r="X2915" s="39"/>
      <c r="Y2915" s="39"/>
      <c r="AN2915" s="68"/>
      <c r="AO2915" s="68"/>
    </row>
    <row r="2916" spans="1:41" s="43" customFormat="1" x14ac:dyDescent="0.25">
      <c r="A2916" s="42"/>
      <c r="B2916" s="42"/>
      <c r="C2916" s="42"/>
      <c r="D2916" s="42"/>
      <c r="E2916" s="42"/>
      <c r="F2916" s="62"/>
      <c r="G2916" s="62"/>
      <c r="H2916" s="63"/>
      <c r="I2916" s="293"/>
      <c r="K2916" s="42"/>
      <c r="L2916" s="42"/>
      <c r="M2916" s="42"/>
      <c r="N2916" s="42"/>
      <c r="O2916" s="63"/>
      <c r="P2916" s="42"/>
      <c r="Q2916" s="42"/>
      <c r="S2916" s="42"/>
      <c r="T2916" s="39"/>
      <c r="U2916" s="39"/>
      <c r="V2916" s="39"/>
      <c r="W2916" s="39"/>
      <c r="X2916" s="39"/>
      <c r="Y2916" s="39"/>
      <c r="AN2916" s="68"/>
      <c r="AO2916" s="68"/>
    </row>
    <row r="2917" spans="1:41" s="43" customFormat="1" x14ac:dyDescent="0.25">
      <c r="A2917" s="42"/>
      <c r="B2917" s="42"/>
      <c r="C2917" s="42"/>
      <c r="D2917" s="42"/>
      <c r="E2917" s="42"/>
      <c r="F2917" s="62"/>
      <c r="G2917" s="62"/>
      <c r="H2917" s="63"/>
      <c r="I2917" s="293"/>
      <c r="K2917" s="42"/>
      <c r="L2917" s="42"/>
      <c r="M2917" s="42"/>
      <c r="N2917" s="42"/>
      <c r="O2917" s="63"/>
      <c r="P2917" s="42"/>
      <c r="Q2917" s="42"/>
      <c r="S2917" s="42"/>
      <c r="T2917" s="39"/>
      <c r="U2917" s="39"/>
      <c r="V2917" s="39"/>
      <c r="W2917" s="39"/>
      <c r="X2917" s="39"/>
      <c r="Y2917" s="39"/>
      <c r="AN2917" s="68"/>
      <c r="AO2917" s="68"/>
    </row>
    <row r="2918" spans="1:41" s="43" customFormat="1" x14ac:dyDescent="0.25">
      <c r="A2918" s="42"/>
      <c r="B2918" s="42"/>
      <c r="C2918" s="42"/>
      <c r="D2918" s="42"/>
      <c r="E2918" s="42"/>
      <c r="F2918" s="62"/>
      <c r="G2918" s="62"/>
      <c r="H2918" s="63"/>
      <c r="I2918" s="293"/>
      <c r="K2918" s="42"/>
      <c r="L2918" s="42"/>
      <c r="M2918" s="42"/>
      <c r="N2918" s="42"/>
      <c r="O2918" s="63"/>
      <c r="P2918" s="42"/>
      <c r="Q2918" s="42"/>
      <c r="S2918" s="42"/>
      <c r="T2918" s="39"/>
      <c r="U2918" s="39"/>
      <c r="V2918" s="39"/>
      <c r="W2918" s="39"/>
      <c r="X2918" s="39"/>
      <c r="Y2918" s="39"/>
      <c r="AN2918" s="68"/>
      <c r="AO2918" s="68"/>
    </row>
    <row r="2919" spans="1:41" s="43" customFormat="1" x14ac:dyDescent="0.25">
      <c r="A2919" s="42"/>
      <c r="B2919" s="42"/>
      <c r="C2919" s="42"/>
      <c r="D2919" s="42"/>
      <c r="E2919" s="42"/>
      <c r="F2919" s="62"/>
      <c r="G2919" s="62"/>
      <c r="H2919" s="63"/>
      <c r="I2919" s="293"/>
      <c r="K2919" s="42"/>
      <c r="L2919" s="42"/>
      <c r="M2919" s="42"/>
      <c r="N2919" s="42"/>
      <c r="O2919" s="63"/>
      <c r="P2919" s="42"/>
      <c r="Q2919" s="42"/>
      <c r="S2919" s="42"/>
      <c r="T2919" s="39"/>
      <c r="U2919" s="39"/>
      <c r="V2919" s="39"/>
      <c r="W2919" s="39"/>
      <c r="X2919" s="39"/>
      <c r="Y2919" s="39"/>
      <c r="AN2919" s="68"/>
      <c r="AO2919" s="68"/>
    </row>
    <row r="2920" spans="1:41" s="43" customFormat="1" x14ac:dyDescent="0.25">
      <c r="A2920" s="42"/>
      <c r="B2920" s="42"/>
      <c r="C2920" s="42"/>
      <c r="D2920" s="42"/>
      <c r="E2920" s="42"/>
      <c r="F2920" s="62"/>
      <c r="G2920" s="62"/>
      <c r="H2920" s="63"/>
      <c r="I2920" s="293"/>
      <c r="K2920" s="42"/>
      <c r="L2920" s="42"/>
      <c r="M2920" s="42"/>
      <c r="N2920" s="42"/>
      <c r="O2920" s="63"/>
      <c r="P2920" s="42"/>
      <c r="Q2920" s="42"/>
      <c r="S2920" s="42"/>
      <c r="T2920" s="39"/>
      <c r="U2920" s="39"/>
      <c r="V2920" s="39"/>
      <c r="W2920" s="39"/>
      <c r="X2920" s="39"/>
      <c r="Y2920" s="39"/>
      <c r="AN2920" s="68"/>
      <c r="AO2920" s="68"/>
    </row>
    <row r="2921" spans="1:41" s="43" customFormat="1" x14ac:dyDescent="0.25">
      <c r="A2921" s="42"/>
      <c r="B2921" s="42"/>
      <c r="C2921" s="42"/>
      <c r="D2921" s="42"/>
      <c r="E2921" s="42"/>
      <c r="F2921" s="62"/>
      <c r="G2921" s="62"/>
      <c r="H2921" s="63"/>
      <c r="I2921" s="293"/>
      <c r="K2921" s="42"/>
      <c r="L2921" s="42"/>
      <c r="M2921" s="42"/>
      <c r="N2921" s="42"/>
      <c r="O2921" s="63"/>
      <c r="P2921" s="42"/>
      <c r="Q2921" s="42"/>
      <c r="S2921" s="42"/>
      <c r="T2921" s="39"/>
      <c r="U2921" s="39"/>
      <c r="V2921" s="39"/>
      <c r="W2921" s="39"/>
      <c r="X2921" s="39"/>
      <c r="Y2921" s="39"/>
      <c r="AN2921" s="68"/>
      <c r="AO2921" s="68"/>
    </row>
    <row r="2922" spans="1:41" s="43" customFormat="1" x14ac:dyDescent="0.25">
      <c r="A2922" s="42"/>
      <c r="B2922" s="42"/>
      <c r="C2922" s="42"/>
      <c r="D2922" s="42"/>
      <c r="E2922" s="42"/>
      <c r="F2922" s="62"/>
      <c r="G2922" s="62"/>
      <c r="H2922" s="63"/>
      <c r="I2922" s="293"/>
      <c r="K2922" s="42"/>
      <c r="L2922" s="42"/>
      <c r="M2922" s="42"/>
      <c r="N2922" s="42"/>
      <c r="O2922" s="63"/>
      <c r="P2922" s="42"/>
      <c r="Q2922" s="42"/>
      <c r="S2922" s="42"/>
      <c r="T2922" s="39"/>
      <c r="U2922" s="39"/>
      <c r="V2922" s="39"/>
      <c r="W2922" s="39"/>
      <c r="X2922" s="39"/>
      <c r="Y2922" s="39"/>
      <c r="AN2922" s="68"/>
      <c r="AO2922" s="68"/>
    </row>
    <row r="2923" spans="1:41" s="43" customFormat="1" x14ac:dyDescent="0.25">
      <c r="A2923" s="42"/>
      <c r="B2923" s="42"/>
      <c r="C2923" s="42"/>
      <c r="D2923" s="42"/>
      <c r="E2923" s="42"/>
      <c r="F2923" s="62"/>
      <c r="G2923" s="62"/>
      <c r="H2923" s="63"/>
      <c r="I2923" s="293"/>
      <c r="K2923" s="42"/>
      <c r="L2923" s="42"/>
      <c r="M2923" s="42"/>
      <c r="N2923" s="42"/>
      <c r="O2923" s="63"/>
      <c r="P2923" s="42"/>
      <c r="Q2923" s="42"/>
      <c r="S2923" s="42"/>
      <c r="T2923" s="39"/>
      <c r="U2923" s="39"/>
      <c r="V2923" s="39"/>
      <c r="W2923" s="39"/>
      <c r="X2923" s="39"/>
      <c r="Y2923" s="39"/>
      <c r="AN2923" s="68"/>
      <c r="AO2923" s="68"/>
    </row>
    <row r="2924" spans="1:41" s="43" customFormat="1" x14ac:dyDescent="0.25">
      <c r="A2924" s="42"/>
      <c r="B2924" s="42"/>
      <c r="C2924" s="42"/>
      <c r="D2924" s="42"/>
      <c r="E2924" s="42"/>
      <c r="F2924" s="62"/>
      <c r="G2924" s="62"/>
      <c r="H2924" s="63"/>
      <c r="I2924" s="293"/>
      <c r="K2924" s="42"/>
      <c r="L2924" s="42"/>
      <c r="M2924" s="42"/>
      <c r="N2924" s="42"/>
      <c r="O2924" s="63"/>
      <c r="P2924" s="42"/>
      <c r="Q2924" s="42"/>
      <c r="S2924" s="42"/>
      <c r="T2924" s="39"/>
      <c r="U2924" s="39"/>
      <c r="V2924" s="39"/>
      <c r="W2924" s="39"/>
      <c r="X2924" s="39"/>
      <c r="Y2924" s="39"/>
      <c r="AN2924" s="68"/>
      <c r="AO2924" s="68"/>
    </row>
    <row r="2925" spans="1:41" s="43" customFormat="1" x14ac:dyDescent="0.25">
      <c r="A2925" s="42"/>
      <c r="B2925" s="42"/>
      <c r="C2925" s="42"/>
      <c r="D2925" s="42"/>
      <c r="E2925" s="42"/>
      <c r="F2925" s="62"/>
      <c r="G2925" s="62"/>
      <c r="H2925" s="63"/>
      <c r="I2925" s="293"/>
      <c r="K2925" s="42"/>
      <c r="L2925" s="42"/>
      <c r="M2925" s="42"/>
      <c r="N2925" s="42"/>
      <c r="O2925" s="63"/>
      <c r="P2925" s="42"/>
      <c r="Q2925" s="42"/>
      <c r="S2925" s="42"/>
      <c r="T2925" s="39"/>
      <c r="U2925" s="39"/>
      <c r="V2925" s="39"/>
      <c r="W2925" s="39"/>
      <c r="X2925" s="39"/>
      <c r="Y2925" s="39"/>
      <c r="AN2925" s="68"/>
      <c r="AO2925" s="68"/>
    </row>
    <row r="2926" spans="1:41" s="43" customFormat="1" x14ac:dyDescent="0.25">
      <c r="A2926" s="42"/>
      <c r="B2926" s="42"/>
      <c r="C2926" s="42"/>
      <c r="D2926" s="42"/>
      <c r="E2926" s="42"/>
      <c r="F2926" s="62"/>
      <c r="G2926" s="62"/>
      <c r="H2926" s="63"/>
      <c r="I2926" s="293"/>
      <c r="K2926" s="42"/>
      <c r="L2926" s="42"/>
      <c r="M2926" s="42"/>
      <c r="N2926" s="42"/>
      <c r="O2926" s="63"/>
      <c r="P2926" s="42"/>
      <c r="Q2926" s="42"/>
      <c r="S2926" s="42"/>
      <c r="T2926" s="39"/>
      <c r="U2926" s="39"/>
      <c r="V2926" s="39"/>
      <c r="W2926" s="39"/>
      <c r="X2926" s="39"/>
      <c r="Y2926" s="39"/>
      <c r="AN2926" s="68"/>
      <c r="AO2926" s="68"/>
    </row>
    <row r="2927" spans="1:41" s="43" customFormat="1" x14ac:dyDescent="0.25">
      <c r="A2927" s="42"/>
      <c r="B2927" s="42"/>
      <c r="C2927" s="42"/>
      <c r="D2927" s="42"/>
      <c r="E2927" s="42"/>
      <c r="F2927" s="62"/>
      <c r="G2927" s="62"/>
      <c r="H2927" s="63"/>
      <c r="I2927" s="293"/>
      <c r="K2927" s="42"/>
      <c r="L2927" s="42"/>
      <c r="M2927" s="42"/>
      <c r="N2927" s="42"/>
      <c r="O2927" s="63"/>
      <c r="P2927" s="42"/>
      <c r="Q2927" s="42"/>
      <c r="S2927" s="42"/>
      <c r="T2927" s="39"/>
      <c r="U2927" s="39"/>
      <c r="V2927" s="39"/>
      <c r="W2927" s="39"/>
      <c r="X2927" s="39"/>
      <c r="Y2927" s="39"/>
      <c r="AN2927" s="68"/>
      <c r="AO2927" s="68"/>
    </row>
    <row r="2928" spans="1:41" s="43" customFormat="1" x14ac:dyDescent="0.25">
      <c r="A2928" s="42"/>
      <c r="B2928" s="42"/>
      <c r="C2928" s="42"/>
      <c r="D2928" s="42"/>
      <c r="E2928" s="42"/>
      <c r="F2928" s="62"/>
      <c r="G2928" s="62"/>
      <c r="H2928" s="63"/>
      <c r="I2928" s="293"/>
      <c r="K2928" s="42"/>
      <c r="L2928" s="42"/>
      <c r="M2928" s="42"/>
      <c r="N2928" s="42"/>
      <c r="O2928" s="63"/>
      <c r="P2928" s="42"/>
      <c r="Q2928" s="42"/>
      <c r="S2928" s="42"/>
      <c r="T2928" s="39"/>
      <c r="U2928" s="39"/>
      <c r="V2928" s="39"/>
      <c r="W2928" s="39"/>
      <c r="X2928" s="39"/>
      <c r="Y2928" s="39"/>
      <c r="AN2928" s="68"/>
      <c r="AO2928" s="68"/>
    </row>
    <row r="2929" spans="1:41" s="43" customFormat="1" x14ac:dyDescent="0.25">
      <c r="A2929" s="42"/>
      <c r="B2929" s="42"/>
      <c r="C2929" s="42"/>
      <c r="D2929" s="42"/>
      <c r="E2929" s="42"/>
      <c r="F2929" s="62"/>
      <c r="G2929" s="62"/>
      <c r="H2929" s="63"/>
      <c r="I2929" s="293"/>
      <c r="K2929" s="42"/>
      <c r="L2929" s="42"/>
      <c r="M2929" s="42"/>
      <c r="N2929" s="42"/>
      <c r="O2929" s="63"/>
      <c r="P2929" s="42"/>
      <c r="Q2929" s="42"/>
      <c r="S2929" s="42"/>
      <c r="T2929" s="39"/>
      <c r="U2929" s="39"/>
      <c r="V2929" s="39"/>
      <c r="W2929" s="39"/>
      <c r="X2929" s="39"/>
      <c r="Y2929" s="39"/>
      <c r="AN2929" s="68"/>
      <c r="AO2929" s="68"/>
    </row>
    <row r="2930" spans="1:41" s="43" customFormat="1" x14ac:dyDescent="0.25">
      <c r="A2930" s="42"/>
      <c r="B2930" s="42"/>
      <c r="C2930" s="42"/>
      <c r="D2930" s="42"/>
      <c r="E2930" s="42"/>
      <c r="F2930" s="62"/>
      <c r="G2930" s="62"/>
      <c r="H2930" s="63"/>
      <c r="I2930" s="293"/>
      <c r="K2930" s="42"/>
      <c r="L2930" s="42"/>
      <c r="M2930" s="42"/>
      <c r="N2930" s="42"/>
      <c r="O2930" s="63"/>
      <c r="P2930" s="42"/>
      <c r="Q2930" s="42"/>
      <c r="S2930" s="42"/>
      <c r="T2930" s="39"/>
      <c r="U2930" s="39"/>
      <c r="V2930" s="39"/>
      <c r="W2930" s="39"/>
      <c r="X2930" s="39"/>
      <c r="Y2930" s="39"/>
      <c r="AN2930" s="68"/>
      <c r="AO2930" s="68"/>
    </row>
    <row r="2931" spans="1:41" s="43" customFormat="1" x14ac:dyDescent="0.25">
      <c r="A2931" s="42"/>
      <c r="B2931" s="42"/>
      <c r="C2931" s="42"/>
      <c r="D2931" s="42"/>
      <c r="E2931" s="42"/>
      <c r="F2931" s="62"/>
      <c r="G2931" s="62"/>
      <c r="H2931" s="63"/>
      <c r="I2931" s="293"/>
      <c r="K2931" s="42"/>
      <c r="L2931" s="42"/>
      <c r="M2931" s="42"/>
      <c r="N2931" s="42"/>
      <c r="O2931" s="63"/>
      <c r="P2931" s="42"/>
      <c r="Q2931" s="42"/>
      <c r="S2931" s="42"/>
      <c r="T2931" s="39"/>
      <c r="U2931" s="39"/>
      <c r="V2931" s="39"/>
      <c r="W2931" s="39"/>
      <c r="X2931" s="39"/>
      <c r="Y2931" s="39"/>
      <c r="AN2931" s="68"/>
      <c r="AO2931" s="68"/>
    </row>
    <row r="2932" spans="1:41" s="43" customFormat="1" x14ac:dyDescent="0.25">
      <c r="A2932" s="42"/>
      <c r="B2932" s="42"/>
      <c r="C2932" s="42"/>
      <c r="D2932" s="42"/>
      <c r="E2932" s="42"/>
      <c r="F2932" s="62"/>
      <c r="G2932" s="62"/>
      <c r="H2932" s="63"/>
      <c r="I2932" s="293"/>
      <c r="K2932" s="42"/>
      <c r="L2932" s="42"/>
      <c r="M2932" s="42"/>
      <c r="N2932" s="42"/>
      <c r="O2932" s="63"/>
      <c r="P2932" s="42"/>
      <c r="Q2932" s="42"/>
      <c r="S2932" s="42"/>
      <c r="T2932" s="39"/>
      <c r="U2932" s="39"/>
      <c r="V2932" s="39"/>
      <c r="W2932" s="39"/>
      <c r="X2932" s="39"/>
      <c r="Y2932" s="39"/>
      <c r="AN2932" s="68"/>
      <c r="AO2932" s="68"/>
    </row>
    <row r="2933" spans="1:41" s="43" customFormat="1" x14ac:dyDescent="0.25">
      <c r="A2933" s="42"/>
      <c r="B2933" s="42"/>
      <c r="C2933" s="42"/>
      <c r="D2933" s="42"/>
      <c r="E2933" s="42"/>
      <c r="F2933" s="62"/>
      <c r="G2933" s="62"/>
      <c r="H2933" s="63"/>
      <c r="I2933" s="293"/>
      <c r="K2933" s="42"/>
      <c r="L2933" s="42"/>
      <c r="M2933" s="42"/>
      <c r="N2933" s="42"/>
      <c r="O2933" s="63"/>
      <c r="P2933" s="42"/>
      <c r="Q2933" s="42"/>
      <c r="S2933" s="42"/>
      <c r="T2933" s="39"/>
      <c r="U2933" s="39"/>
      <c r="V2933" s="39"/>
      <c r="W2933" s="39"/>
      <c r="X2933" s="39"/>
      <c r="Y2933" s="39"/>
      <c r="AN2933" s="68"/>
      <c r="AO2933" s="68"/>
    </row>
    <row r="2934" spans="1:41" s="43" customFormat="1" x14ac:dyDescent="0.25">
      <c r="A2934" s="42"/>
      <c r="B2934" s="42"/>
      <c r="C2934" s="42"/>
      <c r="D2934" s="42"/>
      <c r="E2934" s="42"/>
      <c r="F2934" s="62"/>
      <c r="G2934" s="62"/>
      <c r="H2934" s="63"/>
      <c r="I2934" s="293"/>
      <c r="K2934" s="42"/>
      <c r="L2934" s="42"/>
      <c r="M2934" s="42"/>
      <c r="N2934" s="42"/>
      <c r="O2934" s="63"/>
      <c r="P2934" s="42"/>
      <c r="Q2934" s="42"/>
      <c r="S2934" s="42"/>
      <c r="T2934" s="39"/>
      <c r="U2934" s="39"/>
      <c r="V2934" s="39"/>
      <c r="W2934" s="39"/>
      <c r="X2934" s="39"/>
      <c r="Y2934" s="39"/>
      <c r="AN2934" s="68"/>
      <c r="AO2934" s="68"/>
    </row>
    <row r="2935" spans="1:41" s="43" customFormat="1" x14ac:dyDescent="0.25">
      <c r="A2935" s="42"/>
      <c r="B2935" s="42"/>
      <c r="C2935" s="42"/>
      <c r="D2935" s="42"/>
      <c r="E2935" s="42"/>
      <c r="F2935" s="62"/>
      <c r="G2935" s="62"/>
      <c r="H2935" s="63"/>
      <c r="I2935" s="293"/>
      <c r="K2935" s="42"/>
      <c r="L2935" s="42"/>
      <c r="M2935" s="42"/>
      <c r="N2935" s="42"/>
      <c r="O2935" s="63"/>
      <c r="P2935" s="42"/>
      <c r="Q2935" s="42"/>
      <c r="S2935" s="42"/>
      <c r="T2935" s="39"/>
      <c r="U2935" s="39"/>
      <c r="V2935" s="39"/>
      <c r="W2935" s="39"/>
      <c r="X2935" s="39"/>
      <c r="Y2935" s="39"/>
      <c r="AN2935" s="68"/>
      <c r="AO2935" s="68"/>
    </row>
    <row r="2936" spans="1:41" s="43" customFormat="1" x14ac:dyDescent="0.25">
      <c r="A2936" s="42"/>
      <c r="B2936" s="42"/>
      <c r="C2936" s="42"/>
      <c r="D2936" s="42"/>
      <c r="E2936" s="42"/>
      <c r="F2936" s="62"/>
      <c r="G2936" s="62"/>
      <c r="H2936" s="63"/>
      <c r="I2936" s="293"/>
      <c r="K2936" s="42"/>
      <c r="L2936" s="42"/>
      <c r="M2936" s="42"/>
      <c r="N2936" s="42"/>
      <c r="O2936" s="63"/>
      <c r="P2936" s="42"/>
      <c r="Q2936" s="42"/>
      <c r="S2936" s="42"/>
      <c r="T2936" s="39"/>
      <c r="U2936" s="39"/>
      <c r="V2936" s="39"/>
      <c r="W2936" s="39"/>
      <c r="X2936" s="39"/>
      <c r="Y2936" s="39"/>
      <c r="AN2936" s="68"/>
      <c r="AO2936" s="68"/>
    </row>
    <row r="2937" spans="1:41" s="43" customFormat="1" x14ac:dyDescent="0.25">
      <c r="A2937" s="42"/>
      <c r="B2937" s="42"/>
      <c r="C2937" s="42"/>
      <c r="D2937" s="42"/>
      <c r="E2937" s="42"/>
      <c r="F2937" s="62"/>
      <c r="G2937" s="62"/>
      <c r="H2937" s="63"/>
      <c r="I2937" s="293"/>
      <c r="K2937" s="42"/>
      <c r="L2937" s="42"/>
      <c r="M2937" s="42"/>
      <c r="N2937" s="42"/>
      <c r="O2937" s="63"/>
      <c r="P2937" s="42"/>
      <c r="Q2937" s="42"/>
      <c r="S2937" s="42"/>
      <c r="T2937" s="39"/>
      <c r="U2937" s="39"/>
      <c r="V2937" s="39"/>
      <c r="W2937" s="39"/>
      <c r="X2937" s="39"/>
      <c r="Y2937" s="39"/>
      <c r="AN2937" s="68"/>
      <c r="AO2937" s="68"/>
    </row>
    <row r="2938" spans="1:41" s="43" customFormat="1" x14ac:dyDescent="0.25">
      <c r="A2938" s="42"/>
      <c r="B2938" s="42"/>
      <c r="C2938" s="42"/>
      <c r="D2938" s="42"/>
      <c r="E2938" s="42"/>
      <c r="F2938" s="62"/>
      <c r="G2938" s="62"/>
      <c r="H2938" s="63"/>
      <c r="I2938" s="293"/>
      <c r="K2938" s="42"/>
      <c r="L2938" s="42"/>
      <c r="M2938" s="42"/>
      <c r="N2938" s="42"/>
      <c r="O2938" s="63"/>
      <c r="P2938" s="42"/>
      <c r="Q2938" s="42"/>
      <c r="S2938" s="42"/>
      <c r="T2938" s="39"/>
      <c r="U2938" s="39"/>
      <c r="V2938" s="39"/>
      <c r="W2938" s="39"/>
      <c r="X2938" s="39"/>
      <c r="Y2938" s="39"/>
      <c r="AN2938" s="68"/>
      <c r="AO2938" s="68"/>
    </row>
    <row r="2939" spans="1:41" s="43" customFormat="1" x14ac:dyDescent="0.25">
      <c r="A2939" s="42"/>
      <c r="B2939" s="42"/>
      <c r="C2939" s="42"/>
      <c r="D2939" s="42"/>
      <c r="E2939" s="42"/>
      <c r="F2939" s="62"/>
      <c r="G2939" s="62"/>
      <c r="H2939" s="63"/>
      <c r="I2939" s="293"/>
      <c r="K2939" s="42"/>
      <c r="L2939" s="42"/>
      <c r="M2939" s="42"/>
      <c r="N2939" s="42"/>
      <c r="O2939" s="63"/>
      <c r="P2939" s="42"/>
      <c r="Q2939" s="42"/>
      <c r="S2939" s="42"/>
      <c r="T2939" s="39"/>
      <c r="U2939" s="39"/>
      <c r="V2939" s="39"/>
      <c r="W2939" s="39"/>
      <c r="X2939" s="39"/>
      <c r="Y2939" s="39"/>
      <c r="AN2939" s="68"/>
      <c r="AO2939" s="68"/>
    </row>
    <row r="2940" spans="1:41" s="43" customFormat="1" x14ac:dyDescent="0.25">
      <c r="A2940" s="42"/>
      <c r="B2940" s="42"/>
      <c r="C2940" s="42"/>
      <c r="D2940" s="42"/>
      <c r="E2940" s="42"/>
      <c r="F2940" s="62"/>
      <c r="G2940" s="62"/>
      <c r="H2940" s="63"/>
      <c r="I2940" s="293"/>
      <c r="K2940" s="42"/>
      <c r="L2940" s="42"/>
      <c r="M2940" s="42"/>
      <c r="N2940" s="42"/>
      <c r="O2940" s="63"/>
      <c r="P2940" s="42"/>
      <c r="Q2940" s="42"/>
      <c r="S2940" s="42"/>
      <c r="T2940" s="39"/>
      <c r="U2940" s="39"/>
      <c r="V2940" s="39"/>
      <c r="W2940" s="39"/>
      <c r="X2940" s="39"/>
      <c r="Y2940" s="39"/>
      <c r="AN2940" s="68"/>
      <c r="AO2940" s="68"/>
    </row>
    <row r="2941" spans="1:41" s="43" customFormat="1" x14ac:dyDescent="0.25">
      <c r="A2941" s="42"/>
      <c r="B2941" s="42"/>
      <c r="C2941" s="42"/>
      <c r="D2941" s="42"/>
      <c r="E2941" s="42"/>
      <c r="F2941" s="62"/>
      <c r="G2941" s="62"/>
      <c r="H2941" s="63"/>
      <c r="I2941" s="293"/>
      <c r="K2941" s="42"/>
      <c r="L2941" s="42"/>
      <c r="M2941" s="42"/>
      <c r="N2941" s="42"/>
      <c r="O2941" s="63"/>
      <c r="P2941" s="42"/>
      <c r="Q2941" s="42"/>
      <c r="S2941" s="42"/>
      <c r="T2941" s="39"/>
      <c r="U2941" s="39"/>
      <c r="V2941" s="39"/>
      <c r="W2941" s="39"/>
      <c r="X2941" s="39"/>
      <c r="Y2941" s="39"/>
      <c r="AN2941" s="68"/>
      <c r="AO2941" s="68"/>
    </row>
    <row r="2942" spans="1:41" s="43" customFormat="1" x14ac:dyDescent="0.25">
      <c r="A2942" s="42"/>
      <c r="B2942" s="42"/>
      <c r="C2942" s="42"/>
      <c r="D2942" s="42"/>
      <c r="E2942" s="42"/>
      <c r="F2942" s="62"/>
      <c r="G2942" s="62"/>
      <c r="H2942" s="63"/>
      <c r="I2942" s="293"/>
      <c r="K2942" s="42"/>
      <c r="L2942" s="42"/>
      <c r="M2942" s="42"/>
      <c r="N2942" s="42"/>
      <c r="O2942" s="63"/>
      <c r="P2942" s="42"/>
      <c r="Q2942" s="42"/>
      <c r="S2942" s="42"/>
      <c r="T2942" s="39"/>
      <c r="U2942" s="39"/>
      <c r="V2942" s="39"/>
      <c r="W2942" s="39"/>
      <c r="X2942" s="39"/>
      <c r="Y2942" s="39"/>
      <c r="AN2942" s="68"/>
      <c r="AO2942" s="68"/>
    </row>
    <row r="2943" spans="1:41" s="43" customFormat="1" x14ac:dyDescent="0.25">
      <c r="A2943" s="42"/>
      <c r="B2943" s="42"/>
      <c r="C2943" s="42"/>
      <c r="D2943" s="42"/>
      <c r="E2943" s="42"/>
      <c r="F2943" s="62"/>
      <c r="G2943" s="62"/>
      <c r="H2943" s="63"/>
      <c r="I2943" s="293"/>
      <c r="K2943" s="42"/>
      <c r="L2943" s="42"/>
      <c r="M2943" s="42"/>
      <c r="N2943" s="42"/>
      <c r="O2943" s="63"/>
      <c r="P2943" s="42"/>
      <c r="Q2943" s="42"/>
      <c r="S2943" s="42"/>
      <c r="T2943" s="39"/>
      <c r="U2943" s="39"/>
      <c r="V2943" s="39"/>
      <c r="W2943" s="39"/>
      <c r="X2943" s="39"/>
      <c r="Y2943" s="39"/>
      <c r="AN2943" s="68"/>
      <c r="AO2943" s="68"/>
    </row>
    <row r="2944" spans="1:41" s="43" customFormat="1" x14ac:dyDescent="0.25">
      <c r="A2944" s="42"/>
      <c r="B2944" s="42"/>
      <c r="C2944" s="42"/>
      <c r="D2944" s="42"/>
      <c r="E2944" s="42"/>
      <c r="F2944" s="62"/>
      <c r="G2944" s="62"/>
      <c r="H2944" s="63"/>
      <c r="I2944" s="293"/>
      <c r="K2944" s="42"/>
      <c r="L2944" s="42"/>
      <c r="M2944" s="42"/>
      <c r="N2944" s="42"/>
      <c r="O2944" s="63"/>
      <c r="P2944" s="42"/>
      <c r="Q2944" s="42"/>
      <c r="S2944" s="42"/>
      <c r="T2944" s="39"/>
      <c r="U2944" s="39"/>
      <c r="V2944" s="39"/>
      <c r="W2944" s="39"/>
      <c r="X2944" s="39"/>
      <c r="Y2944" s="39"/>
      <c r="AN2944" s="68"/>
      <c r="AO2944" s="68"/>
    </row>
    <row r="2945" spans="1:41" s="43" customFormat="1" x14ac:dyDescent="0.25">
      <c r="A2945" s="42"/>
      <c r="B2945" s="42"/>
      <c r="C2945" s="42"/>
      <c r="D2945" s="42"/>
      <c r="E2945" s="42"/>
      <c r="F2945" s="62"/>
      <c r="G2945" s="62"/>
      <c r="H2945" s="63"/>
      <c r="I2945" s="293"/>
      <c r="K2945" s="42"/>
      <c r="L2945" s="42"/>
      <c r="M2945" s="42"/>
      <c r="N2945" s="42"/>
      <c r="O2945" s="63"/>
      <c r="P2945" s="42"/>
      <c r="Q2945" s="42"/>
      <c r="S2945" s="42"/>
      <c r="T2945" s="39"/>
      <c r="U2945" s="39"/>
      <c r="V2945" s="39"/>
      <c r="W2945" s="39"/>
      <c r="X2945" s="39"/>
      <c r="Y2945" s="39"/>
      <c r="AN2945" s="68"/>
      <c r="AO2945" s="68"/>
    </row>
    <row r="2946" spans="1:41" s="43" customFormat="1" x14ac:dyDescent="0.25">
      <c r="A2946" s="42"/>
      <c r="B2946" s="42"/>
      <c r="C2946" s="42"/>
      <c r="D2946" s="42"/>
      <c r="E2946" s="42"/>
      <c r="F2946" s="62"/>
      <c r="G2946" s="62"/>
      <c r="H2946" s="63"/>
      <c r="I2946" s="293"/>
      <c r="K2946" s="42"/>
      <c r="L2946" s="42"/>
      <c r="M2946" s="42"/>
      <c r="N2946" s="42"/>
      <c r="O2946" s="63"/>
      <c r="P2946" s="42"/>
      <c r="Q2946" s="42"/>
      <c r="S2946" s="42"/>
      <c r="T2946" s="39"/>
      <c r="U2946" s="39"/>
      <c r="V2946" s="39"/>
      <c r="W2946" s="39"/>
      <c r="X2946" s="39"/>
      <c r="Y2946" s="39"/>
      <c r="AN2946" s="68"/>
      <c r="AO2946" s="68"/>
    </row>
    <row r="2947" spans="1:41" s="43" customFormat="1" x14ac:dyDescent="0.25">
      <c r="A2947" s="42"/>
      <c r="B2947" s="42"/>
      <c r="C2947" s="42"/>
      <c r="D2947" s="42"/>
      <c r="E2947" s="42"/>
      <c r="F2947" s="62"/>
      <c r="G2947" s="62"/>
      <c r="H2947" s="63"/>
      <c r="I2947" s="293"/>
      <c r="K2947" s="42"/>
      <c r="L2947" s="42"/>
      <c r="M2947" s="42"/>
      <c r="N2947" s="42"/>
      <c r="O2947" s="63"/>
      <c r="P2947" s="42"/>
      <c r="Q2947" s="42"/>
      <c r="S2947" s="42"/>
      <c r="T2947" s="39"/>
      <c r="U2947" s="39"/>
      <c r="V2947" s="39"/>
      <c r="W2947" s="39"/>
      <c r="X2947" s="39"/>
      <c r="Y2947" s="39"/>
      <c r="AN2947" s="68"/>
      <c r="AO2947" s="68"/>
    </row>
    <row r="2948" spans="1:41" s="43" customFormat="1" x14ac:dyDescent="0.25">
      <c r="A2948" s="42"/>
      <c r="B2948" s="42"/>
      <c r="C2948" s="42"/>
      <c r="D2948" s="42"/>
      <c r="E2948" s="42"/>
      <c r="F2948" s="62"/>
      <c r="G2948" s="62"/>
      <c r="H2948" s="63"/>
      <c r="I2948" s="293"/>
      <c r="K2948" s="42"/>
      <c r="L2948" s="42"/>
      <c r="M2948" s="42"/>
      <c r="N2948" s="42"/>
      <c r="O2948" s="63"/>
      <c r="P2948" s="42"/>
      <c r="Q2948" s="42"/>
      <c r="S2948" s="42"/>
      <c r="T2948" s="39"/>
      <c r="U2948" s="39"/>
      <c r="V2948" s="39"/>
      <c r="W2948" s="39"/>
      <c r="X2948" s="39"/>
      <c r="Y2948" s="39"/>
      <c r="AN2948" s="68"/>
      <c r="AO2948" s="68"/>
    </row>
    <row r="2949" spans="1:41" s="43" customFormat="1" x14ac:dyDescent="0.25">
      <c r="A2949" s="42"/>
      <c r="B2949" s="42"/>
      <c r="C2949" s="42"/>
      <c r="D2949" s="42"/>
      <c r="E2949" s="42"/>
      <c r="F2949" s="62"/>
      <c r="G2949" s="62"/>
      <c r="H2949" s="63"/>
      <c r="I2949" s="293"/>
      <c r="K2949" s="42"/>
      <c r="L2949" s="42"/>
      <c r="M2949" s="42"/>
      <c r="N2949" s="42"/>
      <c r="O2949" s="63"/>
      <c r="P2949" s="42"/>
      <c r="Q2949" s="42"/>
      <c r="S2949" s="42"/>
      <c r="T2949" s="39"/>
      <c r="U2949" s="39"/>
      <c r="V2949" s="39"/>
      <c r="W2949" s="39"/>
      <c r="X2949" s="39"/>
      <c r="Y2949" s="39"/>
      <c r="AN2949" s="68"/>
      <c r="AO2949" s="68"/>
    </row>
    <row r="2950" spans="1:41" s="43" customFormat="1" x14ac:dyDescent="0.25">
      <c r="A2950" s="42"/>
      <c r="B2950" s="42"/>
      <c r="C2950" s="42"/>
      <c r="D2950" s="42"/>
      <c r="E2950" s="42"/>
      <c r="F2950" s="62"/>
      <c r="G2950" s="62"/>
      <c r="H2950" s="63"/>
      <c r="I2950" s="293"/>
      <c r="K2950" s="42"/>
      <c r="L2950" s="42"/>
      <c r="M2950" s="42"/>
      <c r="N2950" s="42"/>
      <c r="O2950" s="63"/>
      <c r="P2950" s="42"/>
      <c r="Q2950" s="42"/>
      <c r="S2950" s="42"/>
      <c r="T2950" s="39"/>
      <c r="U2950" s="39"/>
      <c r="V2950" s="39"/>
      <c r="W2950" s="39"/>
      <c r="X2950" s="39"/>
      <c r="Y2950" s="39"/>
      <c r="AN2950" s="68"/>
      <c r="AO2950" s="68"/>
    </row>
    <row r="2951" spans="1:41" s="43" customFormat="1" x14ac:dyDescent="0.25">
      <c r="A2951" s="42"/>
      <c r="B2951" s="42"/>
      <c r="C2951" s="42"/>
      <c r="D2951" s="42"/>
      <c r="E2951" s="42"/>
      <c r="F2951" s="62"/>
      <c r="G2951" s="62"/>
      <c r="H2951" s="63"/>
      <c r="I2951" s="293"/>
      <c r="K2951" s="42"/>
      <c r="L2951" s="42"/>
      <c r="M2951" s="42"/>
      <c r="N2951" s="42"/>
      <c r="O2951" s="63"/>
      <c r="P2951" s="42"/>
      <c r="Q2951" s="42"/>
      <c r="S2951" s="42"/>
      <c r="T2951" s="39"/>
      <c r="U2951" s="39"/>
      <c r="V2951" s="39"/>
      <c r="W2951" s="39"/>
      <c r="X2951" s="39"/>
      <c r="Y2951" s="39"/>
      <c r="AN2951" s="68"/>
      <c r="AO2951" s="68"/>
    </row>
    <row r="2952" spans="1:41" s="43" customFormat="1" x14ac:dyDescent="0.25">
      <c r="A2952" s="42"/>
      <c r="B2952" s="42"/>
      <c r="C2952" s="42"/>
      <c r="D2952" s="42"/>
      <c r="E2952" s="42"/>
      <c r="F2952" s="62"/>
      <c r="G2952" s="62"/>
      <c r="H2952" s="63"/>
      <c r="I2952" s="293"/>
      <c r="K2952" s="42"/>
      <c r="L2952" s="42"/>
      <c r="M2952" s="42"/>
      <c r="N2952" s="42"/>
      <c r="O2952" s="63"/>
      <c r="P2952" s="42"/>
      <c r="Q2952" s="42"/>
      <c r="S2952" s="42"/>
      <c r="T2952" s="39"/>
      <c r="U2952" s="39"/>
      <c r="V2952" s="39"/>
      <c r="W2952" s="39"/>
      <c r="X2952" s="39"/>
      <c r="Y2952" s="39"/>
      <c r="AN2952" s="68"/>
      <c r="AO2952" s="68"/>
    </row>
    <row r="2953" spans="1:41" s="43" customFormat="1" x14ac:dyDescent="0.25">
      <c r="A2953" s="42"/>
      <c r="B2953" s="42"/>
      <c r="C2953" s="42"/>
      <c r="D2953" s="42"/>
      <c r="E2953" s="42"/>
      <c r="F2953" s="62"/>
      <c r="G2953" s="62"/>
      <c r="H2953" s="63"/>
      <c r="I2953" s="293"/>
      <c r="K2953" s="42"/>
      <c r="L2953" s="42"/>
      <c r="M2953" s="42"/>
      <c r="N2953" s="42"/>
      <c r="O2953" s="63"/>
      <c r="P2953" s="42"/>
      <c r="Q2953" s="42"/>
      <c r="S2953" s="42"/>
      <c r="T2953" s="39"/>
      <c r="U2953" s="39"/>
      <c r="V2953" s="39"/>
      <c r="W2953" s="39"/>
      <c r="X2953" s="39"/>
      <c r="Y2953" s="39"/>
      <c r="AN2953" s="68"/>
      <c r="AO2953" s="68"/>
    </row>
    <row r="2954" spans="1:41" s="43" customFormat="1" x14ac:dyDescent="0.25">
      <c r="A2954" s="42"/>
      <c r="B2954" s="42"/>
      <c r="C2954" s="42"/>
      <c r="D2954" s="42"/>
      <c r="E2954" s="42"/>
      <c r="F2954" s="62"/>
      <c r="G2954" s="62"/>
      <c r="H2954" s="63"/>
      <c r="I2954" s="293"/>
      <c r="K2954" s="42"/>
      <c r="L2954" s="42"/>
      <c r="M2954" s="42"/>
      <c r="N2954" s="42"/>
      <c r="O2954" s="63"/>
      <c r="P2954" s="42"/>
      <c r="Q2954" s="42"/>
      <c r="S2954" s="42"/>
      <c r="T2954" s="39"/>
      <c r="U2954" s="39"/>
      <c r="V2954" s="39"/>
      <c r="W2954" s="39"/>
      <c r="X2954" s="39"/>
      <c r="Y2954" s="39"/>
      <c r="AN2954" s="68"/>
      <c r="AO2954" s="68"/>
    </row>
    <row r="2955" spans="1:41" s="43" customFormat="1" x14ac:dyDescent="0.25">
      <c r="A2955" s="42"/>
      <c r="B2955" s="42"/>
      <c r="C2955" s="42"/>
      <c r="D2955" s="42"/>
      <c r="E2955" s="42"/>
      <c r="F2955" s="62"/>
      <c r="G2955" s="62"/>
      <c r="H2955" s="63"/>
      <c r="I2955" s="293"/>
      <c r="K2955" s="42"/>
      <c r="L2955" s="42"/>
      <c r="M2955" s="42"/>
      <c r="N2955" s="42"/>
      <c r="O2955" s="63"/>
      <c r="P2955" s="42"/>
      <c r="Q2955" s="42"/>
      <c r="S2955" s="42"/>
      <c r="T2955" s="39"/>
      <c r="U2955" s="39"/>
      <c r="V2955" s="39"/>
      <c r="W2955" s="39"/>
      <c r="X2955" s="39"/>
      <c r="Y2955" s="39"/>
      <c r="AN2955" s="68"/>
      <c r="AO2955" s="68"/>
    </row>
    <row r="2956" spans="1:41" s="43" customFormat="1" x14ac:dyDescent="0.25">
      <c r="A2956" s="42"/>
      <c r="B2956" s="42"/>
      <c r="C2956" s="42"/>
      <c r="D2956" s="42"/>
      <c r="E2956" s="42"/>
      <c r="F2956" s="62"/>
      <c r="G2956" s="62"/>
      <c r="H2956" s="63"/>
      <c r="I2956" s="293"/>
      <c r="K2956" s="42"/>
      <c r="L2956" s="42"/>
      <c r="M2956" s="42"/>
      <c r="N2956" s="42"/>
      <c r="O2956" s="63"/>
      <c r="P2956" s="42"/>
      <c r="Q2956" s="42"/>
      <c r="S2956" s="42"/>
      <c r="T2956" s="39"/>
      <c r="U2956" s="39"/>
      <c r="V2956" s="39"/>
      <c r="W2956" s="39"/>
      <c r="X2956" s="39"/>
      <c r="Y2956" s="39"/>
      <c r="AN2956" s="68"/>
      <c r="AO2956" s="68"/>
    </row>
    <row r="2957" spans="1:41" s="43" customFormat="1" x14ac:dyDescent="0.25">
      <c r="A2957" s="42"/>
      <c r="B2957" s="42"/>
      <c r="C2957" s="42"/>
      <c r="D2957" s="42"/>
      <c r="E2957" s="42"/>
      <c r="F2957" s="62"/>
      <c r="G2957" s="62"/>
      <c r="H2957" s="63"/>
      <c r="I2957" s="293"/>
      <c r="K2957" s="42"/>
      <c r="L2957" s="42"/>
      <c r="M2957" s="42"/>
      <c r="N2957" s="42"/>
      <c r="O2957" s="63"/>
      <c r="P2957" s="42"/>
      <c r="Q2957" s="42"/>
      <c r="S2957" s="42"/>
      <c r="T2957" s="39"/>
      <c r="U2957" s="39"/>
      <c r="V2957" s="39"/>
      <c r="W2957" s="39"/>
      <c r="X2957" s="39"/>
      <c r="Y2957" s="39"/>
      <c r="AN2957" s="68"/>
      <c r="AO2957" s="68"/>
    </row>
    <row r="2958" spans="1:41" s="43" customFormat="1" x14ac:dyDescent="0.25">
      <c r="A2958" s="42"/>
      <c r="B2958" s="42"/>
      <c r="C2958" s="42"/>
      <c r="D2958" s="42"/>
      <c r="E2958" s="42"/>
      <c r="F2958" s="62"/>
      <c r="G2958" s="62"/>
      <c r="H2958" s="63"/>
      <c r="I2958" s="293"/>
      <c r="K2958" s="42"/>
      <c r="L2958" s="42"/>
      <c r="M2958" s="42"/>
      <c r="N2958" s="42"/>
      <c r="O2958" s="63"/>
      <c r="P2958" s="42"/>
      <c r="Q2958" s="42"/>
      <c r="S2958" s="42"/>
      <c r="T2958" s="39"/>
      <c r="U2958" s="39"/>
      <c r="V2958" s="39"/>
      <c r="W2958" s="39"/>
      <c r="X2958" s="39"/>
      <c r="Y2958" s="39"/>
      <c r="AN2958" s="68"/>
      <c r="AO2958" s="68"/>
    </row>
    <row r="2959" spans="1:41" s="43" customFormat="1" x14ac:dyDescent="0.25">
      <c r="A2959" s="42"/>
      <c r="B2959" s="42"/>
      <c r="C2959" s="42"/>
      <c r="D2959" s="42"/>
      <c r="E2959" s="42"/>
      <c r="F2959" s="62"/>
      <c r="G2959" s="62"/>
      <c r="H2959" s="63"/>
      <c r="I2959" s="293"/>
      <c r="K2959" s="42"/>
      <c r="L2959" s="42"/>
      <c r="M2959" s="42"/>
      <c r="N2959" s="42"/>
      <c r="O2959" s="63"/>
      <c r="P2959" s="42"/>
      <c r="Q2959" s="42"/>
      <c r="S2959" s="42"/>
      <c r="T2959" s="39"/>
      <c r="U2959" s="39"/>
      <c r="V2959" s="39"/>
      <c r="W2959" s="39"/>
      <c r="X2959" s="39"/>
      <c r="Y2959" s="39"/>
      <c r="AN2959" s="68"/>
      <c r="AO2959" s="68"/>
    </row>
    <row r="2960" spans="1:41" s="43" customFormat="1" x14ac:dyDescent="0.25">
      <c r="A2960" s="42"/>
      <c r="B2960" s="42"/>
      <c r="C2960" s="42"/>
      <c r="D2960" s="42"/>
      <c r="E2960" s="42"/>
      <c r="F2960" s="62"/>
      <c r="G2960" s="62"/>
      <c r="H2960" s="63"/>
      <c r="I2960" s="293"/>
      <c r="K2960" s="42"/>
      <c r="L2960" s="42"/>
      <c r="M2960" s="42"/>
      <c r="N2960" s="42"/>
      <c r="O2960" s="63"/>
      <c r="P2960" s="42"/>
      <c r="Q2960" s="42"/>
      <c r="S2960" s="42"/>
      <c r="T2960" s="39"/>
      <c r="U2960" s="39"/>
      <c r="V2960" s="39"/>
      <c r="W2960" s="39"/>
      <c r="X2960" s="39"/>
      <c r="Y2960" s="39"/>
      <c r="AN2960" s="68"/>
      <c r="AO2960" s="68"/>
    </row>
    <row r="2961" spans="1:41" s="43" customFormat="1" x14ac:dyDescent="0.25">
      <c r="A2961" s="42"/>
      <c r="B2961" s="42"/>
      <c r="C2961" s="42"/>
      <c r="D2961" s="42"/>
      <c r="E2961" s="42"/>
      <c r="F2961" s="62"/>
      <c r="G2961" s="62"/>
      <c r="H2961" s="63"/>
      <c r="I2961" s="293"/>
      <c r="K2961" s="42"/>
      <c r="L2961" s="42"/>
      <c r="M2961" s="42"/>
      <c r="N2961" s="42"/>
      <c r="O2961" s="63"/>
      <c r="P2961" s="42"/>
      <c r="Q2961" s="42"/>
      <c r="S2961" s="42"/>
      <c r="T2961" s="39"/>
      <c r="U2961" s="39"/>
      <c r="V2961" s="39"/>
      <c r="W2961" s="39"/>
      <c r="X2961" s="39"/>
      <c r="Y2961" s="39"/>
      <c r="AN2961" s="68"/>
      <c r="AO2961" s="68"/>
    </row>
    <row r="2962" spans="1:41" s="43" customFormat="1" x14ac:dyDescent="0.25">
      <c r="A2962" s="42"/>
      <c r="B2962" s="42"/>
      <c r="C2962" s="42"/>
      <c r="D2962" s="42"/>
      <c r="E2962" s="42"/>
      <c r="F2962" s="62"/>
      <c r="G2962" s="62"/>
      <c r="H2962" s="63"/>
      <c r="I2962" s="293"/>
      <c r="K2962" s="42"/>
      <c r="L2962" s="42"/>
      <c r="M2962" s="42"/>
      <c r="N2962" s="42"/>
      <c r="O2962" s="63"/>
      <c r="P2962" s="42"/>
      <c r="Q2962" s="42"/>
      <c r="S2962" s="42"/>
      <c r="T2962" s="39"/>
      <c r="U2962" s="39"/>
      <c r="V2962" s="39"/>
      <c r="W2962" s="39"/>
      <c r="X2962" s="39"/>
      <c r="Y2962" s="39"/>
      <c r="AN2962" s="68"/>
      <c r="AO2962" s="68"/>
    </row>
    <row r="2963" spans="1:41" s="43" customFormat="1" x14ac:dyDescent="0.25">
      <c r="A2963" s="42"/>
      <c r="B2963" s="42"/>
      <c r="C2963" s="42"/>
      <c r="D2963" s="42"/>
      <c r="E2963" s="42"/>
      <c r="F2963" s="62"/>
      <c r="G2963" s="62"/>
      <c r="H2963" s="63"/>
      <c r="I2963" s="293"/>
      <c r="K2963" s="42"/>
      <c r="L2963" s="42"/>
      <c r="M2963" s="42"/>
      <c r="N2963" s="42"/>
      <c r="O2963" s="63"/>
      <c r="P2963" s="42"/>
      <c r="Q2963" s="42"/>
      <c r="S2963" s="42"/>
      <c r="T2963" s="39"/>
      <c r="U2963" s="39"/>
      <c r="V2963" s="39"/>
      <c r="W2963" s="39"/>
      <c r="X2963" s="39"/>
      <c r="Y2963" s="39"/>
      <c r="AN2963" s="68"/>
      <c r="AO2963" s="68"/>
    </row>
    <row r="2964" spans="1:41" s="43" customFormat="1" x14ac:dyDescent="0.25">
      <c r="A2964" s="42"/>
      <c r="B2964" s="42"/>
      <c r="C2964" s="42"/>
      <c r="D2964" s="42"/>
      <c r="E2964" s="42"/>
      <c r="F2964" s="62"/>
      <c r="G2964" s="62"/>
      <c r="H2964" s="63"/>
      <c r="I2964" s="293"/>
      <c r="K2964" s="42"/>
      <c r="L2964" s="42"/>
      <c r="M2964" s="42"/>
      <c r="N2964" s="42"/>
      <c r="O2964" s="63"/>
      <c r="P2964" s="42"/>
      <c r="Q2964" s="42"/>
      <c r="S2964" s="42"/>
      <c r="T2964" s="39"/>
      <c r="U2964" s="39"/>
      <c r="V2964" s="39"/>
      <c r="W2964" s="39"/>
      <c r="X2964" s="39"/>
      <c r="Y2964" s="39"/>
      <c r="AN2964" s="68"/>
      <c r="AO2964" s="68"/>
    </row>
    <row r="2965" spans="1:41" s="43" customFormat="1" x14ac:dyDescent="0.25">
      <c r="A2965" s="42"/>
      <c r="B2965" s="42"/>
      <c r="C2965" s="42"/>
      <c r="D2965" s="42"/>
      <c r="E2965" s="42"/>
      <c r="F2965" s="62"/>
      <c r="G2965" s="62"/>
      <c r="H2965" s="63"/>
      <c r="I2965" s="293"/>
      <c r="K2965" s="42"/>
      <c r="L2965" s="42"/>
      <c r="M2965" s="42"/>
      <c r="N2965" s="42"/>
      <c r="O2965" s="63"/>
      <c r="P2965" s="42"/>
      <c r="Q2965" s="42"/>
      <c r="S2965" s="42"/>
      <c r="T2965" s="39"/>
      <c r="U2965" s="39"/>
      <c r="V2965" s="39"/>
      <c r="W2965" s="39"/>
      <c r="X2965" s="39"/>
      <c r="Y2965" s="39"/>
      <c r="AN2965" s="68"/>
      <c r="AO2965" s="68"/>
    </row>
    <row r="2966" spans="1:41" s="43" customFormat="1" x14ac:dyDescent="0.25">
      <c r="A2966" s="42"/>
      <c r="B2966" s="42"/>
      <c r="C2966" s="42"/>
      <c r="D2966" s="42"/>
      <c r="E2966" s="42"/>
      <c r="F2966" s="62"/>
      <c r="G2966" s="62"/>
      <c r="H2966" s="63"/>
      <c r="I2966" s="293"/>
      <c r="K2966" s="42"/>
      <c r="L2966" s="42"/>
      <c r="M2966" s="42"/>
      <c r="N2966" s="42"/>
      <c r="O2966" s="63"/>
      <c r="P2966" s="42"/>
      <c r="Q2966" s="42"/>
      <c r="S2966" s="42"/>
      <c r="T2966" s="39"/>
      <c r="U2966" s="39"/>
      <c r="V2966" s="39"/>
      <c r="W2966" s="39"/>
      <c r="X2966" s="39"/>
      <c r="Y2966" s="39"/>
      <c r="AN2966" s="68"/>
      <c r="AO2966" s="68"/>
    </row>
    <row r="2967" spans="1:41" s="43" customFormat="1" x14ac:dyDescent="0.25">
      <c r="A2967" s="42"/>
      <c r="B2967" s="42"/>
      <c r="C2967" s="42"/>
      <c r="D2967" s="42"/>
      <c r="E2967" s="42"/>
      <c r="F2967" s="62"/>
      <c r="G2967" s="62"/>
      <c r="H2967" s="63"/>
      <c r="I2967" s="293"/>
      <c r="K2967" s="42"/>
      <c r="L2967" s="42"/>
      <c r="M2967" s="42"/>
      <c r="N2967" s="42"/>
      <c r="O2967" s="63"/>
      <c r="P2967" s="42"/>
      <c r="Q2967" s="42"/>
      <c r="S2967" s="42"/>
      <c r="T2967" s="39"/>
      <c r="U2967" s="39"/>
      <c r="V2967" s="39"/>
      <c r="W2967" s="39"/>
      <c r="X2967" s="39"/>
      <c r="Y2967" s="39"/>
      <c r="AN2967" s="68"/>
      <c r="AO2967" s="68"/>
    </row>
    <row r="2968" spans="1:41" s="43" customFormat="1" x14ac:dyDescent="0.25">
      <c r="A2968" s="42"/>
      <c r="B2968" s="42"/>
      <c r="C2968" s="42"/>
      <c r="D2968" s="42"/>
      <c r="E2968" s="42"/>
      <c r="F2968" s="62"/>
      <c r="G2968" s="62"/>
      <c r="H2968" s="63"/>
      <c r="I2968" s="293"/>
      <c r="K2968" s="42"/>
      <c r="L2968" s="42"/>
      <c r="M2968" s="42"/>
      <c r="N2968" s="42"/>
      <c r="O2968" s="63"/>
      <c r="P2968" s="42"/>
      <c r="Q2968" s="42"/>
      <c r="S2968" s="42"/>
      <c r="T2968" s="39"/>
      <c r="U2968" s="39"/>
      <c r="V2968" s="39"/>
      <c r="W2968" s="39"/>
      <c r="X2968" s="39"/>
      <c r="Y2968" s="39"/>
      <c r="AN2968" s="68"/>
      <c r="AO2968" s="68"/>
    </row>
    <row r="2969" spans="1:41" s="43" customFormat="1" x14ac:dyDescent="0.25">
      <c r="A2969" s="42"/>
      <c r="B2969" s="42"/>
      <c r="C2969" s="42"/>
      <c r="D2969" s="42"/>
      <c r="E2969" s="42"/>
      <c r="F2969" s="62"/>
      <c r="G2969" s="62"/>
      <c r="H2969" s="63"/>
      <c r="I2969" s="293"/>
      <c r="K2969" s="42"/>
      <c r="L2969" s="42"/>
      <c r="M2969" s="42"/>
      <c r="N2969" s="42"/>
      <c r="O2969" s="63"/>
      <c r="P2969" s="42"/>
      <c r="Q2969" s="42"/>
      <c r="S2969" s="42"/>
      <c r="T2969" s="39"/>
      <c r="U2969" s="39"/>
      <c r="V2969" s="39"/>
      <c r="W2969" s="39"/>
      <c r="X2969" s="39"/>
      <c r="Y2969" s="39"/>
      <c r="AN2969" s="68"/>
      <c r="AO2969" s="68"/>
    </row>
    <row r="2970" spans="1:41" s="43" customFormat="1" x14ac:dyDescent="0.25">
      <c r="A2970" s="42"/>
      <c r="B2970" s="42"/>
      <c r="C2970" s="42"/>
      <c r="D2970" s="42"/>
      <c r="E2970" s="42"/>
      <c r="F2970" s="62"/>
      <c r="G2970" s="62"/>
      <c r="H2970" s="63"/>
      <c r="I2970" s="293"/>
      <c r="K2970" s="42"/>
      <c r="L2970" s="42"/>
      <c r="M2970" s="42"/>
      <c r="N2970" s="42"/>
      <c r="O2970" s="63"/>
      <c r="P2970" s="42"/>
      <c r="Q2970" s="42"/>
      <c r="S2970" s="42"/>
      <c r="T2970" s="39"/>
      <c r="U2970" s="39"/>
      <c r="V2970" s="39"/>
      <c r="W2970" s="39"/>
      <c r="X2970" s="39"/>
      <c r="Y2970" s="39"/>
      <c r="AN2970" s="68"/>
      <c r="AO2970" s="68"/>
    </row>
    <row r="2971" spans="1:41" s="43" customFormat="1" x14ac:dyDescent="0.25">
      <c r="A2971" s="42"/>
      <c r="B2971" s="42"/>
      <c r="C2971" s="42"/>
      <c r="D2971" s="42"/>
      <c r="E2971" s="42"/>
      <c r="F2971" s="62"/>
      <c r="G2971" s="62"/>
      <c r="H2971" s="63"/>
      <c r="I2971" s="293"/>
      <c r="K2971" s="42"/>
      <c r="L2971" s="42"/>
      <c r="M2971" s="42"/>
      <c r="N2971" s="42"/>
      <c r="O2971" s="63"/>
      <c r="P2971" s="42"/>
      <c r="Q2971" s="42"/>
      <c r="S2971" s="42"/>
      <c r="T2971" s="39"/>
      <c r="U2971" s="39"/>
      <c r="V2971" s="39"/>
      <c r="W2971" s="39"/>
      <c r="X2971" s="39"/>
      <c r="Y2971" s="39"/>
      <c r="AN2971" s="68"/>
      <c r="AO2971" s="68"/>
    </row>
    <row r="2972" spans="1:41" s="43" customFormat="1" x14ac:dyDescent="0.25">
      <c r="A2972" s="42"/>
      <c r="B2972" s="42"/>
      <c r="C2972" s="42"/>
      <c r="D2972" s="42"/>
      <c r="E2972" s="42"/>
      <c r="F2972" s="62"/>
      <c r="G2972" s="62"/>
      <c r="H2972" s="63"/>
      <c r="I2972" s="293"/>
      <c r="K2972" s="42"/>
      <c r="L2972" s="42"/>
      <c r="M2972" s="42"/>
      <c r="N2972" s="42"/>
      <c r="O2972" s="63"/>
      <c r="P2972" s="42"/>
      <c r="Q2972" s="42"/>
      <c r="S2972" s="42"/>
      <c r="T2972" s="39"/>
      <c r="U2972" s="39"/>
      <c r="V2972" s="39"/>
      <c r="W2972" s="39"/>
      <c r="X2972" s="39"/>
      <c r="Y2972" s="39"/>
      <c r="AN2972" s="68"/>
      <c r="AO2972" s="68"/>
    </row>
    <row r="2973" spans="1:41" s="43" customFormat="1" x14ac:dyDescent="0.25">
      <c r="A2973" s="42"/>
      <c r="B2973" s="42"/>
      <c r="C2973" s="42"/>
      <c r="D2973" s="42"/>
      <c r="E2973" s="42"/>
      <c r="F2973" s="62"/>
      <c r="G2973" s="62"/>
      <c r="H2973" s="63"/>
      <c r="I2973" s="293"/>
      <c r="K2973" s="42"/>
      <c r="L2973" s="42"/>
      <c r="M2973" s="42"/>
      <c r="N2973" s="42"/>
      <c r="O2973" s="63"/>
      <c r="P2973" s="42"/>
      <c r="Q2973" s="42"/>
      <c r="S2973" s="42"/>
      <c r="T2973" s="39"/>
      <c r="U2973" s="39"/>
      <c r="V2973" s="39"/>
      <c r="W2973" s="39"/>
      <c r="X2973" s="39"/>
      <c r="Y2973" s="39"/>
      <c r="AN2973" s="68"/>
      <c r="AO2973" s="68"/>
    </row>
    <row r="2974" spans="1:41" s="43" customFormat="1" x14ac:dyDescent="0.25">
      <c r="A2974" s="42"/>
      <c r="B2974" s="42"/>
      <c r="C2974" s="42"/>
      <c r="D2974" s="42"/>
      <c r="E2974" s="42"/>
      <c r="F2974" s="62"/>
      <c r="G2974" s="62"/>
      <c r="H2974" s="63"/>
      <c r="I2974" s="293"/>
      <c r="K2974" s="42"/>
      <c r="L2974" s="42"/>
      <c r="M2974" s="42"/>
      <c r="N2974" s="42"/>
      <c r="O2974" s="63"/>
      <c r="P2974" s="42"/>
      <c r="Q2974" s="42"/>
      <c r="S2974" s="42"/>
      <c r="T2974" s="39"/>
      <c r="U2974" s="39"/>
      <c r="V2974" s="39"/>
      <c r="W2974" s="39"/>
      <c r="X2974" s="39"/>
      <c r="Y2974" s="39"/>
      <c r="AN2974" s="68"/>
      <c r="AO2974" s="68"/>
    </row>
    <row r="2975" spans="1:41" s="43" customFormat="1" x14ac:dyDescent="0.25">
      <c r="A2975" s="42"/>
      <c r="B2975" s="42"/>
      <c r="C2975" s="42"/>
      <c r="D2975" s="42"/>
      <c r="E2975" s="42"/>
      <c r="F2975" s="62"/>
      <c r="G2975" s="62"/>
      <c r="H2975" s="63"/>
      <c r="I2975" s="293"/>
      <c r="K2975" s="42"/>
      <c r="L2975" s="42"/>
      <c r="M2975" s="42"/>
      <c r="N2975" s="42"/>
      <c r="O2975" s="63"/>
      <c r="P2975" s="42"/>
      <c r="Q2975" s="42"/>
      <c r="S2975" s="42"/>
      <c r="T2975" s="39"/>
      <c r="U2975" s="39"/>
      <c r="V2975" s="39"/>
      <c r="W2975" s="39"/>
      <c r="X2975" s="39"/>
      <c r="Y2975" s="39"/>
      <c r="AN2975" s="68"/>
      <c r="AO2975" s="68"/>
    </row>
    <row r="2976" spans="1:41" s="43" customFormat="1" x14ac:dyDescent="0.25">
      <c r="A2976" s="42"/>
      <c r="B2976" s="42"/>
      <c r="C2976" s="42"/>
      <c r="D2976" s="42"/>
      <c r="E2976" s="42"/>
      <c r="F2976" s="62"/>
      <c r="G2976" s="62"/>
      <c r="H2976" s="63"/>
      <c r="I2976" s="293"/>
      <c r="K2976" s="42"/>
      <c r="L2976" s="42"/>
      <c r="M2976" s="42"/>
      <c r="N2976" s="42"/>
      <c r="O2976" s="63"/>
      <c r="P2976" s="42"/>
      <c r="Q2976" s="42"/>
      <c r="S2976" s="42"/>
      <c r="T2976" s="39"/>
      <c r="U2976" s="39"/>
      <c r="V2976" s="39"/>
      <c r="W2976" s="39"/>
      <c r="X2976" s="39"/>
      <c r="Y2976" s="39"/>
      <c r="AN2976" s="68"/>
      <c r="AO2976" s="68"/>
    </row>
    <row r="2977" spans="1:41" s="43" customFormat="1" x14ac:dyDescent="0.25">
      <c r="A2977" s="42"/>
      <c r="B2977" s="42"/>
      <c r="C2977" s="42"/>
      <c r="D2977" s="42"/>
      <c r="E2977" s="42"/>
      <c r="F2977" s="62"/>
      <c r="G2977" s="62"/>
      <c r="H2977" s="63"/>
      <c r="I2977" s="293"/>
      <c r="K2977" s="42"/>
      <c r="L2977" s="42"/>
      <c r="M2977" s="42"/>
      <c r="N2977" s="42"/>
      <c r="O2977" s="63"/>
      <c r="P2977" s="42"/>
      <c r="Q2977" s="42"/>
      <c r="S2977" s="42"/>
      <c r="T2977" s="39"/>
      <c r="U2977" s="39"/>
      <c r="V2977" s="39"/>
      <c r="W2977" s="39"/>
      <c r="X2977" s="39"/>
      <c r="Y2977" s="39"/>
      <c r="AN2977" s="68"/>
      <c r="AO2977" s="68"/>
    </row>
    <row r="2978" spans="1:41" s="43" customFormat="1" x14ac:dyDescent="0.25">
      <c r="A2978" s="42"/>
      <c r="B2978" s="42"/>
      <c r="C2978" s="42"/>
      <c r="D2978" s="42"/>
      <c r="E2978" s="42"/>
      <c r="F2978" s="62"/>
      <c r="G2978" s="62"/>
      <c r="H2978" s="63"/>
      <c r="I2978" s="293"/>
      <c r="K2978" s="42"/>
      <c r="L2978" s="42"/>
      <c r="M2978" s="42"/>
      <c r="N2978" s="42"/>
      <c r="O2978" s="63"/>
      <c r="P2978" s="42"/>
      <c r="Q2978" s="42"/>
      <c r="S2978" s="42"/>
      <c r="T2978" s="39"/>
      <c r="U2978" s="39"/>
      <c r="V2978" s="39"/>
      <c r="W2978" s="39"/>
      <c r="X2978" s="39"/>
      <c r="Y2978" s="39"/>
      <c r="AN2978" s="68"/>
      <c r="AO2978" s="68"/>
    </row>
    <row r="2979" spans="1:41" s="43" customFormat="1" x14ac:dyDescent="0.25">
      <c r="A2979" s="42"/>
      <c r="B2979" s="42"/>
      <c r="C2979" s="42"/>
      <c r="D2979" s="42"/>
      <c r="E2979" s="42"/>
      <c r="F2979" s="62"/>
      <c r="G2979" s="62"/>
      <c r="H2979" s="63"/>
      <c r="I2979" s="293"/>
      <c r="K2979" s="42"/>
      <c r="L2979" s="42"/>
      <c r="M2979" s="42"/>
      <c r="N2979" s="42"/>
      <c r="O2979" s="63"/>
      <c r="P2979" s="42"/>
      <c r="Q2979" s="42"/>
      <c r="S2979" s="42"/>
      <c r="T2979" s="39"/>
      <c r="U2979" s="39"/>
      <c r="V2979" s="39"/>
      <c r="W2979" s="39"/>
      <c r="X2979" s="39"/>
      <c r="Y2979" s="39"/>
      <c r="AN2979" s="68"/>
      <c r="AO2979" s="68"/>
    </row>
    <row r="2980" spans="1:41" s="43" customFormat="1" x14ac:dyDescent="0.25">
      <c r="A2980" s="42"/>
      <c r="B2980" s="42"/>
      <c r="C2980" s="42"/>
      <c r="D2980" s="42"/>
      <c r="E2980" s="42"/>
      <c r="F2980" s="62"/>
      <c r="G2980" s="62"/>
      <c r="H2980" s="63"/>
      <c r="I2980" s="293"/>
      <c r="K2980" s="42"/>
      <c r="L2980" s="42"/>
      <c r="M2980" s="42"/>
      <c r="N2980" s="42"/>
      <c r="O2980" s="63"/>
      <c r="P2980" s="42"/>
      <c r="Q2980" s="42"/>
      <c r="S2980" s="42"/>
      <c r="T2980" s="39"/>
      <c r="U2980" s="39"/>
      <c r="V2980" s="39"/>
      <c r="W2980" s="39"/>
      <c r="X2980" s="39"/>
      <c r="Y2980" s="39"/>
      <c r="AN2980" s="68"/>
      <c r="AO2980" s="68"/>
    </row>
    <row r="2981" spans="1:41" s="43" customFormat="1" x14ac:dyDescent="0.25">
      <c r="A2981" s="42"/>
      <c r="B2981" s="42"/>
      <c r="C2981" s="42"/>
      <c r="D2981" s="42"/>
      <c r="E2981" s="42"/>
      <c r="F2981" s="62"/>
      <c r="G2981" s="62"/>
      <c r="H2981" s="63"/>
      <c r="I2981" s="293"/>
      <c r="K2981" s="42"/>
      <c r="L2981" s="42"/>
      <c r="M2981" s="42"/>
      <c r="N2981" s="42"/>
      <c r="O2981" s="63"/>
      <c r="P2981" s="42"/>
      <c r="Q2981" s="42"/>
      <c r="S2981" s="42"/>
      <c r="T2981" s="39"/>
      <c r="U2981" s="39"/>
      <c r="V2981" s="39"/>
      <c r="W2981" s="39"/>
      <c r="X2981" s="39"/>
      <c r="Y2981" s="39"/>
      <c r="AN2981" s="68"/>
      <c r="AO2981" s="68"/>
    </row>
    <row r="2982" spans="1:41" s="43" customFormat="1" x14ac:dyDescent="0.25">
      <c r="A2982" s="42"/>
      <c r="B2982" s="42"/>
      <c r="C2982" s="42"/>
      <c r="D2982" s="42"/>
      <c r="E2982" s="42"/>
      <c r="F2982" s="62"/>
      <c r="G2982" s="62"/>
      <c r="H2982" s="63"/>
      <c r="I2982" s="293"/>
      <c r="K2982" s="42"/>
      <c r="L2982" s="42"/>
      <c r="M2982" s="42"/>
      <c r="N2982" s="42"/>
      <c r="O2982" s="63"/>
      <c r="P2982" s="42"/>
      <c r="Q2982" s="42"/>
      <c r="S2982" s="42"/>
      <c r="T2982" s="39"/>
      <c r="U2982" s="39"/>
      <c r="V2982" s="39"/>
      <c r="W2982" s="39"/>
      <c r="X2982" s="39"/>
      <c r="Y2982" s="39"/>
      <c r="AN2982" s="68"/>
      <c r="AO2982" s="68"/>
    </row>
    <row r="2983" spans="1:41" s="43" customFormat="1" x14ac:dyDescent="0.25">
      <c r="A2983" s="42"/>
      <c r="B2983" s="42"/>
      <c r="C2983" s="42"/>
      <c r="D2983" s="42"/>
      <c r="E2983" s="42"/>
      <c r="F2983" s="62"/>
      <c r="G2983" s="62"/>
      <c r="H2983" s="63"/>
      <c r="I2983" s="293"/>
      <c r="K2983" s="42"/>
      <c r="L2983" s="42"/>
      <c r="M2983" s="42"/>
      <c r="N2983" s="42"/>
      <c r="O2983" s="63"/>
      <c r="P2983" s="42"/>
      <c r="Q2983" s="42"/>
      <c r="S2983" s="42"/>
      <c r="T2983" s="39"/>
      <c r="U2983" s="39"/>
      <c r="V2983" s="39"/>
      <c r="W2983" s="39"/>
      <c r="X2983" s="39"/>
      <c r="Y2983" s="39"/>
      <c r="AN2983" s="68"/>
      <c r="AO2983" s="68"/>
    </row>
    <row r="2984" spans="1:41" s="43" customFormat="1" x14ac:dyDescent="0.25">
      <c r="A2984" s="42"/>
      <c r="B2984" s="42"/>
      <c r="C2984" s="42"/>
      <c r="D2984" s="42"/>
      <c r="E2984" s="42"/>
      <c r="F2984" s="62"/>
      <c r="G2984" s="62"/>
      <c r="H2984" s="63"/>
      <c r="I2984" s="293"/>
      <c r="K2984" s="42"/>
      <c r="L2984" s="42"/>
      <c r="M2984" s="42"/>
      <c r="N2984" s="42"/>
      <c r="O2984" s="63"/>
      <c r="P2984" s="42"/>
      <c r="Q2984" s="42"/>
      <c r="S2984" s="42"/>
      <c r="T2984" s="39"/>
      <c r="U2984" s="39"/>
      <c r="V2984" s="39"/>
      <c r="W2984" s="39"/>
      <c r="X2984" s="39"/>
      <c r="Y2984" s="39"/>
      <c r="AN2984" s="68"/>
      <c r="AO2984" s="68"/>
    </row>
    <row r="2985" spans="1:41" s="43" customFormat="1" x14ac:dyDescent="0.25">
      <c r="A2985" s="42"/>
      <c r="B2985" s="42"/>
      <c r="C2985" s="42"/>
      <c r="D2985" s="42"/>
      <c r="E2985" s="42"/>
      <c r="F2985" s="62"/>
      <c r="G2985" s="62"/>
      <c r="H2985" s="63"/>
      <c r="I2985" s="293"/>
      <c r="K2985" s="42"/>
      <c r="L2985" s="42"/>
      <c r="M2985" s="42"/>
      <c r="N2985" s="42"/>
      <c r="O2985" s="63"/>
      <c r="P2985" s="42"/>
      <c r="Q2985" s="42"/>
      <c r="S2985" s="42"/>
      <c r="T2985" s="39"/>
      <c r="U2985" s="39"/>
      <c r="V2985" s="39"/>
      <c r="W2985" s="39"/>
      <c r="X2985" s="39"/>
      <c r="Y2985" s="39"/>
      <c r="AN2985" s="68"/>
      <c r="AO2985" s="68"/>
    </row>
    <row r="2986" spans="1:41" s="43" customFormat="1" x14ac:dyDescent="0.25">
      <c r="A2986" s="42"/>
      <c r="B2986" s="42"/>
      <c r="C2986" s="42"/>
      <c r="D2986" s="42"/>
      <c r="E2986" s="42"/>
      <c r="F2986" s="62"/>
      <c r="G2986" s="62"/>
      <c r="H2986" s="63"/>
      <c r="I2986" s="293"/>
      <c r="K2986" s="42"/>
      <c r="L2986" s="42"/>
      <c r="M2986" s="42"/>
      <c r="N2986" s="42"/>
      <c r="O2986" s="63"/>
      <c r="P2986" s="42"/>
      <c r="Q2986" s="42"/>
      <c r="S2986" s="42"/>
      <c r="T2986" s="39"/>
      <c r="U2986" s="39"/>
      <c r="V2986" s="39"/>
      <c r="W2986" s="39"/>
      <c r="X2986" s="39"/>
      <c r="Y2986" s="39"/>
      <c r="AN2986" s="68"/>
      <c r="AO2986" s="68"/>
    </row>
    <row r="2987" spans="1:41" s="43" customFormat="1" x14ac:dyDescent="0.25">
      <c r="A2987" s="42"/>
      <c r="B2987" s="42"/>
      <c r="C2987" s="42"/>
      <c r="D2987" s="42"/>
      <c r="E2987" s="42"/>
      <c r="F2987" s="62"/>
      <c r="G2987" s="62"/>
      <c r="H2987" s="63"/>
      <c r="I2987" s="293"/>
      <c r="K2987" s="42"/>
      <c r="L2987" s="42"/>
      <c r="M2987" s="42"/>
      <c r="N2987" s="42"/>
      <c r="O2987" s="63"/>
      <c r="P2987" s="42"/>
      <c r="Q2987" s="42"/>
      <c r="S2987" s="42"/>
      <c r="T2987" s="39"/>
      <c r="U2987" s="39"/>
      <c r="V2987" s="39"/>
      <c r="W2987" s="39"/>
      <c r="X2987" s="39"/>
      <c r="Y2987" s="39"/>
      <c r="AN2987" s="68"/>
      <c r="AO2987" s="68"/>
    </row>
    <row r="2988" spans="1:41" s="43" customFormat="1" x14ac:dyDescent="0.25">
      <c r="A2988" s="42"/>
      <c r="B2988" s="42"/>
      <c r="C2988" s="42"/>
      <c r="D2988" s="42"/>
      <c r="E2988" s="42"/>
      <c r="F2988" s="62"/>
      <c r="G2988" s="62"/>
      <c r="H2988" s="63"/>
      <c r="I2988" s="293"/>
      <c r="K2988" s="42"/>
      <c r="L2988" s="42"/>
      <c r="M2988" s="42"/>
      <c r="N2988" s="42"/>
      <c r="O2988" s="63"/>
      <c r="P2988" s="42"/>
      <c r="Q2988" s="42"/>
      <c r="S2988" s="42"/>
      <c r="T2988" s="39"/>
      <c r="U2988" s="39"/>
      <c r="V2988" s="39"/>
      <c r="W2988" s="39"/>
      <c r="X2988" s="39"/>
      <c r="Y2988" s="39"/>
      <c r="AN2988" s="68"/>
      <c r="AO2988" s="68"/>
    </row>
    <row r="2989" spans="1:41" s="43" customFormat="1" x14ac:dyDescent="0.25">
      <c r="A2989" s="42"/>
      <c r="B2989" s="42"/>
      <c r="C2989" s="42"/>
      <c r="D2989" s="42"/>
      <c r="E2989" s="42"/>
      <c r="F2989" s="62"/>
      <c r="G2989" s="62"/>
      <c r="H2989" s="63"/>
      <c r="I2989" s="293"/>
      <c r="K2989" s="42"/>
      <c r="L2989" s="42"/>
      <c r="M2989" s="42"/>
      <c r="N2989" s="42"/>
      <c r="O2989" s="63"/>
      <c r="P2989" s="42"/>
      <c r="Q2989" s="42"/>
      <c r="S2989" s="42"/>
      <c r="T2989" s="39"/>
      <c r="U2989" s="39"/>
      <c r="V2989" s="39"/>
      <c r="W2989" s="39"/>
      <c r="X2989" s="39"/>
      <c r="Y2989" s="39"/>
      <c r="AN2989" s="68"/>
      <c r="AO2989" s="68"/>
    </row>
    <row r="2990" spans="1:41" s="43" customFormat="1" x14ac:dyDescent="0.25">
      <c r="A2990" s="42"/>
      <c r="B2990" s="42"/>
      <c r="C2990" s="42"/>
      <c r="D2990" s="42"/>
      <c r="E2990" s="42"/>
      <c r="F2990" s="62"/>
      <c r="G2990" s="62"/>
      <c r="H2990" s="63"/>
      <c r="I2990" s="293"/>
      <c r="K2990" s="42"/>
      <c r="L2990" s="42"/>
      <c r="M2990" s="42"/>
      <c r="N2990" s="42"/>
      <c r="O2990" s="63"/>
      <c r="P2990" s="42"/>
      <c r="Q2990" s="42"/>
      <c r="S2990" s="42"/>
      <c r="T2990" s="39"/>
      <c r="U2990" s="39"/>
      <c r="V2990" s="39"/>
      <c r="W2990" s="39"/>
      <c r="X2990" s="39"/>
      <c r="Y2990" s="39"/>
      <c r="AN2990" s="68"/>
      <c r="AO2990" s="68"/>
    </row>
    <row r="2991" spans="1:41" s="43" customFormat="1" x14ac:dyDescent="0.25">
      <c r="A2991" s="42"/>
      <c r="B2991" s="42"/>
      <c r="C2991" s="42"/>
      <c r="D2991" s="42"/>
      <c r="E2991" s="42"/>
      <c r="F2991" s="62"/>
      <c r="G2991" s="62"/>
      <c r="H2991" s="63"/>
      <c r="I2991" s="293"/>
      <c r="K2991" s="42"/>
      <c r="L2991" s="42"/>
      <c r="M2991" s="42"/>
      <c r="N2991" s="42"/>
      <c r="O2991" s="63"/>
      <c r="P2991" s="42"/>
      <c r="Q2991" s="42"/>
      <c r="S2991" s="42"/>
      <c r="T2991" s="39"/>
      <c r="U2991" s="39"/>
      <c r="V2991" s="39"/>
      <c r="W2991" s="39"/>
      <c r="X2991" s="39"/>
      <c r="Y2991" s="39"/>
      <c r="AN2991" s="68"/>
      <c r="AO2991" s="68"/>
    </row>
    <row r="2992" spans="1:41" s="43" customFormat="1" x14ac:dyDescent="0.25">
      <c r="A2992" s="42"/>
      <c r="B2992" s="42"/>
      <c r="C2992" s="42"/>
      <c r="D2992" s="42"/>
      <c r="E2992" s="42"/>
      <c r="F2992" s="62"/>
      <c r="G2992" s="62"/>
      <c r="H2992" s="63"/>
      <c r="I2992" s="293"/>
      <c r="K2992" s="42"/>
      <c r="L2992" s="42"/>
      <c r="M2992" s="42"/>
      <c r="N2992" s="42"/>
      <c r="O2992" s="63"/>
      <c r="P2992" s="42"/>
      <c r="Q2992" s="42"/>
      <c r="S2992" s="42"/>
      <c r="T2992" s="39"/>
      <c r="U2992" s="39"/>
      <c r="V2992" s="39"/>
      <c r="W2992" s="39"/>
      <c r="X2992" s="39"/>
      <c r="Y2992" s="39"/>
      <c r="AN2992" s="68"/>
      <c r="AO2992" s="68"/>
    </row>
    <row r="2993" spans="1:41" s="43" customFormat="1" x14ac:dyDescent="0.25">
      <c r="A2993" s="42"/>
      <c r="B2993" s="42"/>
      <c r="C2993" s="42"/>
      <c r="D2993" s="42"/>
      <c r="E2993" s="42"/>
      <c r="F2993" s="62"/>
      <c r="G2993" s="62"/>
      <c r="H2993" s="63"/>
      <c r="I2993" s="293"/>
      <c r="K2993" s="42"/>
      <c r="L2993" s="42"/>
      <c r="M2993" s="42"/>
      <c r="N2993" s="42"/>
      <c r="O2993" s="63"/>
      <c r="P2993" s="42"/>
      <c r="Q2993" s="42"/>
      <c r="S2993" s="42"/>
      <c r="T2993" s="39"/>
      <c r="U2993" s="39"/>
      <c r="V2993" s="39"/>
      <c r="W2993" s="39"/>
      <c r="X2993" s="39"/>
      <c r="Y2993" s="39"/>
      <c r="AN2993" s="68"/>
      <c r="AO2993" s="68"/>
    </row>
    <row r="2994" spans="1:41" s="43" customFormat="1" x14ac:dyDescent="0.25">
      <c r="A2994" s="42"/>
      <c r="B2994" s="42"/>
      <c r="C2994" s="42"/>
      <c r="D2994" s="42"/>
      <c r="E2994" s="42"/>
      <c r="F2994" s="62"/>
      <c r="G2994" s="62"/>
      <c r="H2994" s="63"/>
      <c r="I2994" s="293"/>
      <c r="K2994" s="42"/>
      <c r="L2994" s="42"/>
      <c r="M2994" s="42"/>
      <c r="N2994" s="42"/>
      <c r="O2994" s="63"/>
      <c r="P2994" s="42"/>
      <c r="Q2994" s="42"/>
      <c r="S2994" s="42"/>
      <c r="T2994" s="39"/>
      <c r="U2994" s="39"/>
      <c r="V2994" s="39"/>
      <c r="W2994" s="39"/>
      <c r="X2994" s="39"/>
      <c r="Y2994" s="39"/>
      <c r="AN2994" s="68"/>
      <c r="AO2994" s="68"/>
    </row>
    <row r="2995" spans="1:41" s="43" customFormat="1" x14ac:dyDescent="0.25">
      <c r="A2995" s="42"/>
      <c r="B2995" s="42"/>
      <c r="C2995" s="42"/>
      <c r="D2995" s="42"/>
      <c r="E2995" s="42"/>
      <c r="F2995" s="62"/>
      <c r="G2995" s="62"/>
      <c r="H2995" s="63"/>
      <c r="I2995" s="293"/>
      <c r="K2995" s="42"/>
      <c r="L2995" s="42"/>
      <c r="M2995" s="42"/>
      <c r="N2995" s="42"/>
      <c r="O2995" s="63"/>
      <c r="P2995" s="42"/>
      <c r="Q2995" s="42"/>
      <c r="S2995" s="42"/>
      <c r="T2995" s="39"/>
      <c r="U2995" s="39"/>
      <c r="V2995" s="39"/>
      <c r="W2995" s="39"/>
      <c r="X2995" s="39"/>
      <c r="Y2995" s="39"/>
      <c r="AN2995" s="68"/>
      <c r="AO2995" s="68"/>
    </row>
    <row r="2996" spans="1:41" s="43" customFormat="1" x14ac:dyDescent="0.25">
      <c r="A2996" s="42"/>
      <c r="B2996" s="42"/>
      <c r="C2996" s="42"/>
      <c r="D2996" s="42"/>
      <c r="E2996" s="42"/>
      <c r="F2996" s="62"/>
      <c r="G2996" s="62"/>
      <c r="H2996" s="63"/>
      <c r="I2996" s="293"/>
      <c r="K2996" s="42"/>
      <c r="L2996" s="42"/>
      <c r="M2996" s="42"/>
      <c r="N2996" s="42"/>
      <c r="O2996" s="63"/>
      <c r="P2996" s="42"/>
      <c r="Q2996" s="42"/>
      <c r="S2996" s="42"/>
      <c r="T2996" s="39"/>
      <c r="U2996" s="39"/>
      <c r="V2996" s="39"/>
      <c r="W2996" s="39"/>
      <c r="X2996" s="39"/>
      <c r="Y2996" s="39"/>
      <c r="AN2996" s="68"/>
      <c r="AO2996" s="68"/>
    </row>
    <row r="2997" spans="1:41" s="43" customFormat="1" x14ac:dyDescent="0.25">
      <c r="A2997" s="42"/>
      <c r="B2997" s="42"/>
      <c r="C2997" s="42"/>
      <c r="D2997" s="42"/>
      <c r="E2997" s="42"/>
      <c r="F2997" s="62"/>
      <c r="G2997" s="62"/>
      <c r="H2997" s="63"/>
      <c r="I2997" s="293"/>
      <c r="K2997" s="42"/>
      <c r="L2997" s="42"/>
      <c r="M2997" s="42"/>
      <c r="N2997" s="42"/>
      <c r="O2997" s="63"/>
      <c r="P2997" s="42"/>
      <c r="Q2997" s="42"/>
      <c r="S2997" s="42"/>
      <c r="T2997" s="39"/>
      <c r="U2997" s="39"/>
      <c r="V2997" s="39"/>
      <c r="W2997" s="39"/>
      <c r="X2997" s="39"/>
      <c r="Y2997" s="39"/>
      <c r="AN2997" s="68"/>
      <c r="AO2997" s="68"/>
    </row>
    <row r="2998" spans="1:41" s="43" customFormat="1" x14ac:dyDescent="0.25">
      <c r="A2998" s="42"/>
      <c r="B2998" s="42"/>
      <c r="C2998" s="42"/>
      <c r="D2998" s="42"/>
      <c r="E2998" s="42"/>
      <c r="F2998" s="62"/>
      <c r="G2998" s="62"/>
      <c r="H2998" s="63"/>
      <c r="I2998" s="293"/>
      <c r="K2998" s="42"/>
      <c r="L2998" s="42"/>
      <c r="M2998" s="42"/>
      <c r="N2998" s="42"/>
      <c r="O2998" s="63"/>
      <c r="P2998" s="42"/>
      <c r="Q2998" s="42"/>
      <c r="S2998" s="42"/>
      <c r="T2998" s="39"/>
      <c r="U2998" s="39"/>
      <c r="V2998" s="39"/>
      <c r="W2998" s="39"/>
      <c r="X2998" s="39"/>
      <c r="Y2998" s="39"/>
      <c r="AN2998" s="68"/>
      <c r="AO2998" s="68"/>
    </row>
    <row r="2999" spans="1:41" s="43" customFormat="1" x14ac:dyDescent="0.25">
      <c r="A2999" s="42"/>
      <c r="B2999" s="42"/>
      <c r="C2999" s="42"/>
      <c r="D2999" s="42"/>
      <c r="E2999" s="42"/>
      <c r="F2999" s="62"/>
      <c r="G2999" s="62"/>
      <c r="H2999" s="63"/>
      <c r="I2999" s="293"/>
      <c r="K2999" s="42"/>
      <c r="L2999" s="42"/>
      <c r="M2999" s="42"/>
      <c r="N2999" s="42"/>
      <c r="O2999" s="63"/>
      <c r="P2999" s="42"/>
      <c r="Q2999" s="42"/>
      <c r="S2999" s="42"/>
      <c r="T2999" s="39"/>
      <c r="U2999" s="39"/>
      <c r="V2999" s="39"/>
      <c r="W2999" s="39"/>
      <c r="X2999" s="39"/>
      <c r="Y2999" s="39"/>
      <c r="AN2999" s="68"/>
      <c r="AO2999" s="68"/>
    </row>
    <row r="3000" spans="1:41" s="43" customFormat="1" x14ac:dyDescent="0.25">
      <c r="A3000" s="42"/>
      <c r="B3000" s="42"/>
      <c r="C3000" s="42"/>
      <c r="D3000" s="42"/>
      <c r="E3000" s="42"/>
      <c r="F3000" s="62"/>
      <c r="G3000" s="62"/>
      <c r="H3000" s="63"/>
      <c r="I3000" s="293"/>
      <c r="K3000" s="42"/>
      <c r="L3000" s="42"/>
      <c r="M3000" s="42"/>
      <c r="N3000" s="42"/>
      <c r="O3000" s="63"/>
      <c r="P3000" s="42"/>
      <c r="Q3000" s="42"/>
      <c r="S3000" s="42"/>
      <c r="T3000" s="39"/>
      <c r="U3000" s="39"/>
      <c r="V3000" s="39"/>
      <c r="W3000" s="39"/>
      <c r="X3000" s="39"/>
      <c r="Y3000" s="39"/>
      <c r="AN3000" s="68"/>
      <c r="AO3000" s="68"/>
    </row>
    <row r="3001" spans="1:41" s="43" customFormat="1" x14ac:dyDescent="0.25">
      <c r="A3001" s="42"/>
      <c r="B3001" s="42"/>
      <c r="C3001" s="42"/>
      <c r="D3001" s="42"/>
      <c r="E3001" s="42"/>
      <c r="F3001" s="62"/>
      <c r="G3001" s="62"/>
      <c r="H3001" s="63"/>
      <c r="I3001" s="293"/>
      <c r="K3001" s="42"/>
      <c r="L3001" s="42"/>
      <c r="M3001" s="42"/>
      <c r="N3001" s="42"/>
      <c r="O3001" s="63"/>
      <c r="P3001" s="42"/>
      <c r="Q3001" s="42"/>
      <c r="S3001" s="42"/>
      <c r="T3001" s="39"/>
      <c r="U3001" s="39"/>
      <c r="V3001" s="39"/>
      <c r="W3001" s="39"/>
      <c r="X3001" s="39"/>
      <c r="Y3001" s="39"/>
      <c r="AN3001" s="68"/>
      <c r="AO3001" s="68"/>
    </row>
    <row r="3002" spans="1:41" s="43" customFormat="1" x14ac:dyDescent="0.25">
      <c r="A3002" s="42"/>
      <c r="B3002" s="42"/>
      <c r="C3002" s="42"/>
      <c r="D3002" s="42"/>
      <c r="E3002" s="42"/>
      <c r="F3002" s="62"/>
      <c r="G3002" s="62"/>
      <c r="H3002" s="63"/>
      <c r="I3002" s="293"/>
      <c r="K3002" s="42"/>
      <c r="L3002" s="42"/>
      <c r="M3002" s="42"/>
      <c r="N3002" s="42"/>
      <c r="O3002" s="63"/>
      <c r="P3002" s="42"/>
      <c r="Q3002" s="42"/>
      <c r="S3002" s="42"/>
      <c r="T3002" s="39"/>
      <c r="U3002" s="39"/>
      <c r="V3002" s="39"/>
      <c r="W3002" s="39"/>
      <c r="X3002" s="39"/>
      <c r="Y3002" s="39"/>
      <c r="AN3002" s="68"/>
      <c r="AO3002" s="68"/>
    </row>
    <row r="3003" spans="1:41" s="43" customFormat="1" x14ac:dyDescent="0.25">
      <c r="A3003" s="42"/>
      <c r="B3003" s="42"/>
      <c r="C3003" s="42"/>
      <c r="D3003" s="42"/>
      <c r="E3003" s="42"/>
      <c r="F3003" s="62"/>
      <c r="G3003" s="62"/>
      <c r="H3003" s="63"/>
      <c r="I3003" s="293"/>
      <c r="K3003" s="42"/>
      <c r="L3003" s="42"/>
      <c r="M3003" s="42"/>
      <c r="N3003" s="42"/>
      <c r="O3003" s="63"/>
      <c r="P3003" s="42"/>
      <c r="Q3003" s="42"/>
      <c r="S3003" s="42"/>
      <c r="T3003" s="39"/>
      <c r="U3003" s="39"/>
      <c r="V3003" s="39"/>
      <c r="W3003" s="39"/>
      <c r="X3003" s="39"/>
      <c r="Y3003" s="39"/>
      <c r="AN3003" s="68"/>
      <c r="AO3003" s="68"/>
    </row>
    <row r="3004" spans="1:41" s="43" customFormat="1" x14ac:dyDescent="0.25">
      <c r="A3004" s="42"/>
      <c r="B3004" s="42"/>
      <c r="C3004" s="42"/>
      <c r="D3004" s="42"/>
      <c r="E3004" s="42"/>
      <c r="F3004" s="62"/>
      <c r="G3004" s="62"/>
      <c r="H3004" s="63"/>
      <c r="I3004" s="293"/>
      <c r="K3004" s="42"/>
      <c r="L3004" s="42"/>
      <c r="M3004" s="42"/>
      <c r="N3004" s="42"/>
      <c r="O3004" s="63"/>
      <c r="P3004" s="42"/>
      <c r="Q3004" s="42"/>
      <c r="S3004" s="42"/>
      <c r="T3004" s="39"/>
      <c r="U3004" s="39"/>
      <c r="V3004" s="39"/>
      <c r="W3004" s="39"/>
      <c r="X3004" s="39"/>
      <c r="Y3004" s="39"/>
      <c r="AN3004" s="68"/>
      <c r="AO3004" s="68"/>
    </row>
    <row r="3005" spans="1:41" s="43" customFormat="1" x14ac:dyDescent="0.25">
      <c r="A3005" s="42"/>
      <c r="B3005" s="42"/>
      <c r="C3005" s="42"/>
      <c r="D3005" s="42"/>
      <c r="E3005" s="42"/>
      <c r="F3005" s="62"/>
      <c r="G3005" s="62"/>
      <c r="H3005" s="63"/>
      <c r="I3005" s="293"/>
      <c r="K3005" s="42"/>
      <c r="L3005" s="42"/>
      <c r="M3005" s="42"/>
      <c r="N3005" s="42"/>
      <c r="O3005" s="63"/>
      <c r="P3005" s="42"/>
      <c r="Q3005" s="42"/>
      <c r="S3005" s="42"/>
      <c r="T3005" s="39"/>
      <c r="U3005" s="39"/>
      <c r="V3005" s="39"/>
      <c r="W3005" s="39"/>
      <c r="X3005" s="39"/>
      <c r="Y3005" s="39"/>
      <c r="AN3005" s="68"/>
      <c r="AO3005" s="68"/>
    </row>
    <row r="3006" spans="1:41" s="43" customFormat="1" x14ac:dyDescent="0.25">
      <c r="A3006" s="42"/>
      <c r="B3006" s="42"/>
      <c r="C3006" s="42"/>
      <c r="D3006" s="42"/>
      <c r="E3006" s="42"/>
      <c r="F3006" s="62"/>
      <c r="G3006" s="62"/>
      <c r="H3006" s="63"/>
      <c r="I3006" s="293"/>
      <c r="K3006" s="42"/>
      <c r="L3006" s="42"/>
      <c r="M3006" s="42"/>
      <c r="N3006" s="42"/>
      <c r="O3006" s="63"/>
      <c r="P3006" s="42"/>
      <c r="Q3006" s="42"/>
      <c r="S3006" s="42"/>
      <c r="T3006" s="39"/>
      <c r="U3006" s="39"/>
      <c r="V3006" s="39"/>
      <c r="W3006" s="39"/>
      <c r="X3006" s="39"/>
      <c r="Y3006" s="39"/>
      <c r="AN3006" s="68"/>
      <c r="AO3006" s="68"/>
    </row>
    <row r="3007" spans="1:41" s="43" customFormat="1" x14ac:dyDescent="0.25">
      <c r="A3007" s="42"/>
      <c r="B3007" s="42"/>
      <c r="C3007" s="42"/>
      <c r="D3007" s="42"/>
      <c r="E3007" s="42"/>
      <c r="F3007" s="62"/>
      <c r="G3007" s="62"/>
      <c r="H3007" s="63"/>
      <c r="I3007" s="293"/>
      <c r="K3007" s="42"/>
      <c r="L3007" s="42"/>
      <c r="M3007" s="42"/>
      <c r="N3007" s="42"/>
      <c r="O3007" s="63"/>
      <c r="P3007" s="42"/>
      <c r="Q3007" s="42"/>
      <c r="S3007" s="42"/>
      <c r="T3007" s="39"/>
      <c r="U3007" s="39"/>
      <c r="V3007" s="39"/>
      <c r="W3007" s="39"/>
      <c r="X3007" s="39"/>
      <c r="Y3007" s="39"/>
      <c r="AN3007" s="68"/>
      <c r="AO3007" s="68"/>
    </row>
    <row r="3008" spans="1:41" s="43" customFormat="1" x14ac:dyDescent="0.25">
      <c r="A3008" s="42"/>
      <c r="B3008" s="42"/>
      <c r="C3008" s="42"/>
      <c r="D3008" s="42"/>
      <c r="E3008" s="42"/>
      <c r="F3008" s="62"/>
      <c r="G3008" s="62"/>
      <c r="H3008" s="63"/>
      <c r="I3008" s="293"/>
      <c r="K3008" s="42"/>
      <c r="L3008" s="42"/>
      <c r="M3008" s="42"/>
      <c r="N3008" s="42"/>
      <c r="O3008" s="63"/>
      <c r="P3008" s="42"/>
      <c r="Q3008" s="42"/>
      <c r="S3008" s="42"/>
      <c r="T3008" s="39"/>
      <c r="U3008" s="39"/>
      <c r="V3008" s="39"/>
      <c r="W3008" s="39"/>
      <c r="X3008" s="39"/>
      <c r="Y3008" s="39"/>
      <c r="AN3008" s="68"/>
      <c r="AO3008" s="68"/>
    </row>
    <row r="3009" spans="1:41" s="43" customFormat="1" x14ac:dyDescent="0.25">
      <c r="A3009" s="42"/>
      <c r="B3009" s="42"/>
      <c r="C3009" s="42"/>
      <c r="D3009" s="42"/>
      <c r="E3009" s="42"/>
      <c r="F3009" s="62"/>
      <c r="G3009" s="62"/>
      <c r="H3009" s="63"/>
      <c r="I3009" s="293"/>
      <c r="K3009" s="42"/>
      <c r="L3009" s="42"/>
      <c r="M3009" s="42"/>
      <c r="N3009" s="42"/>
      <c r="O3009" s="63"/>
      <c r="P3009" s="42"/>
      <c r="Q3009" s="42"/>
      <c r="S3009" s="42"/>
      <c r="T3009" s="39"/>
      <c r="U3009" s="39"/>
      <c r="V3009" s="39"/>
      <c r="W3009" s="39"/>
      <c r="X3009" s="39"/>
      <c r="Y3009" s="39"/>
      <c r="AN3009" s="68"/>
      <c r="AO3009" s="68"/>
    </row>
    <row r="3010" spans="1:41" s="43" customFormat="1" x14ac:dyDescent="0.25">
      <c r="A3010" s="42"/>
      <c r="B3010" s="42"/>
      <c r="C3010" s="42"/>
      <c r="D3010" s="42"/>
      <c r="E3010" s="42"/>
      <c r="F3010" s="62"/>
      <c r="G3010" s="62"/>
      <c r="H3010" s="63"/>
      <c r="I3010" s="293"/>
      <c r="K3010" s="42"/>
      <c r="L3010" s="42"/>
      <c r="M3010" s="42"/>
      <c r="N3010" s="42"/>
      <c r="O3010" s="63"/>
      <c r="P3010" s="42"/>
      <c r="Q3010" s="42"/>
      <c r="S3010" s="42"/>
      <c r="T3010" s="39"/>
      <c r="U3010" s="39"/>
      <c r="V3010" s="39"/>
      <c r="W3010" s="39"/>
      <c r="X3010" s="39"/>
      <c r="Y3010" s="39"/>
      <c r="AN3010" s="68"/>
      <c r="AO3010" s="68"/>
    </row>
    <row r="3011" spans="1:41" s="43" customFormat="1" x14ac:dyDescent="0.25">
      <c r="A3011" s="42"/>
      <c r="B3011" s="42"/>
      <c r="C3011" s="42"/>
      <c r="D3011" s="42"/>
      <c r="E3011" s="42"/>
      <c r="F3011" s="62"/>
      <c r="G3011" s="62"/>
      <c r="H3011" s="63"/>
      <c r="I3011" s="293"/>
      <c r="K3011" s="42"/>
      <c r="L3011" s="42"/>
      <c r="M3011" s="42"/>
      <c r="N3011" s="42"/>
      <c r="O3011" s="63"/>
      <c r="P3011" s="42"/>
      <c r="Q3011" s="42"/>
      <c r="S3011" s="42"/>
      <c r="T3011" s="39"/>
      <c r="U3011" s="39"/>
      <c r="V3011" s="39"/>
      <c r="W3011" s="39"/>
      <c r="X3011" s="39"/>
      <c r="Y3011" s="39"/>
      <c r="AN3011" s="68"/>
      <c r="AO3011" s="68"/>
    </row>
    <row r="3012" spans="1:41" s="43" customFormat="1" x14ac:dyDescent="0.25">
      <c r="A3012" s="42"/>
      <c r="B3012" s="42"/>
      <c r="C3012" s="42"/>
      <c r="D3012" s="42"/>
      <c r="E3012" s="42"/>
      <c r="F3012" s="62"/>
      <c r="G3012" s="62"/>
      <c r="H3012" s="63"/>
      <c r="I3012" s="293"/>
      <c r="K3012" s="42"/>
      <c r="L3012" s="42"/>
      <c r="M3012" s="42"/>
      <c r="N3012" s="42"/>
      <c r="O3012" s="63"/>
      <c r="P3012" s="42"/>
      <c r="Q3012" s="42"/>
      <c r="S3012" s="42"/>
      <c r="T3012" s="39"/>
      <c r="U3012" s="39"/>
      <c r="V3012" s="39"/>
      <c r="W3012" s="39"/>
      <c r="X3012" s="39"/>
      <c r="Y3012" s="39"/>
      <c r="AN3012" s="68"/>
      <c r="AO3012" s="68"/>
    </row>
    <row r="3013" spans="1:41" s="43" customFormat="1" x14ac:dyDescent="0.25">
      <c r="A3013" s="42"/>
      <c r="B3013" s="42"/>
      <c r="C3013" s="42"/>
      <c r="D3013" s="42"/>
      <c r="E3013" s="42"/>
      <c r="F3013" s="62"/>
      <c r="G3013" s="62"/>
      <c r="H3013" s="63"/>
      <c r="I3013" s="293"/>
      <c r="K3013" s="42"/>
      <c r="L3013" s="42"/>
      <c r="M3013" s="42"/>
      <c r="N3013" s="42"/>
      <c r="O3013" s="63"/>
      <c r="P3013" s="42"/>
      <c r="Q3013" s="42"/>
      <c r="S3013" s="42"/>
      <c r="T3013" s="39"/>
      <c r="U3013" s="39"/>
      <c r="V3013" s="39"/>
      <c r="W3013" s="39"/>
      <c r="X3013" s="39"/>
      <c r="Y3013" s="39"/>
      <c r="AN3013" s="68"/>
      <c r="AO3013" s="68"/>
    </row>
    <row r="3014" spans="1:41" s="43" customFormat="1" x14ac:dyDescent="0.25">
      <c r="A3014" s="42"/>
      <c r="B3014" s="42"/>
      <c r="C3014" s="42"/>
      <c r="D3014" s="42"/>
      <c r="E3014" s="42"/>
      <c r="F3014" s="62"/>
      <c r="G3014" s="62"/>
      <c r="H3014" s="63"/>
      <c r="I3014" s="293"/>
      <c r="K3014" s="42"/>
      <c r="L3014" s="42"/>
      <c r="M3014" s="42"/>
      <c r="N3014" s="42"/>
      <c r="O3014" s="63"/>
      <c r="P3014" s="42"/>
      <c r="Q3014" s="42"/>
      <c r="S3014" s="42"/>
      <c r="T3014" s="39"/>
      <c r="U3014" s="39"/>
      <c r="V3014" s="39"/>
      <c r="W3014" s="39"/>
      <c r="X3014" s="39"/>
      <c r="Y3014" s="39"/>
      <c r="AN3014" s="68"/>
      <c r="AO3014" s="68"/>
    </row>
    <row r="3015" spans="1:41" s="43" customFormat="1" x14ac:dyDescent="0.25">
      <c r="A3015" s="42"/>
      <c r="B3015" s="42"/>
      <c r="C3015" s="42"/>
      <c r="D3015" s="42"/>
      <c r="E3015" s="42"/>
      <c r="F3015" s="62"/>
      <c r="G3015" s="62"/>
      <c r="H3015" s="63"/>
      <c r="I3015" s="293"/>
      <c r="K3015" s="42"/>
      <c r="L3015" s="42"/>
      <c r="M3015" s="42"/>
      <c r="N3015" s="42"/>
      <c r="O3015" s="63"/>
      <c r="P3015" s="42"/>
      <c r="Q3015" s="42"/>
      <c r="S3015" s="42"/>
      <c r="T3015" s="39"/>
      <c r="U3015" s="39"/>
      <c r="V3015" s="39"/>
      <c r="W3015" s="39"/>
      <c r="X3015" s="39"/>
      <c r="Y3015" s="39"/>
      <c r="AN3015" s="68"/>
      <c r="AO3015" s="68"/>
    </row>
    <row r="3016" spans="1:41" s="43" customFormat="1" x14ac:dyDescent="0.25">
      <c r="A3016" s="42"/>
      <c r="B3016" s="42"/>
      <c r="C3016" s="42"/>
      <c r="D3016" s="42"/>
      <c r="E3016" s="42"/>
      <c r="F3016" s="62"/>
      <c r="G3016" s="62"/>
      <c r="H3016" s="63"/>
      <c r="I3016" s="293"/>
      <c r="K3016" s="42"/>
      <c r="L3016" s="42"/>
      <c r="M3016" s="42"/>
      <c r="N3016" s="42"/>
      <c r="O3016" s="63"/>
      <c r="P3016" s="42"/>
      <c r="Q3016" s="42"/>
      <c r="S3016" s="42"/>
      <c r="T3016" s="39"/>
      <c r="U3016" s="39"/>
      <c r="V3016" s="39"/>
      <c r="W3016" s="39"/>
      <c r="X3016" s="39"/>
      <c r="Y3016" s="39"/>
      <c r="AN3016" s="68"/>
      <c r="AO3016" s="68"/>
    </row>
    <row r="3017" spans="1:41" s="43" customFormat="1" x14ac:dyDescent="0.25">
      <c r="A3017" s="42"/>
      <c r="B3017" s="42"/>
      <c r="C3017" s="42"/>
      <c r="D3017" s="42"/>
      <c r="E3017" s="42"/>
      <c r="F3017" s="62"/>
      <c r="G3017" s="62"/>
      <c r="H3017" s="63"/>
      <c r="I3017" s="293"/>
      <c r="K3017" s="42"/>
      <c r="L3017" s="42"/>
      <c r="M3017" s="42"/>
      <c r="N3017" s="42"/>
      <c r="O3017" s="63"/>
      <c r="P3017" s="42"/>
      <c r="Q3017" s="42"/>
      <c r="S3017" s="42"/>
      <c r="T3017" s="39"/>
      <c r="U3017" s="39"/>
      <c r="V3017" s="39"/>
      <c r="W3017" s="39"/>
      <c r="X3017" s="39"/>
      <c r="Y3017" s="39"/>
      <c r="AN3017" s="68"/>
      <c r="AO3017" s="68"/>
    </row>
    <row r="3018" spans="1:41" s="43" customFormat="1" x14ac:dyDescent="0.25">
      <c r="A3018" s="42"/>
      <c r="B3018" s="42"/>
      <c r="C3018" s="42"/>
      <c r="D3018" s="42"/>
      <c r="E3018" s="42"/>
      <c r="F3018" s="62"/>
      <c r="G3018" s="62"/>
      <c r="H3018" s="63"/>
      <c r="I3018" s="293"/>
      <c r="K3018" s="42"/>
      <c r="L3018" s="42"/>
      <c r="M3018" s="42"/>
      <c r="N3018" s="42"/>
      <c r="O3018" s="63"/>
      <c r="P3018" s="42"/>
      <c r="Q3018" s="42"/>
      <c r="S3018" s="42"/>
      <c r="T3018" s="39"/>
      <c r="U3018" s="39"/>
      <c r="V3018" s="39"/>
      <c r="W3018" s="39"/>
      <c r="X3018" s="39"/>
      <c r="Y3018" s="39"/>
      <c r="AN3018" s="68"/>
      <c r="AO3018" s="68"/>
    </row>
    <row r="3019" spans="1:41" s="43" customFormat="1" x14ac:dyDescent="0.25">
      <c r="A3019" s="42"/>
      <c r="B3019" s="42"/>
      <c r="C3019" s="42"/>
      <c r="D3019" s="42"/>
      <c r="E3019" s="42"/>
      <c r="F3019" s="62"/>
      <c r="G3019" s="62"/>
      <c r="H3019" s="63"/>
      <c r="I3019" s="293"/>
      <c r="K3019" s="42"/>
      <c r="L3019" s="42"/>
      <c r="M3019" s="42"/>
      <c r="N3019" s="42"/>
      <c r="O3019" s="63"/>
      <c r="P3019" s="42"/>
      <c r="Q3019" s="42"/>
      <c r="S3019" s="42"/>
      <c r="T3019" s="39"/>
      <c r="U3019" s="39"/>
      <c r="V3019" s="39"/>
      <c r="W3019" s="39"/>
      <c r="X3019" s="39"/>
      <c r="Y3019" s="39"/>
      <c r="AN3019" s="68"/>
      <c r="AO3019" s="68"/>
    </row>
    <row r="3020" spans="1:41" s="43" customFormat="1" x14ac:dyDescent="0.25">
      <c r="A3020" s="42"/>
      <c r="B3020" s="42"/>
      <c r="C3020" s="42"/>
      <c r="D3020" s="42"/>
      <c r="E3020" s="42"/>
      <c r="F3020" s="62"/>
      <c r="G3020" s="62"/>
      <c r="H3020" s="63"/>
      <c r="I3020" s="293"/>
      <c r="K3020" s="42"/>
      <c r="L3020" s="42"/>
      <c r="M3020" s="42"/>
      <c r="N3020" s="42"/>
      <c r="O3020" s="63"/>
      <c r="P3020" s="42"/>
      <c r="Q3020" s="42"/>
      <c r="S3020" s="42"/>
      <c r="T3020" s="39"/>
      <c r="U3020" s="39"/>
      <c r="V3020" s="39"/>
      <c r="W3020" s="39"/>
      <c r="X3020" s="39"/>
      <c r="Y3020" s="39"/>
      <c r="AN3020" s="68"/>
      <c r="AO3020" s="68"/>
    </row>
    <row r="3021" spans="1:41" s="43" customFormat="1" x14ac:dyDescent="0.25">
      <c r="A3021" s="42"/>
      <c r="B3021" s="42"/>
      <c r="C3021" s="42"/>
      <c r="D3021" s="42"/>
      <c r="E3021" s="42"/>
      <c r="F3021" s="62"/>
      <c r="G3021" s="62"/>
      <c r="H3021" s="63"/>
      <c r="I3021" s="293"/>
      <c r="K3021" s="42"/>
      <c r="L3021" s="42"/>
      <c r="M3021" s="42"/>
      <c r="N3021" s="42"/>
      <c r="O3021" s="63"/>
      <c r="P3021" s="42"/>
      <c r="Q3021" s="42"/>
      <c r="S3021" s="42"/>
      <c r="T3021" s="39"/>
      <c r="U3021" s="39"/>
      <c r="V3021" s="39"/>
      <c r="W3021" s="39"/>
      <c r="X3021" s="39"/>
      <c r="Y3021" s="39"/>
      <c r="AN3021" s="68"/>
      <c r="AO3021" s="68"/>
    </row>
    <row r="3022" spans="1:41" s="43" customFormat="1" x14ac:dyDescent="0.25">
      <c r="A3022" s="42"/>
      <c r="B3022" s="42"/>
      <c r="C3022" s="42"/>
      <c r="D3022" s="42"/>
      <c r="E3022" s="42"/>
      <c r="F3022" s="62"/>
      <c r="G3022" s="62"/>
      <c r="H3022" s="63"/>
      <c r="I3022" s="293"/>
      <c r="K3022" s="42"/>
      <c r="L3022" s="42"/>
      <c r="M3022" s="42"/>
      <c r="N3022" s="42"/>
      <c r="O3022" s="63"/>
      <c r="P3022" s="42"/>
      <c r="Q3022" s="42"/>
      <c r="S3022" s="42"/>
      <c r="T3022" s="39"/>
      <c r="U3022" s="39"/>
      <c r="V3022" s="39"/>
      <c r="W3022" s="39"/>
      <c r="X3022" s="39"/>
      <c r="Y3022" s="39"/>
      <c r="AN3022" s="68"/>
      <c r="AO3022" s="68"/>
    </row>
    <row r="3023" spans="1:41" s="43" customFormat="1" x14ac:dyDescent="0.25">
      <c r="A3023" s="42"/>
      <c r="B3023" s="42"/>
      <c r="C3023" s="42"/>
      <c r="D3023" s="42"/>
      <c r="E3023" s="42"/>
      <c r="F3023" s="62"/>
      <c r="G3023" s="62"/>
      <c r="H3023" s="63"/>
      <c r="I3023" s="293"/>
      <c r="K3023" s="42"/>
      <c r="L3023" s="42"/>
      <c r="M3023" s="42"/>
      <c r="N3023" s="42"/>
      <c r="O3023" s="63"/>
      <c r="P3023" s="42"/>
      <c r="Q3023" s="42"/>
      <c r="S3023" s="42"/>
      <c r="T3023" s="39"/>
      <c r="U3023" s="39"/>
      <c r="V3023" s="39"/>
      <c r="W3023" s="39"/>
      <c r="X3023" s="39"/>
      <c r="Y3023" s="39"/>
      <c r="AN3023" s="68"/>
      <c r="AO3023" s="68"/>
    </row>
    <row r="3024" spans="1:41" s="43" customFormat="1" x14ac:dyDescent="0.25">
      <c r="A3024" s="42"/>
      <c r="B3024" s="42"/>
      <c r="C3024" s="42"/>
      <c r="D3024" s="42"/>
      <c r="E3024" s="42"/>
      <c r="F3024" s="62"/>
      <c r="G3024" s="62"/>
      <c r="H3024" s="63"/>
      <c r="I3024" s="293"/>
      <c r="K3024" s="42"/>
      <c r="L3024" s="42"/>
      <c r="M3024" s="42"/>
      <c r="N3024" s="42"/>
      <c r="O3024" s="63"/>
      <c r="P3024" s="42"/>
      <c r="Q3024" s="42"/>
      <c r="S3024" s="42"/>
      <c r="T3024" s="39"/>
      <c r="U3024" s="39"/>
      <c r="V3024" s="39"/>
      <c r="W3024" s="39"/>
      <c r="X3024" s="39"/>
      <c r="Y3024" s="39"/>
      <c r="AN3024" s="68"/>
      <c r="AO3024" s="68"/>
    </row>
    <row r="3025" spans="1:41" s="43" customFormat="1" x14ac:dyDescent="0.25">
      <c r="A3025" s="42"/>
      <c r="B3025" s="42"/>
      <c r="C3025" s="42"/>
      <c r="D3025" s="42"/>
      <c r="E3025" s="42"/>
      <c r="F3025" s="62"/>
      <c r="G3025" s="62"/>
      <c r="H3025" s="63"/>
      <c r="I3025" s="293"/>
      <c r="K3025" s="42"/>
      <c r="L3025" s="42"/>
      <c r="M3025" s="42"/>
      <c r="N3025" s="42"/>
      <c r="O3025" s="63"/>
      <c r="P3025" s="42"/>
      <c r="Q3025" s="42"/>
      <c r="S3025" s="42"/>
      <c r="T3025" s="39"/>
      <c r="U3025" s="39"/>
      <c r="V3025" s="39"/>
      <c r="W3025" s="39"/>
      <c r="X3025" s="39"/>
      <c r="Y3025" s="39"/>
      <c r="AN3025" s="68"/>
      <c r="AO3025" s="68"/>
    </row>
    <row r="3026" spans="1:41" s="43" customFormat="1" x14ac:dyDescent="0.25">
      <c r="A3026" s="42"/>
      <c r="B3026" s="42"/>
      <c r="C3026" s="42"/>
      <c r="D3026" s="42"/>
      <c r="E3026" s="42"/>
      <c r="F3026" s="62"/>
      <c r="G3026" s="62"/>
      <c r="H3026" s="63"/>
      <c r="I3026" s="293"/>
      <c r="K3026" s="42"/>
      <c r="L3026" s="42"/>
      <c r="M3026" s="42"/>
      <c r="N3026" s="42"/>
      <c r="O3026" s="63"/>
      <c r="P3026" s="42"/>
      <c r="Q3026" s="42"/>
      <c r="S3026" s="42"/>
      <c r="T3026" s="39"/>
      <c r="U3026" s="39"/>
      <c r="V3026" s="39"/>
      <c r="W3026" s="39"/>
      <c r="X3026" s="39"/>
      <c r="Y3026" s="39"/>
      <c r="AN3026" s="68"/>
      <c r="AO3026" s="68"/>
    </row>
    <row r="3027" spans="1:41" s="43" customFormat="1" x14ac:dyDescent="0.25">
      <c r="A3027" s="42"/>
      <c r="B3027" s="42"/>
      <c r="C3027" s="42"/>
      <c r="D3027" s="42"/>
      <c r="E3027" s="42"/>
      <c r="F3027" s="62"/>
      <c r="G3027" s="62"/>
      <c r="H3027" s="63"/>
      <c r="I3027" s="293"/>
      <c r="K3027" s="42"/>
      <c r="L3027" s="42"/>
      <c r="M3027" s="42"/>
      <c r="N3027" s="42"/>
      <c r="O3027" s="63"/>
      <c r="P3027" s="42"/>
      <c r="Q3027" s="42"/>
      <c r="S3027" s="42"/>
      <c r="T3027" s="39"/>
      <c r="U3027" s="39"/>
      <c r="V3027" s="39"/>
      <c r="W3027" s="39"/>
      <c r="X3027" s="39"/>
      <c r="Y3027" s="39"/>
      <c r="AN3027" s="68"/>
      <c r="AO3027" s="68"/>
    </row>
    <row r="3028" spans="1:41" s="43" customFormat="1" x14ac:dyDescent="0.25">
      <c r="A3028" s="42"/>
      <c r="B3028" s="42"/>
      <c r="C3028" s="42"/>
      <c r="D3028" s="42"/>
      <c r="E3028" s="42"/>
      <c r="F3028" s="62"/>
      <c r="G3028" s="62"/>
      <c r="H3028" s="63"/>
      <c r="I3028" s="293"/>
      <c r="K3028" s="42"/>
      <c r="L3028" s="42"/>
      <c r="M3028" s="42"/>
      <c r="N3028" s="42"/>
      <c r="O3028" s="63"/>
      <c r="P3028" s="42"/>
      <c r="Q3028" s="42"/>
      <c r="S3028" s="42"/>
      <c r="T3028" s="39"/>
      <c r="U3028" s="39"/>
      <c r="V3028" s="39"/>
      <c r="W3028" s="39"/>
      <c r="X3028" s="39"/>
      <c r="Y3028" s="39"/>
      <c r="AN3028" s="68"/>
      <c r="AO3028" s="68"/>
    </row>
    <row r="3029" spans="1:41" s="43" customFormat="1" x14ac:dyDescent="0.25">
      <c r="A3029" s="42"/>
      <c r="B3029" s="42"/>
      <c r="C3029" s="42"/>
      <c r="D3029" s="42"/>
      <c r="E3029" s="42"/>
      <c r="F3029" s="62"/>
      <c r="G3029" s="62"/>
      <c r="H3029" s="63"/>
      <c r="I3029" s="293"/>
      <c r="K3029" s="42"/>
      <c r="L3029" s="42"/>
      <c r="M3029" s="42"/>
      <c r="N3029" s="42"/>
      <c r="O3029" s="63"/>
      <c r="P3029" s="42"/>
      <c r="Q3029" s="42"/>
      <c r="S3029" s="42"/>
      <c r="T3029" s="39"/>
      <c r="U3029" s="39"/>
      <c r="V3029" s="39"/>
      <c r="W3029" s="39"/>
      <c r="X3029" s="39"/>
      <c r="Y3029" s="39"/>
      <c r="AN3029" s="68"/>
      <c r="AO3029" s="68"/>
    </row>
    <row r="3030" spans="1:41" s="43" customFormat="1" x14ac:dyDescent="0.25">
      <c r="A3030" s="42"/>
      <c r="B3030" s="42"/>
      <c r="C3030" s="42"/>
      <c r="D3030" s="42"/>
      <c r="E3030" s="42"/>
      <c r="F3030" s="62"/>
      <c r="G3030" s="62"/>
      <c r="H3030" s="63"/>
      <c r="I3030" s="293"/>
      <c r="K3030" s="42"/>
      <c r="L3030" s="42"/>
      <c r="M3030" s="42"/>
      <c r="N3030" s="42"/>
      <c r="O3030" s="63"/>
      <c r="P3030" s="42"/>
      <c r="Q3030" s="42"/>
      <c r="S3030" s="42"/>
      <c r="T3030" s="39"/>
      <c r="U3030" s="39"/>
      <c r="V3030" s="39"/>
      <c r="W3030" s="39"/>
      <c r="X3030" s="39"/>
      <c r="Y3030" s="39"/>
      <c r="AN3030" s="68"/>
      <c r="AO3030" s="68"/>
    </row>
    <row r="3031" spans="1:41" s="43" customFormat="1" x14ac:dyDescent="0.25">
      <c r="A3031" s="42"/>
      <c r="B3031" s="42"/>
      <c r="C3031" s="42"/>
      <c r="D3031" s="42"/>
      <c r="E3031" s="42"/>
      <c r="F3031" s="62"/>
      <c r="G3031" s="62"/>
      <c r="H3031" s="63"/>
      <c r="I3031" s="293"/>
      <c r="K3031" s="42"/>
      <c r="L3031" s="42"/>
      <c r="M3031" s="42"/>
      <c r="N3031" s="42"/>
      <c r="O3031" s="63"/>
      <c r="P3031" s="42"/>
      <c r="Q3031" s="42"/>
      <c r="S3031" s="42"/>
      <c r="T3031" s="39"/>
      <c r="U3031" s="39"/>
      <c r="V3031" s="39"/>
      <c r="W3031" s="39"/>
      <c r="X3031" s="39"/>
      <c r="Y3031" s="39"/>
      <c r="AN3031" s="68"/>
      <c r="AO3031" s="68"/>
    </row>
    <row r="3032" spans="1:41" s="43" customFormat="1" x14ac:dyDescent="0.25">
      <c r="A3032" s="42"/>
      <c r="B3032" s="42"/>
      <c r="C3032" s="42"/>
      <c r="D3032" s="42"/>
      <c r="E3032" s="42"/>
      <c r="F3032" s="62"/>
      <c r="G3032" s="62"/>
      <c r="H3032" s="63"/>
      <c r="I3032" s="293"/>
      <c r="K3032" s="42"/>
      <c r="L3032" s="42"/>
      <c r="M3032" s="42"/>
      <c r="N3032" s="42"/>
      <c r="O3032" s="63"/>
      <c r="P3032" s="42"/>
      <c r="Q3032" s="42"/>
      <c r="S3032" s="42"/>
      <c r="T3032" s="39"/>
      <c r="U3032" s="39"/>
      <c r="V3032" s="39"/>
      <c r="W3032" s="39"/>
      <c r="X3032" s="39"/>
      <c r="Y3032" s="39"/>
      <c r="AN3032" s="68"/>
      <c r="AO3032" s="68"/>
    </row>
    <row r="3033" spans="1:41" s="43" customFormat="1" x14ac:dyDescent="0.25">
      <c r="A3033" s="42"/>
      <c r="B3033" s="42"/>
      <c r="C3033" s="42"/>
      <c r="D3033" s="42"/>
      <c r="E3033" s="42"/>
      <c r="F3033" s="62"/>
      <c r="G3033" s="62"/>
      <c r="H3033" s="63"/>
      <c r="I3033" s="293"/>
      <c r="K3033" s="42"/>
      <c r="L3033" s="42"/>
      <c r="M3033" s="42"/>
      <c r="N3033" s="42"/>
      <c r="O3033" s="63"/>
      <c r="P3033" s="42"/>
      <c r="Q3033" s="42"/>
      <c r="S3033" s="42"/>
      <c r="T3033" s="39"/>
      <c r="U3033" s="39"/>
      <c r="V3033" s="39"/>
      <c r="W3033" s="39"/>
      <c r="X3033" s="39"/>
      <c r="Y3033" s="39"/>
      <c r="AN3033" s="68"/>
      <c r="AO3033" s="68"/>
    </row>
    <row r="3034" spans="1:41" s="43" customFormat="1" x14ac:dyDescent="0.25">
      <c r="A3034" s="42"/>
      <c r="B3034" s="42"/>
      <c r="C3034" s="42"/>
      <c r="D3034" s="42"/>
      <c r="E3034" s="42"/>
      <c r="F3034" s="62"/>
      <c r="G3034" s="62"/>
      <c r="H3034" s="63"/>
      <c r="I3034" s="293"/>
      <c r="K3034" s="42"/>
      <c r="L3034" s="42"/>
      <c r="M3034" s="42"/>
      <c r="N3034" s="42"/>
      <c r="O3034" s="63"/>
      <c r="P3034" s="42"/>
      <c r="Q3034" s="42"/>
      <c r="S3034" s="42"/>
      <c r="T3034" s="39"/>
      <c r="U3034" s="39"/>
      <c r="V3034" s="39"/>
      <c r="W3034" s="39"/>
      <c r="X3034" s="39"/>
      <c r="Y3034" s="39"/>
      <c r="AN3034" s="68"/>
      <c r="AO3034" s="68"/>
    </row>
    <row r="3035" spans="1:41" s="43" customFormat="1" x14ac:dyDescent="0.25">
      <c r="A3035" s="42"/>
      <c r="B3035" s="42"/>
      <c r="C3035" s="42"/>
      <c r="D3035" s="42"/>
      <c r="E3035" s="42"/>
      <c r="F3035" s="62"/>
      <c r="G3035" s="62"/>
      <c r="H3035" s="63"/>
      <c r="I3035" s="293"/>
      <c r="K3035" s="42"/>
      <c r="L3035" s="42"/>
      <c r="M3035" s="42"/>
      <c r="N3035" s="42"/>
      <c r="O3035" s="63"/>
      <c r="P3035" s="42"/>
      <c r="Q3035" s="42"/>
      <c r="S3035" s="42"/>
      <c r="T3035" s="39"/>
      <c r="U3035" s="39"/>
      <c r="V3035" s="39"/>
      <c r="W3035" s="39"/>
      <c r="X3035" s="39"/>
      <c r="Y3035" s="39"/>
      <c r="AN3035" s="68"/>
      <c r="AO3035" s="68"/>
    </row>
    <row r="3036" spans="1:41" s="43" customFormat="1" x14ac:dyDescent="0.25">
      <c r="A3036" s="42"/>
      <c r="B3036" s="42"/>
      <c r="C3036" s="42"/>
      <c r="D3036" s="42"/>
      <c r="E3036" s="42"/>
      <c r="F3036" s="62"/>
      <c r="G3036" s="62"/>
      <c r="H3036" s="63"/>
      <c r="I3036" s="293"/>
      <c r="K3036" s="42"/>
      <c r="L3036" s="42"/>
      <c r="M3036" s="42"/>
      <c r="N3036" s="42"/>
      <c r="O3036" s="63"/>
      <c r="P3036" s="42"/>
      <c r="Q3036" s="42"/>
      <c r="S3036" s="42"/>
      <c r="T3036" s="39"/>
      <c r="U3036" s="39"/>
      <c r="V3036" s="39"/>
      <c r="W3036" s="39"/>
      <c r="X3036" s="39"/>
      <c r="Y3036" s="39"/>
      <c r="AN3036" s="68"/>
      <c r="AO3036" s="68"/>
    </row>
    <row r="3037" spans="1:41" s="43" customFormat="1" x14ac:dyDescent="0.25">
      <c r="A3037" s="42"/>
      <c r="B3037" s="42"/>
      <c r="C3037" s="42"/>
      <c r="D3037" s="42"/>
      <c r="E3037" s="42"/>
      <c r="F3037" s="62"/>
      <c r="G3037" s="62"/>
      <c r="H3037" s="63"/>
      <c r="I3037" s="293"/>
      <c r="K3037" s="42"/>
      <c r="L3037" s="42"/>
      <c r="M3037" s="42"/>
      <c r="N3037" s="42"/>
      <c r="O3037" s="63"/>
      <c r="P3037" s="42"/>
      <c r="Q3037" s="42"/>
      <c r="S3037" s="42"/>
      <c r="T3037" s="39"/>
      <c r="U3037" s="39"/>
      <c r="V3037" s="39"/>
      <c r="W3037" s="39"/>
      <c r="X3037" s="39"/>
      <c r="Y3037" s="39"/>
      <c r="AN3037" s="68"/>
      <c r="AO3037" s="68"/>
    </row>
    <row r="3038" spans="1:41" s="43" customFormat="1" x14ac:dyDescent="0.25">
      <c r="A3038" s="42"/>
      <c r="B3038" s="42"/>
      <c r="C3038" s="42"/>
      <c r="D3038" s="42"/>
      <c r="E3038" s="42"/>
      <c r="F3038" s="62"/>
      <c r="G3038" s="62"/>
      <c r="H3038" s="63"/>
      <c r="I3038" s="293"/>
      <c r="K3038" s="42"/>
      <c r="L3038" s="42"/>
      <c r="M3038" s="42"/>
      <c r="N3038" s="42"/>
      <c r="O3038" s="63"/>
      <c r="P3038" s="42"/>
      <c r="Q3038" s="42"/>
      <c r="S3038" s="42"/>
      <c r="T3038" s="39"/>
      <c r="U3038" s="39"/>
      <c r="V3038" s="39"/>
      <c r="W3038" s="39"/>
      <c r="X3038" s="39"/>
      <c r="Y3038" s="39"/>
      <c r="AN3038" s="68"/>
      <c r="AO3038" s="68"/>
    </row>
    <row r="3039" spans="1:41" s="43" customFormat="1" x14ac:dyDescent="0.25">
      <c r="A3039" s="42"/>
      <c r="B3039" s="42"/>
      <c r="C3039" s="42"/>
      <c r="D3039" s="42"/>
      <c r="E3039" s="42"/>
      <c r="F3039" s="62"/>
      <c r="G3039" s="62"/>
      <c r="H3039" s="63"/>
      <c r="I3039" s="293"/>
      <c r="K3039" s="42"/>
      <c r="L3039" s="42"/>
      <c r="M3039" s="42"/>
      <c r="N3039" s="42"/>
      <c r="O3039" s="63"/>
      <c r="P3039" s="42"/>
      <c r="Q3039" s="42"/>
      <c r="S3039" s="42"/>
      <c r="T3039" s="39"/>
      <c r="U3039" s="39"/>
      <c r="V3039" s="39"/>
      <c r="W3039" s="39"/>
      <c r="X3039" s="39"/>
      <c r="Y3039" s="39"/>
      <c r="AN3039" s="68"/>
      <c r="AO3039" s="68"/>
    </row>
    <row r="3040" spans="1:41" s="43" customFormat="1" x14ac:dyDescent="0.25">
      <c r="A3040" s="42"/>
      <c r="B3040" s="42"/>
      <c r="C3040" s="42"/>
      <c r="D3040" s="42"/>
      <c r="E3040" s="42"/>
      <c r="F3040" s="62"/>
      <c r="G3040" s="62"/>
      <c r="H3040" s="63"/>
      <c r="I3040" s="293"/>
      <c r="K3040" s="42"/>
      <c r="L3040" s="42"/>
      <c r="M3040" s="42"/>
      <c r="N3040" s="42"/>
      <c r="O3040" s="63"/>
      <c r="P3040" s="42"/>
      <c r="Q3040" s="42"/>
      <c r="S3040" s="42"/>
      <c r="T3040" s="39"/>
      <c r="U3040" s="39"/>
      <c r="V3040" s="39"/>
      <c r="W3040" s="39"/>
      <c r="X3040" s="39"/>
      <c r="Y3040" s="39"/>
      <c r="AN3040" s="68"/>
      <c r="AO3040" s="68"/>
    </row>
    <row r="3041" spans="1:41" s="43" customFormat="1" x14ac:dyDescent="0.25">
      <c r="A3041" s="42"/>
      <c r="B3041" s="42"/>
      <c r="C3041" s="42"/>
      <c r="D3041" s="42"/>
      <c r="E3041" s="42"/>
      <c r="F3041" s="62"/>
      <c r="G3041" s="62"/>
      <c r="H3041" s="63"/>
      <c r="I3041" s="293"/>
      <c r="K3041" s="42"/>
      <c r="L3041" s="42"/>
      <c r="M3041" s="42"/>
      <c r="N3041" s="42"/>
      <c r="O3041" s="63"/>
      <c r="P3041" s="42"/>
      <c r="Q3041" s="42"/>
      <c r="S3041" s="42"/>
      <c r="T3041" s="39"/>
      <c r="U3041" s="39"/>
      <c r="V3041" s="39"/>
      <c r="W3041" s="39"/>
      <c r="X3041" s="39"/>
      <c r="Y3041" s="39"/>
      <c r="AN3041" s="68"/>
      <c r="AO3041" s="68"/>
    </row>
    <row r="3042" spans="1:41" s="43" customFormat="1" x14ac:dyDescent="0.25">
      <c r="A3042" s="42"/>
      <c r="B3042" s="42"/>
      <c r="C3042" s="42"/>
      <c r="D3042" s="42"/>
      <c r="E3042" s="42"/>
      <c r="F3042" s="62"/>
      <c r="G3042" s="62"/>
      <c r="H3042" s="63"/>
      <c r="I3042" s="293"/>
      <c r="K3042" s="42"/>
      <c r="L3042" s="42"/>
      <c r="M3042" s="42"/>
      <c r="N3042" s="42"/>
      <c r="O3042" s="63"/>
      <c r="P3042" s="42"/>
      <c r="Q3042" s="42"/>
      <c r="S3042" s="42"/>
      <c r="T3042" s="39"/>
      <c r="U3042" s="39"/>
      <c r="V3042" s="39"/>
      <c r="W3042" s="39"/>
      <c r="X3042" s="39"/>
      <c r="Y3042" s="39"/>
      <c r="AN3042" s="68"/>
      <c r="AO3042" s="68"/>
    </row>
    <row r="3043" spans="1:41" s="43" customFormat="1" x14ac:dyDescent="0.25">
      <c r="A3043" s="42"/>
      <c r="B3043" s="42"/>
      <c r="C3043" s="42"/>
      <c r="D3043" s="42"/>
      <c r="E3043" s="42"/>
      <c r="F3043" s="62"/>
      <c r="G3043" s="62"/>
      <c r="H3043" s="63"/>
      <c r="I3043" s="293"/>
      <c r="K3043" s="42"/>
      <c r="L3043" s="42"/>
      <c r="M3043" s="42"/>
      <c r="N3043" s="42"/>
      <c r="O3043" s="63"/>
      <c r="P3043" s="42"/>
      <c r="Q3043" s="42"/>
      <c r="S3043" s="42"/>
      <c r="T3043" s="39"/>
      <c r="U3043" s="39"/>
      <c r="V3043" s="39"/>
      <c r="W3043" s="39"/>
      <c r="X3043" s="39"/>
      <c r="Y3043" s="39"/>
      <c r="AN3043" s="68"/>
      <c r="AO3043" s="68"/>
    </row>
    <row r="3044" spans="1:41" s="43" customFormat="1" x14ac:dyDescent="0.25">
      <c r="A3044" s="42"/>
      <c r="B3044" s="42"/>
      <c r="C3044" s="42"/>
      <c r="D3044" s="42"/>
      <c r="E3044" s="42"/>
      <c r="F3044" s="62"/>
      <c r="G3044" s="62"/>
      <c r="H3044" s="63"/>
      <c r="I3044" s="293"/>
      <c r="K3044" s="42"/>
      <c r="L3044" s="42"/>
      <c r="M3044" s="42"/>
      <c r="N3044" s="42"/>
      <c r="O3044" s="63"/>
      <c r="P3044" s="42"/>
      <c r="Q3044" s="42"/>
      <c r="S3044" s="42"/>
      <c r="T3044" s="39"/>
      <c r="U3044" s="39"/>
      <c r="V3044" s="39"/>
      <c r="W3044" s="39"/>
      <c r="X3044" s="39"/>
      <c r="Y3044" s="39"/>
      <c r="AN3044" s="68"/>
      <c r="AO3044" s="68"/>
    </row>
    <row r="3045" spans="1:41" s="43" customFormat="1" x14ac:dyDescent="0.25">
      <c r="A3045" s="42"/>
      <c r="B3045" s="42"/>
      <c r="C3045" s="42"/>
      <c r="D3045" s="42"/>
      <c r="E3045" s="42"/>
      <c r="F3045" s="62"/>
      <c r="G3045" s="62"/>
      <c r="H3045" s="63"/>
      <c r="I3045" s="293"/>
      <c r="K3045" s="42"/>
      <c r="L3045" s="42"/>
      <c r="M3045" s="42"/>
      <c r="N3045" s="42"/>
      <c r="O3045" s="63"/>
      <c r="P3045" s="42"/>
      <c r="Q3045" s="42"/>
      <c r="S3045" s="42"/>
      <c r="T3045" s="39"/>
      <c r="U3045" s="39"/>
      <c r="V3045" s="39"/>
      <c r="W3045" s="39"/>
      <c r="X3045" s="39"/>
      <c r="Y3045" s="39"/>
      <c r="AN3045" s="68"/>
      <c r="AO3045" s="68"/>
    </row>
    <row r="3046" spans="1:41" s="43" customFormat="1" x14ac:dyDescent="0.25">
      <c r="A3046" s="42"/>
      <c r="B3046" s="42"/>
      <c r="C3046" s="42"/>
      <c r="D3046" s="42"/>
      <c r="E3046" s="42"/>
      <c r="F3046" s="62"/>
      <c r="G3046" s="62"/>
      <c r="H3046" s="63"/>
      <c r="I3046" s="293"/>
      <c r="K3046" s="42"/>
      <c r="L3046" s="42"/>
      <c r="M3046" s="42"/>
      <c r="N3046" s="42"/>
      <c r="O3046" s="63"/>
      <c r="P3046" s="42"/>
      <c r="Q3046" s="42"/>
      <c r="S3046" s="42"/>
      <c r="T3046" s="39"/>
      <c r="U3046" s="39"/>
      <c r="V3046" s="39"/>
      <c r="W3046" s="39"/>
      <c r="X3046" s="39"/>
      <c r="Y3046" s="39"/>
      <c r="AN3046" s="68"/>
      <c r="AO3046" s="68"/>
    </row>
    <row r="3047" spans="1:41" s="43" customFormat="1" x14ac:dyDescent="0.25">
      <c r="A3047" s="42"/>
      <c r="B3047" s="42"/>
      <c r="C3047" s="42"/>
      <c r="D3047" s="42"/>
      <c r="E3047" s="42"/>
      <c r="F3047" s="62"/>
      <c r="G3047" s="62"/>
      <c r="H3047" s="63"/>
      <c r="I3047" s="293"/>
      <c r="K3047" s="42"/>
      <c r="L3047" s="42"/>
      <c r="M3047" s="42"/>
      <c r="N3047" s="42"/>
      <c r="O3047" s="63"/>
      <c r="P3047" s="42"/>
      <c r="Q3047" s="42"/>
      <c r="S3047" s="42"/>
      <c r="T3047" s="39"/>
      <c r="U3047" s="39"/>
      <c r="V3047" s="39"/>
      <c r="W3047" s="39"/>
      <c r="X3047" s="39"/>
      <c r="Y3047" s="39"/>
      <c r="AN3047" s="68"/>
      <c r="AO3047" s="68"/>
    </row>
    <row r="3048" spans="1:41" s="43" customFormat="1" x14ac:dyDescent="0.25">
      <c r="A3048" s="42"/>
      <c r="B3048" s="42"/>
      <c r="C3048" s="42"/>
      <c r="D3048" s="42"/>
      <c r="E3048" s="42"/>
      <c r="F3048" s="62"/>
      <c r="G3048" s="62"/>
      <c r="H3048" s="63"/>
      <c r="I3048" s="293"/>
      <c r="K3048" s="42"/>
      <c r="L3048" s="42"/>
      <c r="M3048" s="42"/>
      <c r="N3048" s="42"/>
      <c r="O3048" s="63"/>
      <c r="P3048" s="42"/>
      <c r="Q3048" s="42"/>
      <c r="S3048" s="42"/>
      <c r="T3048" s="39"/>
      <c r="U3048" s="39"/>
      <c r="V3048" s="39"/>
      <c r="W3048" s="39"/>
      <c r="X3048" s="39"/>
      <c r="Y3048" s="39"/>
      <c r="AN3048" s="68"/>
      <c r="AO3048" s="68"/>
    </row>
    <row r="3049" spans="1:41" s="43" customFormat="1" x14ac:dyDescent="0.25">
      <c r="A3049" s="42"/>
      <c r="B3049" s="42"/>
      <c r="C3049" s="42"/>
      <c r="D3049" s="42"/>
      <c r="E3049" s="42"/>
      <c r="F3049" s="62"/>
      <c r="G3049" s="62"/>
      <c r="H3049" s="63"/>
      <c r="I3049" s="293"/>
      <c r="K3049" s="42"/>
      <c r="L3049" s="42"/>
      <c r="M3049" s="42"/>
      <c r="N3049" s="42"/>
      <c r="O3049" s="63"/>
      <c r="P3049" s="42"/>
      <c r="Q3049" s="42"/>
      <c r="S3049" s="42"/>
      <c r="T3049" s="39"/>
      <c r="U3049" s="39"/>
      <c r="V3049" s="39"/>
      <c r="W3049" s="39"/>
      <c r="X3049" s="39"/>
      <c r="Y3049" s="39"/>
      <c r="AN3049" s="68"/>
      <c r="AO3049" s="68"/>
    </row>
    <row r="3050" spans="1:41" s="43" customFormat="1" x14ac:dyDescent="0.25">
      <c r="A3050" s="42"/>
      <c r="B3050" s="42"/>
      <c r="C3050" s="42"/>
      <c r="D3050" s="42"/>
      <c r="E3050" s="42"/>
      <c r="F3050" s="62"/>
      <c r="G3050" s="62"/>
      <c r="H3050" s="63"/>
      <c r="I3050" s="293"/>
      <c r="K3050" s="42"/>
      <c r="L3050" s="42"/>
      <c r="M3050" s="42"/>
      <c r="N3050" s="42"/>
      <c r="O3050" s="63"/>
      <c r="P3050" s="42"/>
      <c r="Q3050" s="42"/>
      <c r="S3050" s="42"/>
      <c r="T3050" s="39"/>
      <c r="U3050" s="39"/>
      <c r="V3050" s="39"/>
      <c r="W3050" s="39"/>
      <c r="X3050" s="39"/>
      <c r="Y3050" s="39"/>
      <c r="AN3050" s="68"/>
      <c r="AO3050" s="68"/>
    </row>
    <row r="3051" spans="1:41" s="43" customFormat="1" x14ac:dyDescent="0.25">
      <c r="A3051" s="42"/>
      <c r="B3051" s="42"/>
      <c r="C3051" s="42"/>
      <c r="D3051" s="42"/>
      <c r="E3051" s="42"/>
      <c r="F3051" s="62"/>
      <c r="G3051" s="62"/>
      <c r="H3051" s="63"/>
      <c r="I3051" s="293"/>
      <c r="K3051" s="42"/>
      <c r="L3051" s="42"/>
      <c r="M3051" s="42"/>
      <c r="N3051" s="42"/>
      <c r="O3051" s="63"/>
      <c r="P3051" s="42"/>
      <c r="Q3051" s="42"/>
      <c r="S3051" s="42"/>
      <c r="T3051" s="39"/>
      <c r="U3051" s="39"/>
      <c r="V3051" s="39"/>
      <c r="W3051" s="39"/>
      <c r="X3051" s="39"/>
      <c r="Y3051" s="39"/>
      <c r="AN3051" s="68"/>
      <c r="AO3051" s="68"/>
    </row>
    <row r="3052" spans="1:41" s="43" customFormat="1" x14ac:dyDescent="0.25">
      <c r="A3052" s="42"/>
      <c r="B3052" s="42"/>
      <c r="C3052" s="42"/>
      <c r="D3052" s="42"/>
      <c r="E3052" s="42"/>
      <c r="F3052" s="62"/>
      <c r="G3052" s="62"/>
      <c r="H3052" s="63"/>
      <c r="I3052" s="293"/>
      <c r="K3052" s="42"/>
      <c r="L3052" s="42"/>
      <c r="M3052" s="42"/>
      <c r="N3052" s="42"/>
      <c r="O3052" s="63"/>
      <c r="P3052" s="42"/>
      <c r="Q3052" s="42"/>
      <c r="S3052" s="42"/>
      <c r="T3052" s="39"/>
      <c r="U3052" s="39"/>
      <c r="V3052" s="39"/>
      <c r="W3052" s="39"/>
      <c r="X3052" s="39"/>
      <c r="Y3052" s="39"/>
      <c r="AN3052" s="68"/>
      <c r="AO3052" s="68"/>
    </row>
    <row r="3053" spans="1:41" s="43" customFormat="1" x14ac:dyDescent="0.25">
      <c r="A3053" s="42"/>
      <c r="B3053" s="42"/>
      <c r="C3053" s="42"/>
      <c r="D3053" s="42"/>
      <c r="E3053" s="42"/>
      <c r="F3053" s="62"/>
      <c r="G3053" s="62"/>
      <c r="H3053" s="63"/>
      <c r="I3053" s="293"/>
      <c r="K3053" s="42"/>
      <c r="L3053" s="42"/>
      <c r="M3053" s="42"/>
      <c r="N3053" s="42"/>
      <c r="O3053" s="63"/>
      <c r="P3053" s="42"/>
      <c r="Q3053" s="42"/>
      <c r="S3053" s="42"/>
      <c r="T3053" s="39"/>
      <c r="U3053" s="39"/>
      <c r="V3053" s="39"/>
      <c r="W3053" s="39"/>
      <c r="X3053" s="39"/>
      <c r="Y3053" s="39"/>
      <c r="AN3053" s="68"/>
      <c r="AO3053" s="68"/>
    </row>
    <row r="3054" spans="1:41" s="43" customFormat="1" x14ac:dyDescent="0.25">
      <c r="A3054" s="42"/>
      <c r="B3054" s="42"/>
      <c r="C3054" s="42"/>
      <c r="D3054" s="42"/>
      <c r="E3054" s="42"/>
      <c r="F3054" s="62"/>
      <c r="G3054" s="62"/>
      <c r="H3054" s="63"/>
      <c r="I3054" s="293"/>
      <c r="K3054" s="42"/>
      <c r="L3054" s="42"/>
      <c r="M3054" s="42"/>
      <c r="N3054" s="42"/>
      <c r="O3054" s="63"/>
      <c r="P3054" s="42"/>
      <c r="Q3054" s="42"/>
      <c r="S3054" s="42"/>
      <c r="T3054" s="39"/>
      <c r="U3054" s="39"/>
      <c r="V3054" s="39"/>
      <c r="W3054" s="39"/>
      <c r="X3054" s="39"/>
      <c r="Y3054" s="39"/>
      <c r="AN3054" s="68"/>
      <c r="AO3054" s="68"/>
    </row>
    <row r="3055" spans="1:41" s="43" customFormat="1" x14ac:dyDescent="0.25">
      <c r="A3055" s="42"/>
      <c r="B3055" s="42"/>
      <c r="C3055" s="42"/>
      <c r="D3055" s="42"/>
      <c r="E3055" s="42"/>
      <c r="F3055" s="62"/>
      <c r="G3055" s="62"/>
      <c r="H3055" s="63"/>
      <c r="I3055" s="293"/>
      <c r="K3055" s="42"/>
      <c r="L3055" s="42"/>
      <c r="M3055" s="42"/>
      <c r="N3055" s="42"/>
      <c r="O3055" s="63"/>
      <c r="P3055" s="42"/>
      <c r="Q3055" s="42"/>
      <c r="S3055" s="42"/>
      <c r="T3055" s="39"/>
      <c r="U3055" s="39"/>
      <c r="V3055" s="39"/>
      <c r="W3055" s="39"/>
      <c r="X3055" s="39"/>
      <c r="Y3055" s="39"/>
      <c r="AN3055" s="68"/>
      <c r="AO3055" s="68"/>
    </row>
    <row r="3056" spans="1:41" s="43" customFormat="1" x14ac:dyDescent="0.25">
      <c r="A3056" s="42"/>
      <c r="B3056" s="42"/>
      <c r="C3056" s="42"/>
      <c r="D3056" s="42"/>
      <c r="E3056" s="42"/>
      <c r="F3056" s="62"/>
      <c r="G3056" s="62"/>
      <c r="H3056" s="63"/>
      <c r="I3056" s="293"/>
      <c r="K3056" s="42"/>
      <c r="L3056" s="42"/>
      <c r="M3056" s="42"/>
      <c r="N3056" s="42"/>
      <c r="O3056" s="63"/>
      <c r="P3056" s="42"/>
      <c r="Q3056" s="42"/>
      <c r="S3056" s="42"/>
      <c r="T3056" s="39"/>
      <c r="U3056" s="39"/>
      <c r="V3056" s="39"/>
      <c r="W3056" s="39"/>
      <c r="X3056" s="39"/>
      <c r="Y3056" s="39"/>
      <c r="AN3056" s="68"/>
      <c r="AO3056" s="68"/>
    </row>
    <row r="3057" spans="1:41" s="43" customFormat="1" x14ac:dyDescent="0.25">
      <c r="A3057" s="42"/>
      <c r="B3057" s="42"/>
      <c r="C3057" s="42"/>
      <c r="D3057" s="42"/>
      <c r="E3057" s="42"/>
      <c r="F3057" s="62"/>
      <c r="G3057" s="62"/>
      <c r="H3057" s="63"/>
      <c r="I3057" s="293"/>
      <c r="K3057" s="42"/>
      <c r="L3057" s="42"/>
      <c r="M3057" s="42"/>
      <c r="N3057" s="42"/>
      <c r="O3057" s="63"/>
      <c r="P3057" s="42"/>
      <c r="Q3057" s="42"/>
      <c r="S3057" s="42"/>
      <c r="T3057" s="39"/>
      <c r="U3057" s="39"/>
      <c r="V3057" s="39"/>
      <c r="W3057" s="39"/>
      <c r="X3057" s="39"/>
      <c r="Y3057" s="39"/>
      <c r="AN3057" s="68"/>
      <c r="AO3057" s="68"/>
    </row>
    <row r="3058" spans="1:41" s="43" customFormat="1" x14ac:dyDescent="0.25">
      <c r="A3058" s="42"/>
      <c r="B3058" s="42"/>
      <c r="C3058" s="42"/>
      <c r="D3058" s="42"/>
      <c r="E3058" s="42"/>
      <c r="F3058" s="62"/>
      <c r="G3058" s="62"/>
      <c r="H3058" s="63"/>
      <c r="I3058" s="293"/>
      <c r="K3058" s="42"/>
      <c r="L3058" s="42"/>
      <c r="M3058" s="42"/>
      <c r="N3058" s="42"/>
      <c r="O3058" s="63"/>
      <c r="P3058" s="42"/>
      <c r="Q3058" s="42"/>
      <c r="S3058" s="42"/>
      <c r="T3058" s="39"/>
      <c r="U3058" s="39"/>
      <c r="V3058" s="39"/>
      <c r="W3058" s="39"/>
      <c r="X3058" s="39"/>
      <c r="Y3058" s="39"/>
      <c r="AN3058" s="68"/>
      <c r="AO3058" s="68"/>
    </row>
    <row r="3059" spans="1:41" s="43" customFormat="1" x14ac:dyDescent="0.25">
      <c r="A3059" s="42"/>
      <c r="B3059" s="42"/>
      <c r="C3059" s="42"/>
      <c r="D3059" s="42"/>
      <c r="E3059" s="42"/>
      <c r="F3059" s="62"/>
      <c r="G3059" s="62"/>
      <c r="H3059" s="63"/>
      <c r="I3059" s="293"/>
      <c r="K3059" s="42"/>
      <c r="L3059" s="42"/>
      <c r="M3059" s="42"/>
      <c r="N3059" s="42"/>
      <c r="O3059" s="63"/>
      <c r="P3059" s="42"/>
      <c r="Q3059" s="42"/>
      <c r="S3059" s="42"/>
      <c r="T3059" s="39"/>
      <c r="U3059" s="39"/>
      <c r="V3059" s="39"/>
      <c r="W3059" s="39"/>
      <c r="X3059" s="39"/>
      <c r="Y3059" s="39"/>
      <c r="AN3059" s="68"/>
      <c r="AO3059" s="68"/>
    </row>
    <row r="3060" spans="1:41" s="43" customFormat="1" x14ac:dyDescent="0.25">
      <c r="A3060" s="42"/>
      <c r="B3060" s="42"/>
      <c r="C3060" s="42"/>
      <c r="D3060" s="42"/>
      <c r="E3060" s="42"/>
      <c r="F3060" s="62"/>
      <c r="G3060" s="62"/>
      <c r="H3060" s="63"/>
      <c r="I3060" s="293"/>
      <c r="K3060" s="42"/>
      <c r="L3060" s="42"/>
      <c r="M3060" s="42"/>
      <c r="N3060" s="42"/>
      <c r="O3060" s="63"/>
      <c r="P3060" s="42"/>
      <c r="Q3060" s="42"/>
      <c r="S3060" s="42"/>
      <c r="T3060" s="39"/>
      <c r="U3060" s="39"/>
      <c r="V3060" s="39"/>
      <c r="W3060" s="39"/>
      <c r="X3060" s="39"/>
      <c r="Y3060" s="39"/>
      <c r="AN3060" s="68"/>
      <c r="AO3060" s="68"/>
    </row>
    <row r="3061" spans="1:41" s="43" customFormat="1" x14ac:dyDescent="0.25">
      <c r="A3061" s="42"/>
      <c r="B3061" s="42"/>
      <c r="C3061" s="42"/>
      <c r="D3061" s="42"/>
      <c r="E3061" s="42"/>
      <c r="F3061" s="62"/>
      <c r="G3061" s="62"/>
      <c r="H3061" s="63"/>
      <c r="I3061" s="293"/>
      <c r="K3061" s="42"/>
      <c r="L3061" s="42"/>
      <c r="M3061" s="42"/>
      <c r="N3061" s="42"/>
      <c r="O3061" s="63"/>
      <c r="P3061" s="42"/>
      <c r="Q3061" s="42"/>
      <c r="S3061" s="42"/>
      <c r="T3061" s="39"/>
      <c r="U3061" s="39"/>
      <c r="V3061" s="39"/>
      <c r="W3061" s="39"/>
      <c r="X3061" s="39"/>
      <c r="Y3061" s="39"/>
      <c r="AN3061" s="68"/>
      <c r="AO3061" s="68"/>
    </row>
    <row r="3062" spans="1:41" s="43" customFormat="1" x14ac:dyDescent="0.25">
      <c r="A3062" s="42"/>
      <c r="B3062" s="42"/>
      <c r="C3062" s="42"/>
      <c r="D3062" s="42"/>
      <c r="E3062" s="42"/>
      <c r="F3062" s="62"/>
      <c r="G3062" s="62"/>
      <c r="H3062" s="63"/>
      <c r="I3062" s="293"/>
      <c r="K3062" s="42"/>
      <c r="L3062" s="42"/>
      <c r="M3062" s="42"/>
      <c r="N3062" s="42"/>
      <c r="O3062" s="63"/>
      <c r="P3062" s="42"/>
      <c r="Q3062" s="42"/>
      <c r="S3062" s="42"/>
      <c r="T3062" s="39"/>
      <c r="U3062" s="39"/>
      <c r="V3062" s="39"/>
      <c r="W3062" s="39"/>
      <c r="X3062" s="39"/>
      <c r="Y3062" s="39"/>
      <c r="AN3062" s="68"/>
      <c r="AO3062" s="68"/>
    </row>
    <row r="3063" spans="1:41" s="43" customFormat="1" x14ac:dyDescent="0.25">
      <c r="A3063" s="42"/>
      <c r="B3063" s="42"/>
      <c r="C3063" s="42"/>
      <c r="D3063" s="42"/>
      <c r="E3063" s="42"/>
      <c r="F3063" s="62"/>
      <c r="G3063" s="62"/>
      <c r="H3063" s="63"/>
      <c r="I3063" s="293"/>
      <c r="K3063" s="42"/>
      <c r="L3063" s="42"/>
      <c r="M3063" s="42"/>
      <c r="N3063" s="42"/>
      <c r="O3063" s="63"/>
      <c r="P3063" s="42"/>
      <c r="Q3063" s="42"/>
      <c r="S3063" s="42"/>
      <c r="T3063" s="39"/>
      <c r="U3063" s="39"/>
      <c r="V3063" s="39"/>
      <c r="W3063" s="39"/>
      <c r="X3063" s="39"/>
      <c r="Y3063" s="39"/>
      <c r="AN3063" s="68"/>
      <c r="AO3063" s="68"/>
    </row>
    <row r="3064" spans="1:41" s="43" customFormat="1" x14ac:dyDescent="0.25">
      <c r="A3064" s="42"/>
      <c r="B3064" s="42"/>
      <c r="C3064" s="42"/>
      <c r="D3064" s="42"/>
      <c r="E3064" s="42"/>
      <c r="F3064" s="62"/>
      <c r="G3064" s="62"/>
      <c r="H3064" s="63"/>
      <c r="I3064" s="293"/>
      <c r="K3064" s="42"/>
      <c r="L3064" s="42"/>
      <c r="M3064" s="42"/>
      <c r="N3064" s="42"/>
      <c r="O3064" s="63"/>
      <c r="P3064" s="42"/>
      <c r="Q3064" s="42"/>
      <c r="S3064" s="42"/>
      <c r="T3064" s="39"/>
      <c r="U3064" s="39"/>
      <c r="V3064" s="39"/>
      <c r="W3064" s="39"/>
      <c r="X3064" s="39"/>
      <c r="Y3064" s="39"/>
      <c r="AN3064" s="68"/>
      <c r="AO3064" s="68"/>
    </row>
    <row r="3065" spans="1:41" s="43" customFormat="1" x14ac:dyDescent="0.25">
      <c r="A3065" s="42"/>
      <c r="B3065" s="42"/>
      <c r="C3065" s="42"/>
      <c r="D3065" s="42"/>
      <c r="E3065" s="42"/>
      <c r="F3065" s="62"/>
      <c r="G3065" s="62"/>
      <c r="H3065" s="63"/>
      <c r="I3065" s="293"/>
      <c r="K3065" s="42"/>
      <c r="L3065" s="42"/>
      <c r="M3065" s="42"/>
      <c r="N3065" s="42"/>
      <c r="O3065" s="63"/>
      <c r="P3065" s="42"/>
      <c r="Q3065" s="42"/>
      <c r="S3065" s="42"/>
      <c r="T3065" s="39"/>
      <c r="U3065" s="39"/>
      <c r="V3065" s="39"/>
      <c r="W3065" s="39"/>
      <c r="X3065" s="39"/>
      <c r="Y3065" s="39"/>
      <c r="AN3065" s="68"/>
      <c r="AO3065" s="68"/>
    </row>
    <row r="3066" spans="1:41" s="43" customFormat="1" x14ac:dyDescent="0.25">
      <c r="A3066" s="42"/>
      <c r="B3066" s="42"/>
      <c r="C3066" s="42"/>
      <c r="D3066" s="42"/>
      <c r="E3066" s="42"/>
      <c r="F3066" s="62"/>
      <c r="G3066" s="62"/>
      <c r="H3066" s="63"/>
      <c r="I3066" s="293"/>
      <c r="K3066" s="42"/>
      <c r="L3066" s="42"/>
      <c r="M3066" s="42"/>
      <c r="N3066" s="42"/>
      <c r="O3066" s="63"/>
      <c r="P3066" s="42"/>
      <c r="Q3066" s="42"/>
      <c r="S3066" s="42"/>
      <c r="T3066" s="39"/>
      <c r="U3066" s="39"/>
      <c r="V3066" s="39"/>
      <c r="W3066" s="39"/>
      <c r="X3066" s="39"/>
      <c r="Y3066" s="39"/>
      <c r="AN3066" s="68"/>
      <c r="AO3066" s="68"/>
    </row>
    <row r="3067" spans="1:41" s="43" customFormat="1" x14ac:dyDescent="0.25">
      <c r="A3067" s="42"/>
      <c r="B3067" s="42"/>
      <c r="C3067" s="42"/>
      <c r="D3067" s="42"/>
      <c r="E3067" s="42"/>
      <c r="F3067" s="62"/>
      <c r="G3067" s="62"/>
      <c r="H3067" s="63"/>
      <c r="I3067" s="293"/>
      <c r="K3067" s="42"/>
      <c r="L3067" s="42"/>
      <c r="M3067" s="42"/>
      <c r="N3067" s="42"/>
      <c r="O3067" s="63"/>
      <c r="P3067" s="42"/>
      <c r="Q3067" s="42"/>
      <c r="S3067" s="42"/>
      <c r="T3067" s="39"/>
      <c r="U3067" s="39"/>
      <c r="V3067" s="39"/>
      <c r="W3067" s="39"/>
      <c r="X3067" s="39"/>
      <c r="Y3067" s="39"/>
      <c r="AN3067" s="68"/>
      <c r="AO3067" s="68"/>
    </row>
    <row r="3068" spans="1:41" s="43" customFormat="1" x14ac:dyDescent="0.25">
      <c r="A3068" s="42"/>
      <c r="B3068" s="42"/>
      <c r="C3068" s="42"/>
      <c r="D3068" s="42"/>
      <c r="E3068" s="42"/>
      <c r="F3068" s="62"/>
      <c r="G3068" s="62"/>
      <c r="H3068" s="63"/>
      <c r="I3068" s="293"/>
      <c r="K3068" s="42"/>
      <c r="L3068" s="42"/>
      <c r="M3068" s="42"/>
      <c r="N3068" s="42"/>
      <c r="O3068" s="63"/>
      <c r="P3068" s="42"/>
      <c r="Q3068" s="42"/>
      <c r="S3068" s="42"/>
      <c r="T3068" s="39"/>
      <c r="U3068" s="39"/>
      <c r="V3068" s="39"/>
      <c r="W3068" s="39"/>
      <c r="X3068" s="39"/>
      <c r="Y3068" s="39"/>
      <c r="AN3068" s="68"/>
      <c r="AO3068" s="68"/>
    </row>
    <row r="3069" spans="1:41" s="43" customFormat="1" x14ac:dyDescent="0.25">
      <c r="A3069" s="42"/>
      <c r="B3069" s="42"/>
      <c r="C3069" s="42"/>
      <c r="D3069" s="42"/>
      <c r="E3069" s="42"/>
      <c r="F3069" s="62"/>
      <c r="G3069" s="62"/>
      <c r="H3069" s="63"/>
      <c r="I3069" s="293"/>
      <c r="K3069" s="42"/>
      <c r="L3069" s="42"/>
      <c r="M3069" s="42"/>
      <c r="N3069" s="42"/>
      <c r="O3069" s="63"/>
      <c r="P3069" s="42"/>
      <c r="Q3069" s="42"/>
      <c r="S3069" s="42"/>
      <c r="T3069" s="39"/>
      <c r="U3069" s="39"/>
      <c r="V3069" s="39"/>
      <c r="W3069" s="39"/>
      <c r="X3069" s="39"/>
      <c r="Y3069" s="39"/>
      <c r="AN3069" s="68"/>
      <c r="AO3069" s="68"/>
    </row>
    <row r="3070" spans="1:41" s="43" customFormat="1" x14ac:dyDescent="0.25">
      <c r="A3070" s="42"/>
      <c r="B3070" s="42"/>
      <c r="C3070" s="42"/>
      <c r="D3070" s="42"/>
      <c r="E3070" s="42"/>
      <c r="F3070" s="62"/>
      <c r="G3070" s="62"/>
      <c r="H3070" s="63"/>
      <c r="I3070" s="293"/>
      <c r="K3070" s="42"/>
      <c r="L3070" s="42"/>
      <c r="M3070" s="42"/>
      <c r="N3070" s="42"/>
      <c r="O3070" s="63"/>
      <c r="P3070" s="42"/>
      <c r="Q3070" s="42"/>
      <c r="S3070" s="42"/>
      <c r="T3070" s="39"/>
      <c r="U3070" s="39"/>
      <c r="V3070" s="39"/>
      <c r="W3070" s="39"/>
      <c r="X3070" s="39"/>
      <c r="Y3070" s="39"/>
      <c r="AN3070" s="68"/>
      <c r="AO3070" s="68"/>
    </row>
    <row r="3071" spans="1:41" s="43" customFormat="1" x14ac:dyDescent="0.25">
      <c r="A3071" s="42"/>
      <c r="B3071" s="42"/>
      <c r="C3071" s="42"/>
      <c r="D3071" s="42"/>
      <c r="E3071" s="42"/>
      <c r="F3071" s="62"/>
      <c r="G3071" s="62"/>
      <c r="H3071" s="63"/>
      <c r="I3071" s="293"/>
      <c r="K3071" s="42"/>
      <c r="L3071" s="42"/>
      <c r="M3071" s="42"/>
      <c r="N3071" s="42"/>
      <c r="O3071" s="63"/>
      <c r="P3071" s="42"/>
      <c r="Q3071" s="42"/>
      <c r="S3071" s="42"/>
      <c r="T3071" s="39"/>
      <c r="U3071" s="39"/>
      <c r="V3071" s="39"/>
      <c r="W3071" s="39"/>
      <c r="X3071" s="39"/>
      <c r="Y3071" s="39"/>
      <c r="AN3071" s="68"/>
      <c r="AO3071" s="68"/>
    </row>
    <row r="3072" spans="1:41" s="43" customFormat="1" x14ac:dyDescent="0.25">
      <c r="A3072" s="42"/>
      <c r="B3072" s="42"/>
      <c r="C3072" s="42"/>
      <c r="D3072" s="42"/>
      <c r="E3072" s="42"/>
      <c r="F3072" s="62"/>
      <c r="G3072" s="62"/>
      <c r="H3072" s="63"/>
      <c r="I3072" s="293"/>
      <c r="K3072" s="42"/>
      <c r="L3072" s="42"/>
      <c r="M3072" s="42"/>
      <c r="N3072" s="42"/>
      <c r="O3072" s="63"/>
      <c r="P3072" s="42"/>
      <c r="Q3072" s="42"/>
      <c r="S3072" s="42"/>
      <c r="T3072" s="39"/>
      <c r="U3072" s="39"/>
      <c r="V3072" s="39"/>
      <c r="W3072" s="39"/>
      <c r="X3072" s="39"/>
      <c r="Y3072" s="39"/>
      <c r="AN3072" s="68"/>
      <c r="AO3072" s="68"/>
    </row>
    <row r="3073" spans="1:41" s="43" customFormat="1" x14ac:dyDescent="0.25">
      <c r="A3073" s="42"/>
      <c r="B3073" s="42"/>
      <c r="C3073" s="42"/>
      <c r="D3073" s="42"/>
      <c r="E3073" s="42"/>
      <c r="F3073" s="62"/>
      <c r="G3073" s="62"/>
      <c r="H3073" s="63"/>
      <c r="I3073" s="293"/>
      <c r="K3073" s="42"/>
      <c r="L3073" s="42"/>
      <c r="M3073" s="42"/>
      <c r="N3073" s="42"/>
      <c r="O3073" s="63"/>
      <c r="P3073" s="42"/>
      <c r="Q3073" s="42"/>
      <c r="S3073" s="42"/>
      <c r="T3073" s="39"/>
      <c r="U3073" s="39"/>
      <c r="V3073" s="39"/>
      <c r="W3073" s="39"/>
      <c r="X3073" s="39"/>
      <c r="Y3073" s="39"/>
      <c r="AN3073" s="68"/>
      <c r="AO3073" s="68"/>
    </row>
    <row r="3074" spans="1:41" s="43" customFormat="1" x14ac:dyDescent="0.25">
      <c r="A3074" s="42"/>
      <c r="B3074" s="42"/>
      <c r="C3074" s="42"/>
      <c r="D3074" s="42"/>
      <c r="E3074" s="42"/>
      <c r="F3074" s="62"/>
      <c r="G3074" s="62"/>
      <c r="H3074" s="63"/>
      <c r="I3074" s="293"/>
      <c r="K3074" s="42"/>
      <c r="L3074" s="42"/>
      <c r="M3074" s="42"/>
      <c r="N3074" s="42"/>
      <c r="O3074" s="63"/>
      <c r="P3074" s="42"/>
      <c r="Q3074" s="42"/>
      <c r="S3074" s="42"/>
      <c r="T3074" s="39"/>
      <c r="U3074" s="39"/>
      <c r="V3074" s="39"/>
      <c r="W3074" s="39"/>
      <c r="X3074" s="39"/>
      <c r="Y3074" s="39"/>
      <c r="AN3074" s="68"/>
      <c r="AO3074" s="68"/>
    </row>
    <row r="3075" spans="1:41" s="43" customFormat="1" x14ac:dyDescent="0.25">
      <c r="A3075" s="42"/>
      <c r="B3075" s="42"/>
      <c r="C3075" s="42"/>
      <c r="D3075" s="42"/>
      <c r="E3075" s="42"/>
      <c r="F3075" s="62"/>
      <c r="G3075" s="62"/>
      <c r="H3075" s="63"/>
      <c r="I3075" s="293"/>
      <c r="K3075" s="42"/>
      <c r="L3075" s="42"/>
      <c r="M3075" s="42"/>
      <c r="N3075" s="42"/>
      <c r="O3075" s="63"/>
      <c r="P3075" s="42"/>
      <c r="Q3075" s="42"/>
      <c r="S3075" s="42"/>
      <c r="T3075" s="39"/>
      <c r="U3075" s="39"/>
      <c r="V3075" s="39"/>
      <c r="W3075" s="39"/>
      <c r="X3075" s="39"/>
      <c r="Y3075" s="39"/>
      <c r="AN3075" s="68"/>
      <c r="AO3075" s="68"/>
    </row>
    <row r="3076" spans="1:41" s="43" customFormat="1" x14ac:dyDescent="0.25">
      <c r="A3076" s="42"/>
      <c r="B3076" s="42"/>
      <c r="C3076" s="42"/>
      <c r="D3076" s="42"/>
      <c r="E3076" s="42"/>
      <c r="F3076" s="62"/>
      <c r="G3076" s="62"/>
      <c r="H3076" s="63"/>
      <c r="I3076" s="293"/>
      <c r="K3076" s="42"/>
      <c r="L3076" s="42"/>
      <c r="M3076" s="42"/>
      <c r="N3076" s="42"/>
      <c r="O3076" s="63"/>
      <c r="P3076" s="42"/>
      <c r="Q3076" s="42"/>
      <c r="S3076" s="42"/>
      <c r="T3076" s="39"/>
      <c r="U3076" s="39"/>
      <c r="V3076" s="39"/>
      <c r="W3076" s="39"/>
      <c r="X3076" s="39"/>
      <c r="Y3076" s="39"/>
      <c r="AN3076" s="68"/>
      <c r="AO3076" s="68"/>
    </row>
    <row r="3077" spans="1:41" s="43" customFormat="1" x14ac:dyDescent="0.25">
      <c r="A3077" s="42"/>
      <c r="B3077" s="42"/>
      <c r="C3077" s="42"/>
      <c r="D3077" s="42"/>
      <c r="E3077" s="42"/>
      <c r="F3077" s="62"/>
      <c r="G3077" s="62"/>
      <c r="H3077" s="63"/>
      <c r="I3077" s="293"/>
      <c r="K3077" s="42"/>
      <c r="L3077" s="42"/>
      <c r="M3077" s="42"/>
      <c r="N3077" s="42"/>
      <c r="O3077" s="63"/>
      <c r="P3077" s="42"/>
      <c r="Q3077" s="42"/>
      <c r="S3077" s="42"/>
      <c r="T3077" s="39"/>
      <c r="U3077" s="39"/>
      <c r="V3077" s="39"/>
      <c r="W3077" s="39"/>
      <c r="X3077" s="39"/>
      <c r="Y3077" s="39"/>
      <c r="AN3077" s="68"/>
      <c r="AO3077" s="68"/>
    </row>
    <row r="3078" spans="1:41" s="43" customFormat="1" x14ac:dyDescent="0.25">
      <c r="A3078" s="42"/>
      <c r="B3078" s="42"/>
      <c r="C3078" s="42"/>
      <c r="D3078" s="42"/>
      <c r="E3078" s="42"/>
      <c r="F3078" s="62"/>
      <c r="G3078" s="62"/>
      <c r="H3078" s="63"/>
      <c r="I3078" s="293"/>
      <c r="K3078" s="42"/>
      <c r="L3078" s="42"/>
      <c r="M3078" s="42"/>
      <c r="N3078" s="42"/>
      <c r="O3078" s="63"/>
      <c r="P3078" s="42"/>
      <c r="Q3078" s="42"/>
      <c r="S3078" s="42"/>
      <c r="T3078" s="39"/>
      <c r="U3078" s="39"/>
      <c r="V3078" s="39"/>
      <c r="W3078" s="39"/>
      <c r="X3078" s="39"/>
      <c r="Y3078" s="39"/>
      <c r="AN3078" s="68"/>
      <c r="AO3078" s="68"/>
    </row>
    <row r="3079" spans="1:41" s="43" customFormat="1" x14ac:dyDescent="0.25">
      <c r="A3079" s="42"/>
      <c r="B3079" s="42"/>
      <c r="C3079" s="42"/>
      <c r="D3079" s="42"/>
      <c r="E3079" s="42"/>
      <c r="F3079" s="62"/>
      <c r="G3079" s="62"/>
      <c r="H3079" s="63"/>
      <c r="I3079" s="293"/>
      <c r="K3079" s="42"/>
      <c r="L3079" s="42"/>
      <c r="M3079" s="42"/>
      <c r="N3079" s="42"/>
      <c r="O3079" s="63"/>
      <c r="P3079" s="42"/>
      <c r="Q3079" s="42"/>
      <c r="S3079" s="42"/>
      <c r="T3079" s="39"/>
      <c r="U3079" s="39"/>
      <c r="V3079" s="39"/>
      <c r="W3079" s="39"/>
      <c r="X3079" s="39"/>
      <c r="Y3079" s="39"/>
      <c r="AN3079" s="68"/>
      <c r="AO3079" s="68"/>
    </row>
    <row r="3080" spans="1:41" s="43" customFormat="1" x14ac:dyDescent="0.25">
      <c r="A3080" s="42"/>
      <c r="B3080" s="42"/>
      <c r="C3080" s="42"/>
      <c r="D3080" s="42"/>
      <c r="E3080" s="42"/>
      <c r="F3080" s="62"/>
      <c r="G3080" s="62"/>
      <c r="H3080" s="63"/>
      <c r="I3080" s="293"/>
      <c r="K3080" s="42"/>
      <c r="L3080" s="42"/>
      <c r="M3080" s="42"/>
      <c r="N3080" s="42"/>
      <c r="O3080" s="63"/>
      <c r="P3080" s="42"/>
      <c r="Q3080" s="42"/>
      <c r="S3080" s="42"/>
      <c r="T3080" s="39"/>
      <c r="U3080" s="39"/>
      <c r="V3080" s="39"/>
      <c r="W3080" s="39"/>
      <c r="X3080" s="39"/>
      <c r="Y3080" s="39"/>
      <c r="AN3080" s="68"/>
      <c r="AO3080" s="68"/>
    </row>
    <row r="3081" spans="1:41" s="43" customFormat="1" x14ac:dyDescent="0.25">
      <c r="A3081" s="42"/>
      <c r="B3081" s="42"/>
      <c r="C3081" s="42"/>
      <c r="D3081" s="42"/>
      <c r="E3081" s="42"/>
      <c r="F3081" s="62"/>
      <c r="G3081" s="62"/>
      <c r="H3081" s="63"/>
      <c r="I3081" s="293"/>
      <c r="K3081" s="42"/>
      <c r="L3081" s="42"/>
      <c r="M3081" s="42"/>
      <c r="N3081" s="42"/>
      <c r="O3081" s="63"/>
      <c r="P3081" s="42"/>
      <c r="Q3081" s="42"/>
      <c r="S3081" s="42"/>
      <c r="T3081" s="39"/>
      <c r="U3081" s="39"/>
      <c r="V3081" s="39"/>
      <c r="W3081" s="39"/>
      <c r="X3081" s="39"/>
      <c r="Y3081" s="39"/>
      <c r="AN3081" s="68"/>
      <c r="AO3081" s="68"/>
    </row>
    <row r="3082" spans="1:41" s="43" customFormat="1" x14ac:dyDescent="0.25">
      <c r="A3082" s="42"/>
      <c r="B3082" s="42"/>
      <c r="C3082" s="42"/>
      <c r="D3082" s="42"/>
      <c r="E3082" s="42"/>
      <c r="F3082" s="62"/>
      <c r="G3082" s="62"/>
      <c r="H3082" s="63"/>
      <c r="I3082" s="293"/>
      <c r="K3082" s="42"/>
      <c r="L3082" s="42"/>
      <c r="M3082" s="42"/>
      <c r="N3082" s="42"/>
      <c r="O3082" s="63"/>
      <c r="P3082" s="42"/>
      <c r="Q3082" s="42"/>
      <c r="S3082" s="42"/>
      <c r="T3082" s="39"/>
      <c r="U3082" s="39"/>
      <c r="V3082" s="39"/>
      <c r="W3082" s="39"/>
      <c r="X3082" s="39"/>
      <c r="Y3082" s="39"/>
      <c r="AN3082" s="68"/>
      <c r="AO3082" s="68"/>
    </row>
    <row r="3083" spans="1:41" s="43" customFormat="1" x14ac:dyDescent="0.25">
      <c r="A3083" s="42"/>
      <c r="B3083" s="42"/>
      <c r="C3083" s="42"/>
      <c r="D3083" s="42"/>
      <c r="E3083" s="42"/>
      <c r="F3083" s="62"/>
      <c r="G3083" s="62"/>
      <c r="H3083" s="63"/>
      <c r="I3083" s="293"/>
      <c r="K3083" s="42"/>
      <c r="L3083" s="42"/>
      <c r="M3083" s="42"/>
      <c r="N3083" s="42"/>
      <c r="O3083" s="63"/>
      <c r="P3083" s="42"/>
      <c r="Q3083" s="42"/>
      <c r="S3083" s="42"/>
      <c r="T3083" s="39"/>
      <c r="U3083" s="39"/>
      <c r="V3083" s="39"/>
      <c r="W3083" s="39"/>
      <c r="X3083" s="39"/>
      <c r="Y3083" s="39"/>
      <c r="AN3083" s="68"/>
      <c r="AO3083" s="68"/>
    </row>
    <row r="3084" spans="1:41" s="43" customFormat="1" x14ac:dyDescent="0.25">
      <c r="A3084" s="42"/>
      <c r="B3084" s="42"/>
      <c r="C3084" s="42"/>
      <c r="D3084" s="42"/>
      <c r="E3084" s="42"/>
      <c r="F3084" s="62"/>
      <c r="G3084" s="62"/>
      <c r="H3084" s="63"/>
      <c r="I3084" s="293"/>
      <c r="K3084" s="42"/>
      <c r="L3084" s="42"/>
      <c r="M3084" s="42"/>
      <c r="N3084" s="42"/>
      <c r="O3084" s="63"/>
      <c r="P3084" s="42"/>
      <c r="Q3084" s="42"/>
      <c r="S3084" s="42"/>
      <c r="T3084" s="39"/>
      <c r="U3084" s="39"/>
      <c r="V3084" s="39"/>
      <c r="W3084" s="39"/>
      <c r="X3084" s="39"/>
      <c r="Y3084" s="39"/>
      <c r="AN3084" s="68"/>
      <c r="AO3084" s="68"/>
    </row>
    <row r="3085" spans="1:41" s="43" customFormat="1" x14ac:dyDescent="0.25">
      <c r="A3085" s="42"/>
      <c r="B3085" s="42"/>
      <c r="C3085" s="42"/>
      <c r="D3085" s="42"/>
      <c r="E3085" s="42"/>
      <c r="F3085" s="62"/>
      <c r="G3085" s="62"/>
      <c r="H3085" s="63"/>
      <c r="I3085" s="293"/>
      <c r="K3085" s="42"/>
      <c r="L3085" s="42"/>
      <c r="M3085" s="42"/>
      <c r="N3085" s="42"/>
      <c r="O3085" s="63"/>
      <c r="P3085" s="42"/>
      <c r="Q3085" s="42"/>
      <c r="S3085" s="42"/>
      <c r="T3085" s="39"/>
      <c r="U3085" s="39"/>
      <c r="V3085" s="39"/>
      <c r="W3085" s="39"/>
      <c r="X3085" s="39"/>
      <c r="Y3085" s="39"/>
      <c r="AN3085" s="68"/>
      <c r="AO3085" s="68"/>
    </row>
    <row r="3086" spans="1:41" s="43" customFormat="1" x14ac:dyDescent="0.25">
      <c r="A3086" s="42"/>
      <c r="B3086" s="42"/>
      <c r="C3086" s="42"/>
      <c r="D3086" s="42"/>
      <c r="E3086" s="42"/>
      <c r="F3086" s="62"/>
      <c r="G3086" s="62"/>
      <c r="H3086" s="63"/>
      <c r="I3086" s="293"/>
      <c r="K3086" s="42"/>
      <c r="L3086" s="42"/>
      <c r="M3086" s="42"/>
      <c r="N3086" s="42"/>
      <c r="O3086" s="63"/>
      <c r="P3086" s="42"/>
      <c r="Q3086" s="42"/>
      <c r="S3086" s="42"/>
      <c r="T3086" s="39"/>
      <c r="U3086" s="39"/>
      <c r="V3086" s="39"/>
      <c r="W3086" s="39"/>
      <c r="X3086" s="39"/>
      <c r="Y3086" s="39"/>
      <c r="AN3086" s="68"/>
      <c r="AO3086" s="68"/>
    </row>
    <row r="3087" spans="1:41" s="43" customFormat="1" x14ac:dyDescent="0.25">
      <c r="A3087" s="42"/>
      <c r="B3087" s="42"/>
      <c r="C3087" s="42"/>
      <c r="D3087" s="42"/>
      <c r="E3087" s="42"/>
      <c r="F3087" s="62"/>
      <c r="G3087" s="62"/>
      <c r="H3087" s="63"/>
      <c r="I3087" s="293"/>
      <c r="K3087" s="42"/>
      <c r="L3087" s="42"/>
      <c r="M3087" s="42"/>
      <c r="N3087" s="42"/>
      <c r="O3087" s="63"/>
      <c r="P3087" s="42"/>
      <c r="Q3087" s="42"/>
      <c r="S3087" s="42"/>
      <c r="T3087" s="39"/>
      <c r="U3087" s="39"/>
      <c r="V3087" s="39"/>
      <c r="W3087" s="39"/>
      <c r="X3087" s="39"/>
      <c r="Y3087" s="39"/>
      <c r="AN3087" s="68"/>
      <c r="AO3087" s="68"/>
    </row>
    <row r="3088" spans="1:41" s="43" customFormat="1" x14ac:dyDescent="0.25">
      <c r="A3088" s="42"/>
      <c r="B3088" s="42"/>
      <c r="C3088" s="42"/>
      <c r="D3088" s="42"/>
      <c r="E3088" s="42"/>
      <c r="F3088" s="62"/>
      <c r="G3088" s="62"/>
      <c r="H3088" s="63"/>
      <c r="I3088" s="293"/>
      <c r="K3088" s="42"/>
      <c r="L3088" s="42"/>
      <c r="M3088" s="42"/>
      <c r="N3088" s="42"/>
      <c r="O3088" s="63"/>
      <c r="P3088" s="42"/>
      <c r="Q3088" s="42"/>
      <c r="S3088" s="42"/>
      <c r="T3088" s="39"/>
      <c r="U3088" s="39"/>
      <c r="V3088" s="39"/>
      <c r="W3088" s="39"/>
      <c r="X3088" s="39"/>
      <c r="Y3088" s="39"/>
      <c r="AN3088" s="68"/>
      <c r="AO3088" s="68"/>
    </row>
    <row r="3089" spans="1:41" s="43" customFormat="1" x14ac:dyDescent="0.25">
      <c r="A3089" s="42"/>
      <c r="B3089" s="42"/>
      <c r="C3089" s="42"/>
      <c r="D3089" s="42"/>
      <c r="E3089" s="42"/>
      <c r="F3089" s="62"/>
      <c r="G3089" s="62"/>
      <c r="H3089" s="63"/>
      <c r="I3089" s="293"/>
      <c r="K3089" s="42"/>
      <c r="L3089" s="42"/>
      <c r="M3089" s="42"/>
      <c r="N3089" s="42"/>
      <c r="O3089" s="63"/>
      <c r="P3089" s="42"/>
      <c r="Q3089" s="42"/>
      <c r="S3089" s="42"/>
      <c r="T3089" s="39"/>
      <c r="U3089" s="39"/>
      <c r="V3089" s="39"/>
      <c r="W3089" s="39"/>
      <c r="X3089" s="39"/>
      <c r="Y3089" s="39"/>
      <c r="AN3089" s="68"/>
      <c r="AO3089" s="68"/>
    </row>
    <row r="3090" spans="1:41" s="43" customFormat="1" x14ac:dyDescent="0.25">
      <c r="A3090" s="42"/>
      <c r="B3090" s="42"/>
      <c r="C3090" s="42"/>
      <c r="D3090" s="42"/>
      <c r="E3090" s="42"/>
      <c r="F3090" s="62"/>
      <c r="G3090" s="62"/>
      <c r="H3090" s="63"/>
      <c r="I3090" s="293"/>
      <c r="K3090" s="42"/>
      <c r="L3090" s="42"/>
      <c r="M3090" s="42"/>
      <c r="N3090" s="42"/>
      <c r="O3090" s="63"/>
      <c r="P3090" s="42"/>
      <c r="Q3090" s="42"/>
      <c r="S3090" s="42"/>
      <c r="T3090" s="39"/>
      <c r="U3090" s="39"/>
      <c r="V3090" s="39"/>
      <c r="W3090" s="39"/>
      <c r="X3090" s="39"/>
      <c r="Y3090" s="39"/>
      <c r="AN3090" s="68"/>
      <c r="AO3090" s="68"/>
    </row>
    <row r="3091" spans="1:41" s="43" customFormat="1" x14ac:dyDescent="0.25">
      <c r="A3091" s="42"/>
      <c r="B3091" s="42"/>
      <c r="C3091" s="42"/>
      <c r="D3091" s="42"/>
      <c r="E3091" s="42"/>
      <c r="F3091" s="62"/>
      <c r="G3091" s="62"/>
      <c r="H3091" s="63"/>
      <c r="I3091" s="293"/>
      <c r="K3091" s="42"/>
      <c r="L3091" s="42"/>
      <c r="M3091" s="42"/>
      <c r="N3091" s="42"/>
      <c r="O3091" s="63"/>
      <c r="P3091" s="42"/>
      <c r="Q3091" s="42"/>
      <c r="S3091" s="42"/>
      <c r="T3091" s="39"/>
      <c r="U3091" s="39"/>
      <c r="V3091" s="39"/>
      <c r="W3091" s="39"/>
      <c r="X3091" s="39"/>
      <c r="Y3091" s="39"/>
      <c r="AN3091" s="68"/>
      <c r="AO3091" s="68"/>
    </row>
    <row r="3092" spans="1:41" s="43" customFormat="1" x14ac:dyDescent="0.25">
      <c r="A3092" s="42"/>
      <c r="B3092" s="42"/>
      <c r="C3092" s="42"/>
      <c r="D3092" s="42"/>
      <c r="E3092" s="42"/>
      <c r="F3092" s="62"/>
      <c r="G3092" s="62"/>
      <c r="H3092" s="63"/>
      <c r="I3092" s="293"/>
      <c r="K3092" s="42"/>
      <c r="L3092" s="42"/>
      <c r="M3092" s="42"/>
      <c r="N3092" s="42"/>
      <c r="O3092" s="63"/>
      <c r="P3092" s="42"/>
      <c r="Q3092" s="42"/>
      <c r="S3092" s="42"/>
      <c r="T3092" s="39"/>
      <c r="U3092" s="39"/>
      <c r="V3092" s="39"/>
      <c r="W3092" s="39"/>
      <c r="X3092" s="39"/>
      <c r="Y3092" s="39"/>
      <c r="AN3092" s="68"/>
      <c r="AO3092" s="68"/>
    </row>
    <row r="3093" spans="1:41" s="43" customFormat="1" x14ac:dyDescent="0.25">
      <c r="A3093" s="42"/>
      <c r="B3093" s="42"/>
      <c r="C3093" s="42"/>
      <c r="D3093" s="42"/>
      <c r="E3093" s="42"/>
      <c r="F3093" s="62"/>
      <c r="G3093" s="62"/>
      <c r="H3093" s="63"/>
      <c r="I3093" s="293"/>
      <c r="K3093" s="42"/>
      <c r="L3093" s="42"/>
      <c r="M3093" s="42"/>
      <c r="N3093" s="42"/>
      <c r="O3093" s="63"/>
      <c r="P3093" s="42"/>
      <c r="Q3093" s="42"/>
      <c r="S3093" s="42"/>
      <c r="T3093" s="39"/>
      <c r="U3093" s="39"/>
      <c r="V3093" s="39"/>
      <c r="W3093" s="39"/>
      <c r="X3093" s="39"/>
      <c r="Y3093" s="39"/>
      <c r="AN3093" s="68"/>
      <c r="AO3093" s="68"/>
    </row>
    <row r="3094" spans="1:41" s="43" customFormat="1" x14ac:dyDescent="0.25">
      <c r="A3094" s="42"/>
      <c r="B3094" s="42"/>
      <c r="C3094" s="42"/>
      <c r="D3094" s="42"/>
      <c r="E3094" s="42"/>
      <c r="F3094" s="62"/>
      <c r="G3094" s="62"/>
      <c r="H3094" s="63"/>
      <c r="I3094" s="293"/>
      <c r="K3094" s="42"/>
      <c r="L3094" s="42"/>
      <c r="M3094" s="42"/>
      <c r="N3094" s="42"/>
      <c r="O3094" s="63"/>
      <c r="P3094" s="42"/>
      <c r="Q3094" s="42"/>
      <c r="S3094" s="42"/>
      <c r="T3094" s="39"/>
      <c r="U3094" s="39"/>
      <c r="V3094" s="39"/>
      <c r="W3094" s="39"/>
      <c r="X3094" s="39"/>
      <c r="Y3094" s="39"/>
      <c r="AN3094" s="68"/>
      <c r="AO3094" s="68"/>
    </row>
    <row r="3095" spans="1:41" s="43" customFormat="1" x14ac:dyDescent="0.25">
      <c r="A3095" s="42"/>
      <c r="B3095" s="42"/>
      <c r="C3095" s="42"/>
      <c r="D3095" s="42"/>
      <c r="E3095" s="42"/>
      <c r="F3095" s="62"/>
      <c r="G3095" s="62"/>
      <c r="H3095" s="63"/>
      <c r="I3095" s="293"/>
      <c r="K3095" s="42"/>
      <c r="L3095" s="42"/>
      <c r="M3095" s="42"/>
      <c r="N3095" s="42"/>
      <c r="O3095" s="63"/>
      <c r="P3095" s="42"/>
      <c r="Q3095" s="42"/>
      <c r="S3095" s="42"/>
      <c r="T3095" s="39"/>
      <c r="U3095" s="39"/>
      <c r="V3095" s="39"/>
      <c r="W3095" s="39"/>
      <c r="X3095" s="39"/>
      <c r="Y3095" s="39"/>
      <c r="AN3095" s="68"/>
      <c r="AO3095" s="68"/>
    </row>
    <row r="3096" spans="1:41" s="43" customFormat="1" x14ac:dyDescent="0.25">
      <c r="A3096" s="42"/>
      <c r="B3096" s="42"/>
      <c r="C3096" s="42"/>
      <c r="D3096" s="42"/>
      <c r="E3096" s="42"/>
      <c r="F3096" s="62"/>
      <c r="G3096" s="62"/>
      <c r="H3096" s="63"/>
      <c r="I3096" s="293"/>
      <c r="K3096" s="42"/>
      <c r="L3096" s="42"/>
      <c r="M3096" s="42"/>
      <c r="N3096" s="42"/>
      <c r="O3096" s="63"/>
      <c r="P3096" s="42"/>
      <c r="Q3096" s="42"/>
      <c r="S3096" s="42"/>
      <c r="T3096" s="39"/>
      <c r="U3096" s="39"/>
      <c r="V3096" s="39"/>
      <c r="W3096" s="39"/>
      <c r="X3096" s="39"/>
      <c r="Y3096" s="39"/>
      <c r="AN3096" s="68"/>
      <c r="AO3096" s="68"/>
    </row>
    <row r="3097" spans="1:41" s="43" customFormat="1" x14ac:dyDescent="0.25">
      <c r="A3097" s="42"/>
      <c r="B3097" s="42"/>
      <c r="C3097" s="42"/>
      <c r="D3097" s="42"/>
      <c r="E3097" s="42"/>
      <c r="F3097" s="62"/>
      <c r="G3097" s="62"/>
      <c r="H3097" s="63"/>
      <c r="I3097" s="293"/>
      <c r="K3097" s="42"/>
      <c r="L3097" s="42"/>
      <c r="M3097" s="42"/>
      <c r="N3097" s="42"/>
      <c r="O3097" s="63"/>
      <c r="P3097" s="42"/>
      <c r="Q3097" s="42"/>
      <c r="S3097" s="42"/>
      <c r="T3097" s="39"/>
      <c r="U3097" s="39"/>
      <c r="V3097" s="39"/>
      <c r="W3097" s="39"/>
      <c r="X3097" s="39"/>
      <c r="Y3097" s="39"/>
      <c r="AN3097" s="68"/>
      <c r="AO3097" s="68"/>
    </row>
    <row r="3098" spans="1:41" s="43" customFormat="1" x14ac:dyDescent="0.25">
      <c r="A3098" s="42"/>
      <c r="B3098" s="42"/>
      <c r="C3098" s="42"/>
      <c r="D3098" s="42"/>
      <c r="E3098" s="42"/>
      <c r="F3098" s="62"/>
      <c r="G3098" s="62"/>
      <c r="H3098" s="63"/>
      <c r="I3098" s="293"/>
      <c r="K3098" s="42"/>
      <c r="L3098" s="42"/>
      <c r="M3098" s="42"/>
      <c r="N3098" s="42"/>
      <c r="O3098" s="63"/>
      <c r="P3098" s="42"/>
      <c r="Q3098" s="42"/>
      <c r="S3098" s="42"/>
      <c r="T3098" s="39"/>
      <c r="U3098" s="39"/>
      <c r="V3098" s="39"/>
      <c r="W3098" s="39"/>
      <c r="X3098" s="39"/>
      <c r="Y3098" s="39"/>
      <c r="AN3098" s="68"/>
      <c r="AO3098" s="68"/>
    </row>
    <row r="3099" spans="1:41" s="43" customFormat="1" x14ac:dyDescent="0.25">
      <c r="A3099" s="42"/>
      <c r="B3099" s="42"/>
      <c r="C3099" s="42"/>
      <c r="D3099" s="42"/>
      <c r="E3099" s="42"/>
      <c r="F3099" s="62"/>
      <c r="G3099" s="62"/>
      <c r="H3099" s="63"/>
      <c r="I3099" s="293"/>
      <c r="K3099" s="42"/>
      <c r="L3099" s="42"/>
      <c r="M3099" s="42"/>
      <c r="N3099" s="42"/>
      <c r="O3099" s="63"/>
      <c r="P3099" s="42"/>
      <c r="Q3099" s="42"/>
      <c r="S3099" s="42"/>
      <c r="T3099" s="39"/>
      <c r="U3099" s="39"/>
      <c r="V3099" s="39"/>
      <c r="W3099" s="39"/>
      <c r="X3099" s="39"/>
      <c r="Y3099" s="39"/>
      <c r="AN3099" s="68"/>
      <c r="AO3099" s="68"/>
    </row>
    <row r="3100" spans="1:41" s="43" customFormat="1" x14ac:dyDescent="0.25">
      <c r="A3100" s="42"/>
      <c r="B3100" s="42"/>
      <c r="C3100" s="42"/>
      <c r="D3100" s="42"/>
      <c r="E3100" s="42"/>
      <c r="F3100" s="62"/>
      <c r="G3100" s="62"/>
      <c r="H3100" s="63"/>
      <c r="I3100" s="293"/>
      <c r="K3100" s="42"/>
      <c r="L3100" s="42"/>
      <c r="M3100" s="42"/>
      <c r="N3100" s="42"/>
      <c r="O3100" s="63"/>
      <c r="P3100" s="42"/>
      <c r="Q3100" s="42"/>
      <c r="S3100" s="42"/>
      <c r="T3100" s="39"/>
      <c r="U3100" s="39"/>
      <c r="V3100" s="39"/>
      <c r="W3100" s="39"/>
      <c r="X3100" s="39"/>
      <c r="Y3100" s="39"/>
      <c r="AN3100" s="68"/>
      <c r="AO3100" s="68"/>
    </row>
    <row r="3101" spans="1:41" s="43" customFormat="1" x14ac:dyDescent="0.25">
      <c r="A3101" s="42"/>
      <c r="B3101" s="42"/>
      <c r="C3101" s="42"/>
      <c r="D3101" s="42"/>
      <c r="E3101" s="42"/>
      <c r="F3101" s="62"/>
      <c r="G3101" s="62"/>
      <c r="H3101" s="63"/>
      <c r="I3101" s="293"/>
      <c r="K3101" s="42"/>
      <c r="L3101" s="42"/>
      <c r="M3101" s="42"/>
      <c r="N3101" s="42"/>
      <c r="O3101" s="63"/>
      <c r="P3101" s="42"/>
      <c r="Q3101" s="42"/>
      <c r="S3101" s="42"/>
      <c r="T3101" s="39"/>
      <c r="U3101" s="39"/>
      <c r="V3101" s="39"/>
      <c r="W3101" s="39"/>
      <c r="X3101" s="39"/>
      <c r="Y3101" s="39"/>
      <c r="AN3101" s="68"/>
      <c r="AO3101" s="68"/>
    </row>
    <row r="3102" spans="1:41" s="43" customFormat="1" x14ac:dyDescent="0.25">
      <c r="A3102" s="42"/>
      <c r="B3102" s="42"/>
      <c r="C3102" s="42"/>
      <c r="D3102" s="42"/>
      <c r="E3102" s="42"/>
      <c r="F3102" s="62"/>
      <c r="G3102" s="62"/>
      <c r="H3102" s="63"/>
      <c r="I3102" s="293"/>
      <c r="K3102" s="42"/>
      <c r="L3102" s="42"/>
      <c r="M3102" s="42"/>
      <c r="N3102" s="42"/>
      <c r="O3102" s="63"/>
      <c r="P3102" s="42"/>
      <c r="Q3102" s="42"/>
      <c r="S3102" s="42"/>
      <c r="T3102" s="39"/>
      <c r="U3102" s="39"/>
      <c r="V3102" s="39"/>
      <c r="W3102" s="39"/>
      <c r="X3102" s="39"/>
      <c r="Y3102" s="39"/>
      <c r="AN3102" s="68"/>
      <c r="AO3102" s="68"/>
    </row>
    <row r="3103" spans="1:41" s="43" customFormat="1" x14ac:dyDescent="0.25">
      <c r="A3103" s="42"/>
      <c r="B3103" s="42"/>
      <c r="C3103" s="42"/>
      <c r="D3103" s="42"/>
      <c r="E3103" s="42"/>
      <c r="F3103" s="62"/>
      <c r="G3103" s="62"/>
      <c r="H3103" s="63"/>
      <c r="I3103" s="293"/>
      <c r="K3103" s="42"/>
      <c r="L3103" s="42"/>
      <c r="M3103" s="42"/>
      <c r="N3103" s="42"/>
      <c r="O3103" s="63"/>
      <c r="P3103" s="42"/>
      <c r="Q3103" s="42"/>
      <c r="S3103" s="42"/>
      <c r="T3103" s="39"/>
      <c r="U3103" s="39"/>
      <c r="V3103" s="39"/>
      <c r="W3103" s="39"/>
      <c r="X3103" s="39"/>
      <c r="Y3103" s="39"/>
      <c r="AN3103" s="68"/>
      <c r="AO3103" s="68"/>
    </row>
    <row r="3104" spans="1:41" s="43" customFormat="1" x14ac:dyDescent="0.25">
      <c r="A3104" s="42"/>
      <c r="B3104" s="42"/>
      <c r="C3104" s="42"/>
      <c r="D3104" s="42"/>
      <c r="E3104" s="42"/>
      <c r="F3104" s="62"/>
      <c r="G3104" s="62"/>
      <c r="H3104" s="63"/>
      <c r="I3104" s="293"/>
      <c r="K3104" s="42"/>
      <c r="L3104" s="42"/>
      <c r="M3104" s="42"/>
      <c r="N3104" s="42"/>
      <c r="O3104" s="63"/>
      <c r="P3104" s="42"/>
      <c r="Q3104" s="42"/>
      <c r="S3104" s="42"/>
      <c r="T3104" s="39"/>
      <c r="U3104" s="39"/>
      <c r="V3104" s="39"/>
      <c r="W3104" s="39"/>
      <c r="X3104" s="39"/>
      <c r="Y3104" s="39"/>
      <c r="AN3104" s="68"/>
      <c r="AO3104" s="68"/>
    </row>
    <row r="3105" spans="1:41" s="43" customFormat="1" x14ac:dyDescent="0.25">
      <c r="A3105" s="42"/>
      <c r="B3105" s="42"/>
      <c r="C3105" s="42"/>
      <c r="D3105" s="42"/>
      <c r="E3105" s="42"/>
      <c r="F3105" s="62"/>
      <c r="G3105" s="62"/>
      <c r="H3105" s="63"/>
      <c r="I3105" s="293"/>
      <c r="K3105" s="42"/>
      <c r="L3105" s="42"/>
      <c r="M3105" s="42"/>
      <c r="N3105" s="42"/>
      <c r="O3105" s="63"/>
      <c r="P3105" s="42"/>
      <c r="Q3105" s="42"/>
      <c r="S3105" s="42"/>
      <c r="T3105" s="39"/>
      <c r="U3105" s="39"/>
      <c r="V3105" s="39"/>
      <c r="W3105" s="39"/>
      <c r="X3105" s="39"/>
      <c r="Y3105" s="39"/>
      <c r="AN3105" s="68"/>
      <c r="AO3105" s="68"/>
    </row>
    <row r="3106" spans="1:41" s="43" customFormat="1" x14ac:dyDescent="0.25">
      <c r="A3106" s="42"/>
      <c r="B3106" s="42"/>
      <c r="C3106" s="42"/>
      <c r="D3106" s="42"/>
      <c r="E3106" s="42"/>
      <c r="F3106" s="62"/>
      <c r="G3106" s="62"/>
      <c r="H3106" s="63"/>
      <c r="I3106" s="293"/>
      <c r="K3106" s="42"/>
      <c r="L3106" s="42"/>
      <c r="M3106" s="42"/>
      <c r="N3106" s="42"/>
      <c r="O3106" s="63"/>
      <c r="P3106" s="42"/>
      <c r="Q3106" s="42"/>
      <c r="S3106" s="42"/>
      <c r="T3106" s="39"/>
      <c r="U3106" s="39"/>
      <c r="V3106" s="39"/>
      <c r="W3106" s="39"/>
      <c r="X3106" s="39"/>
      <c r="Y3106" s="39"/>
      <c r="AN3106" s="68"/>
      <c r="AO3106" s="68"/>
    </row>
    <row r="3107" spans="1:41" s="43" customFormat="1" x14ac:dyDescent="0.25">
      <c r="A3107" s="42"/>
      <c r="B3107" s="42"/>
      <c r="C3107" s="42"/>
      <c r="D3107" s="42"/>
      <c r="E3107" s="42"/>
      <c r="F3107" s="62"/>
      <c r="G3107" s="62"/>
      <c r="H3107" s="63"/>
      <c r="I3107" s="293"/>
      <c r="K3107" s="42"/>
      <c r="L3107" s="42"/>
      <c r="M3107" s="42"/>
      <c r="N3107" s="42"/>
      <c r="O3107" s="63"/>
      <c r="P3107" s="42"/>
      <c r="Q3107" s="42"/>
      <c r="S3107" s="42"/>
      <c r="T3107" s="39"/>
      <c r="U3107" s="39"/>
      <c r="V3107" s="39"/>
      <c r="W3107" s="39"/>
      <c r="X3107" s="39"/>
      <c r="Y3107" s="39"/>
      <c r="AN3107" s="68"/>
      <c r="AO3107" s="68"/>
    </row>
    <row r="3108" spans="1:41" s="43" customFormat="1" x14ac:dyDescent="0.25">
      <c r="A3108" s="42"/>
      <c r="B3108" s="42"/>
      <c r="C3108" s="42"/>
      <c r="D3108" s="42"/>
      <c r="E3108" s="42"/>
      <c r="F3108" s="62"/>
      <c r="G3108" s="62"/>
      <c r="H3108" s="63"/>
      <c r="I3108" s="293"/>
      <c r="K3108" s="42"/>
      <c r="L3108" s="42"/>
      <c r="M3108" s="42"/>
      <c r="N3108" s="42"/>
      <c r="O3108" s="63"/>
      <c r="P3108" s="42"/>
      <c r="Q3108" s="42"/>
      <c r="S3108" s="42"/>
      <c r="T3108" s="39"/>
      <c r="U3108" s="39"/>
      <c r="V3108" s="39"/>
      <c r="W3108" s="39"/>
      <c r="X3108" s="39"/>
      <c r="Y3108" s="39"/>
      <c r="AN3108" s="68"/>
      <c r="AO3108" s="68"/>
    </row>
    <row r="3109" spans="1:41" s="43" customFormat="1" x14ac:dyDescent="0.25">
      <c r="A3109" s="42"/>
      <c r="B3109" s="42"/>
      <c r="C3109" s="42"/>
      <c r="D3109" s="42"/>
      <c r="E3109" s="42"/>
      <c r="F3109" s="62"/>
      <c r="G3109" s="62"/>
      <c r="H3109" s="63"/>
      <c r="I3109" s="293"/>
      <c r="K3109" s="42"/>
      <c r="L3109" s="42"/>
      <c r="M3109" s="42"/>
      <c r="N3109" s="42"/>
      <c r="O3109" s="63"/>
      <c r="P3109" s="42"/>
      <c r="Q3109" s="42"/>
      <c r="S3109" s="42"/>
      <c r="T3109" s="39"/>
      <c r="U3109" s="39"/>
      <c r="V3109" s="39"/>
      <c r="W3109" s="39"/>
      <c r="X3109" s="39"/>
      <c r="Y3109" s="39"/>
      <c r="AN3109" s="68"/>
      <c r="AO3109" s="68"/>
    </row>
    <row r="3110" spans="1:41" s="43" customFormat="1" x14ac:dyDescent="0.25">
      <c r="A3110" s="42"/>
      <c r="B3110" s="42"/>
      <c r="C3110" s="42"/>
      <c r="D3110" s="42"/>
      <c r="E3110" s="42"/>
      <c r="F3110" s="62"/>
      <c r="G3110" s="62"/>
      <c r="H3110" s="63"/>
      <c r="I3110" s="293"/>
      <c r="K3110" s="42"/>
      <c r="L3110" s="42"/>
      <c r="M3110" s="42"/>
      <c r="N3110" s="42"/>
      <c r="O3110" s="63"/>
      <c r="P3110" s="42"/>
      <c r="Q3110" s="42"/>
      <c r="S3110" s="42"/>
      <c r="T3110" s="39"/>
      <c r="U3110" s="39"/>
      <c r="V3110" s="39"/>
      <c r="W3110" s="39"/>
      <c r="X3110" s="39"/>
      <c r="Y3110" s="39"/>
      <c r="AN3110" s="68"/>
      <c r="AO3110" s="68"/>
    </row>
    <row r="3111" spans="1:41" s="43" customFormat="1" x14ac:dyDescent="0.25">
      <c r="A3111" s="42"/>
      <c r="B3111" s="42"/>
      <c r="C3111" s="42"/>
      <c r="D3111" s="42"/>
      <c r="E3111" s="42"/>
      <c r="F3111" s="62"/>
      <c r="G3111" s="62"/>
      <c r="H3111" s="63"/>
      <c r="I3111" s="293"/>
      <c r="K3111" s="42"/>
      <c r="L3111" s="42"/>
      <c r="M3111" s="42"/>
      <c r="N3111" s="42"/>
      <c r="O3111" s="63"/>
      <c r="P3111" s="42"/>
      <c r="Q3111" s="42"/>
      <c r="S3111" s="42"/>
      <c r="T3111" s="39"/>
      <c r="U3111" s="39"/>
      <c r="V3111" s="39"/>
      <c r="W3111" s="39"/>
      <c r="X3111" s="39"/>
      <c r="Y3111" s="39"/>
      <c r="AN3111" s="68"/>
      <c r="AO3111" s="68"/>
    </row>
    <row r="3112" spans="1:41" s="43" customFormat="1" x14ac:dyDescent="0.25">
      <c r="A3112" s="42"/>
      <c r="B3112" s="42"/>
      <c r="C3112" s="42"/>
      <c r="D3112" s="42"/>
      <c r="E3112" s="42"/>
      <c r="F3112" s="62"/>
      <c r="G3112" s="62"/>
      <c r="H3112" s="63"/>
      <c r="I3112" s="293"/>
      <c r="K3112" s="42"/>
      <c r="L3112" s="42"/>
      <c r="M3112" s="42"/>
      <c r="N3112" s="42"/>
      <c r="O3112" s="63"/>
      <c r="P3112" s="42"/>
      <c r="Q3112" s="42"/>
      <c r="S3112" s="42"/>
      <c r="T3112" s="39"/>
      <c r="U3112" s="39"/>
      <c r="V3112" s="39"/>
      <c r="W3112" s="39"/>
      <c r="X3112" s="39"/>
      <c r="Y3112" s="39"/>
      <c r="AN3112" s="68"/>
      <c r="AO3112" s="68"/>
    </row>
    <row r="3113" spans="1:41" s="43" customFormat="1" x14ac:dyDescent="0.25">
      <c r="A3113" s="42"/>
      <c r="B3113" s="42"/>
      <c r="C3113" s="42"/>
      <c r="D3113" s="42"/>
      <c r="E3113" s="42"/>
      <c r="F3113" s="62"/>
      <c r="G3113" s="62"/>
      <c r="H3113" s="63"/>
      <c r="I3113" s="293"/>
      <c r="K3113" s="42"/>
      <c r="L3113" s="42"/>
      <c r="M3113" s="42"/>
      <c r="N3113" s="42"/>
      <c r="O3113" s="63"/>
      <c r="P3113" s="42"/>
      <c r="Q3113" s="42"/>
      <c r="S3113" s="42"/>
      <c r="T3113" s="39"/>
      <c r="U3113" s="39"/>
      <c r="V3113" s="39"/>
      <c r="W3113" s="39"/>
      <c r="X3113" s="39"/>
      <c r="Y3113" s="39"/>
      <c r="AN3113" s="68"/>
      <c r="AO3113" s="68"/>
    </row>
    <row r="3114" spans="1:41" s="43" customFormat="1" x14ac:dyDescent="0.25">
      <c r="A3114" s="42"/>
      <c r="B3114" s="42"/>
      <c r="C3114" s="42"/>
      <c r="D3114" s="42"/>
      <c r="E3114" s="42"/>
      <c r="F3114" s="62"/>
      <c r="G3114" s="62"/>
      <c r="H3114" s="63"/>
      <c r="I3114" s="293"/>
      <c r="K3114" s="42"/>
      <c r="L3114" s="42"/>
      <c r="M3114" s="42"/>
      <c r="N3114" s="42"/>
      <c r="O3114" s="63"/>
      <c r="P3114" s="42"/>
      <c r="Q3114" s="42"/>
      <c r="S3114" s="42"/>
      <c r="T3114" s="39"/>
      <c r="U3114" s="39"/>
      <c r="V3114" s="39"/>
      <c r="W3114" s="39"/>
      <c r="X3114" s="39"/>
      <c r="Y3114" s="39"/>
      <c r="AN3114" s="68"/>
      <c r="AO3114" s="68"/>
    </row>
    <row r="3115" spans="1:41" s="43" customFormat="1" x14ac:dyDescent="0.25">
      <c r="A3115" s="42"/>
      <c r="B3115" s="42"/>
      <c r="C3115" s="42"/>
      <c r="D3115" s="42"/>
      <c r="E3115" s="42"/>
      <c r="F3115" s="62"/>
      <c r="G3115" s="62"/>
      <c r="H3115" s="63"/>
      <c r="I3115" s="293"/>
      <c r="K3115" s="42"/>
      <c r="L3115" s="42"/>
      <c r="M3115" s="42"/>
      <c r="N3115" s="42"/>
      <c r="O3115" s="63"/>
      <c r="P3115" s="42"/>
      <c r="Q3115" s="42"/>
      <c r="S3115" s="42"/>
      <c r="T3115" s="39"/>
      <c r="U3115" s="39"/>
      <c r="V3115" s="39"/>
      <c r="W3115" s="39"/>
      <c r="X3115" s="39"/>
      <c r="Y3115" s="39"/>
      <c r="AN3115" s="68"/>
      <c r="AO3115" s="68"/>
    </row>
    <row r="3116" spans="1:41" s="43" customFormat="1" x14ac:dyDescent="0.25">
      <c r="A3116" s="42"/>
      <c r="B3116" s="42"/>
      <c r="C3116" s="42"/>
      <c r="D3116" s="42"/>
      <c r="E3116" s="42"/>
      <c r="F3116" s="62"/>
      <c r="G3116" s="62"/>
      <c r="H3116" s="63"/>
      <c r="I3116" s="293"/>
      <c r="K3116" s="42"/>
      <c r="L3116" s="42"/>
      <c r="M3116" s="42"/>
      <c r="N3116" s="42"/>
      <c r="O3116" s="63"/>
      <c r="P3116" s="42"/>
      <c r="Q3116" s="42"/>
      <c r="S3116" s="42"/>
      <c r="T3116" s="39"/>
      <c r="U3116" s="39"/>
      <c r="V3116" s="39"/>
      <c r="W3116" s="39"/>
      <c r="X3116" s="39"/>
      <c r="Y3116" s="39"/>
      <c r="AN3116" s="68"/>
      <c r="AO3116" s="68"/>
    </row>
    <row r="3117" spans="1:41" s="43" customFormat="1" x14ac:dyDescent="0.25">
      <c r="A3117" s="42"/>
      <c r="B3117" s="42"/>
      <c r="C3117" s="42"/>
      <c r="D3117" s="42"/>
      <c r="E3117" s="42"/>
      <c r="F3117" s="62"/>
      <c r="G3117" s="62"/>
      <c r="H3117" s="63"/>
      <c r="I3117" s="293"/>
      <c r="K3117" s="42"/>
      <c r="L3117" s="42"/>
      <c r="M3117" s="42"/>
      <c r="N3117" s="42"/>
      <c r="O3117" s="63"/>
      <c r="P3117" s="42"/>
      <c r="Q3117" s="42"/>
      <c r="S3117" s="42"/>
      <c r="T3117" s="39"/>
      <c r="U3117" s="39"/>
      <c r="V3117" s="39"/>
      <c r="W3117" s="39"/>
      <c r="X3117" s="39"/>
      <c r="Y3117" s="39"/>
      <c r="AN3117" s="68"/>
      <c r="AO3117" s="68"/>
    </row>
    <row r="3118" spans="1:41" s="43" customFormat="1" x14ac:dyDescent="0.25">
      <c r="A3118" s="42"/>
      <c r="B3118" s="42"/>
      <c r="C3118" s="42"/>
      <c r="D3118" s="42"/>
      <c r="E3118" s="42"/>
      <c r="F3118" s="62"/>
      <c r="G3118" s="62"/>
      <c r="H3118" s="63"/>
      <c r="I3118" s="293"/>
      <c r="K3118" s="42"/>
      <c r="L3118" s="42"/>
      <c r="M3118" s="42"/>
      <c r="N3118" s="42"/>
      <c r="O3118" s="63"/>
      <c r="P3118" s="42"/>
      <c r="Q3118" s="42"/>
      <c r="S3118" s="42"/>
      <c r="T3118" s="39"/>
      <c r="U3118" s="39"/>
      <c r="V3118" s="39"/>
      <c r="W3118" s="39"/>
      <c r="X3118" s="39"/>
      <c r="Y3118" s="39"/>
      <c r="AN3118" s="68"/>
      <c r="AO3118" s="68"/>
    </row>
    <row r="3119" spans="1:41" s="43" customFormat="1" x14ac:dyDescent="0.25">
      <c r="A3119" s="42"/>
      <c r="B3119" s="42"/>
      <c r="C3119" s="42"/>
      <c r="D3119" s="42"/>
      <c r="E3119" s="42"/>
      <c r="F3119" s="62"/>
      <c r="G3119" s="62"/>
      <c r="H3119" s="63"/>
      <c r="I3119" s="293"/>
      <c r="K3119" s="42"/>
      <c r="L3119" s="42"/>
      <c r="M3119" s="42"/>
      <c r="N3119" s="42"/>
      <c r="O3119" s="63"/>
      <c r="P3119" s="42"/>
      <c r="Q3119" s="42"/>
      <c r="S3119" s="42"/>
      <c r="T3119" s="39"/>
      <c r="U3119" s="39"/>
      <c r="V3119" s="39"/>
      <c r="W3119" s="39"/>
      <c r="X3119" s="39"/>
      <c r="Y3119" s="39"/>
      <c r="AN3119" s="68"/>
      <c r="AO3119" s="68"/>
    </row>
    <row r="3120" spans="1:41" s="43" customFormat="1" x14ac:dyDescent="0.25">
      <c r="A3120" s="42"/>
      <c r="B3120" s="42"/>
      <c r="C3120" s="42"/>
      <c r="D3120" s="42"/>
      <c r="E3120" s="42"/>
      <c r="F3120" s="62"/>
      <c r="G3120" s="62"/>
      <c r="H3120" s="63"/>
      <c r="I3120" s="293"/>
      <c r="K3120" s="42"/>
      <c r="L3120" s="42"/>
      <c r="M3120" s="42"/>
      <c r="N3120" s="42"/>
      <c r="O3120" s="63"/>
      <c r="P3120" s="42"/>
      <c r="Q3120" s="42"/>
      <c r="S3120" s="42"/>
      <c r="T3120" s="39"/>
      <c r="U3120" s="39"/>
      <c r="V3120" s="39"/>
      <c r="W3120" s="39"/>
      <c r="X3120" s="39"/>
      <c r="Y3120" s="39"/>
      <c r="AN3120" s="68"/>
      <c r="AO3120" s="68"/>
    </row>
    <row r="3121" spans="1:41" s="43" customFormat="1" x14ac:dyDescent="0.25">
      <c r="A3121" s="42"/>
      <c r="B3121" s="42"/>
      <c r="C3121" s="42"/>
      <c r="D3121" s="42"/>
      <c r="E3121" s="42"/>
      <c r="F3121" s="62"/>
      <c r="G3121" s="62"/>
      <c r="H3121" s="63"/>
      <c r="I3121" s="293"/>
      <c r="K3121" s="42"/>
      <c r="L3121" s="42"/>
      <c r="M3121" s="42"/>
      <c r="N3121" s="42"/>
      <c r="O3121" s="63"/>
      <c r="P3121" s="42"/>
      <c r="Q3121" s="42"/>
      <c r="S3121" s="42"/>
      <c r="T3121" s="39"/>
      <c r="U3121" s="39"/>
      <c r="V3121" s="39"/>
      <c r="W3121" s="39"/>
      <c r="X3121" s="39"/>
      <c r="Y3121" s="39"/>
      <c r="AN3121" s="68"/>
      <c r="AO3121" s="68"/>
    </row>
    <row r="3122" spans="1:41" s="43" customFormat="1" x14ac:dyDescent="0.25">
      <c r="A3122" s="42"/>
      <c r="B3122" s="42"/>
      <c r="C3122" s="42"/>
      <c r="D3122" s="42"/>
      <c r="E3122" s="42"/>
      <c r="F3122" s="62"/>
      <c r="G3122" s="62"/>
      <c r="H3122" s="63"/>
      <c r="I3122" s="293"/>
      <c r="K3122" s="42"/>
      <c r="L3122" s="42"/>
      <c r="M3122" s="42"/>
      <c r="N3122" s="42"/>
      <c r="O3122" s="63"/>
      <c r="P3122" s="42"/>
      <c r="Q3122" s="42"/>
      <c r="S3122" s="42"/>
      <c r="T3122" s="39"/>
      <c r="U3122" s="39"/>
      <c r="V3122" s="39"/>
      <c r="W3122" s="39"/>
      <c r="X3122" s="39"/>
      <c r="Y3122" s="39"/>
      <c r="AN3122" s="68"/>
      <c r="AO3122" s="68"/>
    </row>
    <row r="3123" spans="1:41" s="43" customFormat="1" x14ac:dyDescent="0.25">
      <c r="A3123" s="42"/>
      <c r="B3123" s="42"/>
      <c r="C3123" s="42"/>
      <c r="D3123" s="42"/>
      <c r="E3123" s="42"/>
      <c r="F3123" s="62"/>
      <c r="G3123" s="62"/>
      <c r="H3123" s="63"/>
      <c r="I3123" s="293"/>
      <c r="K3123" s="42"/>
      <c r="L3123" s="42"/>
      <c r="M3123" s="42"/>
      <c r="N3123" s="42"/>
      <c r="O3123" s="63"/>
      <c r="P3123" s="42"/>
      <c r="Q3123" s="42"/>
      <c r="S3123" s="42"/>
      <c r="T3123" s="39"/>
      <c r="U3123" s="39"/>
      <c r="V3123" s="39"/>
      <c r="W3123" s="39"/>
      <c r="X3123" s="39"/>
      <c r="Y3123" s="39"/>
      <c r="AN3123" s="68"/>
      <c r="AO3123" s="68"/>
    </row>
    <row r="3124" spans="1:41" s="43" customFormat="1" x14ac:dyDescent="0.25">
      <c r="A3124" s="42"/>
      <c r="B3124" s="42"/>
      <c r="C3124" s="42"/>
      <c r="D3124" s="42"/>
      <c r="E3124" s="42"/>
      <c r="F3124" s="62"/>
      <c r="G3124" s="62"/>
      <c r="H3124" s="63"/>
      <c r="I3124" s="293"/>
      <c r="K3124" s="42"/>
      <c r="L3124" s="42"/>
      <c r="M3124" s="42"/>
      <c r="N3124" s="42"/>
      <c r="O3124" s="63"/>
      <c r="P3124" s="42"/>
      <c r="Q3124" s="42"/>
      <c r="S3124" s="42"/>
      <c r="T3124" s="39"/>
      <c r="U3124" s="39"/>
      <c r="V3124" s="39"/>
      <c r="W3124" s="39"/>
      <c r="X3124" s="39"/>
      <c r="Y3124" s="39"/>
      <c r="AN3124" s="68"/>
      <c r="AO3124" s="68"/>
    </row>
    <row r="3125" spans="1:41" s="43" customFormat="1" x14ac:dyDescent="0.25">
      <c r="A3125" s="42"/>
      <c r="B3125" s="42"/>
      <c r="C3125" s="42"/>
      <c r="D3125" s="42"/>
      <c r="E3125" s="42"/>
      <c r="F3125" s="62"/>
      <c r="G3125" s="62"/>
      <c r="H3125" s="63"/>
      <c r="I3125" s="293"/>
      <c r="K3125" s="42"/>
      <c r="L3125" s="42"/>
      <c r="M3125" s="42"/>
      <c r="N3125" s="42"/>
      <c r="O3125" s="63"/>
      <c r="P3125" s="42"/>
      <c r="Q3125" s="42"/>
      <c r="S3125" s="42"/>
      <c r="T3125" s="39"/>
      <c r="U3125" s="39"/>
      <c r="V3125" s="39"/>
      <c r="W3125" s="39"/>
      <c r="X3125" s="39"/>
      <c r="Y3125" s="39"/>
      <c r="AN3125" s="68"/>
      <c r="AO3125" s="68"/>
    </row>
    <row r="3126" spans="1:41" s="43" customFormat="1" x14ac:dyDescent="0.25">
      <c r="A3126" s="42"/>
      <c r="B3126" s="42"/>
      <c r="C3126" s="42"/>
      <c r="D3126" s="42"/>
      <c r="E3126" s="42"/>
      <c r="F3126" s="62"/>
      <c r="G3126" s="62"/>
      <c r="H3126" s="63"/>
      <c r="I3126" s="293"/>
      <c r="K3126" s="42"/>
      <c r="L3126" s="42"/>
      <c r="M3126" s="42"/>
      <c r="N3126" s="42"/>
      <c r="O3126" s="63"/>
      <c r="P3126" s="42"/>
      <c r="Q3126" s="42"/>
      <c r="S3126" s="42"/>
      <c r="T3126" s="39"/>
      <c r="U3126" s="39"/>
      <c r="V3126" s="39"/>
      <c r="W3126" s="39"/>
      <c r="X3126" s="39"/>
      <c r="Y3126" s="39"/>
      <c r="AN3126" s="68"/>
      <c r="AO3126" s="68"/>
    </row>
    <row r="3127" spans="1:41" s="43" customFormat="1" x14ac:dyDescent="0.25">
      <c r="A3127" s="42"/>
      <c r="B3127" s="42"/>
      <c r="C3127" s="42"/>
      <c r="D3127" s="42"/>
      <c r="E3127" s="42"/>
      <c r="F3127" s="62"/>
      <c r="G3127" s="62"/>
      <c r="H3127" s="63"/>
      <c r="I3127" s="293"/>
      <c r="K3127" s="42"/>
      <c r="L3127" s="42"/>
      <c r="M3127" s="42"/>
      <c r="N3127" s="42"/>
      <c r="O3127" s="63"/>
      <c r="P3127" s="42"/>
      <c r="Q3127" s="42"/>
      <c r="S3127" s="42"/>
      <c r="T3127" s="39"/>
      <c r="U3127" s="39"/>
      <c r="V3127" s="39"/>
      <c r="W3127" s="39"/>
      <c r="X3127" s="39"/>
      <c r="Y3127" s="39"/>
      <c r="AN3127" s="68"/>
      <c r="AO3127" s="68"/>
    </row>
    <row r="3128" spans="1:41" s="43" customFormat="1" x14ac:dyDescent="0.25">
      <c r="A3128" s="42"/>
      <c r="B3128" s="42"/>
      <c r="C3128" s="42"/>
      <c r="D3128" s="42"/>
      <c r="E3128" s="42"/>
      <c r="F3128" s="62"/>
      <c r="G3128" s="62"/>
      <c r="H3128" s="63"/>
      <c r="I3128" s="293"/>
      <c r="K3128" s="42"/>
      <c r="L3128" s="42"/>
      <c r="M3128" s="42"/>
      <c r="N3128" s="42"/>
      <c r="O3128" s="63"/>
      <c r="P3128" s="42"/>
      <c r="Q3128" s="42"/>
      <c r="S3128" s="42"/>
      <c r="T3128" s="39"/>
      <c r="U3128" s="39"/>
      <c r="V3128" s="39"/>
      <c r="W3128" s="39"/>
      <c r="X3128" s="39"/>
      <c r="Y3128" s="39"/>
      <c r="AN3128" s="68"/>
      <c r="AO3128" s="68"/>
    </row>
    <row r="3129" spans="1:41" s="43" customFormat="1" x14ac:dyDescent="0.25">
      <c r="A3129" s="42"/>
      <c r="B3129" s="42"/>
      <c r="C3129" s="42"/>
      <c r="D3129" s="42"/>
      <c r="E3129" s="42"/>
      <c r="F3129" s="62"/>
      <c r="G3129" s="62"/>
      <c r="H3129" s="63"/>
      <c r="I3129" s="293"/>
      <c r="K3129" s="42"/>
      <c r="L3129" s="42"/>
      <c r="M3129" s="42"/>
      <c r="N3129" s="42"/>
      <c r="O3129" s="63"/>
      <c r="P3129" s="42"/>
      <c r="Q3129" s="42"/>
      <c r="S3129" s="42"/>
      <c r="T3129" s="39"/>
      <c r="U3129" s="39"/>
      <c r="V3129" s="39"/>
      <c r="W3129" s="39"/>
      <c r="X3129" s="39"/>
      <c r="Y3129" s="39"/>
      <c r="AN3129" s="68"/>
      <c r="AO3129" s="68"/>
    </row>
    <row r="3130" spans="1:41" s="43" customFormat="1" x14ac:dyDescent="0.25">
      <c r="A3130" s="42"/>
      <c r="B3130" s="42"/>
      <c r="C3130" s="42"/>
      <c r="D3130" s="42"/>
      <c r="E3130" s="42"/>
      <c r="F3130" s="62"/>
      <c r="G3130" s="62"/>
      <c r="H3130" s="63"/>
      <c r="I3130" s="293"/>
      <c r="K3130" s="42"/>
      <c r="L3130" s="42"/>
      <c r="M3130" s="42"/>
      <c r="N3130" s="42"/>
      <c r="O3130" s="63"/>
      <c r="P3130" s="42"/>
      <c r="Q3130" s="42"/>
      <c r="S3130" s="42"/>
      <c r="T3130" s="39"/>
      <c r="U3130" s="39"/>
      <c r="V3130" s="39"/>
      <c r="W3130" s="39"/>
      <c r="X3130" s="39"/>
      <c r="Y3130" s="39"/>
      <c r="AN3130" s="68"/>
      <c r="AO3130" s="68"/>
    </row>
    <row r="3131" spans="1:41" s="43" customFormat="1" x14ac:dyDescent="0.25">
      <c r="A3131" s="42"/>
      <c r="B3131" s="42"/>
      <c r="C3131" s="42"/>
      <c r="D3131" s="42"/>
      <c r="E3131" s="42"/>
      <c r="F3131" s="62"/>
      <c r="G3131" s="62"/>
      <c r="H3131" s="63"/>
      <c r="I3131" s="293"/>
      <c r="K3131" s="42"/>
      <c r="L3131" s="42"/>
      <c r="M3131" s="42"/>
      <c r="N3131" s="42"/>
      <c r="O3131" s="63"/>
      <c r="P3131" s="42"/>
      <c r="Q3131" s="42"/>
      <c r="S3131" s="42"/>
      <c r="T3131" s="39"/>
      <c r="U3131" s="39"/>
      <c r="V3131" s="39"/>
      <c r="W3131" s="39"/>
      <c r="X3131" s="39"/>
      <c r="Y3131" s="39"/>
      <c r="AN3131" s="68"/>
      <c r="AO3131" s="68"/>
    </row>
    <row r="3132" spans="1:41" s="43" customFormat="1" x14ac:dyDescent="0.25">
      <c r="A3132" s="42"/>
      <c r="B3132" s="42"/>
      <c r="C3132" s="42"/>
      <c r="D3132" s="42"/>
      <c r="E3132" s="42"/>
      <c r="F3132" s="62"/>
      <c r="G3132" s="62"/>
      <c r="H3132" s="63"/>
      <c r="I3132" s="293"/>
      <c r="K3132" s="42"/>
      <c r="L3132" s="42"/>
      <c r="M3132" s="42"/>
      <c r="N3132" s="42"/>
      <c r="O3132" s="63"/>
      <c r="P3132" s="42"/>
      <c r="Q3132" s="42"/>
      <c r="S3132" s="42"/>
      <c r="T3132" s="39"/>
      <c r="U3132" s="39"/>
      <c r="V3132" s="39"/>
      <c r="W3132" s="39"/>
      <c r="X3132" s="39"/>
      <c r="Y3132" s="39"/>
      <c r="AN3132" s="68"/>
      <c r="AO3132" s="68"/>
    </row>
    <row r="3133" spans="1:41" s="43" customFormat="1" x14ac:dyDescent="0.25">
      <c r="A3133" s="42"/>
      <c r="B3133" s="42"/>
      <c r="C3133" s="42"/>
      <c r="D3133" s="42"/>
      <c r="E3133" s="42"/>
      <c r="F3133" s="62"/>
      <c r="G3133" s="62"/>
      <c r="H3133" s="63"/>
      <c r="I3133" s="293"/>
      <c r="K3133" s="42"/>
      <c r="L3133" s="42"/>
      <c r="M3133" s="42"/>
      <c r="N3133" s="42"/>
      <c r="O3133" s="63"/>
      <c r="P3133" s="42"/>
      <c r="Q3133" s="42"/>
      <c r="S3133" s="42"/>
      <c r="T3133" s="39"/>
      <c r="U3133" s="39"/>
      <c r="V3133" s="39"/>
      <c r="W3133" s="39"/>
      <c r="X3133" s="39"/>
      <c r="Y3133" s="39"/>
      <c r="AN3133" s="68"/>
      <c r="AO3133" s="68"/>
    </row>
    <row r="3134" spans="1:41" s="43" customFormat="1" x14ac:dyDescent="0.25">
      <c r="A3134" s="42"/>
      <c r="B3134" s="42"/>
      <c r="C3134" s="42"/>
      <c r="D3134" s="42"/>
      <c r="E3134" s="42"/>
      <c r="F3134" s="62"/>
      <c r="G3134" s="62"/>
      <c r="H3134" s="63"/>
      <c r="I3134" s="293"/>
      <c r="K3134" s="42"/>
      <c r="L3134" s="42"/>
      <c r="M3134" s="42"/>
      <c r="N3134" s="42"/>
      <c r="O3134" s="63"/>
      <c r="P3134" s="42"/>
      <c r="Q3134" s="42"/>
      <c r="S3134" s="42"/>
      <c r="T3134" s="39"/>
      <c r="U3134" s="39"/>
      <c r="V3134" s="39"/>
      <c r="W3134" s="39"/>
      <c r="X3134" s="39"/>
      <c r="Y3134" s="39"/>
      <c r="AN3134" s="68"/>
      <c r="AO3134" s="68"/>
    </row>
    <row r="3135" spans="1:41" s="43" customFormat="1" x14ac:dyDescent="0.25">
      <c r="A3135" s="42"/>
      <c r="B3135" s="42"/>
      <c r="C3135" s="42"/>
      <c r="D3135" s="42"/>
      <c r="E3135" s="42"/>
      <c r="F3135" s="62"/>
      <c r="G3135" s="62"/>
      <c r="H3135" s="63"/>
      <c r="I3135" s="293"/>
      <c r="K3135" s="42"/>
      <c r="L3135" s="42"/>
      <c r="M3135" s="42"/>
      <c r="N3135" s="42"/>
      <c r="O3135" s="63"/>
      <c r="P3135" s="42"/>
      <c r="Q3135" s="42"/>
      <c r="S3135" s="42"/>
      <c r="T3135" s="39"/>
      <c r="U3135" s="39"/>
      <c r="V3135" s="39"/>
      <c r="W3135" s="39"/>
      <c r="X3135" s="39"/>
      <c r="Y3135" s="39"/>
      <c r="AN3135" s="68"/>
      <c r="AO3135" s="68"/>
    </row>
    <row r="3136" spans="1:41" s="43" customFormat="1" x14ac:dyDescent="0.25">
      <c r="A3136" s="42"/>
      <c r="B3136" s="42"/>
      <c r="C3136" s="42"/>
      <c r="D3136" s="42"/>
      <c r="E3136" s="42"/>
      <c r="F3136" s="62"/>
      <c r="G3136" s="62"/>
      <c r="H3136" s="63"/>
      <c r="I3136" s="293"/>
      <c r="K3136" s="42"/>
      <c r="L3136" s="42"/>
      <c r="M3136" s="42"/>
      <c r="N3136" s="42"/>
      <c r="O3136" s="63"/>
      <c r="P3136" s="42"/>
      <c r="Q3136" s="42"/>
      <c r="S3136" s="42"/>
      <c r="T3136" s="39"/>
      <c r="U3136" s="39"/>
      <c r="V3136" s="39"/>
      <c r="W3136" s="39"/>
      <c r="X3136" s="39"/>
      <c r="Y3136" s="39"/>
      <c r="AN3136" s="68"/>
      <c r="AO3136" s="68"/>
    </row>
    <row r="3137" spans="1:41" s="43" customFormat="1" x14ac:dyDescent="0.25">
      <c r="A3137" s="42"/>
      <c r="B3137" s="42"/>
      <c r="C3137" s="42"/>
      <c r="D3137" s="42"/>
      <c r="E3137" s="42"/>
      <c r="F3137" s="62"/>
      <c r="G3137" s="62"/>
      <c r="H3137" s="63"/>
      <c r="I3137" s="293"/>
      <c r="K3137" s="42"/>
      <c r="L3137" s="42"/>
      <c r="M3137" s="42"/>
      <c r="N3137" s="42"/>
      <c r="O3137" s="63"/>
      <c r="P3137" s="42"/>
      <c r="Q3137" s="42"/>
      <c r="S3137" s="42"/>
      <c r="T3137" s="39"/>
      <c r="U3137" s="39"/>
      <c r="V3137" s="39"/>
      <c r="W3137" s="39"/>
      <c r="X3137" s="39"/>
      <c r="Y3137" s="39"/>
      <c r="AN3137" s="68"/>
      <c r="AO3137" s="68"/>
    </row>
    <row r="3138" spans="1:41" s="43" customFormat="1" x14ac:dyDescent="0.25">
      <c r="A3138" s="42"/>
      <c r="B3138" s="42"/>
      <c r="C3138" s="42"/>
      <c r="D3138" s="42"/>
      <c r="E3138" s="42"/>
      <c r="F3138" s="62"/>
      <c r="G3138" s="62"/>
      <c r="H3138" s="63"/>
      <c r="I3138" s="293"/>
      <c r="K3138" s="42"/>
      <c r="L3138" s="42"/>
      <c r="M3138" s="42"/>
      <c r="N3138" s="42"/>
      <c r="O3138" s="63"/>
      <c r="P3138" s="42"/>
      <c r="Q3138" s="42"/>
      <c r="S3138" s="42"/>
      <c r="T3138" s="39"/>
      <c r="U3138" s="39"/>
      <c r="V3138" s="39"/>
      <c r="W3138" s="39"/>
      <c r="X3138" s="39"/>
      <c r="Y3138" s="39"/>
      <c r="AN3138" s="68"/>
      <c r="AO3138" s="68"/>
    </row>
    <row r="3139" spans="1:41" s="43" customFormat="1" x14ac:dyDescent="0.25">
      <c r="A3139" s="42"/>
      <c r="B3139" s="42"/>
      <c r="C3139" s="42"/>
      <c r="D3139" s="42"/>
      <c r="E3139" s="42"/>
      <c r="F3139" s="62"/>
      <c r="G3139" s="62"/>
      <c r="H3139" s="63"/>
      <c r="I3139" s="293"/>
      <c r="K3139" s="42"/>
      <c r="L3139" s="42"/>
      <c r="M3139" s="42"/>
      <c r="N3139" s="42"/>
      <c r="O3139" s="63"/>
      <c r="P3139" s="42"/>
      <c r="Q3139" s="42"/>
      <c r="S3139" s="42"/>
      <c r="T3139" s="39"/>
      <c r="U3139" s="39"/>
      <c r="V3139" s="39"/>
      <c r="W3139" s="39"/>
      <c r="X3139" s="39"/>
      <c r="Y3139" s="39"/>
      <c r="AN3139" s="68"/>
      <c r="AO3139" s="68"/>
    </row>
    <row r="3140" spans="1:41" s="43" customFormat="1" x14ac:dyDescent="0.25">
      <c r="A3140" s="42"/>
      <c r="B3140" s="42"/>
      <c r="C3140" s="42"/>
      <c r="D3140" s="42"/>
      <c r="E3140" s="42"/>
      <c r="F3140" s="62"/>
      <c r="G3140" s="62"/>
      <c r="H3140" s="63"/>
      <c r="I3140" s="293"/>
      <c r="K3140" s="42"/>
      <c r="L3140" s="42"/>
      <c r="M3140" s="42"/>
      <c r="N3140" s="42"/>
      <c r="O3140" s="63"/>
      <c r="P3140" s="42"/>
      <c r="Q3140" s="42"/>
      <c r="S3140" s="42"/>
      <c r="T3140" s="39"/>
      <c r="U3140" s="39"/>
      <c r="V3140" s="39"/>
      <c r="W3140" s="39"/>
      <c r="X3140" s="39"/>
      <c r="Y3140" s="39"/>
      <c r="AN3140" s="68"/>
      <c r="AO3140" s="68"/>
    </row>
    <row r="3141" spans="1:41" s="43" customFormat="1" x14ac:dyDescent="0.25">
      <c r="A3141" s="42"/>
      <c r="B3141" s="42"/>
      <c r="C3141" s="42"/>
      <c r="D3141" s="42"/>
      <c r="E3141" s="42"/>
      <c r="F3141" s="62"/>
      <c r="G3141" s="62"/>
      <c r="H3141" s="63"/>
      <c r="I3141" s="293"/>
      <c r="K3141" s="42"/>
      <c r="L3141" s="42"/>
      <c r="M3141" s="42"/>
      <c r="N3141" s="42"/>
      <c r="O3141" s="63"/>
      <c r="P3141" s="42"/>
      <c r="Q3141" s="42"/>
      <c r="S3141" s="42"/>
      <c r="T3141" s="39"/>
      <c r="U3141" s="39"/>
      <c r="V3141" s="39"/>
      <c r="W3141" s="39"/>
      <c r="X3141" s="39"/>
      <c r="Y3141" s="39"/>
      <c r="AN3141" s="68"/>
      <c r="AO3141" s="68"/>
    </row>
    <row r="3142" spans="1:41" s="43" customFormat="1" x14ac:dyDescent="0.25">
      <c r="A3142" s="42"/>
      <c r="B3142" s="42"/>
      <c r="C3142" s="42"/>
      <c r="D3142" s="42"/>
      <c r="E3142" s="42"/>
      <c r="F3142" s="62"/>
      <c r="G3142" s="62"/>
      <c r="H3142" s="63"/>
      <c r="I3142" s="293"/>
      <c r="K3142" s="42"/>
      <c r="L3142" s="42"/>
      <c r="M3142" s="42"/>
      <c r="N3142" s="42"/>
      <c r="O3142" s="63"/>
      <c r="P3142" s="42"/>
      <c r="Q3142" s="42"/>
      <c r="S3142" s="42"/>
      <c r="T3142" s="39"/>
      <c r="U3142" s="39"/>
      <c r="V3142" s="39"/>
      <c r="W3142" s="39"/>
      <c r="X3142" s="39"/>
      <c r="Y3142" s="39"/>
      <c r="AN3142" s="68"/>
      <c r="AO3142" s="68"/>
    </row>
    <row r="3143" spans="1:41" s="43" customFormat="1" x14ac:dyDescent="0.25">
      <c r="A3143" s="42"/>
      <c r="B3143" s="42"/>
      <c r="C3143" s="42"/>
      <c r="D3143" s="42"/>
      <c r="E3143" s="42"/>
      <c r="F3143" s="62"/>
      <c r="G3143" s="62"/>
      <c r="H3143" s="63"/>
      <c r="I3143" s="293"/>
      <c r="K3143" s="42"/>
      <c r="L3143" s="42"/>
      <c r="M3143" s="42"/>
      <c r="N3143" s="42"/>
      <c r="O3143" s="63"/>
      <c r="P3143" s="42"/>
      <c r="Q3143" s="42"/>
      <c r="S3143" s="42"/>
      <c r="T3143" s="39"/>
      <c r="U3143" s="39"/>
      <c r="V3143" s="39"/>
      <c r="W3143" s="39"/>
      <c r="X3143" s="39"/>
      <c r="Y3143" s="39"/>
      <c r="AN3143" s="68"/>
      <c r="AO3143" s="68"/>
    </row>
    <row r="3144" spans="1:41" s="43" customFormat="1" x14ac:dyDescent="0.25">
      <c r="A3144" s="42"/>
      <c r="B3144" s="42"/>
      <c r="C3144" s="42"/>
      <c r="D3144" s="42"/>
      <c r="E3144" s="42"/>
      <c r="F3144" s="62"/>
      <c r="G3144" s="62"/>
      <c r="H3144" s="63"/>
      <c r="I3144" s="293"/>
      <c r="K3144" s="42"/>
      <c r="L3144" s="42"/>
      <c r="M3144" s="42"/>
      <c r="N3144" s="42"/>
      <c r="O3144" s="63"/>
      <c r="P3144" s="42"/>
      <c r="Q3144" s="42"/>
      <c r="S3144" s="42"/>
      <c r="T3144" s="39"/>
      <c r="U3144" s="39"/>
      <c r="V3144" s="39"/>
      <c r="W3144" s="39"/>
      <c r="X3144" s="39"/>
      <c r="Y3144" s="39"/>
      <c r="AN3144" s="68"/>
      <c r="AO3144" s="68"/>
    </row>
    <row r="3145" spans="1:41" s="43" customFormat="1" x14ac:dyDescent="0.25">
      <c r="A3145" s="42"/>
      <c r="B3145" s="42"/>
      <c r="C3145" s="42"/>
      <c r="D3145" s="42"/>
      <c r="E3145" s="42"/>
      <c r="F3145" s="62"/>
      <c r="G3145" s="62"/>
      <c r="H3145" s="63"/>
      <c r="I3145" s="293"/>
      <c r="K3145" s="42"/>
      <c r="L3145" s="42"/>
      <c r="M3145" s="42"/>
      <c r="N3145" s="42"/>
      <c r="O3145" s="63"/>
      <c r="P3145" s="42"/>
      <c r="Q3145" s="42"/>
      <c r="S3145" s="42"/>
      <c r="T3145" s="39"/>
      <c r="U3145" s="39"/>
      <c r="V3145" s="39"/>
      <c r="W3145" s="39"/>
      <c r="X3145" s="39"/>
      <c r="Y3145" s="39"/>
      <c r="AN3145" s="68"/>
      <c r="AO3145" s="68"/>
    </row>
    <row r="3146" spans="1:41" s="43" customFormat="1" x14ac:dyDescent="0.25">
      <c r="A3146" s="42"/>
      <c r="B3146" s="42"/>
      <c r="C3146" s="42"/>
      <c r="D3146" s="42"/>
      <c r="E3146" s="42"/>
      <c r="F3146" s="62"/>
      <c r="G3146" s="62"/>
      <c r="H3146" s="63"/>
      <c r="I3146" s="293"/>
      <c r="K3146" s="42"/>
      <c r="L3146" s="42"/>
      <c r="M3146" s="42"/>
      <c r="N3146" s="42"/>
      <c r="O3146" s="63"/>
      <c r="P3146" s="42"/>
      <c r="Q3146" s="42"/>
      <c r="S3146" s="42"/>
      <c r="T3146" s="39"/>
      <c r="U3146" s="39"/>
      <c r="V3146" s="39"/>
      <c r="W3146" s="39"/>
      <c r="X3146" s="39"/>
      <c r="Y3146" s="39"/>
      <c r="AN3146" s="68"/>
      <c r="AO3146" s="68"/>
    </row>
    <row r="3147" spans="1:41" s="43" customFormat="1" x14ac:dyDescent="0.25">
      <c r="A3147" s="42"/>
      <c r="B3147" s="42"/>
      <c r="C3147" s="42"/>
      <c r="D3147" s="42"/>
      <c r="E3147" s="42"/>
      <c r="F3147" s="62"/>
      <c r="G3147" s="62"/>
      <c r="H3147" s="63"/>
      <c r="I3147" s="293"/>
      <c r="K3147" s="42"/>
      <c r="L3147" s="42"/>
      <c r="M3147" s="42"/>
      <c r="N3147" s="42"/>
      <c r="O3147" s="63"/>
      <c r="P3147" s="42"/>
      <c r="Q3147" s="42"/>
      <c r="S3147" s="42"/>
      <c r="T3147" s="39"/>
      <c r="U3147" s="39"/>
      <c r="V3147" s="39"/>
      <c r="W3147" s="39"/>
      <c r="X3147" s="39"/>
      <c r="Y3147" s="39"/>
      <c r="AN3147" s="68"/>
      <c r="AO3147" s="68"/>
    </row>
    <row r="3148" spans="1:41" s="43" customFormat="1" x14ac:dyDescent="0.25">
      <c r="A3148" s="42"/>
      <c r="B3148" s="42"/>
      <c r="C3148" s="42"/>
      <c r="D3148" s="42"/>
      <c r="E3148" s="42"/>
      <c r="F3148" s="62"/>
      <c r="G3148" s="62"/>
      <c r="H3148" s="63"/>
      <c r="I3148" s="293"/>
      <c r="K3148" s="42"/>
      <c r="L3148" s="42"/>
      <c r="M3148" s="42"/>
      <c r="N3148" s="42"/>
      <c r="O3148" s="63"/>
      <c r="P3148" s="42"/>
      <c r="Q3148" s="42"/>
      <c r="S3148" s="42"/>
      <c r="T3148" s="39"/>
      <c r="U3148" s="39"/>
      <c r="V3148" s="39"/>
      <c r="W3148" s="39"/>
      <c r="X3148" s="39"/>
      <c r="Y3148" s="39"/>
      <c r="AN3148" s="68"/>
      <c r="AO3148" s="68"/>
    </row>
    <row r="3149" spans="1:41" s="43" customFormat="1" x14ac:dyDescent="0.25">
      <c r="A3149" s="42"/>
      <c r="B3149" s="42"/>
      <c r="C3149" s="42"/>
      <c r="D3149" s="42"/>
      <c r="E3149" s="42"/>
      <c r="F3149" s="62"/>
      <c r="G3149" s="62"/>
      <c r="H3149" s="63"/>
      <c r="I3149" s="293"/>
      <c r="K3149" s="42"/>
      <c r="L3149" s="42"/>
      <c r="M3149" s="42"/>
      <c r="N3149" s="42"/>
      <c r="O3149" s="63"/>
      <c r="P3149" s="42"/>
      <c r="Q3149" s="42"/>
      <c r="S3149" s="42"/>
      <c r="T3149" s="39"/>
      <c r="U3149" s="39"/>
      <c r="V3149" s="39"/>
      <c r="W3149" s="39"/>
      <c r="X3149" s="39"/>
      <c r="Y3149" s="39"/>
      <c r="AN3149" s="68"/>
      <c r="AO3149" s="68"/>
    </row>
    <row r="3150" spans="1:41" s="43" customFormat="1" x14ac:dyDescent="0.25">
      <c r="A3150" s="42"/>
      <c r="B3150" s="42"/>
      <c r="C3150" s="42"/>
      <c r="D3150" s="42"/>
      <c r="E3150" s="42"/>
      <c r="F3150" s="62"/>
      <c r="G3150" s="62"/>
      <c r="H3150" s="63"/>
      <c r="I3150" s="293"/>
      <c r="K3150" s="42"/>
      <c r="L3150" s="42"/>
      <c r="M3150" s="42"/>
      <c r="N3150" s="42"/>
      <c r="O3150" s="63"/>
      <c r="P3150" s="42"/>
      <c r="Q3150" s="42"/>
      <c r="S3150" s="42"/>
      <c r="T3150" s="39"/>
      <c r="U3150" s="39"/>
      <c r="V3150" s="39"/>
      <c r="W3150" s="39"/>
      <c r="X3150" s="39"/>
      <c r="Y3150" s="39"/>
      <c r="AN3150" s="68"/>
      <c r="AO3150" s="68"/>
    </row>
    <row r="3151" spans="1:41" s="43" customFormat="1" x14ac:dyDescent="0.25">
      <c r="A3151" s="42"/>
      <c r="B3151" s="42"/>
      <c r="C3151" s="42"/>
      <c r="D3151" s="42"/>
      <c r="E3151" s="42"/>
      <c r="F3151" s="62"/>
      <c r="G3151" s="62"/>
      <c r="H3151" s="63"/>
      <c r="I3151" s="293"/>
      <c r="K3151" s="42"/>
      <c r="L3151" s="42"/>
      <c r="M3151" s="42"/>
      <c r="N3151" s="42"/>
      <c r="O3151" s="63"/>
      <c r="P3151" s="42"/>
      <c r="Q3151" s="42"/>
      <c r="S3151" s="42"/>
      <c r="T3151" s="39"/>
      <c r="U3151" s="39"/>
      <c r="V3151" s="39"/>
      <c r="W3151" s="39"/>
      <c r="X3151" s="39"/>
      <c r="Y3151" s="39"/>
      <c r="AN3151" s="68"/>
      <c r="AO3151" s="68"/>
    </row>
    <row r="3152" spans="1:41" s="43" customFormat="1" x14ac:dyDescent="0.25">
      <c r="A3152" s="42"/>
      <c r="B3152" s="42"/>
      <c r="C3152" s="42"/>
      <c r="D3152" s="42"/>
      <c r="E3152" s="42"/>
      <c r="F3152" s="62"/>
      <c r="G3152" s="62"/>
      <c r="H3152" s="63"/>
      <c r="I3152" s="293"/>
      <c r="K3152" s="42"/>
      <c r="L3152" s="42"/>
      <c r="M3152" s="42"/>
      <c r="N3152" s="42"/>
      <c r="O3152" s="63"/>
      <c r="P3152" s="42"/>
      <c r="Q3152" s="42"/>
      <c r="S3152" s="42"/>
      <c r="T3152" s="39"/>
      <c r="U3152" s="39"/>
      <c r="V3152" s="39"/>
      <c r="W3152" s="39"/>
      <c r="X3152" s="39"/>
      <c r="Y3152" s="39"/>
      <c r="AN3152" s="68"/>
      <c r="AO3152" s="68"/>
    </row>
    <row r="3153" spans="1:41" s="43" customFormat="1" x14ac:dyDescent="0.25">
      <c r="A3153" s="42"/>
      <c r="B3153" s="42"/>
      <c r="C3153" s="42"/>
      <c r="D3153" s="42"/>
      <c r="E3153" s="42"/>
      <c r="F3153" s="62"/>
      <c r="G3153" s="62"/>
      <c r="H3153" s="63"/>
      <c r="I3153" s="293"/>
      <c r="K3153" s="42"/>
      <c r="L3153" s="42"/>
      <c r="M3153" s="42"/>
      <c r="N3153" s="42"/>
      <c r="O3153" s="63"/>
      <c r="P3153" s="42"/>
      <c r="Q3153" s="42"/>
      <c r="S3153" s="42"/>
      <c r="T3153" s="39"/>
      <c r="U3153" s="39"/>
      <c r="V3153" s="39"/>
      <c r="W3153" s="39"/>
      <c r="X3153" s="39"/>
      <c r="Y3153" s="39"/>
      <c r="AN3153" s="68"/>
      <c r="AO3153" s="68"/>
    </row>
    <row r="3154" spans="1:41" s="43" customFormat="1" x14ac:dyDescent="0.25">
      <c r="A3154" s="42"/>
      <c r="B3154" s="42"/>
      <c r="C3154" s="42"/>
      <c r="D3154" s="42"/>
      <c r="E3154" s="42"/>
      <c r="F3154" s="62"/>
      <c r="G3154" s="62"/>
      <c r="H3154" s="63"/>
      <c r="I3154" s="293"/>
      <c r="K3154" s="42"/>
      <c r="L3154" s="42"/>
      <c r="M3154" s="42"/>
      <c r="N3154" s="42"/>
      <c r="O3154" s="63"/>
      <c r="P3154" s="42"/>
      <c r="Q3154" s="42"/>
      <c r="S3154" s="42"/>
      <c r="T3154" s="39"/>
      <c r="U3154" s="39"/>
      <c r="V3154" s="39"/>
      <c r="W3154" s="39"/>
      <c r="X3154" s="39"/>
      <c r="Y3154" s="39"/>
      <c r="AN3154" s="68"/>
      <c r="AO3154" s="68"/>
    </row>
    <row r="3155" spans="1:41" s="43" customFormat="1" x14ac:dyDescent="0.25">
      <c r="A3155" s="42"/>
      <c r="B3155" s="42"/>
      <c r="C3155" s="42"/>
      <c r="D3155" s="42"/>
      <c r="E3155" s="42"/>
      <c r="F3155" s="62"/>
      <c r="G3155" s="62"/>
      <c r="H3155" s="63"/>
      <c r="I3155" s="293"/>
      <c r="K3155" s="42"/>
      <c r="L3155" s="42"/>
      <c r="M3155" s="42"/>
      <c r="N3155" s="42"/>
      <c r="O3155" s="63"/>
      <c r="P3155" s="42"/>
      <c r="Q3155" s="42"/>
      <c r="S3155" s="42"/>
      <c r="T3155" s="39"/>
      <c r="U3155" s="39"/>
      <c r="V3155" s="39"/>
      <c r="W3155" s="39"/>
      <c r="X3155" s="39"/>
      <c r="Y3155" s="39"/>
      <c r="AN3155" s="68"/>
      <c r="AO3155" s="68"/>
    </row>
    <row r="3156" spans="1:41" s="43" customFormat="1" x14ac:dyDescent="0.25">
      <c r="A3156" s="42"/>
      <c r="B3156" s="42"/>
      <c r="C3156" s="42"/>
      <c r="D3156" s="42"/>
      <c r="E3156" s="42"/>
      <c r="F3156" s="62"/>
      <c r="G3156" s="62"/>
      <c r="H3156" s="63"/>
      <c r="I3156" s="293"/>
      <c r="K3156" s="42"/>
      <c r="L3156" s="42"/>
      <c r="M3156" s="42"/>
      <c r="N3156" s="42"/>
      <c r="O3156" s="63"/>
      <c r="P3156" s="42"/>
      <c r="Q3156" s="42"/>
      <c r="S3156" s="42"/>
      <c r="T3156" s="39"/>
      <c r="U3156" s="39"/>
      <c r="V3156" s="39"/>
      <c r="W3156" s="39"/>
      <c r="X3156" s="39"/>
      <c r="Y3156" s="39"/>
      <c r="AN3156" s="68"/>
      <c r="AO3156" s="68"/>
    </row>
    <row r="3157" spans="1:41" s="43" customFormat="1" x14ac:dyDescent="0.25">
      <c r="A3157" s="42"/>
      <c r="B3157" s="42"/>
      <c r="C3157" s="42"/>
      <c r="D3157" s="42"/>
      <c r="E3157" s="42"/>
      <c r="F3157" s="62"/>
      <c r="G3157" s="62"/>
      <c r="H3157" s="63"/>
      <c r="I3157" s="293"/>
      <c r="K3157" s="42"/>
      <c r="L3157" s="42"/>
      <c r="M3157" s="42"/>
      <c r="N3157" s="42"/>
      <c r="O3157" s="63"/>
      <c r="P3157" s="42"/>
      <c r="Q3157" s="42"/>
      <c r="S3157" s="42"/>
      <c r="T3157" s="39"/>
      <c r="U3157" s="39"/>
      <c r="V3157" s="39"/>
      <c r="W3157" s="39"/>
      <c r="X3157" s="39"/>
      <c r="Y3157" s="39"/>
      <c r="AN3157" s="68"/>
      <c r="AO3157" s="68"/>
    </row>
    <row r="3158" spans="1:41" s="43" customFormat="1" x14ac:dyDescent="0.25">
      <c r="A3158" s="42"/>
      <c r="B3158" s="42"/>
      <c r="C3158" s="42"/>
      <c r="D3158" s="42"/>
      <c r="E3158" s="42"/>
      <c r="F3158" s="62"/>
      <c r="G3158" s="62"/>
      <c r="H3158" s="63"/>
      <c r="I3158" s="293"/>
      <c r="K3158" s="42"/>
      <c r="L3158" s="42"/>
      <c r="M3158" s="42"/>
      <c r="N3158" s="42"/>
      <c r="O3158" s="63"/>
      <c r="P3158" s="42"/>
      <c r="Q3158" s="42"/>
      <c r="S3158" s="42"/>
      <c r="T3158" s="39"/>
      <c r="U3158" s="39"/>
      <c r="V3158" s="39"/>
      <c r="W3158" s="39"/>
      <c r="X3158" s="39"/>
      <c r="Y3158" s="39"/>
      <c r="AN3158" s="68"/>
      <c r="AO3158" s="68"/>
    </row>
    <row r="3159" spans="1:41" s="43" customFormat="1" x14ac:dyDescent="0.25">
      <c r="A3159" s="42"/>
      <c r="B3159" s="42"/>
      <c r="C3159" s="42"/>
      <c r="D3159" s="42"/>
      <c r="E3159" s="42"/>
      <c r="F3159" s="62"/>
      <c r="G3159" s="62"/>
      <c r="H3159" s="63"/>
      <c r="I3159" s="293"/>
      <c r="K3159" s="42"/>
      <c r="L3159" s="42"/>
      <c r="M3159" s="42"/>
      <c r="N3159" s="42"/>
      <c r="O3159" s="63"/>
      <c r="P3159" s="42"/>
      <c r="Q3159" s="42"/>
      <c r="S3159" s="42"/>
      <c r="T3159" s="39"/>
      <c r="U3159" s="39"/>
      <c r="V3159" s="39"/>
      <c r="W3159" s="39"/>
      <c r="X3159" s="39"/>
      <c r="Y3159" s="39"/>
      <c r="AN3159" s="68"/>
      <c r="AO3159" s="68"/>
    </row>
    <row r="3160" spans="1:41" s="43" customFormat="1" x14ac:dyDescent="0.25">
      <c r="A3160" s="42"/>
      <c r="B3160" s="42"/>
      <c r="C3160" s="42"/>
      <c r="D3160" s="42"/>
      <c r="E3160" s="42"/>
      <c r="F3160" s="62"/>
      <c r="G3160" s="62"/>
      <c r="H3160" s="63"/>
      <c r="I3160" s="293"/>
      <c r="K3160" s="42"/>
      <c r="L3160" s="42"/>
      <c r="M3160" s="42"/>
      <c r="N3160" s="42"/>
      <c r="O3160" s="63"/>
      <c r="P3160" s="42"/>
      <c r="Q3160" s="42"/>
      <c r="S3160" s="42"/>
      <c r="T3160" s="39"/>
      <c r="U3160" s="39"/>
      <c r="V3160" s="39"/>
      <c r="W3160" s="39"/>
      <c r="X3160" s="39"/>
      <c r="Y3160" s="39"/>
      <c r="AN3160" s="68"/>
      <c r="AO3160" s="68"/>
    </row>
    <row r="3161" spans="1:41" s="43" customFormat="1" x14ac:dyDescent="0.25">
      <c r="A3161" s="42"/>
      <c r="B3161" s="42"/>
      <c r="C3161" s="42"/>
      <c r="D3161" s="42"/>
      <c r="E3161" s="42"/>
      <c r="F3161" s="62"/>
      <c r="G3161" s="62"/>
      <c r="H3161" s="63"/>
      <c r="I3161" s="293"/>
      <c r="K3161" s="42"/>
      <c r="L3161" s="42"/>
      <c r="M3161" s="42"/>
      <c r="N3161" s="42"/>
      <c r="O3161" s="63"/>
      <c r="P3161" s="42"/>
      <c r="Q3161" s="42"/>
      <c r="S3161" s="42"/>
      <c r="T3161" s="39"/>
      <c r="U3161" s="39"/>
      <c r="V3161" s="39"/>
      <c r="W3161" s="39"/>
      <c r="X3161" s="39"/>
      <c r="Y3161" s="39"/>
      <c r="AN3161" s="68"/>
      <c r="AO3161" s="68"/>
    </row>
    <row r="3162" spans="1:41" s="43" customFormat="1" x14ac:dyDescent="0.25">
      <c r="A3162" s="42"/>
      <c r="B3162" s="42"/>
      <c r="C3162" s="42"/>
      <c r="D3162" s="42"/>
      <c r="E3162" s="42"/>
      <c r="F3162" s="62"/>
      <c r="G3162" s="62"/>
      <c r="H3162" s="63"/>
      <c r="I3162" s="293"/>
      <c r="K3162" s="42"/>
      <c r="L3162" s="42"/>
      <c r="M3162" s="42"/>
      <c r="N3162" s="42"/>
      <c r="O3162" s="63"/>
      <c r="P3162" s="42"/>
      <c r="Q3162" s="42"/>
      <c r="S3162" s="42"/>
      <c r="T3162" s="39"/>
      <c r="U3162" s="39"/>
      <c r="V3162" s="39"/>
      <c r="W3162" s="39"/>
      <c r="X3162" s="39"/>
      <c r="Y3162" s="39"/>
      <c r="AN3162" s="68"/>
      <c r="AO3162" s="68"/>
    </row>
    <row r="3163" spans="1:41" s="43" customFormat="1" x14ac:dyDescent="0.25">
      <c r="A3163" s="42"/>
      <c r="B3163" s="42"/>
      <c r="C3163" s="42"/>
      <c r="D3163" s="42"/>
      <c r="E3163" s="42"/>
      <c r="F3163" s="62"/>
      <c r="G3163" s="62"/>
      <c r="H3163" s="63"/>
      <c r="I3163" s="293"/>
      <c r="K3163" s="42"/>
      <c r="L3163" s="42"/>
      <c r="M3163" s="42"/>
      <c r="N3163" s="42"/>
      <c r="O3163" s="63"/>
      <c r="P3163" s="42"/>
      <c r="Q3163" s="42"/>
      <c r="S3163" s="42"/>
      <c r="T3163" s="39"/>
      <c r="U3163" s="39"/>
      <c r="V3163" s="39"/>
      <c r="W3163" s="39"/>
      <c r="X3163" s="39"/>
      <c r="Y3163" s="39"/>
      <c r="AN3163" s="68"/>
      <c r="AO3163" s="68"/>
    </row>
    <row r="3164" spans="1:41" s="43" customFormat="1" x14ac:dyDescent="0.25">
      <c r="A3164" s="42"/>
      <c r="B3164" s="42"/>
      <c r="C3164" s="42"/>
      <c r="D3164" s="42"/>
      <c r="E3164" s="42"/>
      <c r="F3164" s="62"/>
      <c r="G3164" s="62"/>
      <c r="H3164" s="63"/>
      <c r="I3164" s="293"/>
      <c r="K3164" s="42"/>
      <c r="L3164" s="42"/>
      <c r="M3164" s="42"/>
      <c r="N3164" s="42"/>
      <c r="O3164" s="63"/>
      <c r="P3164" s="42"/>
      <c r="Q3164" s="42"/>
      <c r="S3164" s="42"/>
      <c r="T3164" s="39"/>
      <c r="U3164" s="39"/>
      <c r="V3164" s="39"/>
      <c r="W3164" s="39"/>
      <c r="X3164" s="39"/>
      <c r="Y3164" s="39"/>
      <c r="AN3164" s="68"/>
      <c r="AO3164" s="68"/>
    </row>
    <row r="3165" spans="1:41" s="43" customFormat="1" x14ac:dyDescent="0.25">
      <c r="A3165" s="42"/>
      <c r="B3165" s="42"/>
      <c r="C3165" s="42"/>
      <c r="D3165" s="42"/>
      <c r="E3165" s="42"/>
      <c r="F3165" s="62"/>
      <c r="G3165" s="62"/>
      <c r="H3165" s="63"/>
      <c r="I3165" s="293"/>
      <c r="K3165" s="42"/>
      <c r="L3165" s="42"/>
      <c r="M3165" s="42"/>
      <c r="N3165" s="42"/>
      <c r="O3165" s="63"/>
      <c r="P3165" s="42"/>
      <c r="Q3165" s="42"/>
      <c r="S3165" s="42"/>
      <c r="T3165" s="39"/>
      <c r="U3165" s="39"/>
      <c r="V3165" s="39"/>
      <c r="W3165" s="39"/>
      <c r="X3165" s="39"/>
      <c r="Y3165" s="39"/>
      <c r="AN3165" s="68"/>
      <c r="AO3165" s="68"/>
    </row>
    <row r="3166" spans="1:41" s="43" customFormat="1" x14ac:dyDescent="0.25">
      <c r="A3166" s="42"/>
      <c r="B3166" s="42"/>
      <c r="C3166" s="42"/>
      <c r="D3166" s="42"/>
      <c r="E3166" s="42"/>
      <c r="F3166" s="62"/>
      <c r="G3166" s="62"/>
      <c r="H3166" s="63"/>
      <c r="I3166" s="293"/>
      <c r="K3166" s="42"/>
      <c r="L3166" s="42"/>
      <c r="M3166" s="42"/>
      <c r="N3166" s="42"/>
      <c r="O3166" s="63"/>
      <c r="P3166" s="42"/>
      <c r="Q3166" s="42"/>
      <c r="S3166" s="42"/>
      <c r="T3166" s="39"/>
      <c r="U3166" s="39"/>
      <c r="V3166" s="39"/>
      <c r="W3166" s="39"/>
      <c r="X3166" s="39"/>
      <c r="Y3166" s="39"/>
      <c r="AN3166" s="68"/>
      <c r="AO3166" s="68"/>
    </row>
    <row r="3167" spans="1:41" s="43" customFormat="1" x14ac:dyDescent="0.25">
      <c r="A3167" s="42"/>
      <c r="B3167" s="42"/>
      <c r="C3167" s="42"/>
      <c r="D3167" s="42"/>
      <c r="E3167" s="42"/>
      <c r="F3167" s="62"/>
      <c r="G3167" s="62"/>
      <c r="H3167" s="63"/>
      <c r="I3167" s="293"/>
      <c r="K3167" s="42"/>
      <c r="L3167" s="42"/>
      <c r="M3167" s="42"/>
      <c r="N3167" s="42"/>
      <c r="O3167" s="63"/>
      <c r="P3167" s="42"/>
      <c r="Q3167" s="42"/>
      <c r="S3167" s="42"/>
      <c r="T3167" s="39"/>
      <c r="U3167" s="39"/>
      <c r="V3167" s="39"/>
      <c r="W3167" s="39"/>
      <c r="X3167" s="39"/>
      <c r="Y3167" s="39"/>
      <c r="AN3167" s="68"/>
      <c r="AO3167" s="68"/>
    </row>
    <row r="3168" spans="1:41" s="43" customFormat="1" x14ac:dyDescent="0.25">
      <c r="A3168" s="42"/>
      <c r="B3168" s="42"/>
      <c r="C3168" s="42"/>
      <c r="D3168" s="42"/>
      <c r="E3168" s="42"/>
      <c r="F3168" s="62"/>
      <c r="G3168" s="62"/>
      <c r="H3168" s="63"/>
      <c r="I3168" s="293"/>
      <c r="K3168" s="42"/>
      <c r="L3168" s="42"/>
      <c r="M3168" s="42"/>
      <c r="N3168" s="42"/>
      <c r="O3168" s="63"/>
      <c r="P3168" s="42"/>
      <c r="Q3168" s="42"/>
      <c r="S3168" s="42"/>
      <c r="T3168" s="39"/>
      <c r="U3168" s="39"/>
      <c r="V3168" s="39"/>
      <c r="W3168" s="39"/>
      <c r="X3168" s="39"/>
      <c r="Y3168" s="39"/>
      <c r="AN3168" s="68"/>
      <c r="AO3168" s="68"/>
    </row>
    <row r="3169" spans="1:41" s="43" customFormat="1" x14ac:dyDescent="0.25">
      <c r="A3169" s="42"/>
      <c r="B3169" s="42"/>
      <c r="C3169" s="42"/>
      <c r="D3169" s="42"/>
      <c r="E3169" s="42"/>
      <c r="F3169" s="62"/>
      <c r="G3169" s="62"/>
      <c r="H3169" s="63"/>
      <c r="I3169" s="293"/>
      <c r="K3169" s="42"/>
      <c r="L3169" s="42"/>
      <c r="M3169" s="42"/>
      <c r="N3169" s="42"/>
      <c r="O3169" s="63"/>
      <c r="P3169" s="42"/>
      <c r="Q3169" s="42"/>
      <c r="S3169" s="42"/>
      <c r="T3169" s="39"/>
      <c r="U3169" s="39"/>
      <c r="V3169" s="39"/>
      <c r="W3169" s="39"/>
      <c r="X3169" s="39"/>
      <c r="Y3169" s="39"/>
      <c r="AN3169" s="68"/>
      <c r="AO3169" s="68"/>
    </row>
    <row r="3170" spans="1:41" s="43" customFormat="1" x14ac:dyDescent="0.25">
      <c r="A3170" s="42"/>
      <c r="B3170" s="42"/>
      <c r="C3170" s="42"/>
      <c r="D3170" s="42"/>
      <c r="E3170" s="42"/>
      <c r="F3170" s="62"/>
      <c r="G3170" s="62"/>
      <c r="H3170" s="63"/>
      <c r="I3170" s="293"/>
      <c r="K3170" s="42"/>
      <c r="L3170" s="42"/>
      <c r="M3170" s="42"/>
      <c r="N3170" s="42"/>
      <c r="O3170" s="63"/>
      <c r="P3170" s="42"/>
      <c r="Q3170" s="42"/>
      <c r="S3170" s="42"/>
      <c r="T3170" s="39"/>
      <c r="U3170" s="39"/>
      <c r="V3170" s="39"/>
      <c r="W3170" s="39"/>
      <c r="X3170" s="39"/>
      <c r="Y3170" s="39"/>
      <c r="AN3170" s="68"/>
      <c r="AO3170" s="68"/>
    </row>
    <row r="3171" spans="1:41" s="43" customFormat="1" x14ac:dyDescent="0.25">
      <c r="A3171" s="42"/>
      <c r="B3171" s="42"/>
      <c r="C3171" s="42"/>
      <c r="D3171" s="42"/>
      <c r="E3171" s="42"/>
      <c r="F3171" s="62"/>
      <c r="G3171" s="62"/>
      <c r="H3171" s="63"/>
      <c r="I3171" s="293"/>
      <c r="K3171" s="42"/>
      <c r="L3171" s="42"/>
      <c r="M3171" s="42"/>
      <c r="N3171" s="42"/>
      <c r="O3171" s="63"/>
      <c r="P3171" s="42"/>
      <c r="Q3171" s="42"/>
      <c r="S3171" s="42"/>
      <c r="T3171" s="39"/>
      <c r="U3171" s="39"/>
      <c r="V3171" s="39"/>
      <c r="W3171" s="39"/>
      <c r="X3171" s="39"/>
      <c r="Y3171" s="39"/>
      <c r="AN3171" s="68"/>
      <c r="AO3171" s="68"/>
    </row>
    <row r="3172" spans="1:41" s="43" customFormat="1" x14ac:dyDescent="0.25">
      <c r="A3172" s="42"/>
      <c r="B3172" s="42"/>
      <c r="C3172" s="42"/>
      <c r="D3172" s="42"/>
      <c r="E3172" s="42"/>
      <c r="F3172" s="62"/>
      <c r="G3172" s="62"/>
      <c r="H3172" s="63"/>
      <c r="I3172" s="293"/>
      <c r="K3172" s="42"/>
      <c r="L3172" s="42"/>
      <c r="M3172" s="42"/>
      <c r="N3172" s="42"/>
      <c r="O3172" s="63"/>
      <c r="P3172" s="42"/>
      <c r="Q3172" s="42"/>
      <c r="S3172" s="42"/>
      <c r="T3172" s="39"/>
      <c r="U3172" s="39"/>
      <c r="V3172" s="39"/>
      <c r="W3172" s="39"/>
      <c r="X3172" s="39"/>
      <c r="Y3172" s="39"/>
      <c r="AN3172" s="68"/>
      <c r="AO3172" s="68"/>
    </row>
    <row r="3173" spans="1:41" s="43" customFormat="1" x14ac:dyDescent="0.25">
      <c r="A3173" s="42"/>
      <c r="B3173" s="42"/>
      <c r="C3173" s="42"/>
      <c r="D3173" s="42"/>
      <c r="E3173" s="42"/>
      <c r="F3173" s="62"/>
      <c r="G3173" s="62"/>
      <c r="H3173" s="63"/>
      <c r="I3173" s="293"/>
      <c r="K3173" s="42"/>
      <c r="L3173" s="42"/>
      <c r="M3173" s="42"/>
      <c r="N3173" s="42"/>
      <c r="O3173" s="63"/>
      <c r="P3173" s="42"/>
      <c r="Q3173" s="42"/>
      <c r="S3173" s="42"/>
      <c r="T3173" s="39"/>
      <c r="U3173" s="39"/>
      <c r="V3173" s="39"/>
      <c r="W3173" s="39"/>
      <c r="X3173" s="39"/>
      <c r="Y3173" s="39"/>
      <c r="AN3173" s="68"/>
      <c r="AO3173" s="68"/>
    </row>
    <row r="3174" spans="1:41" s="43" customFormat="1" x14ac:dyDescent="0.25">
      <c r="A3174" s="42"/>
      <c r="B3174" s="42"/>
      <c r="C3174" s="42"/>
      <c r="D3174" s="42"/>
      <c r="E3174" s="42"/>
      <c r="F3174" s="62"/>
      <c r="G3174" s="62"/>
      <c r="H3174" s="63"/>
      <c r="I3174" s="293"/>
      <c r="K3174" s="42"/>
      <c r="L3174" s="42"/>
      <c r="M3174" s="42"/>
      <c r="N3174" s="42"/>
      <c r="O3174" s="63"/>
      <c r="P3174" s="42"/>
      <c r="Q3174" s="42"/>
      <c r="S3174" s="42"/>
      <c r="T3174" s="39"/>
      <c r="U3174" s="39"/>
      <c r="V3174" s="39"/>
      <c r="W3174" s="39"/>
      <c r="X3174" s="39"/>
      <c r="Y3174" s="39"/>
      <c r="AN3174" s="68"/>
      <c r="AO3174" s="68"/>
    </row>
    <row r="3175" spans="1:41" s="43" customFormat="1" x14ac:dyDescent="0.25">
      <c r="A3175" s="42"/>
      <c r="B3175" s="42"/>
      <c r="C3175" s="42"/>
      <c r="D3175" s="42"/>
      <c r="E3175" s="42"/>
      <c r="F3175" s="62"/>
      <c r="G3175" s="62"/>
      <c r="H3175" s="63"/>
      <c r="I3175" s="293"/>
      <c r="K3175" s="42"/>
      <c r="L3175" s="42"/>
      <c r="M3175" s="42"/>
      <c r="N3175" s="42"/>
      <c r="O3175" s="63"/>
      <c r="P3175" s="42"/>
      <c r="Q3175" s="42"/>
      <c r="S3175" s="42"/>
      <c r="T3175" s="39"/>
      <c r="U3175" s="39"/>
      <c r="V3175" s="39"/>
      <c r="W3175" s="39"/>
      <c r="X3175" s="39"/>
      <c r="Y3175" s="39"/>
      <c r="AN3175" s="68"/>
      <c r="AO3175" s="68"/>
    </row>
    <row r="3176" spans="1:41" s="43" customFormat="1" x14ac:dyDescent="0.25">
      <c r="A3176" s="42"/>
      <c r="B3176" s="42"/>
      <c r="C3176" s="42"/>
      <c r="D3176" s="42"/>
      <c r="E3176" s="42"/>
      <c r="F3176" s="62"/>
      <c r="G3176" s="62"/>
      <c r="H3176" s="63"/>
      <c r="I3176" s="293"/>
      <c r="K3176" s="42"/>
      <c r="L3176" s="42"/>
      <c r="M3176" s="42"/>
      <c r="N3176" s="42"/>
      <c r="O3176" s="63"/>
      <c r="P3176" s="42"/>
      <c r="Q3176" s="42"/>
      <c r="S3176" s="42"/>
      <c r="T3176" s="39"/>
      <c r="U3176" s="39"/>
      <c r="V3176" s="39"/>
      <c r="W3176" s="39"/>
      <c r="X3176" s="39"/>
      <c r="Y3176" s="39"/>
      <c r="AN3176" s="68"/>
      <c r="AO3176" s="68"/>
    </row>
    <row r="3177" spans="1:41" s="43" customFormat="1" x14ac:dyDescent="0.25">
      <c r="A3177" s="42"/>
      <c r="B3177" s="42"/>
      <c r="C3177" s="42"/>
      <c r="D3177" s="42"/>
      <c r="E3177" s="42"/>
      <c r="F3177" s="62"/>
      <c r="G3177" s="62"/>
      <c r="H3177" s="63"/>
      <c r="I3177" s="293"/>
      <c r="K3177" s="42"/>
      <c r="L3177" s="42"/>
      <c r="M3177" s="42"/>
      <c r="N3177" s="42"/>
      <c r="O3177" s="63"/>
      <c r="P3177" s="42"/>
      <c r="Q3177" s="42"/>
      <c r="S3177" s="42"/>
      <c r="T3177" s="39"/>
      <c r="U3177" s="39"/>
      <c r="V3177" s="39"/>
      <c r="W3177" s="39"/>
      <c r="X3177" s="39"/>
      <c r="Y3177" s="39"/>
      <c r="AN3177" s="68"/>
      <c r="AO3177" s="68"/>
    </row>
    <row r="3178" spans="1:41" s="43" customFormat="1" x14ac:dyDescent="0.25">
      <c r="A3178" s="42"/>
      <c r="B3178" s="42"/>
      <c r="C3178" s="42"/>
      <c r="D3178" s="42"/>
      <c r="E3178" s="42"/>
      <c r="F3178" s="62"/>
      <c r="G3178" s="62"/>
      <c r="H3178" s="63"/>
      <c r="I3178" s="293"/>
      <c r="K3178" s="42"/>
      <c r="L3178" s="42"/>
      <c r="M3178" s="42"/>
      <c r="N3178" s="42"/>
      <c r="O3178" s="63"/>
      <c r="P3178" s="42"/>
      <c r="Q3178" s="42"/>
      <c r="S3178" s="42"/>
      <c r="T3178" s="39"/>
      <c r="U3178" s="39"/>
      <c r="V3178" s="39"/>
      <c r="W3178" s="39"/>
      <c r="X3178" s="39"/>
      <c r="Y3178" s="39"/>
      <c r="AN3178" s="68"/>
      <c r="AO3178" s="68"/>
    </row>
    <row r="3179" spans="1:41" s="43" customFormat="1" x14ac:dyDescent="0.25">
      <c r="A3179" s="42"/>
      <c r="B3179" s="42"/>
      <c r="C3179" s="42"/>
      <c r="D3179" s="42"/>
      <c r="E3179" s="42"/>
      <c r="F3179" s="62"/>
      <c r="G3179" s="62"/>
      <c r="H3179" s="63"/>
      <c r="I3179" s="293"/>
      <c r="K3179" s="42"/>
      <c r="L3179" s="42"/>
      <c r="M3179" s="42"/>
      <c r="N3179" s="42"/>
      <c r="O3179" s="63"/>
      <c r="P3179" s="42"/>
      <c r="Q3179" s="42"/>
      <c r="S3179" s="42"/>
      <c r="T3179" s="39"/>
      <c r="U3179" s="39"/>
      <c r="V3179" s="39"/>
      <c r="W3179" s="39"/>
      <c r="X3179" s="39"/>
      <c r="Y3179" s="39"/>
      <c r="AN3179" s="68"/>
      <c r="AO3179" s="68"/>
    </row>
    <row r="3180" spans="1:41" s="43" customFormat="1" x14ac:dyDescent="0.25">
      <c r="A3180" s="42"/>
      <c r="B3180" s="42"/>
      <c r="C3180" s="42"/>
      <c r="D3180" s="42"/>
      <c r="E3180" s="42"/>
      <c r="F3180" s="62"/>
      <c r="G3180" s="62"/>
      <c r="H3180" s="63"/>
      <c r="I3180" s="293"/>
      <c r="K3180" s="42"/>
      <c r="L3180" s="42"/>
      <c r="M3180" s="42"/>
      <c r="N3180" s="42"/>
      <c r="O3180" s="63"/>
      <c r="P3180" s="42"/>
      <c r="Q3180" s="42"/>
      <c r="S3180" s="42"/>
      <c r="T3180" s="39"/>
      <c r="U3180" s="39"/>
      <c r="V3180" s="39"/>
      <c r="W3180" s="39"/>
      <c r="X3180" s="39"/>
      <c r="Y3180" s="39"/>
      <c r="AN3180" s="68"/>
      <c r="AO3180" s="68"/>
    </row>
    <row r="3181" spans="1:41" s="43" customFormat="1" x14ac:dyDescent="0.25">
      <c r="A3181" s="42"/>
      <c r="B3181" s="42"/>
      <c r="C3181" s="42"/>
      <c r="D3181" s="42"/>
      <c r="E3181" s="42"/>
      <c r="F3181" s="62"/>
      <c r="G3181" s="62"/>
      <c r="H3181" s="63"/>
      <c r="I3181" s="293"/>
      <c r="K3181" s="42"/>
      <c r="L3181" s="42"/>
      <c r="M3181" s="42"/>
      <c r="N3181" s="42"/>
      <c r="O3181" s="63"/>
      <c r="P3181" s="42"/>
      <c r="Q3181" s="42"/>
      <c r="S3181" s="42"/>
      <c r="T3181" s="39"/>
      <c r="U3181" s="39"/>
      <c r="V3181" s="39"/>
      <c r="W3181" s="39"/>
      <c r="X3181" s="39"/>
      <c r="Y3181" s="39"/>
      <c r="AN3181" s="68"/>
      <c r="AO3181" s="68"/>
    </row>
    <row r="3182" spans="1:41" s="43" customFormat="1" x14ac:dyDescent="0.25">
      <c r="A3182" s="42"/>
      <c r="B3182" s="42"/>
      <c r="C3182" s="42"/>
      <c r="D3182" s="42"/>
      <c r="E3182" s="42"/>
      <c r="F3182" s="62"/>
      <c r="G3182" s="62"/>
      <c r="H3182" s="63"/>
      <c r="I3182" s="293"/>
      <c r="K3182" s="42"/>
      <c r="L3182" s="42"/>
      <c r="M3182" s="42"/>
      <c r="N3182" s="42"/>
      <c r="O3182" s="63"/>
      <c r="P3182" s="42"/>
      <c r="Q3182" s="42"/>
      <c r="S3182" s="42"/>
      <c r="T3182" s="39"/>
      <c r="U3182" s="39"/>
      <c r="V3182" s="39"/>
      <c r="W3182" s="39"/>
      <c r="X3182" s="39"/>
      <c r="Y3182" s="39"/>
      <c r="AN3182" s="68"/>
      <c r="AO3182" s="68"/>
    </row>
    <row r="3183" spans="1:41" s="43" customFormat="1" x14ac:dyDescent="0.25">
      <c r="A3183" s="42"/>
      <c r="B3183" s="42"/>
      <c r="C3183" s="42"/>
      <c r="D3183" s="42"/>
      <c r="E3183" s="42"/>
      <c r="F3183" s="62"/>
      <c r="G3183" s="62"/>
      <c r="H3183" s="63"/>
      <c r="I3183" s="293"/>
      <c r="K3183" s="42"/>
      <c r="L3183" s="42"/>
      <c r="M3183" s="42"/>
      <c r="N3183" s="42"/>
      <c r="O3183" s="63"/>
      <c r="P3183" s="42"/>
      <c r="Q3183" s="42"/>
      <c r="S3183" s="42"/>
      <c r="T3183" s="39"/>
      <c r="U3183" s="39"/>
      <c r="V3183" s="39"/>
      <c r="W3183" s="39"/>
      <c r="X3183" s="39"/>
      <c r="Y3183" s="39"/>
      <c r="AN3183" s="68"/>
      <c r="AO3183" s="68"/>
    </row>
    <row r="3184" spans="1:41" s="43" customFormat="1" x14ac:dyDescent="0.25">
      <c r="A3184" s="42"/>
      <c r="B3184" s="42"/>
      <c r="C3184" s="42"/>
      <c r="D3184" s="42"/>
      <c r="E3184" s="42"/>
      <c r="F3184" s="62"/>
      <c r="G3184" s="62"/>
      <c r="H3184" s="63"/>
      <c r="I3184" s="293"/>
      <c r="K3184" s="42"/>
      <c r="L3184" s="42"/>
      <c r="M3184" s="42"/>
      <c r="N3184" s="42"/>
      <c r="O3184" s="63"/>
      <c r="P3184" s="42"/>
      <c r="Q3184" s="42"/>
      <c r="S3184" s="42"/>
      <c r="T3184" s="39"/>
      <c r="U3184" s="39"/>
      <c r="V3184" s="39"/>
      <c r="W3184" s="39"/>
      <c r="X3184" s="39"/>
      <c r="Y3184" s="39"/>
      <c r="AN3184" s="68"/>
      <c r="AO3184" s="68"/>
    </row>
    <row r="3185" spans="1:41" s="43" customFormat="1" x14ac:dyDescent="0.25">
      <c r="A3185" s="42"/>
      <c r="B3185" s="42"/>
      <c r="C3185" s="42"/>
      <c r="D3185" s="42"/>
      <c r="E3185" s="42"/>
      <c r="F3185" s="62"/>
      <c r="G3185" s="62"/>
      <c r="H3185" s="63"/>
      <c r="I3185" s="293"/>
      <c r="K3185" s="42"/>
      <c r="L3185" s="42"/>
      <c r="M3185" s="42"/>
      <c r="N3185" s="42"/>
      <c r="O3185" s="63"/>
      <c r="P3185" s="42"/>
      <c r="Q3185" s="42"/>
      <c r="S3185" s="42"/>
      <c r="T3185" s="39"/>
      <c r="U3185" s="39"/>
      <c r="V3185" s="39"/>
      <c r="W3185" s="39"/>
      <c r="X3185" s="39"/>
      <c r="Y3185" s="39"/>
      <c r="AN3185" s="68"/>
      <c r="AO3185" s="68"/>
    </row>
    <row r="3186" spans="1:41" s="43" customFormat="1" x14ac:dyDescent="0.25">
      <c r="A3186" s="42"/>
      <c r="B3186" s="42"/>
      <c r="C3186" s="42"/>
      <c r="D3186" s="42"/>
      <c r="E3186" s="42"/>
      <c r="F3186" s="62"/>
      <c r="G3186" s="62"/>
      <c r="H3186" s="63"/>
      <c r="I3186" s="293"/>
      <c r="K3186" s="42"/>
      <c r="L3186" s="42"/>
      <c r="M3186" s="42"/>
      <c r="N3186" s="42"/>
      <c r="O3186" s="63"/>
      <c r="P3186" s="42"/>
      <c r="Q3186" s="42"/>
      <c r="S3186" s="42"/>
      <c r="T3186" s="39"/>
      <c r="U3186" s="39"/>
      <c r="V3186" s="39"/>
      <c r="W3186" s="39"/>
      <c r="X3186" s="39"/>
      <c r="Y3186" s="39"/>
      <c r="AN3186" s="68"/>
      <c r="AO3186" s="68"/>
    </row>
    <row r="3187" spans="1:41" s="43" customFormat="1" x14ac:dyDescent="0.25">
      <c r="A3187" s="42"/>
      <c r="B3187" s="42"/>
      <c r="C3187" s="42"/>
      <c r="D3187" s="42"/>
      <c r="E3187" s="42"/>
      <c r="F3187" s="62"/>
      <c r="G3187" s="62"/>
      <c r="H3187" s="63"/>
      <c r="I3187" s="293"/>
      <c r="K3187" s="42"/>
      <c r="L3187" s="42"/>
      <c r="M3187" s="42"/>
      <c r="N3187" s="42"/>
      <c r="O3187" s="63"/>
      <c r="P3187" s="42"/>
      <c r="Q3187" s="42"/>
      <c r="S3187" s="42"/>
      <c r="T3187" s="39"/>
      <c r="U3187" s="39"/>
      <c r="V3187" s="39"/>
      <c r="W3187" s="39"/>
      <c r="X3187" s="39"/>
      <c r="Y3187" s="39"/>
      <c r="AN3187" s="68"/>
      <c r="AO3187" s="68"/>
    </row>
    <row r="3188" spans="1:41" s="43" customFormat="1" x14ac:dyDescent="0.25">
      <c r="A3188" s="42"/>
      <c r="B3188" s="42"/>
      <c r="C3188" s="42"/>
      <c r="D3188" s="42"/>
      <c r="E3188" s="42"/>
      <c r="F3188" s="62"/>
      <c r="G3188" s="62"/>
      <c r="H3188" s="63"/>
      <c r="I3188" s="293"/>
      <c r="K3188" s="42"/>
      <c r="L3188" s="42"/>
      <c r="M3188" s="42"/>
      <c r="N3188" s="42"/>
      <c r="O3188" s="63"/>
      <c r="P3188" s="42"/>
      <c r="Q3188" s="42"/>
      <c r="S3188" s="42"/>
      <c r="T3188" s="39"/>
      <c r="U3188" s="39"/>
      <c r="V3188" s="39"/>
      <c r="W3188" s="39"/>
      <c r="X3188" s="39"/>
      <c r="Y3188" s="39"/>
      <c r="AN3188" s="68"/>
      <c r="AO3188" s="68"/>
    </row>
    <row r="3189" spans="1:41" s="43" customFormat="1" x14ac:dyDescent="0.25">
      <c r="A3189" s="42"/>
      <c r="B3189" s="42"/>
      <c r="C3189" s="42"/>
      <c r="D3189" s="42"/>
      <c r="E3189" s="42"/>
      <c r="F3189" s="62"/>
      <c r="G3189" s="62"/>
      <c r="H3189" s="63"/>
      <c r="I3189" s="293"/>
      <c r="K3189" s="42"/>
      <c r="L3189" s="42"/>
      <c r="M3189" s="42"/>
      <c r="N3189" s="42"/>
      <c r="O3189" s="63"/>
      <c r="P3189" s="42"/>
      <c r="Q3189" s="42"/>
      <c r="S3189" s="42"/>
      <c r="T3189" s="39"/>
      <c r="U3189" s="39"/>
      <c r="V3189" s="39"/>
      <c r="W3189" s="39"/>
      <c r="X3189" s="39"/>
      <c r="Y3189" s="39"/>
      <c r="AN3189" s="68"/>
      <c r="AO3189" s="68"/>
    </row>
    <row r="3190" spans="1:41" s="43" customFormat="1" x14ac:dyDescent="0.25">
      <c r="A3190" s="42"/>
      <c r="B3190" s="42"/>
      <c r="C3190" s="42"/>
      <c r="D3190" s="42"/>
      <c r="E3190" s="42"/>
      <c r="F3190" s="62"/>
      <c r="G3190" s="62"/>
      <c r="H3190" s="63"/>
      <c r="I3190" s="293"/>
      <c r="K3190" s="42"/>
      <c r="L3190" s="42"/>
      <c r="M3190" s="42"/>
      <c r="N3190" s="42"/>
      <c r="O3190" s="63"/>
      <c r="P3190" s="42"/>
      <c r="Q3190" s="42"/>
      <c r="S3190" s="42"/>
      <c r="T3190" s="39"/>
      <c r="U3190" s="39"/>
      <c r="V3190" s="39"/>
      <c r="W3190" s="39"/>
      <c r="X3190" s="39"/>
      <c r="Y3190" s="39"/>
      <c r="AN3190" s="68"/>
      <c r="AO3190" s="68"/>
    </row>
    <row r="3191" spans="1:41" s="43" customFormat="1" x14ac:dyDescent="0.25">
      <c r="A3191" s="42"/>
      <c r="B3191" s="42"/>
      <c r="C3191" s="42"/>
      <c r="D3191" s="42"/>
      <c r="E3191" s="42"/>
      <c r="F3191" s="62"/>
      <c r="G3191" s="62"/>
      <c r="H3191" s="63"/>
      <c r="I3191" s="293"/>
      <c r="K3191" s="42"/>
      <c r="L3191" s="42"/>
      <c r="M3191" s="42"/>
      <c r="N3191" s="42"/>
      <c r="O3191" s="63"/>
      <c r="P3191" s="42"/>
      <c r="Q3191" s="42"/>
      <c r="S3191" s="42"/>
      <c r="T3191" s="39"/>
      <c r="U3191" s="39"/>
      <c r="V3191" s="39"/>
      <c r="W3191" s="39"/>
      <c r="X3191" s="39"/>
      <c r="Y3191" s="39"/>
      <c r="AN3191" s="68"/>
      <c r="AO3191" s="68"/>
    </row>
    <row r="3192" spans="1:41" s="43" customFormat="1" x14ac:dyDescent="0.25">
      <c r="A3192" s="42"/>
      <c r="B3192" s="42"/>
      <c r="C3192" s="42"/>
      <c r="D3192" s="42"/>
      <c r="E3192" s="42"/>
      <c r="F3192" s="62"/>
      <c r="G3192" s="62"/>
      <c r="H3192" s="63"/>
      <c r="I3192" s="293"/>
      <c r="K3192" s="42"/>
      <c r="L3192" s="42"/>
      <c r="M3192" s="42"/>
      <c r="N3192" s="42"/>
      <c r="O3192" s="63"/>
      <c r="P3192" s="42"/>
      <c r="Q3192" s="42"/>
      <c r="S3192" s="42"/>
      <c r="T3192" s="39"/>
      <c r="U3192" s="39"/>
      <c r="V3192" s="39"/>
      <c r="W3192" s="39"/>
      <c r="X3192" s="39"/>
      <c r="Y3192" s="39"/>
      <c r="AN3192" s="68"/>
      <c r="AO3192" s="68"/>
    </row>
    <row r="3193" spans="1:41" s="43" customFormat="1" x14ac:dyDescent="0.25">
      <c r="A3193" s="42"/>
      <c r="B3193" s="42"/>
      <c r="C3193" s="42"/>
      <c r="D3193" s="42"/>
      <c r="E3193" s="42"/>
      <c r="F3193" s="62"/>
      <c r="G3193" s="62"/>
      <c r="H3193" s="63"/>
      <c r="I3193" s="293"/>
      <c r="K3193" s="42"/>
      <c r="L3193" s="42"/>
      <c r="M3193" s="42"/>
      <c r="N3193" s="42"/>
      <c r="O3193" s="63"/>
      <c r="P3193" s="42"/>
      <c r="Q3193" s="42"/>
      <c r="S3193" s="42"/>
      <c r="T3193" s="39"/>
      <c r="U3193" s="39"/>
      <c r="V3193" s="39"/>
      <c r="W3193" s="39"/>
      <c r="X3193" s="39"/>
      <c r="Y3193" s="39"/>
      <c r="AN3193" s="68"/>
      <c r="AO3193" s="68"/>
    </row>
    <row r="3194" spans="1:41" s="43" customFormat="1" x14ac:dyDescent="0.25">
      <c r="A3194" s="42"/>
      <c r="B3194" s="42"/>
      <c r="C3194" s="42"/>
      <c r="D3194" s="42"/>
      <c r="E3194" s="42"/>
      <c r="F3194" s="62"/>
      <c r="G3194" s="62"/>
      <c r="H3194" s="63"/>
      <c r="I3194" s="293"/>
      <c r="K3194" s="42"/>
      <c r="L3194" s="42"/>
      <c r="M3194" s="42"/>
      <c r="N3194" s="42"/>
      <c r="O3194" s="63"/>
      <c r="P3194" s="42"/>
      <c r="Q3194" s="42"/>
      <c r="S3194" s="42"/>
      <c r="T3194" s="39"/>
      <c r="U3194" s="39"/>
      <c r="V3194" s="39"/>
      <c r="W3194" s="39"/>
      <c r="X3194" s="39"/>
      <c r="Y3194" s="39"/>
      <c r="AN3194" s="68"/>
      <c r="AO3194" s="68"/>
    </row>
    <row r="3195" spans="1:41" s="43" customFormat="1" x14ac:dyDescent="0.25">
      <c r="A3195" s="42"/>
      <c r="B3195" s="42"/>
      <c r="C3195" s="42"/>
      <c r="D3195" s="42"/>
      <c r="E3195" s="42"/>
      <c r="F3195" s="62"/>
      <c r="G3195" s="62"/>
      <c r="H3195" s="63"/>
      <c r="I3195" s="293"/>
      <c r="K3195" s="42"/>
      <c r="L3195" s="42"/>
      <c r="M3195" s="42"/>
      <c r="N3195" s="42"/>
      <c r="O3195" s="63"/>
      <c r="P3195" s="42"/>
      <c r="Q3195" s="42"/>
      <c r="S3195" s="42"/>
      <c r="T3195" s="39"/>
      <c r="U3195" s="39"/>
      <c r="V3195" s="39"/>
      <c r="W3195" s="39"/>
      <c r="X3195" s="39"/>
      <c r="Y3195" s="39"/>
      <c r="AN3195" s="68"/>
      <c r="AO3195" s="68"/>
    </row>
    <row r="3196" spans="1:41" s="43" customFormat="1" x14ac:dyDescent="0.25">
      <c r="A3196" s="42"/>
      <c r="B3196" s="42"/>
      <c r="C3196" s="42"/>
      <c r="D3196" s="42"/>
      <c r="E3196" s="42"/>
      <c r="F3196" s="62"/>
      <c r="G3196" s="62"/>
      <c r="H3196" s="63"/>
      <c r="I3196" s="293"/>
      <c r="K3196" s="42"/>
      <c r="L3196" s="42"/>
      <c r="M3196" s="42"/>
      <c r="N3196" s="42"/>
      <c r="O3196" s="63"/>
      <c r="P3196" s="42"/>
      <c r="Q3196" s="42"/>
      <c r="S3196" s="42"/>
      <c r="T3196" s="39"/>
      <c r="U3196" s="39"/>
      <c r="V3196" s="39"/>
      <c r="W3196" s="39"/>
      <c r="X3196" s="39"/>
      <c r="Y3196" s="39"/>
      <c r="AN3196" s="68"/>
      <c r="AO3196" s="68"/>
    </row>
    <row r="3197" spans="1:41" s="43" customFormat="1" x14ac:dyDescent="0.25">
      <c r="A3197" s="42"/>
      <c r="B3197" s="42"/>
      <c r="C3197" s="42"/>
      <c r="D3197" s="42"/>
      <c r="E3197" s="42"/>
      <c r="F3197" s="62"/>
      <c r="G3197" s="62"/>
      <c r="H3197" s="63"/>
      <c r="I3197" s="293"/>
      <c r="K3197" s="42"/>
      <c r="L3197" s="42"/>
      <c r="M3197" s="42"/>
      <c r="N3197" s="42"/>
      <c r="O3197" s="63"/>
      <c r="P3197" s="42"/>
      <c r="Q3197" s="42"/>
      <c r="S3197" s="42"/>
      <c r="T3197" s="39"/>
      <c r="U3197" s="39"/>
      <c r="V3197" s="39"/>
      <c r="W3197" s="39"/>
      <c r="X3197" s="39"/>
      <c r="Y3197" s="39"/>
      <c r="AN3197" s="68"/>
      <c r="AO3197" s="68"/>
    </row>
    <row r="3198" spans="1:41" s="43" customFormat="1" x14ac:dyDescent="0.25">
      <c r="A3198" s="42"/>
      <c r="B3198" s="42"/>
      <c r="C3198" s="42"/>
      <c r="D3198" s="42"/>
      <c r="E3198" s="42"/>
      <c r="F3198" s="62"/>
      <c r="G3198" s="62"/>
      <c r="H3198" s="63"/>
      <c r="I3198" s="293"/>
      <c r="K3198" s="42"/>
      <c r="L3198" s="42"/>
      <c r="M3198" s="42"/>
      <c r="N3198" s="42"/>
      <c r="O3198" s="63"/>
      <c r="P3198" s="42"/>
      <c r="Q3198" s="42"/>
      <c r="S3198" s="42"/>
      <c r="T3198" s="39"/>
      <c r="U3198" s="39"/>
      <c r="V3198" s="39"/>
      <c r="W3198" s="39"/>
      <c r="X3198" s="39"/>
      <c r="Y3198" s="39"/>
      <c r="AN3198" s="68"/>
      <c r="AO3198" s="68"/>
    </row>
    <row r="3199" spans="1:41" s="43" customFormat="1" x14ac:dyDescent="0.25">
      <c r="A3199" s="42"/>
      <c r="B3199" s="42"/>
      <c r="C3199" s="42"/>
      <c r="D3199" s="42"/>
      <c r="E3199" s="42"/>
      <c r="F3199" s="62"/>
      <c r="G3199" s="62"/>
      <c r="H3199" s="63"/>
      <c r="I3199" s="293"/>
      <c r="K3199" s="42"/>
      <c r="L3199" s="42"/>
      <c r="M3199" s="42"/>
      <c r="N3199" s="42"/>
      <c r="O3199" s="63"/>
      <c r="P3199" s="42"/>
      <c r="Q3199" s="42"/>
      <c r="S3199" s="42"/>
      <c r="T3199" s="39"/>
      <c r="U3199" s="39"/>
      <c r="V3199" s="39"/>
      <c r="W3199" s="39"/>
      <c r="X3199" s="39"/>
      <c r="Y3199" s="39"/>
      <c r="AN3199" s="68"/>
      <c r="AO3199" s="68"/>
    </row>
    <row r="3200" spans="1:41" s="43" customFormat="1" x14ac:dyDescent="0.25">
      <c r="A3200" s="42"/>
      <c r="B3200" s="42"/>
      <c r="C3200" s="42"/>
      <c r="D3200" s="42"/>
      <c r="E3200" s="42"/>
      <c r="F3200" s="62"/>
      <c r="G3200" s="62"/>
      <c r="H3200" s="63"/>
      <c r="I3200" s="293"/>
      <c r="K3200" s="42"/>
      <c r="L3200" s="42"/>
      <c r="M3200" s="42"/>
      <c r="N3200" s="42"/>
      <c r="O3200" s="63"/>
      <c r="P3200" s="42"/>
      <c r="Q3200" s="42"/>
      <c r="S3200" s="42"/>
      <c r="T3200" s="39"/>
      <c r="U3200" s="39"/>
      <c r="V3200" s="39"/>
      <c r="W3200" s="39"/>
      <c r="X3200" s="39"/>
      <c r="Y3200" s="39"/>
      <c r="AN3200" s="68"/>
      <c r="AO3200" s="68"/>
    </row>
    <row r="3201" spans="1:41" s="43" customFormat="1" x14ac:dyDescent="0.25">
      <c r="A3201" s="42"/>
      <c r="B3201" s="42"/>
      <c r="C3201" s="42"/>
      <c r="D3201" s="42"/>
      <c r="E3201" s="42"/>
      <c r="F3201" s="62"/>
      <c r="G3201" s="62"/>
      <c r="H3201" s="63"/>
      <c r="I3201" s="293"/>
      <c r="K3201" s="42"/>
      <c r="L3201" s="42"/>
      <c r="M3201" s="42"/>
      <c r="N3201" s="42"/>
      <c r="O3201" s="63"/>
      <c r="P3201" s="42"/>
      <c r="Q3201" s="42"/>
      <c r="S3201" s="42"/>
      <c r="T3201" s="39"/>
      <c r="U3201" s="39"/>
      <c r="V3201" s="39"/>
      <c r="W3201" s="39"/>
      <c r="X3201" s="39"/>
      <c r="Y3201" s="39"/>
      <c r="AN3201" s="68"/>
      <c r="AO3201" s="68"/>
    </row>
    <row r="3202" spans="1:41" s="43" customFormat="1" x14ac:dyDescent="0.25">
      <c r="A3202" s="42"/>
      <c r="B3202" s="42"/>
      <c r="C3202" s="42"/>
      <c r="D3202" s="42"/>
      <c r="E3202" s="42"/>
      <c r="F3202" s="62"/>
      <c r="G3202" s="62"/>
      <c r="H3202" s="63"/>
      <c r="I3202" s="293"/>
      <c r="K3202" s="42"/>
      <c r="L3202" s="42"/>
      <c r="M3202" s="42"/>
      <c r="N3202" s="42"/>
      <c r="O3202" s="63"/>
      <c r="P3202" s="42"/>
      <c r="Q3202" s="42"/>
      <c r="S3202" s="42"/>
      <c r="T3202" s="39"/>
      <c r="U3202" s="39"/>
      <c r="V3202" s="39"/>
      <c r="W3202" s="39"/>
      <c r="X3202" s="39"/>
      <c r="Y3202" s="39"/>
      <c r="AN3202" s="68"/>
      <c r="AO3202" s="68"/>
    </row>
    <row r="3203" spans="1:41" s="43" customFormat="1" x14ac:dyDescent="0.25">
      <c r="A3203" s="42"/>
      <c r="B3203" s="42"/>
      <c r="C3203" s="42"/>
      <c r="D3203" s="42"/>
      <c r="E3203" s="42"/>
      <c r="F3203" s="62"/>
      <c r="G3203" s="62"/>
      <c r="H3203" s="63"/>
      <c r="I3203" s="293"/>
      <c r="K3203" s="42"/>
      <c r="L3203" s="42"/>
      <c r="M3203" s="42"/>
      <c r="N3203" s="42"/>
      <c r="O3203" s="63"/>
      <c r="P3203" s="42"/>
      <c r="Q3203" s="42"/>
      <c r="S3203" s="42"/>
      <c r="T3203" s="39"/>
      <c r="U3203" s="39"/>
      <c r="V3203" s="39"/>
      <c r="W3203" s="39"/>
      <c r="X3203" s="39"/>
      <c r="Y3203" s="39"/>
      <c r="AN3203" s="68"/>
      <c r="AO3203" s="68"/>
    </row>
    <row r="3204" spans="1:41" s="43" customFormat="1" x14ac:dyDescent="0.25">
      <c r="A3204" s="42"/>
      <c r="B3204" s="42"/>
      <c r="C3204" s="42"/>
      <c r="D3204" s="42"/>
      <c r="E3204" s="42"/>
      <c r="F3204" s="62"/>
      <c r="G3204" s="62"/>
      <c r="H3204" s="63"/>
      <c r="I3204" s="293"/>
      <c r="K3204" s="42"/>
      <c r="L3204" s="42"/>
      <c r="M3204" s="42"/>
      <c r="N3204" s="42"/>
      <c r="O3204" s="63"/>
      <c r="P3204" s="42"/>
      <c r="Q3204" s="42"/>
      <c r="S3204" s="42"/>
      <c r="T3204" s="39"/>
      <c r="U3204" s="39"/>
      <c r="V3204" s="39"/>
      <c r="W3204" s="39"/>
      <c r="X3204" s="39"/>
      <c r="Y3204" s="39"/>
      <c r="AN3204" s="68"/>
      <c r="AO3204" s="68"/>
    </row>
    <row r="3205" spans="1:41" s="43" customFormat="1" x14ac:dyDescent="0.25">
      <c r="A3205" s="42"/>
      <c r="B3205" s="42"/>
      <c r="C3205" s="42"/>
      <c r="D3205" s="42"/>
      <c r="E3205" s="42"/>
      <c r="F3205" s="62"/>
      <c r="G3205" s="62"/>
      <c r="H3205" s="63"/>
      <c r="I3205" s="293"/>
      <c r="K3205" s="42"/>
      <c r="L3205" s="42"/>
      <c r="M3205" s="42"/>
      <c r="N3205" s="42"/>
      <c r="O3205" s="63"/>
      <c r="P3205" s="42"/>
      <c r="Q3205" s="42"/>
      <c r="S3205" s="42"/>
      <c r="T3205" s="39"/>
      <c r="U3205" s="39"/>
      <c r="V3205" s="39"/>
      <c r="W3205" s="39"/>
      <c r="X3205" s="39"/>
      <c r="Y3205" s="39"/>
      <c r="AN3205" s="68"/>
      <c r="AO3205" s="68"/>
    </row>
    <row r="3206" spans="1:41" s="43" customFormat="1" x14ac:dyDescent="0.25">
      <c r="A3206" s="42"/>
      <c r="B3206" s="42"/>
      <c r="C3206" s="42"/>
      <c r="D3206" s="42"/>
      <c r="E3206" s="42"/>
      <c r="F3206" s="62"/>
      <c r="G3206" s="62"/>
      <c r="H3206" s="63"/>
      <c r="I3206" s="293"/>
      <c r="K3206" s="42"/>
      <c r="L3206" s="42"/>
      <c r="M3206" s="42"/>
      <c r="N3206" s="42"/>
      <c r="O3206" s="63"/>
      <c r="P3206" s="42"/>
      <c r="Q3206" s="42"/>
      <c r="S3206" s="42"/>
      <c r="T3206" s="39"/>
      <c r="U3206" s="39"/>
      <c r="V3206" s="39"/>
      <c r="W3206" s="39"/>
      <c r="X3206" s="39"/>
      <c r="Y3206" s="39"/>
      <c r="AN3206" s="68"/>
      <c r="AO3206" s="68"/>
    </row>
    <row r="3207" spans="1:41" s="43" customFormat="1" x14ac:dyDescent="0.25">
      <c r="A3207" s="42"/>
      <c r="B3207" s="42"/>
      <c r="C3207" s="42"/>
      <c r="D3207" s="42"/>
      <c r="E3207" s="42"/>
      <c r="F3207" s="62"/>
      <c r="G3207" s="62"/>
      <c r="H3207" s="63"/>
      <c r="I3207" s="293"/>
      <c r="K3207" s="42"/>
      <c r="L3207" s="42"/>
      <c r="M3207" s="42"/>
      <c r="N3207" s="42"/>
      <c r="O3207" s="63"/>
      <c r="P3207" s="42"/>
      <c r="Q3207" s="42"/>
      <c r="S3207" s="42"/>
      <c r="T3207" s="39"/>
      <c r="U3207" s="39"/>
      <c r="V3207" s="39"/>
      <c r="W3207" s="39"/>
      <c r="X3207" s="39"/>
      <c r="Y3207" s="39"/>
      <c r="AN3207" s="68"/>
      <c r="AO3207" s="68"/>
    </row>
    <row r="3208" spans="1:41" s="43" customFormat="1" x14ac:dyDescent="0.25">
      <c r="A3208" s="42"/>
      <c r="B3208" s="42"/>
      <c r="C3208" s="42"/>
      <c r="D3208" s="42"/>
      <c r="E3208" s="42"/>
      <c r="F3208" s="62"/>
      <c r="G3208" s="62"/>
      <c r="H3208" s="63"/>
      <c r="I3208" s="293"/>
      <c r="K3208" s="42"/>
      <c r="L3208" s="42"/>
      <c r="M3208" s="42"/>
      <c r="N3208" s="42"/>
      <c r="O3208" s="63"/>
      <c r="P3208" s="42"/>
      <c r="Q3208" s="42"/>
      <c r="S3208" s="42"/>
      <c r="T3208" s="39"/>
      <c r="U3208" s="39"/>
      <c r="V3208" s="39"/>
      <c r="W3208" s="39"/>
      <c r="X3208" s="39"/>
      <c r="Y3208" s="39"/>
      <c r="AN3208" s="68"/>
      <c r="AO3208" s="68"/>
    </row>
    <row r="3209" spans="1:41" s="43" customFormat="1" x14ac:dyDescent="0.25">
      <c r="A3209" s="42"/>
      <c r="B3209" s="42"/>
      <c r="C3209" s="42"/>
      <c r="D3209" s="42"/>
      <c r="E3209" s="42"/>
      <c r="F3209" s="62"/>
      <c r="G3209" s="62"/>
      <c r="H3209" s="63"/>
      <c r="I3209" s="293"/>
      <c r="K3209" s="42"/>
      <c r="L3209" s="42"/>
      <c r="M3209" s="42"/>
      <c r="N3209" s="42"/>
      <c r="O3209" s="63"/>
      <c r="P3209" s="42"/>
      <c r="Q3209" s="42"/>
      <c r="S3209" s="42"/>
      <c r="T3209" s="39"/>
      <c r="U3209" s="39"/>
      <c r="V3209" s="39"/>
      <c r="W3209" s="39"/>
      <c r="X3209" s="39"/>
      <c r="Y3209" s="39"/>
      <c r="AN3209" s="68"/>
      <c r="AO3209" s="68"/>
    </row>
    <row r="3210" spans="1:41" s="43" customFormat="1" x14ac:dyDescent="0.25">
      <c r="A3210" s="42"/>
      <c r="B3210" s="42"/>
      <c r="C3210" s="42"/>
      <c r="D3210" s="42"/>
      <c r="E3210" s="42"/>
      <c r="F3210" s="62"/>
      <c r="G3210" s="62"/>
      <c r="H3210" s="63"/>
      <c r="I3210" s="293"/>
      <c r="K3210" s="42"/>
      <c r="L3210" s="42"/>
      <c r="M3210" s="42"/>
      <c r="N3210" s="42"/>
      <c r="O3210" s="63"/>
      <c r="P3210" s="42"/>
      <c r="Q3210" s="42"/>
      <c r="S3210" s="42"/>
      <c r="T3210" s="39"/>
      <c r="U3210" s="39"/>
      <c r="V3210" s="39"/>
      <c r="W3210" s="39"/>
      <c r="X3210" s="39"/>
      <c r="Y3210" s="39"/>
      <c r="AN3210" s="68"/>
      <c r="AO3210" s="68"/>
    </row>
    <row r="3211" spans="1:41" s="43" customFormat="1" x14ac:dyDescent="0.25">
      <c r="A3211" s="42"/>
      <c r="B3211" s="42"/>
      <c r="C3211" s="42"/>
      <c r="D3211" s="42"/>
      <c r="E3211" s="42"/>
      <c r="F3211" s="62"/>
      <c r="G3211" s="62"/>
      <c r="H3211" s="63"/>
      <c r="I3211" s="293"/>
      <c r="K3211" s="42"/>
      <c r="L3211" s="42"/>
      <c r="M3211" s="42"/>
      <c r="N3211" s="42"/>
      <c r="O3211" s="63"/>
      <c r="P3211" s="42"/>
      <c r="Q3211" s="42"/>
      <c r="S3211" s="42"/>
      <c r="T3211" s="39"/>
      <c r="U3211" s="39"/>
      <c r="V3211" s="39"/>
      <c r="W3211" s="39"/>
      <c r="X3211" s="39"/>
      <c r="Y3211" s="39"/>
      <c r="AN3211" s="68"/>
      <c r="AO3211" s="68"/>
    </row>
    <row r="3212" spans="1:41" s="43" customFormat="1" x14ac:dyDescent="0.25">
      <c r="A3212" s="42"/>
      <c r="B3212" s="42"/>
      <c r="C3212" s="42"/>
      <c r="D3212" s="42"/>
      <c r="E3212" s="42"/>
      <c r="F3212" s="62"/>
      <c r="G3212" s="62"/>
      <c r="H3212" s="63"/>
      <c r="I3212" s="293"/>
      <c r="K3212" s="42"/>
      <c r="L3212" s="42"/>
      <c r="M3212" s="42"/>
      <c r="N3212" s="42"/>
      <c r="O3212" s="63"/>
      <c r="P3212" s="42"/>
      <c r="Q3212" s="42"/>
      <c r="S3212" s="42"/>
      <c r="T3212" s="39"/>
      <c r="U3212" s="39"/>
      <c r="V3212" s="39"/>
      <c r="W3212" s="39"/>
      <c r="X3212" s="39"/>
      <c r="Y3212" s="39"/>
      <c r="AN3212" s="68"/>
      <c r="AO3212" s="68"/>
    </row>
    <row r="3213" spans="1:41" s="43" customFormat="1" x14ac:dyDescent="0.25">
      <c r="A3213" s="42"/>
      <c r="B3213" s="42"/>
      <c r="C3213" s="42"/>
      <c r="D3213" s="42"/>
      <c r="E3213" s="42"/>
      <c r="F3213" s="62"/>
      <c r="G3213" s="62"/>
      <c r="H3213" s="63"/>
      <c r="I3213" s="293"/>
      <c r="K3213" s="42"/>
      <c r="L3213" s="42"/>
      <c r="M3213" s="42"/>
      <c r="N3213" s="42"/>
      <c r="O3213" s="63"/>
      <c r="P3213" s="42"/>
      <c r="Q3213" s="42"/>
      <c r="S3213" s="42"/>
      <c r="T3213" s="39"/>
      <c r="U3213" s="39"/>
      <c r="V3213" s="39"/>
      <c r="W3213" s="39"/>
      <c r="X3213" s="39"/>
      <c r="Y3213" s="39"/>
      <c r="AN3213" s="68"/>
      <c r="AO3213" s="68"/>
    </row>
    <row r="3214" spans="1:41" s="43" customFormat="1" x14ac:dyDescent="0.25">
      <c r="A3214" s="42"/>
      <c r="B3214" s="42"/>
      <c r="C3214" s="42"/>
      <c r="D3214" s="42"/>
      <c r="E3214" s="42"/>
      <c r="F3214" s="62"/>
      <c r="G3214" s="62"/>
      <c r="H3214" s="63"/>
      <c r="I3214" s="293"/>
      <c r="K3214" s="42"/>
      <c r="L3214" s="42"/>
      <c r="M3214" s="42"/>
      <c r="N3214" s="42"/>
      <c r="O3214" s="63"/>
      <c r="P3214" s="42"/>
      <c r="Q3214" s="42"/>
      <c r="S3214" s="42"/>
      <c r="T3214" s="39"/>
      <c r="U3214" s="39"/>
      <c r="V3214" s="39"/>
      <c r="W3214" s="39"/>
      <c r="X3214" s="39"/>
      <c r="Y3214" s="39"/>
      <c r="AN3214" s="68"/>
      <c r="AO3214" s="68"/>
    </row>
    <row r="3215" spans="1:41" s="43" customFormat="1" x14ac:dyDescent="0.25">
      <c r="A3215" s="42"/>
      <c r="B3215" s="42"/>
      <c r="C3215" s="42"/>
      <c r="D3215" s="42"/>
      <c r="E3215" s="42"/>
      <c r="F3215" s="62"/>
      <c r="G3215" s="62"/>
      <c r="H3215" s="63"/>
      <c r="I3215" s="293"/>
      <c r="K3215" s="42"/>
      <c r="L3215" s="42"/>
      <c r="M3215" s="42"/>
      <c r="N3215" s="42"/>
      <c r="O3215" s="63"/>
      <c r="P3215" s="42"/>
      <c r="Q3215" s="42"/>
      <c r="S3215" s="42"/>
      <c r="T3215" s="39"/>
      <c r="U3215" s="39"/>
      <c r="V3215" s="39"/>
      <c r="W3215" s="39"/>
      <c r="X3215" s="39"/>
      <c r="Y3215" s="39"/>
      <c r="AN3215" s="68"/>
      <c r="AO3215" s="68"/>
    </row>
    <row r="3216" spans="1:41" s="43" customFormat="1" x14ac:dyDescent="0.25">
      <c r="A3216" s="42"/>
      <c r="B3216" s="42"/>
      <c r="C3216" s="42"/>
      <c r="D3216" s="42"/>
      <c r="E3216" s="42"/>
      <c r="F3216" s="62"/>
      <c r="G3216" s="62"/>
      <c r="H3216" s="63"/>
      <c r="I3216" s="293"/>
      <c r="K3216" s="42"/>
      <c r="L3216" s="42"/>
      <c r="M3216" s="42"/>
      <c r="N3216" s="42"/>
      <c r="O3216" s="63"/>
      <c r="P3216" s="42"/>
      <c r="Q3216" s="42"/>
      <c r="S3216" s="42"/>
      <c r="T3216" s="39"/>
      <c r="U3216" s="39"/>
      <c r="V3216" s="39"/>
      <c r="W3216" s="39"/>
      <c r="X3216" s="39"/>
      <c r="Y3216" s="39"/>
      <c r="AN3216" s="68"/>
      <c r="AO3216" s="68"/>
    </row>
    <row r="3217" spans="1:41" s="43" customFormat="1" x14ac:dyDescent="0.25">
      <c r="A3217" s="42"/>
      <c r="B3217" s="42"/>
      <c r="C3217" s="42"/>
      <c r="D3217" s="42"/>
      <c r="E3217" s="42"/>
      <c r="F3217" s="62"/>
      <c r="G3217" s="62"/>
      <c r="H3217" s="63"/>
      <c r="I3217" s="293"/>
      <c r="K3217" s="42"/>
      <c r="L3217" s="42"/>
      <c r="M3217" s="42"/>
      <c r="N3217" s="42"/>
      <c r="O3217" s="63"/>
      <c r="P3217" s="42"/>
      <c r="Q3217" s="42"/>
      <c r="S3217" s="42"/>
      <c r="T3217" s="39"/>
      <c r="U3217" s="39"/>
      <c r="V3217" s="39"/>
      <c r="W3217" s="39"/>
      <c r="X3217" s="39"/>
      <c r="Y3217" s="39"/>
      <c r="AN3217" s="68"/>
      <c r="AO3217" s="68"/>
    </row>
    <row r="3218" spans="1:41" s="43" customFormat="1" x14ac:dyDescent="0.25">
      <c r="A3218" s="42"/>
      <c r="B3218" s="42"/>
      <c r="C3218" s="42"/>
      <c r="D3218" s="42"/>
      <c r="E3218" s="42"/>
      <c r="F3218" s="62"/>
      <c r="G3218" s="62"/>
      <c r="H3218" s="63"/>
      <c r="I3218" s="293"/>
      <c r="K3218" s="42"/>
      <c r="L3218" s="42"/>
      <c r="M3218" s="42"/>
      <c r="N3218" s="42"/>
      <c r="O3218" s="63"/>
      <c r="P3218" s="42"/>
      <c r="Q3218" s="42"/>
      <c r="S3218" s="42"/>
      <c r="T3218" s="39"/>
      <c r="U3218" s="39"/>
      <c r="V3218" s="39"/>
      <c r="W3218" s="39"/>
      <c r="X3218" s="39"/>
      <c r="Y3218" s="39"/>
      <c r="AN3218" s="68"/>
      <c r="AO3218" s="68"/>
    </row>
    <row r="3219" spans="1:41" s="43" customFormat="1" x14ac:dyDescent="0.25">
      <c r="A3219" s="42"/>
      <c r="B3219" s="42"/>
      <c r="C3219" s="42"/>
      <c r="D3219" s="42"/>
      <c r="E3219" s="42"/>
      <c r="F3219" s="62"/>
      <c r="G3219" s="62"/>
      <c r="H3219" s="63"/>
      <c r="I3219" s="293"/>
      <c r="K3219" s="42"/>
      <c r="L3219" s="42"/>
      <c r="M3219" s="42"/>
      <c r="N3219" s="42"/>
      <c r="O3219" s="63"/>
      <c r="P3219" s="42"/>
      <c r="Q3219" s="42"/>
      <c r="S3219" s="42"/>
      <c r="T3219" s="39"/>
      <c r="U3219" s="39"/>
      <c r="V3219" s="39"/>
      <c r="W3219" s="39"/>
      <c r="X3219" s="39"/>
      <c r="Y3219" s="39"/>
      <c r="AN3219" s="68"/>
      <c r="AO3219" s="68"/>
    </row>
    <row r="3220" spans="1:41" s="43" customFormat="1" x14ac:dyDescent="0.25">
      <c r="A3220" s="42"/>
      <c r="B3220" s="42"/>
      <c r="C3220" s="42"/>
      <c r="D3220" s="42"/>
      <c r="E3220" s="42"/>
      <c r="F3220" s="62"/>
      <c r="G3220" s="62"/>
      <c r="H3220" s="63"/>
      <c r="I3220" s="293"/>
      <c r="K3220" s="42"/>
      <c r="L3220" s="42"/>
      <c r="M3220" s="42"/>
      <c r="N3220" s="42"/>
      <c r="O3220" s="63"/>
      <c r="P3220" s="42"/>
      <c r="Q3220" s="42"/>
      <c r="S3220" s="42"/>
      <c r="T3220" s="39"/>
      <c r="U3220" s="39"/>
      <c r="V3220" s="39"/>
      <c r="W3220" s="39"/>
      <c r="X3220" s="39"/>
      <c r="Y3220" s="39"/>
      <c r="AN3220" s="68"/>
      <c r="AO3220" s="68"/>
    </row>
    <row r="3221" spans="1:41" s="43" customFormat="1" x14ac:dyDescent="0.25">
      <c r="A3221" s="42"/>
      <c r="B3221" s="42"/>
      <c r="C3221" s="42"/>
      <c r="D3221" s="42"/>
      <c r="E3221" s="42"/>
      <c r="F3221" s="62"/>
      <c r="G3221" s="62"/>
      <c r="H3221" s="63"/>
      <c r="I3221" s="293"/>
      <c r="K3221" s="42"/>
      <c r="L3221" s="42"/>
      <c r="M3221" s="42"/>
      <c r="N3221" s="42"/>
      <c r="O3221" s="63"/>
      <c r="P3221" s="42"/>
      <c r="Q3221" s="42"/>
      <c r="S3221" s="42"/>
      <c r="T3221" s="39"/>
      <c r="U3221" s="39"/>
      <c r="V3221" s="39"/>
      <c r="W3221" s="39"/>
      <c r="X3221" s="39"/>
      <c r="Y3221" s="39"/>
      <c r="AN3221" s="68"/>
      <c r="AO3221" s="68"/>
    </row>
    <row r="3222" spans="1:41" s="43" customFormat="1" x14ac:dyDescent="0.25">
      <c r="A3222" s="42"/>
      <c r="B3222" s="42"/>
      <c r="C3222" s="42"/>
      <c r="D3222" s="42"/>
      <c r="E3222" s="42"/>
      <c r="F3222" s="62"/>
      <c r="G3222" s="62"/>
      <c r="H3222" s="63"/>
      <c r="I3222" s="293"/>
      <c r="K3222" s="42"/>
      <c r="L3222" s="42"/>
      <c r="M3222" s="42"/>
      <c r="N3222" s="42"/>
      <c r="O3222" s="63"/>
      <c r="P3222" s="42"/>
      <c r="Q3222" s="42"/>
      <c r="S3222" s="42"/>
      <c r="T3222" s="39"/>
      <c r="U3222" s="39"/>
      <c r="V3222" s="39"/>
      <c r="W3222" s="39"/>
      <c r="X3222" s="39"/>
      <c r="Y3222" s="39"/>
      <c r="AN3222" s="68"/>
      <c r="AO3222" s="68"/>
    </row>
    <row r="3223" spans="1:41" s="43" customFormat="1" x14ac:dyDescent="0.25">
      <c r="A3223" s="42"/>
      <c r="B3223" s="42"/>
      <c r="C3223" s="42"/>
      <c r="D3223" s="42"/>
      <c r="E3223" s="42"/>
      <c r="F3223" s="62"/>
      <c r="G3223" s="62"/>
      <c r="H3223" s="63"/>
      <c r="I3223" s="293"/>
      <c r="K3223" s="42"/>
      <c r="L3223" s="42"/>
      <c r="M3223" s="42"/>
      <c r="N3223" s="42"/>
      <c r="O3223" s="63"/>
      <c r="P3223" s="42"/>
      <c r="Q3223" s="42"/>
      <c r="S3223" s="42"/>
      <c r="T3223" s="39"/>
      <c r="U3223" s="39"/>
      <c r="V3223" s="39"/>
      <c r="W3223" s="39"/>
      <c r="X3223" s="39"/>
      <c r="Y3223" s="39"/>
      <c r="AN3223" s="68"/>
      <c r="AO3223" s="68"/>
    </row>
    <row r="3224" spans="1:41" s="43" customFormat="1" x14ac:dyDescent="0.25">
      <c r="A3224" s="42"/>
      <c r="B3224" s="42"/>
      <c r="C3224" s="42"/>
      <c r="D3224" s="42"/>
      <c r="E3224" s="42"/>
      <c r="F3224" s="62"/>
      <c r="G3224" s="62"/>
      <c r="H3224" s="63"/>
      <c r="I3224" s="293"/>
      <c r="K3224" s="42"/>
      <c r="L3224" s="42"/>
      <c r="M3224" s="42"/>
      <c r="N3224" s="42"/>
      <c r="O3224" s="63"/>
      <c r="P3224" s="42"/>
      <c r="Q3224" s="42"/>
      <c r="S3224" s="42"/>
      <c r="T3224" s="39"/>
      <c r="U3224" s="39"/>
      <c r="V3224" s="39"/>
      <c r="W3224" s="39"/>
      <c r="X3224" s="39"/>
      <c r="Y3224" s="39"/>
      <c r="AN3224" s="68"/>
      <c r="AO3224" s="68"/>
    </row>
    <row r="3225" spans="1:41" s="43" customFormat="1" x14ac:dyDescent="0.25">
      <c r="A3225" s="42"/>
      <c r="B3225" s="42"/>
      <c r="C3225" s="42"/>
      <c r="D3225" s="42"/>
      <c r="E3225" s="42"/>
      <c r="F3225" s="62"/>
      <c r="G3225" s="62"/>
      <c r="H3225" s="63"/>
      <c r="I3225" s="293"/>
      <c r="K3225" s="42"/>
      <c r="L3225" s="42"/>
      <c r="M3225" s="42"/>
      <c r="N3225" s="42"/>
      <c r="O3225" s="63"/>
      <c r="P3225" s="42"/>
      <c r="Q3225" s="42"/>
      <c r="S3225" s="42"/>
      <c r="T3225" s="39"/>
      <c r="U3225" s="39"/>
      <c r="V3225" s="39"/>
      <c r="W3225" s="39"/>
      <c r="X3225" s="39"/>
      <c r="Y3225" s="39"/>
      <c r="AN3225" s="68"/>
      <c r="AO3225" s="68"/>
    </row>
    <row r="3226" spans="1:41" s="43" customFormat="1" x14ac:dyDescent="0.25">
      <c r="A3226" s="42"/>
      <c r="B3226" s="42"/>
      <c r="C3226" s="42"/>
      <c r="D3226" s="42"/>
      <c r="E3226" s="42"/>
      <c r="F3226" s="62"/>
      <c r="G3226" s="62"/>
      <c r="H3226" s="63"/>
      <c r="I3226" s="293"/>
      <c r="K3226" s="42"/>
      <c r="L3226" s="42"/>
      <c r="M3226" s="42"/>
      <c r="N3226" s="42"/>
      <c r="O3226" s="63"/>
      <c r="P3226" s="42"/>
      <c r="Q3226" s="42"/>
      <c r="S3226" s="42"/>
      <c r="T3226" s="39"/>
      <c r="U3226" s="39"/>
      <c r="V3226" s="39"/>
      <c r="W3226" s="39"/>
      <c r="X3226" s="39"/>
      <c r="Y3226" s="39"/>
      <c r="AN3226" s="68"/>
      <c r="AO3226" s="68"/>
    </row>
    <row r="3227" spans="1:41" s="43" customFormat="1" x14ac:dyDescent="0.25">
      <c r="A3227" s="42"/>
      <c r="B3227" s="42"/>
      <c r="C3227" s="42"/>
      <c r="D3227" s="42"/>
      <c r="E3227" s="42"/>
      <c r="F3227" s="62"/>
      <c r="G3227" s="62"/>
      <c r="H3227" s="63"/>
      <c r="I3227" s="293"/>
      <c r="K3227" s="42"/>
      <c r="L3227" s="42"/>
      <c r="M3227" s="42"/>
      <c r="N3227" s="42"/>
      <c r="O3227" s="63"/>
      <c r="P3227" s="42"/>
      <c r="Q3227" s="42"/>
      <c r="S3227" s="42"/>
      <c r="T3227" s="39"/>
      <c r="U3227" s="39"/>
      <c r="V3227" s="39"/>
      <c r="W3227" s="39"/>
      <c r="X3227" s="39"/>
      <c r="Y3227" s="39"/>
      <c r="AN3227" s="68"/>
      <c r="AO3227" s="68"/>
    </row>
    <row r="3228" spans="1:41" s="43" customFormat="1" x14ac:dyDescent="0.25">
      <c r="A3228" s="42"/>
      <c r="B3228" s="42"/>
      <c r="C3228" s="42"/>
      <c r="D3228" s="42"/>
      <c r="E3228" s="42"/>
      <c r="F3228" s="62"/>
      <c r="G3228" s="62"/>
      <c r="H3228" s="63"/>
      <c r="I3228" s="293"/>
      <c r="K3228" s="42"/>
      <c r="L3228" s="42"/>
      <c r="M3228" s="42"/>
      <c r="N3228" s="42"/>
      <c r="O3228" s="63"/>
      <c r="P3228" s="42"/>
      <c r="Q3228" s="42"/>
      <c r="S3228" s="42"/>
      <c r="T3228" s="39"/>
      <c r="U3228" s="39"/>
      <c r="V3228" s="39"/>
      <c r="W3228" s="39"/>
      <c r="X3228" s="39"/>
      <c r="Y3228" s="39"/>
      <c r="AN3228" s="68"/>
      <c r="AO3228" s="68"/>
    </row>
    <row r="3229" spans="1:41" s="43" customFormat="1" x14ac:dyDescent="0.25">
      <c r="A3229" s="42"/>
      <c r="B3229" s="42"/>
      <c r="C3229" s="42"/>
      <c r="D3229" s="42"/>
      <c r="E3229" s="42"/>
      <c r="F3229" s="62"/>
      <c r="G3229" s="62"/>
      <c r="H3229" s="63"/>
      <c r="I3229" s="293"/>
      <c r="K3229" s="42"/>
      <c r="L3229" s="42"/>
      <c r="M3229" s="42"/>
      <c r="N3229" s="42"/>
      <c r="O3229" s="63"/>
      <c r="P3229" s="42"/>
      <c r="Q3229" s="42"/>
      <c r="S3229" s="42"/>
      <c r="T3229" s="39"/>
      <c r="U3229" s="39"/>
      <c r="V3229" s="39"/>
      <c r="W3229" s="39"/>
      <c r="X3229" s="39"/>
      <c r="Y3229" s="39"/>
      <c r="AN3229" s="68"/>
      <c r="AO3229" s="68"/>
    </row>
    <row r="3230" spans="1:41" s="43" customFormat="1" x14ac:dyDescent="0.25">
      <c r="A3230" s="42"/>
      <c r="B3230" s="42"/>
      <c r="C3230" s="42"/>
      <c r="D3230" s="42"/>
      <c r="E3230" s="42"/>
      <c r="F3230" s="62"/>
      <c r="G3230" s="62"/>
      <c r="H3230" s="63"/>
      <c r="I3230" s="293"/>
      <c r="K3230" s="42"/>
      <c r="L3230" s="42"/>
      <c r="M3230" s="42"/>
      <c r="N3230" s="42"/>
      <c r="O3230" s="63"/>
      <c r="P3230" s="42"/>
      <c r="Q3230" s="42"/>
      <c r="S3230" s="42"/>
      <c r="T3230" s="39"/>
      <c r="U3230" s="39"/>
      <c r="V3230" s="39"/>
      <c r="W3230" s="39"/>
      <c r="X3230" s="39"/>
      <c r="Y3230" s="39"/>
      <c r="AN3230" s="68"/>
      <c r="AO3230" s="68"/>
    </row>
    <row r="3231" spans="1:41" s="43" customFormat="1" x14ac:dyDescent="0.25">
      <c r="A3231" s="42"/>
      <c r="B3231" s="42"/>
      <c r="C3231" s="42"/>
      <c r="D3231" s="42"/>
      <c r="E3231" s="42"/>
      <c r="F3231" s="62"/>
      <c r="G3231" s="62"/>
      <c r="H3231" s="63"/>
      <c r="I3231" s="293"/>
      <c r="K3231" s="42"/>
      <c r="L3231" s="42"/>
      <c r="M3231" s="42"/>
      <c r="N3231" s="42"/>
      <c r="O3231" s="63"/>
      <c r="P3231" s="42"/>
      <c r="Q3231" s="42"/>
      <c r="S3231" s="42"/>
      <c r="T3231" s="39"/>
      <c r="U3231" s="39"/>
      <c r="V3231" s="39"/>
      <c r="W3231" s="39"/>
      <c r="X3231" s="39"/>
      <c r="Y3231" s="39"/>
      <c r="AN3231" s="68"/>
      <c r="AO3231" s="68"/>
    </row>
    <row r="3232" spans="1:41" s="43" customFormat="1" x14ac:dyDescent="0.25">
      <c r="A3232" s="42"/>
      <c r="B3232" s="42"/>
      <c r="C3232" s="42"/>
      <c r="D3232" s="42"/>
      <c r="E3232" s="42"/>
      <c r="F3232" s="62"/>
      <c r="G3232" s="62"/>
      <c r="H3232" s="63"/>
      <c r="I3232" s="293"/>
      <c r="K3232" s="42"/>
      <c r="L3232" s="42"/>
      <c r="M3232" s="42"/>
      <c r="N3232" s="42"/>
      <c r="O3232" s="63"/>
      <c r="P3232" s="42"/>
      <c r="Q3232" s="42"/>
      <c r="S3232" s="42"/>
      <c r="T3232" s="39"/>
      <c r="U3232" s="39"/>
      <c r="V3232" s="39"/>
      <c r="W3232" s="39"/>
      <c r="X3232" s="39"/>
      <c r="Y3232" s="39"/>
      <c r="AN3232" s="68"/>
      <c r="AO3232" s="68"/>
    </row>
    <row r="3233" spans="1:41" s="43" customFormat="1" x14ac:dyDescent="0.25">
      <c r="A3233" s="42"/>
      <c r="B3233" s="42"/>
      <c r="C3233" s="42"/>
      <c r="D3233" s="42"/>
      <c r="E3233" s="42"/>
      <c r="F3233" s="62"/>
      <c r="G3233" s="62"/>
      <c r="H3233" s="63"/>
      <c r="I3233" s="293"/>
      <c r="K3233" s="42"/>
      <c r="L3233" s="42"/>
      <c r="M3233" s="42"/>
      <c r="N3233" s="42"/>
      <c r="O3233" s="63"/>
      <c r="P3233" s="42"/>
      <c r="Q3233" s="42"/>
      <c r="S3233" s="42"/>
      <c r="T3233" s="39"/>
      <c r="U3233" s="39"/>
      <c r="V3233" s="39"/>
      <c r="W3233" s="39"/>
      <c r="X3233" s="39"/>
      <c r="Y3233" s="39"/>
      <c r="AN3233" s="68"/>
      <c r="AO3233" s="68"/>
    </row>
    <row r="3234" spans="1:41" s="43" customFormat="1" x14ac:dyDescent="0.25">
      <c r="A3234" s="42"/>
      <c r="B3234" s="42"/>
      <c r="C3234" s="42"/>
      <c r="D3234" s="42"/>
      <c r="E3234" s="42"/>
      <c r="F3234" s="62"/>
      <c r="G3234" s="62"/>
      <c r="H3234" s="63"/>
      <c r="I3234" s="293"/>
      <c r="K3234" s="42"/>
      <c r="L3234" s="42"/>
      <c r="M3234" s="42"/>
      <c r="N3234" s="42"/>
      <c r="O3234" s="63"/>
      <c r="P3234" s="42"/>
      <c r="Q3234" s="42"/>
      <c r="S3234" s="42"/>
      <c r="T3234" s="39"/>
      <c r="U3234" s="39"/>
      <c r="V3234" s="39"/>
      <c r="W3234" s="39"/>
      <c r="X3234" s="39"/>
      <c r="Y3234" s="39"/>
      <c r="AN3234" s="68"/>
      <c r="AO3234" s="68"/>
    </row>
    <row r="3235" spans="1:41" s="43" customFormat="1" x14ac:dyDescent="0.25">
      <c r="A3235" s="42"/>
      <c r="B3235" s="42"/>
      <c r="C3235" s="42"/>
      <c r="D3235" s="42"/>
      <c r="E3235" s="42"/>
      <c r="F3235" s="62"/>
      <c r="G3235" s="62"/>
      <c r="H3235" s="63"/>
      <c r="I3235" s="293"/>
      <c r="K3235" s="42"/>
      <c r="L3235" s="42"/>
      <c r="M3235" s="42"/>
      <c r="N3235" s="42"/>
      <c r="O3235" s="63"/>
      <c r="P3235" s="42"/>
      <c r="Q3235" s="42"/>
      <c r="S3235" s="42"/>
      <c r="T3235" s="39"/>
      <c r="U3235" s="39"/>
      <c r="V3235" s="39"/>
      <c r="W3235" s="39"/>
      <c r="X3235" s="39"/>
      <c r="Y3235" s="39"/>
      <c r="AN3235" s="68"/>
      <c r="AO3235" s="68"/>
    </row>
    <row r="3236" spans="1:41" s="43" customFormat="1" x14ac:dyDescent="0.25">
      <c r="A3236" s="42"/>
      <c r="B3236" s="42"/>
      <c r="C3236" s="42"/>
      <c r="D3236" s="42"/>
      <c r="E3236" s="42"/>
      <c r="F3236" s="62"/>
      <c r="G3236" s="62"/>
      <c r="H3236" s="63"/>
      <c r="I3236" s="293"/>
      <c r="K3236" s="42"/>
      <c r="L3236" s="42"/>
      <c r="M3236" s="42"/>
      <c r="N3236" s="42"/>
      <c r="O3236" s="63"/>
      <c r="P3236" s="42"/>
      <c r="Q3236" s="42"/>
      <c r="S3236" s="42"/>
      <c r="T3236" s="39"/>
      <c r="U3236" s="39"/>
      <c r="V3236" s="39"/>
      <c r="W3236" s="39"/>
      <c r="X3236" s="39"/>
      <c r="Y3236" s="39"/>
      <c r="AN3236" s="68"/>
      <c r="AO3236" s="68"/>
    </row>
    <row r="3237" spans="1:41" s="43" customFormat="1" x14ac:dyDescent="0.25">
      <c r="A3237" s="42"/>
      <c r="B3237" s="42"/>
      <c r="C3237" s="42"/>
      <c r="D3237" s="42"/>
      <c r="E3237" s="42"/>
      <c r="F3237" s="62"/>
      <c r="G3237" s="62"/>
      <c r="H3237" s="63"/>
      <c r="I3237" s="293"/>
      <c r="K3237" s="42"/>
      <c r="L3237" s="42"/>
      <c r="M3237" s="42"/>
      <c r="N3237" s="42"/>
      <c r="O3237" s="63"/>
      <c r="P3237" s="42"/>
      <c r="Q3237" s="42"/>
      <c r="S3237" s="42"/>
      <c r="T3237" s="39"/>
      <c r="U3237" s="39"/>
      <c r="V3237" s="39"/>
      <c r="W3237" s="39"/>
      <c r="X3237" s="39"/>
      <c r="Y3237" s="39"/>
      <c r="AN3237" s="68"/>
      <c r="AO3237" s="68"/>
    </row>
    <row r="3238" spans="1:41" s="43" customFormat="1" x14ac:dyDescent="0.25">
      <c r="A3238" s="42"/>
      <c r="B3238" s="42"/>
      <c r="C3238" s="42"/>
      <c r="D3238" s="42"/>
      <c r="E3238" s="42"/>
      <c r="F3238" s="62"/>
      <c r="G3238" s="62"/>
      <c r="H3238" s="63"/>
      <c r="I3238" s="293"/>
      <c r="K3238" s="42"/>
      <c r="L3238" s="42"/>
      <c r="M3238" s="42"/>
      <c r="N3238" s="42"/>
      <c r="O3238" s="63"/>
      <c r="P3238" s="42"/>
      <c r="Q3238" s="42"/>
      <c r="S3238" s="42"/>
      <c r="T3238" s="39"/>
      <c r="U3238" s="39"/>
      <c r="V3238" s="39"/>
      <c r="W3238" s="39"/>
      <c r="X3238" s="39"/>
      <c r="Y3238" s="39"/>
      <c r="AN3238" s="68"/>
      <c r="AO3238" s="68"/>
    </row>
    <row r="3239" spans="1:41" s="43" customFormat="1" x14ac:dyDescent="0.25">
      <c r="A3239" s="42"/>
      <c r="B3239" s="42"/>
      <c r="C3239" s="42"/>
      <c r="D3239" s="42"/>
      <c r="E3239" s="42"/>
      <c r="F3239" s="62"/>
      <c r="G3239" s="62"/>
      <c r="H3239" s="63"/>
      <c r="I3239" s="293"/>
      <c r="K3239" s="42"/>
      <c r="L3239" s="42"/>
      <c r="M3239" s="42"/>
      <c r="N3239" s="42"/>
      <c r="O3239" s="63"/>
      <c r="P3239" s="42"/>
      <c r="Q3239" s="42"/>
      <c r="S3239" s="42"/>
      <c r="T3239" s="39"/>
      <c r="U3239" s="39"/>
      <c r="V3239" s="39"/>
      <c r="W3239" s="39"/>
      <c r="X3239" s="39"/>
      <c r="Y3239" s="39"/>
      <c r="AN3239" s="68"/>
      <c r="AO3239" s="68"/>
    </row>
    <row r="3240" spans="1:41" s="43" customFormat="1" x14ac:dyDescent="0.25">
      <c r="A3240" s="42"/>
      <c r="B3240" s="42"/>
      <c r="C3240" s="42"/>
      <c r="D3240" s="42"/>
      <c r="E3240" s="42"/>
      <c r="F3240" s="62"/>
      <c r="G3240" s="62"/>
      <c r="H3240" s="63"/>
      <c r="I3240" s="293"/>
      <c r="K3240" s="42"/>
      <c r="L3240" s="42"/>
      <c r="M3240" s="42"/>
      <c r="N3240" s="42"/>
      <c r="O3240" s="63"/>
      <c r="P3240" s="42"/>
      <c r="Q3240" s="42"/>
      <c r="S3240" s="42"/>
      <c r="T3240" s="39"/>
      <c r="U3240" s="39"/>
      <c r="V3240" s="39"/>
      <c r="W3240" s="39"/>
      <c r="X3240" s="39"/>
      <c r="Y3240" s="39"/>
      <c r="AN3240" s="68"/>
      <c r="AO3240" s="68"/>
    </row>
    <row r="3241" spans="1:41" s="43" customFormat="1" x14ac:dyDescent="0.25">
      <c r="A3241" s="42"/>
      <c r="B3241" s="42"/>
      <c r="C3241" s="42"/>
      <c r="D3241" s="42"/>
      <c r="E3241" s="42"/>
      <c r="F3241" s="62"/>
      <c r="G3241" s="62"/>
      <c r="H3241" s="63"/>
      <c r="I3241" s="293"/>
      <c r="K3241" s="42"/>
      <c r="L3241" s="42"/>
      <c r="M3241" s="42"/>
      <c r="N3241" s="42"/>
      <c r="O3241" s="63"/>
      <c r="P3241" s="42"/>
      <c r="Q3241" s="42"/>
      <c r="S3241" s="42"/>
      <c r="T3241" s="39"/>
      <c r="U3241" s="39"/>
      <c r="V3241" s="39"/>
      <c r="W3241" s="39"/>
      <c r="X3241" s="39"/>
      <c r="Y3241" s="39"/>
      <c r="AN3241" s="68"/>
      <c r="AO3241" s="68"/>
    </row>
    <row r="3242" spans="1:41" s="43" customFormat="1" x14ac:dyDescent="0.25">
      <c r="A3242" s="42"/>
      <c r="B3242" s="42"/>
      <c r="C3242" s="42"/>
      <c r="D3242" s="42"/>
      <c r="E3242" s="42"/>
      <c r="F3242" s="62"/>
      <c r="G3242" s="62"/>
      <c r="H3242" s="63"/>
      <c r="I3242" s="293"/>
      <c r="K3242" s="42"/>
      <c r="L3242" s="42"/>
      <c r="M3242" s="42"/>
      <c r="N3242" s="42"/>
      <c r="O3242" s="63"/>
      <c r="P3242" s="42"/>
      <c r="Q3242" s="42"/>
      <c r="S3242" s="42"/>
      <c r="T3242" s="39"/>
      <c r="U3242" s="39"/>
      <c r="V3242" s="39"/>
      <c r="W3242" s="39"/>
      <c r="X3242" s="39"/>
      <c r="Y3242" s="39"/>
      <c r="AN3242" s="68"/>
      <c r="AO3242" s="68"/>
    </row>
    <row r="3243" spans="1:41" s="43" customFormat="1" x14ac:dyDescent="0.25">
      <c r="A3243" s="42"/>
      <c r="B3243" s="42"/>
      <c r="C3243" s="42"/>
      <c r="D3243" s="42"/>
      <c r="E3243" s="42"/>
      <c r="F3243" s="62"/>
      <c r="G3243" s="62"/>
      <c r="H3243" s="63"/>
      <c r="I3243" s="293"/>
      <c r="K3243" s="42"/>
      <c r="L3243" s="42"/>
      <c r="M3243" s="42"/>
      <c r="N3243" s="42"/>
      <c r="O3243" s="63"/>
      <c r="P3243" s="42"/>
      <c r="Q3243" s="42"/>
      <c r="S3243" s="42"/>
      <c r="T3243" s="39"/>
      <c r="U3243" s="39"/>
      <c r="V3243" s="39"/>
      <c r="W3243" s="39"/>
      <c r="X3243" s="39"/>
      <c r="Y3243" s="39"/>
      <c r="AN3243" s="68"/>
      <c r="AO3243" s="68"/>
    </row>
    <row r="3244" spans="1:41" s="43" customFormat="1" x14ac:dyDescent="0.25">
      <c r="A3244" s="42"/>
      <c r="B3244" s="42"/>
      <c r="C3244" s="42"/>
      <c r="D3244" s="42"/>
      <c r="E3244" s="42"/>
      <c r="F3244" s="62"/>
      <c r="G3244" s="62"/>
      <c r="H3244" s="63"/>
      <c r="I3244" s="293"/>
      <c r="K3244" s="42"/>
      <c r="L3244" s="42"/>
      <c r="M3244" s="42"/>
      <c r="N3244" s="42"/>
      <c r="O3244" s="63"/>
      <c r="P3244" s="42"/>
      <c r="Q3244" s="42"/>
      <c r="S3244" s="42"/>
      <c r="T3244" s="39"/>
      <c r="U3244" s="39"/>
      <c r="V3244" s="39"/>
      <c r="W3244" s="39"/>
      <c r="X3244" s="39"/>
      <c r="Y3244" s="39"/>
      <c r="AN3244" s="68"/>
      <c r="AO3244" s="68"/>
    </row>
    <row r="3245" spans="1:41" s="43" customFormat="1" x14ac:dyDescent="0.25">
      <c r="A3245" s="42"/>
      <c r="B3245" s="42"/>
      <c r="C3245" s="42"/>
      <c r="D3245" s="42"/>
      <c r="E3245" s="42"/>
      <c r="F3245" s="62"/>
      <c r="G3245" s="62"/>
      <c r="H3245" s="63"/>
      <c r="I3245" s="293"/>
      <c r="K3245" s="42"/>
      <c r="L3245" s="42"/>
      <c r="M3245" s="42"/>
      <c r="N3245" s="42"/>
      <c r="O3245" s="63"/>
      <c r="P3245" s="42"/>
      <c r="Q3245" s="42"/>
      <c r="S3245" s="42"/>
      <c r="T3245" s="39"/>
      <c r="U3245" s="39"/>
      <c r="V3245" s="39"/>
      <c r="W3245" s="39"/>
      <c r="X3245" s="39"/>
      <c r="Y3245" s="39"/>
      <c r="AN3245" s="68"/>
      <c r="AO3245" s="68"/>
    </row>
    <row r="3246" spans="1:41" s="43" customFormat="1" x14ac:dyDescent="0.25">
      <c r="A3246" s="42"/>
      <c r="B3246" s="42"/>
      <c r="C3246" s="42"/>
      <c r="D3246" s="42"/>
      <c r="E3246" s="42"/>
      <c r="F3246" s="62"/>
      <c r="G3246" s="62"/>
      <c r="H3246" s="63"/>
      <c r="I3246" s="293"/>
      <c r="K3246" s="42"/>
      <c r="L3246" s="42"/>
      <c r="M3246" s="42"/>
      <c r="N3246" s="42"/>
      <c r="O3246" s="63"/>
      <c r="P3246" s="42"/>
      <c r="Q3246" s="42"/>
      <c r="S3246" s="42"/>
      <c r="T3246" s="39"/>
      <c r="U3246" s="39"/>
      <c r="V3246" s="39"/>
      <c r="W3246" s="39"/>
      <c r="X3246" s="39"/>
      <c r="Y3246" s="39"/>
      <c r="AN3246" s="68"/>
      <c r="AO3246" s="68"/>
    </row>
    <row r="3247" spans="1:41" s="43" customFormat="1" x14ac:dyDescent="0.25">
      <c r="A3247" s="42"/>
      <c r="B3247" s="42"/>
      <c r="C3247" s="42"/>
      <c r="D3247" s="42"/>
      <c r="E3247" s="42"/>
      <c r="F3247" s="62"/>
      <c r="G3247" s="62"/>
      <c r="H3247" s="63"/>
      <c r="I3247" s="293"/>
      <c r="K3247" s="42"/>
      <c r="L3247" s="42"/>
      <c r="M3247" s="42"/>
      <c r="N3247" s="42"/>
      <c r="O3247" s="63"/>
      <c r="P3247" s="42"/>
      <c r="Q3247" s="42"/>
      <c r="S3247" s="42"/>
      <c r="T3247" s="39"/>
      <c r="U3247" s="39"/>
      <c r="V3247" s="39"/>
      <c r="W3247" s="39"/>
      <c r="X3247" s="39"/>
      <c r="Y3247" s="39"/>
      <c r="AN3247" s="68"/>
      <c r="AO3247" s="68"/>
    </row>
    <row r="3248" spans="1:41" s="43" customFormat="1" x14ac:dyDescent="0.25">
      <c r="A3248" s="42"/>
      <c r="B3248" s="42"/>
      <c r="C3248" s="42"/>
      <c r="D3248" s="42"/>
      <c r="E3248" s="42"/>
      <c r="F3248" s="62"/>
      <c r="G3248" s="62"/>
      <c r="H3248" s="63"/>
      <c r="I3248" s="293"/>
      <c r="K3248" s="42"/>
      <c r="L3248" s="42"/>
      <c r="M3248" s="42"/>
      <c r="N3248" s="42"/>
      <c r="O3248" s="63"/>
      <c r="P3248" s="42"/>
      <c r="Q3248" s="42"/>
      <c r="S3248" s="42"/>
      <c r="T3248" s="39"/>
      <c r="U3248" s="39"/>
      <c r="V3248" s="39"/>
      <c r="W3248" s="39"/>
      <c r="X3248" s="39"/>
      <c r="Y3248" s="39"/>
      <c r="AN3248" s="68"/>
      <c r="AO3248" s="68"/>
    </row>
    <row r="3249" spans="1:41" s="43" customFormat="1" x14ac:dyDescent="0.25">
      <c r="A3249" s="42"/>
      <c r="B3249" s="42"/>
      <c r="C3249" s="42"/>
      <c r="D3249" s="42"/>
      <c r="E3249" s="42"/>
      <c r="F3249" s="62"/>
      <c r="G3249" s="62"/>
      <c r="H3249" s="63"/>
      <c r="I3249" s="293"/>
      <c r="K3249" s="42"/>
      <c r="L3249" s="42"/>
      <c r="M3249" s="42"/>
      <c r="N3249" s="42"/>
      <c r="O3249" s="63"/>
      <c r="P3249" s="42"/>
      <c r="Q3249" s="42"/>
      <c r="S3249" s="42"/>
      <c r="T3249" s="39"/>
      <c r="U3249" s="39"/>
      <c r="V3249" s="39"/>
      <c r="W3249" s="39"/>
      <c r="X3249" s="39"/>
      <c r="Y3249" s="39"/>
      <c r="AN3249" s="68"/>
      <c r="AO3249" s="68"/>
    </row>
    <row r="3250" spans="1:41" s="43" customFormat="1" x14ac:dyDescent="0.25">
      <c r="A3250" s="42"/>
      <c r="B3250" s="42"/>
      <c r="C3250" s="42"/>
      <c r="D3250" s="42"/>
      <c r="E3250" s="42"/>
      <c r="F3250" s="62"/>
      <c r="G3250" s="62"/>
      <c r="H3250" s="63"/>
      <c r="I3250" s="293"/>
      <c r="K3250" s="42"/>
      <c r="L3250" s="42"/>
      <c r="M3250" s="42"/>
      <c r="N3250" s="42"/>
      <c r="O3250" s="63"/>
      <c r="P3250" s="42"/>
      <c r="Q3250" s="42"/>
      <c r="S3250" s="42"/>
      <c r="T3250" s="39"/>
      <c r="U3250" s="39"/>
      <c r="V3250" s="39"/>
      <c r="W3250" s="39"/>
      <c r="X3250" s="39"/>
      <c r="Y3250" s="39"/>
      <c r="AN3250" s="68"/>
      <c r="AO3250" s="68"/>
    </row>
    <row r="3251" spans="1:41" s="43" customFormat="1" x14ac:dyDescent="0.25">
      <c r="A3251" s="42"/>
      <c r="B3251" s="42"/>
      <c r="C3251" s="42"/>
      <c r="D3251" s="42"/>
      <c r="E3251" s="42"/>
      <c r="F3251" s="62"/>
      <c r="G3251" s="62"/>
      <c r="H3251" s="63"/>
      <c r="I3251" s="293"/>
      <c r="K3251" s="42"/>
      <c r="L3251" s="42"/>
      <c r="M3251" s="42"/>
      <c r="N3251" s="42"/>
      <c r="O3251" s="63"/>
      <c r="P3251" s="42"/>
      <c r="Q3251" s="42"/>
      <c r="S3251" s="42"/>
      <c r="T3251" s="39"/>
      <c r="U3251" s="39"/>
      <c r="V3251" s="39"/>
      <c r="W3251" s="39"/>
      <c r="X3251" s="39"/>
      <c r="Y3251" s="39"/>
      <c r="AN3251" s="68"/>
      <c r="AO3251" s="68"/>
    </row>
    <row r="3252" spans="1:41" s="43" customFormat="1" x14ac:dyDescent="0.25">
      <c r="A3252" s="42"/>
      <c r="B3252" s="42"/>
      <c r="C3252" s="42"/>
      <c r="D3252" s="42"/>
      <c r="E3252" s="42"/>
      <c r="F3252" s="62"/>
      <c r="G3252" s="62"/>
      <c r="H3252" s="63"/>
      <c r="I3252" s="293"/>
      <c r="K3252" s="42"/>
      <c r="L3252" s="42"/>
      <c r="M3252" s="42"/>
      <c r="N3252" s="42"/>
      <c r="O3252" s="63"/>
      <c r="P3252" s="42"/>
      <c r="Q3252" s="42"/>
      <c r="S3252" s="42"/>
      <c r="T3252" s="39"/>
      <c r="U3252" s="39"/>
      <c r="V3252" s="39"/>
      <c r="W3252" s="39"/>
      <c r="X3252" s="39"/>
      <c r="Y3252" s="39"/>
      <c r="AN3252" s="68"/>
      <c r="AO3252" s="68"/>
    </row>
    <row r="3253" spans="1:41" s="43" customFormat="1" x14ac:dyDescent="0.25">
      <c r="A3253" s="42"/>
      <c r="B3253" s="42"/>
      <c r="C3253" s="42"/>
      <c r="D3253" s="42"/>
      <c r="E3253" s="42"/>
      <c r="F3253" s="62"/>
      <c r="G3253" s="62"/>
      <c r="H3253" s="63"/>
      <c r="I3253" s="293"/>
      <c r="K3253" s="42"/>
      <c r="L3253" s="42"/>
      <c r="M3253" s="42"/>
      <c r="N3253" s="42"/>
      <c r="O3253" s="63"/>
      <c r="P3253" s="42"/>
      <c r="Q3253" s="42"/>
      <c r="S3253" s="42"/>
      <c r="T3253" s="39"/>
      <c r="U3253" s="39"/>
      <c r="V3253" s="39"/>
      <c r="W3253" s="39"/>
      <c r="X3253" s="39"/>
      <c r="Y3253" s="39"/>
      <c r="AN3253" s="68"/>
      <c r="AO3253" s="68"/>
    </row>
    <row r="3254" spans="1:41" s="43" customFormat="1" x14ac:dyDescent="0.25">
      <c r="A3254" s="42"/>
      <c r="B3254" s="42"/>
      <c r="C3254" s="42"/>
      <c r="D3254" s="42"/>
      <c r="E3254" s="42"/>
      <c r="F3254" s="62"/>
      <c r="G3254" s="62"/>
      <c r="H3254" s="63"/>
      <c r="I3254" s="293"/>
      <c r="K3254" s="42"/>
      <c r="L3254" s="42"/>
      <c r="M3254" s="42"/>
      <c r="N3254" s="42"/>
      <c r="O3254" s="63"/>
      <c r="P3254" s="42"/>
      <c r="Q3254" s="42"/>
      <c r="S3254" s="42"/>
      <c r="T3254" s="39"/>
      <c r="U3254" s="39"/>
      <c r="V3254" s="39"/>
      <c r="W3254" s="39"/>
      <c r="X3254" s="39"/>
      <c r="Y3254" s="39"/>
      <c r="AN3254" s="68"/>
      <c r="AO3254" s="68"/>
    </row>
    <row r="3255" spans="1:41" s="43" customFormat="1" x14ac:dyDescent="0.25">
      <c r="A3255" s="42"/>
      <c r="B3255" s="42"/>
      <c r="C3255" s="42"/>
      <c r="D3255" s="42"/>
      <c r="E3255" s="42"/>
      <c r="F3255" s="62"/>
      <c r="G3255" s="62"/>
      <c r="H3255" s="63"/>
      <c r="I3255" s="293"/>
      <c r="K3255" s="42"/>
      <c r="L3255" s="42"/>
      <c r="M3255" s="42"/>
      <c r="N3255" s="42"/>
      <c r="O3255" s="63"/>
      <c r="P3255" s="42"/>
      <c r="Q3255" s="42"/>
      <c r="S3255" s="42"/>
      <c r="T3255" s="39"/>
      <c r="U3255" s="39"/>
      <c r="V3255" s="39"/>
      <c r="W3255" s="39"/>
      <c r="X3255" s="39"/>
      <c r="Y3255" s="39"/>
      <c r="AN3255" s="68"/>
      <c r="AO3255" s="68"/>
    </row>
    <row r="3256" spans="1:41" s="43" customFormat="1" x14ac:dyDescent="0.25">
      <c r="A3256" s="42"/>
      <c r="B3256" s="42"/>
      <c r="C3256" s="42"/>
      <c r="D3256" s="42"/>
      <c r="E3256" s="42"/>
      <c r="F3256" s="62"/>
      <c r="G3256" s="62"/>
      <c r="H3256" s="63"/>
      <c r="I3256" s="293"/>
      <c r="K3256" s="42"/>
      <c r="L3256" s="42"/>
      <c r="M3256" s="42"/>
      <c r="N3256" s="42"/>
      <c r="O3256" s="63"/>
      <c r="P3256" s="42"/>
      <c r="Q3256" s="42"/>
      <c r="S3256" s="42"/>
      <c r="T3256" s="39"/>
      <c r="U3256" s="39"/>
      <c r="V3256" s="39"/>
      <c r="W3256" s="39"/>
      <c r="X3256" s="39"/>
      <c r="Y3256" s="39"/>
      <c r="AN3256" s="68"/>
      <c r="AO3256" s="68"/>
    </row>
    <row r="3257" spans="1:41" s="43" customFormat="1" x14ac:dyDescent="0.25">
      <c r="A3257" s="42"/>
      <c r="B3257" s="42"/>
      <c r="C3257" s="42"/>
      <c r="D3257" s="42"/>
      <c r="E3257" s="42"/>
      <c r="F3257" s="62"/>
      <c r="G3257" s="62"/>
      <c r="H3257" s="63"/>
      <c r="I3257" s="293"/>
      <c r="K3257" s="42"/>
      <c r="L3257" s="42"/>
      <c r="M3257" s="42"/>
      <c r="N3257" s="42"/>
      <c r="O3257" s="63"/>
      <c r="P3257" s="42"/>
      <c r="Q3257" s="42"/>
      <c r="S3257" s="42"/>
      <c r="T3257" s="39"/>
      <c r="U3257" s="39"/>
      <c r="V3257" s="39"/>
      <c r="W3257" s="39"/>
      <c r="X3257" s="39"/>
      <c r="Y3257" s="39"/>
      <c r="AN3257" s="68"/>
      <c r="AO3257" s="68"/>
    </row>
    <row r="3258" spans="1:41" s="43" customFormat="1" x14ac:dyDescent="0.25">
      <c r="A3258" s="42"/>
      <c r="B3258" s="42"/>
      <c r="C3258" s="42"/>
      <c r="D3258" s="42"/>
      <c r="E3258" s="42"/>
      <c r="F3258" s="62"/>
      <c r="G3258" s="62"/>
      <c r="H3258" s="63"/>
      <c r="I3258" s="293"/>
      <c r="K3258" s="42"/>
      <c r="L3258" s="42"/>
      <c r="M3258" s="42"/>
      <c r="N3258" s="42"/>
      <c r="O3258" s="63"/>
      <c r="P3258" s="42"/>
      <c r="Q3258" s="42"/>
      <c r="S3258" s="42"/>
      <c r="T3258" s="39"/>
      <c r="U3258" s="39"/>
      <c r="V3258" s="39"/>
      <c r="W3258" s="39"/>
      <c r="X3258" s="39"/>
      <c r="Y3258" s="39"/>
      <c r="AN3258" s="68"/>
      <c r="AO3258" s="68"/>
    </row>
    <row r="3259" spans="1:41" s="43" customFormat="1" x14ac:dyDescent="0.25">
      <c r="A3259" s="42"/>
      <c r="B3259" s="42"/>
      <c r="C3259" s="42"/>
      <c r="D3259" s="42"/>
      <c r="E3259" s="42"/>
      <c r="F3259" s="62"/>
      <c r="G3259" s="62"/>
      <c r="H3259" s="63"/>
      <c r="I3259" s="293"/>
      <c r="K3259" s="42"/>
      <c r="L3259" s="42"/>
      <c r="M3259" s="42"/>
      <c r="N3259" s="42"/>
      <c r="O3259" s="63"/>
      <c r="P3259" s="42"/>
      <c r="Q3259" s="42"/>
      <c r="S3259" s="42"/>
      <c r="T3259" s="39"/>
      <c r="U3259" s="39"/>
      <c r="V3259" s="39"/>
      <c r="W3259" s="39"/>
      <c r="X3259" s="39"/>
      <c r="Y3259" s="39"/>
      <c r="AN3259" s="68"/>
      <c r="AO3259" s="68"/>
    </row>
    <row r="3260" spans="1:41" s="43" customFormat="1" x14ac:dyDescent="0.25">
      <c r="A3260" s="42"/>
      <c r="B3260" s="42"/>
      <c r="C3260" s="42"/>
      <c r="D3260" s="42"/>
      <c r="E3260" s="42"/>
      <c r="F3260" s="62"/>
      <c r="G3260" s="62"/>
      <c r="H3260" s="63"/>
      <c r="I3260" s="293"/>
      <c r="K3260" s="42"/>
      <c r="L3260" s="42"/>
      <c r="M3260" s="42"/>
      <c r="N3260" s="42"/>
      <c r="O3260" s="63"/>
      <c r="P3260" s="42"/>
      <c r="Q3260" s="42"/>
      <c r="S3260" s="42"/>
      <c r="T3260" s="39"/>
      <c r="U3260" s="39"/>
      <c r="V3260" s="39"/>
      <c r="W3260" s="39"/>
      <c r="X3260" s="39"/>
      <c r="Y3260" s="39"/>
      <c r="AN3260" s="68"/>
      <c r="AO3260" s="68"/>
    </row>
    <row r="3261" spans="1:41" s="43" customFormat="1" x14ac:dyDescent="0.25">
      <c r="A3261" s="42"/>
      <c r="B3261" s="42"/>
      <c r="C3261" s="42"/>
      <c r="D3261" s="42"/>
      <c r="E3261" s="42"/>
      <c r="F3261" s="62"/>
      <c r="G3261" s="62"/>
      <c r="H3261" s="63"/>
      <c r="I3261" s="293"/>
      <c r="K3261" s="42"/>
      <c r="L3261" s="42"/>
      <c r="M3261" s="42"/>
      <c r="N3261" s="42"/>
      <c r="O3261" s="63"/>
      <c r="P3261" s="42"/>
      <c r="Q3261" s="42"/>
      <c r="S3261" s="42"/>
      <c r="T3261" s="39"/>
      <c r="U3261" s="39"/>
      <c r="V3261" s="39"/>
      <c r="W3261" s="39"/>
      <c r="X3261" s="39"/>
      <c r="Y3261" s="39"/>
      <c r="AN3261" s="68"/>
      <c r="AO3261" s="68"/>
    </row>
    <row r="3262" spans="1:41" s="43" customFormat="1" x14ac:dyDescent="0.25">
      <c r="A3262" s="42"/>
      <c r="B3262" s="42"/>
      <c r="C3262" s="42"/>
      <c r="D3262" s="42"/>
      <c r="E3262" s="42"/>
      <c r="F3262" s="62"/>
      <c r="G3262" s="62"/>
      <c r="H3262" s="63"/>
      <c r="I3262" s="293"/>
      <c r="K3262" s="42"/>
      <c r="L3262" s="42"/>
      <c r="M3262" s="42"/>
      <c r="N3262" s="42"/>
      <c r="O3262" s="63"/>
      <c r="P3262" s="42"/>
      <c r="Q3262" s="42"/>
      <c r="S3262" s="42"/>
      <c r="T3262" s="39"/>
      <c r="U3262" s="39"/>
      <c r="V3262" s="39"/>
      <c r="W3262" s="39"/>
      <c r="X3262" s="39"/>
      <c r="Y3262" s="39"/>
      <c r="AN3262" s="68"/>
      <c r="AO3262" s="68"/>
    </row>
    <row r="3263" spans="1:41" s="43" customFormat="1" x14ac:dyDescent="0.25">
      <c r="A3263" s="42"/>
      <c r="B3263" s="42"/>
      <c r="C3263" s="42"/>
      <c r="D3263" s="42"/>
      <c r="E3263" s="42"/>
      <c r="F3263" s="62"/>
      <c r="G3263" s="62"/>
      <c r="H3263" s="63"/>
      <c r="I3263" s="293"/>
      <c r="K3263" s="42"/>
      <c r="L3263" s="42"/>
      <c r="M3263" s="42"/>
      <c r="N3263" s="42"/>
      <c r="O3263" s="63"/>
      <c r="P3263" s="42"/>
      <c r="Q3263" s="42"/>
      <c r="S3263" s="42"/>
      <c r="T3263" s="39"/>
      <c r="U3263" s="39"/>
      <c r="V3263" s="39"/>
      <c r="W3263" s="39"/>
      <c r="X3263" s="39"/>
      <c r="Y3263" s="39"/>
      <c r="AN3263" s="68"/>
      <c r="AO3263" s="68"/>
    </row>
    <row r="3264" spans="1:41" s="43" customFormat="1" x14ac:dyDescent="0.25">
      <c r="A3264" s="42"/>
      <c r="B3264" s="42"/>
      <c r="C3264" s="42"/>
      <c r="D3264" s="42"/>
      <c r="E3264" s="42"/>
      <c r="F3264" s="62"/>
      <c r="G3264" s="62"/>
      <c r="H3264" s="63"/>
      <c r="I3264" s="293"/>
      <c r="K3264" s="42"/>
      <c r="L3264" s="42"/>
      <c r="M3264" s="42"/>
      <c r="N3264" s="42"/>
      <c r="O3264" s="63"/>
      <c r="P3264" s="42"/>
      <c r="Q3264" s="42"/>
      <c r="S3264" s="42"/>
      <c r="T3264" s="39"/>
      <c r="U3264" s="39"/>
      <c r="V3264" s="39"/>
      <c r="W3264" s="39"/>
      <c r="X3264" s="39"/>
      <c r="Y3264" s="39"/>
      <c r="AN3264" s="68"/>
      <c r="AO3264" s="68"/>
    </row>
    <row r="3265" spans="1:41" s="43" customFormat="1" x14ac:dyDescent="0.25">
      <c r="A3265" s="42"/>
      <c r="B3265" s="42"/>
      <c r="C3265" s="42"/>
      <c r="D3265" s="42"/>
      <c r="E3265" s="42"/>
      <c r="F3265" s="62"/>
      <c r="G3265" s="62"/>
      <c r="H3265" s="63"/>
      <c r="I3265" s="293"/>
      <c r="K3265" s="42"/>
      <c r="L3265" s="42"/>
      <c r="M3265" s="42"/>
      <c r="N3265" s="42"/>
      <c r="O3265" s="63"/>
      <c r="P3265" s="42"/>
      <c r="Q3265" s="42"/>
      <c r="S3265" s="42"/>
      <c r="T3265" s="39"/>
      <c r="U3265" s="39"/>
      <c r="V3265" s="39"/>
      <c r="W3265" s="39"/>
      <c r="X3265" s="39"/>
      <c r="Y3265" s="39"/>
      <c r="AN3265" s="68"/>
      <c r="AO3265" s="68"/>
    </row>
    <row r="3266" spans="1:41" s="43" customFormat="1" x14ac:dyDescent="0.25">
      <c r="A3266" s="42"/>
      <c r="B3266" s="42"/>
      <c r="C3266" s="42"/>
      <c r="D3266" s="42"/>
      <c r="E3266" s="42"/>
      <c r="F3266" s="62"/>
      <c r="G3266" s="62"/>
      <c r="H3266" s="63"/>
      <c r="I3266" s="293"/>
      <c r="K3266" s="42"/>
      <c r="L3266" s="42"/>
      <c r="M3266" s="42"/>
      <c r="N3266" s="42"/>
      <c r="O3266" s="63"/>
      <c r="P3266" s="42"/>
      <c r="Q3266" s="42"/>
      <c r="S3266" s="42"/>
      <c r="T3266" s="39"/>
      <c r="U3266" s="39"/>
      <c r="V3266" s="39"/>
      <c r="W3266" s="39"/>
      <c r="X3266" s="39"/>
      <c r="Y3266" s="39"/>
      <c r="AN3266" s="68"/>
      <c r="AO3266" s="68"/>
    </row>
    <row r="3267" spans="1:41" s="43" customFormat="1" x14ac:dyDescent="0.25">
      <c r="A3267" s="42"/>
      <c r="B3267" s="42"/>
      <c r="C3267" s="42"/>
      <c r="D3267" s="42"/>
      <c r="E3267" s="42"/>
      <c r="F3267" s="62"/>
      <c r="G3267" s="62"/>
      <c r="H3267" s="63"/>
      <c r="I3267" s="293"/>
      <c r="K3267" s="42"/>
      <c r="L3267" s="42"/>
      <c r="M3267" s="42"/>
      <c r="N3267" s="42"/>
      <c r="O3267" s="63"/>
      <c r="P3267" s="42"/>
      <c r="Q3267" s="42"/>
      <c r="S3267" s="42"/>
      <c r="T3267" s="39"/>
      <c r="U3267" s="39"/>
      <c r="V3267" s="39"/>
      <c r="W3267" s="39"/>
      <c r="X3267" s="39"/>
      <c r="Y3267" s="39"/>
      <c r="AN3267" s="68"/>
      <c r="AO3267" s="68"/>
    </row>
    <row r="3268" spans="1:41" s="43" customFormat="1" x14ac:dyDescent="0.25">
      <c r="A3268" s="42"/>
      <c r="B3268" s="42"/>
      <c r="C3268" s="42"/>
      <c r="D3268" s="42"/>
      <c r="E3268" s="42"/>
      <c r="F3268" s="62"/>
      <c r="G3268" s="62"/>
      <c r="H3268" s="63"/>
      <c r="I3268" s="293"/>
      <c r="K3268" s="42"/>
      <c r="L3268" s="42"/>
      <c r="M3268" s="42"/>
      <c r="N3268" s="42"/>
      <c r="O3268" s="63"/>
      <c r="P3268" s="42"/>
      <c r="Q3268" s="42"/>
      <c r="S3268" s="42"/>
      <c r="T3268" s="39"/>
      <c r="U3268" s="39"/>
      <c r="V3268" s="39"/>
      <c r="W3268" s="39"/>
      <c r="X3268" s="39"/>
      <c r="Y3268" s="39"/>
      <c r="AN3268" s="68"/>
      <c r="AO3268" s="68"/>
    </row>
    <row r="3269" spans="1:41" s="43" customFormat="1" x14ac:dyDescent="0.25">
      <c r="A3269" s="42"/>
      <c r="B3269" s="42"/>
      <c r="C3269" s="42"/>
      <c r="D3269" s="42"/>
      <c r="E3269" s="42"/>
      <c r="F3269" s="62"/>
      <c r="G3269" s="62"/>
      <c r="H3269" s="63"/>
      <c r="I3269" s="293"/>
      <c r="K3269" s="42"/>
      <c r="L3269" s="42"/>
      <c r="M3269" s="42"/>
      <c r="N3269" s="42"/>
      <c r="O3269" s="63"/>
      <c r="P3269" s="42"/>
      <c r="Q3269" s="42"/>
      <c r="S3269" s="42"/>
      <c r="T3269" s="39"/>
      <c r="U3269" s="39"/>
      <c r="V3269" s="39"/>
      <c r="W3269" s="39"/>
      <c r="X3269" s="39"/>
      <c r="Y3269" s="39"/>
      <c r="AN3269" s="68"/>
      <c r="AO3269" s="68"/>
    </row>
    <row r="3270" spans="1:41" s="43" customFormat="1" x14ac:dyDescent="0.25">
      <c r="A3270" s="42"/>
      <c r="B3270" s="42"/>
      <c r="C3270" s="42"/>
      <c r="D3270" s="42"/>
      <c r="E3270" s="42"/>
      <c r="F3270" s="62"/>
      <c r="G3270" s="62"/>
      <c r="H3270" s="63"/>
      <c r="I3270" s="293"/>
      <c r="K3270" s="42"/>
      <c r="L3270" s="42"/>
      <c r="M3270" s="42"/>
      <c r="N3270" s="42"/>
      <c r="O3270" s="63"/>
      <c r="P3270" s="42"/>
      <c r="Q3270" s="42"/>
      <c r="S3270" s="42"/>
      <c r="T3270" s="39"/>
      <c r="U3270" s="39"/>
      <c r="V3270" s="39"/>
      <c r="W3270" s="39"/>
      <c r="X3270" s="39"/>
      <c r="Y3270" s="39"/>
      <c r="AN3270" s="68"/>
      <c r="AO3270" s="68"/>
    </row>
    <row r="3271" spans="1:41" s="43" customFormat="1" x14ac:dyDescent="0.25">
      <c r="A3271" s="42"/>
      <c r="B3271" s="42"/>
      <c r="C3271" s="42"/>
      <c r="D3271" s="42"/>
      <c r="E3271" s="42"/>
      <c r="F3271" s="62"/>
      <c r="G3271" s="62"/>
      <c r="H3271" s="63"/>
      <c r="I3271" s="293"/>
      <c r="K3271" s="42"/>
      <c r="L3271" s="42"/>
      <c r="M3271" s="42"/>
      <c r="N3271" s="42"/>
      <c r="O3271" s="63"/>
      <c r="P3271" s="42"/>
      <c r="Q3271" s="42"/>
      <c r="S3271" s="42"/>
      <c r="T3271" s="39"/>
      <c r="U3271" s="39"/>
      <c r="V3271" s="39"/>
      <c r="W3271" s="39"/>
      <c r="X3271" s="39"/>
      <c r="Y3271" s="39"/>
      <c r="AN3271" s="68"/>
      <c r="AO3271" s="68"/>
    </row>
    <row r="3272" spans="1:41" s="43" customFormat="1" x14ac:dyDescent="0.25">
      <c r="A3272" s="42"/>
      <c r="B3272" s="42"/>
      <c r="C3272" s="42"/>
      <c r="D3272" s="42"/>
      <c r="E3272" s="42"/>
      <c r="F3272" s="62"/>
      <c r="G3272" s="62"/>
      <c r="H3272" s="63"/>
      <c r="I3272" s="293"/>
      <c r="K3272" s="42"/>
      <c r="L3272" s="42"/>
      <c r="M3272" s="42"/>
      <c r="N3272" s="42"/>
      <c r="O3272" s="63"/>
      <c r="P3272" s="42"/>
      <c r="Q3272" s="42"/>
      <c r="S3272" s="42"/>
      <c r="T3272" s="39"/>
      <c r="U3272" s="39"/>
      <c r="V3272" s="39"/>
      <c r="W3272" s="39"/>
      <c r="X3272" s="39"/>
      <c r="Y3272" s="39"/>
      <c r="AN3272" s="68"/>
      <c r="AO3272" s="68"/>
    </row>
    <row r="3273" spans="1:41" s="43" customFormat="1" x14ac:dyDescent="0.25">
      <c r="A3273" s="42"/>
      <c r="B3273" s="42"/>
      <c r="C3273" s="42"/>
      <c r="D3273" s="42"/>
      <c r="E3273" s="42"/>
      <c r="F3273" s="62"/>
      <c r="G3273" s="62"/>
      <c r="H3273" s="63"/>
      <c r="I3273" s="293"/>
      <c r="K3273" s="42"/>
      <c r="L3273" s="42"/>
      <c r="M3273" s="42"/>
      <c r="N3273" s="42"/>
      <c r="O3273" s="63"/>
      <c r="P3273" s="42"/>
      <c r="Q3273" s="42"/>
      <c r="S3273" s="42"/>
      <c r="T3273" s="39"/>
      <c r="U3273" s="39"/>
      <c r="V3273" s="39"/>
      <c r="W3273" s="39"/>
      <c r="X3273" s="39"/>
      <c r="Y3273" s="39"/>
      <c r="AN3273" s="68"/>
      <c r="AO3273" s="68"/>
    </row>
    <row r="3274" spans="1:41" s="43" customFormat="1" x14ac:dyDescent="0.25">
      <c r="A3274" s="42"/>
      <c r="B3274" s="42"/>
      <c r="C3274" s="42"/>
      <c r="D3274" s="42"/>
      <c r="E3274" s="42"/>
      <c r="F3274" s="62"/>
      <c r="G3274" s="62"/>
      <c r="H3274" s="63"/>
      <c r="I3274" s="293"/>
      <c r="K3274" s="42"/>
      <c r="L3274" s="42"/>
      <c r="M3274" s="42"/>
      <c r="N3274" s="42"/>
      <c r="O3274" s="63"/>
      <c r="P3274" s="42"/>
      <c r="Q3274" s="42"/>
      <c r="S3274" s="42"/>
      <c r="T3274" s="39"/>
      <c r="U3274" s="39"/>
      <c r="V3274" s="39"/>
      <c r="W3274" s="39"/>
      <c r="X3274" s="39"/>
      <c r="Y3274" s="39"/>
      <c r="AN3274" s="68"/>
      <c r="AO3274" s="68"/>
    </row>
    <row r="3275" spans="1:41" s="43" customFormat="1" x14ac:dyDescent="0.25">
      <c r="A3275" s="42"/>
      <c r="B3275" s="42"/>
      <c r="C3275" s="42"/>
      <c r="D3275" s="42"/>
      <c r="E3275" s="42"/>
      <c r="F3275" s="62"/>
      <c r="G3275" s="62"/>
      <c r="H3275" s="63"/>
      <c r="I3275" s="293"/>
      <c r="K3275" s="42"/>
      <c r="L3275" s="42"/>
      <c r="M3275" s="42"/>
      <c r="N3275" s="42"/>
      <c r="O3275" s="63"/>
      <c r="P3275" s="42"/>
      <c r="Q3275" s="42"/>
      <c r="S3275" s="42"/>
      <c r="T3275" s="39"/>
      <c r="U3275" s="39"/>
      <c r="V3275" s="39"/>
      <c r="W3275" s="39"/>
      <c r="X3275" s="39"/>
      <c r="Y3275" s="39"/>
      <c r="AN3275" s="68"/>
      <c r="AO3275" s="68"/>
    </row>
    <row r="3276" spans="1:41" s="43" customFormat="1" x14ac:dyDescent="0.25">
      <c r="A3276" s="42"/>
      <c r="B3276" s="42"/>
      <c r="C3276" s="42"/>
      <c r="D3276" s="42"/>
      <c r="E3276" s="42"/>
      <c r="F3276" s="62"/>
      <c r="G3276" s="62"/>
      <c r="H3276" s="63"/>
      <c r="I3276" s="293"/>
      <c r="K3276" s="42"/>
      <c r="L3276" s="42"/>
      <c r="M3276" s="42"/>
      <c r="N3276" s="42"/>
      <c r="O3276" s="63"/>
      <c r="P3276" s="42"/>
      <c r="Q3276" s="42"/>
      <c r="S3276" s="42"/>
      <c r="T3276" s="39"/>
      <c r="U3276" s="39"/>
      <c r="V3276" s="39"/>
      <c r="W3276" s="39"/>
      <c r="X3276" s="39"/>
      <c r="Y3276" s="39"/>
      <c r="AN3276" s="68"/>
      <c r="AO3276" s="68"/>
    </row>
    <row r="3277" spans="1:41" s="43" customFormat="1" x14ac:dyDescent="0.25">
      <c r="A3277" s="42"/>
      <c r="B3277" s="42"/>
      <c r="C3277" s="42"/>
      <c r="D3277" s="42"/>
      <c r="E3277" s="42"/>
      <c r="F3277" s="62"/>
      <c r="G3277" s="62"/>
      <c r="H3277" s="63"/>
      <c r="I3277" s="293"/>
      <c r="K3277" s="42"/>
      <c r="L3277" s="42"/>
      <c r="M3277" s="42"/>
      <c r="N3277" s="42"/>
      <c r="O3277" s="63"/>
      <c r="P3277" s="42"/>
      <c r="Q3277" s="42"/>
      <c r="S3277" s="42"/>
      <c r="T3277" s="39"/>
      <c r="U3277" s="39"/>
      <c r="V3277" s="39"/>
      <c r="W3277" s="39"/>
      <c r="X3277" s="39"/>
      <c r="Y3277" s="39"/>
      <c r="AN3277" s="68"/>
      <c r="AO3277" s="68"/>
    </row>
    <row r="3278" spans="1:41" s="43" customFormat="1" x14ac:dyDescent="0.25">
      <c r="A3278" s="42"/>
      <c r="B3278" s="42"/>
      <c r="C3278" s="42"/>
      <c r="D3278" s="42"/>
      <c r="E3278" s="42"/>
      <c r="F3278" s="62"/>
      <c r="G3278" s="62"/>
      <c r="H3278" s="63"/>
      <c r="I3278" s="293"/>
      <c r="K3278" s="42"/>
      <c r="L3278" s="42"/>
      <c r="M3278" s="42"/>
      <c r="N3278" s="42"/>
      <c r="O3278" s="63"/>
      <c r="P3278" s="42"/>
      <c r="Q3278" s="42"/>
      <c r="S3278" s="42"/>
      <c r="T3278" s="39"/>
      <c r="U3278" s="39"/>
      <c r="V3278" s="39"/>
      <c r="W3278" s="39"/>
      <c r="X3278" s="39"/>
      <c r="Y3278" s="39"/>
      <c r="AN3278" s="68"/>
      <c r="AO3278" s="68"/>
    </row>
    <row r="3279" spans="1:41" s="43" customFormat="1" x14ac:dyDescent="0.25">
      <c r="A3279" s="42"/>
      <c r="B3279" s="42"/>
      <c r="C3279" s="42"/>
      <c r="D3279" s="42"/>
      <c r="E3279" s="42"/>
      <c r="F3279" s="62"/>
      <c r="G3279" s="62"/>
      <c r="H3279" s="63"/>
      <c r="I3279" s="293"/>
      <c r="K3279" s="42"/>
      <c r="L3279" s="42"/>
      <c r="M3279" s="42"/>
      <c r="N3279" s="42"/>
      <c r="O3279" s="63"/>
      <c r="P3279" s="42"/>
      <c r="Q3279" s="42"/>
      <c r="S3279" s="42"/>
      <c r="T3279" s="39"/>
      <c r="U3279" s="39"/>
      <c r="V3279" s="39"/>
      <c r="W3279" s="39"/>
      <c r="X3279" s="39"/>
      <c r="Y3279" s="39"/>
      <c r="AN3279" s="68"/>
      <c r="AO3279" s="68"/>
    </row>
    <row r="3280" spans="1:41" s="43" customFormat="1" x14ac:dyDescent="0.25">
      <c r="A3280" s="42"/>
      <c r="B3280" s="42"/>
      <c r="C3280" s="42"/>
      <c r="D3280" s="42"/>
      <c r="E3280" s="42"/>
      <c r="F3280" s="62"/>
      <c r="G3280" s="62"/>
      <c r="H3280" s="63"/>
      <c r="I3280" s="293"/>
      <c r="K3280" s="42"/>
      <c r="L3280" s="42"/>
      <c r="M3280" s="42"/>
      <c r="N3280" s="42"/>
      <c r="O3280" s="63"/>
      <c r="P3280" s="42"/>
      <c r="Q3280" s="42"/>
      <c r="S3280" s="42"/>
      <c r="T3280" s="39"/>
      <c r="U3280" s="39"/>
      <c r="V3280" s="39"/>
      <c r="W3280" s="39"/>
      <c r="X3280" s="39"/>
      <c r="Y3280" s="39"/>
      <c r="AN3280" s="68"/>
      <c r="AO3280" s="68"/>
    </row>
    <row r="3281" spans="1:41" s="43" customFormat="1" x14ac:dyDescent="0.25">
      <c r="A3281" s="42"/>
      <c r="B3281" s="42"/>
      <c r="C3281" s="42"/>
      <c r="D3281" s="42"/>
      <c r="E3281" s="42"/>
      <c r="F3281" s="62"/>
      <c r="G3281" s="62"/>
      <c r="H3281" s="63"/>
      <c r="I3281" s="293"/>
      <c r="K3281" s="42"/>
      <c r="L3281" s="42"/>
      <c r="M3281" s="42"/>
      <c r="N3281" s="42"/>
      <c r="O3281" s="63"/>
      <c r="P3281" s="42"/>
      <c r="Q3281" s="42"/>
      <c r="S3281" s="42"/>
      <c r="T3281" s="39"/>
      <c r="U3281" s="39"/>
      <c r="V3281" s="39"/>
      <c r="W3281" s="39"/>
      <c r="X3281" s="39"/>
      <c r="Y3281" s="39"/>
      <c r="AN3281" s="68"/>
      <c r="AO3281" s="68"/>
    </row>
    <row r="3282" spans="1:41" s="43" customFormat="1" x14ac:dyDescent="0.25">
      <c r="A3282" s="42"/>
      <c r="B3282" s="42"/>
      <c r="C3282" s="42"/>
      <c r="D3282" s="42"/>
      <c r="E3282" s="42"/>
      <c r="F3282" s="62"/>
      <c r="G3282" s="62"/>
      <c r="H3282" s="63"/>
      <c r="I3282" s="293"/>
      <c r="K3282" s="42"/>
      <c r="L3282" s="42"/>
      <c r="M3282" s="42"/>
      <c r="N3282" s="42"/>
      <c r="O3282" s="63"/>
      <c r="P3282" s="42"/>
      <c r="Q3282" s="42"/>
      <c r="S3282" s="42"/>
      <c r="T3282" s="39"/>
      <c r="U3282" s="39"/>
      <c r="V3282" s="39"/>
      <c r="W3282" s="39"/>
      <c r="X3282" s="39"/>
      <c r="Y3282" s="39"/>
      <c r="AN3282" s="68"/>
      <c r="AO3282" s="68"/>
    </row>
    <row r="3283" spans="1:41" s="43" customFormat="1" x14ac:dyDescent="0.25">
      <c r="A3283" s="42"/>
      <c r="B3283" s="42"/>
      <c r="C3283" s="42"/>
      <c r="D3283" s="42"/>
      <c r="E3283" s="42"/>
      <c r="F3283" s="62"/>
      <c r="G3283" s="62"/>
      <c r="H3283" s="63"/>
      <c r="I3283" s="293"/>
      <c r="K3283" s="42"/>
      <c r="L3283" s="42"/>
      <c r="M3283" s="42"/>
      <c r="N3283" s="42"/>
      <c r="O3283" s="63"/>
      <c r="P3283" s="42"/>
      <c r="Q3283" s="42"/>
      <c r="S3283" s="42"/>
      <c r="T3283" s="39"/>
      <c r="U3283" s="39"/>
      <c r="V3283" s="39"/>
      <c r="W3283" s="39"/>
      <c r="X3283" s="39"/>
      <c r="Y3283" s="39"/>
      <c r="AN3283" s="68"/>
      <c r="AO3283" s="68"/>
    </row>
    <row r="3284" spans="1:41" s="43" customFormat="1" x14ac:dyDescent="0.25">
      <c r="A3284" s="42"/>
      <c r="B3284" s="42"/>
      <c r="C3284" s="42"/>
      <c r="D3284" s="42"/>
      <c r="E3284" s="42"/>
      <c r="F3284" s="62"/>
      <c r="G3284" s="62"/>
      <c r="H3284" s="63"/>
      <c r="I3284" s="293"/>
      <c r="K3284" s="42"/>
      <c r="L3284" s="42"/>
      <c r="M3284" s="42"/>
      <c r="N3284" s="42"/>
      <c r="O3284" s="63"/>
      <c r="P3284" s="42"/>
      <c r="Q3284" s="42"/>
      <c r="S3284" s="42"/>
      <c r="T3284" s="39"/>
      <c r="U3284" s="39"/>
      <c r="V3284" s="39"/>
      <c r="W3284" s="39"/>
      <c r="X3284" s="39"/>
      <c r="Y3284" s="39"/>
      <c r="AN3284" s="68"/>
      <c r="AO3284" s="68"/>
    </row>
    <row r="3285" spans="1:41" s="43" customFormat="1" x14ac:dyDescent="0.25">
      <c r="A3285" s="42"/>
      <c r="B3285" s="42"/>
      <c r="C3285" s="42"/>
      <c r="D3285" s="42"/>
      <c r="E3285" s="42"/>
      <c r="F3285" s="62"/>
      <c r="G3285" s="62"/>
      <c r="H3285" s="63"/>
      <c r="I3285" s="293"/>
      <c r="K3285" s="42"/>
      <c r="L3285" s="42"/>
      <c r="M3285" s="42"/>
      <c r="N3285" s="42"/>
      <c r="O3285" s="63"/>
      <c r="P3285" s="42"/>
      <c r="Q3285" s="42"/>
      <c r="S3285" s="42"/>
      <c r="T3285" s="39"/>
      <c r="U3285" s="39"/>
      <c r="V3285" s="39"/>
      <c r="W3285" s="39"/>
      <c r="X3285" s="39"/>
      <c r="Y3285" s="39"/>
      <c r="AN3285" s="68"/>
      <c r="AO3285" s="68"/>
    </row>
    <row r="3286" spans="1:41" s="43" customFormat="1" x14ac:dyDescent="0.25">
      <c r="A3286" s="42"/>
      <c r="B3286" s="42"/>
      <c r="C3286" s="42"/>
      <c r="D3286" s="42"/>
      <c r="E3286" s="42"/>
      <c r="F3286" s="62"/>
      <c r="G3286" s="62"/>
      <c r="H3286" s="63"/>
      <c r="I3286" s="293"/>
      <c r="K3286" s="42"/>
      <c r="L3286" s="42"/>
      <c r="M3286" s="42"/>
      <c r="N3286" s="42"/>
      <c r="O3286" s="63"/>
      <c r="P3286" s="42"/>
      <c r="Q3286" s="42"/>
      <c r="S3286" s="42"/>
      <c r="T3286" s="39"/>
      <c r="U3286" s="39"/>
      <c r="V3286" s="39"/>
      <c r="W3286" s="39"/>
      <c r="X3286" s="39"/>
      <c r="Y3286" s="39"/>
      <c r="AN3286" s="68"/>
      <c r="AO3286" s="68"/>
    </row>
    <row r="3287" spans="1:41" s="43" customFormat="1" x14ac:dyDescent="0.25">
      <c r="A3287" s="42"/>
      <c r="B3287" s="42"/>
      <c r="C3287" s="42"/>
      <c r="D3287" s="42"/>
      <c r="E3287" s="42"/>
      <c r="F3287" s="62"/>
      <c r="G3287" s="62"/>
      <c r="H3287" s="63"/>
      <c r="I3287" s="293"/>
      <c r="K3287" s="42"/>
      <c r="L3287" s="42"/>
      <c r="M3287" s="42"/>
      <c r="N3287" s="42"/>
      <c r="O3287" s="63"/>
      <c r="P3287" s="42"/>
      <c r="Q3287" s="42"/>
      <c r="S3287" s="42"/>
      <c r="T3287" s="39"/>
      <c r="U3287" s="39"/>
      <c r="V3287" s="39"/>
      <c r="W3287" s="39"/>
      <c r="X3287" s="39"/>
      <c r="Y3287" s="39"/>
      <c r="AN3287" s="68"/>
      <c r="AO3287" s="68"/>
    </row>
    <row r="3288" spans="1:41" s="43" customFormat="1" x14ac:dyDescent="0.25">
      <c r="A3288" s="42"/>
      <c r="B3288" s="42"/>
      <c r="C3288" s="42"/>
      <c r="D3288" s="42"/>
      <c r="E3288" s="42"/>
      <c r="F3288" s="62"/>
      <c r="G3288" s="62"/>
      <c r="H3288" s="63"/>
      <c r="I3288" s="293"/>
      <c r="K3288" s="42"/>
      <c r="L3288" s="42"/>
      <c r="M3288" s="42"/>
      <c r="N3288" s="42"/>
      <c r="O3288" s="63"/>
      <c r="P3288" s="42"/>
      <c r="Q3288" s="42"/>
      <c r="S3288" s="42"/>
      <c r="T3288" s="39"/>
      <c r="U3288" s="39"/>
      <c r="V3288" s="39"/>
      <c r="W3288" s="39"/>
      <c r="X3288" s="39"/>
      <c r="Y3288" s="39"/>
      <c r="AN3288" s="68"/>
      <c r="AO3288" s="68"/>
    </row>
    <row r="3289" spans="1:41" s="43" customFormat="1" x14ac:dyDescent="0.25">
      <c r="A3289" s="42"/>
      <c r="B3289" s="42"/>
      <c r="C3289" s="42"/>
      <c r="D3289" s="42"/>
      <c r="E3289" s="42"/>
      <c r="F3289" s="62"/>
      <c r="G3289" s="62"/>
      <c r="H3289" s="63"/>
      <c r="I3289" s="293"/>
      <c r="K3289" s="42"/>
      <c r="L3289" s="42"/>
      <c r="M3289" s="42"/>
      <c r="N3289" s="42"/>
      <c r="O3289" s="63"/>
      <c r="P3289" s="42"/>
      <c r="Q3289" s="42"/>
      <c r="S3289" s="42"/>
      <c r="T3289" s="39"/>
      <c r="U3289" s="39"/>
      <c r="V3289" s="39"/>
      <c r="W3289" s="39"/>
      <c r="X3289" s="39"/>
      <c r="Y3289" s="39"/>
      <c r="AN3289" s="68"/>
      <c r="AO3289" s="68"/>
    </row>
    <row r="3290" spans="1:41" s="43" customFormat="1" x14ac:dyDescent="0.25">
      <c r="A3290" s="42"/>
      <c r="B3290" s="42"/>
      <c r="C3290" s="42"/>
      <c r="D3290" s="42"/>
      <c r="E3290" s="42"/>
      <c r="F3290" s="62"/>
      <c r="G3290" s="62"/>
      <c r="H3290" s="63"/>
      <c r="I3290" s="293"/>
      <c r="K3290" s="42"/>
      <c r="L3290" s="42"/>
      <c r="M3290" s="42"/>
      <c r="N3290" s="42"/>
      <c r="O3290" s="63"/>
      <c r="P3290" s="42"/>
      <c r="Q3290" s="42"/>
      <c r="S3290" s="42"/>
      <c r="T3290" s="39"/>
      <c r="U3290" s="39"/>
      <c r="V3290" s="39"/>
      <c r="W3290" s="39"/>
      <c r="X3290" s="39"/>
      <c r="Y3290" s="39"/>
      <c r="AN3290" s="68"/>
      <c r="AO3290" s="68"/>
    </row>
    <row r="3291" spans="1:41" s="43" customFormat="1" x14ac:dyDescent="0.25">
      <c r="A3291" s="42"/>
      <c r="B3291" s="42"/>
      <c r="C3291" s="42"/>
      <c r="D3291" s="42"/>
      <c r="E3291" s="42"/>
      <c r="F3291" s="62"/>
      <c r="G3291" s="62"/>
      <c r="H3291" s="63"/>
      <c r="I3291" s="293"/>
      <c r="K3291" s="42"/>
      <c r="L3291" s="42"/>
      <c r="M3291" s="42"/>
      <c r="N3291" s="42"/>
      <c r="O3291" s="63"/>
      <c r="P3291" s="42"/>
      <c r="Q3291" s="42"/>
      <c r="S3291" s="42"/>
      <c r="T3291" s="39"/>
      <c r="U3291" s="39"/>
      <c r="V3291" s="39"/>
      <c r="W3291" s="39"/>
      <c r="X3291" s="39"/>
      <c r="Y3291" s="39"/>
      <c r="AN3291" s="68"/>
      <c r="AO3291" s="68"/>
    </row>
    <row r="3292" spans="1:41" s="43" customFormat="1" x14ac:dyDescent="0.25">
      <c r="A3292" s="42"/>
      <c r="B3292" s="42"/>
      <c r="C3292" s="42"/>
      <c r="D3292" s="42"/>
      <c r="E3292" s="42"/>
      <c r="F3292" s="62"/>
      <c r="G3292" s="62"/>
      <c r="H3292" s="63"/>
      <c r="I3292" s="293"/>
      <c r="K3292" s="42"/>
      <c r="L3292" s="42"/>
      <c r="M3292" s="42"/>
      <c r="N3292" s="42"/>
      <c r="O3292" s="63"/>
      <c r="P3292" s="42"/>
      <c r="Q3292" s="42"/>
      <c r="S3292" s="42"/>
      <c r="T3292" s="39"/>
      <c r="U3292" s="39"/>
      <c r="V3292" s="39"/>
      <c r="W3292" s="39"/>
      <c r="X3292" s="39"/>
      <c r="Y3292" s="39"/>
      <c r="AN3292" s="68"/>
      <c r="AO3292" s="68"/>
    </row>
    <row r="3293" spans="1:41" s="43" customFormat="1" x14ac:dyDescent="0.25">
      <c r="A3293" s="42"/>
      <c r="B3293" s="42"/>
      <c r="C3293" s="42"/>
      <c r="D3293" s="42"/>
      <c r="E3293" s="42"/>
      <c r="F3293" s="62"/>
      <c r="G3293" s="62"/>
      <c r="H3293" s="63"/>
      <c r="I3293" s="293"/>
      <c r="K3293" s="42"/>
      <c r="L3293" s="42"/>
      <c r="M3293" s="42"/>
      <c r="N3293" s="42"/>
      <c r="O3293" s="63"/>
      <c r="P3293" s="42"/>
      <c r="Q3293" s="42"/>
      <c r="S3293" s="42"/>
      <c r="T3293" s="39"/>
      <c r="U3293" s="39"/>
      <c r="V3293" s="39"/>
      <c r="W3293" s="39"/>
      <c r="X3293" s="39"/>
      <c r="Y3293" s="39"/>
      <c r="AN3293" s="68"/>
      <c r="AO3293" s="68"/>
    </row>
    <row r="3294" spans="1:41" s="43" customFormat="1" x14ac:dyDescent="0.25">
      <c r="A3294" s="42"/>
      <c r="B3294" s="42"/>
      <c r="C3294" s="42"/>
      <c r="D3294" s="42"/>
      <c r="E3294" s="42"/>
      <c r="F3294" s="62"/>
      <c r="G3294" s="62"/>
      <c r="H3294" s="63"/>
      <c r="I3294" s="293"/>
      <c r="K3294" s="42"/>
      <c r="L3294" s="42"/>
      <c r="M3294" s="42"/>
      <c r="N3294" s="42"/>
      <c r="O3294" s="63"/>
      <c r="P3294" s="42"/>
      <c r="Q3294" s="42"/>
      <c r="S3294" s="42"/>
      <c r="T3294" s="39"/>
      <c r="U3294" s="39"/>
      <c r="V3294" s="39"/>
      <c r="W3294" s="39"/>
      <c r="X3294" s="39"/>
      <c r="Y3294" s="39"/>
      <c r="AN3294" s="68"/>
      <c r="AO3294" s="68"/>
    </row>
    <row r="3295" spans="1:41" s="43" customFormat="1" x14ac:dyDescent="0.25">
      <c r="A3295" s="42"/>
      <c r="B3295" s="42"/>
      <c r="C3295" s="42"/>
      <c r="D3295" s="42"/>
      <c r="E3295" s="42"/>
      <c r="F3295" s="62"/>
      <c r="G3295" s="62"/>
      <c r="H3295" s="63"/>
      <c r="I3295" s="293"/>
      <c r="K3295" s="42"/>
      <c r="L3295" s="42"/>
      <c r="M3295" s="42"/>
      <c r="N3295" s="42"/>
      <c r="O3295" s="63"/>
      <c r="P3295" s="42"/>
      <c r="Q3295" s="42"/>
      <c r="S3295" s="42"/>
      <c r="T3295" s="39"/>
      <c r="U3295" s="39"/>
      <c r="V3295" s="39"/>
      <c r="W3295" s="39"/>
      <c r="X3295" s="39"/>
      <c r="Y3295" s="39"/>
      <c r="AN3295" s="68"/>
      <c r="AO3295" s="68"/>
    </row>
    <row r="3296" spans="1:41" s="43" customFormat="1" x14ac:dyDescent="0.25">
      <c r="A3296" s="42"/>
      <c r="B3296" s="42"/>
      <c r="C3296" s="42"/>
      <c r="D3296" s="42"/>
      <c r="E3296" s="42"/>
      <c r="F3296" s="62"/>
      <c r="G3296" s="62"/>
      <c r="H3296" s="63"/>
      <c r="I3296" s="293"/>
      <c r="K3296" s="42"/>
      <c r="L3296" s="42"/>
      <c r="M3296" s="42"/>
      <c r="N3296" s="42"/>
      <c r="O3296" s="63"/>
      <c r="P3296" s="42"/>
      <c r="Q3296" s="42"/>
      <c r="S3296" s="42"/>
      <c r="T3296" s="39"/>
      <c r="U3296" s="39"/>
      <c r="V3296" s="39"/>
      <c r="W3296" s="39"/>
      <c r="X3296" s="39"/>
      <c r="Y3296" s="39"/>
      <c r="AN3296" s="68"/>
      <c r="AO3296" s="68"/>
    </row>
    <row r="3297" spans="1:41" s="43" customFormat="1" x14ac:dyDescent="0.25">
      <c r="A3297" s="42"/>
      <c r="B3297" s="42"/>
      <c r="C3297" s="42"/>
      <c r="D3297" s="42"/>
      <c r="E3297" s="42"/>
      <c r="F3297" s="62"/>
      <c r="G3297" s="62"/>
      <c r="H3297" s="63"/>
      <c r="I3297" s="293"/>
      <c r="K3297" s="42"/>
      <c r="L3297" s="42"/>
      <c r="M3297" s="42"/>
      <c r="N3297" s="42"/>
      <c r="O3297" s="63"/>
      <c r="P3297" s="42"/>
      <c r="Q3297" s="42"/>
      <c r="S3297" s="42"/>
      <c r="T3297" s="39"/>
      <c r="U3297" s="39"/>
      <c r="V3297" s="39"/>
      <c r="W3297" s="39"/>
      <c r="X3297" s="39"/>
      <c r="Y3297" s="39"/>
      <c r="AN3297" s="68"/>
      <c r="AO3297" s="68"/>
    </row>
    <row r="3298" spans="1:41" s="43" customFormat="1" x14ac:dyDescent="0.25">
      <c r="A3298" s="42"/>
      <c r="B3298" s="42"/>
      <c r="C3298" s="42"/>
      <c r="D3298" s="42"/>
      <c r="E3298" s="42"/>
      <c r="F3298" s="62"/>
      <c r="G3298" s="62"/>
      <c r="H3298" s="63"/>
      <c r="I3298" s="293"/>
      <c r="K3298" s="42"/>
      <c r="L3298" s="42"/>
      <c r="M3298" s="42"/>
      <c r="N3298" s="42"/>
      <c r="O3298" s="63"/>
      <c r="P3298" s="42"/>
      <c r="Q3298" s="42"/>
      <c r="S3298" s="42"/>
      <c r="T3298" s="39"/>
      <c r="U3298" s="39"/>
      <c r="V3298" s="39"/>
      <c r="W3298" s="39"/>
      <c r="X3298" s="39"/>
      <c r="Y3298" s="39"/>
      <c r="AN3298" s="68"/>
      <c r="AO3298" s="68"/>
    </row>
    <row r="3299" spans="1:41" s="43" customFormat="1" x14ac:dyDescent="0.25">
      <c r="A3299" s="42"/>
      <c r="B3299" s="42"/>
      <c r="C3299" s="42"/>
      <c r="D3299" s="42"/>
      <c r="E3299" s="42"/>
      <c r="F3299" s="62"/>
      <c r="G3299" s="62"/>
      <c r="H3299" s="63"/>
      <c r="I3299" s="293"/>
      <c r="K3299" s="42"/>
      <c r="L3299" s="42"/>
      <c r="M3299" s="42"/>
      <c r="N3299" s="42"/>
      <c r="O3299" s="63"/>
      <c r="P3299" s="42"/>
      <c r="Q3299" s="42"/>
      <c r="S3299" s="42"/>
      <c r="T3299" s="39"/>
      <c r="U3299" s="39"/>
      <c r="V3299" s="39"/>
      <c r="W3299" s="39"/>
      <c r="X3299" s="39"/>
      <c r="Y3299" s="39"/>
      <c r="AN3299" s="68"/>
      <c r="AO3299" s="68"/>
    </row>
    <row r="3300" spans="1:41" s="43" customFormat="1" x14ac:dyDescent="0.25">
      <c r="A3300" s="42"/>
      <c r="B3300" s="42"/>
      <c r="C3300" s="42"/>
      <c r="D3300" s="42"/>
      <c r="E3300" s="42"/>
      <c r="F3300" s="62"/>
      <c r="G3300" s="62"/>
      <c r="H3300" s="63"/>
      <c r="I3300" s="293"/>
      <c r="K3300" s="42"/>
      <c r="L3300" s="42"/>
      <c r="M3300" s="42"/>
      <c r="N3300" s="42"/>
      <c r="O3300" s="63"/>
      <c r="P3300" s="42"/>
      <c r="Q3300" s="42"/>
      <c r="S3300" s="42"/>
      <c r="T3300" s="39"/>
      <c r="U3300" s="39"/>
      <c r="V3300" s="39"/>
      <c r="W3300" s="39"/>
      <c r="X3300" s="39"/>
      <c r="Y3300" s="39"/>
      <c r="AN3300" s="68"/>
      <c r="AO3300" s="68"/>
    </row>
    <row r="3301" spans="1:41" s="43" customFormat="1" x14ac:dyDescent="0.25">
      <c r="A3301" s="42"/>
      <c r="B3301" s="42"/>
      <c r="C3301" s="42"/>
      <c r="D3301" s="42"/>
      <c r="E3301" s="42"/>
      <c r="F3301" s="62"/>
      <c r="G3301" s="62"/>
      <c r="H3301" s="63"/>
      <c r="I3301" s="293"/>
      <c r="K3301" s="42"/>
      <c r="L3301" s="42"/>
      <c r="M3301" s="42"/>
      <c r="N3301" s="42"/>
      <c r="O3301" s="63"/>
      <c r="P3301" s="42"/>
      <c r="Q3301" s="42"/>
      <c r="S3301" s="42"/>
      <c r="T3301" s="39"/>
      <c r="U3301" s="39"/>
      <c r="V3301" s="39"/>
      <c r="W3301" s="39"/>
      <c r="X3301" s="39"/>
      <c r="Y3301" s="39"/>
      <c r="AN3301" s="68"/>
      <c r="AO3301" s="68"/>
    </row>
    <row r="3302" spans="1:41" s="43" customFormat="1" x14ac:dyDescent="0.25">
      <c r="A3302" s="42"/>
      <c r="B3302" s="42"/>
      <c r="C3302" s="42"/>
      <c r="D3302" s="42"/>
      <c r="E3302" s="42"/>
      <c r="F3302" s="62"/>
      <c r="G3302" s="62"/>
      <c r="H3302" s="63"/>
      <c r="I3302" s="293"/>
      <c r="K3302" s="42"/>
      <c r="L3302" s="42"/>
      <c r="M3302" s="42"/>
      <c r="N3302" s="42"/>
      <c r="O3302" s="63"/>
      <c r="P3302" s="42"/>
      <c r="Q3302" s="42"/>
      <c r="S3302" s="42"/>
      <c r="T3302" s="39"/>
      <c r="U3302" s="39"/>
      <c r="V3302" s="39"/>
      <c r="W3302" s="39"/>
      <c r="X3302" s="39"/>
      <c r="Y3302" s="39"/>
      <c r="AN3302" s="68"/>
      <c r="AO3302" s="68"/>
    </row>
    <row r="3303" spans="1:41" s="43" customFormat="1" x14ac:dyDescent="0.25">
      <c r="A3303" s="42"/>
      <c r="B3303" s="42"/>
      <c r="C3303" s="42"/>
      <c r="D3303" s="42"/>
      <c r="E3303" s="42"/>
      <c r="F3303" s="62"/>
      <c r="G3303" s="62"/>
      <c r="H3303" s="63"/>
      <c r="I3303" s="293"/>
      <c r="K3303" s="42"/>
      <c r="L3303" s="42"/>
      <c r="M3303" s="42"/>
      <c r="N3303" s="42"/>
      <c r="O3303" s="63"/>
      <c r="P3303" s="42"/>
      <c r="Q3303" s="42"/>
      <c r="S3303" s="42"/>
      <c r="T3303" s="39"/>
      <c r="U3303" s="39"/>
      <c r="V3303" s="39"/>
      <c r="W3303" s="39"/>
      <c r="X3303" s="39"/>
      <c r="Y3303" s="39"/>
      <c r="AN3303" s="68"/>
      <c r="AO3303" s="68"/>
    </row>
    <row r="3304" spans="1:41" s="43" customFormat="1" x14ac:dyDescent="0.25">
      <c r="A3304" s="42"/>
      <c r="B3304" s="42"/>
      <c r="C3304" s="42"/>
      <c r="D3304" s="42"/>
      <c r="E3304" s="42"/>
      <c r="F3304" s="62"/>
      <c r="G3304" s="62"/>
      <c r="H3304" s="63"/>
      <c r="I3304" s="293"/>
      <c r="K3304" s="42"/>
      <c r="L3304" s="42"/>
      <c r="M3304" s="42"/>
      <c r="N3304" s="42"/>
      <c r="O3304" s="63"/>
      <c r="P3304" s="42"/>
      <c r="Q3304" s="42"/>
      <c r="S3304" s="42"/>
      <c r="T3304" s="39"/>
      <c r="U3304" s="39"/>
      <c r="V3304" s="39"/>
      <c r="W3304" s="39"/>
      <c r="X3304" s="39"/>
      <c r="Y3304" s="39"/>
      <c r="AN3304" s="68"/>
      <c r="AO3304" s="68"/>
    </row>
    <row r="3305" spans="1:41" s="43" customFormat="1" x14ac:dyDescent="0.25">
      <c r="A3305" s="42"/>
      <c r="B3305" s="42"/>
      <c r="C3305" s="42"/>
      <c r="D3305" s="42"/>
      <c r="E3305" s="42"/>
      <c r="F3305" s="62"/>
      <c r="G3305" s="62"/>
      <c r="H3305" s="63"/>
      <c r="I3305" s="293"/>
      <c r="K3305" s="42"/>
      <c r="L3305" s="42"/>
      <c r="M3305" s="42"/>
      <c r="N3305" s="42"/>
      <c r="O3305" s="63"/>
      <c r="P3305" s="42"/>
      <c r="Q3305" s="42"/>
      <c r="S3305" s="42"/>
      <c r="T3305" s="39"/>
      <c r="U3305" s="39"/>
      <c r="V3305" s="39"/>
      <c r="W3305" s="39"/>
      <c r="X3305" s="39"/>
      <c r="Y3305" s="39"/>
      <c r="AN3305" s="68"/>
      <c r="AO3305" s="68"/>
    </row>
    <row r="3306" spans="1:41" s="43" customFormat="1" x14ac:dyDescent="0.25">
      <c r="A3306" s="42"/>
      <c r="B3306" s="42"/>
      <c r="C3306" s="42"/>
      <c r="D3306" s="42"/>
      <c r="E3306" s="42"/>
      <c r="F3306" s="62"/>
      <c r="G3306" s="62"/>
      <c r="H3306" s="63"/>
      <c r="I3306" s="293"/>
      <c r="K3306" s="42"/>
      <c r="L3306" s="42"/>
      <c r="M3306" s="42"/>
      <c r="N3306" s="42"/>
      <c r="O3306" s="63"/>
      <c r="P3306" s="42"/>
      <c r="Q3306" s="42"/>
      <c r="S3306" s="42"/>
      <c r="T3306" s="39"/>
      <c r="U3306" s="39"/>
      <c r="V3306" s="39"/>
      <c r="W3306" s="39"/>
      <c r="X3306" s="39"/>
      <c r="Y3306" s="39"/>
      <c r="AN3306" s="68"/>
      <c r="AO3306" s="68"/>
    </row>
    <row r="3307" spans="1:41" s="43" customFormat="1" x14ac:dyDescent="0.25">
      <c r="A3307" s="42"/>
      <c r="B3307" s="42"/>
      <c r="C3307" s="42"/>
      <c r="D3307" s="42"/>
      <c r="E3307" s="42"/>
      <c r="F3307" s="62"/>
      <c r="G3307" s="62"/>
      <c r="H3307" s="63"/>
      <c r="I3307" s="293"/>
      <c r="K3307" s="42"/>
      <c r="L3307" s="42"/>
      <c r="M3307" s="42"/>
      <c r="N3307" s="42"/>
      <c r="O3307" s="63"/>
      <c r="P3307" s="42"/>
      <c r="Q3307" s="42"/>
      <c r="S3307" s="42"/>
      <c r="T3307" s="39"/>
      <c r="U3307" s="39"/>
      <c r="V3307" s="39"/>
      <c r="W3307" s="39"/>
      <c r="X3307" s="39"/>
      <c r="Y3307" s="39"/>
      <c r="AN3307" s="68"/>
      <c r="AO3307" s="68"/>
    </row>
    <row r="3308" spans="1:41" s="43" customFormat="1" x14ac:dyDescent="0.25">
      <c r="A3308" s="42"/>
      <c r="B3308" s="42"/>
      <c r="C3308" s="42"/>
      <c r="D3308" s="42"/>
      <c r="E3308" s="42"/>
      <c r="F3308" s="62"/>
      <c r="G3308" s="62"/>
      <c r="H3308" s="63"/>
      <c r="I3308" s="293"/>
      <c r="K3308" s="42"/>
      <c r="L3308" s="42"/>
      <c r="M3308" s="42"/>
      <c r="N3308" s="42"/>
      <c r="O3308" s="63"/>
      <c r="P3308" s="42"/>
      <c r="Q3308" s="42"/>
      <c r="S3308" s="42"/>
      <c r="T3308" s="39"/>
      <c r="U3308" s="39"/>
      <c r="V3308" s="39"/>
      <c r="W3308" s="39"/>
      <c r="X3308" s="39"/>
      <c r="Y3308" s="39"/>
      <c r="AN3308" s="68"/>
      <c r="AO3308" s="68"/>
    </row>
    <row r="3309" spans="1:41" s="43" customFormat="1" x14ac:dyDescent="0.25">
      <c r="A3309" s="42"/>
      <c r="B3309" s="42"/>
      <c r="C3309" s="42"/>
      <c r="D3309" s="42"/>
      <c r="E3309" s="42"/>
      <c r="F3309" s="62"/>
      <c r="G3309" s="62"/>
      <c r="H3309" s="63"/>
      <c r="I3309" s="293"/>
      <c r="K3309" s="42"/>
      <c r="L3309" s="42"/>
      <c r="M3309" s="42"/>
      <c r="N3309" s="42"/>
      <c r="O3309" s="63"/>
      <c r="P3309" s="42"/>
      <c r="Q3309" s="42"/>
      <c r="S3309" s="42"/>
      <c r="T3309" s="39"/>
      <c r="U3309" s="39"/>
      <c r="V3309" s="39"/>
      <c r="W3309" s="39"/>
      <c r="X3309" s="39"/>
      <c r="Y3309" s="39"/>
      <c r="AN3309" s="68"/>
      <c r="AO3309" s="68"/>
    </row>
    <row r="3310" spans="1:41" s="43" customFormat="1" x14ac:dyDescent="0.25">
      <c r="A3310" s="42"/>
      <c r="B3310" s="42"/>
      <c r="C3310" s="42"/>
      <c r="D3310" s="42"/>
      <c r="E3310" s="42"/>
      <c r="F3310" s="62"/>
      <c r="G3310" s="62"/>
      <c r="H3310" s="63"/>
      <c r="I3310" s="293"/>
      <c r="K3310" s="42"/>
      <c r="L3310" s="42"/>
      <c r="M3310" s="42"/>
      <c r="N3310" s="42"/>
      <c r="O3310" s="63"/>
      <c r="P3310" s="42"/>
      <c r="Q3310" s="42"/>
      <c r="S3310" s="42"/>
      <c r="T3310" s="39"/>
      <c r="U3310" s="39"/>
      <c r="V3310" s="39"/>
      <c r="W3310" s="39"/>
      <c r="X3310" s="39"/>
      <c r="Y3310" s="39"/>
      <c r="AN3310" s="68"/>
      <c r="AO3310" s="68"/>
    </row>
    <row r="3311" spans="1:41" s="43" customFormat="1" x14ac:dyDescent="0.25">
      <c r="A3311" s="42"/>
      <c r="B3311" s="42"/>
      <c r="C3311" s="42"/>
      <c r="D3311" s="42"/>
      <c r="E3311" s="42"/>
      <c r="F3311" s="62"/>
      <c r="G3311" s="62"/>
      <c r="H3311" s="63"/>
      <c r="I3311" s="293"/>
      <c r="K3311" s="42"/>
      <c r="L3311" s="42"/>
      <c r="M3311" s="42"/>
      <c r="N3311" s="42"/>
      <c r="O3311" s="63"/>
      <c r="P3311" s="42"/>
      <c r="Q3311" s="42"/>
      <c r="S3311" s="42"/>
      <c r="T3311" s="39"/>
      <c r="U3311" s="39"/>
      <c r="V3311" s="39"/>
      <c r="W3311" s="39"/>
      <c r="X3311" s="39"/>
      <c r="Y3311" s="39"/>
      <c r="AN3311" s="68"/>
      <c r="AO3311" s="68"/>
    </row>
    <row r="3312" spans="1:41" s="43" customFormat="1" x14ac:dyDescent="0.25">
      <c r="A3312" s="42"/>
      <c r="B3312" s="42"/>
      <c r="C3312" s="42"/>
      <c r="D3312" s="42"/>
      <c r="E3312" s="42"/>
      <c r="F3312" s="62"/>
      <c r="G3312" s="62"/>
      <c r="H3312" s="63"/>
      <c r="I3312" s="293"/>
      <c r="K3312" s="42"/>
      <c r="L3312" s="42"/>
      <c r="M3312" s="42"/>
      <c r="N3312" s="42"/>
      <c r="O3312" s="63"/>
      <c r="P3312" s="42"/>
      <c r="Q3312" s="42"/>
      <c r="S3312" s="42"/>
      <c r="T3312" s="39"/>
      <c r="U3312" s="39"/>
      <c r="V3312" s="39"/>
      <c r="W3312" s="39"/>
      <c r="X3312" s="39"/>
      <c r="Y3312" s="39"/>
      <c r="AN3312" s="68"/>
      <c r="AO3312" s="68"/>
    </row>
    <row r="3313" spans="1:41" s="43" customFormat="1" x14ac:dyDescent="0.25">
      <c r="A3313" s="42"/>
      <c r="B3313" s="42"/>
      <c r="C3313" s="42"/>
      <c r="D3313" s="42"/>
      <c r="E3313" s="42"/>
      <c r="F3313" s="62"/>
      <c r="G3313" s="62"/>
      <c r="H3313" s="63"/>
      <c r="I3313" s="293"/>
      <c r="K3313" s="42"/>
      <c r="L3313" s="42"/>
      <c r="M3313" s="42"/>
      <c r="N3313" s="42"/>
      <c r="O3313" s="63"/>
      <c r="P3313" s="42"/>
      <c r="Q3313" s="42"/>
      <c r="S3313" s="42"/>
      <c r="T3313" s="39"/>
      <c r="U3313" s="39"/>
      <c r="V3313" s="39"/>
      <c r="W3313" s="39"/>
      <c r="X3313" s="39"/>
      <c r="Y3313" s="39"/>
      <c r="AN3313" s="68"/>
      <c r="AO3313" s="68"/>
    </row>
    <row r="3314" spans="1:41" s="43" customFormat="1" x14ac:dyDescent="0.25">
      <c r="A3314" s="42"/>
      <c r="B3314" s="42"/>
      <c r="C3314" s="42"/>
      <c r="D3314" s="42"/>
      <c r="E3314" s="42"/>
      <c r="F3314" s="62"/>
      <c r="G3314" s="62"/>
      <c r="H3314" s="63"/>
      <c r="I3314" s="293"/>
      <c r="K3314" s="42"/>
      <c r="L3314" s="42"/>
      <c r="M3314" s="42"/>
      <c r="N3314" s="42"/>
      <c r="O3314" s="63"/>
      <c r="P3314" s="42"/>
      <c r="Q3314" s="42"/>
      <c r="S3314" s="42"/>
      <c r="T3314" s="39"/>
      <c r="U3314" s="39"/>
      <c r="V3314" s="39"/>
      <c r="W3314" s="39"/>
      <c r="X3314" s="39"/>
      <c r="Y3314" s="39"/>
      <c r="AN3314" s="68"/>
      <c r="AO3314" s="68"/>
    </row>
    <row r="3315" spans="1:41" s="43" customFormat="1" x14ac:dyDescent="0.25">
      <c r="A3315" s="42"/>
      <c r="B3315" s="42"/>
      <c r="C3315" s="42"/>
      <c r="D3315" s="42"/>
      <c r="E3315" s="42"/>
      <c r="F3315" s="62"/>
      <c r="G3315" s="62"/>
      <c r="H3315" s="63"/>
      <c r="I3315" s="293"/>
      <c r="K3315" s="42"/>
      <c r="L3315" s="42"/>
      <c r="M3315" s="42"/>
      <c r="N3315" s="42"/>
      <c r="O3315" s="63"/>
      <c r="P3315" s="42"/>
      <c r="Q3315" s="42"/>
      <c r="S3315" s="42"/>
      <c r="T3315" s="39"/>
      <c r="U3315" s="39"/>
      <c r="V3315" s="39"/>
      <c r="W3315" s="39"/>
      <c r="X3315" s="39"/>
      <c r="Y3315" s="39"/>
      <c r="AN3315" s="68"/>
      <c r="AO3315" s="68"/>
    </row>
    <row r="3316" spans="1:41" s="43" customFormat="1" x14ac:dyDescent="0.25">
      <c r="A3316" s="42"/>
      <c r="B3316" s="42"/>
      <c r="C3316" s="42"/>
      <c r="D3316" s="42"/>
      <c r="E3316" s="42"/>
      <c r="F3316" s="62"/>
      <c r="G3316" s="62"/>
      <c r="H3316" s="63"/>
      <c r="I3316" s="293"/>
      <c r="K3316" s="42"/>
      <c r="L3316" s="42"/>
      <c r="M3316" s="42"/>
      <c r="N3316" s="42"/>
      <c r="O3316" s="63"/>
      <c r="P3316" s="42"/>
      <c r="Q3316" s="42"/>
      <c r="S3316" s="42"/>
      <c r="T3316" s="39"/>
      <c r="U3316" s="39"/>
      <c r="V3316" s="39"/>
      <c r="W3316" s="39"/>
      <c r="X3316" s="39"/>
      <c r="Y3316" s="39"/>
      <c r="AN3316" s="68"/>
      <c r="AO3316" s="68"/>
    </row>
    <row r="3317" spans="1:41" s="43" customFormat="1" x14ac:dyDescent="0.25">
      <c r="A3317" s="42"/>
      <c r="B3317" s="42"/>
      <c r="C3317" s="42"/>
      <c r="D3317" s="42"/>
      <c r="E3317" s="42"/>
      <c r="F3317" s="62"/>
      <c r="G3317" s="62"/>
      <c r="H3317" s="63"/>
      <c r="I3317" s="293"/>
      <c r="K3317" s="42"/>
      <c r="L3317" s="42"/>
      <c r="M3317" s="42"/>
      <c r="N3317" s="42"/>
      <c r="O3317" s="63"/>
      <c r="P3317" s="42"/>
      <c r="Q3317" s="42"/>
      <c r="S3317" s="42"/>
      <c r="T3317" s="39"/>
      <c r="U3317" s="39"/>
      <c r="V3317" s="39"/>
      <c r="W3317" s="39"/>
      <c r="X3317" s="39"/>
      <c r="Y3317" s="39"/>
      <c r="AN3317" s="68"/>
      <c r="AO3317" s="68"/>
    </row>
    <row r="3318" spans="1:41" s="43" customFormat="1" x14ac:dyDescent="0.25">
      <c r="A3318" s="42"/>
      <c r="B3318" s="42"/>
      <c r="C3318" s="42"/>
      <c r="D3318" s="42"/>
      <c r="E3318" s="42"/>
      <c r="F3318" s="62"/>
      <c r="G3318" s="62"/>
      <c r="H3318" s="63"/>
      <c r="I3318" s="293"/>
      <c r="K3318" s="42"/>
      <c r="L3318" s="42"/>
      <c r="M3318" s="42"/>
      <c r="N3318" s="42"/>
      <c r="O3318" s="63"/>
      <c r="P3318" s="42"/>
      <c r="Q3318" s="42"/>
      <c r="S3318" s="42"/>
      <c r="T3318" s="39"/>
      <c r="U3318" s="39"/>
      <c r="V3318" s="39"/>
      <c r="W3318" s="39"/>
      <c r="X3318" s="39"/>
      <c r="Y3318" s="39"/>
      <c r="AN3318" s="68"/>
      <c r="AO3318" s="68"/>
    </row>
    <row r="3319" spans="1:41" s="43" customFormat="1" x14ac:dyDescent="0.25">
      <c r="A3319" s="42"/>
      <c r="B3319" s="42"/>
      <c r="C3319" s="42"/>
      <c r="D3319" s="42"/>
      <c r="E3319" s="42"/>
      <c r="F3319" s="62"/>
      <c r="G3319" s="62"/>
      <c r="H3319" s="63"/>
      <c r="I3319" s="293"/>
      <c r="K3319" s="42"/>
      <c r="L3319" s="42"/>
      <c r="M3319" s="42"/>
      <c r="N3319" s="42"/>
      <c r="O3319" s="63"/>
      <c r="P3319" s="42"/>
      <c r="Q3319" s="42"/>
      <c r="S3319" s="42"/>
      <c r="T3319" s="39"/>
      <c r="U3319" s="39"/>
      <c r="V3319" s="39"/>
      <c r="W3319" s="39"/>
      <c r="X3319" s="39"/>
      <c r="Y3319" s="39"/>
      <c r="AN3319" s="68"/>
      <c r="AO3319" s="68"/>
    </row>
    <row r="3320" spans="1:41" s="43" customFormat="1" x14ac:dyDescent="0.25">
      <c r="A3320" s="42"/>
      <c r="B3320" s="42"/>
      <c r="C3320" s="42"/>
      <c r="D3320" s="42"/>
      <c r="E3320" s="42"/>
      <c r="F3320" s="62"/>
      <c r="G3320" s="62"/>
      <c r="H3320" s="63"/>
      <c r="I3320" s="293"/>
      <c r="K3320" s="42"/>
      <c r="L3320" s="42"/>
      <c r="M3320" s="42"/>
      <c r="N3320" s="42"/>
      <c r="O3320" s="63"/>
      <c r="P3320" s="42"/>
      <c r="Q3320" s="42"/>
      <c r="S3320" s="42"/>
      <c r="T3320" s="39"/>
      <c r="U3320" s="39"/>
      <c r="V3320" s="39"/>
      <c r="W3320" s="39"/>
      <c r="X3320" s="39"/>
      <c r="Y3320" s="39"/>
      <c r="AN3320" s="68"/>
      <c r="AO3320" s="68"/>
    </row>
    <row r="3321" spans="1:41" s="43" customFormat="1" x14ac:dyDescent="0.25">
      <c r="A3321" s="42"/>
      <c r="B3321" s="42"/>
      <c r="C3321" s="42"/>
      <c r="D3321" s="42"/>
      <c r="E3321" s="42"/>
      <c r="F3321" s="62"/>
      <c r="G3321" s="62"/>
      <c r="H3321" s="63"/>
      <c r="I3321" s="293"/>
      <c r="K3321" s="42"/>
      <c r="L3321" s="42"/>
      <c r="M3321" s="42"/>
      <c r="N3321" s="42"/>
      <c r="O3321" s="63"/>
      <c r="P3321" s="42"/>
      <c r="Q3321" s="42"/>
      <c r="S3321" s="42"/>
      <c r="T3321" s="39"/>
      <c r="U3321" s="39"/>
      <c r="V3321" s="39"/>
      <c r="W3321" s="39"/>
      <c r="X3321" s="39"/>
      <c r="Y3321" s="39"/>
      <c r="AN3321" s="68"/>
      <c r="AO3321" s="68"/>
    </row>
    <row r="3322" spans="1:41" s="43" customFormat="1" x14ac:dyDescent="0.25">
      <c r="A3322" s="42"/>
      <c r="B3322" s="42"/>
      <c r="C3322" s="42"/>
      <c r="D3322" s="42"/>
      <c r="E3322" s="42"/>
      <c r="F3322" s="62"/>
      <c r="G3322" s="62"/>
      <c r="H3322" s="63"/>
      <c r="I3322" s="293"/>
      <c r="K3322" s="42"/>
      <c r="L3322" s="42"/>
      <c r="M3322" s="42"/>
      <c r="N3322" s="42"/>
      <c r="O3322" s="63"/>
      <c r="P3322" s="42"/>
      <c r="Q3322" s="42"/>
      <c r="S3322" s="42"/>
      <c r="T3322" s="39"/>
      <c r="U3322" s="39"/>
      <c r="V3322" s="39"/>
      <c r="W3322" s="39"/>
      <c r="X3322" s="39"/>
      <c r="Y3322" s="39"/>
      <c r="AN3322" s="68"/>
      <c r="AO3322" s="68"/>
    </row>
    <row r="3323" spans="1:41" s="43" customFormat="1" x14ac:dyDescent="0.25">
      <c r="A3323" s="42"/>
      <c r="B3323" s="42"/>
      <c r="C3323" s="42"/>
      <c r="D3323" s="42"/>
      <c r="E3323" s="42"/>
      <c r="F3323" s="62"/>
      <c r="G3323" s="62"/>
      <c r="H3323" s="63"/>
      <c r="I3323" s="293"/>
      <c r="K3323" s="42"/>
      <c r="L3323" s="42"/>
      <c r="M3323" s="42"/>
      <c r="N3323" s="42"/>
      <c r="O3323" s="63"/>
      <c r="P3323" s="42"/>
      <c r="Q3323" s="42"/>
      <c r="S3323" s="42"/>
      <c r="T3323" s="39"/>
      <c r="U3323" s="39"/>
      <c r="V3323" s="39"/>
      <c r="W3323" s="39"/>
      <c r="X3323" s="39"/>
      <c r="Y3323" s="39"/>
      <c r="AN3323" s="68"/>
      <c r="AO3323" s="68"/>
    </row>
    <row r="3324" spans="1:41" s="43" customFormat="1" x14ac:dyDescent="0.25">
      <c r="A3324" s="42"/>
      <c r="B3324" s="42"/>
      <c r="C3324" s="42"/>
      <c r="D3324" s="42"/>
      <c r="E3324" s="42"/>
      <c r="F3324" s="62"/>
      <c r="G3324" s="62"/>
      <c r="H3324" s="63"/>
      <c r="I3324" s="293"/>
      <c r="K3324" s="42"/>
      <c r="L3324" s="42"/>
      <c r="M3324" s="42"/>
      <c r="N3324" s="42"/>
      <c r="O3324" s="63"/>
      <c r="P3324" s="42"/>
      <c r="Q3324" s="42"/>
      <c r="S3324" s="42"/>
      <c r="T3324" s="39"/>
      <c r="U3324" s="39"/>
      <c r="V3324" s="39"/>
      <c r="W3324" s="39"/>
      <c r="X3324" s="39"/>
      <c r="Y3324" s="39"/>
      <c r="AN3324" s="68"/>
      <c r="AO3324" s="68"/>
    </row>
    <row r="3325" spans="1:41" s="43" customFormat="1" x14ac:dyDescent="0.25">
      <c r="A3325" s="42"/>
      <c r="B3325" s="42"/>
      <c r="C3325" s="42"/>
      <c r="D3325" s="42"/>
      <c r="E3325" s="42"/>
      <c r="F3325" s="62"/>
      <c r="G3325" s="62"/>
      <c r="H3325" s="63"/>
      <c r="I3325" s="293"/>
      <c r="K3325" s="42"/>
      <c r="L3325" s="42"/>
      <c r="M3325" s="42"/>
      <c r="N3325" s="42"/>
      <c r="O3325" s="63"/>
      <c r="P3325" s="42"/>
      <c r="Q3325" s="42"/>
      <c r="S3325" s="42"/>
      <c r="T3325" s="39"/>
      <c r="U3325" s="39"/>
      <c r="V3325" s="39"/>
      <c r="W3325" s="39"/>
      <c r="X3325" s="39"/>
      <c r="Y3325" s="39"/>
      <c r="AN3325" s="68"/>
      <c r="AO3325" s="68"/>
    </row>
    <row r="3326" spans="1:41" s="43" customFormat="1" x14ac:dyDescent="0.25">
      <c r="A3326" s="42"/>
      <c r="B3326" s="42"/>
      <c r="C3326" s="42"/>
      <c r="D3326" s="42"/>
      <c r="E3326" s="42"/>
      <c r="F3326" s="62"/>
      <c r="G3326" s="62"/>
      <c r="H3326" s="63"/>
      <c r="I3326" s="293"/>
      <c r="K3326" s="42"/>
      <c r="L3326" s="42"/>
      <c r="M3326" s="42"/>
      <c r="N3326" s="42"/>
      <c r="O3326" s="63"/>
      <c r="P3326" s="42"/>
      <c r="Q3326" s="42"/>
      <c r="S3326" s="42"/>
      <c r="T3326" s="39"/>
      <c r="U3326" s="39"/>
      <c r="V3326" s="39"/>
      <c r="W3326" s="39"/>
      <c r="X3326" s="39"/>
      <c r="Y3326" s="39"/>
      <c r="AN3326" s="68"/>
      <c r="AO3326" s="68"/>
    </row>
    <row r="3327" spans="1:41" s="43" customFormat="1" x14ac:dyDescent="0.25">
      <c r="A3327" s="42"/>
      <c r="B3327" s="42"/>
      <c r="C3327" s="42"/>
      <c r="D3327" s="42"/>
      <c r="E3327" s="42"/>
      <c r="F3327" s="62"/>
      <c r="G3327" s="62"/>
      <c r="H3327" s="63"/>
      <c r="I3327" s="293"/>
      <c r="K3327" s="42"/>
      <c r="L3327" s="42"/>
      <c r="M3327" s="42"/>
      <c r="N3327" s="42"/>
      <c r="O3327" s="63"/>
      <c r="P3327" s="42"/>
      <c r="Q3327" s="42"/>
      <c r="S3327" s="42"/>
      <c r="T3327" s="39"/>
      <c r="U3327" s="39"/>
      <c r="V3327" s="39"/>
      <c r="W3327" s="39"/>
      <c r="X3327" s="39"/>
      <c r="Y3327" s="39"/>
      <c r="AN3327" s="68"/>
      <c r="AO3327" s="68"/>
    </row>
    <row r="3328" spans="1:41" s="43" customFormat="1" x14ac:dyDescent="0.25">
      <c r="A3328" s="42"/>
      <c r="B3328" s="42"/>
      <c r="C3328" s="42"/>
      <c r="D3328" s="42"/>
      <c r="E3328" s="42"/>
      <c r="F3328" s="62"/>
      <c r="G3328" s="62"/>
      <c r="H3328" s="63"/>
      <c r="I3328" s="293"/>
      <c r="K3328" s="42"/>
      <c r="L3328" s="42"/>
      <c r="M3328" s="42"/>
      <c r="N3328" s="42"/>
      <c r="O3328" s="63"/>
      <c r="P3328" s="42"/>
      <c r="Q3328" s="42"/>
      <c r="S3328" s="42"/>
      <c r="T3328" s="39"/>
      <c r="U3328" s="39"/>
      <c r="V3328" s="39"/>
      <c r="W3328" s="39"/>
      <c r="X3328" s="39"/>
      <c r="Y3328" s="39"/>
      <c r="AN3328" s="68"/>
      <c r="AO3328" s="68"/>
    </row>
    <row r="3329" spans="1:41" s="43" customFormat="1" x14ac:dyDescent="0.25">
      <c r="A3329" s="42"/>
      <c r="B3329" s="42"/>
      <c r="C3329" s="42"/>
      <c r="D3329" s="42"/>
      <c r="E3329" s="42"/>
      <c r="F3329" s="62"/>
      <c r="G3329" s="62"/>
      <c r="H3329" s="63"/>
      <c r="I3329" s="293"/>
      <c r="K3329" s="42"/>
      <c r="L3329" s="42"/>
      <c r="M3329" s="42"/>
      <c r="N3329" s="42"/>
      <c r="O3329" s="63"/>
      <c r="P3329" s="42"/>
      <c r="Q3329" s="42"/>
      <c r="S3329" s="42"/>
      <c r="T3329" s="39"/>
      <c r="U3329" s="39"/>
      <c r="V3329" s="39"/>
      <c r="W3329" s="39"/>
      <c r="X3329" s="39"/>
      <c r="Y3329" s="39"/>
      <c r="AN3329" s="68"/>
      <c r="AO3329" s="68"/>
    </row>
    <row r="3330" spans="1:41" s="43" customFormat="1" x14ac:dyDescent="0.25">
      <c r="A3330" s="42"/>
      <c r="B3330" s="42"/>
      <c r="C3330" s="42"/>
      <c r="D3330" s="42"/>
      <c r="E3330" s="42"/>
      <c r="F3330" s="62"/>
      <c r="G3330" s="62"/>
      <c r="H3330" s="63"/>
      <c r="I3330" s="293"/>
      <c r="K3330" s="42"/>
      <c r="L3330" s="42"/>
      <c r="M3330" s="42"/>
      <c r="N3330" s="42"/>
      <c r="O3330" s="63"/>
      <c r="P3330" s="42"/>
      <c r="Q3330" s="42"/>
      <c r="S3330" s="42"/>
      <c r="T3330" s="39"/>
      <c r="U3330" s="39"/>
      <c r="V3330" s="39"/>
      <c r="W3330" s="39"/>
      <c r="X3330" s="39"/>
      <c r="Y3330" s="39"/>
      <c r="AN3330" s="68"/>
      <c r="AO3330" s="68"/>
    </row>
    <row r="3331" spans="1:41" s="43" customFormat="1" x14ac:dyDescent="0.25">
      <c r="A3331" s="42"/>
      <c r="B3331" s="42"/>
      <c r="C3331" s="42"/>
      <c r="D3331" s="42"/>
      <c r="E3331" s="42"/>
      <c r="F3331" s="62"/>
      <c r="G3331" s="62"/>
      <c r="H3331" s="63"/>
      <c r="I3331" s="293"/>
      <c r="K3331" s="42"/>
      <c r="L3331" s="42"/>
      <c r="M3331" s="42"/>
      <c r="N3331" s="42"/>
      <c r="O3331" s="63"/>
      <c r="P3331" s="42"/>
      <c r="Q3331" s="42"/>
      <c r="S3331" s="42"/>
      <c r="T3331" s="39"/>
      <c r="U3331" s="39"/>
      <c r="V3331" s="39"/>
      <c r="W3331" s="39"/>
      <c r="X3331" s="39"/>
      <c r="Y3331" s="39"/>
      <c r="AN3331" s="68"/>
      <c r="AO3331" s="68"/>
    </row>
    <row r="3332" spans="1:41" s="43" customFormat="1" x14ac:dyDescent="0.25">
      <c r="A3332" s="42"/>
      <c r="B3332" s="42"/>
      <c r="C3332" s="42"/>
      <c r="D3332" s="42"/>
      <c r="E3332" s="42"/>
      <c r="F3332" s="62"/>
      <c r="G3332" s="62"/>
      <c r="H3332" s="63"/>
      <c r="I3332" s="293"/>
      <c r="K3332" s="42"/>
      <c r="L3332" s="42"/>
      <c r="M3332" s="42"/>
      <c r="N3332" s="42"/>
      <c r="O3332" s="63"/>
      <c r="P3332" s="42"/>
      <c r="Q3332" s="42"/>
      <c r="S3332" s="42"/>
      <c r="T3332" s="39"/>
      <c r="U3332" s="39"/>
      <c r="V3332" s="39"/>
      <c r="W3332" s="39"/>
      <c r="X3332" s="39"/>
      <c r="Y3332" s="39"/>
      <c r="AN3332" s="68"/>
      <c r="AO3332" s="68"/>
    </row>
    <row r="3333" spans="1:41" s="43" customFormat="1" x14ac:dyDescent="0.25">
      <c r="A3333" s="42"/>
      <c r="B3333" s="42"/>
      <c r="C3333" s="42"/>
      <c r="D3333" s="42"/>
      <c r="E3333" s="42"/>
      <c r="F3333" s="62"/>
      <c r="G3333" s="62"/>
      <c r="H3333" s="63"/>
      <c r="I3333" s="293"/>
      <c r="K3333" s="42"/>
      <c r="L3333" s="42"/>
      <c r="M3333" s="42"/>
      <c r="N3333" s="42"/>
      <c r="O3333" s="63"/>
      <c r="P3333" s="42"/>
      <c r="Q3333" s="42"/>
      <c r="S3333" s="42"/>
      <c r="T3333" s="39"/>
      <c r="U3333" s="39"/>
      <c r="V3333" s="39"/>
      <c r="W3333" s="39"/>
      <c r="X3333" s="39"/>
      <c r="Y3333" s="39"/>
      <c r="AN3333" s="68"/>
      <c r="AO3333" s="68"/>
    </row>
    <row r="3334" spans="1:41" s="43" customFormat="1" x14ac:dyDescent="0.25">
      <c r="A3334" s="42"/>
      <c r="B3334" s="42"/>
      <c r="C3334" s="42"/>
      <c r="D3334" s="42"/>
      <c r="E3334" s="42"/>
      <c r="F3334" s="62"/>
      <c r="G3334" s="62"/>
      <c r="H3334" s="63"/>
      <c r="I3334" s="293"/>
      <c r="K3334" s="42"/>
      <c r="L3334" s="42"/>
      <c r="M3334" s="42"/>
      <c r="N3334" s="42"/>
      <c r="O3334" s="63"/>
      <c r="P3334" s="42"/>
      <c r="Q3334" s="42"/>
      <c r="S3334" s="42"/>
      <c r="T3334" s="39"/>
      <c r="U3334" s="39"/>
      <c r="V3334" s="39"/>
      <c r="W3334" s="39"/>
      <c r="X3334" s="39"/>
      <c r="Y3334" s="39"/>
      <c r="AN3334" s="68"/>
      <c r="AO3334" s="68"/>
    </row>
    <row r="3335" spans="1:41" s="43" customFormat="1" x14ac:dyDescent="0.25">
      <c r="A3335" s="42"/>
      <c r="B3335" s="42"/>
      <c r="C3335" s="42"/>
      <c r="D3335" s="42"/>
      <c r="E3335" s="42"/>
      <c r="F3335" s="62"/>
      <c r="G3335" s="62"/>
      <c r="H3335" s="63"/>
      <c r="I3335" s="293"/>
      <c r="K3335" s="42"/>
      <c r="L3335" s="42"/>
      <c r="M3335" s="42"/>
      <c r="N3335" s="42"/>
      <c r="O3335" s="63"/>
      <c r="P3335" s="42"/>
      <c r="Q3335" s="42"/>
      <c r="S3335" s="42"/>
      <c r="T3335" s="39"/>
      <c r="U3335" s="39"/>
      <c r="V3335" s="39"/>
      <c r="W3335" s="39"/>
      <c r="X3335" s="39"/>
      <c r="Y3335" s="39"/>
      <c r="AN3335" s="68"/>
      <c r="AO3335" s="68"/>
    </row>
    <row r="3336" spans="1:41" s="43" customFormat="1" x14ac:dyDescent="0.25">
      <c r="A3336" s="42"/>
      <c r="B3336" s="42"/>
      <c r="C3336" s="42"/>
      <c r="D3336" s="42"/>
      <c r="E3336" s="42"/>
      <c r="F3336" s="62"/>
      <c r="G3336" s="62"/>
      <c r="H3336" s="63"/>
      <c r="I3336" s="293"/>
      <c r="K3336" s="42"/>
      <c r="L3336" s="42"/>
      <c r="M3336" s="42"/>
      <c r="N3336" s="42"/>
      <c r="O3336" s="63"/>
      <c r="P3336" s="42"/>
      <c r="Q3336" s="42"/>
      <c r="S3336" s="42"/>
      <c r="T3336" s="39"/>
      <c r="U3336" s="39"/>
      <c r="V3336" s="39"/>
      <c r="W3336" s="39"/>
      <c r="X3336" s="39"/>
      <c r="Y3336" s="39"/>
      <c r="AN3336" s="68"/>
      <c r="AO3336" s="68"/>
    </row>
    <row r="3337" spans="1:41" s="43" customFormat="1" x14ac:dyDescent="0.25">
      <c r="A3337" s="42"/>
      <c r="B3337" s="42"/>
      <c r="C3337" s="42"/>
      <c r="D3337" s="42"/>
      <c r="E3337" s="42"/>
      <c r="F3337" s="62"/>
      <c r="G3337" s="62"/>
      <c r="H3337" s="63"/>
      <c r="I3337" s="293"/>
      <c r="K3337" s="42"/>
      <c r="L3337" s="42"/>
      <c r="M3337" s="42"/>
      <c r="N3337" s="42"/>
      <c r="O3337" s="63"/>
      <c r="P3337" s="42"/>
      <c r="Q3337" s="42"/>
      <c r="S3337" s="42"/>
      <c r="T3337" s="39"/>
      <c r="U3337" s="39"/>
      <c r="V3337" s="39"/>
      <c r="W3337" s="39"/>
      <c r="X3337" s="39"/>
      <c r="Y3337" s="39"/>
      <c r="AN3337" s="68"/>
      <c r="AO3337" s="68"/>
    </row>
    <row r="3338" spans="1:41" s="43" customFormat="1" x14ac:dyDescent="0.25">
      <c r="A3338" s="42"/>
      <c r="B3338" s="42"/>
      <c r="C3338" s="42"/>
      <c r="D3338" s="42"/>
      <c r="E3338" s="42"/>
      <c r="F3338" s="62"/>
      <c r="G3338" s="62"/>
      <c r="H3338" s="63"/>
      <c r="I3338" s="293"/>
      <c r="K3338" s="42"/>
      <c r="L3338" s="42"/>
      <c r="M3338" s="42"/>
      <c r="N3338" s="42"/>
      <c r="O3338" s="63"/>
      <c r="P3338" s="42"/>
      <c r="Q3338" s="42"/>
      <c r="S3338" s="42"/>
      <c r="T3338" s="39"/>
      <c r="U3338" s="39"/>
      <c r="V3338" s="39"/>
      <c r="W3338" s="39"/>
      <c r="X3338" s="39"/>
      <c r="Y3338" s="39"/>
      <c r="AN3338" s="68"/>
      <c r="AO3338" s="68"/>
    </row>
    <row r="3339" spans="1:41" s="43" customFormat="1" x14ac:dyDescent="0.25">
      <c r="A3339" s="42"/>
      <c r="B3339" s="42"/>
      <c r="C3339" s="42"/>
      <c r="D3339" s="42"/>
      <c r="E3339" s="42"/>
      <c r="F3339" s="62"/>
      <c r="G3339" s="62"/>
      <c r="H3339" s="63"/>
      <c r="I3339" s="293"/>
      <c r="K3339" s="42"/>
      <c r="L3339" s="42"/>
      <c r="M3339" s="42"/>
      <c r="N3339" s="42"/>
      <c r="O3339" s="63"/>
      <c r="P3339" s="42"/>
      <c r="Q3339" s="42"/>
      <c r="S3339" s="42"/>
      <c r="T3339" s="39"/>
      <c r="U3339" s="39"/>
      <c r="V3339" s="39"/>
      <c r="W3339" s="39"/>
      <c r="X3339" s="39"/>
      <c r="Y3339" s="39"/>
      <c r="AN3339" s="68"/>
      <c r="AO3339" s="68"/>
    </row>
    <row r="3340" spans="1:41" s="43" customFormat="1" x14ac:dyDescent="0.25">
      <c r="A3340" s="42"/>
      <c r="B3340" s="42"/>
      <c r="C3340" s="42"/>
      <c r="D3340" s="42"/>
      <c r="E3340" s="42"/>
      <c r="F3340" s="62"/>
      <c r="G3340" s="62"/>
      <c r="H3340" s="63"/>
      <c r="I3340" s="293"/>
      <c r="K3340" s="42"/>
      <c r="L3340" s="42"/>
      <c r="M3340" s="42"/>
      <c r="N3340" s="42"/>
      <c r="O3340" s="63"/>
      <c r="P3340" s="42"/>
      <c r="Q3340" s="42"/>
      <c r="S3340" s="42"/>
      <c r="T3340" s="39"/>
      <c r="U3340" s="39"/>
      <c r="V3340" s="39"/>
      <c r="W3340" s="39"/>
      <c r="X3340" s="39"/>
      <c r="Y3340" s="39"/>
      <c r="AN3340" s="68"/>
      <c r="AO3340" s="68"/>
    </row>
    <row r="3341" spans="1:41" s="43" customFormat="1" x14ac:dyDescent="0.25">
      <c r="A3341" s="42"/>
      <c r="B3341" s="42"/>
      <c r="C3341" s="42"/>
      <c r="D3341" s="42"/>
      <c r="E3341" s="42"/>
      <c r="F3341" s="62"/>
      <c r="G3341" s="62"/>
      <c r="H3341" s="63"/>
      <c r="I3341" s="293"/>
      <c r="K3341" s="42"/>
      <c r="L3341" s="42"/>
      <c r="M3341" s="42"/>
      <c r="N3341" s="42"/>
      <c r="O3341" s="63"/>
      <c r="P3341" s="42"/>
      <c r="Q3341" s="42"/>
      <c r="S3341" s="42"/>
      <c r="T3341" s="39"/>
      <c r="U3341" s="39"/>
      <c r="V3341" s="39"/>
      <c r="W3341" s="39"/>
      <c r="X3341" s="39"/>
      <c r="Y3341" s="39"/>
      <c r="AN3341" s="68"/>
      <c r="AO3341" s="68"/>
    </row>
    <row r="3342" spans="1:41" s="43" customFormat="1" x14ac:dyDescent="0.25">
      <c r="A3342" s="42"/>
      <c r="B3342" s="42"/>
      <c r="C3342" s="42"/>
      <c r="D3342" s="42"/>
      <c r="E3342" s="42"/>
      <c r="F3342" s="62"/>
      <c r="G3342" s="62"/>
      <c r="H3342" s="63"/>
      <c r="I3342" s="293"/>
      <c r="K3342" s="42"/>
      <c r="L3342" s="42"/>
      <c r="M3342" s="42"/>
      <c r="N3342" s="42"/>
      <c r="O3342" s="63"/>
      <c r="P3342" s="42"/>
      <c r="Q3342" s="42"/>
      <c r="S3342" s="42"/>
      <c r="T3342" s="39"/>
      <c r="U3342" s="39"/>
      <c r="V3342" s="39"/>
      <c r="W3342" s="39"/>
      <c r="X3342" s="39"/>
      <c r="Y3342" s="39"/>
      <c r="AN3342" s="68"/>
      <c r="AO3342" s="68"/>
    </row>
    <row r="3343" spans="1:41" s="43" customFormat="1" x14ac:dyDescent="0.25">
      <c r="A3343" s="42"/>
      <c r="B3343" s="42"/>
      <c r="C3343" s="42"/>
      <c r="D3343" s="42"/>
      <c r="E3343" s="42"/>
      <c r="F3343" s="62"/>
      <c r="G3343" s="62"/>
      <c r="H3343" s="63"/>
      <c r="I3343" s="293"/>
      <c r="K3343" s="42"/>
      <c r="L3343" s="42"/>
      <c r="M3343" s="42"/>
      <c r="N3343" s="42"/>
      <c r="O3343" s="63"/>
      <c r="P3343" s="42"/>
      <c r="Q3343" s="42"/>
      <c r="S3343" s="42"/>
      <c r="T3343" s="39"/>
      <c r="U3343" s="39"/>
      <c r="V3343" s="39"/>
      <c r="W3343" s="39"/>
      <c r="X3343" s="39"/>
      <c r="Y3343" s="39"/>
      <c r="AN3343" s="68"/>
      <c r="AO3343" s="68"/>
    </row>
    <row r="3344" spans="1:41" s="43" customFormat="1" x14ac:dyDescent="0.25">
      <c r="A3344" s="42"/>
      <c r="B3344" s="42"/>
      <c r="C3344" s="42"/>
      <c r="D3344" s="42"/>
      <c r="E3344" s="42"/>
      <c r="F3344" s="62"/>
      <c r="G3344" s="62"/>
      <c r="H3344" s="63"/>
      <c r="I3344" s="293"/>
      <c r="K3344" s="42"/>
      <c r="L3344" s="42"/>
      <c r="M3344" s="42"/>
      <c r="N3344" s="42"/>
      <c r="O3344" s="63"/>
      <c r="P3344" s="42"/>
      <c r="Q3344" s="42"/>
      <c r="S3344" s="42"/>
      <c r="T3344" s="39"/>
      <c r="U3344" s="39"/>
      <c r="V3344" s="39"/>
      <c r="W3344" s="39"/>
      <c r="X3344" s="39"/>
      <c r="Y3344" s="39"/>
      <c r="AN3344" s="68"/>
      <c r="AO3344" s="68"/>
    </row>
    <row r="3345" spans="1:41" s="43" customFormat="1" x14ac:dyDescent="0.25">
      <c r="A3345" s="42"/>
      <c r="B3345" s="42"/>
      <c r="C3345" s="42"/>
      <c r="D3345" s="42"/>
      <c r="E3345" s="42"/>
      <c r="F3345" s="62"/>
      <c r="G3345" s="62"/>
      <c r="H3345" s="63"/>
      <c r="I3345" s="293"/>
      <c r="K3345" s="42"/>
      <c r="L3345" s="42"/>
      <c r="M3345" s="42"/>
      <c r="N3345" s="42"/>
      <c r="O3345" s="63"/>
      <c r="P3345" s="42"/>
      <c r="Q3345" s="42"/>
      <c r="S3345" s="42"/>
      <c r="T3345" s="39"/>
      <c r="U3345" s="39"/>
      <c r="V3345" s="39"/>
      <c r="W3345" s="39"/>
      <c r="X3345" s="39"/>
      <c r="Y3345" s="39"/>
      <c r="AN3345" s="68"/>
      <c r="AO3345" s="68"/>
    </row>
    <row r="3346" spans="1:41" s="43" customFormat="1" x14ac:dyDescent="0.25">
      <c r="A3346" s="42"/>
      <c r="B3346" s="42"/>
      <c r="C3346" s="42"/>
      <c r="D3346" s="42"/>
      <c r="E3346" s="42"/>
      <c r="F3346" s="62"/>
      <c r="G3346" s="62"/>
      <c r="H3346" s="63"/>
      <c r="I3346" s="293"/>
      <c r="K3346" s="42"/>
      <c r="L3346" s="42"/>
      <c r="M3346" s="42"/>
      <c r="N3346" s="42"/>
      <c r="O3346" s="63"/>
      <c r="P3346" s="42"/>
      <c r="Q3346" s="42"/>
      <c r="S3346" s="42"/>
      <c r="T3346" s="39"/>
      <c r="U3346" s="39"/>
      <c r="V3346" s="39"/>
      <c r="W3346" s="39"/>
      <c r="X3346" s="39"/>
      <c r="Y3346" s="39"/>
      <c r="AN3346" s="68"/>
      <c r="AO3346" s="68"/>
    </row>
    <row r="3347" spans="1:41" s="43" customFormat="1" x14ac:dyDescent="0.25">
      <c r="A3347" s="42"/>
      <c r="B3347" s="42"/>
      <c r="C3347" s="42"/>
      <c r="D3347" s="42"/>
      <c r="E3347" s="42"/>
      <c r="F3347" s="62"/>
      <c r="G3347" s="62"/>
      <c r="H3347" s="63"/>
      <c r="I3347" s="293"/>
      <c r="K3347" s="42"/>
      <c r="L3347" s="42"/>
      <c r="M3347" s="42"/>
      <c r="N3347" s="42"/>
      <c r="O3347" s="63"/>
      <c r="P3347" s="42"/>
      <c r="Q3347" s="42"/>
      <c r="S3347" s="42"/>
      <c r="T3347" s="39"/>
      <c r="U3347" s="39"/>
      <c r="V3347" s="39"/>
      <c r="W3347" s="39"/>
      <c r="X3347" s="39"/>
      <c r="Y3347" s="39"/>
      <c r="AN3347" s="68"/>
      <c r="AO3347" s="68"/>
    </row>
    <row r="3348" spans="1:41" s="43" customFormat="1" x14ac:dyDescent="0.25">
      <c r="A3348" s="42"/>
      <c r="B3348" s="42"/>
      <c r="C3348" s="42"/>
      <c r="D3348" s="42"/>
      <c r="E3348" s="42"/>
      <c r="F3348" s="62"/>
      <c r="G3348" s="62"/>
      <c r="H3348" s="63"/>
      <c r="I3348" s="293"/>
      <c r="K3348" s="42"/>
      <c r="L3348" s="42"/>
      <c r="M3348" s="42"/>
      <c r="N3348" s="42"/>
      <c r="O3348" s="63"/>
      <c r="P3348" s="42"/>
      <c r="Q3348" s="42"/>
      <c r="S3348" s="42"/>
      <c r="T3348" s="39"/>
      <c r="U3348" s="39"/>
      <c r="V3348" s="39"/>
      <c r="W3348" s="39"/>
      <c r="X3348" s="39"/>
      <c r="Y3348" s="39"/>
      <c r="AN3348" s="68"/>
      <c r="AO3348" s="68"/>
    </row>
    <row r="3349" spans="1:41" s="43" customFormat="1" x14ac:dyDescent="0.25">
      <c r="A3349" s="42"/>
      <c r="B3349" s="42"/>
      <c r="C3349" s="42"/>
      <c r="D3349" s="42"/>
      <c r="E3349" s="42"/>
      <c r="F3349" s="62"/>
      <c r="G3349" s="62"/>
      <c r="H3349" s="63"/>
      <c r="I3349" s="293"/>
      <c r="K3349" s="42"/>
      <c r="L3349" s="42"/>
      <c r="M3349" s="42"/>
      <c r="N3349" s="42"/>
      <c r="O3349" s="63"/>
      <c r="P3349" s="42"/>
      <c r="Q3349" s="42"/>
      <c r="S3349" s="42"/>
      <c r="T3349" s="39"/>
      <c r="U3349" s="39"/>
      <c r="V3349" s="39"/>
      <c r="W3349" s="39"/>
      <c r="X3349" s="39"/>
      <c r="Y3349" s="39"/>
      <c r="AN3349" s="68"/>
      <c r="AO3349" s="68"/>
    </row>
    <row r="3350" spans="1:41" s="43" customFormat="1" x14ac:dyDescent="0.25">
      <c r="A3350" s="42"/>
      <c r="B3350" s="42"/>
      <c r="C3350" s="42"/>
      <c r="D3350" s="42"/>
      <c r="E3350" s="42"/>
      <c r="F3350" s="62"/>
      <c r="G3350" s="62"/>
      <c r="H3350" s="63"/>
      <c r="I3350" s="293"/>
      <c r="K3350" s="42"/>
      <c r="L3350" s="42"/>
      <c r="M3350" s="42"/>
      <c r="N3350" s="42"/>
      <c r="O3350" s="63"/>
      <c r="P3350" s="42"/>
      <c r="Q3350" s="42"/>
      <c r="S3350" s="42"/>
      <c r="T3350" s="39"/>
      <c r="U3350" s="39"/>
      <c r="V3350" s="39"/>
      <c r="W3350" s="39"/>
      <c r="X3350" s="39"/>
      <c r="Y3350" s="39"/>
      <c r="AN3350" s="68"/>
      <c r="AO3350" s="68"/>
    </row>
    <row r="3351" spans="1:41" s="43" customFormat="1" x14ac:dyDescent="0.25">
      <c r="A3351" s="42"/>
      <c r="B3351" s="42"/>
      <c r="C3351" s="42"/>
      <c r="D3351" s="42"/>
      <c r="E3351" s="42"/>
      <c r="F3351" s="62"/>
      <c r="G3351" s="62"/>
      <c r="H3351" s="63"/>
      <c r="I3351" s="293"/>
      <c r="K3351" s="42"/>
      <c r="L3351" s="42"/>
      <c r="M3351" s="42"/>
      <c r="N3351" s="42"/>
      <c r="O3351" s="63"/>
      <c r="P3351" s="42"/>
      <c r="Q3351" s="42"/>
      <c r="S3351" s="42"/>
      <c r="T3351" s="39"/>
      <c r="U3351" s="39"/>
      <c r="V3351" s="39"/>
      <c r="W3351" s="39"/>
      <c r="X3351" s="39"/>
      <c r="Y3351" s="39"/>
      <c r="AN3351" s="68"/>
      <c r="AO3351" s="68"/>
    </row>
    <row r="3352" spans="1:41" s="43" customFormat="1" x14ac:dyDescent="0.25">
      <c r="A3352" s="42"/>
      <c r="B3352" s="42"/>
      <c r="C3352" s="42"/>
      <c r="D3352" s="42"/>
      <c r="E3352" s="42"/>
      <c r="F3352" s="62"/>
      <c r="G3352" s="62"/>
      <c r="H3352" s="63"/>
      <c r="I3352" s="293"/>
      <c r="K3352" s="42"/>
      <c r="L3352" s="42"/>
      <c r="M3352" s="42"/>
      <c r="N3352" s="42"/>
      <c r="O3352" s="63"/>
      <c r="P3352" s="42"/>
      <c r="Q3352" s="42"/>
      <c r="S3352" s="42"/>
      <c r="T3352" s="39"/>
      <c r="U3352" s="39"/>
      <c r="V3352" s="39"/>
      <c r="W3352" s="39"/>
      <c r="X3352" s="39"/>
      <c r="Y3352" s="39"/>
      <c r="AN3352" s="68"/>
      <c r="AO3352" s="68"/>
    </row>
    <row r="3353" spans="1:41" s="43" customFormat="1" x14ac:dyDescent="0.25">
      <c r="A3353" s="42"/>
      <c r="B3353" s="42"/>
      <c r="C3353" s="42"/>
      <c r="D3353" s="42"/>
      <c r="E3353" s="42"/>
      <c r="F3353" s="62"/>
      <c r="G3353" s="62"/>
      <c r="H3353" s="63"/>
      <c r="I3353" s="293"/>
      <c r="K3353" s="42"/>
      <c r="L3353" s="42"/>
      <c r="M3353" s="42"/>
      <c r="N3353" s="42"/>
      <c r="O3353" s="63"/>
      <c r="P3353" s="42"/>
      <c r="Q3353" s="42"/>
      <c r="S3353" s="42"/>
      <c r="T3353" s="39"/>
      <c r="U3353" s="39"/>
      <c r="V3353" s="39"/>
      <c r="W3353" s="39"/>
      <c r="X3353" s="39"/>
      <c r="Y3353" s="39"/>
      <c r="AN3353" s="68"/>
      <c r="AO3353" s="68"/>
    </row>
    <row r="3354" spans="1:41" s="43" customFormat="1" x14ac:dyDescent="0.25">
      <c r="A3354" s="42"/>
      <c r="B3354" s="42"/>
      <c r="C3354" s="42"/>
      <c r="D3354" s="42"/>
      <c r="E3354" s="42"/>
      <c r="F3354" s="62"/>
      <c r="G3354" s="62"/>
      <c r="H3354" s="63"/>
      <c r="I3354" s="293"/>
      <c r="K3354" s="42"/>
      <c r="L3354" s="42"/>
      <c r="M3354" s="42"/>
      <c r="N3354" s="42"/>
      <c r="O3354" s="63"/>
      <c r="P3354" s="42"/>
      <c r="Q3354" s="42"/>
      <c r="S3354" s="42"/>
      <c r="T3354" s="39"/>
      <c r="U3354" s="39"/>
      <c r="V3354" s="39"/>
      <c r="W3354" s="39"/>
      <c r="X3354" s="39"/>
      <c r="Y3354" s="39"/>
      <c r="AN3354" s="68"/>
      <c r="AO3354" s="68"/>
    </row>
    <row r="3355" spans="1:41" s="43" customFormat="1" x14ac:dyDescent="0.25">
      <c r="A3355" s="42"/>
      <c r="B3355" s="42"/>
      <c r="C3355" s="42"/>
      <c r="D3355" s="42"/>
      <c r="E3355" s="42"/>
      <c r="F3355" s="62"/>
      <c r="G3355" s="62"/>
      <c r="H3355" s="63"/>
      <c r="I3355" s="293"/>
      <c r="K3355" s="42"/>
      <c r="L3355" s="42"/>
      <c r="M3355" s="42"/>
      <c r="N3355" s="42"/>
      <c r="O3355" s="63"/>
      <c r="P3355" s="42"/>
      <c r="Q3355" s="42"/>
      <c r="S3355" s="42"/>
      <c r="T3355" s="39"/>
      <c r="U3355" s="39"/>
      <c r="V3355" s="39"/>
      <c r="W3355" s="39"/>
      <c r="X3355" s="39"/>
      <c r="Y3355" s="39"/>
      <c r="AN3355" s="68"/>
      <c r="AO3355" s="68"/>
    </row>
    <row r="3356" spans="1:41" s="43" customFormat="1" x14ac:dyDescent="0.25">
      <c r="A3356" s="42"/>
      <c r="B3356" s="42"/>
      <c r="C3356" s="42"/>
      <c r="D3356" s="42"/>
      <c r="E3356" s="42"/>
      <c r="F3356" s="62"/>
      <c r="G3356" s="62"/>
      <c r="H3356" s="63"/>
      <c r="I3356" s="293"/>
      <c r="K3356" s="42"/>
      <c r="L3356" s="42"/>
      <c r="M3356" s="42"/>
      <c r="N3356" s="42"/>
      <c r="O3356" s="63"/>
      <c r="P3356" s="42"/>
      <c r="Q3356" s="42"/>
      <c r="S3356" s="42"/>
      <c r="T3356" s="39"/>
      <c r="U3356" s="39"/>
      <c r="V3356" s="39"/>
      <c r="W3356" s="39"/>
      <c r="X3356" s="39"/>
      <c r="Y3356" s="39"/>
      <c r="AN3356" s="68"/>
      <c r="AO3356" s="68"/>
    </row>
    <row r="3357" spans="1:41" s="43" customFormat="1" x14ac:dyDescent="0.25">
      <c r="A3357" s="42"/>
      <c r="B3357" s="42"/>
      <c r="C3357" s="42"/>
      <c r="D3357" s="42"/>
      <c r="E3357" s="42"/>
      <c r="F3357" s="62"/>
      <c r="G3357" s="62"/>
      <c r="H3357" s="63"/>
      <c r="I3357" s="293"/>
      <c r="K3357" s="42"/>
      <c r="L3357" s="42"/>
      <c r="M3357" s="42"/>
      <c r="N3357" s="42"/>
      <c r="O3357" s="63"/>
      <c r="P3357" s="42"/>
      <c r="Q3357" s="42"/>
      <c r="S3357" s="42"/>
      <c r="T3357" s="39"/>
      <c r="U3357" s="39"/>
      <c r="V3357" s="39"/>
      <c r="W3357" s="39"/>
      <c r="X3357" s="39"/>
      <c r="Y3357" s="39"/>
      <c r="AN3357" s="68"/>
      <c r="AO3357" s="68"/>
    </row>
    <row r="3358" spans="1:41" s="43" customFormat="1" x14ac:dyDescent="0.25">
      <c r="A3358" s="42"/>
      <c r="B3358" s="42"/>
      <c r="C3358" s="42"/>
      <c r="D3358" s="42"/>
      <c r="E3358" s="42"/>
      <c r="F3358" s="62"/>
      <c r="G3358" s="62"/>
      <c r="H3358" s="63"/>
      <c r="I3358" s="293"/>
      <c r="K3358" s="42"/>
      <c r="L3358" s="42"/>
      <c r="M3358" s="42"/>
      <c r="N3358" s="42"/>
      <c r="O3358" s="63"/>
      <c r="P3358" s="42"/>
      <c r="Q3358" s="42"/>
      <c r="S3358" s="42"/>
      <c r="T3358" s="39"/>
      <c r="U3358" s="39"/>
      <c r="V3358" s="39"/>
      <c r="W3358" s="39"/>
      <c r="X3358" s="39"/>
      <c r="Y3358" s="39"/>
      <c r="AN3358" s="68"/>
      <c r="AO3358" s="68"/>
    </row>
    <row r="3359" spans="1:41" s="43" customFormat="1" x14ac:dyDescent="0.25">
      <c r="A3359" s="42"/>
      <c r="B3359" s="42"/>
      <c r="C3359" s="42"/>
      <c r="D3359" s="42"/>
      <c r="E3359" s="42"/>
      <c r="F3359" s="62"/>
      <c r="G3359" s="62"/>
      <c r="H3359" s="63"/>
      <c r="I3359" s="293"/>
      <c r="K3359" s="42"/>
      <c r="L3359" s="42"/>
      <c r="M3359" s="42"/>
      <c r="N3359" s="42"/>
      <c r="O3359" s="63"/>
      <c r="P3359" s="42"/>
      <c r="Q3359" s="42"/>
      <c r="S3359" s="42"/>
      <c r="T3359" s="39"/>
      <c r="U3359" s="39"/>
      <c r="V3359" s="39"/>
      <c r="W3359" s="39"/>
      <c r="X3359" s="39"/>
      <c r="Y3359" s="39"/>
      <c r="AN3359" s="68"/>
      <c r="AO3359" s="68"/>
    </row>
    <row r="3360" spans="1:41" s="43" customFormat="1" x14ac:dyDescent="0.25">
      <c r="A3360" s="42"/>
      <c r="B3360" s="42"/>
      <c r="C3360" s="42"/>
      <c r="D3360" s="42"/>
      <c r="E3360" s="42"/>
      <c r="F3360" s="62"/>
      <c r="G3360" s="62"/>
      <c r="H3360" s="63"/>
      <c r="I3360" s="293"/>
      <c r="K3360" s="42"/>
      <c r="L3360" s="42"/>
      <c r="M3360" s="42"/>
      <c r="N3360" s="42"/>
      <c r="O3360" s="63"/>
      <c r="P3360" s="42"/>
      <c r="Q3360" s="42"/>
      <c r="S3360" s="42"/>
      <c r="T3360" s="39"/>
      <c r="U3360" s="39"/>
      <c r="V3360" s="39"/>
      <c r="W3360" s="39"/>
      <c r="X3360" s="39"/>
      <c r="Y3360" s="39"/>
      <c r="AN3360" s="68"/>
      <c r="AO3360" s="68"/>
    </row>
    <row r="3361" spans="1:41" s="43" customFormat="1" x14ac:dyDescent="0.25">
      <c r="A3361" s="42"/>
      <c r="B3361" s="42"/>
      <c r="C3361" s="42"/>
      <c r="D3361" s="42"/>
      <c r="E3361" s="42"/>
      <c r="F3361" s="62"/>
      <c r="G3361" s="62"/>
      <c r="H3361" s="63"/>
      <c r="I3361" s="293"/>
      <c r="K3361" s="42"/>
      <c r="L3361" s="42"/>
      <c r="M3361" s="42"/>
      <c r="N3361" s="42"/>
      <c r="O3361" s="63"/>
      <c r="P3361" s="42"/>
      <c r="Q3361" s="42"/>
      <c r="S3361" s="42"/>
      <c r="T3361" s="39"/>
      <c r="U3361" s="39"/>
      <c r="V3361" s="39"/>
      <c r="W3361" s="39"/>
      <c r="X3361" s="39"/>
      <c r="Y3361" s="39"/>
      <c r="AN3361" s="68"/>
      <c r="AO3361" s="68"/>
    </row>
    <row r="3362" spans="1:41" s="43" customFormat="1" x14ac:dyDescent="0.25">
      <c r="A3362" s="42"/>
      <c r="B3362" s="42"/>
      <c r="C3362" s="42"/>
      <c r="D3362" s="42"/>
      <c r="E3362" s="42"/>
      <c r="F3362" s="62"/>
      <c r="G3362" s="62"/>
      <c r="H3362" s="63"/>
      <c r="I3362" s="293"/>
      <c r="K3362" s="42"/>
      <c r="L3362" s="42"/>
      <c r="M3362" s="42"/>
      <c r="N3362" s="42"/>
      <c r="O3362" s="63"/>
      <c r="P3362" s="42"/>
      <c r="Q3362" s="42"/>
      <c r="S3362" s="42"/>
      <c r="T3362" s="39"/>
      <c r="U3362" s="39"/>
      <c r="V3362" s="39"/>
      <c r="W3362" s="39"/>
      <c r="X3362" s="39"/>
      <c r="Y3362" s="39"/>
      <c r="AN3362" s="68"/>
      <c r="AO3362" s="68"/>
    </row>
    <row r="3363" spans="1:41" s="43" customFormat="1" x14ac:dyDescent="0.25">
      <c r="A3363" s="42"/>
      <c r="B3363" s="42"/>
      <c r="C3363" s="42"/>
      <c r="D3363" s="42"/>
      <c r="E3363" s="42"/>
      <c r="F3363" s="62"/>
      <c r="G3363" s="62"/>
      <c r="H3363" s="63"/>
      <c r="I3363" s="293"/>
      <c r="K3363" s="42"/>
      <c r="L3363" s="42"/>
      <c r="M3363" s="42"/>
      <c r="N3363" s="42"/>
      <c r="O3363" s="63"/>
      <c r="P3363" s="42"/>
      <c r="Q3363" s="42"/>
      <c r="S3363" s="42"/>
      <c r="T3363" s="39"/>
      <c r="U3363" s="39"/>
      <c r="V3363" s="39"/>
      <c r="W3363" s="39"/>
      <c r="X3363" s="39"/>
      <c r="Y3363" s="39"/>
      <c r="AN3363" s="68"/>
      <c r="AO3363" s="68"/>
    </row>
    <row r="3364" spans="1:41" s="43" customFormat="1" x14ac:dyDescent="0.25">
      <c r="A3364" s="42"/>
      <c r="B3364" s="42"/>
      <c r="C3364" s="42"/>
      <c r="D3364" s="42"/>
      <c r="E3364" s="42"/>
      <c r="F3364" s="62"/>
      <c r="G3364" s="62"/>
      <c r="H3364" s="63"/>
      <c r="I3364" s="293"/>
      <c r="K3364" s="42"/>
      <c r="L3364" s="42"/>
      <c r="M3364" s="42"/>
      <c r="N3364" s="42"/>
      <c r="O3364" s="63"/>
      <c r="P3364" s="42"/>
      <c r="Q3364" s="42"/>
      <c r="S3364" s="42"/>
      <c r="T3364" s="39"/>
      <c r="U3364" s="39"/>
      <c r="V3364" s="39"/>
      <c r="W3364" s="39"/>
      <c r="X3364" s="39"/>
      <c r="Y3364" s="39"/>
      <c r="AN3364" s="68"/>
      <c r="AO3364" s="68"/>
    </row>
    <row r="3365" spans="1:41" s="43" customFormat="1" x14ac:dyDescent="0.25">
      <c r="A3365" s="42"/>
      <c r="B3365" s="42"/>
      <c r="C3365" s="42"/>
      <c r="D3365" s="42"/>
      <c r="E3365" s="42"/>
      <c r="F3365" s="62"/>
      <c r="G3365" s="62"/>
      <c r="H3365" s="63"/>
      <c r="I3365" s="293"/>
      <c r="K3365" s="42"/>
      <c r="L3365" s="42"/>
      <c r="M3365" s="42"/>
      <c r="N3365" s="42"/>
      <c r="O3365" s="63"/>
      <c r="P3365" s="42"/>
      <c r="Q3365" s="42"/>
      <c r="S3365" s="42"/>
      <c r="T3365" s="39"/>
      <c r="U3365" s="39"/>
      <c r="V3365" s="39"/>
      <c r="W3365" s="39"/>
      <c r="X3365" s="39"/>
      <c r="Y3365" s="39"/>
      <c r="AN3365" s="68"/>
      <c r="AO3365" s="68"/>
    </row>
    <row r="3366" spans="1:41" s="43" customFormat="1" x14ac:dyDescent="0.25">
      <c r="A3366" s="42"/>
      <c r="B3366" s="42"/>
      <c r="C3366" s="42"/>
      <c r="D3366" s="42"/>
      <c r="E3366" s="42"/>
      <c r="F3366" s="62"/>
      <c r="G3366" s="62"/>
      <c r="H3366" s="63"/>
      <c r="I3366" s="293"/>
      <c r="K3366" s="42"/>
      <c r="L3366" s="42"/>
      <c r="M3366" s="42"/>
      <c r="N3366" s="42"/>
      <c r="O3366" s="63"/>
      <c r="P3366" s="42"/>
      <c r="Q3366" s="42"/>
      <c r="S3366" s="42"/>
      <c r="T3366" s="39"/>
      <c r="U3366" s="39"/>
      <c r="V3366" s="39"/>
      <c r="W3366" s="39"/>
      <c r="X3366" s="39"/>
      <c r="Y3366" s="39"/>
      <c r="AN3366" s="68"/>
      <c r="AO3366" s="68"/>
    </row>
    <row r="3367" spans="1:41" s="43" customFormat="1" x14ac:dyDescent="0.25">
      <c r="A3367" s="42"/>
      <c r="B3367" s="42"/>
      <c r="C3367" s="42"/>
      <c r="D3367" s="42"/>
      <c r="E3367" s="42"/>
      <c r="F3367" s="62"/>
      <c r="G3367" s="62"/>
      <c r="H3367" s="63"/>
      <c r="I3367" s="293"/>
      <c r="K3367" s="42"/>
      <c r="L3367" s="42"/>
      <c r="M3367" s="42"/>
      <c r="N3367" s="42"/>
      <c r="O3367" s="63"/>
      <c r="P3367" s="42"/>
      <c r="Q3367" s="42"/>
      <c r="S3367" s="42"/>
      <c r="T3367" s="39"/>
      <c r="U3367" s="39"/>
      <c r="V3367" s="39"/>
      <c r="W3367" s="39"/>
      <c r="X3367" s="39"/>
      <c r="Y3367" s="39"/>
      <c r="AN3367" s="68"/>
      <c r="AO3367" s="68"/>
    </row>
    <row r="3368" spans="1:41" s="43" customFormat="1" x14ac:dyDescent="0.25">
      <c r="A3368" s="42"/>
      <c r="B3368" s="42"/>
      <c r="C3368" s="42"/>
      <c r="D3368" s="42"/>
      <c r="E3368" s="42"/>
      <c r="F3368" s="62"/>
      <c r="G3368" s="62"/>
      <c r="H3368" s="63"/>
      <c r="I3368" s="293"/>
      <c r="K3368" s="42"/>
      <c r="L3368" s="42"/>
      <c r="M3368" s="42"/>
      <c r="N3368" s="42"/>
      <c r="O3368" s="63"/>
      <c r="P3368" s="42"/>
      <c r="Q3368" s="42"/>
      <c r="S3368" s="42"/>
      <c r="T3368" s="39"/>
      <c r="U3368" s="39"/>
      <c r="V3368" s="39"/>
      <c r="W3368" s="39"/>
      <c r="X3368" s="39"/>
      <c r="Y3368" s="39"/>
      <c r="AN3368" s="68"/>
      <c r="AO3368" s="68"/>
    </row>
    <row r="3369" spans="1:41" s="43" customFormat="1" x14ac:dyDescent="0.25">
      <c r="A3369" s="42"/>
      <c r="B3369" s="42"/>
      <c r="C3369" s="42"/>
      <c r="D3369" s="42"/>
      <c r="E3369" s="42"/>
      <c r="F3369" s="62"/>
      <c r="G3369" s="62"/>
      <c r="H3369" s="63"/>
      <c r="I3369" s="293"/>
      <c r="K3369" s="42"/>
      <c r="L3369" s="42"/>
      <c r="M3369" s="42"/>
      <c r="N3369" s="42"/>
      <c r="O3369" s="63"/>
      <c r="P3369" s="42"/>
      <c r="Q3369" s="42"/>
      <c r="S3369" s="42"/>
      <c r="T3369" s="39"/>
      <c r="U3369" s="39"/>
      <c r="V3369" s="39"/>
      <c r="W3369" s="39"/>
      <c r="X3369" s="39"/>
      <c r="Y3369" s="39"/>
      <c r="AN3369" s="68"/>
      <c r="AO3369" s="68"/>
    </row>
    <row r="3370" spans="1:41" s="43" customFormat="1" x14ac:dyDescent="0.25">
      <c r="A3370" s="42"/>
      <c r="B3370" s="42"/>
      <c r="C3370" s="42"/>
      <c r="D3370" s="42"/>
      <c r="E3370" s="42"/>
      <c r="F3370" s="62"/>
      <c r="G3370" s="62"/>
      <c r="H3370" s="63"/>
      <c r="I3370" s="293"/>
      <c r="K3370" s="42"/>
      <c r="L3370" s="42"/>
      <c r="M3370" s="42"/>
      <c r="N3370" s="42"/>
      <c r="O3370" s="63"/>
      <c r="P3370" s="42"/>
      <c r="Q3370" s="42"/>
      <c r="S3370" s="42"/>
      <c r="T3370" s="39"/>
      <c r="U3370" s="39"/>
      <c r="V3370" s="39"/>
      <c r="W3370" s="39"/>
      <c r="X3370" s="39"/>
      <c r="Y3370" s="39"/>
      <c r="AN3370" s="68"/>
      <c r="AO3370" s="68"/>
    </row>
    <row r="3371" spans="1:41" s="43" customFormat="1" x14ac:dyDescent="0.25">
      <c r="A3371" s="42"/>
      <c r="B3371" s="42"/>
      <c r="C3371" s="42"/>
      <c r="D3371" s="42"/>
      <c r="E3371" s="42"/>
      <c r="F3371" s="62"/>
      <c r="G3371" s="62"/>
      <c r="H3371" s="63"/>
      <c r="I3371" s="293"/>
      <c r="K3371" s="42"/>
      <c r="L3371" s="42"/>
      <c r="M3371" s="42"/>
      <c r="N3371" s="42"/>
      <c r="O3371" s="63"/>
      <c r="P3371" s="42"/>
      <c r="Q3371" s="42"/>
      <c r="S3371" s="42"/>
      <c r="T3371" s="39"/>
      <c r="U3371" s="39"/>
      <c r="V3371" s="39"/>
      <c r="W3371" s="39"/>
      <c r="X3371" s="39"/>
      <c r="Y3371" s="39"/>
      <c r="AN3371" s="68"/>
      <c r="AO3371" s="68"/>
    </row>
    <row r="3372" spans="1:41" s="43" customFormat="1" x14ac:dyDescent="0.25">
      <c r="A3372" s="42"/>
      <c r="B3372" s="42"/>
      <c r="C3372" s="42"/>
      <c r="D3372" s="42"/>
      <c r="E3372" s="42"/>
      <c r="F3372" s="62"/>
      <c r="G3372" s="62"/>
      <c r="H3372" s="63"/>
      <c r="I3372" s="293"/>
      <c r="K3372" s="42"/>
      <c r="L3372" s="42"/>
      <c r="M3372" s="42"/>
      <c r="N3372" s="42"/>
      <c r="O3372" s="63"/>
      <c r="P3372" s="42"/>
      <c r="Q3372" s="42"/>
      <c r="S3372" s="42"/>
      <c r="T3372" s="39"/>
      <c r="U3372" s="39"/>
      <c r="V3372" s="39"/>
      <c r="W3372" s="39"/>
      <c r="X3372" s="39"/>
      <c r="Y3372" s="39"/>
      <c r="AN3372" s="68"/>
      <c r="AO3372" s="68"/>
    </row>
    <row r="3373" spans="1:41" s="43" customFormat="1" x14ac:dyDescent="0.25">
      <c r="A3373" s="42"/>
      <c r="B3373" s="42"/>
      <c r="C3373" s="42"/>
      <c r="D3373" s="42"/>
      <c r="E3373" s="42"/>
      <c r="F3373" s="62"/>
      <c r="G3373" s="62"/>
      <c r="H3373" s="63"/>
      <c r="I3373" s="293"/>
      <c r="K3373" s="42"/>
      <c r="L3373" s="42"/>
      <c r="M3373" s="42"/>
      <c r="N3373" s="42"/>
      <c r="O3373" s="63"/>
      <c r="P3373" s="42"/>
      <c r="Q3373" s="42"/>
      <c r="S3373" s="42"/>
      <c r="T3373" s="39"/>
      <c r="U3373" s="39"/>
      <c r="V3373" s="39"/>
      <c r="W3373" s="39"/>
      <c r="X3373" s="39"/>
      <c r="Y3373" s="39"/>
      <c r="AN3373" s="68"/>
      <c r="AO3373" s="68"/>
    </row>
    <row r="3374" spans="1:41" s="43" customFormat="1" x14ac:dyDescent="0.25">
      <c r="A3374" s="42"/>
      <c r="B3374" s="42"/>
      <c r="C3374" s="42"/>
      <c r="D3374" s="42"/>
      <c r="E3374" s="42"/>
      <c r="F3374" s="62"/>
      <c r="G3374" s="62"/>
      <c r="H3374" s="63"/>
      <c r="I3374" s="293"/>
      <c r="K3374" s="42"/>
      <c r="L3374" s="42"/>
      <c r="M3374" s="42"/>
      <c r="N3374" s="42"/>
      <c r="O3374" s="63"/>
      <c r="P3374" s="42"/>
      <c r="Q3374" s="42"/>
      <c r="S3374" s="42"/>
      <c r="T3374" s="39"/>
      <c r="U3374" s="39"/>
      <c r="V3374" s="39"/>
      <c r="W3374" s="39"/>
      <c r="X3374" s="39"/>
      <c r="Y3374" s="39"/>
      <c r="AN3374" s="68"/>
      <c r="AO3374" s="68"/>
    </row>
    <row r="3375" spans="1:41" s="43" customFormat="1" x14ac:dyDescent="0.25">
      <c r="A3375" s="42"/>
      <c r="B3375" s="42"/>
      <c r="C3375" s="42"/>
      <c r="D3375" s="42"/>
      <c r="E3375" s="42"/>
      <c r="F3375" s="62"/>
      <c r="G3375" s="62"/>
      <c r="H3375" s="63"/>
      <c r="I3375" s="293"/>
      <c r="K3375" s="42"/>
      <c r="L3375" s="42"/>
      <c r="M3375" s="42"/>
      <c r="N3375" s="42"/>
      <c r="O3375" s="63"/>
      <c r="P3375" s="42"/>
      <c r="Q3375" s="42"/>
      <c r="S3375" s="42"/>
      <c r="T3375" s="39"/>
      <c r="U3375" s="39"/>
      <c r="V3375" s="39"/>
      <c r="W3375" s="39"/>
      <c r="X3375" s="39"/>
      <c r="Y3375" s="39"/>
      <c r="AN3375" s="68"/>
      <c r="AO3375" s="68"/>
    </row>
    <row r="3376" spans="1:41" s="43" customFormat="1" x14ac:dyDescent="0.25">
      <c r="A3376" s="42"/>
      <c r="B3376" s="42"/>
      <c r="C3376" s="42"/>
      <c r="D3376" s="42"/>
      <c r="E3376" s="42"/>
      <c r="F3376" s="62"/>
      <c r="G3376" s="62"/>
      <c r="H3376" s="63"/>
      <c r="I3376" s="293"/>
      <c r="K3376" s="42"/>
      <c r="L3376" s="42"/>
      <c r="M3376" s="42"/>
      <c r="N3376" s="42"/>
      <c r="O3376" s="63"/>
      <c r="P3376" s="42"/>
      <c r="Q3376" s="42"/>
      <c r="S3376" s="42"/>
      <c r="T3376" s="39"/>
      <c r="U3376" s="39"/>
      <c r="V3376" s="39"/>
      <c r="W3376" s="39"/>
      <c r="X3376" s="39"/>
      <c r="Y3376" s="39"/>
      <c r="AN3376" s="68"/>
      <c r="AO3376" s="68"/>
    </row>
    <row r="3377" spans="1:41" s="43" customFormat="1" x14ac:dyDescent="0.25">
      <c r="A3377" s="42"/>
      <c r="B3377" s="42"/>
      <c r="C3377" s="42"/>
      <c r="D3377" s="42"/>
      <c r="E3377" s="42"/>
      <c r="F3377" s="62"/>
      <c r="G3377" s="62"/>
      <c r="H3377" s="63"/>
      <c r="I3377" s="293"/>
      <c r="K3377" s="42"/>
      <c r="L3377" s="42"/>
      <c r="M3377" s="42"/>
      <c r="N3377" s="42"/>
      <c r="O3377" s="63"/>
      <c r="P3377" s="42"/>
      <c r="Q3377" s="42"/>
      <c r="S3377" s="42"/>
      <c r="T3377" s="39"/>
      <c r="U3377" s="39"/>
      <c r="V3377" s="39"/>
      <c r="W3377" s="39"/>
      <c r="X3377" s="39"/>
      <c r="Y3377" s="39"/>
      <c r="AN3377" s="68"/>
      <c r="AO3377" s="68"/>
    </row>
    <row r="3378" spans="1:41" s="43" customFormat="1" x14ac:dyDescent="0.25">
      <c r="A3378" s="42"/>
      <c r="B3378" s="42"/>
      <c r="C3378" s="42"/>
      <c r="D3378" s="42"/>
      <c r="E3378" s="42"/>
      <c r="F3378" s="62"/>
      <c r="G3378" s="62"/>
      <c r="H3378" s="63"/>
      <c r="I3378" s="293"/>
      <c r="K3378" s="42"/>
      <c r="L3378" s="42"/>
      <c r="M3378" s="42"/>
      <c r="N3378" s="42"/>
      <c r="O3378" s="63"/>
      <c r="P3378" s="42"/>
      <c r="Q3378" s="42"/>
      <c r="S3378" s="42"/>
      <c r="T3378" s="39"/>
      <c r="U3378" s="39"/>
      <c r="V3378" s="39"/>
      <c r="W3378" s="39"/>
      <c r="X3378" s="39"/>
      <c r="Y3378" s="39"/>
      <c r="AN3378" s="68"/>
      <c r="AO3378" s="68"/>
    </row>
    <row r="3379" spans="1:41" s="43" customFormat="1" x14ac:dyDescent="0.25">
      <c r="A3379" s="42"/>
      <c r="B3379" s="42"/>
      <c r="C3379" s="42"/>
      <c r="D3379" s="42"/>
      <c r="E3379" s="42"/>
      <c r="F3379" s="62"/>
      <c r="G3379" s="62"/>
      <c r="H3379" s="63"/>
      <c r="I3379" s="293"/>
      <c r="K3379" s="42"/>
      <c r="L3379" s="42"/>
      <c r="M3379" s="42"/>
      <c r="N3379" s="42"/>
      <c r="O3379" s="63"/>
      <c r="P3379" s="42"/>
      <c r="Q3379" s="42"/>
      <c r="S3379" s="42"/>
      <c r="T3379" s="39"/>
      <c r="U3379" s="39"/>
      <c r="V3379" s="39"/>
      <c r="W3379" s="39"/>
      <c r="X3379" s="39"/>
      <c r="Y3379" s="39"/>
      <c r="AN3379" s="68"/>
      <c r="AO3379" s="68"/>
    </row>
    <row r="3380" spans="1:41" s="43" customFormat="1" x14ac:dyDescent="0.25">
      <c r="A3380" s="42"/>
      <c r="B3380" s="42"/>
      <c r="C3380" s="42"/>
      <c r="D3380" s="42"/>
      <c r="E3380" s="42"/>
      <c r="F3380" s="62"/>
      <c r="G3380" s="62"/>
      <c r="H3380" s="63"/>
      <c r="I3380" s="293"/>
      <c r="K3380" s="42"/>
      <c r="L3380" s="42"/>
      <c r="M3380" s="42"/>
      <c r="N3380" s="42"/>
      <c r="O3380" s="63"/>
      <c r="P3380" s="42"/>
      <c r="Q3380" s="42"/>
      <c r="S3380" s="42"/>
      <c r="T3380" s="39"/>
      <c r="U3380" s="39"/>
      <c r="V3380" s="39"/>
      <c r="W3380" s="39"/>
      <c r="X3380" s="39"/>
      <c r="Y3380" s="39"/>
      <c r="AN3380" s="68"/>
      <c r="AO3380" s="68"/>
    </row>
    <row r="3381" spans="1:41" s="43" customFormat="1" x14ac:dyDescent="0.25">
      <c r="A3381" s="42"/>
      <c r="B3381" s="42"/>
      <c r="C3381" s="42"/>
      <c r="D3381" s="42"/>
      <c r="E3381" s="42"/>
      <c r="F3381" s="62"/>
      <c r="G3381" s="62"/>
      <c r="H3381" s="63"/>
      <c r="I3381" s="293"/>
      <c r="K3381" s="42"/>
      <c r="L3381" s="42"/>
      <c r="M3381" s="42"/>
      <c r="N3381" s="42"/>
      <c r="O3381" s="63"/>
      <c r="P3381" s="42"/>
      <c r="Q3381" s="42"/>
      <c r="S3381" s="42"/>
      <c r="T3381" s="39"/>
      <c r="U3381" s="39"/>
      <c r="V3381" s="39"/>
      <c r="W3381" s="39"/>
      <c r="X3381" s="39"/>
      <c r="Y3381" s="39"/>
      <c r="AN3381" s="68"/>
      <c r="AO3381" s="68"/>
    </row>
    <row r="3382" spans="1:41" s="43" customFormat="1" x14ac:dyDescent="0.25">
      <c r="A3382" s="42"/>
      <c r="B3382" s="42"/>
      <c r="C3382" s="42"/>
      <c r="D3382" s="42"/>
      <c r="E3382" s="42"/>
      <c r="F3382" s="62"/>
      <c r="G3382" s="62"/>
      <c r="H3382" s="63"/>
      <c r="I3382" s="293"/>
      <c r="K3382" s="42"/>
      <c r="L3382" s="42"/>
      <c r="M3382" s="42"/>
      <c r="N3382" s="42"/>
      <c r="O3382" s="63"/>
      <c r="P3382" s="42"/>
      <c r="Q3382" s="42"/>
      <c r="S3382" s="42"/>
      <c r="T3382" s="39"/>
      <c r="U3382" s="39"/>
      <c r="V3382" s="39"/>
      <c r="W3382" s="39"/>
      <c r="X3382" s="39"/>
      <c r="Y3382" s="39"/>
      <c r="AN3382" s="68"/>
      <c r="AO3382" s="68"/>
    </row>
    <row r="3383" spans="1:41" s="43" customFormat="1" x14ac:dyDescent="0.25">
      <c r="A3383" s="42"/>
      <c r="B3383" s="42"/>
      <c r="C3383" s="42"/>
      <c r="D3383" s="42"/>
      <c r="E3383" s="42"/>
      <c r="F3383" s="62"/>
      <c r="G3383" s="62"/>
      <c r="H3383" s="63"/>
      <c r="I3383" s="293"/>
      <c r="K3383" s="42"/>
      <c r="L3383" s="42"/>
      <c r="M3383" s="42"/>
      <c r="N3383" s="42"/>
      <c r="O3383" s="63"/>
      <c r="P3383" s="42"/>
      <c r="Q3383" s="42"/>
      <c r="S3383" s="42"/>
      <c r="T3383" s="39"/>
      <c r="U3383" s="39"/>
      <c r="V3383" s="39"/>
      <c r="W3383" s="39"/>
      <c r="X3383" s="39"/>
      <c r="Y3383" s="39"/>
      <c r="AN3383" s="68"/>
      <c r="AO3383" s="68"/>
    </row>
    <row r="3384" spans="1:41" s="43" customFormat="1" x14ac:dyDescent="0.25">
      <c r="A3384" s="42"/>
      <c r="B3384" s="42"/>
      <c r="C3384" s="42"/>
      <c r="D3384" s="42"/>
      <c r="E3384" s="42"/>
      <c r="F3384" s="62"/>
      <c r="G3384" s="62"/>
      <c r="H3384" s="63"/>
      <c r="I3384" s="293"/>
      <c r="K3384" s="42"/>
      <c r="L3384" s="42"/>
      <c r="M3384" s="42"/>
      <c r="N3384" s="42"/>
      <c r="O3384" s="63"/>
      <c r="P3384" s="42"/>
      <c r="Q3384" s="42"/>
      <c r="S3384" s="42"/>
      <c r="T3384" s="39"/>
      <c r="U3384" s="39"/>
      <c r="V3384" s="39"/>
      <c r="W3384" s="39"/>
      <c r="X3384" s="39"/>
      <c r="Y3384" s="39"/>
      <c r="AN3384" s="68"/>
      <c r="AO3384" s="68"/>
    </row>
    <row r="3385" spans="1:41" s="43" customFormat="1" x14ac:dyDescent="0.25">
      <c r="A3385" s="42"/>
      <c r="B3385" s="42"/>
      <c r="C3385" s="42"/>
      <c r="D3385" s="42"/>
      <c r="E3385" s="42"/>
      <c r="F3385" s="62"/>
      <c r="G3385" s="62"/>
      <c r="H3385" s="63"/>
      <c r="I3385" s="293"/>
      <c r="K3385" s="42"/>
      <c r="L3385" s="42"/>
      <c r="M3385" s="42"/>
      <c r="N3385" s="42"/>
      <c r="O3385" s="63"/>
      <c r="P3385" s="42"/>
      <c r="Q3385" s="42"/>
      <c r="S3385" s="42"/>
      <c r="T3385" s="39"/>
      <c r="U3385" s="39"/>
      <c r="V3385" s="39"/>
      <c r="W3385" s="39"/>
      <c r="X3385" s="39"/>
      <c r="Y3385" s="39"/>
      <c r="AN3385" s="68"/>
      <c r="AO3385" s="68"/>
    </row>
    <row r="3386" spans="1:41" s="43" customFormat="1" x14ac:dyDescent="0.25">
      <c r="A3386" s="42"/>
      <c r="B3386" s="42"/>
      <c r="C3386" s="42"/>
      <c r="D3386" s="42"/>
      <c r="E3386" s="42"/>
      <c r="F3386" s="62"/>
      <c r="G3386" s="62"/>
      <c r="H3386" s="63"/>
      <c r="I3386" s="293"/>
      <c r="K3386" s="42"/>
      <c r="L3386" s="42"/>
      <c r="M3386" s="42"/>
      <c r="N3386" s="42"/>
      <c r="O3386" s="63"/>
      <c r="P3386" s="42"/>
      <c r="Q3386" s="42"/>
      <c r="S3386" s="42"/>
      <c r="T3386" s="39"/>
      <c r="U3386" s="39"/>
      <c r="V3386" s="39"/>
      <c r="W3386" s="39"/>
      <c r="X3386" s="39"/>
      <c r="Y3386" s="39"/>
      <c r="AN3386" s="68"/>
      <c r="AO3386" s="68"/>
    </row>
    <row r="3387" spans="1:41" s="43" customFormat="1" x14ac:dyDescent="0.25">
      <c r="A3387" s="42"/>
      <c r="B3387" s="42"/>
      <c r="C3387" s="42"/>
      <c r="D3387" s="42"/>
      <c r="E3387" s="42"/>
      <c r="F3387" s="62"/>
      <c r="G3387" s="62"/>
      <c r="H3387" s="63"/>
      <c r="I3387" s="293"/>
      <c r="K3387" s="42"/>
      <c r="L3387" s="42"/>
      <c r="M3387" s="42"/>
      <c r="N3387" s="42"/>
      <c r="O3387" s="63"/>
      <c r="P3387" s="42"/>
      <c r="Q3387" s="42"/>
      <c r="S3387" s="42"/>
      <c r="T3387" s="39"/>
      <c r="U3387" s="39"/>
      <c r="V3387" s="39"/>
      <c r="W3387" s="39"/>
      <c r="X3387" s="39"/>
      <c r="Y3387" s="39"/>
      <c r="AN3387" s="68"/>
      <c r="AO3387" s="68"/>
    </row>
    <row r="3388" spans="1:41" s="43" customFormat="1" x14ac:dyDescent="0.25">
      <c r="A3388" s="42"/>
      <c r="B3388" s="42"/>
      <c r="C3388" s="42"/>
      <c r="D3388" s="42"/>
      <c r="E3388" s="42"/>
      <c r="F3388" s="62"/>
      <c r="G3388" s="62"/>
      <c r="H3388" s="63"/>
      <c r="I3388" s="293"/>
      <c r="K3388" s="42"/>
      <c r="L3388" s="42"/>
      <c r="M3388" s="42"/>
      <c r="N3388" s="42"/>
      <c r="O3388" s="63"/>
      <c r="P3388" s="42"/>
      <c r="Q3388" s="42"/>
      <c r="S3388" s="42"/>
      <c r="T3388" s="39"/>
      <c r="U3388" s="39"/>
      <c r="V3388" s="39"/>
      <c r="W3388" s="39"/>
      <c r="X3388" s="39"/>
      <c r="Y3388" s="39"/>
      <c r="AN3388" s="68"/>
      <c r="AO3388" s="68"/>
    </row>
    <row r="3389" spans="1:41" s="43" customFormat="1" x14ac:dyDescent="0.25">
      <c r="A3389" s="42"/>
      <c r="B3389" s="42"/>
      <c r="C3389" s="42"/>
      <c r="D3389" s="42"/>
      <c r="E3389" s="42"/>
      <c r="F3389" s="62"/>
      <c r="G3389" s="62"/>
      <c r="H3389" s="63"/>
      <c r="I3389" s="293"/>
      <c r="K3389" s="42"/>
      <c r="L3389" s="42"/>
      <c r="M3389" s="42"/>
      <c r="N3389" s="42"/>
      <c r="O3389" s="63"/>
      <c r="P3389" s="42"/>
      <c r="Q3389" s="42"/>
      <c r="S3389" s="42"/>
      <c r="T3389" s="39"/>
      <c r="U3389" s="39"/>
      <c r="V3389" s="39"/>
      <c r="W3389" s="39"/>
      <c r="X3389" s="39"/>
      <c r="Y3389" s="39"/>
      <c r="AN3389" s="68"/>
      <c r="AO3389" s="68"/>
    </row>
    <row r="3390" spans="1:41" s="43" customFormat="1" x14ac:dyDescent="0.25">
      <c r="A3390" s="42"/>
      <c r="B3390" s="42"/>
      <c r="C3390" s="42"/>
      <c r="D3390" s="42"/>
      <c r="E3390" s="42"/>
      <c r="F3390" s="62"/>
      <c r="G3390" s="62"/>
      <c r="H3390" s="63"/>
      <c r="I3390" s="293"/>
      <c r="K3390" s="42"/>
      <c r="L3390" s="42"/>
      <c r="M3390" s="42"/>
      <c r="N3390" s="42"/>
      <c r="O3390" s="63"/>
      <c r="P3390" s="42"/>
      <c r="Q3390" s="42"/>
      <c r="S3390" s="42"/>
      <c r="T3390" s="39"/>
      <c r="U3390" s="39"/>
      <c r="V3390" s="39"/>
      <c r="W3390" s="39"/>
      <c r="X3390" s="39"/>
      <c r="Y3390" s="39"/>
      <c r="AN3390" s="68"/>
      <c r="AO3390" s="68"/>
    </row>
    <row r="3391" spans="1:41" s="43" customFormat="1" x14ac:dyDescent="0.25">
      <c r="A3391" s="42"/>
      <c r="B3391" s="42"/>
      <c r="C3391" s="42"/>
      <c r="D3391" s="42"/>
      <c r="E3391" s="42"/>
      <c r="F3391" s="62"/>
      <c r="G3391" s="62"/>
      <c r="H3391" s="63"/>
      <c r="I3391" s="293"/>
      <c r="K3391" s="42"/>
      <c r="L3391" s="42"/>
      <c r="M3391" s="42"/>
      <c r="N3391" s="42"/>
      <c r="O3391" s="63"/>
      <c r="P3391" s="42"/>
      <c r="Q3391" s="42"/>
      <c r="S3391" s="42"/>
      <c r="T3391" s="39"/>
      <c r="U3391" s="39"/>
      <c r="V3391" s="39"/>
      <c r="W3391" s="39"/>
      <c r="X3391" s="39"/>
      <c r="Y3391" s="39"/>
      <c r="AN3391" s="68"/>
      <c r="AO3391" s="68"/>
    </row>
    <row r="3392" spans="1:41" s="43" customFormat="1" x14ac:dyDescent="0.25">
      <c r="A3392" s="42"/>
      <c r="B3392" s="42"/>
      <c r="C3392" s="42"/>
      <c r="D3392" s="42"/>
      <c r="E3392" s="42"/>
      <c r="F3392" s="62"/>
      <c r="G3392" s="62"/>
      <c r="H3392" s="63"/>
      <c r="I3392" s="293"/>
      <c r="K3392" s="42"/>
      <c r="L3392" s="42"/>
      <c r="M3392" s="42"/>
      <c r="N3392" s="42"/>
      <c r="O3392" s="63"/>
      <c r="P3392" s="42"/>
      <c r="Q3392" s="42"/>
      <c r="S3392" s="42"/>
      <c r="T3392" s="39"/>
      <c r="U3392" s="39"/>
      <c r="V3392" s="39"/>
      <c r="W3392" s="39"/>
      <c r="X3392" s="39"/>
      <c r="Y3392" s="39"/>
      <c r="AN3392" s="68"/>
      <c r="AO3392" s="68"/>
    </row>
    <row r="3393" spans="1:41" s="43" customFormat="1" x14ac:dyDescent="0.25">
      <c r="A3393" s="42"/>
      <c r="B3393" s="42"/>
      <c r="C3393" s="42"/>
      <c r="D3393" s="42"/>
      <c r="E3393" s="42"/>
      <c r="F3393" s="62"/>
      <c r="G3393" s="62"/>
      <c r="H3393" s="63"/>
      <c r="I3393" s="293"/>
      <c r="K3393" s="42"/>
      <c r="L3393" s="42"/>
      <c r="M3393" s="42"/>
      <c r="N3393" s="42"/>
      <c r="O3393" s="63"/>
      <c r="P3393" s="42"/>
      <c r="Q3393" s="42"/>
      <c r="S3393" s="42"/>
      <c r="T3393" s="39"/>
      <c r="U3393" s="39"/>
      <c r="V3393" s="39"/>
      <c r="W3393" s="39"/>
      <c r="X3393" s="39"/>
      <c r="Y3393" s="39"/>
      <c r="AN3393" s="68"/>
      <c r="AO3393" s="68"/>
    </row>
    <row r="3394" spans="1:41" s="43" customFormat="1" x14ac:dyDescent="0.25">
      <c r="A3394" s="42"/>
      <c r="B3394" s="42"/>
      <c r="C3394" s="42"/>
      <c r="D3394" s="42"/>
      <c r="E3394" s="42"/>
      <c r="F3394" s="62"/>
      <c r="G3394" s="62"/>
      <c r="H3394" s="63"/>
      <c r="I3394" s="293"/>
      <c r="K3394" s="42"/>
      <c r="L3394" s="42"/>
      <c r="M3394" s="42"/>
      <c r="N3394" s="42"/>
      <c r="O3394" s="63"/>
      <c r="P3394" s="42"/>
      <c r="Q3394" s="42"/>
      <c r="S3394" s="42"/>
      <c r="T3394" s="39"/>
      <c r="U3394" s="39"/>
      <c r="V3394" s="39"/>
      <c r="W3394" s="39"/>
      <c r="X3394" s="39"/>
      <c r="Y3394" s="39"/>
      <c r="AN3394" s="68"/>
      <c r="AO3394" s="68"/>
    </row>
    <row r="3395" spans="1:41" s="43" customFormat="1" x14ac:dyDescent="0.25">
      <c r="A3395" s="42"/>
      <c r="B3395" s="42"/>
      <c r="C3395" s="42"/>
      <c r="D3395" s="42"/>
      <c r="E3395" s="42"/>
      <c r="F3395" s="62"/>
      <c r="G3395" s="62"/>
      <c r="H3395" s="63"/>
      <c r="I3395" s="293"/>
      <c r="K3395" s="42"/>
      <c r="L3395" s="42"/>
      <c r="M3395" s="42"/>
      <c r="N3395" s="42"/>
      <c r="O3395" s="63"/>
      <c r="P3395" s="42"/>
      <c r="Q3395" s="42"/>
      <c r="S3395" s="42"/>
      <c r="T3395" s="39"/>
      <c r="U3395" s="39"/>
      <c r="V3395" s="39"/>
      <c r="W3395" s="39"/>
      <c r="X3395" s="39"/>
      <c r="Y3395" s="39"/>
      <c r="AN3395" s="68"/>
      <c r="AO3395" s="68"/>
    </row>
    <row r="3396" spans="1:41" s="43" customFormat="1" x14ac:dyDescent="0.25">
      <c r="A3396" s="42"/>
      <c r="B3396" s="42"/>
      <c r="C3396" s="42"/>
      <c r="D3396" s="42"/>
      <c r="E3396" s="42"/>
      <c r="F3396" s="62"/>
      <c r="G3396" s="62"/>
      <c r="H3396" s="63"/>
      <c r="I3396" s="293"/>
      <c r="K3396" s="42"/>
      <c r="L3396" s="42"/>
      <c r="M3396" s="42"/>
      <c r="N3396" s="42"/>
      <c r="O3396" s="63"/>
      <c r="P3396" s="42"/>
      <c r="Q3396" s="42"/>
      <c r="S3396" s="42"/>
      <c r="T3396" s="39"/>
      <c r="U3396" s="39"/>
      <c r="V3396" s="39"/>
      <c r="W3396" s="39"/>
      <c r="X3396" s="39"/>
      <c r="Y3396" s="39"/>
      <c r="AN3396" s="68"/>
      <c r="AO3396" s="68"/>
    </row>
    <row r="3397" spans="1:41" s="43" customFormat="1" x14ac:dyDescent="0.25">
      <c r="A3397" s="42"/>
      <c r="B3397" s="42"/>
      <c r="C3397" s="42"/>
      <c r="D3397" s="42"/>
      <c r="E3397" s="42"/>
      <c r="F3397" s="62"/>
      <c r="G3397" s="62"/>
      <c r="H3397" s="63"/>
      <c r="I3397" s="293"/>
      <c r="K3397" s="42"/>
      <c r="L3397" s="42"/>
      <c r="M3397" s="42"/>
      <c r="N3397" s="42"/>
      <c r="O3397" s="63"/>
      <c r="P3397" s="42"/>
      <c r="Q3397" s="42"/>
      <c r="S3397" s="42"/>
      <c r="T3397" s="39"/>
      <c r="U3397" s="39"/>
      <c r="V3397" s="39"/>
      <c r="W3397" s="39"/>
      <c r="X3397" s="39"/>
      <c r="Y3397" s="39"/>
      <c r="AN3397" s="68"/>
      <c r="AO3397" s="68"/>
    </row>
    <row r="3398" spans="1:41" s="43" customFormat="1" x14ac:dyDescent="0.25">
      <c r="A3398" s="42"/>
      <c r="B3398" s="42"/>
      <c r="C3398" s="42"/>
      <c r="D3398" s="42"/>
      <c r="E3398" s="42"/>
      <c r="F3398" s="62"/>
      <c r="G3398" s="62"/>
      <c r="H3398" s="63"/>
      <c r="I3398" s="293"/>
      <c r="K3398" s="42"/>
      <c r="L3398" s="42"/>
      <c r="M3398" s="42"/>
      <c r="N3398" s="42"/>
      <c r="O3398" s="63"/>
      <c r="P3398" s="42"/>
      <c r="Q3398" s="42"/>
      <c r="S3398" s="42"/>
      <c r="T3398" s="39"/>
      <c r="U3398" s="39"/>
      <c r="V3398" s="39"/>
      <c r="W3398" s="39"/>
      <c r="X3398" s="39"/>
      <c r="Y3398" s="39"/>
      <c r="AN3398" s="68"/>
      <c r="AO3398" s="68"/>
    </row>
    <row r="3399" spans="1:41" s="43" customFormat="1" x14ac:dyDescent="0.25">
      <c r="A3399" s="42"/>
      <c r="B3399" s="42"/>
      <c r="C3399" s="42"/>
      <c r="D3399" s="42"/>
      <c r="E3399" s="42"/>
      <c r="F3399" s="62"/>
      <c r="G3399" s="62"/>
      <c r="H3399" s="63"/>
      <c r="I3399" s="293"/>
      <c r="K3399" s="42"/>
      <c r="L3399" s="42"/>
      <c r="M3399" s="42"/>
      <c r="N3399" s="42"/>
      <c r="O3399" s="63"/>
      <c r="P3399" s="42"/>
      <c r="Q3399" s="42"/>
      <c r="S3399" s="42"/>
      <c r="T3399" s="39"/>
      <c r="U3399" s="39"/>
      <c r="V3399" s="39"/>
      <c r="W3399" s="39"/>
      <c r="X3399" s="39"/>
      <c r="Y3399" s="39"/>
      <c r="AN3399" s="68"/>
      <c r="AO3399" s="68"/>
    </row>
    <row r="3400" spans="1:41" s="43" customFormat="1" x14ac:dyDescent="0.25">
      <c r="A3400" s="42"/>
      <c r="B3400" s="42"/>
      <c r="C3400" s="42"/>
      <c r="D3400" s="42"/>
      <c r="E3400" s="42"/>
      <c r="F3400" s="62"/>
      <c r="G3400" s="62"/>
      <c r="H3400" s="63"/>
      <c r="I3400" s="293"/>
      <c r="K3400" s="42"/>
      <c r="L3400" s="42"/>
      <c r="M3400" s="42"/>
      <c r="N3400" s="42"/>
      <c r="O3400" s="63"/>
      <c r="P3400" s="42"/>
      <c r="Q3400" s="42"/>
      <c r="S3400" s="42"/>
      <c r="T3400" s="39"/>
      <c r="U3400" s="39"/>
      <c r="V3400" s="39"/>
      <c r="W3400" s="39"/>
      <c r="X3400" s="39"/>
      <c r="Y3400" s="39"/>
      <c r="AN3400" s="68"/>
      <c r="AO3400" s="68"/>
    </row>
    <row r="3401" spans="1:41" s="43" customFormat="1" x14ac:dyDescent="0.25">
      <c r="A3401" s="42"/>
      <c r="B3401" s="42"/>
      <c r="C3401" s="42"/>
      <c r="D3401" s="42"/>
      <c r="E3401" s="42"/>
      <c r="F3401" s="62"/>
      <c r="G3401" s="62"/>
      <c r="H3401" s="63"/>
      <c r="I3401" s="293"/>
      <c r="K3401" s="42"/>
      <c r="L3401" s="42"/>
      <c r="M3401" s="42"/>
      <c r="N3401" s="42"/>
      <c r="O3401" s="63"/>
      <c r="P3401" s="42"/>
      <c r="Q3401" s="42"/>
      <c r="S3401" s="42"/>
      <c r="T3401" s="39"/>
      <c r="U3401" s="39"/>
      <c r="V3401" s="39"/>
      <c r="W3401" s="39"/>
      <c r="X3401" s="39"/>
      <c r="Y3401" s="39"/>
      <c r="AN3401" s="68"/>
      <c r="AO3401" s="68"/>
    </row>
    <row r="3402" spans="1:41" s="43" customFormat="1" x14ac:dyDescent="0.25">
      <c r="A3402" s="42"/>
      <c r="B3402" s="42"/>
      <c r="C3402" s="42"/>
      <c r="D3402" s="42"/>
      <c r="E3402" s="42"/>
      <c r="F3402" s="62"/>
      <c r="G3402" s="62"/>
      <c r="H3402" s="63"/>
      <c r="I3402" s="293"/>
      <c r="K3402" s="42"/>
      <c r="L3402" s="42"/>
      <c r="M3402" s="42"/>
      <c r="N3402" s="42"/>
      <c r="O3402" s="63"/>
      <c r="P3402" s="42"/>
      <c r="Q3402" s="42"/>
      <c r="S3402" s="42"/>
      <c r="T3402" s="39"/>
      <c r="U3402" s="39"/>
      <c r="V3402" s="39"/>
      <c r="W3402" s="39"/>
      <c r="X3402" s="39"/>
      <c r="Y3402" s="39"/>
      <c r="AN3402" s="68"/>
      <c r="AO3402" s="68"/>
    </row>
    <row r="3403" spans="1:41" s="43" customFormat="1" x14ac:dyDescent="0.25">
      <c r="A3403" s="42"/>
      <c r="B3403" s="42"/>
      <c r="C3403" s="42"/>
      <c r="D3403" s="42"/>
      <c r="E3403" s="42"/>
      <c r="F3403" s="62"/>
      <c r="G3403" s="62"/>
      <c r="H3403" s="63"/>
      <c r="I3403" s="293"/>
      <c r="K3403" s="42"/>
      <c r="L3403" s="42"/>
      <c r="M3403" s="42"/>
      <c r="N3403" s="42"/>
      <c r="O3403" s="63"/>
      <c r="P3403" s="42"/>
      <c r="Q3403" s="42"/>
      <c r="S3403" s="42"/>
      <c r="T3403" s="39"/>
      <c r="U3403" s="39"/>
      <c r="V3403" s="39"/>
      <c r="W3403" s="39"/>
      <c r="X3403" s="39"/>
      <c r="Y3403" s="39"/>
      <c r="AN3403" s="68"/>
      <c r="AO3403" s="68"/>
    </row>
    <row r="3404" spans="1:41" s="43" customFormat="1" x14ac:dyDescent="0.25">
      <c r="A3404" s="42"/>
      <c r="B3404" s="42"/>
      <c r="C3404" s="42"/>
      <c r="D3404" s="42"/>
      <c r="E3404" s="42"/>
      <c r="F3404" s="62"/>
      <c r="G3404" s="62"/>
      <c r="H3404" s="63"/>
      <c r="I3404" s="293"/>
      <c r="K3404" s="42"/>
      <c r="L3404" s="42"/>
      <c r="M3404" s="42"/>
      <c r="N3404" s="42"/>
      <c r="O3404" s="63"/>
      <c r="P3404" s="42"/>
      <c r="Q3404" s="42"/>
      <c r="S3404" s="42"/>
      <c r="T3404" s="39"/>
      <c r="U3404" s="39"/>
      <c r="V3404" s="39"/>
      <c r="W3404" s="39"/>
      <c r="X3404" s="39"/>
      <c r="Y3404" s="39"/>
      <c r="AN3404" s="68"/>
      <c r="AO3404" s="68"/>
    </row>
    <row r="3405" spans="1:41" s="43" customFormat="1" x14ac:dyDescent="0.25">
      <c r="A3405" s="42"/>
      <c r="B3405" s="42"/>
      <c r="C3405" s="42"/>
      <c r="D3405" s="42"/>
      <c r="E3405" s="42"/>
      <c r="F3405" s="62"/>
      <c r="G3405" s="62"/>
      <c r="H3405" s="63"/>
      <c r="I3405" s="293"/>
      <c r="K3405" s="42"/>
      <c r="L3405" s="42"/>
      <c r="M3405" s="42"/>
      <c r="N3405" s="42"/>
      <c r="O3405" s="63"/>
      <c r="P3405" s="42"/>
      <c r="Q3405" s="42"/>
      <c r="S3405" s="42"/>
      <c r="T3405" s="39"/>
      <c r="U3405" s="39"/>
      <c r="V3405" s="39"/>
      <c r="W3405" s="39"/>
      <c r="X3405" s="39"/>
      <c r="Y3405" s="39"/>
      <c r="AN3405" s="68"/>
      <c r="AO3405" s="68"/>
    </row>
    <row r="3406" spans="1:41" s="43" customFormat="1" x14ac:dyDescent="0.25">
      <c r="A3406" s="42"/>
      <c r="B3406" s="42"/>
      <c r="C3406" s="42"/>
      <c r="D3406" s="42"/>
      <c r="E3406" s="42"/>
      <c r="F3406" s="62"/>
      <c r="G3406" s="62"/>
      <c r="H3406" s="63"/>
      <c r="I3406" s="293"/>
      <c r="K3406" s="42"/>
      <c r="L3406" s="42"/>
      <c r="M3406" s="42"/>
      <c r="N3406" s="42"/>
      <c r="O3406" s="63"/>
      <c r="P3406" s="42"/>
      <c r="Q3406" s="42"/>
      <c r="S3406" s="42"/>
      <c r="T3406" s="39"/>
      <c r="U3406" s="39"/>
      <c r="V3406" s="39"/>
      <c r="W3406" s="39"/>
      <c r="X3406" s="39"/>
      <c r="Y3406" s="39"/>
      <c r="AN3406" s="68"/>
      <c r="AO3406" s="68"/>
    </row>
    <row r="3407" spans="1:41" s="43" customFormat="1" x14ac:dyDescent="0.25">
      <c r="A3407" s="42"/>
      <c r="B3407" s="42"/>
      <c r="C3407" s="42"/>
      <c r="D3407" s="42"/>
      <c r="E3407" s="42"/>
      <c r="F3407" s="62"/>
      <c r="G3407" s="62"/>
      <c r="H3407" s="63"/>
      <c r="I3407" s="293"/>
      <c r="K3407" s="42"/>
      <c r="L3407" s="42"/>
      <c r="M3407" s="42"/>
      <c r="N3407" s="42"/>
      <c r="O3407" s="63"/>
      <c r="P3407" s="42"/>
      <c r="Q3407" s="42"/>
      <c r="S3407" s="42"/>
      <c r="T3407" s="39"/>
      <c r="U3407" s="39"/>
      <c r="V3407" s="39"/>
      <c r="W3407" s="39"/>
      <c r="X3407" s="39"/>
      <c r="Y3407" s="39"/>
      <c r="AN3407" s="68"/>
      <c r="AO3407" s="68"/>
    </row>
    <row r="3408" spans="1:41" s="43" customFormat="1" x14ac:dyDescent="0.25">
      <c r="A3408" s="42"/>
      <c r="B3408" s="42"/>
      <c r="C3408" s="42"/>
      <c r="D3408" s="42"/>
      <c r="E3408" s="42"/>
      <c r="F3408" s="62"/>
      <c r="G3408" s="62"/>
      <c r="H3408" s="63"/>
      <c r="I3408" s="293"/>
      <c r="K3408" s="42"/>
      <c r="L3408" s="42"/>
      <c r="M3408" s="42"/>
      <c r="N3408" s="42"/>
      <c r="O3408" s="63"/>
      <c r="P3408" s="42"/>
      <c r="Q3408" s="42"/>
      <c r="S3408" s="42"/>
      <c r="T3408" s="39"/>
      <c r="U3408" s="39"/>
      <c r="V3408" s="39"/>
      <c r="W3408" s="39"/>
      <c r="X3408" s="39"/>
      <c r="Y3408" s="39"/>
      <c r="AN3408" s="68"/>
      <c r="AO3408" s="68"/>
    </row>
    <row r="3409" spans="1:41" s="43" customFormat="1" x14ac:dyDescent="0.25">
      <c r="A3409" s="42"/>
      <c r="B3409" s="42"/>
      <c r="C3409" s="42"/>
      <c r="D3409" s="42"/>
      <c r="E3409" s="42"/>
      <c r="F3409" s="62"/>
      <c r="G3409" s="62"/>
      <c r="H3409" s="63"/>
      <c r="I3409" s="293"/>
      <c r="K3409" s="42"/>
      <c r="L3409" s="42"/>
      <c r="M3409" s="42"/>
      <c r="N3409" s="42"/>
      <c r="O3409" s="63"/>
      <c r="P3409" s="42"/>
      <c r="Q3409" s="42"/>
      <c r="S3409" s="42"/>
      <c r="T3409" s="39"/>
      <c r="U3409" s="39"/>
      <c r="V3409" s="39"/>
      <c r="W3409" s="39"/>
      <c r="X3409" s="39"/>
      <c r="Y3409" s="39"/>
      <c r="AN3409" s="68"/>
      <c r="AO3409" s="68"/>
    </row>
    <row r="3410" spans="1:41" s="43" customFormat="1" x14ac:dyDescent="0.25">
      <c r="A3410" s="42"/>
      <c r="B3410" s="42"/>
      <c r="C3410" s="42"/>
      <c r="D3410" s="42"/>
      <c r="E3410" s="42"/>
      <c r="F3410" s="62"/>
      <c r="G3410" s="62"/>
      <c r="H3410" s="63"/>
      <c r="I3410" s="293"/>
      <c r="K3410" s="42"/>
      <c r="L3410" s="42"/>
      <c r="M3410" s="42"/>
      <c r="N3410" s="42"/>
      <c r="O3410" s="63"/>
      <c r="P3410" s="42"/>
      <c r="Q3410" s="42"/>
      <c r="S3410" s="42"/>
      <c r="T3410" s="39"/>
      <c r="U3410" s="39"/>
      <c r="V3410" s="39"/>
      <c r="W3410" s="39"/>
      <c r="X3410" s="39"/>
      <c r="Y3410" s="39"/>
      <c r="AN3410" s="68"/>
      <c r="AO3410" s="68"/>
    </row>
    <row r="3411" spans="1:41" s="43" customFormat="1" x14ac:dyDescent="0.25">
      <c r="A3411" s="42"/>
      <c r="B3411" s="42"/>
      <c r="C3411" s="42"/>
      <c r="D3411" s="42"/>
      <c r="E3411" s="42"/>
      <c r="F3411" s="62"/>
      <c r="G3411" s="62"/>
      <c r="H3411" s="63"/>
      <c r="I3411" s="293"/>
      <c r="K3411" s="42"/>
      <c r="L3411" s="42"/>
      <c r="M3411" s="42"/>
      <c r="N3411" s="42"/>
      <c r="O3411" s="63"/>
      <c r="P3411" s="42"/>
      <c r="Q3411" s="42"/>
      <c r="S3411" s="42"/>
      <c r="T3411" s="39"/>
      <c r="U3411" s="39"/>
      <c r="V3411" s="39"/>
      <c r="W3411" s="39"/>
      <c r="X3411" s="39"/>
      <c r="Y3411" s="39"/>
      <c r="AN3411" s="68"/>
      <c r="AO3411" s="68"/>
    </row>
    <row r="3412" spans="1:41" s="43" customFormat="1" x14ac:dyDescent="0.25">
      <c r="A3412" s="42"/>
      <c r="B3412" s="42"/>
      <c r="C3412" s="42"/>
      <c r="D3412" s="42"/>
      <c r="E3412" s="42"/>
      <c r="F3412" s="62"/>
      <c r="G3412" s="62"/>
      <c r="H3412" s="63"/>
      <c r="I3412" s="293"/>
      <c r="K3412" s="42"/>
      <c r="L3412" s="42"/>
      <c r="M3412" s="42"/>
      <c r="N3412" s="42"/>
      <c r="O3412" s="63"/>
      <c r="P3412" s="42"/>
      <c r="Q3412" s="42"/>
      <c r="S3412" s="42"/>
      <c r="T3412" s="39"/>
      <c r="U3412" s="39"/>
      <c r="V3412" s="39"/>
      <c r="W3412" s="39"/>
      <c r="X3412" s="39"/>
      <c r="Y3412" s="39"/>
      <c r="AN3412" s="68"/>
      <c r="AO3412" s="68"/>
    </row>
    <row r="3413" spans="1:41" s="43" customFormat="1" x14ac:dyDescent="0.25">
      <c r="A3413" s="42"/>
      <c r="B3413" s="42"/>
      <c r="C3413" s="42"/>
      <c r="D3413" s="42"/>
      <c r="E3413" s="42"/>
      <c r="F3413" s="62"/>
      <c r="G3413" s="62"/>
      <c r="H3413" s="63"/>
      <c r="I3413" s="293"/>
      <c r="K3413" s="42"/>
      <c r="L3413" s="42"/>
      <c r="M3413" s="42"/>
      <c r="N3413" s="42"/>
      <c r="O3413" s="63"/>
      <c r="P3413" s="42"/>
      <c r="Q3413" s="42"/>
      <c r="S3413" s="42"/>
      <c r="T3413" s="39"/>
      <c r="U3413" s="39"/>
      <c r="V3413" s="39"/>
      <c r="W3413" s="39"/>
      <c r="X3413" s="39"/>
      <c r="Y3413" s="39"/>
      <c r="AN3413" s="68"/>
      <c r="AO3413" s="68"/>
    </row>
    <row r="3414" spans="1:41" s="43" customFormat="1" x14ac:dyDescent="0.25">
      <c r="A3414" s="42"/>
      <c r="B3414" s="42"/>
      <c r="C3414" s="42"/>
      <c r="D3414" s="42"/>
      <c r="E3414" s="42"/>
      <c r="F3414" s="62"/>
      <c r="G3414" s="62"/>
      <c r="H3414" s="63"/>
      <c r="I3414" s="293"/>
      <c r="K3414" s="42"/>
      <c r="L3414" s="42"/>
      <c r="M3414" s="42"/>
      <c r="N3414" s="42"/>
      <c r="O3414" s="63"/>
      <c r="P3414" s="42"/>
      <c r="Q3414" s="42"/>
      <c r="S3414" s="42"/>
      <c r="T3414" s="39"/>
      <c r="U3414" s="39"/>
      <c r="V3414" s="39"/>
      <c r="W3414" s="39"/>
      <c r="X3414" s="39"/>
      <c r="Y3414" s="39"/>
      <c r="AN3414" s="68"/>
      <c r="AO3414" s="68"/>
    </row>
    <row r="3415" spans="1:41" s="43" customFormat="1" x14ac:dyDescent="0.25">
      <c r="A3415" s="42"/>
      <c r="B3415" s="42"/>
      <c r="C3415" s="42"/>
      <c r="D3415" s="42"/>
      <c r="E3415" s="42"/>
      <c r="F3415" s="62"/>
      <c r="G3415" s="62"/>
      <c r="H3415" s="63"/>
      <c r="I3415" s="293"/>
      <c r="K3415" s="42"/>
      <c r="L3415" s="42"/>
      <c r="M3415" s="42"/>
      <c r="N3415" s="42"/>
      <c r="O3415" s="63"/>
      <c r="P3415" s="42"/>
      <c r="Q3415" s="42"/>
      <c r="S3415" s="42"/>
      <c r="T3415" s="39"/>
      <c r="U3415" s="39"/>
      <c r="V3415" s="39"/>
      <c r="W3415" s="39"/>
      <c r="X3415" s="39"/>
      <c r="Y3415" s="39"/>
      <c r="AN3415" s="68"/>
      <c r="AO3415" s="68"/>
    </row>
    <row r="3416" spans="1:41" s="43" customFormat="1" x14ac:dyDescent="0.25">
      <c r="A3416" s="42"/>
      <c r="B3416" s="42"/>
      <c r="C3416" s="42"/>
      <c r="D3416" s="42"/>
      <c r="E3416" s="42"/>
      <c r="F3416" s="62"/>
      <c r="G3416" s="62"/>
      <c r="H3416" s="63"/>
      <c r="I3416" s="293"/>
      <c r="K3416" s="42"/>
      <c r="L3416" s="42"/>
      <c r="M3416" s="42"/>
      <c r="N3416" s="42"/>
      <c r="O3416" s="63"/>
      <c r="P3416" s="42"/>
      <c r="Q3416" s="42"/>
      <c r="S3416" s="42"/>
      <c r="T3416" s="39"/>
      <c r="U3416" s="39"/>
      <c r="V3416" s="39"/>
      <c r="W3416" s="39"/>
      <c r="X3416" s="39"/>
      <c r="Y3416" s="39"/>
      <c r="AN3416" s="68"/>
      <c r="AO3416" s="68"/>
    </row>
    <row r="3417" spans="1:41" s="43" customFormat="1" x14ac:dyDescent="0.25">
      <c r="A3417" s="42"/>
      <c r="B3417" s="42"/>
      <c r="C3417" s="42"/>
      <c r="D3417" s="42"/>
      <c r="E3417" s="42"/>
      <c r="F3417" s="62"/>
      <c r="G3417" s="62"/>
      <c r="H3417" s="63"/>
      <c r="I3417" s="293"/>
      <c r="K3417" s="42"/>
      <c r="L3417" s="42"/>
      <c r="M3417" s="42"/>
      <c r="N3417" s="42"/>
      <c r="O3417" s="63"/>
      <c r="P3417" s="42"/>
      <c r="Q3417" s="42"/>
      <c r="S3417" s="42"/>
      <c r="T3417" s="39"/>
      <c r="U3417" s="39"/>
      <c r="V3417" s="39"/>
      <c r="W3417" s="39"/>
      <c r="X3417" s="39"/>
      <c r="Y3417" s="39"/>
      <c r="AN3417" s="68"/>
      <c r="AO3417" s="68"/>
    </row>
    <row r="3418" spans="1:41" s="43" customFormat="1" x14ac:dyDescent="0.25">
      <c r="A3418" s="42"/>
      <c r="B3418" s="42"/>
      <c r="C3418" s="42"/>
      <c r="D3418" s="42"/>
      <c r="E3418" s="42"/>
      <c r="F3418" s="62"/>
      <c r="G3418" s="62"/>
      <c r="H3418" s="63"/>
      <c r="I3418" s="293"/>
      <c r="K3418" s="42"/>
      <c r="L3418" s="42"/>
      <c r="M3418" s="42"/>
      <c r="N3418" s="42"/>
      <c r="O3418" s="63"/>
      <c r="P3418" s="42"/>
      <c r="Q3418" s="42"/>
      <c r="S3418" s="42"/>
      <c r="T3418" s="39"/>
      <c r="U3418" s="39"/>
      <c r="V3418" s="39"/>
      <c r="W3418" s="39"/>
      <c r="X3418" s="39"/>
      <c r="Y3418" s="39"/>
      <c r="AN3418" s="68"/>
      <c r="AO3418" s="68"/>
    </row>
    <row r="3419" spans="1:41" s="43" customFormat="1" x14ac:dyDescent="0.25">
      <c r="A3419" s="42"/>
      <c r="B3419" s="42"/>
      <c r="C3419" s="42"/>
      <c r="D3419" s="42"/>
      <c r="E3419" s="42"/>
      <c r="F3419" s="62"/>
      <c r="G3419" s="62"/>
      <c r="H3419" s="63"/>
      <c r="I3419" s="293"/>
      <c r="K3419" s="42"/>
      <c r="L3419" s="42"/>
      <c r="M3419" s="42"/>
      <c r="N3419" s="42"/>
      <c r="O3419" s="63"/>
      <c r="P3419" s="42"/>
      <c r="Q3419" s="42"/>
      <c r="S3419" s="42"/>
      <c r="T3419" s="39"/>
      <c r="U3419" s="39"/>
      <c r="V3419" s="39"/>
      <c r="W3419" s="39"/>
      <c r="X3419" s="39"/>
      <c r="Y3419" s="39"/>
      <c r="AN3419" s="68"/>
      <c r="AO3419" s="68"/>
    </row>
    <row r="3420" spans="1:41" s="43" customFormat="1" x14ac:dyDescent="0.25">
      <c r="A3420" s="42"/>
      <c r="B3420" s="42"/>
      <c r="C3420" s="42"/>
      <c r="D3420" s="42"/>
      <c r="E3420" s="42"/>
      <c r="F3420" s="62"/>
      <c r="G3420" s="62"/>
      <c r="H3420" s="63"/>
      <c r="I3420" s="293"/>
      <c r="K3420" s="42"/>
      <c r="L3420" s="42"/>
      <c r="M3420" s="42"/>
      <c r="N3420" s="42"/>
      <c r="O3420" s="63"/>
      <c r="P3420" s="42"/>
      <c r="Q3420" s="42"/>
      <c r="S3420" s="42"/>
      <c r="T3420" s="39"/>
      <c r="U3420" s="39"/>
      <c r="V3420" s="39"/>
      <c r="W3420" s="39"/>
      <c r="X3420" s="39"/>
      <c r="Y3420" s="39"/>
      <c r="AN3420" s="68"/>
      <c r="AO3420" s="68"/>
    </row>
    <row r="3421" spans="1:41" s="43" customFormat="1" x14ac:dyDescent="0.25">
      <c r="A3421" s="42"/>
      <c r="B3421" s="42"/>
      <c r="C3421" s="42"/>
      <c r="D3421" s="42"/>
      <c r="E3421" s="42"/>
      <c r="F3421" s="62"/>
      <c r="G3421" s="62"/>
      <c r="H3421" s="63"/>
      <c r="I3421" s="293"/>
      <c r="K3421" s="42"/>
      <c r="L3421" s="42"/>
      <c r="M3421" s="42"/>
      <c r="N3421" s="42"/>
      <c r="O3421" s="63"/>
      <c r="P3421" s="42"/>
      <c r="Q3421" s="42"/>
      <c r="S3421" s="42"/>
      <c r="T3421" s="39"/>
      <c r="U3421" s="39"/>
      <c r="V3421" s="39"/>
      <c r="W3421" s="39"/>
      <c r="X3421" s="39"/>
      <c r="Y3421" s="39"/>
      <c r="AN3421" s="68"/>
      <c r="AO3421" s="68"/>
    </row>
    <row r="3422" spans="1:41" s="43" customFormat="1" x14ac:dyDescent="0.25">
      <c r="A3422" s="42"/>
      <c r="B3422" s="42"/>
      <c r="C3422" s="42"/>
      <c r="D3422" s="42"/>
      <c r="E3422" s="42"/>
      <c r="F3422" s="62"/>
      <c r="G3422" s="62"/>
      <c r="H3422" s="63"/>
      <c r="I3422" s="293"/>
      <c r="K3422" s="42"/>
      <c r="L3422" s="42"/>
      <c r="M3422" s="42"/>
      <c r="N3422" s="42"/>
      <c r="O3422" s="63"/>
      <c r="P3422" s="42"/>
      <c r="Q3422" s="42"/>
      <c r="S3422" s="42"/>
      <c r="T3422" s="39"/>
      <c r="U3422" s="39"/>
      <c r="V3422" s="39"/>
      <c r="W3422" s="39"/>
      <c r="X3422" s="39"/>
      <c r="Y3422" s="39"/>
      <c r="AN3422" s="68"/>
      <c r="AO3422" s="68"/>
    </row>
    <row r="3423" spans="1:41" s="43" customFormat="1" x14ac:dyDescent="0.25">
      <c r="A3423" s="42"/>
      <c r="B3423" s="42"/>
      <c r="C3423" s="42"/>
      <c r="D3423" s="42"/>
      <c r="E3423" s="42"/>
      <c r="F3423" s="62"/>
      <c r="G3423" s="62"/>
      <c r="H3423" s="63"/>
      <c r="I3423" s="293"/>
      <c r="K3423" s="42"/>
      <c r="L3423" s="42"/>
      <c r="M3423" s="42"/>
      <c r="N3423" s="42"/>
      <c r="O3423" s="63"/>
      <c r="P3423" s="42"/>
      <c r="Q3423" s="42"/>
      <c r="S3423" s="42"/>
      <c r="T3423" s="39"/>
      <c r="U3423" s="39"/>
      <c r="V3423" s="39"/>
      <c r="W3423" s="39"/>
      <c r="X3423" s="39"/>
      <c r="Y3423" s="39"/>
      <c r="AN3423" s="68"/>
      <c r="AO3423" s="68"/>
    </row>
    <row r="3424" spans="1:41" s="43" customFormat="1" x14ac:dyDescent="0.25">
      <c r="A3424" s="42"/>
      <c r="B3424" s="42"/>
      <c r="C3424" s="42"/>
      <c r="D3424" s="42"/>
      <c r="E3424" s="42"/>
      <c r="F3424" s="62"/>
      <c r="G3424" s="62"/>
      <c r="H3424" s="63"/>
      <c r="I3424" s="293"/>
      <c r="K3424" s="42"/>
      <c r="L3424" s="42"/>
      <c r="M3424" s="42"/>
      <c r="N3424" s="42"/>
      <c r="O3424" s="63"/>
      <c r="P3424" s="42"/>
      <c r="Q3424" s="42"/>
      <c r="S3424" s="42"/>
      <c r="T3424" s="39"/>
      <c r="U3424" s="39"/>
      <c r="V3424" s="39"/>
      <c r="W3424" s="39"/>
      <c r="X3424" s="39"/>
      <c r="Y3424" s="39"/>
      <c r="AN3424" s="68"/>
      <c r="AO3424" s="68"/>
    </row>
    <row r="3425" spans="1:41" s="43" customFormat="1" x14ac:dyDescent="0.25">
      <c r="A3425" s="42"/>
      <c r="B3425" s="42"/>
      <c r="C3425" s="42"/>
      <c r="D3425" s="42"/>
      <c r="E3425" s="42"/>
      <c r="F3425" s="62"/>
      <c r="G3425" s="62"/>
      <c r="H3425" s="63"/>
      <c r="I3425" s="293"/>
      <c r="K3425" s="42"/>
      <c r="L3425" s="42"/>
      <c r="M3425" s="42"/>
      <c r="N3425" s="42"/>
      <c r="O3425" s="63"/>
      <c r="P3425" s="42"/>
      <c r="Q3425" s="42"/>
      <c r="S3425" s="42"/>
      <c r="T3425" s="39"/>
      <c r="U3425" s="39"/>
      <c r="V3425" s="39"/>
      <c r="W3425" s="39"/>
      <c r="X3425" s="39"/>
      <c r="Y3425" s="39"/>
      <c r="AN3425" s="68"/>
      <c r="AO3425" s="68"/>
    </row>
    <row r="3426" spans="1:41" s="43" customFormat="1" x14ac:dyDescent="0.25">
      <c r="A3426" s="42"/>
      <c r="B3426" s="42"/>
      <c r="C3426" s="42"/>
      <c r="D3426" s="42"/>
      <c r="E3426" s="42"/>
      <c r="F3426" s="62"/>
      <c r="G3426" s="62"/>
      <c r="H3426" s="63"/>
      <c r="I3426" s="293"/>
      <c r="K3426" s="42"/>
      <c r="L3426" s="42"/>
      <c r="M3426" s="42"/>
      <c r="N3426" s="42"/>
      <c r="O3426" s="63"/>
      <c r="P3426" s="42"/>
      <c r="Q3426" s="42"/>
      <c r="S3426" s="42"/>
      <c r="T3426" s="39"/>
      <c r="U3426" s="39"/>
      <c r="V3426" s="39"/>
      <c r="W3426" s="39"/>
      <c r="X3426" s="39"/>
      <c r="Y3426" s="39"/>
      <c r="AN3426" s="68"/>
      <c r="AO3426" s="68"/>
    </row>
    <row r="3427" spans="1:41" s="43" customFormat="1" x14ac:dyDescent="0.25">
      <c r="A3427" s="42"/>
      <c r="B3427" s="42"/>
      <c r="C3427" s="42"/>
      <c r="D3427" s="42"/>
      <c r="E3427" s="42"/>
      <c r="F3427" s="62"/>
      <c r="G3427" s="62"/>
      <c r="H3427" s="63"/>
      <c r="I3427" s="293"/>
      <c r="K3427" s="42"/>
      <c r="L3427" s="42"/>
      <c r="M3427" s="42"/>
      <c r="N3427" s="42"/>
      <c r="O3427" s="63"/>
      <c r="P3427" s="42"/>
      <c r="Q3427" s="42"/>
      <c r="S3427" s="42"/>
      <c r="T3427" s="39"/>
      <c r="U3427" s="39"/>
      <c r="V3427" s="39"/>
      <c r="W3427" s="39"/>
      <c r="X3427" s="39"/>
      <c r="Y3427" s="39"/>
      <c r="AN3427" s="68"/>
      <c r="AO3427" s="68"/>
    </row>
    <row r="3428" spans="1:41" s="43" customFormat="1" x14ac:dyDescent="0.25">
      <c r="A3428" s="42"/>
      <c r="B3428" s="42"/>
      <c r="C3428" s="42"/>
      <c r="D3428" s="42"/>
      <c r="E3428" s="42"/>
      <c r="F3428" s="62"/>
      <c r="G3428" s="62"/>
      <c r="H3428" s="63"/>
      <c r="I3428" s="293"/>
      <c r="K3428" s="42"/>
      <c r="L3428" s="42"/>
      <c r="M3428" s="42"/>
      <c r="N3428" s="42"/>
      <c r="O3428" s="63"/>
      <c r="P3428" s="42"/>
      <c r="Q3428" s="42"/>
      <c r="S3428" s="42"/>
      <c r="T3428" s="39"/>
      <c r="U3428" s="39"/>
      <c r="V3428" s="39"/>
      <c r="W3428" s="39"/>
      <c r="X3428" s="39"/>
      <c r="Y3428" s="39"/>
      <c r="AN3428" s="68"/>
      <c r="AO3428" s="68"/>
    </row>
    <row r="3429" spans="1:41" s="43" customFormat="1" x14ac:dyDescent="0.25">
      <c r="A3429" s="42"/>
      <c r="B3429" s="42"/>
      <c r="C3429" s="42"/>
      <c r="D3429" s="42"/>
      <c r="E3429" s="42"/>
      <c r="F3429" s="62"/>
      <c r="G3429" s="62"/>
      <c r="H3429" s="63"/>
      <c r="I3429" s="293"/>
      <c r="K3429" s="42"/>
      <c r="L3429" s="42"/>
      <c r="M3429" s="42"/>
      <c r="N3429" s="42"/>
      <c r="O3429" s="63"/>
      <c r="P3429" s="42"/>
      <c r="Q3429" s="42"/>
      <c r="S3429" s="42"/>
      <c r="T3429" s="39"/>
      <c r="U3429" s="39"/>
      <c r="V3429" s="39"/>
      <c r="W3429" s="39"/>
      <c r="X3429" s="39"/>
      <c r="Y3429" s="39"/>
      <c r="AN3429" s="68"/>
      <c r="AO3429" s="68"/>
    </row>
    <row r="3430" spans="1:41" s="43" customFormat="1" x14ac:dyDescent="0.25">
      <c r="A3430" s="42"/>
      <c r="B3430" s="42"/>
      <c r="C3430" s="42"/>
      <c r="D3430" s="42"/>
      <c r="E3430" s="42"/>
      <c r="F3430" s="62"/>
      <c r="G3430" s="62"/>
      <c r="H3430" s="63"/>
      <c r="I3430" s="293"/>
      <c r="K3430" s="42"/>
      <c r="L3430" s="42"/>
      <c r="M3430" s="42"/>
      <c r="N3430" s="42"/>
      <c r="O3430" s="63"/>
      <c r="P3430" s="42"/>
      <c r="Q3430" s="42"/>
      <c r="S3430" s="42"/>
      <c r="T3430" s="39"/>
      <c r="U3430" s="39"/>
      <c r="V3430" s="39"/>
      <c r="W3430" s="39"/>
      <c r="X3430" s="39"/>
      <c r="Y3430" s="39"/>
      <c r="AN3430" s="68"/>
      <c r="AO3430" s="68"/>
    </row>
    <row r="3431" spans="1:41" s="43" customFormat="1" x14ac:dyDescent="0.25">
      <c r="A3431" s="42"/>
      <c r="B3431" s="42"/>
      <c r="C3431" s="42"/>
      <c r="D3431" s="42"/>
      <c r="E3431" s="42"/>
      <c r="F3431" s="62"/>
      <c r="G3431" s="62"/>
      <c r="H3431" s="63"/>
      <c r="I3431" s="293"/>
      <c r="K3431" s="42"/>
      <c r="L3431" s="42"/>
      <c r="M3431" s="42"/>
      <c r="N3431" s="42"/>
      <c r="O3431" s="63"/>
      <c r="P3431" s="42"/>
      <c r="Q3431" s="42"/>
      <c r="S3431" s="42"/>
      <c r="T3431" s="39"/>
      <c r="U3431" s="39"/>
      <c r="V3431" s="39"/>
      <c r="W3431" s="39"/>
      <c r="X3431" s="39"/>
      <c r="Y3431" s="39"/>
      <c r="AN3431" s="68"/>
      <c r="AO3431" s="68"/>
    </row>
    <row r="3432" spans="1:41" s="43" customFormat="1" x14ac:dyDescent="0.25">
      <c r="A3432" s="42"/>
      <c r="B3432" s="42"/>
      <c r="C3432" s="42"/>
      <c r="D3432" s="42"/>
      <c r="E3432" s="42"/>
      <c r="F3432" s="62"/>
      <c r="G3432" s="62"/>
      <c r="H3432" s="63"/>
      <c r="I3432" s="293"/>
      <c r="K3432" s="42"/>
      <c r="L3432" s="42"/>
      <c r="M3432" s="42"/>
      <c r="N3432" s="42"/>
      <c r="O3432" s="63"/>
      <c r="P3432" s="42"/>
      <c r="Q3432" s="42"/>
      <c r="S3432" s="42"/>
      <c r="T3432" s="39"/>
      <c r="U3432" s="39"/>
      <c r="V3432" s="39"/>
      <c r="W3432" s="39"/>
      <c r="X3432" s="39"/>
      <c r="Y3432" s="39"/>
      <c r="AN3432" s="68"/>
      <c r="AO3432" s="68"/>
    </row>
    <row r="3433" spans="1:41" s="43" customFormat="1" x14ac:dyDescent="0.25">
      <c r="A3433" s="42"/>
      <c r="B3433" s="42"/>
      <c r="C3433" s="42"/>
      <c r="D3433" s="42"/>
      <c r="E3433" s="42"/>
      <c r="F3433" s="62"/>
      <c r="G3433" s="62"/>
      <c r="H3433" s="63"/>
      <c r="I3433" s="293"/>
      <c r="K3433" s="42"/>
      <c r="L3433" s="42"/>
      <c r="M3433" s="42"/>
      <c r="N3433" s="42"/>
      <c r="O3433" s="63"/>
      <c r="P3433" s="42"/>
      <c r="Q3433" s="42"/>
      <c r="S3433" s="42"/>
      <c r="T3433" s="39"/>
      <c r="U3433" s="39"/>
      <c r="V3433" s="39"/>
      <c r="W3433" s="39"/>
      <c r="X3433" s="39"/>
      <c r="Y3433" s="39"/>
      <c r="AN3433" s="68"/>
      <c r="AO3433" s="68"/>
    </row>
    <row r="3434" spans="1:41" s="43" customFormat="1" x14ac:dyDescent="0.25">
      <c r="A3434" s="42"/>
      <c r="B3434" s="42"/>
      <c r="C3434" s="42"/>
      <c r="D3434" s="42"/>
      <c r="E3434" s="42"/>
      <c r="F3434" s="62"/>
      <c r="G3434" s="62"/>
      <c r="H3434" s="63"/>
      <c r="I3434" s="293"/>
      <c r="K3434" s="42"/>
      <c r="L3434" s="42"/>
      <c r="M3434" s="42"/>
      <c r="N3434" s="42"/>
      <c r="O3434" s="63"/>
      <c r="P3434" s="42"/>
      <c r="Q3434" s="42"/>
      <c r="S3434" s="42"/>
      <c r="T3434" s="39"/>
      <c r="U3434" s="39"/>
      <c r="V3434" s="39"/>
      <c r="W3434" s="39"/>
      <c r="X3434" s="39"/>
      <c r="Y3434" s="39"/>
      <c r="AN3434" s="68"/>
      <c r="AO3434" s="68"/>
    </row>
    <row r="3435" spans="1:41" s="43" customFormat="1" x14ac:dyDescent="0.25">
      <c r="A3435" s="42"/>
      <c r="B3435" s="42"/>
      <c r="C3435" s="42"/>
      <c r="D3435" s="42"/>
      <c r="E3435" s="42"/>
      <c r="F3435" s="62"/>
      <c r="G3435" s="62"/>
      <c r="H3435" s="63"/>
      <c r="I3435" s="293"/>
      <c r="K3435" s="42"/>
      <c r="L3435" s="42"/>
      <c r="M3435" s="42"/>
      <c r="N3435" s="42"/>
      <c r="O3435" s="63"/>
      <c r="P3435" s="42"/>
      <c r="Q3435" s="42"/>
      <c r="S3435" s="42"/>
      <c r="T3435" s="39"/>
      <c r="U3435" s="39"/>
      <c r="V3435" s="39"/>
      <c r="W3435" s="39"/>
      <c r="X3435" s="39"/>
      <c r="Y3435" s="39"/>
      <c r="AN3435" s="68"/>
      <c r="AO3435" s="68"/>
    </row>
    <row r="3436" spans="1:41" s="43" customFormat="1" x14ac:dyDescent="0.25">
      <c r="A3436" s="42"/>
      <c r="B3436" s="42"/>
      <c r="C3436" s="42"/>
      <c r="D3436" s="42"/>
      <c r="E3436" s="42"/>
      <c r="F3436" s="62"/>
      <c r="G3436" s="62"/>
      <c r="H3436" s="63"/>
      <c r="I3436" s="293"/>
      <c r="K3436" s="42"/>
      <c r="L3436" s="42"/>
      <c r="M3436" s="42"/>
      <c r="N3436" s="42"/>
      <c r="O3436" s="63"/>
      <c r="P3436" s="42"/>
      <c r="Q3436" s="42"/>
      <c r="S3436" s="42"/>
      <c r="T3436" s="39"/>
      <c r="U3436" s="39"/>
      <c r="V3436" s="39"/>
      <c r="W3436" s="39"/>
      <c r="X3436" s="39"/>
      <c r="Y3436" s="39"/>
      <c r="AN3436" s="68"/>
      <c r="AO3436" s="68"/>
    </row>
    <row r="3437" spans="1:41" s="43" customFormat="1" x14ac:dyDescent="0.25">
      <c r="A3437" s="42"/>
      <c r="B3437" s="42"/>
      <c r="C3437" s="42"/>
      <c r="D3437" s="42"/>
      <c r="E3437" s="42"/>
      <c r="F3437" s="62"/>
      <c r="G3437" s="62"/>
      <c r="H3437" s="63"/>
      <c r="I3437" s="293"/>
      <c r="K3437" s="42"/>
      <c r="L3437" s="42"/>
      <c r="M3437" s="42"/>
      <c r="N3437" s="42"/>
      <c r="O3437" s="63"/>
      <c r="P3437" s="42"/>
      <c r="Q3437" s="42"/>
      <c r="S3437" s="42"/>
      <c r="T3437" s="39"/>
      <c r="U3437" s="39"/>
      <c r="V3437" s="39"/>
      <c r="W3437" s="39"/>
      <c r="X3437" s="39"/>
      <c r="Y3437" s="39"/>
      <c r="AN3437" s="68"/>
      <c r="AO3437" s="68"/>
    </row>
    <row r="3438" spans="1:41" s="43" customFormat="1" x14ac:dyDescent="0.25">
      <c r="A3438" s="42"/>
      <c r="B3438" s="42"/>
      <c r="C3438" s="42"/>
      <c r="D3438" s="42"/>
      <c r="E3438" s="42"/>
      <c r="F3438" s="62"/>
      <c r="G3438" s="62"/>
      <c r="H3438" s="63"/>
      <c r="I3438" s="293"/>
      <c r="K3438" s="42"/>
      <c r="L3438" s="42"/>
      <c r="M3438" s="42"/>
      <c r="N3438" s="42"/>
      <c r="O3438" s="63"/>
      <c r="P3438" s="42"/>
      <c r="Q3438" s="42"/>
      <c r="S3438" s="42"/>
      <c r="T3438" s="39"/>
      <c r="U3438" s="39"/>
      <c r="V3438" s="39"/>
      <c r="W3438" s="39"/>
      <c r="X3438" s="39"/>
      <c r="Y3438" s="39"/>
      <c r="AN3438" s="68"/>
      <c r="AO3438" s="68"/>
    </row>
    <row r="3439" spans="1:41" s="43" customFormat="1" x14ac:dyDescent="0.25">
      <c r="A3439" s="42"/>
      <c r="B3439" s="42"/>
      <c r="C3439" s="42"/>
      <c r="D3439" s="42"/>
      <c r="E3439" s="42"/>
      <c r="F3439" s="62"/>
      <c r="G3439" s="62"/>
      <c r="H3439" s="63"/>
      <c r="I3439" s="293"/>
      <c r="K3439" s="42"/>
      <c r="L3439" s="42"/>
      <c r="M3439" s="42"/>
      <c r="N3439" s="42"/>
      <c r="O3439" s="63"/>
      <c r="P3439" s="42"/>
      <c r="Q3439" s="42"/>
      <c r="S3439" s="42"/>
      <c r="T3439" s="39"/>
      <c r="U3439" s="39"/>
      <c r="V3439" s="39"/>
      <c r="W3439" s="39"/>
      <c r="X3439" s="39"/>
      <c r="Y3439" s="39"/>
      <c r="AN3439" s="68"/>
      <c r="AO3439" s="68"/>
    </row>
    <row r="3440" spans="1:41" s="43" customFormat="1" x14ac:dyDescent="0.25">
      <c r="A3440" s="42"/>
      <c r="B3440" s="42"/>
      <c r="C3440" s="42"/>
      <c r="D3440" s="42"/>
      <c r="E3440" s="42"/>
      <c r="F3440" s="62"/>
      <c r="G3440" s="62"/>
      <c r="H3440" s="63"/>
      <c r="I3440" s="293"/>
      <c r="K3440" s="42"/>
      <c r="L3440" s="42"/>
      <c r="M3440" s="42"/>
      <c r="N3440" s="42"/>
      <c r="O3440" s="63"/>
      <c r="P3440" s="42"/>
      <c r="Q3440" s="42"/>
      <c r="S3440" s="42"/>
      <c r="T3440" s="39"/>
      <c r="U3440" s="39"/>
      <c r="V3440" s="39"/>
      <c r="W3440" s="39"/>
      <c r="X3440" s="39"/>
      <c r="Y3440" s="39"/>
      <c r="AN3440" s="68"/>
      <c r="AO3440" s="68"/>
    </row>
    <row r="3441" spans="1:41" s="43" customFormat="1" x14ac:dyDescent="0.25">
      <c r="A3441" s="42"/>
      <c r="B3441" s="42"/>
      <c r="C3441" s="42"/>
      <c r="D3441" s="42"/>
      <c r="E3441" s="42"/>
      <c r="F3441" s="62"/>
      <c r="G3441" s="62"/>
      <c r="H3441" s="63"/>
      <c r="I3441" s="293"/>
      <c r="K3441" s="42"/>
      <c r="L3441" s="42"/>
      <c r="M3441" s="42"/>
      <c r="N3441" s="42"/>
      <c r="O3441" s="63"/>
      <c r="P3441" s="42"/>
      <c r="Q3441" s="42"/>
      <c r="S3441" s="42"/>
      <c r="T3441" s="39"/>
      <c r="U3441" s="39"/>
      <c r="V3441" s="39"/>
      <c r="W3441" s="39"/>
      <c r="X3441" s="39"/>
      <c r="Y3441" s="39"/>
      <c r="AN3441" s="68"/>
      <c r="AO3441" s="68"/>
    </row>
    <row r="3442" spans="1:41" s="43" customFormat="1" x14ac:dyDescent="0.25">
      <c r="A3442" s="42"/>
      <c r="B3442" s="42"/>
      <c r="C3442" s="42"/>
      <c r="D3442" s="42"/>
      <c r="E3442" s="42"/>
      <c r="F3442" s="62"/>
      <c r="G3442" s="62"/>
      <c r="H3442" s="63"/>
      <c r="I3442" s="293"/>
      <c r="K3442" s="42"/>
      <c r="L3442" s="42"/>
      <c r="M3442" s="42"/>
      <c r="N3442" s="42"/>
      <c r="O3442" s="63"/>
      <c r="P3442" s="42"/>
      <c r="Q3442" s="42"/>
      <c r="S3442" s="42"/>
      <c r="T3442" s="39"/>
      <c r="U3442" s="39"/>
      <c r="V3442" s="39"/>
      <c r="W3442" s="39"/>
      <c r="X3442" s="39"/>
      <c r="Y3442" s="39"/>
      <c r="AN3442" s="68"/>
      <c r="AO3442" s="68"/>
    </row>
    <row r="3443" spans="1:41" s="43" customFormat="1" x14ac:dyDescent="0.25">
      <c r="A3443" s="42"/>
      <c r="B3443" s="42"/>
      <c r="C3443" s="42"/>
      <c r="D3443" s="42"/>
      <c r="E3443" s="42"/>
      <c r="F3443" s="62"/>
      <c r="G3443" s="62"/>
      <c r="H3443" s="63"/>
      <c r="I3443" s="293"/>
      <c r="K3443" s="42"/>
      <c r="L3443" s="42"/>
      <c r="M3443" s="42"/>
      <c r="N3443" s="42"/>
      <c r="O3443" s="63"/>
      <c r="P3443" s="42"/>
      <c r="Q3443" s="42"/>
      <c r="S3443" s="42"/>
      <c r="T3443" s="39"/>
      <c r="U3443" s="39"/>
      <c r="V3443" s="39"/>
      <c r="W3443" s="39"/>
      <c r="X3443" s="39"/>
      <c r="Y3443" s="39"/>
      <c r="AN3443" s="68"/>
      <c r="AO3443" s="68"/>
    </row>
    <row r="3444" spans="1:41" s="43" customFormat="1" x14ac:dyDescent="0.25">
      <c r="A3444" s="42"/>
      <c r="B3444" s="42"/>
      <c r="C3444" s="42"/>
      <c r="D3444" s="42"/>
      <c r="E3444" s="42"/>
      <c r="F3444" s="62"/>
      <c r="G3444" s="62"/>
      <c r="H3444" s="63"/>
      <c r="I3444" s="293"/>
      <c r="K3444" s="42"/>
      <c r="L3444" s="42"/>
      <c r="M3444" s="42"/>
      <c r="N3444" s="42"/>
      <c r="O3444" s="63"/>
      <c r="P3444" s="42"/>
      <c r="Q3444" s="42"/>
      <c r="S3444" s="42"/>
      <c r="T3444" s="39"/>
      <c r="U3444" s="39"/>
      <c r="V3444" s="39"/>
      <c r="W3444" s="39"/>
      <c r="X3444" s="39"/>
      <c r="Y3444" s="39"/>
      <c r="AN3444" s="68"/>
      <c r="AO3444" s="68"/>
    </row>
    <row r="3445" spans="1:41" s="43" customFormat="1" x14ac:dyDescent="0.25">
      <c r="A3445" s="42"/>
      <c r="B3445" s="42"/>
      <c r="C3445" s="42"/>
      <c r="D3445" s="42"/>
      <c r="E3445" s="42"/>
      <c r="F3445" s="62"/>
      <c r="G3445" s="62"/>
      <c r="H3445" s="63"/>
      <c r="I3445" s="293"/>
      <c r="K3445" s="42"/>
      <c r="L3445" s="42"/>
      <c r="M3445" s="42"/>
      <c r="N3445" s="42"/>
      <c r="O3445" s="63"/>
      <c r="P3445" s="42"/>
      <c r="Q3445" s="42"/>
      <c r="S3445" s="42"/>
      <c r="T3445" s="39"/>
      <c r="U3445" s="39"/>
      <c r="V3445" s="39"/>
      <c r="W3445" s="39"/>
      <c r="X3445" s="39"/>
      <c r="Y3445" s="39"/>
      <c r="AN3445" s="68"/>
      <c r="AO3445" s="68"/>
    </row>
    <row r="3446" spans="1:41" s="43" customFormat="1" x14ac:dyDescent="0.25">
      <c r="A3446" s="42"/>
      <c r="B3446" s="42"/>
      <c r="C3446" s="42"/>
      <c r="D3446" s="42"/>
      <c r="E3446" s="42"/>
      <c r="F3446" s="62"/>
      <c r="G3446" s="62"/>
      <c r="H3446" s="63"/>
      <c r="I3446" s="293"/>
      <c r="K3446" s="42"/>
      <c r="L3446" s="42"/>
      <c r="M3446" s="42"/>
      <c r="N3446" s="42"/>
      <c r="O3446" s="63"/>
      <c r="P3446" s="42"/>
      <c r="Q3446" s="42"/>
      <c r="S3446" s="42"/>
      <c r="T3446" s="39"/>
      <c r="U3446" s="39"/>
      <c r="V3446" s="39"/>
      <c r="W3446" s="39"/>
      <c r="X3446" s="39"/>
      <c r="Y3446" s="39"/>
      <c r="AN3446" s="68"/>
      <c r="AO3446" s="68"/>
    </row>
    <row r="3447" spans="1:41" s="43" customFormat="1" x14ac:dyDescent="0.25">
      <c r="A3447" s="42"/>
      <c r="B3447" s="42"/>
      <c r="C3447" s="42"/>
      <c r="D3447" s="42"/>
      <c r="E3447" s="42"/>
      <c r="F3447" s="62"/>
      <c r="G3447" s="62"/>
      <c r="H3447" s="63"/>
      <c r="I3447" s="293"/>
      <c r="K3447" s="42"/>
      <c r="L3447" s="42"/>
      <c r="M3447" s="42"/>
      <c r="N3447" s="42"/>
      <c r="O3447" s="63"/>
      <c r="P3447" s="42"/>
      <c r="Q3447" s="42"/>
      <c r="S3447" s="42"/>
      <c r="T3447" s="39"/>
      <c r="U3447" s="39"/>
      <c r="V3447" s="39"/>
      <c r="W3447" s="39"/>
      <c r="X3447" s="39"/>
      <c r="Y3447" s="39"/>
      <c r="AN3447" s="68"/>
      <c r="AO3447" s="68"/>
    </row>
    <row r="3448" spans="1:41" s="43" customFormat="1" x14ac:dyDescent="0.25">
      <c r="A3448" s="42"/>
      <c r="B3448" s="42"/>
      <c r="C3448" s="42"/>
      <c r="D3448" s="42"/>
      <c r="E3448" s="42"/>
      <c r="F3448" s="62"/>
      <c r="G3448" s="62"/>
      <c r="H3448" s="63"/>
      <c r="I3448" s="293"/>
      <c r="K3448" s="42"/>
      <c r="L3448" s="42"/>
      <c r="M3448" s="42"/>
      <c r="N3448" s="42"/>
      <c r="O3448" s="63"/>
      <c r="P3448" s="42"/>
      <c r="Q3448" s="42"/>
      <c r="S3448" s="42"/>
      <c r="T3448" s="39"/>
      <c r="U3448" s="39"/>
      <c r="V3448" s="39"/>
      <c r="W3448" s="39"/>
      <c r="X3448" s="39"/>
      <c r="Y3448" s="39"/>
      <c r="AN3448" s="68"/>
      <c r="AO3448" s="68"/>
    </row>
    <row r="3449" spans="1:41" s="43" customFormat="1" x14ac:dyDescent="0.25">
      <c r="A3449" s="42"/>
      <c r="B3449" s="42"/>
      <c r="C3449" s="42"/>
      <c r="D3449" s="42"/>
      <c r="E3449" s="42"/>
      <c r="F3449" s="62"/>
      <c r="G3449" s="62"/>
      <c r="H3449" s="63"/>
      <c r="I3449" s="293"/>
      <c r="K3449" s="42"/>
      <c r="L3449" s="42"/>
      <c r="M3449" s="42"/>
      <c r="N3449" s="42"/>
      <c r="O3449" s="63"/>
      <c r="P3449" s="42"/>
      <c r="Q3449" s="42"/>
      <c r="S3449" s="42"/>
      <c r="T3449" s="39"/>
      <c r="U3449" s="39"/>
      <c r="V3449" s="39"/>
      <c r="W3449" s="39"/>
      <c r="X3449" s="39"/>
      <c r="Y3449" s="39"/>
      <c r="AN3449" s="68"/>
      <c r="AO3449" s="68"/>
    </row>
    <row r="3450" spans="1:41" s="43" customFormat="1" x14ac:dyDescent="0.25">
      <c r="A3450" s="42"/>
      <c r="B3450" s="42"/>
      <c r="C3450" s="42"/>
      <c r="D3450" s="42"/>
      <c r="E3450" s="42"/>
      <c r="F3450" s="62"/>
      <c r="G3450" s="62"/>
      <c r="H3450" s="63"/>
      <c r="I3450" s="293"/>
      <c r="K3450" s="42"/>
      <c r="L3450" s="42"/>
      <c r="M3450" s="42"/>
      <c r="N3450" s="42"/>
      <c r="O3450" s="63"/>
      <c r="P3450" s="42"/>
      <c r="Q3450" s="42"/>
      <c r="S3450" s="42"/>
      <c r="T3450" s="39"/>
      <c r="U3450" s="39"/>
      <c r="V3450" s="39"/>
      <c r="W3450" s="39"/>
      <c r="X3450" s="39"/>
      <c r="Y3450" s="39"/>
      <c r="AN3450" s="68"/>
      <c r="AO3450" s="68"/>
    </row>
    <row r="3451" spans="1:41" s="43" customFormat="1" x14ac:dyDescent="0.25">
      <c r="A3451" s="42"/>
      <c r="B3451" s="42"/>
      <c r="C3451" s="42"/>
      <c r="D3451" s="42"/>
      <c r="E3451" s="42"/>
      <c r="F3451" s="62"/>
      <c r="G3451" s="62"/>
      <c r="H3451" s="63"/>
      <c r="I3451" s="293"/>
      <c r="K3451" s="42"/>
      <c r="L3451" s="42"/>
      <c r="M3451" s="42"/>
      <c r="N3451" s="42"/>
      <c r="O3451" s="63"/>
      <c r="P3451" s="42"/>
      <c r="Q3451" s="42"/>
      <c r="S3451" s="42"/>
      <c r="T3451" s="39"/>
      <c r="U3451" s="39"/>
      <c r="V3451" s="39"/>
      <c r="W3451" s="39"/>
      <c r="X3451" s="39"/>
      <c r="Y3451" s="39"/>
      <c r="AN3451" s="68"/>
      <c r="AO3451" s="68"/>
    </row>
    <row r="3452" spans="1:41" s="43" customFormat="1" x14ac:dyDescent="0.25">
      <c r="A3452" s="42"/>
      <c r="B3452" s="42"/>
      <c r="C3452" s="42"/>
      <c r="D3452" s="42"/>
      <c r="E3452" s="42"/>
      <c r="F3452" s="62"/>
      <c r="G3452" s="62"/>
      <c r="H3452" s="63"/>
      <c r="I3452" s="293"/>
      <c r="K3452" s="42"/>
      <c r="L3452" s="42"/>
      <c r="M3452" s="42"/>
      <c r="N3452" s="42"/>
      <c r="O3452" s="63"/>
      <c r="P3452" s="42"/>
      <c r="Q3452" s="42"/>
      <c r="S3452" s="42"/>
      <c r="T3452" s="39"/>
      <c r="U3452" s="39"/>
      <c r="V3452" s="39"/>
      <c r="W3452" s="39"/>
      <c r="X3452" s="39"/>
      <c r="Y3452" s="39"/>
      <c r="AN3452" s="68"/>
      <c r="AO3452" s="68"/>
    </row>
    <row r="3453" spans="1:41" s="43" customFormat="1" x14ac:dyDescent="0.25">
      <c r="A3453" s="42"/>
      <c r="B3453" s="42"/>
      <c r="C3453" s="42"/>
      <c r="D3453" s="42"/>
      <c r="E3453" s="42"/>
      <c r="F3453" s="62"/>
      <c r="G3453" s="62"/>
      <c r="H3453" s="63"/>
      <c r="I3453" s="293"/>
      <c r="K3453" s="42"/>
      <c r="L3453" s="42"/>
      <c r="M3453" s="42"/>
      <c r="N3453" s="42"/>
      <c r="O3453" s="63"/>
      <c r="P3453" s="42"/>
      <c r="Q3453" s="42"/>
      <c r="S3453" s="42"/>
      <c r="T3453" s="39"/>
      <c r="U3453" s="39"/>
      <c r="V3453" s="39"/>
      <c r="W3453" s="39"/>
      <c r="X3453" s="39"/>
      <c r="Y3453" s="39"/>
      <c r="AN3453" s="68"/>
      <c r="AO3453" s="68"/>
    </row>
    <row r="3454" spans="1:41" s="43" customFormat="1" x14ac:dyDescent="0.25">
      <c r="A3454" s="42"/>
      <c r="B3454" s="42"/>
      <c r="C3454" s="42"/>
      <c r="D3454" s="42"/>
      <c r="E3454" s="42"/>
      <c r="F3454" s="62"/>
      <c r="G3454" s="62"/>
      <c r="H3454" s="63"/>
      <c r="I3454" s="293"/>
      <c r="K3454" s="42"/>
      <c r="L3454" s="42"/>
      <c r="M3454" s="42"/>
      <c r="N3454" s="42"/>
      <c r="O3454" s="63"/>
      <c r="P3454" s="42"/>
      <c r="Q3454" s="42"/>
      <c r="S3454" s="42"/>
      <c r="T3454" s="39"/>
      <c r="U3454" s="39"/>
      <c r="V3454" s="39"/>
      <c r="W3454" s="39"/>
      <c r="X3454" s="39"/>
      <c r="Y3454" s="39"/>
      <c r="AN3454" s="68"/>
      <c r="AO3454" s="68"/>
    </row>
    <row r="3455" spans="1:41" s="43" customFormat="1" x14ac:dyDescent="0.25">
      <c r="A3455" s="42"/>
      <c r="B3455" s="42"/>
      <c r="C3455" s="42"/>
      <c r="D3455" s="42"/>
      <c r="E3455" s="42"/>
      <c r="F3455" s="62"/>
      <c r="G3455" s="62"/>
      <c r="H3455" s="63"/>
      <c r="I3455" s="293"/>
      <c r="K3455" s="42"/>
      <c r="L3455" s="42"/>
      <c r="M3455" s="42"/>
      <c r="N3455" s="42"/>
      <c r="O3455" s="63"/>
      <c r="P3455" s="42"/>
      <c r="Q3455" s="42"/>
      <c r="S3455" s="42"/>
      <c r="T3455" s="39"/>
      <c r="U3455" s="39"/>
      <c r="V3455" s="39"/>
      <c r="W3455" s="39"/>
      <c r="X3455" s="39"/>
      <c r="Y3455" s="39"/>
      <c r="AN3455" s="68"/>
      <c r="AO3455" s="68"/>
    </row>
    <row r="3456" spans="1:41" s="43" customFormat="1" x14ac:dyDescent="0.25">
      <c r="A3456" s="42"/>
      <c r="B3456" s="42"/>
      <c r="C3456" s="42"/>
      <c r="D3456" s="42"/>
      <c r="E3456" s="42"/>
      <c r="F3456" s="62"/>
      <c r="G3456" s="62"/>
      <c r="H3456" s="63"/>
      <c r="I3456" s="293"/>
      <c r="K3456" s="42"/>
      <c r="L3456" s="42"/>
      <c r="M3456" s="42"/>
      <c r="N3456" s="42"/>
      <c r="O3456" s="63"/>
      <c r="P3456" s="42"/>
      <c r="Q3456" s="42"/>
      <c r="S3456" s="42"/>
      <c r="T3456" s="39"/>
      <c r="U3456" s="39"/>
      <c r="V3456" s="39"/>
      <c r="W3456" s="39"/>
      <c r="X3456" s="39"/>
      <c r="Y3456" s="39"/>
      <c r="AN3456" s="68"/>
      <c r="AO3456" s="68"/>
    </row>
    <row r="3457" spans="1:41" s="43" customFormat="1" x14ac:dyDescent="0.25">
      <c r="A3457" s="42"/>
      <c r="B3457" s="42"/>
      <c r="C3457" s="42"/>
      <c r="D3457" s="42"/>
      <c r="E3457" s="42"/>
      <c r="F3457" s="62"/>
      <c r="G3457" s="62"/>
      <c r="H3457" s="63"/>
      <c r="I3457" s="293"/>
      <c r="K3457" s="42"/>
      <c r="L3457" s="42"/>
      <c r="M3457" s="42"/>
      <c r="N3457" s="42"/>
      <c r="O3457" s="63"/>
      <c r="P3457" s="42"/>
      <c r="Q3457" s="42"/>
      <c r="S3457" s="42"/>
      <c r="T3457" s="39"/>
      <c r="U3457" s="39"/>
      <c r="V3457" s="39"/>
      <c r="W3457" s="39"/>
      <c r="X3457" s="39"/>
      <c r="Y3457" s="39"/>
      <c r="AN3457" s="68"/>
      <c r="AO3457" s="68"/>
    </row>
    <row r="3458" spans="1:41" s="43" customFormat="1" x14ac:dyDescent="0.25">
      <c r="A3458" s="42"/>
      <c r="B3458" s="42"/>
      <c r="C3458" s="42"/>
      <c r="D3458" s="42"/>
      <c r="E3458" s="42"/>
      <c r="F3458" s="62"/>
      <c r="G3458" s="62"/>
      <c r="H3458" s="63"/>
      <c r="I3458" s="293"/>
      <c r="K3458" s="42"/>
      <c r="L3458" s="42"/>
      <c r="M3458" s="42"/>
      <c r="N3458" s="42"/>
      <c r="O3458" s="63"/>
      <c r="P3458" s="42"/>
      <c r="Q3458" s="42"/>
      <c r="S3458" s="42"/>
      <c r="T3458" s="39"/>
      <c r="U3458" s="39"/>
      <c r="V3458" s="39"/>
      <c r="W3458" s="39"/>
      <c r="X3458" s="39"/>
      <c r="Y3458" s="39"/>
      <c r="AN3458" s="68"/>
      <c r="AO3458" s="68"/>
    </row>
    <row r="3459" spans="1:41" s="43" customFormat="1" x14ac:dyDescent="0.25">
      <c r="A3459" s="42"/>
      <c r="B3459" s="42"/>
      <c r="C3459" s="42"/>
      <c r="D3459" s="42"/>
      <c r="E3459" s="42"/>
      <c r="F3459" s="62"/>
      <c r="G3459" s="62"/>
      <c r="H3459" s="63"/>
      <c r="I3459" s="293"/>
      <c r="K3459" s="42"/>
      <c r="L3459" s="42"/>
      <c r="M3459" s="42"/>
      <c r="N3459" s="42"/>
      <c r="O3459" s="63"/>
      <c r="P3459" s="42"/>
      <c r="Q3459" s="42"/>
      <c r="S3459" s="42"/>
      <c r="T3459" s="39"/>
      <c r="U3459" s="39"/>
      <c r="V3459" s="39"/>
      <c r="W3459" s="39"/>
      <c r="X3459" s="39"/>
      <c r="Y3459" s="39"/>
      <c r="AN3459" s="68"/>
      <c r="AO3459" s="68"/>
    </row>
    <row r="3460" spans="1:41" s="43" customFormat="1" x14ac:dyDescent="0.25">
      <c r="A3460" s="42"/>
      <c r="B3460" s="42"/>
      <c r="C3460" s="42"/>
      <c r="D3460" s="42"/>
      <c r="E3460" s="42"/>
      <c r="F3460" s="62"/>
      <c r="G3460" s="62"/>
      <c r="H3460" s="63"/>
      <c r="I3460" s="293"/>
      <c r="K3460" s="42"/>
      <c r="L3460" s="42"/>
      <c r="M3460" s="42"/>
      <c r="N3460" s="42"/>
      <c r="O3460" s="63"/>
      <c r="P3460" s="42"/>
      <c r="Q3460" s="42"/>
      <c r="S3460" s="42"/>
      <c r="T3460" s="39"/>
      <c r="U3460" s="39"/>
      <c r="V3460" s="39"/>
      <c r="W3460" s="39"/>
      <c r="X3460" s="39"/>
      <c r="Y3460" s="39"/>
      <c r="AN3460" s="68"/>
      <c r="AO3460" s="68"/>
    </row>
    <row r="3461" spans="1:41" s="43" customFormat="1" x14ac:dyDescent="0.25">
      <c r="A3461" s="42"/>
      <c r="B3461" s="42"/>
      <c r="C3461" s="42"/>
      <c r="D3461" s="42"/>
      <c r="E3461" s="42"/>
      <c r="F3461" s="62"/>
      <c r="G3461" s="62"/>
      <c r="H3461" s="63"/>
      <c r="I3461" s="293"/>
      <c r="K3461" s="42"/>
      <c r="L3461" s="42"/>
      <c r="M3461" s="42"/>
      <c r="N3461" s="42"/>
      <c r="O3461" s="63"/>
      <c r="P3461" s="42"/>
      <c r="Q3461" s="42"/>
      <c r="S3461" s="42"/>
      <c r="T3461" s="39"/>
      <c r="U3461" s="39"/>
      <c r="V3461" s="39"/>
      <c r="W3461" s="39"/>
      <c r="X3461" s="39"/>
      <c r="Y3461" s="39"/>
      <c r="AN3461" s="68"/>
      <c r="AO3461" s="68"/>
    </row>
    <row r="3462" spans="1:41" s="43" customFormat="1" x14ac:dyDescent="0.25">
      <c r="A3462" s="42"/>
      <c r="B3462" s="42"/>
      <c r="C3462" s="42"/>
      <c r="D3462" s="42"/>
      <c r="E3462" s="42"/>
      <c r="F3462" s="62"/>
      <c r="G3462" s="62"/>
      <c r="H3462" s="63"/>
      <c r="I3462" s="293"/>
      <c r="K3462" s="42"/>
      <c r="L3462" s="42"/>
      <c r="M3462" s="42"/>
      <c r="N3462" s="42"/>
      <c r="O3462" s="63"/>
      <c r="P3462" s="42"/>
      <c r="Q3462" s="42"/>
      <c r="S3462" s="42"/>
      <c r="T3462" s="39"/>
      <c r="U3462" s="39"/>
      <c r="V3462" s="39"/>
      <c r="W3462" s="39"/>
      <c r="X3462" s="39"/>
      <c r="Y3462" s="39"/>
      <c r="AN3462" s="68"/>
      <c r="AO3462" s="68"/>
    </row>
    <row r="3463" spans="1:41" s="43" customFormat="1" x14ac:dyDescent="0.25">
      <c r="A3463" s="42"/>
      <c r="B3463" s="42"/>
      <c r="C3463" s="42"/>
      <c r="D3463" s="42"/>
      <c r="E3463" s="42"/>
      <c r="F3463" s="62"/>
      <c r="G3463" s="62"/>
      <c r="H3463" s="63"/>
      <c r="I3463" s="293"/>
      <c r="K3463" s="42"/>
      <c r="L3463" s="42"/>
      <c r="M3463" s="42"/>
      <c r="N3463" s="42"/>
      <c r="O3463" s="63"/>
      <c r="P3463" s="42"/>
      <c r="Q3463" s="42"/>
      <c r="S3463" s="42"/>
      <c r="T3463" s="39"/>
      <c r="U3463" s="39"/>
      <c r="V3463" s="39"/>
      <c r="W3463" s="39"/>
      <c r="X3463" s="39"/>
      <c r="Y3463" s="39"/>
      <c r="AN3463" s="68"/>
      <c r="AO3463" s="68"/>
    </row>
    <row r="3464" spans="1:41" s="43" customFormat="1" x14ac:dyDescent="0.25">
      <c r="A3464" s="42"/>
      <c r="B3464" s="42"/>
      <c r="C3464" s="42"/>
      <c r="D3464" s="42"/>
      <c r="E3464" s="42"/>
      <c r="F3464" s="62"/>
      <c r="G3464" s="62"/>
      <c r="H3464" s="63"/>
      <c r="I3464" s="293"/>
      <c r="K3464" s="42"/>
      <c r="L3464" s="42"/>
      <c r="M3464" s="42"/>
      <c r="N3464" s="42"/>
      <c r="O3464" s="63"/>
      <c r="P3464" s="42"/>
      <c r="Q3464" s="42"/>
      <c r="S3464" s="42"/>
      <c r="T3464" s="39"/>
      <c r="U3464" s="39"/>
      <c r="V3464" s="39"/>
      <c r="W3464" s="39"/>
      <c r="X3464" s="39"/>
      <c r="Y3464" s="39"/>
      <c r="AN3464" s="68"/>
      <c r="AO3464" s="68"/>
    </row>
    <row r="3465" spans="1:41" s="43" customFormat="1" x14ac:dyDescent="0.25">
      <c r="A3465" s="42"/>
      <c r="B3465" s="42"/>
      <c r="C3465" s="42"/>
      <c r="D3465" s="42"/>
      <c r="E3465" s="42"/>
      <c r="F3465" s="62"/>
      <c r="G3465" s="62"/>
      <c r="H3465" s="63"/>
      <c r="I3465" s="293"/>
      <c r="K3465" s="42"/>
      <c r="L3465" s="42"/>
      <c r="M3465" s="42"/>
      <c r="N3465" s="42"/>
      <c r="O3465" s="63"/>
      <c r="P3465" s="42"/>
      <c r="Q3465" s="42"/>
      <c r="S3465" s="42"/>
      <c r="T3465" s="39"/>
      <c r="U3465" s="39"/>
      <c r="V3465" s="39"/>
      <c r="W3465" s="39"/>
      <c r="X3465" s="39"/>
      <c r="Y3465" s="39"/>
      <c r="AN3465" s="68"/>
      <c r="AO3465" s="68"/>
    </row>
    <row r="3466" spans="1:41" s="43" customFormat="1" x14ac:dyDescent="0.25">
      <c r="A3466" s="42"/>
      <c r="B3466" s="42"/>
      <c r="C3466" s="42"/>
      <c r="D3466" s="42"/>
      <c r="E3466" s="42"/>
      <c r="F3466" s="62"/>
      <c r="G3466" s="62"/>
      <c r="H3466" s="63"/>
      <c r="I3466" s="293"/>
      <c r="K3466" s="42"/>
      <c r="L3466" s="42"/>
      <c r="M3466" s="42"/>
      <c r="N3466" s="42"/>
      <c r="O3466" s="63"/>
      <c r="P3466" s="42"/>
      <c r="Q3466" s="42"/>
      <c r="S3466" s="42"/>
      <c r="T3466" s="39"/>
      <c r="U3466" s="39"/>
      <c r="V3466" s="39"/>
      <c r="W3466" s="39"/>
      <c r="X3466" s="39"/>
      <c r="Y3466" s="39"/>
      <c r="AN3466" s="68"/>
      <c r="AO3466" s="68"/>
    </row>
    <row r="3467" spans="1:41" s="43" customFormat="1" x14ac:dyDescent="0.25">
      <c r="A3467" s="42"/>
      <c r="B3467" s="42"/>
      <c r="C3467" s="42"/>
      <c r="D3467" s="42"/>
      <c r="E3467" s="42"/>
      <c r="F3467" s="62"/>
      <c r="G3467" s="62"/>
      <c r="H3467" s="63"/>
      <c r="I3467" s="293"/>
      <c r="K3467" s="42"/>
      <c r="L3467" s="42"/>
      <c r="M3467" s="42"/>
      <c r="N3467" s="42"/>
      <c r="O3467" s="63"/>
      <c r="P3467" s="42"/>
      <c r="Q3467" s="42"/>
      <c r="S3467" s="42"/>
      <c r="T3467" s="39"/>
      <c r="U3467" s="39"/>
      <c r="V3467" s="39"/>
      <c r="W3467" s="39"/>
      <c r="X3467" s="39"/>
      <c r="Y3467" s="39"/>
      <c r="AN3467" s="68"/>
      <c r="AO3467" s="68"/>
    </row>
    <row r="3468" spans="1:41" s="43" customFormat="1" x14ac:dyDescent="0.25">
      <c r="A3468" s="42"/>
      <c r="B3468" s="42"/>
      <c r="C3468" s="42"/>
      <c r="D3468" s="42"/>
      <c r="E3468" s="42"/>
      <c r="F3468" s="62"/>
      <c r="G3468" s="62"/>
      <c r="H3468" s="63"/>
      <c r="I3468" s="293"/>
      <c r="K3468" s="42"/>
      <c r="L3468" s="42"/>
      <c r="M3468" s="42"/>
      <c r="N3468" s="42"/>
      <c r="O3468" s="63"/>
      <c r="P3468" s="42"/>
      <c r="Q3468" s="42"/>
      <c r="S3468" s="42"/>
      <c r="T3468" s="39"/>
      <c r="U3468" s="39"/>
      <c r="V3468" s="39"/>
      <c r="W3468" s="39"/>
      <c r="X3468" s="39"/>
      <c r="Y3468" s="39"/>
      <c r="AN3468" s="68"/>
      <c r="AO3468" s="68"/>
    </row>
    <row r="3469" spans="1:41" s="43" customFormat="1" x14ac:dyDescent="0.25">
      <c r="A3469" s="42"/>
      <c r="B3469" s="42"/>
      <c r="C3469" s="42"/>
      <c r="D3469" s="42"/>
      <c r="E3469" s="42"/>
      <c r="F3469" s="62"/>
      <c r="G3469" s="62"/>
      <c r="H3469" s="63"/>
      <c r="I3469" s="293"/>
      <c r="K3469" s="42"/>
      <c r="L3469" s="42"/>
      <c r="M3469" s="42"/>
      <c r="N3469" s="42"/>
      <c r="O3469" s="63"/>
      <c r="P3469" s="42"/>
      <c r="Q3469" s="42"/>
      <c r="S3469" s="42"/>
      <c r="T3469" s="39"/>
      <c r="U3469" s="39"/>
      <c r="V3469" s="39"/>
      <c r="W3469" s="39"/>
      <c r="X3469" s="39"/>
      <c r="Y3469" s="39"/>
      <c r="AN3469" s="68"/>
      <c r="AO3469" s="68"/>
    </row>
    <row r="3470" spans="1:41" s="43" customFormat="1" x14ac:dyDescent="0.25">
      <c r="A3470" s="42"/>
      <c r="B3470" s="42"/>
      <c r="C3470" s="42"/>
      <c r="D3470" s="42"/>
      <c r="E3470" s="42"/>
      <c r="F3470" s="62"/>
      <c r="G3470" s="62"/>
      <c r="H3470" s="63"/>
      <c r="I3470" s="293"/>
      <c r="K3470" s="42"/>
      <c r="L3470" s="42"/>
      <c r="M3470" s="42"/>
      <c r="N3470" s="42"/>
      <c r="O3470" s="63"/>
      <c r="P3470" s="42"/>
      <c r="Q3470" s="42"/>
      <c r="S3470" s="42"/>
      <c r="T3470" s="39"/>
      <c r="U3470" s="39"/>
      <c r="V3470" s="39"/>
      <c r="W3470" s="39"/>
      <c r="X3470" s="39"/>
      <c r="Y3470" s="39"/>
      <c r="AN3470" s="68"/>
      <c r="AO3470" s="68"/>
    </row>
    <row r="3471" spans="1:41" s="43" customFormat="1" x14ac:dyDescent="0.25">
      <c r="A3471" s="42"/>
      <c r="B3471" s="42"/>
      <c r="C3471" s="42"/>
      <c r="D3471" s="42"/>
      <c r="E3471" s="42"/>
      <c r="F3471" s="62"/>
      <c r="G3471" s="62"/>
      <c r="H3471" s="63"/>
      <c r="I3471" s="293"/>
      <c r="K3471" s="42"/>
      <c r="L3471" s="42"/>
      <c r="M3471" s="42"/>
      <c r="N3471" s="42"/>
      <c r="O3471" s="63"/>
      <c r="P3471" s="42"/>
      <c r="Q3471" s="42"/>
      <c r="S3471" s="42"/>
      <c r="T3471" s="39"/>
      <c r="U3471" s="39"/>
      <c r="V3471" s="39"/>
      <c r="W3471" s="39"/>
      <c r="X3471" s="39"/>
      <c r="Y3471" s="39"/>
      <c r="AN3471" s="68"/>
      <c r="AO3471" s="68"/>
    </row>
    <row r="3472" spans="1:41" s="43" customFormat="1" x14ac:dyDescent="0.25">
      <c r="A3472" s="42"/>
      <c r="B3472" s="42"/>
      <c r="C3472" s="42"/>
      <c r="D3472" s="42"/>
      <c r="E3472" s="42"/>
      <c r="F3472" s="62"/>
      <c r="G3472" s="62"/>
      <c r="H3472" s="63"/>
      <c r="I3472" s="293"/>
      <c r="K3472" s="42"/>
      <c r="L3472" s="42"/>
      <c r="M3472" s="42"/>
      <c r="N3472" s="42"/>
      <c r="O3472" s="63"/>
      <c r="P3472" s="42"/>
      <c r="Q3472" s="42"/>
      <c r="S3472" s="42"/>
      <c r="T3472" s="39"/>
      <c r="U3472" s="39"/>
      <c r="V3472" s="39"/>
      <c r="W3472" s="39"/>
      <c r="X3472" s="39"/>
      <c r="Y3472" s="39"/>
      <c r="AN3472" s="68"/>
      <c r="AO3472" s="68"/>
    </row>
    <row r="3473" spans="1:41" s="43" customFormat="1" x14ac:dyDescent="0.25">
      <c r="A3473" s="42"/>
      <c r="B3473" s="42"/>
      <c r="C3473" s="42"/>
      <c r="D3473" s="42"/>
      <c r="E3473" s="42"/>
      <c r="F3473" s="62"/>
      <c r="G3473" s="62"/>
      <c r="H3473" s="63"/>
      <c r="I3473" s="293"/>
      <c r="K3473" s="42"/>
      <c r="L3473" s="42"/>
      <c r="M3473" s="42"/>
      <c r="N3473" s="42"/>
      <c r="O3473" s="63"/>
      <c r="P3473" s="42"/>
      <c r="Q3473" s="42"/>
      <c r="S3473" s="42"/>
      <c r="T3473" s="39"/>
      <c r="U3473" s="39"/>
      <c r="V3473" s="39"/>
      <c r="W3473" s="39"/>
      <c r="X3473" s="39"/>
      <c r="Y3473" s="39"/>
      <c r="AN3473" s="68"/>
      <c r="AO3473" s="68"/>
    </row>
    <row r="3474" spans="1:41" s="43" customFormat="1" x14ac:dyDescent="0.25">
      <c r="A3474" s="42"/>
      <c r="B3474" s="42"/>
      <c r="C3474" s="42"/>
      <c r="D3474" s="42"/>
      <c r="E3474" s="42"/>
      <c r="F3474" s="62"/>
      <c r="G3474" s="62"/>
      <c r="H3474" s="63"/>
      <c r="I3474" s="293"/>
      <c r="K3474" s="42"/>
      <c r="L3474" s="42"/>
      <c r="M3474" s="42"/>
      <c r="N3474" s="42"/>
      <c r="O3474" s="63"/>
      <c r="P3474" s="42"/>
      <c r="Q3474" s="42"/>
      <c r="S3474" s="42"/>
      <c r="T3474" s="39"/>
      <c r="U3474" s="39"/>
      <c r="V3474" s="39"/>
      <c r="W3474" s="39"/>
      <c r="X3474" s="39"/>
      <c r="Y3474" s="39"/>
      <c r="AN3474" s="68"/>
      <c r="AO3474" s="68"/>
    </row>
    <row r="3475" spans="1:41" s="43" customFormat="1" x14ac:dyDescent="0.25">
      <c r="A3475" s="42"/>
      <c r="B3475" s="42"/>
      <c r="C3475" s="42"/>
      <c r="D3475" s="42"/>
      <c r="E3475" s="42"/>
      <c r="F3475" s="62"/>
      <c r="G3475" s="62"/>
      <c r="H3475" s="63"/>
      <c r="I3475" s="293"/>
      <c r="K3475" s="42"/>
      <c r="L3475" s="42"/>
      <c r="M3475" s="42"/>
      <c r="N3475" s="42"/>
      <c r="O3475" s="63"/>
      <c r="P3475" s="42"/>
      <c r="Q3475" s="42"/>
      <c r="S3475" s="42"/>
      <c r="T3475" s="39"/>
      <c r="U3475" s="39"/>
      <c r="V3475" s="39"/>
      <c r="W3475" s="39"/>
      <c r="X3475" s="39"/>
      <c r="Y3475" s="39"/>
      <c r="AN3475" s="68"/>
      <c r="AO3475" s="68"/>
    </row>
    <row r="3476" spans="1:41" s="43" customFormat="1" x14ac:dyDescent="0.25">
      <c r="A3476" s="42"/>
      <c r="B3476" s="42"/>
      <c r="C3476" s="42"/>
      <c r="D3476" s="42"/>
      <c r="E3476" s="42"/>
      <c r="F3476" s="62"/>
      <c r="G3476" s="62"/>
      <c r="H3476" s="63"/>
      <c r="I3476" s="293"/>
      <c r="K3476" s="42"/>
      <c r="L3476" s="42"/>
      <c r="M3476" s="42"/>
      <c r="N3476" s="42"/>
      <c r="O3476" s="63"/>
      <c r="P3476" s="42"/>
      <c r="Q3476" s="42"/>
      <c r="S3476" s="42"/>
      <c r="T3476" s="39"/>
      <c r="U3476" s="39"/>
      <c r="V3476" s="39"/>
      <c r="W3476" s="39"/>
      <c r="X3476" s="39"/>
      <c r="Y3476" s="39"/>
      <c r="AN3476" s="68"/>
      <c r="AO3476" s="68"/>
    </row>
    <row r="3477" spans="1:41" s="43" customFormat="1" x14ac:dyDescent="0.25">
      <c r="A3477" s="42"/>
      <c r="B3477" s="42"/>
      <c r="C3477" s="42"/>
      <c r="D3477" s="42"/>
      <c r="E3477" s="42"/>
      <c r="F3477" s="62"/>
      <c r="G3477" s="62"/>
      <c r="H3477" s="63"/>
      <c r="I3477" s="293"/>
      <c r="K3477" s="42"/>
      <c r="L3477" s="42"/>
      <c r="M3477" s="42"/>
      <c r="N3477" s="42"/>
      <c r="O3477" s="63"/>
      <c r="P3477" s="42"/>
      <c r="Q3477" s="42"/>
      <c r="S3477" s="42"/>
      <c r="T3477" s="39"/>
      <c r="U3477" s="39"/>
      <c r="V3477" s="39"/>
      <c r="W3477" s="39"/>
      <c r="X3477" s="39"/>
      <c r="Y3477" s="39"/>
      <c r="AN3477" s="68"/>
      <c r="AO3477" s="68"/>
    </row>
    <row r="3478" spans="1:41" s="43" customFormat="1" x14ac:dyDescent="0.25">
      <c r="A3478" s="42"/>
      <c r="B3478" s="42"/>
      <c r="C3478" s="42"/>
      <c r="D3478" s="42"/>
      <c r="E3478" s="42"/>
      <c r="F3478" s="62"/>
      <c r="G3478" s="62"/>
      <c r="H3478" s="63"/>
      <c r="I3478" s="293"/>
      <c r="K3478" s="42"/>
      <c r="L3478" s="42"/>
      <c r="M3478" s="42"/>
      <c r="N3478" s="42"/>
      <c r="O3478" s="63"/>
      <c r="P3478" s="42"/>
      <c r="Q3478" s="42"/>
      <c r="S3478" s="42"/>
      <c r="T3478" s="39"/>
      <c r="U3478" s="39"/>
      <c r="V3478" s="39"/>
      <c r="W3478" s="39"/>
      <c r="X3478" s="39"/>
      <c r="Y3478" s="39"/>
      <c r="AN3478" s="68"/>
      <c r="AO3478" s="68"/>
    </row>
    <row r="3479" spans="1:41" s="43" customFormat="1" x14ac:dyDescent="0.25">
      <c r="A3479" s="42"/>
      <c r="B3479" s="42"/>
      <c r="C3479" s="42"/>
      <c r="D3479" s="42"/>
      <c r="E3479" s="42"/>
      <c r="F3479" s="62"/>
      <c r="G3479" s="62"/>
      <c r="H3479" s="63"/>
      <c r="I3479" s="293"/>
      <c r="K3479" s="42"/>
      <c r="L3479" s="42"/>
      <c r="M3479" s="42"/>
      <c r="N3479" s="42"/>
      <c r="O3479" s="63"/>
      <c r="P3479" s="42"/>
      <c r="Q3479" s="42"/>
      <c r="S3479" s="42"/>
      <c r="T3479" s="39"/>
      <c r="U3479" s="39"/>
      <c r="V3479" s="39"/>
      <c r="W3479" s="39"/>
      <c r="X3479" s="39"/>
      <c r="Y3479" s="39"/>
      <c r="AN3479" s="68"/>
      <c r="AO3479" s="68"/>
    </row>
    <row r="3480" spans="1:41" s="43" customFormat="1" x14ac:dyDescent="0.25">
      <c r="A3480" s="42"/>
      <c r="B3480" s="42"/>
      <c r="C3480" s="42"/>
      <c r="D3480" s="42"/>
      <c r="E3480" s="42"/>
      <c r="F3480" s="62"/>
      <c r="G3480" s="62"/>
      <c r="H3480" s="63"/>
      <c r="I3480" s="293"/>
      <c r="K3480" s="42"/>
      <c r="L3480" s="42"/>
      <c r="M3480" s="42"/>
      <c r="N3480" s="42"/>
      <c r="O3480" s="63"/>
      <c r="P3480" s="42"/>
      <c r="Q3480" s="42"/>
      <c r="S3480" s="42"/>
      <c r="T3480" s="39"/>
      <c r="U3480" s="39"/>
      <c r="V3480" s="39"/>
      <c r="W3480" s="39"/>
      <c r="X3480" s="39"/>
      <c r="Y3480" s="39"/>
      <c r="AN3480" s="68"/>
      <c r="AO3480" s="68"/>
    </row>
    <row r="3481" spans="1:41" s="43" customFormat="1" x14ac:dyDescent="0.25">
      <c r="A3481" s="42"/>
      <c r="B3481" s="42"/>
      <c r="C3481" s="42"/>
      <c r="D3481" s="42"/>
      <c r="E3481" s="42"/>
      <c r="F3481" s="62"/>
      <c r="G3481" s="62"/>
      <c r="H3481" s="63"/>
      <c r="I3481" s="293"/>
      <c r="K3481" s="42"/>
      <c r="L3481" s="42"/>
      <c r="M3481" s="42"/>
      <c r="N3481" s="42"/>
      <c r="O3481" s="63"/>
      <c r="P3481" s="42"/>
      <c r="Q3481" s="42"/>
      <c r="S3481" s="42"/>
      <c r="T3481" s="39"/>
      <c r="U3481" s="39"/>
      <c r="V3481" s="39"/>
      <c r="W3481" s="39"/>
      <c r="X3481" s="39"/>
      <c r="Y3481" s="39"/>
      <c r="AN3481" s="68"/>
      <c r="AO3481" s="68"/>
    </row>
    <row r="3482" spans="1:41" s="43" customFormat="1" x14ac:dyDescent="0.25">
      <c r="A3482" s="42"/>
      <c r="B3482" s="42"/>
      <c r="C3482" s="42"/>
      <c r="D3482" s="42"/>
      <c r="E3482" s="42"/>
      <c r="F3482" s="62"/>
      <c r="G3482" s="62"/>
      <c r="H3482" s="63"/>
      <c r="I3482" s="293"/>
      <c r="K3482" s="42"/>
      <c r="L3482" s="42"/>
      <c r="M3482" s="42"/>
      <c r="N3482" s="42"/>
      <c r="O3482" s="63"/>
      <c r="P3482" s="42"/>
      <c r="Q3482" s="42"/>
      <c r="S3482" s="42"/>
      <c r="T3482" s="39"/>
      <c r="U3482" s="39"/>
      <c r="V3482" s="39"/>
      <c r="W3482" s="39"/>
      <c r="X3482" s="39"/>
      <c r="Y3482" s="39"/>
      <c r="AN3482" s="68"/>
      <c r="AO3482" s="68"/>
    </row>
    <row r="3483" spans="1:41" s="43" customFormat="1" x14ac:dyDescent="0.25">
      <c r="A3483" s="42"/>
      <c r="B3483" s="42"/>
      <c r="C3483" s="42"/>
      <c r="D3483" s="42"/>
      <c r="E3483" s="42"/>
      <c r="F3483" s="62"/>
      <c r="G3483" s="62"/>
      <c r="H3483" s="63"/>
      <c r="I3483" s="293"/>
      <c r="K3483" s="42"/>
      <c r="L3483" s="42"/>
      <c r="M3483" s="42"/>
      <c r="N3483" s="42"/>
      <c r="O3483" s="63"/>
      <c r="P3483" s="42"/>
      <c r="Q3483" s="42"/>
      <c r="S3483" s="42"/>
      <c r="T3483" s="39"/>
      <c r="U3483" s="39"/>
      <c r="V3483" s="39"/>
      <c r="W3483" s="39"/>
      <c r="X3483" s="39"/>
      <c r="Y3483" s="39"/>
      <c r="AN3483" s="68"/>
      <c r="AO3483" s="68"/>
    </row>
    <row r="3484" spans="1:41" s="43" customFormat="1" x14ac:dyDescent="0.25">
      <c r="A3484" s="42"/>
      <c r="B3484" s="42"/>
      <c r="C3484" s="42"/>
      <c r="D3484" s="42"/>
      <c r="E3484" s="42"/>
      <c r="F3484" s="62"/>
      <c r="G3484" s="62"/>
      <c r="H3484" s="63"/>
      <c r="I3484" s="293"/>
      <c r="K3484" s="42"/>
      <c r="L3484" s="42"/>
      <c r="M3484" s="42"/>
      <c r="N3484" s="42"/>
      <c r="O3484" s="63"/>
      <c r="P3484" s="42"/>
      <c r="Q3484" s="42"/>
      <c r="S3484" s="42"/>
      <c r="T3484" s="39"/>
      <c r="U3484" s="39"/>
      <c r="V3484" s="39"/>
      <c r="W3484" s="39"/>
      <c r="X3484" s="39"/>
      <c r="Y3484" s="39"/>
      <c r="AN3484" s="68"/>
      <c r="AO3484" s="68"/>
    </row>
    <row r="3485" spans="1:41" s="43" customFormat="1" x14ac:dyDescent="0.25">
      <c r="A3485" s="42"/>
      <c r="B3485" s="42"/>
      <c r="C3485" s="42"/>
      <c r="D3485" s="42"/>
      <c r="E3485" s="42"/>
      <c r="F3485" s="62"/>
      <c r="G3485" s="62"/>
      <c r="H3485" s="63"/>
      <c r="I3485" s="293"/>
      <c r="K3485" s="42"/>
      <c r="L3485" s="42"/>
      <c r="M3485" s="42"/>
      <c r="N3485" s="42"/>
      <c r="O3485" s="63"/>
      <c r="P3485" s="42"/>
      <c r="Q3485" s="42"/>
      <c r="S3485" s="42"/>
      <c r="T3485" s="39"/>
      <c r="U3485" s="39"/>
      <c r="V3485" s="39"/>
      <c r="W3485" s="39"/>
      <c r="X3485" s="39"/>
      <c r="Y3485" s="39"/>
      <c r="AN3485" s="68"/>
      <c r="AO3485" s="68"/>
    </row>
    <row r="3486" spans="1:41" s="43" customFormat="1" x14ac:dyDescent="0.25">
      <c r="A3486" s="42"/>
      <c r="B3486" s="42"/>
      <c r="C3486" s="42"/>
      <c r="D3486" s="42"/>
      <c r="E3486" s="42"/>
      <c r="F3486" s="62"/>
      <c r="G3486" s="62"/>
      <c r="H3486" s="63"/>
      <c r="I3486" s="293"/>
      <c r="K3486" s="42"/>
      <c r="L3486" s="42"/>
      <c r="M3486" s="42"/>
      <c r="N3486" s="42"/>
      <c r="O3486" s="63"/>
      <c r="P3486" s="42"/>
      <c r="Q3486" s="42"/>
      <c r="S3486" s="42"/>
      <c r="T3486" s="39"/>
      <c r="U3486" s="39"/>
      <c r="V3486" s="39"/>
      <c r="W3486" s="39"/>
      <c r="X3486" s="39"/>
      <c r="Y3486" s="39"/>
      <c r="AN3486" s="68"/>
      <c r="AO3486" s="68"/>
    </row>
    <row r="3487" spans="1:41" s="43" customFormat="1" x14ac:dyDescent="0.25">
      <c r="A3487" s="42"/>
      <c r="B3487" s="42"/>
      <c r="C3487" s="42"/>
      <c r="D3487" s="42"/>
      <c r="E3487" s="42"/>
      <c r="F3487" s="62"/>
      <c r="G3487" s="62"/>
      <c r="H3487" s="63"/>
      <c r="I3487" s="293"/>
      <c r="K3487" s="42"/>
      <c r="L3487" s="42"/>
      <c r="M3487" s="42"/>
      <c r="N3487" s="42"/>
      <c r="O3487" s="63"/>
      <c r="P3487" s="42"/>
      <c r="Q3487" s="42"/>
      <c r="S3487" s="42"/>
      <c r="T3487" s="39"/>
      <c r="U3487" s="39"/>
      <c r="V3487" s="39"/>
      <c r="W3487" s="39"/>
      <c r="X3487" s="39"/>
      <c r="Y3487" s="39"/>
      <c r="AN3487" s="68"/>
      <c r="AO3487" s="68"/>
    </row>
    <row r="3488" spans="1:41" s="43" customFormat="1" x14ac:dyDescent="0.25">
      <c r="A3488" s="42"/>
      <c r="B3488" s="42"/>
      <c r="C3488" s="42"/>
      <c r="D3488" s="42"/>
      <c r="E3488" s="42"/>
      <c r="F3488" s="62"/>
      <c r="G3488" s="62"/>
      <c r="H3488" s="63"/>
      <c r="I3488" s="293"/>
      <c r="K3488" s="42"/>
      <c r="L3488" s="42"/>
      <c r="M3488" s="42"/>
      <c r="N3488" s="42"/>
      <c r="O3488" s="63"/>
      <c r="P3488" s="42"/>
      <c r="Q3488" s="42"/>
      <c r="S3488" s="42"/>
      <c r="T3488" s="39"/>
      <c r="U3488" s="39"/>
      <c r="V3488" s="39"/>
      <c r="W3488" s="39"/>
      <c r="X3488" s="39"/>
      <c r="Y3488" s="39"/>
      <c r="AN3488" s="68"/>
      <c r="AO3488" s="68"/>
    </row>
    <row r="3489" spans="1:41" s="43" customFormat="1" x14ac:dyDescent="0.25">
      <c r="A3489" s="42"/>
      <c r="B3489" s="42"/>
      <c r="C3489" s="42"/>
      <c r="D3489" s="42"/>
      <c r="E3489" s="42"/>
      <c r="F3489" s="62"/>
      <c r="G3489" s="62"/>
      <c r="H3489" s="63"/>
      <c r="I3489" s="293"/>
      <c r="K3489" s="42"/>
      <c r="L3489" s="42"/>
      <c r="M3489" s="42"/>
      <c r="N3489" s="42"/>
      <c r="O3489" s="63"/>
      <c r="P3489" s="42"/>
      <c r="Q3489" s="42"/>
      <c r="S3489" s="42"/>
      <c r="T3489" s="39"/>
      <c r="U3489" s="39"/>
      <c r="V3489" s="39"/>
      <c r="W3489" s="39"/>
      <c r="X3489" s="39"/>
      <c r="Y3489" s="39"/>
      <c r="AN3489" s="68"/>
      <c r="AO3489" s="68"/>
    </row>
    <row r="3490" spans="1:41" s="43" customFormat="1" x14ac:dyDescent="0.25">
      <c r="A3490" s="42"/>
      <c r="B3490" s="42"/>
      <c r="C3490" s="42"/>
      <c r="D3490" s="42"/>
      <c r="E3490" s="42"/>
      <c r="F3490" s="62"/>
      <c r="G3490" s="62"/>
      <c r="H3490" s="63"/>
      <c r="I3490" s="293"/>
      <c r="K3490" s="42"/>
      <c r="L3490" s="42"/>
      <c r="M3490" s="42"/>
      <c r="N3490" s="42"/>
      <c r="O3490" s="63"/>
      <c r="P3490" s="42"/>
      <c r="Q3490" s="42"/>
      <c r="S3490" s="42"/>
      <c r="T3490" s="39"/>
      <c r="U3490" s="39"/>
      <c r="V3490" s="39"/>
      <c r="W3490" s="39"/>
      <c r="X3490" s="39"/>
      <c r="Y3490" s="39"/>
      <c r="AN3490" s="68"/>
      <c r="AO3490" s="68"/>
    </row>
    <row r="3491" spans="1:41" s="43" customFormat="1" x14ac:dyDescent="0.25">
      <c r="A3491" s="42"/>
      <c r="B3491" s="42"/>
      <c r="C3491" s="42"/>
      <c r="D3491" s="42"/>
      <c r="E3491" s="42"/>
      <c r="F3491" s="62"/>
      <c r="G3491" s="62"/>
      <c r="H3491" s="63"/>
      <c r="I3491" s="293"/>
      <c r="K3491" s="42"/>
      <c r="L3491" s="42"/>
      <c r="M3491" s="42"/>
      <c r="N3491" s="42"/>
      <c r="O3491" s="63"/>
      <c r="P3491" s="42"/>
      <c r="Q3491" s="42"/>
      <c r="S3491" s="42"/>
      <c r="T3491" s="39"/>
      <c r="U3491" s="39"/>
      <c r="V3491" s="39"/>
      <c r="W3491" s="39"/>
      <c r="X3491" s="39"/>
      <c r="Y3491" s="39"/>
      <c r="AN3491" s="68"/>
      <c r="AO3491" s="68"/>
    </row>
    <row r="3492" spans="1:41" s="43" customFormat="1" x14ac:dyDescent="0.25">
      <c r="A3492" s="42"/>
      <c r="B3492" s="42"/>
      <c r="C3492" s="42"/>
      <c r="D3492" s="42"/>
      <c r="E3492" s="42"/>
      <c r="F3492" s="62"/>
      <c r="G3492" s="62"/>
      <c r="H3492" s="63"/>
      <c r="I3492" s="293"/>
      <c r="K3492" s="42"/>
      <c r="L3492" s="42"/>
      <c r="M3492" s="42"/>
      <c r="N3492" s="42"/>
      <c r="O3492" s="63"/>
      <c r="P3492" s="42"/>
      <c r="Q3492" s="42"/>
      <c r="S3492" s="42"/>
      <c r="T3492" s="39"/>
      <c r="U3492" s="39"/>
      <c r="V3492" s="39"/>
      <c r="W3492" s="39"/>
      <c r="X3492" s="39"/>
      <c r="Y3492" s="39"/>
      <c r="AN3492" s="68"/>
      <c r="AO3492" s="68"/>
    </row>
    <row r="3493" spans="1:41" s="43" customFormat="1" x14ac:dyDescent="0.25">
      <c r="A3493" s="42"/>
      <c r="B3493" s="42"/>
      <c r="C3493" s="42"/>
      <c r="D3493" s="42"/>
      <c r="E3493" s="42"/>
      <c r="F3493" s="62"/>
      <c r="G3493" s="62"/>
      <c r="H3493" s="63"/>
      <c r="I3493" s="293"/>
      <c r="K3493" s="42"/>
      <c r="L3493" s="42"/>
      <c r="M3493" s="42"/>
      <c r="N3493" s="42"/>
      <c r="O3493" s="63"/>
      <c r="P3493" s="42"/>
      <c r="Q3493" s="42"/>
      <c r="S3493" s="42"/>
      <c r="T3493" s="39"/>
      <c r="U3493" s="39"/>
      <c r="V3493" s="39"/>
      <c r="W3493" s="39"/>
      <c r="X3493" s="39"/>
      <c r="Y3493" s="39"/>
      <c r="AN3493" s="68"/>
      <c r="AO3493" s="68"/>
    </row>
    <row r="3494" spans="1:41" s="43" customFormat="1" x14ac:dyDescent="0.25">
      <c r="A3494" s="42"/>
      <c r="B3494" s="42"/>
      <c r="C3494" s="42"/>
      <c r="D3494" s="42"/>
      <c r="E3494" s="42"/>
      <c r="F3494" s="62"/>
      <c r="G3494" s="62"/>
      <c r="H3494" s="63"/>
      <c r="I3494" s="293"/>
      <c r="K3494" s="42"/>
      <c r="L3494" s="42"/>
      <c r="M3494" s="42"/>
      <c r="N3494" s="42"/>
      <c r="O3494" s="63"/>
      <c r="P3494" s="42"/>
      <c r="Q3494" s="42"/>
      <c r="S3494" s="42"/>
      <c r="T3494" s="39"/>
      <c r="U3494" s="39"/>
      <c r="V3494" s="39"/>
      <c r="W3494" s="39"/>
      <c r="X3494" s="39"/>
      <c r="Y3494" s="39"/>
      <c r="AN3494" s="68"/>
      <c r="AO3494" s="68"/>
    </row>
    <row r="3495" spans="1:41" s="43" customFormat="1" x14ac:dyDescent="0.25">
      <c r="A3495" s="42"/>
      <c r="B3495" s="42"/>
      <c r="C3495" s="42"/>
      <c r="D3495" s="42"/>
      <c r="E3495" s="42"/>
      <c r="F3495" s="62"/>
      <c r="G3495" s="62"/>
      <c r="H3495" s="63"/>
      <c r="I3495" s="293"/>
      <c r="K3495" s="42"/>
      <c r="L3495" s="42"/>
      <c r="M3495" s="42"/>
      <c r="N3495" s="42"/>
      <c r="O3495" s="63"/>
      <c r="P3495" s="42"/>
      <c r="Q3495" s="42"/>
      <c r="S3495" s="42"/>
      <c r="T3495" s="39"/>
      <c r="U3495" s="39"/>
      <c r="V3495" s="39"/>
      <c r="W3495" s="39"/>
      <c r="X3495" s="39"/>
      <c r="Y3495" s="39"/>
      <c r="AN3495" s="68"/>
      <c r="AO3495" s="68"/>
    </row>
    <row r="3496" spans="1:41" s="43" customFormat="1" x14ac:dyDescent="0.25">
      <c r="A3496" s="42"/>
      <c r="B3496" s="42"/>
      <c r="C3496" s="42"/>
      <c r="D3496" s="42"/>
      <c r="E3496" s="42"/>
      <c r="F3496" s="62"/>
      <c r="G3496" s="62"/>
      <c r="H3496" s="63"/>
      <c r="I3496" s="293"/>
      <c r="K3496" s="42"/>
      <c r="L3496" s="42"/>
      <c r="M3496" s="42"/>
      <c r="N3496" s="42"/>
      <c r="O3496" s="63"/>
      <c r="P3496" s="42"/>
      <c r="Q3496" s="42"/>
      <c r="S3496" s="42"/>
      <c r="T3496" s="39"/>
      <c r="U3496" s="39"/>
      <c r="V3496" s="39"/>
      <c r="W3496" s="39"/>
      <c r="X3496" s="39"/>
      <c r="Y3496" s="39"/>
      <c r="AN3496" s="68"/>
      <c r="AO3496" s="68"/>
    </row>
    <row r="3497" spans="1:41" s="43" customFormat="1" x14ac:dyDescent="0.25">
      <c r="A3497" s="42"/>
      <c r="B3497" s="42"/>
      <c r="C3497" s="42"/>
      <c r="D3497" s="42"/>
      <c r="E3497" s="42"/>
      <c r="F3497" s="62"/>
      <c r="G3497" s="62"/>
      <c r="H3497" s="63"/>
      <c r="I3497" s="293"/>
      <c r="K3497" s="42"/>
      <c r="L3497" s="42"/>
      <c r="M3497" s="42"/>
      <c r="N3497" s="42"/>
      <c r="O3497" s="63"/>
      <c r="P3497" s="42"/>
      <c r="Q3497" s="42"/>
      <c r="S3497" s="42"/>
      <c r="T3497" s="39"/>
      <c r="U3497" s="39"/>
      <c r="V3497" s="39"/>
      <c r="W3497" s="39"/>
      <c r="X3497" s="39"/>
      <c r="Y3497" s="39"/>
      <c r="AN3497" s="68"/>
      <c r="AO3497" s="68"/>
    </row>
    <row r="3498" spans="1:41" s="43" customFormat="1" x14ac:dyDescent="0.25">
      <c r="A3498" s="42"/>
      <c r="B3498" s="42"/>
      <c r="C3498" s="42"/>
      <c r="D3498" s="42"/>
      <c r="E3498" s="42"/>
      <c r="F3498" s="62"/>
      <c r="G3498" s="62"/>
      <c r="H3498" s="63"/>
      <c r="I3498" s="293"/>
      <c r="K3498" s="42"/>
      <c r="L3498" s="42"/>
      <c r="M3498" s="42"/>
      <c r="N3498" s="42"/>
      <c r="O3498" s="63"/>
      <c r="P3498" s="42"/>
      <c r="Q3498" s="42"/>
      <c r="S3498" s="42"/>
      <c r="T3498" s="39"/>
      <c r="U3498" s="39"/>
      <c r="V3498" s="39"/>
      <c r="W3498" s="39"/>
      <c r="X3498" s="39"/>
      <c r="Y3498" s="39"/>
      <c r="AN3498" s="68"/>
      <c r="AO3498" s="68"/>
    </row>
    <row r="3499" spans="1:41" s="43" customFormat="1" x14ac:dyDescent="0.25">
      <c r="A3499" s="42"/>
      <c r="B3499" s="42"/>
      <c r="C3499" s="42"/>
      <c r="D3499" s="42"/>
      <c r="E3499" s="42"/>
      <c r="F3499" s="62"/>
      <c r="G3499" s="62"/>
      <c r="H3499" s="63"/>
      <c r="I3499" s="293"/>
      <c r="K3499" s="42"/>
      <c r="L3499" s="42"/>
      <c r="M3499" s="42"/>
      <c r="N3499" s="42"/>
      <c r="O3499" s="63"/>
      <c r="P3499" s="42"/>
      <c r="Q3499" s="42"/>
      <c r="S3499" s="42"/>
      <c r="T3499" s="39"/>
      <c r="U3499" s="39"/>
      <c r="V3499" s="39"/>
      <c r="W3499" s="39"/>
      <c r="X3499" s="39"/>
      <c r="Y3499" s="39"/>
      <c r="AN3499" s="68"/>
      <c r="AO3499" s="68"/>
    </row>
    <row r="3500" spans="1:41" s="43" customFormat="1" x14ac:dyDescent="0.25">
      <c r="A3500" s="42"/>
      <c r="B3500" s="42"/>
      <c r="C3500" s="42"/>
      <c r="D3500" s="42"/>
      <c r="E3500" s="42"/>
      <c r="F3500" s="62"/>
      <c r="G3500" s="62"/>
      <c r="H3500" s="63"/>
      <c r="I3500" s="293"/>
      <c r="K3500" s="42"/>
      <c r="L3500" s="42"/>
      <c r="M3500" s="42"/>
      <c r="N3500" s="42"/>
      <c r="O3500" s="63"/>
      <c r="P3500" s="42"/>
      <c r="Q3500" s="42"/>
      <c r="S3500" s="42"/>
      <c r="T3500" s="39"/>
      <c r="U3500" s="39"/>
      <c r="V3500" s="39"/>
      <c r="W3500" s="39"/>
      <c r="X3500" s="39"/>
      <c r="Y3500" s="39"/>
      <c r="AN3500" s="68"/>
      <c r="AO3500" s="68"/>
    </row>
    <row r="3501" spans="1:41" s="43" customFormat="1" x14ac:dyDescent="0.25">
      <c r="A3501" s="42"/>
      <c r="B3501" s="42"/>
      <c r="C3501" s="42"/>
      <c r="D3501" s="42"/>
      <c r="E3501" s="42"/>
      <c r="F3501" s="62"/>
      <c r="G3501" s="62"/>
      <c r="H3501" s="63"/>
      <c r="I3501" s="293"/>
      <c r="K3501" s="42"/>
      <c r="L3501" s="42"/>
      <c r="M3501" s="42"/>
      <c r="N3501" s="42"/>
      <c r="O3501" s="63"/>
      <c r="P3501" s="42"/>
      <c r="Q3501" s="42"/>
      <c r="S3501" s="42"/>
      <c r="T3501" s="39"/>
      <c r="U3501" s="39"/>
      <c r="V3501" s="39"/>
      <c r="W3501" s="39"/>
      <c r="X3501" s="39"/>
      <c r="Y3501" s="39"/>
      <c r="AN3501" s="68"/>
      <c r="AO3501" s="68"/>
    </row>
    <row r="3502" spans="1:41" s="43" customFormat="1" x14ac:dyDescent="0.25">
      <c r="A3502" s="42"/>
      <c r="B3502" s="42"/>
      <c r="C3502" s="42"/>
      <c r="D3502" s="42"/>
      <c r="E3502" s="42"/>
      <c r="F3502" s="62"/>
      <c r="G3502" s="62"/>
      <c r="H3502" s="63"/>
      <c r="I3502" s="293"/>
      <c r="K3502" s="42"/>
      <c r="L3502" s="42"/>
      <c r="M3502" s="42"/>
      <c r="N3502" s="42"/>
      <c r="O3502" s="63"/>
      <c r="P3502" s="42"/>
      <c r="Q3502" s="42"/>
      <c r="S3502" s="42"/>
      <c r="T3502" s="39"/>
      <c r="U3502" s="39"/>
      <c r="V3502" s="39"/>
      <c r="W3502" s="39"/>
      <c r="X3502" s="39"/>
      <c r="Y3502" s="39"/>
      <c r="AN3502" s="68"/>
      <c r="AO3502" s="68"/>
    </row>
    <row r="3503" spans="1:41" s="43" customFormat="1" x14ac:dyDescent="0.25">
      <c r="A3503" s="42"/>
      <c r="B3503" s="42"/>
      <c r="C3503" s="42"/>
      <c r="D3503" s="42"/>
      <c r="E3503" s="42"/>
      <c r="F3503" s="62"/>
      <c r="G3503" s="62"/>
      <c r="H3503" s="63"/>
      <c r="I3503" s="293"/>
      <c r="K3503" s="42"/>
      <c r="L3503" s="42"/>
      <c r="M3503" s="42"/>
      <c r="N3503" s="42"/>
      <c r="O3503" s="63"/>
      <c r="P3503" s="42"/>
      <c r="Q3503" s="42"/>
      <c r="S3503" s="42"/>
      <c r="T3503" s="39"/>
      <c r="U3503" s="39"/>
      <c r="V3503" s="39"/>
      <c r="W3503" s="39"/>
      <c r="X3503" s="39"/>
      <c r="Y3503" s="39"/>
      <c r="AN3503" s="68"/>
      <c r="AO3503" s="68"/>
    </row>
    <row r="3504" spans="1:41" s="43" customFormat="1" x14ac:dyDescent="0.25">
      <c r="A3504" s="42"/>
      <c r="B3504" s="42"/>
      <c r="C3504" s="42"/>
      <c r="D3504" s="42"/>
      <c r="E3504" s="42"/>
      <c r="F3504" s="62"/>
      <c r="G3504" s="62"/>
      <c r="H3504" s="63"/>
      <c r="I3504" s="293"/>
      <c r="K3504" s="42"/>
      <c r="L3504" s="42"/>
      <c r="M3504" s="42"/>
      <c r="N3504" s="42"/>
      <c r="O3504" s="63"/>
      <c r="P3504" s="42"/>
      <c r="Q3504" s="42"/>
      <c r="S3504" s="42"/>
      <c r="T3504" s="39"/>
      <c r="U3504" s="39"/>
      <c r="V3504" s="39"/>
      <c r="W3504" s="39"/>
      <c r="X3504" s="39"/>
      <c r="Y3504" s="39"/>
      <c r="AN3504" s="68"/>
      <c r="AO3504" s="68"/>
    </row>
    <row r="3505" spans="1:41" s="43" customFormat="1" x14ac:dyDescent="0.25">
      <c r="A3505" s="42"/>
      <c r="B3505" s="42"/>
      <c r="C3505" s="42"/>
      <c r="D3505" s="42"/>
      <c r="E3505" s="42"/>
      <c r="F3505" s="62"/>
      <c r="G3505" s="62"/>
      <c r="H3505" s="63"/>
      <c r="I3505" s="293"/>
      <c r="K3505" s="42"/>
      <c r="L3505" s="42"/>
      <c r="M3505" s="42"/>
      <c r="N3505" s="42"/>
      <c r="O3505" s="63"/>
      <c r="P3505" s="42"/>
      <c r="Q3505" s="42"/>
      <c r="S3505" s="42"/>
      <c r="T3505" s="39"/>
      <c r="U3505" s="39"/>
      <c r="V3505" s="39"/>
      <c r="W3505" s="39"/>
      <c r="X3505" s="39"/>
      <c r="Y3505" s="39"/>
      <c r="AN3505" s="68"/>
      <c r="AO3505" s="68"/>
    </row>
    <row r="3506" spans="1:41" s="43" customFormat="1" x14ac:dyDescent="0.25">
      <c r="A3506" s="42"/>
      <c r="B3506" s="42"/>
      <c r="C3506" s="42"/>
      <c r="D3506" s="42"/>
      <c r="E3506" s="42"/>
      <c r="F3506" s="62"/>
      <c r="G3506" s="62"/>
      <c r="H3506" s="63"/>
      <c r="I3506" s="293"/>
      <c r="K3506" s="42"/>
      <c r="L3506" s="42"/>
      <c r="M3506" s="42"/>
      <c r="N3506" s="42"/>
      <c r="O3506" s="63"/>
      <c r="P3506" s="42"/>
      <c r="Q3506" s="42"/>
      <c r="S3506" s="42"/>
      <c r="T3506" s="39"/>
      <c r="U3506" s="39"/>
      <c r="V3506" s="39"/>
      <c r="W3506" s="39"/>
      <c r="X3506" s="39"/>
      <c r="Y3506" s="39"/>
      <c r="AN3506" s="68"/>
      <c r="AO3506" s="68"/>
    </row>
    <row r="3507" spans="1:41" s="43" customFormat="1" x14ac:dyDescent="0.25">
      <c r="A3507" s="42"/>
      <c r="B3507" s="42"/>
      <c r="C3507" s="42"/>
      <c r="D3507" s="42"/>
      <c r="E3507" s="42"/>
      <c r="F3507" s="62"/>
      <c r="G3507" s="62"/>
      <c r="H3507" s="63"/>
      <c r="I3507" s="293"/>
      <c r="K3507" s="42"/>
      <c r="L3507" s="42"/>
      <c r="M3507" s="42"/>
      <c r="N3507" s="42"/>
      <c r="O3507" s="63"/>
      <c r="P3507" s="42"/>
      <c r="Q3507" s="42"/>
      <c r="S3507" s="42"/>
      <c r="T3507" s="39"/>
      <c r="U3507" s="39"/>
      <c r="V3507" s="39"/>
      <c r="W3507" s="39"/>
      <c r="X3507" s="39"/>
      <c r="Y3507" s="39"/>
      <c r="AN3507" s="68"/>
      <c r="AO3507" s="68"/>
    </row>
    <row r="3508" spans="1:41" s="43" customFormat="1" x14ac:dyDescent="0.25">
      <c r="A3508" s="42"/>
      <c r="B3508" s="42"/>
      <c r="C3508" s="42"/>
      <c r="D3508" s="42"/>
      <c r="E3508" s="42"/>
      <c r="F3508" s="62"/>
      <c r="G3508" s="62"/>
      <c r="H3508" s="63"/>
      <c r="I3508" s="293"/>
      <c r="K3508" s="42"/>
      <c r="L3508" s="42"/>
      <c r="M3508" s="42"/>
      <c r="N3508" s="42"/>
      <c r="O3508" s="63"/>
      <c r="P3508" s="42"/>
      <c r="Q3508" s="42"/>
      <c r="S3508" s="42"/>
      <c r="T3508" s="39"/>
      <c r="U3508" s="39"/>
      <c r="V3508" s="39"/>
      <c r="W3508" s="39"/>
      <c r="X3508" s="39"/>
      <c r="Y3508" s="39"/>
      <c r="AN3508" s="68"/>
      <c r="AO3508" s="68"/>
    </row>
    <row r="3509" spans="1:41" s="43" customFormat="1" x14ac:dyDescent="0.25">
      <c r="A3509" s="42"/>
      <c r="B3509" s="42"/>
      <c r="C3509" s="42"/>
      <c r="D3509" s="42"/>
      <c r="E3509" s="42"/>
      <c r="F3509" s="62"/>
      <c r="G3509" s="62"/>
      <c r="H3509" s="63"/>
      <c r="I3509" s="293"/>
      <c r="K3509" s="42"/>
      <c r="L3509" s="42"/>
      <c r="M3509" s="42"/>
      <c r="N3509" s="42"/>
      <c r="O3509" s="63"/>
      <c r="P3509" s="42"/>
      <c r="Q3509" s="42"/>
      <c r="S3509" s="42"/>
      <c r="T3509" s="39"/>
      <c r="U3509" s="39"/>
      <c r="V3509" s="39"/>
      <c r="W3509" s="39"/>
      <c r="X3509" s="39"/>
      <c r="Y3509" s="39"/>
      <c r="AN3509" s="68"/>
      <c r="AO3509" s="68"/>
    </row>
    <row r="3510" spans="1:41" s="43" customFormat="1" x14ac:dyDescent="0.25">
      <c r="A3510" s="42"/>
      <c r="B3510" s="42"/>
      <c r="C3510" s="42"/>
      <c r="D3510" s="42"/>
      <c r="E3510" s="42"/>
      <c r="F3510" s="62"/>
      <c r="G3510" s="62"/>
      <c r="H3510" s="63"/>
      <c r="I3510" s="293"/>
      <c r="K3510" s="42"/>
      <c r="L3510" s="42"/>
      <c r="M3510" s="42"/>
      <c r="N3510" s="42"/>
      <c r="O3510" s="63"/>
      <c r="P3510" s="42"/>
      <c r="Q3510" s="42"/>
      <c r="S3510" s="42"/>
      <c r="T3510" s="39"/>
      <c r="U3510" s="39"/>
      <c r="V3510" s="39"/>
      <c r="W3510" s="39"/>
      <c r="X3510" s="39"/>
      <c r="Y3510" s="39"/>
      <c r="AN3510" s="68"/>
      <c r="AO3510" s="68"/>
    </row>
    <row r="3511" spans="1:41" s="43" customFormat="1" x14ac:dyDescent="0.25">
      <c r="A3511" s="42"/>
      <c r="B3511" s="42"/>
      <c r="C3511" s="42"/>
      <c r="D3511" s="42"/>
      <c r="E3511" s="42"/>
      <c r="F3511" s="62"/>
      <c r="G3511" s="62"/>
      <c r="H3511" s="63"/>
      <c r="I3511" s="293"/>
      <c r="K3511" s="42"/>
      <c r="L3511" s="42"/>
      <c r="M3511" s="42"/>
      <c r="N3511" s="42"/>
      <c r="O3511" s="63"/>
      <c r="P3511" s="42"/>
      <c r="Q3511" s="42"/>
      <c r="S3511" s="42"/>
      <c r="T3511" s="39"/>
      <c r="U3511" s="39"/>
      <c r="V3511" s="39"/>
      <c r="W3511" s="39"/>
      <c r="X3511" s="39"/>
      <c r="Y3511" s="39"/>
      <c r="AN3511" s="68"/>
      <c r="AO3511" s="68"/>
    </row>
    <row r="3512" spans="1:41" s="43" customFormat="1" x14ac:dyDescent="0.25">
      <c r="A3512" s="42"/>
      <c r="B3512" s="42"/>
      <c r="C3512" s="42"/>
      <c r="D3512" s="42"/>
      <c r="E3512" s="42"/>
      <c r="F3512" s="62"/>
      <c r="G3512" s="62"/>
      <c r="H3512" s="63"/>
      <c r="I3512" s="293"/>
      <c r="K3512" s="42"/>
      <c r="L3512" s="42"/>
      <c r="M3512" s="42"/>
      <c r="N3512" s="42"/>
      <c r="O3512" s="63"/>
      <c r="P3512" s="42"/>
      <c r="Q3512" s="42"/>
      <c r="S3512" s="42"/>
      <c r="T3512" s="39"/>
      <c r="U3512" s="39"/>
      <c r="V3512" s="39"/>
      <c r="W3512" s="39"/>
      <c r="X3512" s="39"/>
      <c r="Y3512" s="39"/>
      <c r="AN3512" s="68"/>
      <c r="AO3512" s="68"/>
    </row>
    <row r="3513" spans="1:41" s="43" customFormat="1" x14ac:dyDescent="0.25">
      <c r="A3513" s="42"/>
      <c r="B3513" s="42"/>
      <c r="C3513" s="42"/>
      <c r="D3513" s="42"/>
      <c r="E3513" s="42"/>
      <c r="F3513" s="62"/>
      <c r="G3513" s="62"/>
      <c r="H3513" s="63"/>
      <c r="I3513" s="293"/>
      <c r="K3513" s="42"/>
      <c r="L3513" s="42"/>
      <c r="M3513" s="42"/>
      <c r="N3513" s="42"/>
      <c r="O3513" s="63"/>
      <c r="P3513" s="42"/>
      <c r="Q3513" s="42"/>
      <c r="S3513" s="42"/>
      <c r="T3513" s="39"/>
      <c r="U3513" s="39"/>
      <c r="V3513" s="39"/>
      <c r="W3513" s="39"/>
      <c r="X3513" s="39"/>
      <c r="Y3513" s="39"/>
      <c r="AN3513" s="68"/>
      <c r="AO3513" s="68"/>
    </row>
    <row r="3514" spans="1:41" s="43" customFormat="1" x14ac:dyDescent="0.25">
      <c r="A3514" s="42"/>
      <c r="B3514" s="42"/>
      <c r="C3514" s="42"/>
      <c r="D3514" s="42"/>
      <c r="E3514" s="42"/>
      <c r="F3514" s="62"/>
      <c r="G3514" s="62"/>
      <c r="H3514" s="63"/>
      <c r="I3514" s="293"/>
      <c r="K3514" s="42"/>
      <c r="L3514" s="42"/>
      <c r="M3514" s="42"/>
      <c r="N3514" s="42"/>
      <c r="O3514" s="63"/>
      <c r="P3514" s="42"/>
      <c r="Q3514" s="42"/>
      <c r="S3514" s="42"/>
      <c r="T3514" s="39"/>
      <c r="U3514" s="39"/>
      <c r="V3514" s="39"/>
      <c r="W3514" s="39"/>
      <c r="X3514" s="39"/>
      <c r="Y3514" s="39"/>
      <c r="AN3514" s="68"/>
      <c r="AO3514" s="68"/>
    </row>
    <row r="3515" spans="1:41" s="43" customFormat="1" x14ac:dyDescent="0.25">
      <c r="A3515" s="42"/>
      <c r="B3515" s="42"/>
      <c r="C3515" s="42"/>
      <c r="D3515" s="42"/>
      <c r="E3515" s="42"/>
      <c r="F3515" s="62"/>
      <c r="G3515" s="62"/>
      <c r="H3515" s="63"/>
      <c r="I3515" s="293"/>
      <c r="K3515" s="42"/>
      <c r="L3515" s="42"/>
      <c r="M3515" s="42"/>
      <c r="N3515" s="42"/>
      <c r="O3515" s="63"/>
      <c r="P3515" s="42"/>
      <c r="Q3515" s="42"/>
      <c r="S3515" s="42"/>
      <c r="T3515" s="39"/>
      <c r="U3515" s="39"/>
      <c r="V3515" s="39"/>
      <c r="W3515" s="39"/>
      <c r="X3515" s="39"/>
      <c r="Y3515" s="39"/>
      <c r="AN3515" s="68"/>
      <c r="AO3515" s="68"/>
    </row>
    <row r="3516" spans="1:41" s="43" customFormat="1" x14ac:dyDescent="0.25">
      <c r="A3516" s="42"/>
      <c r="B3516" s="42"/>
      <c r="C3516" s="42"/>
      <c r="D3516" s="42"/>
      <c r="E3516" s="42"/>
      <c r="F3516" s="62"/>
      <c r="G3516" s="62"/>
      <c r="H3516" s="63"/>
      <c r="I3516" s="293"/>
      <c r="K3516" s="42"/>
      <c r="L3516" s="42"/>
      <c r="M3516" s="42"/>
      <c r="N3516" s="42"/>
      <c r="O3516" s="63"/>
      <c r="P3516" s="42"/>
      <c r="Q3516" s="42"/>
      <c r="S3516" s="42"/>
      <c r="T3516" s="39"/>
      <c r="U3516" s="39"/>
      <c r="V3516" s="39"/>
      <c r="W3516" s="39"/>
      <c r="X3516" s="39"/>
      <c r="Y3516" s="39"/>
      <c r="AN3516" s="68"/>
      <c r="AO3516" s="68"/>
    </row>
    <row r="3517" spans="1:41" s="43" customFormat="1" x14ac:dyDescent="0.25">
      <c r="A3517" s="42"/>
      <c r="B3517" s="42"/>
      <c r="C3517" s="42"/>
      <c r="D3517" s="42"/>
      <c r="E3517" s="42"/>
      <c r="F3517" s="62"/>
      <c r="G3517" s="62"/>
      <c r="H3517" s="63"/>
      <c r="I3517" s="293"/>
      <c r="K3517" s="42"/>
      <c r="L3517" s="42"/>
      <c r="M3517" s="42"/>
      <c r="N3517" s="42"/>
      <c r="O3517" s="63"/>
      <c r="P3517" s="42"/>
      <c r="Q3517" s="42"/>
      <c r="S3517" s="42"/>
      <c r="T3517" s="39"/>
      <c r="U3517" s="39"/>
      <c r="V3517" s="39"/>
      <c r="W3517" s="39"/>
      <c r="X3517" s="39"/>
      <c r="Y3517" s="39"/>
      <c r="AN3517" s="68"/>
      <c r="AO3517" s="68"/>
    </row>
    <row r="3518" spans="1:41" s="43" customFormat="1" x14ac:dyDescent="0.25">
      <c r="A3518" s="42"/>
      <c r="B3518" s="42"/>
      <c r="C3518" s="42"/>
      <c r="D3518" s="42"/>
      <c r="E3518" s="42"/>
      <c r="F3518" s="62"/>
      <c r="G3518" s="62"/>
      <c r="H3518" s="63"/>
      <c r="I3518" s="293"/>
      <c r="K3518" s="42"/>
      <c r="L3518" s="42"/>
      <c r="M3518" s="42"/>
      <c r="N3518" s="42"/>
      <c r="O3518" s="63"/>
      <c r="P3518" s="42"/>
      <c r="Q3518" s="42"/>
      <c r="S3518" s="42"/>
      <c r="T3518" s="39"/>
      <c r="U3518" s="39"/>
      <c r="V3518" s="39"/>
      <c r="W3518" s="39"/>
      <c r="X3518" s="39"/>
      <c r="Y3518" s="39"/>
      <c r="AN3518" s="68"/>
      <c r="AO3518" s="68"/>
    </row>
    <row r="3519" spans="1:41" s="43" customFormat="1" x14ac:dyDescent="0.25">
      <c r="A3519" s="42"/>
      <c r="B3519" s="42"/>
      <c r="C3519" s="42"/>
      <c r="D3519" s="42"/>
      <c r="E3519" s="42"/>
      <c r="F3519" s="62"/>
      <c r="G3519" s="62"/>
      <c r="H3519" s="63"/>
      <c r="I3519" s="293"/>
      <c r="K3519" s="42"/>
      <c r="L3519" s="42"/>
      <c r="M3519" s="42"/>
      <c r="N3519" s="42"/>
      <c r="O3519" s="63"/>
      <c r="P3519" s="42"/>
      <c r="Q3519" s="42"/>
      <c r="S3519" s="42"/>
      <c r="T3519" s="39"/>
      <c r="U3519" s="39"/>
      <c r="V3519" s="39"/>
      <c r="W3519" s="39"/>
      <c r="X3519" s="39"/>
      <c r="Y3519" s="39"/>
      <c r="AN3519" s="68"/>
      <c r="AO3519" s="68"/>
    </row>
    <row r="3520" spans="1:41" s="43" customFormat="1" x14ac:dyDescent="0.25">
      <c r="A3520" s="42"/>
      <c r="B3520" s="42"/>
      <c r="C3520" s="42"/>
      <c r="D3520" s="42"/>
      <c r="E3520" s="42"/>
      <c r="F3520" s="62"/>
      <c r="G3520" s="62"/>
      <c r="H3520" s="63"/>
      <c r="I3520" s="293"/>
      <c r="K3520" s="42"/>
      <c r="L3520" s="42"/>
      <c r="M3520" s="42"/>
      <c r="N3520" s="42"/>
      <c r="O3520" s="63"/>
      <c r="P3520" s="42"/>
      <c r="Q3520" s="42"/>
      <c r="S3520" s="42"/>
      <c r="T3520" s="39"/>
      <c r="U3520" s="39"/>
      <c r="V3520" s="39"/>
      <c r="W3520" s="39"/>
      <c r="X3520" s="39"/>
      <c r="Y3520" s="39"/>
      <c r="AN3520" s="68"/>
      <c r="AO3520" s="68"/>
    </row>
    <row r="3521" spans="1:41" s="43" customFormat="1" x14ac:dyDescent="0.25">
      <c r="A3521" s="42"/>
      <c r="B3521" s="42"/>
      <c r="C3521" s="42"/>
      <c r="D3521" s="42"/>
      <c r="E3521" s="42"/>
      <c r="F3521" s="62"/>
      <c r="G3521" s="62"/>
      <c r="H3521" s="63"/>
      <c r="I3521" s="293"/>
      <c r="K3521" s="42"/>
      <c r="L3521" s="42"/>
      <c r="M3521" s="42"/>
      <c r="N3521" s="42"/>
      <c r="O3521" s="63"/>
      <c r="P3521" s="42"/>
      <c r="Q3521" s="42"/>
      <c r="S3521" s="42"/>
      <c r="T3521" s="39"/>
      <c r="U3521" s="39"/>
      <c r="V3521" s="39"/>
      <c r="W3521" s="39"/>
      <c r="X3521" s="39"/>
      <c r="Y3521" s="39"/>
      <c r="AN3521" s="68"/>
      <c r="AO3521" s="68"/>
    </row>
    <row r="3522" spans="1:41" s="43" customFormat="1" x14ac:dyDescent="0.25">
      <c r="A3522" s="42"/>
      <c r="B3522" s="42"/>
      <c r="C3522" s="42"/>
      <c r="D3522" s="42"/>
      <c r="E3522" s="42"/>
      <c r="F3522" s="62"/>
      <c r="G3522" s="62"/>
      <c r="H3522" s="63"/>
      <c r="I3522" s="293"/>
      <c r="K3522" s="42"/>
      <c r="L3522" s="42"/>
      <c r="M3522" s="42"/>
      <c r="N3522" s="42"/>
      <c r="O3522" s="63"/>
      <c r="P3522" s="42"/>
      <c r="Q3522" s="42"/>
      <c r="S3522" s="42"/>
      <c r="T3522" s="39"/>
      <c r="U3522" s="39"/>
      <c r="V3522" s="39"/>
      <c r="W3522" s="39"/>
      <c r="X3522" s="39"/>
      <c r="Y3522" s="39"/>
      <c r="AN3522" s="68"/>
      <c r="AO3522" s="68"/>
    </row>
    <row r="3523" spans="1:41" s="43" customFormat="1" x14ac:dyDescent="0.25">
      <c r="A3523" s="42"/>
      <c r="B3523" s="42"/>
      <c r="C3523" s="42"/>
      <c r="D3523" s="42"/>
      <c r="E3523" s="42"/>
      <c r="F3523" s="62"/>
      <c r="G3523" s="62"/>
      <c r="H3523" s="63"/>
      <c r="I3523" s="293"/>
      <c r="K3523" s="42"/>
      <c r="L3523" s="42"/>
      <c r="M3523" s="42"/>
      <c r="N3523" s="42"/>
      <c r="O3523" s="63"/>
      <c r="P3523" s="42"/>
      <c r="Q3523" s="42"/>
      <c r="S3523" s="42"/>
      <c r="T3523" s="39"/>
      <c r="U3523" s="39"/>
      <c r="V3523" s="39"/>
      <c r="W3523" s="39"/>
      <c r="X3523" s="39"/>
      <c r="Y3523" s="39"/>
      <c r="AN3523" s="68"/>
      <c r="AO3523" s="68"/>
    </row>
    <row r="3524" spans="1:41" s="43" customFormat="1" x14ac:dyDescent="0.25">
      <c r="A3524" s="42"/>
      <c r="B3524" s="42"/>
      <c r="C3524" s="42"/>
      <c r="D3524" s="42"/>
      <c r="E3524" s="42"/>
      <c r="F3524" s="62"/>
      <c r="G3524" s="62"/>
      <c r="H3524" s="63"/>
      <c r="I3524" s="293"/>
      <c r="K3524" s="42"/>
      <c r="L3524" s="42"/>
      <c r="M3524" s="42"/>
      <c r="N3524" s="42"/>
      <c r="O3524" s="63"/>
      <c r="P3524" s="42"/>
      <c r="Q3524" s="42"/>
      <c r="S3524" s="42"/>
      <c r="T3524" s="39"/>
      <c r="U3524" s="39"/>
      <c r="V3524" s="39"/>
      <c r="W3524" s="39"/>
      <c r="X3524" s="39"/>
      <c r="Y3524" s="39"/>
      <c r="AN3524" s="68"/>
      <c r="AO3524" s="68"/>
    </row>
    <row r="3525" spans="1:41" s="43" customFormat="1" x14ac:dyDescent="0.25">
      <c r="A3525" s="42"/>
      <c r="B3525" s="42"/>
      <c r="C3525" s="42"/>
      <c r="D3525" s="42"/>
      <c r="E3525" s="42"/>
      <c r="F3525" s="62"/>
      <c r="G3525" s="62"/>
      <c r="H3525" s="63"/>
      <c r="I3525" s="293"/>
      <c r="K3525" s="42"/>
      <c r="L3525" s="42"/>
      <c r="M3525" s="42"/>
      <c r="N3525" s="42"/>
      <c r="O3525" s="63"/>
      <c r="P3525" s="42"/>
      <c r="Q3525" s="42"/>
      <c r="S3525" s="42"/>
      <c r="T3525" s="39"/>
      <c r="U3525" s="39"/>
      <c r="V3525" s="39"/>
      <c r="W3525" s="39"/>
      <c r="X3525" s="39"/>
      <c r="Y3525" s="39"/>
      <c r="AN3525" s="68"/>
      <c r="AO3525" s="68"/>
    </row>
    <row r="3526" spans="1:41" s="43" customFormat="1" x14ac:dyDescent="0.25">
      <c r="A3526" s="42"/>
      <c r="B3526" s="42"/>
      <c r="C3526" s="42"/>
      <c r="D3526" s="42"/>
      <c r="E3526" s="42"/>
      <c r="F3526" s="62"/>
      <c r="G3526" s="62"/>
      <c r="H3526" s="63"/>
      <c r="I3526" s="293"/>
      <c r="K3526" s="42"/>
      <c r="L3526" s="42"/>
      <c r="M3526" s="42"/>
      <c r="N3526" s="42"/>
      <c r="O3526" s="63"/>
      <c r="P3526" s="42"/>
      <c r="Q3526" s="42"/>
      <c r="S3526" s="42"/>
      <c r="T3526" s="39"/>
      <c r="U3526" s="39"/>
      <c r="V3526" s="39"/>
      <c r="W3526" s="39"/>
      <c r="X3526" s="39"/>
      <c r="Y3526" s="39"/>
      <c r="AN3526" s="68"/>
      <c r="AO3526" s="68"/>
    </row>
    <row r="3527" spans="1:41" s="43" customFormat="1" x14ac:dyDescent="0.25">
      <c r="A3527" s="42"/>
      <c r="B3527" s="42"/>
      <c r="C3527" s="42"/>
      <c r="D3527" s="42"/>
      <c r="E3527" s="42"/>
      <c r="F3527" s="62"/>
      <c r="G3527" s="62"/>
      <c r="H3527" s="63"/>
      <c r="I3527" s="293"/>
      <c r="K3527" s="42"/>
      <c r="L3527" s="42"/>
      <c r="M3527" s="42"/>
      <c r="N3527" s="42"/>
      <c r="O3527" s="63"/>
      <c r="P3527" s="42"/>
      <c r="Q3527" s="42"/>
      <c r="S3527" s="42"/>
      <c r="T3527" s="39"/>
      <c r="U3527" s="39"/>
      <c r="V3527" s="39"/>
      <c r="W3527" s="39"/>
      <c r="X3527" s="39"/>
      <c r="Y3527" s="39"/>
      <c r="AN3527" s="68"/>
      <c r="AO3527" s="68"/>
    </row>
    <row r="3528" spans="1:41" s="43" customFormat="1" x14ac:dyDescent="0.25">
      <c r="A3528" s="42"/>
      <c r="B3528" s="42"/>
      <c r="C3528" s="42"/>
      <c r="D3528" s="42"/>
      <c r="E3528" s="42"/>
      <c r="F3528" s="62"/>
      <c r="G3528" s="62"/>
      <c r="H3528" s="63"/>
      <c r="I3528" s="293"/>
      <c r="K3528" s="42"/>
      <c r="L3528" s="42"/>
      <c r="M3528" s="42"/>
      <c r="N3528" s="42"/>
      <c r="O3528" s="63"/>
      <c r="P3528" s="42"/>
      <c r="Q3528" s="42"/>
      <c r="S3528" s="42"/>
      <c r="T3528" s="39"/>
      <c r="U3528" s="39"/>
      <c r="V3528" s="39"/>
      <c r="W3528" s="39"/>
      <c r="X3528" s="39"/>
      <c r="Y3528" s="39"/>
      <c r="AN3528" s="68"/>
      <c r="AO3528" s="68"/>
    </row>
    <row r="3529" spans="1:41" s="43" customFormat="1" x14ac:dyDescent="0.25">
      <c r="A3529" s="42"/>
      <c r="B3529" s="42"/>
      <c r="C3529" s="42"/>
      <c r="D3529" s="42"/>
      <c r="E3529" s="42"/>
      <c r="F3529" s="62"/>
      <c r="G3529" s="62"/>
      <c r="H3529" s="63"/>
      <c r="I3529" s="293"/>
      <c r="K3529" s="42"/>
      <c r="L3529" s="42"/>
      <c r="M3529" s="42"/>
      <c r="N3529" s="42"/>
      <c r="O3529" s="63"/>
      <c r="P3529" s="42"/>
      <c r="Q3529" s="42"/>
      <c r="S3529" s="42"/>
      <c r="T3529" s="39"/>
      <c r="U3529" s="39"/>
      <c r="V3529" s="39"/>
      <c r="W3529" s="39"/>
      <c r="X3529" s="39"/>
      <c r="Y3529" s="39"/>
      <c r="AN3529" s="68"/>
      <c r="AO3529" s="68"/>
    </row>
    <row r="3530" spans="1:41" s="43" customFormat="1" x14ac:dyDescent="0.25">
      <c r="A3530" s="42"/>
      <c r="B3530" s="42"/>
      <c r="C3530" s="42"/>
      <c r="D3530" s="42"/>
      <c r="E3530" s="42"/>
      <c r="F3530" s="62"/>
      <c r="G3530" s="62"/>
      <c r="H3530" s="63"/>
      <c r="I3530" s="293"/>
      <c r="K3530" s="42"/>
      <c r="L3530" s="42"/>
      <c r="M3530" s="42"/>
      <c r="N3530" s="42"/>
      <c r="O3530" s="63"/>
      <c r="P3530" s="42"/>
      <c r="Q3530" s="42"/>
      <c r="S3530" s="42"/>
      <c r="T3530" s="39"/>
      <c r="U3530" s="39"/>
      <c r="V3530" s="39"/>
      <c r="W3530" s="39"/>
      <c r="X3530" s="39"/>
      <c r="Y3530" s="39"/>
      <c r="AN3530" s="68"/>
      <c r="AO3530" s="68"/>
    </row>
    <row r="3531" spans="1:41" s="43" customFormat="1" x14ac:dyDescent="0.25">
      <c r="A3531" s="42"/>
      <c r="B3531" s="42"/>
      <c r="C3531" s="42"/>
      <c r="D3531" s="42"/>
      <c r="E3531" s="42"/>
      <c r="F3531" s="62"/>
      <c r="G3531" s="62"/>
      <c r="H3531" s="63"/>
      <c r="I3531" s="293"/>
      <c r="K3531" s="42"/>
      <c r="L3531" s="42"/>
      <c r="M3531" s="42"/>
      <c r="N3531" s="42"/>
      <c r="O3531" s="63"/>
      <c r="P3531" s="42"/>
      <c r="Q3531" s="42"/>
      <c r="S3531" s="42"/>
      <c r="T3531" s="39"/>
      <c r="U3531" s="39"/>
      <c r="V3531" s="39"/>
      <c r="W3531" s="39"/>
      <c r="X3531" s="39"/>
      <c r="Y3531" s="39"/>
      <c r="AN3531" s="68"/>
      <c r="AO3531" s="68"/>
    </row>
    <row r="3532" spans="1:41" s="43" customFormat="1" x14ac:dyDescent="0.25">
      <c r="A3532" s="42"/>
      <c r="B3532" s="42"/>
      <c r="C3532" s="42"/>
      <c r="D3532" s="42"/>
      <c r="E3532" s="42"/>
      <c r="F3532" s="62"/>
      <c r="G3532" s="62"/>
      <c r="H3532" s="63"/>
      <c r="I3532" s="293"/>
      <c r="K3532" s="42"/>
      <c r="L3532" s="42"/>
      <c r="M3532" s="42"/>
      <c r="N3532" s="42"/>
      <c r="O3532" s="63"/>
      <c r="P3532" s="42"/>
      <c r="Q3532" s="42"/>
      <c r="S3532" s="42"/>
      <c r="T3532" s="39"/>
      <c r="U3532" s="39"/>
      <c r="V3532" s="39"/>
      <c r="W3532" s="39"/>
      <c r="X3532" s="39"/>
      <c r="Y3532" s="39"/>
      <c r="AN3532" s="68"/>
      <c r="AO3532" s="68"/>
    </row>
    <row r="3533" spans="1:41" s="43" customFormat="1" x14ac:dyDescent="0.25">
      <c r="A3533" s="42"/>
      <c r="B3533" s="42"/>
      <c r="C3533" s="42"/>
      <c r="D3533" s="42"/>
      <c r="E3533" s="42"/>
      <c r="F3533" s="62"/>
      <c r="G3533" s="62"/>
      <c r="H3533" s="63"/>
      <c r="I3533" s="293"/>
      <c r="K3533" s="42"/>
      <c r="L3533" s="42"/>
      <c r="M3533" s="42"/>
      <c r="N3533" s="42"/>
      <c r="O3533" s="63"/>
      <c r="P3533" s="42"/>
      <c r="Q3533" s="42"/>
      <c r="S3533" s="42"/>
      <c r="T3533" s="39"/>
      <c r="U3533" s="39"/>
      <c r="V3533" s="39"/>
      <c r="W3533" s="39"/>
      <c r="X3533" s="39"/>
      <c r="Y3533" s="39"/>
      <c r="AN3533" s="68"/>
      <c r="AO3533" s="68"/>
    </row>
    <row r="3534" spans="1:41" s="43" customFormat="1" x14ac:dyDescent="0.25">
      <c r="A3534" s="42"/>
      <c r="B3534" s="42"/>
      <c r="C3534" s="42"/>
      <c r="D3534" s="42"/>
      <c r="E3534" s="42"/>
      <c r="F3534" s="62"/>
      <c r="G3534" s="62"/>
      <c r="H3534" s="63"/>
      <c r="I3534" s="293"/>
      <c r="K3534" s="42"/>
      <c r="L3534" s="42"/>
      <c r="M3534" s="42"/>
      <c r="N3534" s="42"/>
      <c r="O3534" s="63"/>
      <c r="P3534" s="42"/>
      <c r="Q3534" s="42"/>
      <c r="S3534" s="42"/>
      <c r="T3534" s="39"/>
      <c r="U3534" s="39"/>
      <c r="V3534" s="39"/>
      <c r="W3534" s="39"/>
      <c r="X3534" s="39"/>
      <c r="Y3534" s="39"/>
      <c r="AN3534" s="68"/>
      <c r="AO3534" s="68"/>
    </row>
    <row r="3535" spans="1:41" s="43" customFormat="1" x14ac:dyDescent="0.25">
      <c r="A3535" s="42"/>
      <c r="B3535" s="42"/>
      <c r="C3535" s="42"/>
      <c r="D3535" s="42"/>
      <c r="E3535" s="42"/>
      <c r="F3535" s="62"/>
      <c r="G3535" s="62"/>
      <c r="H3535" s="63"/>
      <c r="I3535" s="293"/>
      <c r="K3535" s="42"/>
      <c r="L3535" s="42"/>
      <c r="M3535" s="42"/>
      <c r="N3535" s="42"/>
      <c r="O3535" s="63"/>
      <c r="P3535" s="42"/>
      <c r="Q3535" s="42"/>
      <c r="S3535" s="42"/>
      <c r="T3535" s="39"/>
      <c r="U3535" s="39"/>
      <c r="V3535" s="39"/>
      <c r="W3535" s="39"/>
      <c r="X3535" s="39"/>
      <c r="Y3535" s="39"/>
      <c r="AN3535" s="68"/>
      <c r="AO3535" s="68"/>
    </row>
    <row r="3536" spans="1:41" s="43" customFormat="1" x14ac:dyDescent="0.25">
      <c r="A3536" s="42"/>
      <c r="B3536" s="42"/>
      <c r="C3536" s="42"/>
      <c r="D3536" s="42"/>
      <c r="E3536" s="42"/>
      <c r="F3536" s="62"/>
      <c r="G3536" s="62"/>
      <c r="H3536" s="63"/>
      <c r="I3536" s="293"/>
      <c r="K3536" s="42"/>
      <c r="L3536" s="42"/>
      <c r="M3536" s="42"/>
      <c r="N3536" s="42"/>
      <c r="O3536" s="63"/>
      <c r="P3536" s="42"/>
      <c r="Q3536" s="42"/>
      <c r="S3536" s="42"/>
      <c r="T3536" s="39"/>
      <c r="U3536" s="39"/>
      <c r="V3536" s="39"/>
      <c r="W3536" s="39"/>
      <c r="X3536" s="39"/>
      <c r="Y3536" s="39"/>
      <c r="AN3536" s="68"/>
      <c r="AO3536" s="68"/>
    </row>
    <row r="3537" spans="1:41" s="43" customFormat="1" x14ac:dyDescent="0.25">
      <c r="A3537" s="42"/>
      <c r="B3537" s="42"/>
      <c r="C3537" s="42"/>
      <c r="D3537" s="42"/>
      <c r="E3537" s="42"/>
      <c r="F3537" s="62"/>
      <c r="G3537" s="62"/>
      <c r="H3537" s="63"/>
      <c r="I3537" s="293"/>
      <c r="K3537" s="42"/>
      <c r="L3537" s="42"/>
      <c r="M3537" s="42"/>
      <c r="N3537" s="42"/>
      <c r="O3537" s="63"/>
      <c r="P3537" s="42"/>
      <c r="Q3537" s="42"/>
      <c r="S3537" s="42"/>
      <c r="T3537" s="39"/>
      <c r="U3537" s="39"/>
      <c r="V3537" s="39"/>
      <c r="W3537" s="39"/>
      <c r="X3537" s="39"/>
      <c r="Y3537" s="39"/>
      <c r="AN3537" s="68"/>
      <c r="AO3537" s="68"/>
    </row>
    <row r="3538" spans="1:41" s="43" customFormat="1" x14ac:dyDescent="0.25">
      <c r="A3538" s="42"/>
      <c r="B3538" s="42"/>
      <c r="C3538" s="42"/>
      <c r="D3538" s="42"/>
      <c r="E3538" s="42"/>
      <c r="F3538" s="62"/>
      <c r="G3538" s="62"/>
      <c r="H3538" s="63"/>
      <c r="I3538" s="293"/>
      <c r="K3538" s="42"/>
      <c r="L3538" s="42"/>
      <c r="M3538" s="42"/>
      <c r="N3538" s="42"/>
      <c r="O3538" s="63"/>
      <c r="P3538" s="42"/>
      <c r="Q3538" s="42"/>
      <c r="S3538" s="42"/>
      <c r="T3538" s="39"/>
      <c r="U3538" s="39"/>
      <c r="V3538" s="39"/>
      <c r="W3538" s="39"/>
      <c r="X3538" s="39"/>
      <c r="Y3538" s="39"/>
      <c r="AN3538" s="68"/>
      <c r="AO3538" s="68"/>
    </row>
    <row r="3539" spans="1:41" s="43" customFormat="1" x14ac:dyDescent="0.25">
      <c r="A3539" s="42"/>
      <c r="B3539" s="42"/>
      <c r="C3539" s="42"/>
      <c r="D3539" s="42"/>
      <c r="E3539" s="42"/>
      <c r="F3539" s="62"/>
      <c r="G3539" s="62"/>
      <c r="H3539" s="63"/>
      <c r="I3539" s="293"/>
      <c r="K3539" s="42"/>
      <c r="L3539" s="42"/>
      <c r="M3539" s="42"/>
      <c r="N3539" s="42"/>
      <c r="O3539" s="63"/>
      <c r="P3539" s="42"/>
      <c r="Q3539" s="42"/>
      <c r="S3539" s="42"/>
      <c r="T3539" s="39"/>
      <c r="U3539" s="39"/>
      <c r="V3539" s="39"/>
      <c r="W3539" s="39"/>
      <c r="X3539" s="39"/>
      <c r="Y3539" s="39"/>
      <c r="AN3539" s="68"/>
      <c r="AO3539" s="68"/>
    </row>
    <row r="3540" spans="1:41" s="43" customFormat="1" x14ac:dyDescent="0.25">
      <c r="A3540" s="42"/>
      <c r="B3540" s="42"/>
      <c r="C3540" s="42"/>
      <c r="D3540" s="42"/>
      <c r="E3540" s="42"/>
      <c r="F3540" s="62"/>
      <c r="G3540" s="62"/>
      <c r="H3540" s="63"/>
      <c r="I3540" s="293"/>
      <c r="K3540" s="42"/>
      <c r="L3540" s="42"/>
      <c r="M3540" s="42"/>
      <c r="N3540" s="42"/>
      <c r="O3540" s="63"/>
      <c r="P3540" s="42"/>
      <c r="Q3540" s="42"/>
      <c r="S3540" s="42"/>
      <c r="T3540" s="39"/>
      <c r="U3540" s="39"/>
      <c r="V3540" s="39"/>
      <c r="W3540" s="39"/>
      <c r="X3540" s="39"/>
      <c r="Y3540" s="39"/>
      <c r="AN3540" s="68"/>
      <c r="AO3540" s="68"/>
    </row>
    <row r="3541" spans="1:41" s="43" customFormat="1" x14ac:dyDescent="0.25">
      <c r="A3541" s="42"/>
      <c r="B3541" s="42"/>
      <c r="C3541" s="42"/>
      <c r="D3541" s="42"/>
      <c r="E3541" s="42"/>
      <c r="F3541" s="62"/>
      <c r="G3541" s="62"/>
      <c r="H3541" s="63"/>
      <c r="I3541" s="293"/>
      <c r="K3541" s="42"/>
      <c r="L3541" s="42"/>
      <c r="M3541" s="42"/>
      <c r="N3541" s="42"/>
      <c r="O3541" s="63"/>
      <c r="P3541" s="42"/>
      <c r="Q3541" s="42"/>
      <c r="S3541" s="42"/>
      <c r="T3541" s="39"/>
      <c r="U3541" s="39"/>
      <c r="V3541" s="39"/>
      <c r="W3541" s="39"/>
      <c r="X3541" s="39"/>
      <c r="Y3541" s="39"/>
      <c r="AN3541" s="68"/>
      <c r="AO3541" s="68"/>
    </row>
    <row r="3542" spans="1:41" s="43" customFormat="1" x14ac:dyDescent="0.25">
      <c r="A3542" s="42"/>
      <c r="B3542" s="42"/>
      <c r="C3542" s="42"/>
      <c r="D3542" s="42"/>
      <c r="E3542" s="42"/>
      <c r="F3542" s="62"/>
      <c r="G3542" s="62"/>
      <c r="H3542" s="63"/>
      <c r="I3542" s="293"/>
      <c r="K3542" s="42"/>
      <c r="L3542" s="42"/>
      <c r="M3542" s="42"/>
      <c r="N3542" s="42"/>
      <c r="O3542" s="63"/>
      <c r="P3542" s="42"/>
      <c r="Q3542" s="42"/>
      <c r="S3542" s="42"/>
      <c r="T3542" s="39"/>
      <c r="U3542" s="39"/>
      <c r="V3542" s="39"/>
      <c r="W3542" s="39"/>
      <c r="X3542" s="39"/>
      <c r="Y3542" s="39"/>
      <c r="AN3542" s="68"/>
      <c r="AO3542" s="68"/>
    </row>
    <row r="3543" spans="1:41" s="43" customFormat="1" x14ac:dyDescent="0.25">
      <c r="A3543" s="42"/>
      <c r="B3543" s="42"/>
      <c r="C3543" s="42"/>
      <c r="D3543" s="42"/>
      <c r="E3543" s="42"/>
      <c r="F3543" s="62"/>
      <c r="G3543" s="62"/>
      <c r="H3543" s="63"/>
      <c r="I3543" s="293"/>
      <c r="K3543" s="42"/>
      <c r="L3543" s="42"/>
      <c r="M3543" s="42"/>
      <c r="N3543" s="42"/>
      <c r="O3543" s="63"/>
      <c r="P3543" s="42"/>
      <c r="Q3543" s="42"/>
      <c r="S3543" s="42"/>
      <c r="T3543" s="39"/>
      <c r="U3543" s="39"/>
      <c r="V3543" s="39"/>
      <c r="W3543" s="39"/>
      <c r="X3543" s="39"/>
      <c r="Y3543" s="39"/>
      <c r="AN3543" s="68"/>
      <c r="AO3543" s="68"/>
    </row>
    <row r="3544" spans="1:41" s="43" customFormat="1" x14ac:dyDescent="0.25">
      <c r="A3544" s="42"/>
      <c r="B3544" s="42"/>
      <c r="C3544" s="42"/>
      <c r="D3544" s="42"/>
      <c r="E3544" s="42"/>
      <c r="F3544" s="62"/>
      <c r="G3544" s="62"/>
      <c r="H3544" s="63"/>
      <c r="I3544" s="293"/>
      <c r="K3544" s="42"/>
      <c r="L3544" s="42"/>
      <c r="M3544" s="42"/>
      <c r="N3544" s="42"/>
      <c r="O3544" s="63"/>
      <c r="P3544" s="42"/>
      <c r="Q3544" s="42"/>
      <c r="S3544" s="42"/>
      <c r="T3544" s="39"/>
      <c r="U3544" s="39"/>
      <c r="V3544" s="39"/>
      <c r="W3544" s="39"/>
      <c r="X3544" s="39"/>
      <c r="Y3544" s="39"/>
      <c r="AN3544" s="68"/>
      <c r="AO3544" s="68"/>
    </row>
    <row r="3545" spans="1:41" s="43" customFormat="1" x14ac:dyDescent="0.25">
      <c r="A3545" s="42"/>
      <c r="B3545" s="42"/>
      <c r="C3545" s="42"/>
      <c r="D3545" s="42"/>
      <c r="E3545" s="42"/>
      <c r="F3545" s="62"/>
      <c r="G3545" s="62"/>
      <c r="H3545" s="63"/>
      <c r="I3545" s="293"/>
      <c r="K3545" s="42"/>
      <c r="L3545" s="42"/>
      <c r="M3545" s="42"/>
      <c r="N3545" s="42"/>
      <c r="O3545" s="63"/>
      <c r="P3545" s="42"/>
      <c r="Q3545" s="42"/>
      <c r="S3545" s="42"/>
      <c r="T3545" s="39"/>
      <c r="U3545" s="39"/>
      <c r="V3545" s="39"/>
      <c r="W3545" s="39"/>
      <c r="X3545" s="39"/>
      <c r="Y3545" s="39"/>
      <c r="AN3545" s="68"/>
      <c r="AO3545" s="68"/>
    </row>
    <row r="3546" spans="1:41" s="43" customFormat="1" x14ac:dyDescent="0.25">
      <c r="A3546" s="42"/>
      <c r="B3546" s="42"/>
      <c r="C3546" s="42"/>
      <c r="D3546" s="42"/>
      <c r="E3546" s="42"/>
      <c r="F3546" s="62"/>
      <c r="G3546" s="62"/>
      <c r="H3546" s="63"/>
      <c r="I3546" s="293"/>
      <c r="K3546" s="42"/>
      <c r="L3546" s="42"/>
      <c r="M3546" s="42"/>
      <c r="N3546" s="42"/>
      <c r="O3546" s="63"/>
      <c r="P3546" s="42"/>
      <c r="Q3546" s="42"/>
      <c r="S3546" s="42"/>
      <c r="T3546" s="39"/>
      <c r="U3546" s="39"/>
      <c r="V3546" s="39"/>
      <c r="W3546" s="39"/>
      <c r="X3546" s="39"/>
      <c r="Y3546" s="39"/>
      <c r="AN3546" s="68"/>
      <c r="AO3546" s="68"/>
    </row>
    <row r="3547" spans="1:41" s="43" customFormat="1" x14ac:dyDescent="0.25">
      <c r="A3547" s="42"/>
      <c r="B3547" s="42"/>
      <c r="C3547" s="42"/>
      <c r="D3547" s="42"/>
      <c r="E3547" s="42"/>
      <c r="F3547" s="62"/>
      <c r="G3547" s="62"/>
      <c r="H3547" s="63"/>
      <c r="I3547" s="293"/>
      <c r="K3547" s="42"/>
      <c r="L3547" s="42"/>
      <c r="M3547" s="42"/>
      <c r="N3547" s="42"/>
      <c r="O3547" s="63"/>
      <c r="P3547" s="42"/>
      <c r="Q3547" s="42"/>
      <c r="S3547" s="42"/>
      <c r="T3547" s="39"/>
      <c r="U3547" s="39"/>
      <c r="V3547" s="39"/>
      <c r="W3547" s="39"/>
      <c r="X3547" s="39"/>
      <c r="Y3547" s="39"/>
      <c r="AN3547" s="68"/>
      <c r="AO3547" s="68"/>
    </row>
    <row r="3548" spans="1:41" s="43" customFormat="1" x14ac:dyDescent="0.25">
      <c r="A3548" s="42"/>
      <c r="B3548" s="42"/>
      <c r="C3548" s="42"/>
      <c r="D3548" s="42"/>
      <c r="E3548" s="42"/>
      <c r="F3548" s="62"/>
      <c r="G3548" s="62"/>
      <c r="H3548" s="63"/>
      <c r="I3548" s="293"/>
      <c r="K3548" s="42"/>
      <c r="L3548" s="42"/>
      <c r="M3548" s="42"/>
      <c r="N3548" s="42"/>
      <c r="O3548" s="63"/>
      <c r="P3548" s="42"/>
      <c r="Q3548" s="42"/>
      <c r="S3548" s="42"/>
      <c r="T3548" s="39"/>
      <c r="U3548" s="39"/>
      <c r="V3548" s="39"/>
      <c r="W3548" s="39"/>
      <c r="X3548" s="39"/>
      <c r="Y3548" s="39"/>
      <c r="AN3548" s="68"/>
      <c r="AO3548" s="68"/>
    </row>
    <row r="3549" spans="1:41" s="43" customFormat="1" x14ac:dyDescent="0.25">
      <c r="A3549" s="42"/>
      <c r="B3549" s="42"/>
      <c r="C3549" s="42"/>
      <c r="D3549" s="42"/>
      <c r="E3549" s="42"/>
      <c r="F3549" s="62"/>
      <c r="G3549" s="62"/>
      <c r="H3549" s="63"/>
      <c r="I3549" s="293"/>
      <c r="K3549" s="42"/>
      <c r="L3549" s="42"/>
      <c r="M3549" s="42"/>
      <c r="N3549" s="42"/>
      <c r="O3549" s="63"/>
      <c r="P3549" s="42"/>
      <c r="Q3549" s="42"/>
      <c r="S3549" s="42"/>
      <c r="T3549" s="39"/>
      <c r="U3549" s="39"/>
      <c r="V3549" s="39"/>
      <c r="W3549" s="39"/>
      <c r="X3549" s="39"/>
      <c r="Y3549" s="39"/>
      <c r="AN3549" s="68"/>
      <c r="AO3549" s="68"/>
    </row>
    <row r="3550" spans="1:41" s="43" customFormat="1" x14ac:dyDescent="0.25">
      <c r="A3550" s="42"/>
      <c r="B3550" s="42"/>
      <c r="C3550" s="42"/>
      <c r="D3550" s="42"/>
      <c r="E3550" s="42"/>
      <c r="F3550" s="62"/>
      <c r="G3550" s="62"/>
      <c r="H3550" s="63"/>
      <c r="I3550" s="293"/>
      <c r="K3550" s="42"/>
      <c r="L3550" s="42"/>
      <c r="M3550" s="42"/>
      <c r="N3550" s="42"/>
      <c r="O3550" s="63"/>
      <c r="P3550" s="42"/>
      <c r="Q3550" s="42"/>
      <c r="S3550" s="42"/>
      <c r="T3550" s="39"/>
      <c r="U3550" s="39"/>
      <c r="V3550" s="39"/>
      <c r="W3550" s="39"/>
      <c r="X3550" s="39"/>
      <c r="Y3550" s="39"/>
      <c r="AN3550" s="68"/>
      <c r="AO3550" s="68"/>
    </row>
    <row r="3551" spans="1:41" s="43" customFormat="1" x14ac:dyDescent="0.25">
      <c r="A3551" s="42"/>
      <c r="B3551" s="42"/>
      <c r="C3551" s="42"/>
      <c r="D3551" s="42"/>
      <c r="E3551" s="42"/>
      <c r="F3551" s="62"/>
      <c r="G3551" s="62"/>
      <c r="H3551" s="63"/>
      <c r="I3551" s="293"/>
      <c r="K3551" s="42"/>
      <c r="L3551" s="42"/>
      <c r="M3551" s="42"/>
      <c r="N3551" s="42"/>
      <c r="O3551" s="63"/>
      <c r="P3551" s="42"/>
      <c r="Q3551" s="42"/>
      <c r="S3551" s="42"/>
      <c r="T3551" s="39"/>
      <c r="U3551" s="39"/>
      <c r="V3551" s="39"/>
      <c r="W3551" s="39"/>
      <c r="X3551" s="39"/>
      <c r="Y3551" s="39"/>
      <c r="AN3551" s="68"/>
      <c r="AO3551" s="68"/>
    </row>
    <row r="3552" spans="1:41" s="43" customFormat="1" x14ac:dyDescent="0.25">
      <c r="A3552" s="42"/>
      <c r="B3552" s="42"/>
      <c r="C3552" s="42"/>
      <c r="D3552" s="42"/>
      <c r="E3552" s="42"/>
      <c r="F3552" s="62"/>
      <c r="G3552" s="62"/>
      <c r="H3552" s="63"/>
      <c r="I3552" s="293"/>
      <c r="K3552" s="42"/>
      <c r="L3552" s="42"/>
      <c r="M3552" s="42"/>
      <c r="N3552" s="42"/>
      <c r="O3552" s="63"/>
      <c r="P3552" s="42"/>
      <c r="Q3552" s="42"/>
      <c r="S3552" s="42"/>
      <c r="T3552" s="39"/>
      <c r="U3552" s="39"/>
      <c r="V3552" s="39"/>
      <c r="W3552" s="39"/>
      <c r="X3552" s="39"/>
      <c r="Y3552" s="39"/>
      <c r="AN3552" s="68"/>
      <c r="AO3552" s="68"/>
    </row>
    <row r="3553" spans="1:41" s="43" customFormat="1" x14ac:dyDescent="0.25">
      <c r="A3553" s="42"/>
      <c r="B3553" s="42"/>
      <c r="C3553" s="42"/>
      <c r="D3553" s="42"/>
      <c r="E3553" s="42"/>
      <c r="F3553" s="62"/>
      <c r="G3553" s="62"/>
      <c r="H3553" s="63"/>
      <c r="I3553" s="293"/>
      <c r="K3553" s="42"/>
      <c r="L3553" s="42"/>
      <c r="M3553" s="42"/>
      <c r="N3553" s="42"/>
      <c r="O3553" s="63"/>
      <c r="P3553" s="42"/>
      <c r="Q3553" s="42"/>
      <c r="S3553" s="42"/>
      <c r="T3553" s="39"/>
      <c r="U3553" s="39"/>
      <c r="V3553" s="39"/>
      <c r="W3553" s="39"/>
      <c r="X3553" s="39"/>
      <c r="Y3553" s="39"/>
      <c r="AN3553" s="68"/>
      <c r="AO3553" s="68"/>
    </row>
    <row r="3554" spans="1:41" s="43" customFormat="1" x14ac:dyDescent="0.25">
      <c r="A3554" s="42"/>
      <c r="B3554" s="42"/>
      <c r="C3554" s="42"/>
      <c r="D3554" s="42"/>
      <c r="E3554" s="42"/>
      <c r="F3554" s="62"/>
      <c r="G3554" s="62"/>
      <c r="H3554" s="63"/>
      <c r="I3554" s="293"/>
      <c r="K3554" s="42"/>
      <c r="L3554" s="42"/>
      <c r="M3554" s="42"/>
      <c r="N3554" s="42"/>
      <c r="O3554" s="63"/>
      <c r="P3554" s="42"/>
      <c r="Q3554" s="42"/>
      <c r="S3554" s="42"/>
      <c r="T3554" s="39"/>
      <c r="U3554" s="39"/>
      <c r="V3554" s="39"/>
      <c r="W3554" s="39"/>
      <c r="X3554" s="39"/>
      <c r="Y3554" s="39"/>
      <c r="AN3554" s="68"/>
      <c r="AO3554" s="68"/>
    </row>
    <row r="3555" spans="1:41" s="43" customFormat="1" x14ac:dyDescent="0.25">
      <c r="A3555" s="42"/>
      <c r="B3555" s="42"/>
      <c r="C3555" s="42"/>
      <c r="D3555" s="42"/>
      <c r="E3555" s="42"/>
      <c r="F3555" s="62"/>
      <c r="G3555" s="62"/>
      <c r="H3555" s="63"/>
      <c r="I3555" s="293"/>
      <c r="K3555" s="42"/>
      <c r="L3555" s="42"/>
      <c r="M3555" s="42"/>
      <c r="N3555" s="42"/>
      <c r="O3555" s="63"/>
      <c r="P3555" s="42"/>
      <c r="Q3555" s="42"/>
      <c r="S3555" s="42"/>
      <c r="T3555" s="39"/>
      <c r="U3555" s="39"/>
      <c r="V3555" s="39"/>
      <c r="W3555" s="39"/>
      <c r="X3555" s="39"/>
      <c r="Y3555" s="39"/>
      <c r="AN3555" s="68"/>
      <c r="AO3555" s="68"/>
    </row>
    <row r="3556" spans="1:41" s="43" customFormat="1" x14ac:dyDescent="0.25">
      <c r="A3556" s="42"/>
      <c r="B3556" s="42"/>
      <c r="C3556" s="42"/>
      <c r="D3556" s="42"/>
      <c r="E3556" s="42"/>
      <c r="F3556" s="62"/>
      <c r="G3556" s="62"/>
      <c r="H3556" s="63"/>
      <c r="I3556" s="293"/>
      <c r="K3556" s="42"/>
      <c r="L3556" s="42"/>
      <c r="M3556" s="42"/>
      <c r="N3556" s="42"/>
      <c r="O3556" s="63"/>
      <c r="P3556" s="42"/>
      <c r="Q3556" s="42"/>
      <c r="S3556" s="42"/>
      <c r="T3556" s="39"/>
      <c r="U3556" s="39"/>
      <c r="V3556" s="39"/>
      <c r="W3556" s="39"/>
      <c r="X3556" s="39"/>
      <c r="Y3556" s="39"/>
      <c r="AN3556" s="68"/>
      <c r="AO3556" s="68"/>
    </row>
    <row r="3557" spans="1:41" s="43" customFormat="1" x14ac:dyDescent="0.25">
      <c r="A3557" s="42"/>
      <c r="B3557" s="42"/>
      <c r="C3557" s="42"/>
      <c r="D3557" s="42"/>
      <c r="E3557" s="42"/>
      <c r="F3557" s="62"/>
      <c r="G3557" s="62"/>
      <c r="H3557" s="63"/>
      <c r="I3557" s="293"/>
      <c r="K3557" s="42"/>
      <c r="L3557" s="42"/>
      <c r="M3557" s="42"/>
      <c r="N3557" s="42"/>
      <c r="O3557" s="63"/>
      <c r="P3557" s="42"/>
      <c r="Q3557" s="42"/>
      <c r="S3557" s="42"/>
      <c r="T3557" s="39"/>
      <c r="U3557" s="39"/>
      <c r="V3557" s="39"/>
      <c r="W3557" s="39"/>
      <c r="X3557" s="39"/>
      <c r="Y3557" s="39"/>
      <c r="AN3557" s="68"/>
      <c r="AO3557" s="68"/>
    </row>
    <row r="3558" spans="1:41" s="43" customFormat="1" x14ac:dyDescent="0.25">
      <c r="A3558" s="42"/>
      <c r="B3558" s="42"/>
      <c r="C3558" s="42"/>
      <c r="D3558" s="42"/>
      <c r="E3558" s="42"/>
      <c r="F3558" s="62"/>
      <c r="G3558" s="62"/>
      <c r="H3558" s="63"/>
      <c r="I3558" s="293"/>
      <c r="K3558" s="42"/>
      <c r="L3558" s="42"/>
      <c r="M3558" s="42"/>
      <c r="N3558" s="42"/>
      <c r="O3558" s="63"/>
      <c r="P3558" s="42"/>
      <c r="Q3558" s="42"/>
      <c r="S3558" s="42"/>
      <c r="T3558" s="39"/>
      <c r="U3558" s="39"/>
      <c r="V3558" s="39"/>
      <c r="W3558" s="39"/>
      <c r="X3558" s="39"/>
      <c r="Y3558" s="39"/>
      <c r="AN3558" s="68"/>
      <c r="AO3558" s="68"/>
    </row>
    <row r="3559" spans="1:41" s="43" customFormat="1" x14ac:dyDescent="0.25">
      <c r="A3559" s="42"/>
      <c r="B3559" s="42"/>
      <c r="C3559" s="42"/>
      <c r="D3559" s="42"/>
      <c r="E3559" s="42"/>
      <c r="F3559" s="62"/>
      <c r="G3559" s="62"/>
      <c r="H3559" s="63"/>
      <c r="I3559" s="293"/>
      <c r="K3559" s="42"/>
      <c r="L3559" s="42"/>
      <c r="M3559" s="42"/>
      <c r="N3559" s="42"/>
      <c r="O3559" s="63"/>
      <c r="P3559" s="42"/>
      <c r="Q3559" s="42"/>
      <c r="S3559" s="42"/>
      <c r="T3559" s="39"/>
      <c r="U3559" s="39"/>
      <c r="V3559" s="39"/>
      <c r="W3559" s="39"/>
      <c r="X3559" s="39"/>
      <c r="Y3559" s="39"/>
      <c r="AN3559" s="68"/>
      <c r="AO3559" s="68"/>
    </row>
    <row r="3560" spans="1:41" s="43" customFormat="1" x14ac:dyDescent="0.25">
      <c r="A3560" s="42"/>
      <c r="B3560" s="42"/>
      <c r="C3560" s="42"/>
      <c r="D3560" s="42"/>
      <c r="E3560" s="42"/>
      <c r="F3560" s="62"/>
      <c r="G3560" s="62"/>
      <c r="H3560" s="63"/>
      <c r="I3560" s="293"/>
      <c r="K3560" s="42"/>
      <c r="L3560" s="42"/>
      <c r="M3560" s="42"/>
      <c r="N3560" s="42"/>
      <c r="O3560" s="63"/>
      <c r="P3560" s="42"/>
      <c r="Q3560" s="42"/>
      <c r="S3560" s="42"/>
      <c r="T3560" s="39"/>
      <c r="U3560" s="39"/>
      <c r="V3560" s="39"/>
      <c r="W3560" s="39"/>
      <c r="X3560" s="39"/>
      <c r="Y3560" s="39"/>
      <c r="AN3560" s="68"/>
      <c r="AO3560" s="68"/>
    </row>
    <row r="3561" spans="1:41" s="43" customFormat="1" x14ac:dyDescent="0.25">
      <c r="A3561" s="42"/>
      <c r="B3561" s="42"/>
      <c r="C3561" s="42"/>
      <c r="D3561" s="42"/>
      <c r="E3561" s="42"/>
      <c r="F3561" s="62"/>
      <c r="G3561" s="62"/>
      <c r="H3561" s="63"/>
      <c r="I3561" s="293"/>
      <c r="K3561" s="42"/>
      <c r="L3561" s="42"/>
      <c r="M3561" s="42"/>
      <c r="N3561" s="42"/>
      <c r="O3561" s="63"/>
      <c r="P3561" s="42"/>
      <c r="Q3561" s="42"/>
      <c r="S3561" s="42"/>
      <c r="T3561" s="39"/>
      <c r="U3561" s="39"/>
      <c r="V3561" s="39"/>
      <c r="W3561" s="39"/>
      <c r="X3561" s="39"/>
      <c r="Y3561" s="39"/>
      <c r="AN3561" s="68"/>
      <c r="AO3561" s="68"/>
    </row>
    <row r="3562" spans="1:41" s="43" customFormat="1" x14ac:dyDescent="0.25">
      <c r="A3562" s="42"/>
      <c r="B3562" s="42"/>
      <c r="C3562" s="42"/>
      <c r="D3562" s="42"/>
      <c r="E3562" s="42"/>
      <c r="F3562" s="62"/>
      <c r="G3562" s="62"/>
      <c r="H3562" s="63"/>
      <c r="I3562" s="293"/>
      <c r="K3562" s="42"/>
      <c r="L3562" s="42"/>
      <c r="M3562" s="42"/>
      <c r="N3562" s="42"/>
      <c r="O3562" s="63"/>
      <c r="P3562" s="42"/>
      <c r="Q3562" s="42"/>
      <c r="S3562" s="42"/>
      <c r="T3562" s="39"/>
      <c r="U3562" s="39"/>
      <c r="V3562" s="39"/>
      <c r="W3562" s="39"/>
      <c r="X3562" s="39"/>
      <c r="Y3562" s="39"/>
      <c r="AN3562" s="68"/>
      <c r="AO3562" s="68"/>
    </row>
    <row r="3563" spans="1:41" s="43" customFormat="1" x14ac:dyDescent="0.25">
      <c r="A3563" s="42"/>
      <c r="B3563" s="42"/>
      <c r="C3563" s="42"/>
      <c r="D3563" s="42"/>
      <c r="E3563" s="42"/>
      <c r="F3563" s="62"/>
      <c r="G3563" s="62"/>
      <c r="H3563" s="63"/>
      <c r="I3563" s="293"/>
      <c r="K3563" s="42"/>
      <c r="L3563" s="42"/>
      <c r="M3563" s="42"/>
      <c r="N3563" s="42"/>
      <c r="O3563" s="63"/>
      <c r="P3563" s="42"/>
      <c r="Q3563" s="42"/>
      <c r="S3563" s="42"/>
      <c r="T3563" s="39"/>
      <c r="U3563" s="39"/>
      <c r="V3563" s="39"/>
      <c r="W3563" s="39"/>
      <c r="X3563" s="39"/>
      <c r="Y3563" s="39"/>
      <c r="AN3563" s="68"/>
      <c r="AO3563" s="68"/>
    </row>
    <row r="3564" spans="1:41" s="43" customFormat="1" x14ac:dyDescent="0.25">
      <c r="A3564" s="42"/>
      <c r="B3564" s="42"/>
      <c r="C3564" s="42"/>
      <c r="D3564" s="42"/>
      <c r="E3564" s="42"/>
      <c r="F3564" s="62"/>
      <c r="G3564" s="62"/>
      <c r="H3564" s="63"/>
      <c r="I3564" s="293"/>
      <c r="K3564" s="42"/>
      <c r="L3564" s="42"/>
      <c r="M3564" s="42"/>
      <c r="N3564" s="42"/>
      <c r="O3564" s="63"/>
      <c r="P3564" s="42"/>
      <c r="Q3564" s="42"/>
      <c r="S3564" s="42"/>
      <c r="T3564" s="39"/>
      <c r="U3564" s="39"/>
      <c r="V3564" s="39"/>
      <c r="W3564" s="39"/>
      <c r="X3564" s="39"/>
      <c r="Y3564" s="39"/>
      <c r="AN3564" s="68"/>
      <c r="AO3564" s="68"/>
    </row>
    <row r="3565" spans="1:41" s="43" customFormat="1" x14ac:dyDescent="0.25">
      <c r="A3565" s="42"/>
      <c r="B3565" s="42"/>
      <c r="C3565" s="42"/>
      <c r="D3565" s="42"/>
      <c r="E3565" s="42"/>
      <c r="F3565" s="62"/>
      <c r="G3565" s="62"/>
      <c r="H3565" s="63"/>
      <c r="I3565" s="293"/>
      <c r="K3565" s="42"/>
      <c r="L3565" s="42"/>
      <c r="M3565" s="42"/>
      <c r="N3565" s="42"/>
      <c r="O3565" s="63"/>
      <c r="P3565" s="42"/>
      <c r="Q3565" s="42"/>
      <c r="S3565" s="42"/>
      <c r="T3565" s="39"/>
      <c r="U3565" s="39"/>
      <c r="V3565" s="39"/>
      <c r="W3565" s="39"/>
      <c r="X3565" s="39"/>
      <c r="Y3565" s="39"/>
      <c r="AN3565" s="68"/>
      <c r="AO3565" s="68"/>
    </row>
    <row r="3566" spans="1:41" s="43" customFormat="1" x14ac:dyDescent="0.25">
      <c r="A3566" s="42"/>
      <c r="B3566" s="42"/>
      <c r="C3566" s="42"/>
      <c r="D3566" s="42"/>
      <c r="E3566" s="42"/>
      <c r="F3566" s="62"/>
      <c r="G3566" s="62"/>
      <c r="H3566" s="63"/>
      <c r="I3566" s="293"/>
      <c r="K3566" s="42"/>
      <c r="L3566" s="42"/>
      <c r="M3566" s="42"/>
      <c r="N3566" s="42"/>
      <c r="O3566" s="63"/>
      <c r="P3566" s="42"/>
      <c r="Q3566" s="42"/>
      <c r="S3566" s="42"/>
      <c r="T3566" s="39"/>
      <c r="U3566" s="39"/>
      <c r="V3566" s="39"/>
      <c r="W3566" s="39"/>
      <c r="X3566" s="39"/>
      <c r="Y3566" s="39"/>
      <c r="AN3566" s="68"/>
      <c r="AO3566" s="68"/>
    </row>
    <row r="3567" spans="1:41" s="43" customFormat="1" x14ac:dyDescent="0.25">
      <c r="A3567" s="42"/>
      <c r="B3567" s="42"/>
      <c r="C3567" s="42"/>
      <c r="D3567" s="42"/>
      <c r="E3567" s="42"/>
      <c r="F3567" s="62"/>
      <c r="G3567" s="62"/>
      <c r="H3567" s="63"/>
      <c r="I3567" s="293"/>
      <c r="K3567" s="42"/>
      <c r="L3567" s="42"/>
      <c r="M3567" s="42"/>
      <c r="N3567" s="42"/>
      <c r="O3567" s="63"/>
      <c r="P3567" s="42"/>
      <c r="Q3567" s="42"/>
      <c r="S3567" s="42"/>
      <c r="T3567" s="39"/>
      <c r="U3567" s="39"/>
      <c r="V3567" s="39"/>
      <c r="W3567" s="39"/>
      <c r="X3567" s="39"/>
      <c r="Y3567" s="39"/>
      <c r="AN3567" s="68"/>
      <c r="AO3567" s="68"/>
    </row>
    <row r="3568" spans="1:41" s="43" customFormat="1" x14ac:dyDescent="0.25">
      <c r="A3568" s="42"/>
      <c r="B3568" s="42"/>
      <c r="C3568" s="42"/>
      <c r="D3568" s="42"/>
      <c r="E3568" s="42"/>
      <c r="F3568" s="62"/>
      <c r="G3568" s="62"/>
      <c r="H3568" s="63"/>
      <c r="I3568" s="293"/>
      <c r="K3568" s="42"/>
      <c r="L3568" s="42"/>
      <c r="M3568" s="42"/>
      <c r="N3568" s="42"/>
      <c r="O3568" s="63"/>
      <c r="P3568" s="42"/>
      <c r="Q3568" s="42"/>
      <c r="S3568" s="42"/>
      <c r="T3568" s="39"/>
      <c r="U3568" s="39"/>
      <c r="V3568" s="39"/>
      <c r="W3568" s="39"/>
      <c r="X3568" s="39"/>
      <c r="Y3568" s="39"/>
      <c r="AN3568" s="68"/>
      <c r="AO3568" s="68"/>
    </row>
    <row r="3569" spans="1:41" s="43" customFormat="1" x14ac:dyDescent="0.25">
      <c r="A3569" s="42"/>
      <c r="B3569" s="42"/>
      <c r="C3569" s="42"/>
      <c r="D3569" s="42"/>
      <c r="E3569" s="42"/>
      <c r="F3569" s="62"/>
      <c r="G3569" s="62"/>
      <c r="H3569" s="63"/>
      <c r="I3569" s="293"/>
      <c r="K3569" s="42"/>
      <c r="L3569" s="42"/>
      <c r="M3569" s="42"/>
      <c r="N3569" s="42"/>
      <c r="O3569" s="63"/>
      <c r="P3569" s="42"/>
      <c r="Q3569" s="42"/>
      <c r="S3569" s="42"/>
      <c r="T3569" s="39"/>
      <c r="U3569" s="39"/>
      <c r="V3569" s="39"/>
      <c r="W3569" s="39"/>
      <c r="X3569" s="39"/>
      <c r="Y3569" s="39"/>
      <c r="AN3569" s="68"/>
      <c r="AO3569" s="68"/>
    </row>
    <row r="3570" spans="1:41" s="43" customFormat="1" x14ac:dyDescent="0.25">
      <c r="A3570" s="42"/>
      <c r="B3570" s="42"/>
      <c r="C3570" s="42"/>
      <c r="D3570" s="42"/>
      <c r="E3570" s="42"/>
      <c r="F3570" s="62"/>
      <c r="G3570" s="62"/>
      <c r="H3570" s="63"/>
      <c r="I3570" s="293"/>
      <c r="K3570" s="42"/>
      <c r="L3570" s="42"/>
      <c r="M3570" s="42"/>
      <c r="N3570" s="42"/>
      <c r="O3570" s="63"/>
      <c r="P3570" s="42"/>
      <c r="Q3570" s="42"/>
      <c r="S3570" s="42"/>
      <c r="T3570" s="39"/>
      <c r="U3570" s="39"/>
      <c r="V3570" s="39"/>
      <c r="W3570" s="39"/>
      <c r="X3570" s="39"/>
      <c r="Y3570" s="39"/>
      <c r="AN3570" s="68"/>
      <c r="AO3570" s="68"/>
    </row>
    <row r="3571" spans="1:41" s="43" customFormat="1" x14ac:dyDescent="0.25">
      <c r="A3571" s="42"/>
      <c r="B3571" s="42"/>
      <c r="C3571" s="42"/>
      <c r="D3571" s="42"/>
      <c r="E3571" s="42"/>
      <c r="F3571" s="62"/>
      <c r="G3571" s="62"/>
      <c r="H3571" s="63"/>
      <c r="I3571" s="293"/>
      <c r="K3571" s="42"/>
      <c r="L3571" s="42"/>
      <c r="M3571" s="42"/>
      <c r="N3571" s="42"/>
      <c r="O3571" s="63"/>
      <c r="P3571" s="42"/>
      <c r="Q3571" s="42"/>
      <c r="S3571" s="42"/>
      <c r="T3571" s="39"/>
      <c r="U3571" s="39"/>
      <c r="V3571" s="39"/>
      <c r="W3571" s="39"/>
      <c r="X3571" s="39"/>
      <c r="Y3571" s="39"/>
      <c r="AN3571" s="68"/>
      <c r="AO3571" s="68"/>
    </row>
    <row r="3572" spans="1:41" s="43" customFormat="1" x14ac:dyDescent="0.25">
      <c r="A3572" s="42"/>
      <c r="B3572" s="42"/>
      <c r="C3572" s="42"/>
      <c r="D3572" s="42"/>
      <c r="E3572" s="42"/>
      <c r="F3572" s="62"/>
      <c r="G3572" s="62"/>
      <c r="H3572" s="63"/>
      <c r="I3572" s="293"/>
      <c r="K3572" s="42"/>
      <c r="L3572" s="42"/>
      <c r="M3572" s="42"/>
      <c r="N3572" s="42"/>
      <c r="O3572" s="63"/>
      <c r="P3572" s="42"/>
      <c r="Q3572" s="42"/>
      <c r="S3572" s="42"/>
      <c r="T3572" s="39"/>
      <c r="U3572" s="39"/>
      <c r="V3572" s="39"/>
      <c r="W3572" s="39"/>
      <c r="X3572" s="39"/>
      <c r="Y3572" s="39"/>
      <c r="AN3572" s="68"/>
      <c r="AO3572" s="68"/>
    </row>
    <row r="3573" spans="1:41" s="43" customFormat="1" x14ac:dyDescent="0.25">
      <c r="A3573" s="42"/>
      <c r="B3573" s="42"/>
      <c r="C3573" s="42"/>
      <c r="D3573" s="42"/>
      <c r="E3573" s="42"/>
      <c r="F3573" s="62"/>
      <c r="G3573" s="62"/>
      <c r="H3573" s="63"/>
      <c r="I3573" s="293"/>
      <c r="K3573" s="42"/>
      <c r="L3573" s="42"/>
      <c r="M3573" s="42"/>
      <c r="N3573" s="42"/>
      <c r="O3573" s="63"/>
      <c r="P3573" s="42"/>
      <c r="Q3573" s="42"/>
      <c r="S3573" s="42"/>
      <c r="T3573" s="39"/>
      <c r="U3573" s="39"/>
      <c r="V3573" s="39"/>
      <c r="W3573" s="39"/>
      <c r="X3573" s="39"/>
      <c r="Y3573" s="39"/>
      <c r="AN3573" s="68"/>
      <c r="AO3573" s="68"/>
    </row>
    <row r="3574" spans="1:41" s="43" customFormat="1" x14ac:dyDescent="0.25">
      <c r="A3574" s="42"/>
      <c r="B3574" s="42"/>
      <c r="C3574" s="42"/>
      <c r="D3574" s="42"/>
      <c r="E3574" s="42"/>
      <c r="F3574" s="62"/>
      <c r="G3574" s="62"/>
      <c r="H3574" s="63"/>
      <c r="I3574" s="293"/>
      <c r="K3574" s="42"/>
      <c r="L3574" s="42"/>
      <c r="M3574" s="42"/>
      <c r="N3574" s="42"/>
      <c r="O3574" s="63"/>
      <c r="P3574" s="42"/>
      <c r="Q3574" s="42"/>
      <c r="S3574" s="42"/>
      <c r="T3574" s="39"/>
      <c r="U3574" s="39"/>
      <c r="V3574" s="39"/>
      <c r="W3574" s="39"/>
      <c r="X3574" s="39"/>
      <c r="Y3574" s="39"/>
      <c r="AN3574" s="68"/>
      <c r="AO3574" s="68"/>
    </row>
    <row r="3575" spans="1:41" s="43" customFormat="1" x14ac:dyDescent="0.25">
      <c r="A3575" s="42"/>
      <c r="B3575" s="42"/>
      <c r="C3575" s="42"/>
      <c r="D3575" s="42"/>
      <c r="E3575" s="42"/>
      <c r="F3575" s="62"/>
      <c r="G3575" s="62"/>
      <c r="H3575" s="63"/>
      <c r="I3575" s="293"/>
      <c r="K3575" s="42"/>
      <c r="L3575" s="42"/>
      <c r="M3575" s="42"/>
      <c r="N3575" s="42"/>
      <c r="O3575" s="63"/>
      <c r="P3575" s="42"/>
      <c r="Q3575" s="42"/>
      <c r="S3575" s="42"/>
      <c r="T3575" s="39"/>
      <c r="U3575" s="39"/>
      <c r="V3575" s="39"/>
      <c r="W3575" s="39"/>
      <c r="X3575" s="39"/>
      <c r="Y3575" s="39"/>
      <c r="AN3575" s="68"/>
      <c r="AO3575" s="68"/>
    </row>
    <row r="3576" spans="1:41" s="43" customFormat="1" x14ac:dyDescent="0.25">
      <c r="A3576" s="42"/>
      <c r="B3576" s="42"/>
      <c r="C3576" s="42"/>
      <c r="D3576" s="42"/>
      <c r="E3576" s="42"/>
      <c r="F3576" s="62"/>
      <c r="G3576" s="62"/>
      <c r="H3576" s="63"/>
      <c r="I3576" s="293"/>
      <c r="K3576" s="42"/>
      <c r="L3576" s="42"/>
      <c r="M3576" s="42"/>
      <c r="N3576" s="42"/>
      <c r="O3576" s="63"/>
      <c r="P3576" s="42"/>
      <c r="Q3576" s="42"/>
      <c r="S3576" s="42"/>
      <c r="T3576" s="39"/>
      <c r="U3576" s="39"/>
      <c r="V3576" s="39"/>
      <c r="W3576" s="39"/>
      <c r="X3576" s="39"/>
      <c r="Y3576" s="39"/>
      <c r="AN3576" s="68"/>
      <c r="AO3576" s="68"/>
    </row>
    <row r="3577" spans="1:41" s="43" customFormat="1" x14ac:dyDescent="0.25">
      <c r="A3577" s="42"/>
      <c r="B3577" s="42"/>
      <c r="C3577" s="42"/>
      <c r="D3577" s="42"/>
      <c r="E3577" s="42"/>
      <c r="F3577" s="62"/>
      <c r="G3577" s="62"/>
      <c r="H3577" s="63"/>
      <c r="I3577" s="293"/>
      <c r="K3577" s="42"/>
      <c r="L3577" s="42"/>
      <c r="M3577" s="42"/>
      <c r="N3577" s="42"/>
      <c r="O3577" s="63"/>
      <c r="P3577" s="42"/>
      <c r="Q3577" s="42"/>
      <c r="S3577" s="42"/>
      <c r="T3577" s="39"/>
      <c r="U3577" s="39"/>
      <c r="V3577" s="39"/>
      <c r="W3577" s="39"/>
      <c r="X3577" s="39"/>
      <c r="Y3577" s="39"/>
      <c r="AN3577" s="68"/>
      <c r="AO3577" s="68"/>
    </row>
    <row r="3578" spans="1:41" s="43" customFormat="1" x14ac:dyDescent="0.25">
      <c r="A3578" s="42"/>
      <c r="B3578" s="42"/>
      <c r="C3578" s="42"/>
      <c r="D3578" s="42"/>
      <c r="E3578" s="42"/>
      <c r="F3578" s="62"/>
      <c r="G3578" s="62"/>
      <c r="H3578" s="63"/>
      <c r="I3578" s="293"/>
      <c r="K3578" s="42"/>
      <c r="L3578" s="42"/>
      <c r="M3578" s="42"/>
      <c r="N3578" s="42"/>
      <c r="O3578" s="63"/>
      <c r="P3578" s="42"/>
      <c r="Q3578" s="42"/>
      <c r="S3578" s="42"/>
      <c r="T3578" s="39"/>
      <c r="U3578" s="39"/>
      <c r="V3578" s="39"/>
      <c r="W3578" s="39"/>
      <c r="X3578" s="39"/>
      <c r="Y3578" s="39"/>
      <c r="AN3578" s="68"/>
      <c r="AO3578" s="68"/>
    </row>
    <row r="3579" spans="1:41" s="43" customFormat="1" x14ac:dyDescent="0.25">
      <c r="A3579" s="42"/>
      <c r="B3579" s="42"/>
      <c r="C3579" s="42"/>
      <c r="D3579" s="42"/>
      <c r="E3579" s="42"/>
      <c r="F3579" s="62"/>
      <c r="G3579" s="62"/>
      <c r="H3579" s="63"/>
      <c r="I3579" s="293"/>
      <c r="K3579" s="42"/>
      <c r="L3579" s="42"/>
      <c r="M3579" s="42"/>
      <c r="N3579" s="42"/>
      <c r="O3579" s="63"/>
      <c r="P3579" s="42"/>
      <c r="Q3579" s="42"/>
      <c r="S3579" s="42"/>
      <c r="T3579" s="39"/>
      <c r="U3579" s="39"/>
      <c r="V3579" s="39"/>
      <c r="W3579" s="39"/>
      <c r="X3579" s="39"/>
      <c r="Y3579" s="39"/>
      <c r="AN3579" s="68"/>
      <c r="AO3579" s="68"/>
    </row>
    <row r="3580" spans="1:41" s="43" customFormat="1" x14ac:dyDescent="0.25">
      <c r="A3580" s="42"/>
      <c r="B3580" s="42"/>
      <c r="C3580" s="42"/>
      <c r="D3580" s="42"/>
      <c r="E3580" s="42"/>
      <c r="F3580" s="62"/>
      <c r="G3580" s="62"/>
      <c r="H3580" s="63"/>
      <c r="I3580" s="293"/>
      <c r="K3580" s="42"/>
      <c r="L3580" s="42"/>
      <c r="M3580" s="42"/>
      <c r="N3580" s="42"/>
      <c r="O3580" s="63"/>
      <c r="P3580" s="42"/>
      <c r="Q3580" s="42"/>
      <c r="S3580" s="42"/>
      <c r="T3580" s="39"/>
      <c r="U3580" s="39"/>
      <c r="V3580" s="39"/>
      <c r="W3580" s="39"/>
      <c r="X3580" s="39"/>
      <c r="Y3580" s="39"/>
      <c r="AN3580" s="68"/>
      <c r="AO3580" s="68"/>
    </row>
    <row r="3581" spans="1:41" s="43" customFormat="1" x14ac:dyDescent="0.25">
      <c r="A3581" s="42"/>
      <c r="B3581" s="42"/>
      <c r="C3581" s="42"/>
      <c r="D3581" s="42"/>
      <c r="E3581" s="42"/>
      <c r="F3581" s="62"/>
      <c r="G3581" s="62"/>
      <c r="H3581" s="63"/>
      <c r="I3581" s="293"/>
      <c r="K3581" s="42"/>
      <c r="L3581" s="42"/>
      <c r="M3581" s="42"/>
      <c r="N3581" s="42"/>
      <c r="O3581" s="63"/>
      <c r="P3581" s="42"/>
      <c r="Q3581" s="42"/>
      <c r="S3581" s="42"/>
      <c r="T3581" s="39"/>
      <c r="U3581" s="39"/>
      <c r="V3581" s="39"/>
      <c r="W3581" s="39"/>
      <c r="X3581" s="39"/>
      <c r="Y3581" s="39"/>
      <c r="AN3581" s="68"/>
      <c r="AO3581" s="68"/>
    </row>
    <row r="3582" spans="1:41" s="43" customFormat="1" x14ac:dyDescent="0.25">
      <c r="A3582" s="42"/>
      <c r="B3582" s="42"/>
      <c r="C3582" s="42"/>
      <c r="D3582" s="42"/>
      <c r="E3582" s="42"/>
      <c r="F3582" s="62"/>
      <c r="G3582" s="62"/>
      <c r="H3582" s="63"/>
      <c r="I3582" s="293"/>
      <c r="K3582" s="42"/>
      <c r="L3582" s="42"/>
      <c r="M3582" s="42"/>
      <c r="N3582" s="42"/>
      <c r="O3582" s="63"/>
      <c r="P3582" s="42"/>
      <c r="Q3582" s="42"/>
      <c r="S3582" s="42"/>
      <c r="T3582" s="39"/>
      <c r="U3582" s="39"/>
      <c r="V3582" s="39"/>
      <c r="W3582" s="39"/>
      <c r="X3582" s="39"/>
      <c r="Y3582" s="39"/>
      <c r="AN3582" s="68"/>
      <c r="AO3582" s="68"/>
    </row>
    <row r="3583" spans="1:41" s="43" customFormat="1" x14ac:dyDescent="0.25">
      <c r="A3583" s="42"/>
      <c r="B3583" s="42"/>
      <c r="C3583" s="42"/>
      <c r="D3583" s="42"/>
      <c r="E3583" s="42"/>
      <c r="F3583" s="62"/>
      <c r="G3583" s="62"/>
      <c r="H3583" s="63"/>
      <c r="I3583" s="293"/>
      <c r="K3583" s="42"/>
      <c r="L3583" s="42"/>
      <c r="M3583" s="42"/>
      <c r="N3583" s="42"/>
      <c r="O3583" s="63"/>
      <c r="P3583" s="42"/>
      <c r="Q3583" s="42"/>
      <c r="S3583" s="42"/>
      <c r="T3583" s="39"/>
      <c r="U3583" s="39"/>
      <c r="V3583" s="39"/>
      <c r="W3583" s="39"/>
      <c r="X3583" s="39"/>
      <c r="Y3583" s="39"/>
      <c r="AN3583" s="68"/>
      <c r="AO3583" s="68"/>
    </row>
    <row r="3584" spans="1:41" s="43" customFormat="1" x14ac:dyDescent="0.25">
      <c r="A3584" s="42"/>
      <c r="B3584" s="42"/>
      <c r="C3584" s="42"/>
      <c r="D3584" s="42"/>
      <c r="E3584" s="42"/>
      <c r="F3584" s="62"/>
      <c r="G3584" s="62"/>
      <c r="H3584" s="63"/>
      <c r="I3584" s="293"/>
      <c r="K3584" s="42"/>
      <c r="L3584" s="42"/>
      <c r="M3584" s="42"/>
      <c r="N3584" s="42"/>
      <c r="O3584" s="63"/>
      <c r="P3584" s="42"/>
      <c r="Q3584" s="42"/>
      <c r="S3584" s="42"/>
      <c r="T3584" s="39"/>
      <c r="U3584" s="39"/>
      <c r="V3584" s="39"/>
      <c r="W3584" s="39"/>
      <c r="X3584" s="39"/>
      <c r="Y3584" s="39"/>
      <c r="AN3584" s="68"/>
      <c r="AO3584" s="68"/>
    </row>
    <row r="3585" spans="1:41" s="43" customFormat="1" x14ac:dyDescent="0.25">
      <c r="A3585" s="42"/>
      <c r="B3585" s="42"/>
      <c r="C3585" s="42"/>
      <c r="D3585" s="42"/>
      <c r="E3585" s="42"/>
      <c r="F3585" s="62"/>
      <c r="G3585" s="62"/>
      <c r="H3585" s="63"/>
      <c r="I3585" s="293"/>
      <c r="K3585" s="42"/>
      <c r="L3585" s="42"/>
      <c r="M3585" s="42"/>
      <c r="N3585" s="42"/>
      <c r="O3585" s="63"/>
      <c r="P3585" s="42"/>
      <c r="Q3585" s="42"/>
      <c r="S3585" s="42"/>
      <c r="T3585" s="39"/>
      <c r="U3585" s="39"/>
      <c r="V3585" s="39"/>
      <c r="W3585" s="39"/>
      <c r="X3585" s="39"/>
      <c r="Y3585" s="39"/>
      <c r="AN3585" s="68"/>
      <c r="AO3585" s="68"/>
    </row>
    <row r="3586" spans="1:41" s="43" customFormat="1" x14ac:dyDescent="0.25">
      <c r="A3586" s="42"/>
      <c r="B3586" s="42"/>
      <c r="C3586" s="42"/>
      <c r="D3586" s="42"/>
      <c r="E3586" s="42"/>
      <c r="F3586" s="62"/>
      <c r="G3586" s="62"/>
      <c r="H3586" s="63"/>
      <c r="I3586" s="293"/>
      <c r="K3586" s="42"/>
      <c r="L3586" s="42"/>
      <c r="M3586" s="42"/>
      <c r="N3586" s="42"/>
      <c r="O3586" s="63"/>
      <c r="P3586" s="42"/>
      <c r="Q3586" s="42"/>
      <c r="S3586" s="42"/>
      <c r="T3586" s="39"/>
      <c r="U3586" s="39"/>
      <c r="V3586" s="39"/>
      <c r="W3586" s="39"/>
      <c r="X3586" s="39"/>
      <c r="Y3586" s="39"/>
      <c r="AN3586" s="68"/>
      <c r="AO3586" s="68"/>
    </row>
    <row r="3587" spans="1:41" s="43" customFormat="1" x14ac:dyDescent="0.25">
      <c r="A3587" s="42"/>
      <c r="B3587" s="42"/>
      <c r="C3587" s="42"/>
      <c r="D3587" s="42"/>
      <c r="E3587" s="42"/>
      <c r="F3587" s="62"/>
      <c r="G3587" s="62"/>
      <c r="H3587" s="63"/>
      <c r="I3587" s="293"/>
      <c r="K3587" s="42"/>
      <c r="L3587" s="42"/>
      <c r="M3587" s="42"/>
      <c r="N3587" s="42"/>
      <c r="O3587" s="63"/>
      <c r="P3587" s="42"/>
      <c r="Q3587" s="42"/>
      <c r="S3587" s="42"/>
      <c r="T3587" s="39"/>
      <c r="U3587" s="39"/>
      <c r="V3587" s="39"/>
      <c r="W3587" s="39"/>
      <c r="X3587" s="39"/>
      <c r="Y3587" s="39"/>
      <c r="AN3587" s="68"/>
      <c r="AO3587" s="68"/>
    </row>
    <row r="3588" spans="1:41" s="43" customFormat="1" x14ac:dyDescent="0.25">
      <c r="A3588" s="42"/>
      <c r="B3588" s="42"/>
      <c r="C3588" s="42"/>
      <c r="D3588" s="42"/>
      <c r="E3588" s="42"/>
      <c r="F3588" s="62"/>
      <c r="G3588" s="62"/>
      <c r="H3588" s="63"/>
      <c r="I3588" s="293"/>
      <c r="K3588" s="42"/>
      <c r="L3588" s="42"/>
      <c r="M3588" s="42"/>
      <c r="N3588" s="42"/>
      <c r="O3588" s="63"/>
      <c r="P3588" s="42"/>
      <c r="Q3588" s="42"/>
      <c r="S3588" s="42"/>
      <c r="T3588" s="39"/>
      <c r="U3588" s="39"/>
      <c r="V3588" s="39"/>
      <c r="W3588" s="39"/>
      <c r="X3588" s="39"/>
      <c r="Y3588" s="39"/>
      <c r="AN3588" s="68"/>
      <c r="AO3588" s="68"/>
    </row>
    <row r="3589" spans="1:41" s="43" customFormat="1" x14ac:dyDescent="0.25">
      <c r="A3589" s="42"/>
      <c r="B3589" s="42"/>
      <c r="C3589" s="42"/>
      <c r="D3589" s="42"/>
      <c r="E3589" s="42"/>
      <c r="F3589" s="62"/>
      <c r="G3589" s="62"/>
      <c r="H3589" s="63"/>
      <c r="I3589" s="293"/>
      <c r="K3589" s="42"/>
      <c r="L3589" s="42"/>
      <c r="M3589" s="42"/>
      <c r="N3589" s="42"/>
      <c r="O3589" s="63"/>
      <c r="P3589" s="42"/>
      <c r="Q3589" s="42"/>
      <c r="S3589" s="42"/>
      <c r="T3589" s="39"/>
      <c r="U3589" s="39"/>
      <c r="V3589" s="39"/>
      <c r="W3589" s="39"/>
      <c r="X3589" s="39"/>
      <c r="Y3589" s="39"/>
      <c r="AN3589" s="68"/>
      <c r="AO3589" s="68"/>
    </row>
    <row r="3590" spans="1:41" s="43" customFormat="1" x14ac:dyDescent="0.25">
      <c r="A3590" s="42"/>
      <c r="B3590" s="42"/>
      <c r="C3590" s="42"/>
      <c r="D3590" s="42"/>
      <c r="E3590" s="42"/>
      <c r="F3590" s="62"/>
      <c r="G3590" s="62"/>
      <c r="H3590" s="63"/>
      <c r="I3590" s="293"/>
      <c r="K3590" s="42"/>
      <c r="L3590" s="42"/>
      <c r="M3590" s="42"/>
      <c r="N3590" s="42"/>
      <c r="O3590" s="63"/>
      <c r="P3590" s="42"/>
      <c r="Q3590" s="42"/>
      <c r="S3590" s="42"/>
      <c r="T3590" s="39"/>
      <c r="U3590" s="39"/>
      <c r="V3590" s="39"/>
      <c r="W3590" s="39"/>
      <c r="X3590" s="39"/>
      <c r="Y3590" s="39"/>
      <c r="AN3590" s="68"/>
      <c r="AO3590" s="68"/>
    </row>
    <row r="3591" spans="1:41" s="43" customFormat="1" x14ac:dyDescent="0.25">
      <c r="A3591" s="42"/>
      <c r="B3591" s="42"/>
      <c r="C3591" s="42"/>
      <c r="D3591" s="42"/>
      <c r="E3591" s="42"/>
      <c r="F3591" s="62"/>
      <c r="G3591" s="62"/>
      <c r="H3591" s="63"/>
      <c r="I3591" s="293"/>
      <c r="K3591" s="42"/>
      <c r="L3591" s="42"/>
      <c r="M3591" s="42"/>
      <c r="N3591" s="42"/>
      <c r="O3591" s="63"/>
      <c r="P3591" s="42"/>
      <c r="Q3591" s="42"/>
      <c r="S3591" s="42"/>
      <c r="T3591" s="39"/>
      <c r="U3591" s="39"/>
      <c r="V3591" s="39"/>
      <c r="W3591" s="39"/>
      <c r="X3591" s="39"/>
      <c r="Y3591" s="39"/>
      <c r="AN3591" s="68"/>
      <c r="AO3591" s="68"/>
    </row>
    <row r="3592" spans="1:41" s="43" customFormat="1" x14ac:dyDescent="0.25">
      <c r="A3592" s="42"/>
      <c r="B3592" s="42"/>
      <c r="C3592" s="42"/>
      <c r="D3592" s="42"/>
      <c r="E3592" s="42"/>
      <c r="F3592" s="62"/>
      <c r="G3592" s="62"/>
      <c r="H3592" s="63"/>
      <c r="I3592" s="293"/>
      <c r="K3592" s="42"/>
      <c r="L3592" s="42"/>
      <c r="M3592" s="42"/>
      <c r="N3592" s="42"/>
      <c r="O3592" s="63"/>
      <c r="P3592" s="42"/>
      <c r="Q3592" s="42"/>
      <c r="S3592" s="42"/>
      <c r="T3592" s="39"/>
      <c r="U3592" s="39"/>
      <c r="V3592" s="39"/>
      <c r="W3592" s="39"/>
      <c r="X3592" s="39"/>
      <c r="Y3592" s="39"/>
      <c r="AN3592" s="68"/>
      <c r="AO3592" s="68"/>
    </row>
    <row r="3593" spans="1:41" s="43" customFormat="1" x14ac:dyDescent="0.25">
      <c r="A3593" s="42"/>
      <c r="B3593" s="42"/>
      <c r="C3593" s="42"/>
      <c r="D3593" s="42"/>
      <c r="E3593" s="42"/>
      <c r="F3593" s="62"/>
      <c r="G3593" s="62"/>
      <c r="H3593" s="63"/>
      <c r="I3593" s="293"/>
      <c r="K3593" s="42"/>
      <c r="L3593" s="42"/>
      <c r="M3593" s="42"/>
      <c r="N3593" s="42"/>
      <c r="O3593" s="63"/>
      <c r="P3593" s="42"/>
      <c r="Q3593" s="42"/>
      <c r="S3593" s="42"/>
      <c r="T3593" s="39"/>
      <c r="U3593" s="39"/>
      <c r="V3593" s="39"/>
      <c r="W3593" s="39"/>
      <c r="X3593" s="39"/>
      <c r="Y3593" s="39"/>
      <c r="AN3593" s="68"/>
      <c r="AO3593" s="68"/>
    </row>
    <row r="3594" spans="1:41" s="43" customFormat="1" x14ac:dyDescent="0.25">
      <c r="A3594" s="42"/>
      <c r="B3594" s="42"/>
      <c r="C3594" s="42"/>
      <c r="D3594" s="42"/>
      <c r="E3594" s="42"/>
      <c r="F3594" s="62"/>
      <c r="G3594" s="62"/>
      <c r="H3594" s="63"/>
      <c r="I3594" s="293"/>
      <c r="K3594" s="42"/>
      <c r="L3594" s="42"/>
      <c r="M3594" s="42"/>
      <c r="N3594" s="42"/>
      <c r="O3594" s="63"/>
      <c r="P3594" s="42"/>
      <c r="Q3594" s="42"/>
      <c r="S3594" s="42"/>
      <c r="T3594" s="39"/>
      <c r="U3594" s="39"/>
      <c r="V3594" s="39"/>
      <c r="W3594" s="39"/>
      <c r="X3594" s="39"/>
      <c r="Y3594" s="39"/>
      <c r="AN3594" s="68"/>
      <c r="AO3594" s="68"/>
    </row>
    <row r="3595" spans="1:41" s="43" customFormat="1" x14ac:dyDescent="0.25">
      <c r="A3595" s="42"/>
      <c r="B3595" s="42"/>
      <c r="C3595" s="42"/>
      <c r="D3595" s="42"/>
      <c r="E3595" s="42"/>
      <c r="F3595" s="62"/>
      <c r="G3595" s="62"/>
      <c r="H3595" s="63"/>
      <c r="I3595" s="293"/>
      <c r="K3595" s="42"/>
      <c r="L3595" s="42"/>
      <c r="M3595" s="42"/>
      <c r="N3595" s="42"/>
      <c r="O3595" s="63"/>
      <c r="P3595" s="42"/>
      <c r="Q3595" s="42"/>
      <c r="S3595" s="42"/>
      <c r="T3595" s="39"/>
      <c r="U3595" s="39"/>
      <c r="V3595" s="39"/>
      <c r="W3595" s="39"/>
      <c r="X3595" s="39"/>
      <c r="Y3595" s="39"/>
      <c r="AN3595" s="68"/>
      <c r="AO3595" s="68"/>
    </row>
    <row r="3596" spans="1:41" s="43" customFormat="1" x14ac:dyDescent="0.25">
      <c r="A3596" s="42"/>
      <c r="B3596" s="42"/>
      <c r="C3596" s="42"/>
      <c r="D3596" s="42"/>
      <c r="E3596" s="42"/>
      <c r="F3596" s="62"/>
      <c r="G3596" s="62"/>
      <c r="H3596" s="63"/>
      <c r="I3596" s="293"/>
      <c r="K3596" s="42"/>
      <c r="L3596" s="42"/>
      <c r="M3596" s="42"/>
      <c r="N3596" s="42"/>
      <c r="O3596" s="63"/>
      <c r="P3596" s="42"/>
      <c r="Q3596" s="42"/>
      <c r="S3596" s="42"/>
      <c r="T3596" s="39"/>
      <c r="U3596" s="39"/>
      <c r="V3596" s="39"/>
      <c r="W3596" s="39"/>
      <c r="X3596" s="39"/>
      <c r="Y3596" s="39"/>
      <c r="AN3596" s="68"/>
      <c r="AO3596" s="68"/>
    </row>
    <row r="3597" spans="1:41" s="43" customFormat="1" x14ac:dyDescent="0.25">
      <c r="A3597" s="42"/>
      <c r="B3597" s="42"/>
      <c r="C3597" s="42"/>
      <c r="D3597" s="42"/>
      <c r="E3597" s="42"/>
      <c r="F3597" s="62"/>
      <c r="G3597" s="62"/>
      <c r="H3597" s="63"/>
      <c r="I3597" s="293"/>
      <c r="K3597" s="42"/>
      <c r="L3597" s="42"/>
      <c r="M3597" s="42"/>
      <c r="N3597" s="42"/>
      <c r="O3597" s="63"/>
      <c r="P3597" s="42"/>
      <c r="Q3597" s="42"/>
      <c r="S3597" s="42"/>
      <c r="T3597" s="39"/>
      <c r="U3597" s="39"/>
      <c r="V3597" s="39"/>
      <c r="W3597" s="39"/>
      <c r="X3597" s="39"/>
      <c r="Y3597" s="39"/>
      <c r="AN3597" s="68"/>
      <c r="AO3597" s="68"/>
    </row>
    <row r="3598" spans="1:41" s="43" customFormat="1" x14ac:dyDescent="0.25">
      <c r="A3598" s="42"/>
      <c r="B3598" s="42"/>
      <c r="C3598" s="42"/>
      <c r="D3598" s="42"/>
      <c r="E3598" s="42"/>
      <c r="F3598" s="62"/>
      <c r="G3598" s="62"/>
      <c r="H3598" s="63"/>
      <c r="I3598" s="293"/>
      <c r="K3598" s="42"/>
      <c r="L3598" s="42"/>
      <c r="M3598" s="42"/>
      <c r="N3598" s="42"/>
      <c r="O3598" s="63"/>
      <c r="P3598" s="42"/>
      <c r="Q3598" s="42"/>
      <c r="S3598" s="42"/>
      <c r="T3598" s="39"/>
      <c r="U3598" s="39"/>
      <c r="V3598" s="39"/>
      <c r="W3598" s="39"/>
      <c r="X3598" s="39"/>
      <c r="Y3598" s="39"/>
      <c r="AN3598" s="68"/>
      <c r="AO3598" s="68"/>
    </row>
    <row r="3599" spans="1:41" s="43" customFormat="1" x14ac:dyDescent="0.25">
      <c r="A3599" s="42"/>
      <c r="B3599" s="42"/>
      <c r="C3599" s="42"/>
      <c r="D3599" s="42"/>
      <c r="E3599" s="42"/>
      <c r="F3599" s="62"/>
      <c r="G3599" s="62"/>
      <c r="H3599" s="63"/>
      <c r="I3599" s="293"/>
      <c r="K3599" s="42"/>
      <c r="L3599" s="42"/>
      <c r="M3599" s="42"/>
      <c r="N3599" s="42"/>
      <c r="O3599" s="63"/>
      <c r="P3599" s="42"/>
      <c r="Q3599" s="42"/>
      <c r="S3599" s="42"/>
      <c r="T3599" s="39"/>
      <c r="U3599" s="39"/>
      <c r="V3599" s="39"/>
      <c r="W3599" s="39"/>
      <c r="X3599" s="39"/>
      <c r="Y3599" s="39"/>
      <c r="AN3599" s="68"/>
      <c r="AO3599" s="68"/>
    </row>
    <row r="3600" spans="1:41" s="43" customFormat="1" x14ac:dyDescent="0.25">
      <c r="A3600" s="42"/>
      <c r="B3600" s="42"/>
      <c r="C3600" s="42"/>
      <c r="D3600" s="42"/>
      <c r="E3600" s="42"/>
      <c r="F3600" s="62"/>
      <c r="G3600" s="62"/>
      <c r="H3600" s="63"/>
      <c r="I3600" s="293"/>
      <c r="K3600" s="42"/>
      <c r="L3600" s="42"/>
      <c r="M3600" s="42"/>
      <c r="N3600" s="42"/>
      <c r="O3600" s="63"/>
      <c r="P3600" s="42"/>
      <c r="Q3600" s="42"/>
      <c r="S3600" s="42"/>
      <c r="T3600" s="39"/>
      <c r="U3600" s="39"/>
      <c r="V3600" s="39"/>
      <c r="W3600" s="39"/>
      <c r="X3600" s="39"/>
      <c r="Y3600" s="39"/>
      <c r="AN3600" s="68"/>
      <c r="AO3600" s="68"/>
    </row>
    <row r="3601" spans="1:41" s="43" customFormat="1" x14ac:dyDescent="0.25">
      <c r="A3601" s="42"/>
      <c r="B3601" s="42"/>
      <c r="C3601" s="42"/>
      <c r="D3601" s="42"/>
      <c r="E3601" s="42"/>
      <c r="F3601" s="62"/>
      <c r="G3601" s="62"/>
      <c r="H3601" s="63"/>
      <c r="I3601" s="293"/>
      <c r="K3601" s="42"/>
      <c r="L3601" s="42"/>
      <c r="M3601" s="42"/>
      <c r="N3601" s="42"/>
      <c r="O3601" s="63"/>
      <c r="P3601" s="42"/>
      <c r="Q3601" s="42"/>
      <c r="S3601" s="42"/>
      <c r="T3601" s="39"/>
      <c r="U3601" s="39"/>
      <c r="V3601" s="39"/>
      <c r="W3601" s="39"/>
      <c r="X3601" s="39"/>
      <c r="Y3601" s="39"/>
      <c r="AN3601" s="68"/>
      <c r="AO3601" s="68"/>
    </row>
    <row r="3602" spans="1:41" s="43" customFormat="1" x14ac:dyDescent="0.25">
      <c r="A3602" s="42"/>
      <c r="B3602" s="42"/>
      <c r="C3602" s="42"/>
      <c r="D3602" s="42"/>
      <c r="E3602" s="42"/>
      <c r="F3602" s="62"/>
      <c r="G3602" s="62"/>
      <c r="H3602" s="63"/>
      <c r="I3602" s="293"/>
      <c r="K3602" s="42"/>
      <c r="L3602" s="42"/>
      <c r="M3602" s="42"/>
      <c r="N3602" s="42"/>
      <c r="O3602" s="63"/>
      <c r="P3602" s="42"/>
      <c r="Q3602" s="42"/>
      <c r="S3602" s="42"/>
      <c r="T3602" s="39"/>
      <c r="U3602" s="39"/>
      <c r="V3602" s="39"/>
      <c r="W3602" s="39"/>
      <c r="X3602" s="39"/>
      <c r="Y3602" s="39"/>
      <c r="AN3602" s="68"/>
      <c r="AO3602" s="68"/>
    </row>
    <row r="3603" spans="1:41" s="43" customFormat="1" x14ac:dyDescent="0.25">
      <c r="A3603" s="42"/>
      <c r="B3603" s="42"/>
      <c r="C3603" s="42"/>
      <c r="D3603" s="42"/>
      <c r="E3603" s="42"/>
      <c r="F3603" s="62"/>
      <c r="G3603" s="62"/>
      <c r="H3603" s="63"/>
      <c r="I3603" s="293"/>
      <c r="K3603" s="42"/>
      <c r="L3603" s="42"/>
      <c r="M3603" s="42"/>
      <c r="N3603" s="42"/>
      <c r="O3603" s="63"/>
      <c r="P3603" s="42"/>
      <c r="Q3603" s="42"/>
      <c r="S3603" s="42"/>
      <c r="T3603" s="39"/>
      <c r="U3603" s="39"/>
      <c r="V3603" s="39"/>
      <c r="W3603" s="39"/>
      <c r="X3603" s="39"/>
      <c r="Y3603" s="39"/>
      <c r="AN3603" s="68"/>
      <c r="AO3603" s="68"/>
    </row>
    <row r="3604" spans="1:41" s="43" customFormat="1" x14ac:dyDescent="0.25">
      <c r="A3604" s="42"/>
      <c r="B3604" s="42"/>
      <c r="C3604" s="42"/>
      <c r="D3604" s="42"/>
      <c r="E3604" s="42"/>
      <c r="F3604" s="62"/>
      <c r="G3604" s="62"/>
      <c r="H3604" s="63"/>
      <c r="I3604" s="293"/>
      <c r="K3604" s="42"/>
      <c r="L3604" s="42"/>
      <c r="M3604" s="42"/>
      <c r="N3604" s="42"/>
      <c r="O3604" s="63"/>
      <c r="P3604" s="42"/>
      <c r="Q3604" s="42"/>
      <c r="S3604" s="42"/>
      <c r="T3604" s="39"/>
      <c r="U3604" s="39"/>
      <c r="V3604" s="39"/>
      <c r="W3604" s="39"/>
      <c r="X3604" s="39"/>
      <c r="Y3604" s="39"/>
      <c r="AN3604" s="68"/>
      <c r="AO3604" s="68"/>
    </row>
    <row r="3605" spans="1:41" s="43" customFormat="1" x14ac:dyDescent="0.25">
      <c r="A3605" s="42"/>
      <c r="B3605" s="42"/>
      <c r="C3605" s="42"/>
      <c r="D3605" s="42"/>
      <c r="E3605" s="42"/>
      <c r="F3605" s="62"/>
      <c r="G3605" s="62"/>
      <c r="H3605" s="63"/>
      <c r="I3605" s="293"/>
      <c r="K3605" s="42"/>
      <c r="L3605" s="42"/>
      <c r="M3605" s="42"/>
      <c r="N3605" s="42"/>
      <c r="O3605" s="63"/>
      <c r="P3605" s="42"/>
      <c r="Q3605" s="42"/>
      <c r="S3605" s="42"/>
      <c r="T3605" s="39"/>
      <c r="U3605" s="39"/>
      <c r="V3605" s="39"/>
      <c r="W3605" s="39"/>
      <c r="X3605" s="39"/>
      <c r="Y3605" s="39"/>
      <c r="AN3605" s="68"/>
      <c r="AO3605" s="68"/>
    </row>
    <row r="3606" spans="1:41" s="43" customFormat="1" x14ac:dyDescent="0.25">
      <c r="A3606" s="42"/>
      <c r="B3606" s="42"/>
      <c r="C3606" s="42"/>
      <c r="D3606" s="42"/>
      <c r="E3606" s="42"/>
      <c r="F3606" s="62"/>
      <c r="G3606" s="62"/>
      <c r="H3606" s="63"/>
      <c r="I3606" s="293"/>
      <c r="K3606" s="42"/>
      <c r="L3606" s="42"/>
      <c r="M3606" s="42"/>
      <c r="N3606" s="42"/>
      <c r="O3606" s="63"/>
      <c r="P3606" s="42"/>
      <c r="Q3606" s="42"/>
      <c r="S3606" s="42"/>
      <c r="T3606" s="39"/>
      <c r="U3606" s="39"/>
      <c r="V3606" s="39"/>
      <c r="W3606" s="39"/>
      <c r="X3606" s="39"/>
      <c r="Y3606" s="39"/>
      <c r="AN3606" s="68"/>
      <c r="AO3606" s="68"/>
    </row>
    <row r="3607" spans="1:41" s="43" customFormat="1" x14ac:dyDescent="0.25">
      <c r="A3607" s="42"/>
      <c r="B3607" s="42"/>
      <c r="C3607" s="42"/>
      <c r="D3607" s="42"/>
      <c r="E3607" s="42"/>
      <c r="F3607" s="62"/>
      <c r="G3607" s="62"/>
      <c r="H3607" s="63"/>
      <c r="I3607" s="293"/>
      <c r="K3607" s="42"/>
      <c r="L3607" s="42"/>
      <c r="M3607" s="42"/>
      <c r="N3607" s="42"/>
      <c r="O3607" s="63"/>
      <c r="P3607" s="42"/>
      <c r="Q3607" s="42"/>
      <c r="S3607" s="42"/>
      <c r="T3607" s="39"/>
      <c r="U3607" s="39"/>
      <c r="V3607" s="39"/>
      <c r="W3607" s="39"/>
      <c r="X3607" s="39"/>
      <c r="Y3607" s="39"/>
      <c r="AN3607" s="68"/>
      <c r="AO3607" s="68"/>
    </row>
    <row r="3608" spans="1:41" s="43" customFormat="1" x14ac:dyDescent="0.25">
      <c r="A3608" s="42"/>
      <c r="B3608" s="42"/>
      <c r="C3608" s="42"/>
      <c r="D3608" s="42"/>
      <c r="E3608" s="42"/>
      <c r="F3608" s="62"/>
      <c r="G3608" s="62"/>
      <c r="H3608" s="63"/>
      <c r="I3608" s="293"/>
      <c r="K3608" s="42"/>
      <c r="L3608" s="42"/>
      <c r="M3608" s="42"/>
      <c r="N3608" s="42"/>
      <c r="O3608" s="63"/>
      <c r="P3608" s="42"/>
      <c r="Q3608" s="42"/>
      <c r="S3608" s="42"/>
      <c r="T3608" s="39"/>
      <c r="U3608" s="39"/>
      <c r="V3608" s="39"/>
      <c r="W3608" s="39"/>
      <c r="X3608" s="39"/>
      <c r="Y3608" s="39"/>
      <c r="AN3608" s="68"/>
      <c r="AO3608" s="68"/>
    </row>
    <row r="3609" spans="1:41" s="43" customFormat="1" x14ac:dyDescent="0.25">
      <c r="A3609" s="42"/>
      <c r="B3609" s="42"/>
      <c r="C3609" s="42"/>
      <c r="D3609" s="42"/>
      <c r="E3609" s="42"/>
      <c r="F3609" s="62"/>
      <c r="G3609" s="62"/>
      <c r="H3609" s="63"/>
      <c r="I3609" s="293"/>
      <c r="K3609" s="42"/>
      <c r="L3609" s="42"/>
      <c r="M3609" s="42"/>
      <c r="N3609" s="42"/>
      <c r="O3609" s="63"/>
      <c r="P3609" s="42"/>
      <c r="Q3609" s="42"/>
      <c r="S3609" s="42"/>
      <c r="T3609" s="39"/>
      <c r="U3609" s="39"/>
      <c r="V3609" s="39"/>
      <c r="W3609" s="39"/>
      <c r="X3609" s="39"/>
      <c r="Y3609" s="39"/>
      <c r="AN3609" s="68"/>
      <c r="AO3609" s="68"/>
    </row>
    <row r="3610" spans="1:41" s="43" customFormat="1" x14ac:dyDescent="0.25">
      <c r="A3610" s="42"/>
      <c r="B3610" s="42"/>
      <c r="C3610" s="42"/>
      <c r="D3610" s="42"/>
      <c r="E3610" s="42"/>
      <c r="F3610" s="62"/>
      <c r="G3610" s="62"/>
      <c r="H3610" s="63"/>
      <c r="I3610" s="293"/>
      <c r="K3610" s="42"/>
      <c r="L3610" s="42"/>
      <c r="M3610" s="42"/>
      <c r="N3610" s="42"/>
      <c r="O3610" s="63"/>
      <c r="P3610" s="42"/>
      <c r="Q3610" s="42"/>
      <c r="S3610" s="42"/>
      <c r="T3610" s="39"/>
      <c r="U3610" s="39"/>
      <c r="V3610" s="39"/>
      <c r="W3610" s="39"/>
      <c r="X3610" s="39"/>
      <c r="Y3610" s="39"/>
      <c r="AN3610" s="68"/>
      <c r="AO3610" s="68"/>
    </row>
    <row r="3611" spans="1:41" s="43" customFormat="1" x14ac:dyDescent="0.25">
      <c r="A3611" s="42"/>
      <c r="B3611" s="42"/>
      <c r="C3611" s="42"/>
      <c r="D3611" s="42"/>
      <c r="E3611" s="42"/>
      <c r="F3611" s="62"/>
      <c r="G3611" s="62"/>
      <c r="H3611" s="63"/>
      <c r="I3611" s="293"/>
      <c r="K3611" s="42"/>
      <c r="L3611" s="42"/>
      <c r="M3611" s="42"/>
      <c r="N3611" s="42"/>
      <c r="O3611" s="63"/>
      <c r="P3611" s="42"/>
      <c r="Q3611" s="42"/>
      <c r="S3611" s="42"/>
      <c r="T3611" s="39"/>
      <c r="U3611" s="39"/>
      <c r="V3611" s="39"/>
      <c r="W3611" s="39"/>
      <c r="X3611" s="39"/>
      <c r="Y3611" s="39"/>
      <c r="AN3611" s="68"/>
      <c r="AO3611" s="68"/>
    </row>
    <row r="3612" spans="1:41" s="43" customFormat="1" x14ac:dyDescent="0.25">
      <c r="A3612" s="42"/>
      <c r="B3612" s="42"/>
      <c r="C3612" s="42"/>
      <c r="D3612" s="42"/>
      <c r="E3612" s="42"/>
      <c r="F3612" s="62"/>
      <c r="G3612" s="62"/>
      <c r="H3612" s="63"/>
      <c r="I3612" s="293"/>
      <c r="K3612" s="42"/>
      <c r="L3612" s="42"/>
      <c r="M3612" s="42"/>
      <c r="N3612" s="42"/>
      <c r="O3612" s="63"/>
      <c r="P3612" s="42"/>
      <c r="Q3612" s="42"/>
      <c r="S3612" s="42"/>
      <c r="T3612" s="39"/>
      <c r="U3612" s="39"/>
      <c r="V3612" s="39"/>
      <c r="W3612" s="39"/>
      <c r="X3612" s="39"/>
      <c r="Y3612" s="39"/>
      <c r="AN3612" s="68"/>
      <c r="AO3612" s="68"/>
    </row>
    <row r="3613" spans="1:41" s="43" customFormat="1" x14ac:dyDescent="0.25">
      <c r="A3613" s="42"/>
      <c r="B3613" s="42"/>
      <c r="C3613" s="42"/>
      <c r="D3613" s="42"/>
      <c r="E3613" s="42"/>
      <c r="F3613" s="62"/>
      <c r="G3613" s="62"/>
      <c r="H3613" s="63"/>
      <c r="I3613" s="293"/>
      <c r="K3613" s="42"/>
      <c r="L3613" s="42"/>
      <c r="M3613" s="42"/>
      <c r="N3613" s="42"/>
      <c r="O3613" s="63"/>
      <c r="P3613" s="42"/>
      <c r="Q3613" s="42"/>
      <c r="S3613" s="42"/>
      <c r="T3613" s="39"/>
      <c r="U3613" s="39"/>
      <c r="V3613" s="39"/>
      <c r="W3613" s="39"/>
      <c r="X3613" s="39"/>
      <c r="Y3613" s="39"/>
      <c r="AN3613" s="68"/>
      <c r="AO3613" s="68"/>
    </row>
    <row r="3614" spans="1:41" s="43" customFormat="1" x14ac:dyDescent="0.25">
      <c r="A3614" s="42"/>
      <c r="B3614" s="42"/>
      <c r="C3614" s="42"/>
      <c r="D3614" s="42"/>
      <c r="E3614" s="42"/>
      <c r="F3614" s="62"/>
      <c r="G3614" s="62"/>
      <c r="H3614" s="63"/>
      <c r="I3614" s="293"/>
      <c r="K3614" s="42"/>
      <c r="L3614" s="42"/>
      <c r="M3614" s="42"/>
      <c r="N3614" s="42"/>
      <c r="O3614" s="63"/>
      <c r="P3614" s="42"/>
      <c r="Q3614" s="42"/>
      <c r="S3614" s="42"/>
      <c r="T3614" s="39"/>
      <c r="U3614" s="39"/>
      <c r="V3614" s="39"/>
      <c r="W3614" s="39"/>
      <c r="X3614" s="39"/>
      <c r="Y3614" s="39"/>
      <c r="AN3614" s="68"/>
      <c r="AO3614" s="68"/>
    </row>
    <row r="3615" spans="1:41" s="43" customFormat="1" x14ac:dyDescent="0.25">
      <c r="A3615" s="42"/>
      <c r="B3615" s="42"/>
      <c r="C3615" s="42"/>
      <c r="D3615" s="42"/>
      <c r="E3615" s="42"/>
      <c r="F3615" s="62"/>
      <c r="G3615" s="62"/>
      <c r="H3615" s="63"/>
      <c r="I3615" s="293"/>
      <c r="K3615" s="42"/>
      <c r="L3615" s="42"/>
      <c r="M3615" s="42"/>
      <c r="N3615" s="42"/>
      <c r="O3615" s="63"/>
      <c r="P3615" s="42"/>
      <c r="Q3615" s="42"/>
      <c r="S3615" s="42"/>
      <c r="T3615" s="39"/>
      <c r="U3615" s="39"/>
      <c r="V3615" s="39"/>
      <c r="W3615" s="39"/>
      <c r="X3615" s="39"/>
      <c r="Y3615" s="39"/>
      <c r="AN3615" s="68"/>
      <c r="AO3615" s="68"/>
    </row>
    <row r="3616" spans="1:41" s="43" customFormat="1" x14ac:dyDescent="0.25">
      <c r="A3616" s="42"/>
      <c r="B3616" s="42"/>
      <c r="C3616" s="42"/>
      <c r="D3616" s="42"/>
      <c r="E3616" s="42"/>
      <c r="F3616" s="62"/>
      <c r="G3616" s="62"/>
      <c r="H3616" s="63"/>
      <c r="I3616" s="293"/>
      <c r="K3616" s="42"/>
      <c r="L3616" s="42"/>
      <c r="M3616" s="42"/>
      <c r="N3616" s="42"/>
      <c r="O3616" s="63"/>
      <c r="P3616" s="42"/>
      <c r="Q3616" s="42"/>
      <c r="S3616" s="42"/>
      <c r="T3616" s="39"/>
      <c r="U3616" s="39"/>
      <c r="V3616" s="39"/>
      <c r="W3616" s="39"/>
      <c r="X3616" s="39"/>
      <c r="Y3616" s="39"/>
      <c r="AN3616" s="68"/>
      <c r="AO3616" s="68"/>
    </row>
    <row r="3617" spans="1:41" s="43" customFormat="1" x14ac:dyDescent="0.25">
      <c r="A3617" s="42"/>
      <c r="B3617" s="42"/>
      <c r="C3617" s="42"/>
      <c r="D3617" s="42"/>
      <c r="E3617" s="42"/>
      <c r="F3617" s="62"/>
      <c r="G3617" s="62"/>
      <c r="H3617" s="63"/>
      <c r="I3617" s="293"/>
      <c r="K3617" s="42"/>
      <c r="L3617" s="42"/>
      <c r="M3617" s="42"/>
      <c r="N3617" s="42"/>
      <c r="O3617" s="63"/>
      <c r="P3617" s="42"/>
      <c r="Q3617" s="42"/>
      <c r="S3617" s="42"/>
      <c r="T3617" s="39"/>
      <c r="U3617" s="39"/>
      <c r="V3617" s="39"/>
      <c r="W3617" s="39"/>
      <c r="X3617" s="39"/>
      <c r="Y3617" s="39"/>
      <c r="AN3617" s="68"/>
      <c r="AO3617" s="68"/>
    </row>
    <row r="3618" spans="1:41" s="43" customFormat="1" x14ac:dyDescent="0.25">
      <c r="A3618" s="42"/>
      <c r="B3618" s="42"/>
      <c r="C3618" s="42"/>
      <c r="D3618" s="42"/>
      <c r="E3618" s="42"/>
      <c r="F3618" s="62"/>
      <c r="G3618" s="62"/>
      <c r="H3618" s="63"/>
      <c r="I3618" s="293"/>
      <c r="K3618" s="42"/>
      <c r="L3618" s="42"/>
      <c r="M3618" s="42"/>
      <c r="N3618" s="42"/>
      <c r="O3618" s="63"/>
      <c r="P3618" s="42"/>
      <c r="Q3618" s="42"/>
      <c r="S3618" s="42"/>
      <c r="T3618" s="39"/>
      <c r="U3618" s="39"/>
      <c r="V3618" s="39"/>
      <c r="W3618" s="39"/>
      <c r="X3618" s="39"/>
      <c r="Y3618" s="39"/>
      <c r="AN3618" s="68"/>
      <c r="AO3618" s="68"/>
    </row>
    <row r="3619" spans="1:41" s="43" customFormat="1" x14ac:dyDescent="0.25">
      <c r="A3619" s="42"/>
      <c r="B3619" s="42"/>
      <c r="C3619" s="42"/>
      <c r="D3619" s="42"/>
      <c r="E3619" s="42"/>
      <c r="F3619" s="62"/>
      <c r="G3619" s="62"/>
      <c r="H3619" s="63"/>
      <c r="I3619" s="293"/>
      <c r="K3619" s="42"/>
      <c r="L3619" s="42"/>
      <c r="M3619" s="42"/>
      <c r="N3619" s="42"/>
      <c r="O3619" s="63"/>
      <c r="P3619" s="42"/>
      <c r="Q3619" s="42"/>
      <c r="S3619" s="42"/>
      <c r="T3619" s="39"/>
      <c r="U3619" s="39"/>
      <c r="V3619" s="39"/>
      <c r="W3619" s="39"/>
      <c r="X3619" s="39"/>
      <c r="Y3619" s="39"/>
      <c r="AN3619" s="68"/>
      <c r="AO3619" s="68"/>
    </row>
    <row r="3620" spans="1:41" s="43" customFormat="1" x14ac:dyDescent="0.25">
      <c r="A3620" s="42"/>
      <c r="B3620" s="42"/>
      <c r="C3620" s="42"/>
      <c r="D3620" s="42"/>
      <c r="E3620" s="42"/>
      <c r="F3620" s="62"/>
      <c r="G3620" s="62"/>
      <c r="H3620" s="63"/>
      <c r="I3620" s="293"/>
      <c r="K3620" s="42"/>
      <c r="L3620" s="42"/>
      <c r="M3620" s="42"/>
      <c r="N3620" s="42"/>
      <c r="O3620" s="63"/>
      <c r="P3620" s="42"/>
      <c r="Q3620" s="42"/>
      <c r="S3620" s="42"/>
      <c r="T3620" s="39"/>
      <c r="U3620" s="39"/>
      <c r="V3620" s="39"/>
      <c r="W3620" s="39"/>
      <c r="X3620" s="39"/>
      <c r="Y3620" s="39"/>
      <c r="AN3620" s="68"/>
      <c r="AO3620" s="68"/>
    </row>
    <row r="3621" spans="1:41" s="43" customFormat="1" x14ac:dyDescent="0.25">
      <c r="A3621" s="42"/>
      <c r="B3621" s="42"/>
      <c r="C3621" s="42"/>
      <c r="D3621" s="42"/>
      <c r="E3621" s="42"/>
      <c r="F3621" s="62"/>
      <c r="G3621" s="62"/>
      <c r="H3621" s="63"/>
      <c r="I3621" s="293"/>
      <c r="K3621" s="42"/>
      <c r="L3621" s="42"/>
      <c r="M3621" s="42"/>
      <c r="N3621" s="42"/>
      <c r="O3621" s="63"/>
      <c r="P3621" s="42"/>
      <c r="Q3621" s="42"/>
      <c r="S3621" s="42"/>
      <c r="T3621" s="39"/>
      <c r="U3621" s="39"/>
      <c r="V3621" s="39"/>
      <c r="W3621" s="39"/>
      <c r="X3621" s="39"/>
      <c r="Y3621" s="39"/>
      <c r="AN3621" s="68"/>
      <c r="AO3621" s="68"/>
    </row>
    <row r="3622" spans="1:41" s="43" customFormat="1" x14ac:dyDescent="0.25">
      <c r="A3622" s="42"/>
      <c r="B3622" s="42"/>
      <c r="C3622" s="42"/>
      <c r="D3622" s="42"/>
      <c r="E3622" s="42"/>
      <c r="F3622" s="62"/>
      <c r="G3622" s="62"/>
      <c r="H3622" s="63"/>
      <c r="I3622" s="293"/>
      <c r="K3622" s="42"/>
      <c r="L3622" s="42"/>
      <c r="M3622" s="42"/>
      <c r="N3622" s="42"/>
      <c r="O3622" s="63"/>
      <c r="P3622" s="42"/>
      <c r="Q3622" s="42"/>
      <c r="S3622" s="42"/>
      <c r="T3622" s="39"/>
      <c r="U3622" s="39"/>
      <c r="V3622" s="39"/>
      <c r="W3622" s="39"/>
      <c r="X3622" s="39"/>
      <c r="Y3622" s="39"/>
      <c r="AN3622" s="68"/>
      <c r="AO3622" s="68"/>
    </row>
    <row r="3623" spans="1:41" s="43" customFormat="1" x14ac:dyDescent="0.25">
      <c r="A3623" s="42"/>
      <c r="B3623" s="42"/>
      <c r="C3623" s="42"/>
      <c r="D3623" s="42"/>
      <c r="E3623" s="42"/>
      <c r="F3623" s="62"/>
      <c r="G3623" s="62"/>
      <c r="H3623" s="63"/>
      <c r="I3623" s="293"/>
      <c r="K3623" s="42"/>
      <c r="L3623" s="42"/>
      <c r="M3623" s="42"/>
      <c r="N3623" s="42"/>
      <c r="O3623" s="63"/>
      <c r="P3623" s="42"/>
      <c r="Q3623" s="42"/>
      <c r="S3623" s="42"/>
      <c r="T3623" s="39"/>
      <c r="U3623" s="39"/>
      <c r="V3623" s="39"/>
      <c r="W3623" s="39"/>
      <c r="X3623" s="39"/>
      <c r="Y3623" s="39"/>
      <c r="AN3623" s="68"/>
      <c r="AO3623" s="68"/>
    </row>
    <row r="3624" spans="1:41" s="43" customFormat="1" x14ac:dyDescent="0.25">
      <c r="A3624" s="42"/>
      <c r="B3624" s="42"/>
      <c r="C3624" s="42"/>
      <c r="D3624" s="42"/>
      <c r="E3624" s="42"/>
      <c r="F3624" s="62"/>
      <c r="G3624" s="62"/>
      <c r="H3624" s="63"/>
      <c r="I3624" s="293"/>
      <c r="K3624" s="42"/>
      <c r="L3624" s="42"/>
      <c r="M3624" s="42"/>
      <c r="N3624" s="42"/>
      <c r="O3624" s="63"/>
      <c r="P3624" s="42"/>
      <c r="Q3624" s="42"/>
      <c r="S3624" s="42"/>
      <c r="T3624" s="39"/>
      <c r="U3624" s="39"/>
      <c r="V3624" s="39"/>
      <c r="W3624" s="39"/>
      <c r="X3624" s="39"/>
      <c r="Y3624" s="39"/>
      <c r="AN3624" s="68"/>
      <c r="AO3624" s="68"/>
    </row>
    <row r="3625" spans="1:41" s="43" customFormat="1" x14ac:dyDescent="0.25">
      <c r="A3625" s="42"/>
      <c r="B3625" s="42"/>
      <c r="C3625" s="42"/>
      <c r="D3625" s="42"/>
      <c r="E3625" s="42"/>
      <c r="F3625" s="62"/>
      <c r="G3625" s="62"/>
      <c r="H3625" s="63"/>
      <c r="I3625" s="293"/>
      <c r="K3625" s="42"/>
      <c r="L3625" s="42"/>
      <c r="M3625" s="42"/>
      <c r="N3625" s="42"/>
      <c r="O3625" s="63"/>
      <c r="P3625" s="42"/>
      <c r="Q3625" s="42"/>
      <c r="S3625" s="42"/>
      <c r="T3625" s="39"/>
      <c r="U3625" s="39"/>
      <c r="V3625" s="39"/>
      <c r="W3625" s="39"/>
      <c r="X3625" s="39"/>
      <c r="Y3625" s="39"/>
      <c r="AN3625" s="68"/>
      <c r="AO3625" s="68"/>
    </row>
    <row r="3626" spans="1:41" s="43" customFormat="1" x14ac:dyDescent="0.25">
      <c r="A3626" s="42"/>
      <c r="B3626" s="42"/>
      <c r="C3626" s="42"/>
      <c r="D3626" s="42"/>
      <c r="E3626" s="42"/>
      <c r="F3626" s="62"/>
      <c r="G3626" s="62"/>
      <c r="H3626" s="63"/>
      <c r="I3626" s="293"/>
      <c r="K3626" s="42"/>
      <c r="L3626" s="42"/>
      <c r="M3626" s="42"/>
      <c r="N3626" s="42"/>
      <c r="O3626" s="63"/>
      <c r="P3626" s="42"/>
      <c r="Q3626" s="42"/>
      <c r="S3626" s="42"/>
      <c r="T3626" s="39"/>
      <c r="U3626" s="39"/>
      <c r="V3626" s="39"/>
      <c r="W3626" s="39"/>
      <c r="X3626" s="39"/>
      <c r="Y3626" s="39"/>
      <c r="AN3626" s="68"/>
      <c r="AO3626" s="68"/>
    </row>
    <row r="3627" spans="1:41" s="43" customFormat="1" x14ac:dyDescent="0.25">
      <c r="A3627" s="42"/>
      <c r="B3627" s="42"/>
      <c r="C3627" s="42"/>
      <c r="D3627" s="42"/>
      <c r="E3627" s="42"/>
      <c r="F3627" s="62"/>
      <c r="G3627" s="62"/>
      <c r="H3627" s="63"/>
      <c r="I3627" s="293"/>
      <c r="K3627" s="42"/>
      <c r="L3627" s="42"/>
      <c r="M3627" s="42"/>
      <c r="N3627" s="42"/>
      <c r="O3627" s="63"/>
      <c r="P3627" s="42"/>
      <c r="Q3627" s="42"/>
      <c r="S3627" s="42"/>
      <c r="T3627" s="39"/>
      <c r="U3627" s="39"/>
      <c r="V3627" s="39"/>
      <c r="W3627" s="39"/>
      <c r="X3627" s="39"/>
      <c r="Y3627" s="39"/>
      <c r="AN3627" s="68"/>
      <c r="AO3627" s="68"/>
    </row>
    <row r="3628" spans="1:41" s="43" customFormat="1" x14ac:dyDescent="0.25">
      <c r="A3628" s="42"/>
      <c r="B3628" s="42"/>
      <c r="C3628" s="42"/>
      <c r="D3628" s="42"/>
      <c r="E3628" s="42"/>
      <c r="F3628" s="62"/>
      <c r="G3628" s="62"/>
      <c r="H3628" s="63"/>
      <c r="I3628" s="293"/>
      <c r="K3628" s="42"/>
      <c r="L3628" s="42"/>
      <c r="M3628" s="42"/>
      <c r="N3628" s="42"/>
      <c r="O3628" s="63"/>
      <c r="P3628" s="42"/>
      <c r="Q3628" s="42"/>
      <c r="S3628" s="42"/>
      <c r="T3628" s="39"/>
      <c r="U3628" s="39"/>
      <c r="V3628" s="39"/>
      <c r="W3628" s="39"/>
      <c r="X3628" s="39"/>
      <c r="Y3628" s="39"/>
      <c r="AN3628" s="68"/>
      <c r="AO3628" s="68"/>
    </row>
    <row r="3629" spans="1:41" s="43" customFormat="1" x14ac:dyDescent="0.25">
      <c r="A3629" s="42"/>
      <c r="B3629" s="42"/>
      <c r="C3629" s="42"/>
      <c r="D3629" s="42"/>
      <c r="E3629" s="42"/>
      <c r="F3629" s="62"/>
      <c r="G3629" s="62"/>
      <c r="H3629" s="63"/>
      <c r="I3629" s="293"/>
      <c r="K3629" s="42"/>
      <c r="L3629" s="42"/>
      <c r="M3629" s="42"/>
      <c r="N3629" s="42"/>
      <c r="O3629" s="63"/>
      <c r="P3629" s="42"/>
      <c r="Q3629" s="42"/>
      <c r="S3629" s="42"/>
      <c r="T3629" s="39"/>
      <c r="U3629" s="39"/>
      <c r="V3629" s="39"/>
      <c r="W3629" s="39"/>
      <c r="X3629" s="39"/>
      <c r="Y3629" s="39"/>
      <c r="AN3629" s="68"/>
      <c r="AO3629" s="68"/>
    </row>
    <row r="3630" spans="1:41" s="43" customFormat="1" x14ac:dyDescent="0.25">
      <c r="A3630" s="42"/>
      <c r="B3630" s="42"/>
      <c r="C3630" s="42"/>
      <c r="D3630" s="42"/>
      <c r="E3630" s="42"/>
      <c r="F3630" s="62"/>
      <c r="G3630" s="62"/>
      <c r="H3630" s="63"/>
      <c r="I3630" s="293"/>
      <c r="K3630" s="42"/>
      <c r="L3630" s="42"/>
      <c r="M3630" s="42"/>
      <c r="N3630" s="42"/>
      <c r="O3630" s="63"/>
      <c r="P3630" s="42"/>
      <c r="Q3630" s="42"/>
      <c r="S3630" s="42"/>
      <c r="T3630" s="39"/>
      <c r="U3630" s="39"/>
      <c r="V3630" s="39"/>
      <c r="W3630" s="39"/>
      <c r="X3630" s="39"/>
      <c r="Y3630" s="39"/>
      <c r="AN3630" s="68"/>
      <c r="AO3630" s="68"/>
    </row>
    <row r="3631" spans="1:41" s="43" customFormat="1" x14ac:dyDescent="0.25">
      <c r="A3631" s="42"/>
      <c r="B3631" s="42"/>
      <c r="C3631" s="42"/>
      <c r="D3631" s="42"/>
      <c r="E3631" s="42"/>
      <c r="F3631" s="62"/>
      <c r="G3631" s="62"/>
      <c r="H3631" s="63"/>
      <c r="I3631" s="293"/>
      <c r="K3631" s="42"/>
      <c r="L3631" s="42"/>
      <c r="M3631" s="42"/>
      <c r="N3631" s="42"/>
      <c r="O3631" s="63"/>
      <c r="P3631" s="42"/>
      <c r="Q3631" s="42"/>
      <c r="S3631" s="42"/>
      <c r="T3631" s="39"/>
      <c r="U3631" s="39"/>
      <c r="V3631" s="39"/>
      <c r="W3631" s="39"/>
      <c r="X3631" s="39"/>
      <c r="Y3631" s="39"/>
      <c r="AN3631" s="68"/>
      <c r="AO3631" s="68"/>
    </row>
    <row r="3632" spans="1:41" s="43" customFormat="1" x14ac:dyDescent="0.25">
      <c r="A3632" s="42"/>
      <c r="B3632" s="42"/>
      <c r="C3632" s="42"/>
      <c r="D3632" s="42"/>
      <c r="E3632" s="42"/>
      <c r="F3632" s="62"/>
      <c r="G3632" s="62"/>
      <c r="H3632" s="63"/>
      <c r="I3632" s="293"/>
      <c r="K3632" s="42"/>
      <c r="L3632" s="42"/>
      <c r="M3632" s="42"/>
      <c r="N3632" s="42"/>
      <c r="O3632" s="63"/>
      <c r="P3632" s="42"/>
      <c r="Q3632" s="42"/>
      <c r="S3632" s="42"/>
      <c r="T3632" s="39"/>
      <c r="U3632" s="39"/>
      <c r="V3632" s="39"/>
      <c r="W3632" s="39"/>
      <c r="X3632" s="39"/>
      <c r="Y3632" s="39"/>
      <c r="AN3632" s="68"/>
      <c r="AO3632" s="68"/>
    </row>
    <row r="3633" spans="1:41" s="43" customFormat="1" x14ac:dyDescent="0.25">
      <c r="A3633" s="42"/>
      <c r="B3633" s="42"/>
      <c r="C3633" s="42"/>
      <c r="D3633" s="42"/>
      <c r="E3633" s="42"/>
      <c r="F3633" s="62"/>
      <c r="G3633" s="62"/>
      <c r="H3633" s="63"/>
      <c r="I3633" s="293"/>
      <c r="K3633" s="42"/>
      <c r="L3633" s="42"/>
      <c r="M3633" s="42"/>
      <c r="N3633" s="42"/>
      <c r="O3633" s="63"/>
      <c r="P3633" s="42"/>
      <c r="Q3633" s="42"/>
      <c r="S3633" s="42"/>
      <c r="T3633" s="39"/>
      <c r="U3633" s="39"/>
      <c r="V3633" s="39"/>
      <c r="W3633" s="39"/>
      <c r="X3633" s="39"/>
      <c r="Y3633" s="39"/>
      <c r="AN3633" s="68"/>
      <c r="AO3633" s="68"/>
    </row>
    <row r="3634" spans="1:41" s="43" customFormat="1" x14ac:dyDescent="0.25">
      <c r="A3634" s="42"/>
      <c r="B3634" s="42"/>
      <c r="C3634" s="42"/>
      <c r="D3634" s="42"/>
      <c r="E3634" s="42"/>
      <c r="F3634" s="62"/>
      <c r="G3634" s="62"/>
      <c r="H3634" s="63"/>
      <c r="I3634" s="293"/>
      <c r="K3634" s="42"/>
      <c r="L3634" s="42"/>
      <c r="M3634" s="42"/>
      <c r="N3634" s="42"/>
      <c r="O3634" s="63"/>
      <c r="P3634" s="42"/>
      <c r="Q3634" s="42"/>
      <c r="S3634" s="42"/>
      <c r="T3634" s="39"/>
      <c r="U3634" s="39"/>
      <c r="V3634" s="39"/>
      <c r="W3634" s="39"/>
      <c r="X3634" s="39"/>
      <c r="Y3634" s="39"/>
      <c r="AN3634" s="68"/>
      <c r="AO3634" s="68"/>
    </row>
    <row r="3635" spans="1:41" s="43" customFormat="1" x14ac:dyDescent="0.25">
      <c r="A3635" s="42"/>
      <c r="B3635" s="42"/>
      <c r="C3635" s="42"/>
      <c r="D3635" s="42"/>
      <c r="E3635" s="42"/>
      <c r="F3635" s="62"/>
      <c r="G3635" s="62"/>
      <c r="H3635" s="63"/>
      <c r="I3635" s="293"/>
      <c r="K3635" s="42"/>
      <c r="L3635" s="42"/>
      <c r="M3635" s="42"/>
      <c r="N3635" s="42"/>
      <c r="O3635" s="63"/>
      <c r="P3635" s="42"/>
      <c r="Q3635" s="42"/>
      <c r="S3635" s="42"/>
      <c r="T3635" s="39"/>
      <c r="U3635" s="39"/>
      <c r="V3635" s="39"/>
      <c r="W3635" s="39"/>
      <c r="X3635" s="39"/>
      <c r="Y3635" s="39"/>
      <c r="AN3635" s="68"/>
      <c r="AO3635" s="68"/>
    </row>
    <row r="3636" spans="1:41" s="43" customFormat="1" x14ac:dyDescent="0.25">
      <c r="A3636" s="42"/>
      <c r="B3636" s="42"/>
      <c r="C3636" s="42"/>
      <c r="D3636" s="42"/>
      <c r="E3636" s="42"/>
      <c r="F3636" s="62"/>
      <c r="G3636" s="62"/>
      <c r="H3636" s="63"/>
      <c r="I3636" s="293"/>
      <c r="K3636" s="42"/>
      <c r="L3636" s="42"/>
      <c r="M3636" s="42"/>
      <c r="N3636" s="42"/>
      <c r="O3636" s="63"/>
      <c r="P3636" s="42"/>
      <c r="Q3636" s="42"/>
      <c r="S3636" s="42"/>
      <c r="T3636" s="39"/>
      <c r="U3636" s="39"/>
      <c r="V3636" s="39"/>
      <c r="W3636" s="39"/>
      <c r="X3636" s="39"/>
      <c r="Y3636" s="39"/>
      <c r="AN3636" s="68"/>
      <c r="AO3636" s="68"/>
    </row>
    <row r="3637" spans="1:41" s="43" customFormat="1" x14ac:dyDescent="0.25">
      <c r="A3637" s="42"/>
      <c r="B3637" s="42"/>
      <c r="C3637" s="42"/>
      <c r="D3637" s="42"/>
      <c r="E3637" s="42"/>
      <c r="F3637" s="62"/>
      <c r="G3637" s="62"/>
      <c r="H3637" s="63"/>
      <c r="I3637" s="293"/>
      <c r="K3637" s="42"/>
      <c r="L3637" s="42"/>
      <c r="M3637" s="42"/>
      <c r="N3637" s="42"/>
      <c r="O3637" s="63"/>
      <c r="P3637" s="42"/>
      <c r="Q3637" s="42"/>
      <c r="S3637" s="42"/>
      <c r="T3637" s="39"/>
      <c r="U3637" s="39"/>
      <c r="V3637" s="39"/>
      <c r="W3637" s="39"/>
      <c r="X3637" s="39"/>
      <c r="Y3637" s="39"/>
      <c r="AN3637" s="68"/>
      <c r="AO3637" s="68"/>
    </row>
    <row r="3638" spans="1:41" s="43" customFormat="1" x14ac:dyDescent="0.25">
      <c r="A3638" s="42"/>
      <c r="B3638" s="42"/>
      <c r="C3638" s="42"/>
      <c r="D3638" s="42"/>
      <c r="E3638" s="42"/>
      <c r="F3638" s="62"/>
      <c r="G3638" s="62"/>
      <c r="H3638" s="63"/>
      <c r="I3638" s="293"/>
      <c r="K3638" s="42"/>
      <c r="L3638" s="42"/>
      <c r="M3638" s="42"/>
      <c r="N3638" s="42"/>
      <c r="O3638" s="63"/>
      <c r="P3638" s="42"/>
      <c r="Q3638" s="42"/>
      <c r="S3638" s="42"/>
      <c r="T3638" s="39"/>
      <c r="U3638" s="39"/>
      <c r="V3638" s="39"/>
      <c r="W3638" s="39"/>
      <c r="X3638" s="39"/>
      <c r="Y3638" s="39"/>
      <c r="AN3638" s="68"/>
      <c r="AO3638" s="68"/>
    </row>
    <row r="3639" spans="1:41" s="43" customFormat="1" x14ac:dyDescent="0.25">
      <c r="A3639" s="42"/>
      <c r="B3639" s="42"/>
      <c r="C3639" s="42"/>
      <c r="D3639" s="42"/>
      <c r="E3639" s="42"/>
      <c r="F3639" s="62"/>
      <c r="G3639" s="62"/>
      <c r="H3639" s="63"/>
      <c r="I3639" s="293"/>
      <c r="K3639" s="42"/>
      <c r="L3639" s="42"/>
      <c r="M3639" s="42"/>
      <c r="N3639" s="42"/>
      <c r="O3639" s="63"/>
      <c r="P3639" s="42"/>
      <c r="Q3639" s="42"/>
      <c r="S3639" s="42"/>
      <c r="T3639" s="39"/>
      <c r="U3639" s="39"/>
      <c r="V3639" s="39"/>
      <c r="W3639" s="39"/>
      <c r="X3639" s="39"/>
      <c r="Y3639" s="39"/>
      <c r="AN3639" s="68"/>
      <c r="AO3639" s="68"/>
    </row>
    <row r="3640" spans="1:41" s="43" customFormat="1" x14ac:dyDescent="0.25">
      <c r="A3640" s="42"/>
      <c r="B3640" s="42"/>
      <c r="C3640" s="42"/>
      <c r="D3640" s="42"/>
      <c r="E3640" s="42"/>
      <c r="F3640" s="62"/>
      <c r="G3640" s="62"/>
      <c r="H3640" s="63"/>
      <c r="I3640" s="293"/>
      <c r="K3640" s="42"/>
      <c r="L3640" s="42"/>
      <c r="M3640" s="42"/>
      <c r="N3640" s="42"/>
      <c r="O3640" s="63"/>
      <c r="P3640" s="42"/>
      <c r="Q3640" s="42"/>
      <c r="S3640" s="42"/>
      <c r="T3640" s="39"/>
      <c r="U3640" s="39"/>
      <c r="V3640" s="39"/>
      <c r="W3640" s="39"/>
      <c r="X3640" s="39"/>
      <c r="Y3640" s="39"/>
      <c r="AN3640" s="68"/>
      <c r="AO3640" s="68"/>
    </row>
    <row r="3641" spans="1:41" s="43" customFormat="1" x14ac:dyDescent="0.25">
      <c r="A3641" s="42"/>
      <c r="B3641" s="42"/>
      <c r="C3641" s="42"/>
      <c r="D3641" s="42"/>
      <c r="E3641" s="42"/>
      <c r="F3641" s="62"/>
      <c r="G3641" s="62"/>
      <c r="H3641" s="63"/>
      <c r="I3641" s="293"/>
      <c r="K3641" s="42"/>
      <c r="L3641" s="42"/>
      <c r="M3641" s="42"/>
      <c r="N3641" s="42"/>
      <c r="O3641" s="63"/>
      <c r="P3641" s="42"/>
      <c r="Q3641" s="42"/>
      <c r="S3641" s="42"/>
      <c r="T3641" s="39"/>
      <c r="U3641" s="39"/>
      <c r="V3641" s="39"/>
      <c r="W3641" s="39"/>
      <c r="X3641" s="39"/>
      <c r="Y3641" s="39"/>
      <c r="AN3641" s="68"/>
      <c r="AO3641" s="68"/>
    </row>
    <row r="3642" spans="1:41" s="43" customFormat="1" x14ac:dyDescent="0.25">
      <c r="A3642" s="42"/>
      <c r="B3642" s="42"/>
      <c r="C3642" s="42"/>
      <c r="D3642" s="42"/>
      <c r="E3642" s="42"/>
      <c r="F3642" s="62"/>
      <c r="G3642" s="62"/>
      <c r="H3642" s="63"/>
      <c r="I3642" s="293"/>
      <c r="K3642" s="42"/>
      <c r="L3642" s="42"/>
      <c r="M3642" s="42"/>
      <c r="N3642" s="42"/>
      <c r="O3642" s="63"/>
      <c r="P3642" s="42"/>
      <c r="Q3642" s="42"/>
      <c r="S3642" s="42"/>
      <c r="T3642" s="39"/>
      <c r="U3642" s="39"/>
      <c r="V3642" s="39"/>
      <c r="W3642" s="39"/>
      <c r="X3642" s="39"/>
      <c r="Y3642" s="39"/>
      <c r="AN3642" s="68"/>
      <c r="AO3642" s="68"/>
    </row>
    <row r="3643" spans="1:41" s="43" customFormat="1" x14ac:dyDescent="0.25">
      <c r="A3643" s="42"/>
      <c r="B3643" s="42"/>
      <c r="C3643" s="42"/>
      <c r="D3643" s="42"/>
      <c r="E3643" s="42"/>
      <c r="F3643" s="62"/>
      <c r="G3643" s="62"/>
      <c r="H3643" s="63"/>
      <c r="I3643" s="293"/>
      <c r="K3643" s="42"/>
      <c r="L3643" s="42"/>
      <c r="M3643" s="42"/>
      <c r="N3643" s="42"/>
      <c r="O3643" s="63"/>
      <c r="P3643" s="42"/>
      <c r="Q3643" s="42"/>
      <c r="S3643" s="42"/>
      <c r="T3643" s="39"/>
      <c r="U3643" s="39"/>
      <c r="V3643" s="39"/>
      <c r="W3643" s="39"/>
      <c r="X3643" s="39"/>
      <c r="Y3643" s="39"/>
      <c r="AN3643" s="68"/>
      <c r="AO3643" s="68"/>
    </row>
    <row r="3644" spans="1:41" s="43" customFormat="1" x14ac:dyDescent="0.25">
      <c r="A3644" s="42"/>
      <c r="B3644" s="42"/>
      <c r="C3644" s="42"/>
      <c r="D3644" s="42"/>
      <c r="E3644" s="42"/>
      <c r="F3644" s="62"/>
      <c r="G3644" s="62"/>
      <c r="H3644" s="63"/>
      <c r="I3644" s="293"/>
      <c r="K3644" s="42"/>
      <c r="L3644" s="42"/>
      <c r="M3644" s="42"/>
      <c r="N3644" s="42"/>
      <c r="O3644" s="63"/>
      <c r="P3644" s="42"/>
      <c r="Q3644" s="42"/>
      <c r="S3644" s="42"/>
      <c r="T3644" s="39"/>
      <c r="U3644" s="39"/>
      <c r="V3644" s="39"/>
      <c r="W3644" s="39"/>
      <c r="X3644" s="39"/>
      <c r="Y3644" s="39"/>
      <c r="AN3644" s="68"/>
      <c r="AO3644" s="68"/>
    </row>
    <row r="3645" spans="1:41" s="43" customFormat="1" x14ac:dyDescent="0.25">
      <c r="A3645" s="42"/>
      <c r="B3645" s="42"/>
      <c r="C3645" s="42"/>
      <c r="D3645" s="42"/>
      <c r="E3645" s="42"/>
      <c r="F3645" s="62"/>
      <c r="G3645" s="62"/>
      <c r="H3645" s="63"/>
      <c r="I3645" s="293"/>
      <c r="K3645" s="42"/>
      <c r="L3645" s="42"/>
      <c r="M3645" s="42"/>
      <c r="N3645" s="42"/>
      <c r="O3645" s="63"/>
      <c r="P3645" s="42"/>
      <c r="Q3645" s="42"/>
      <c r="S3645" s="42"/>
      <c r="T3645" s="39"/>
      <c r="U3645" s="39"/>
      <c r="V3645" s="39"/>
      <c r="W3645" s="39"/>
      <c r="X3645" s="39"/>
      <c r="Y3645" s="39"/>
      <c r="AN3645" s="68"/>
      <c r="AO3645" s="68"/>
    </row>
    <row r="3646" spans="1:41" s="43" customFormat="1" x14ac:dyDescent="0.25">
      <c r="A3646" s="42"/>
      <c r="B3646" s="42"/>
      <c r="C3646" s="42"/>
      <c r="D3646" s="42"/>
      <c r="E3646" s="42"/>
      <c r="F3646" s="62"/>
      <c r="G3646" s="62"/>
      <c r="H3646" s="63"/>
      <c r="I3646" s="293"/>
      <c r="K3646" s="42"/>
      <c r="L3646" s="42"/>
      <c r="M3646" s="42"/>
      <c r="N3646" s="42"/>
      <c r="O3646" s="63"/>
      <c r="P3646" s="42"/>
      <c r="Q3646" s="42"/>
      <c r="S3646" s="42"/>
      <c r="T3646" s="39"/>
      <c r="U3646" s="39"/>
      <c r="V3646" s="39"/>
      <c r="W3646" s="39"/>
      <c r="X3646" s="39"/>
      <c r="Y3646" s="39"/>
      <c r="AN3646" s="68"/>
      <c r="AO3646" s="68"/>
    </row>
    <row r="3647" spans="1:41" s="43" customFormat="1" x14ac:dyDescent="0.25">
      <c r="A3647" s="42"/>
      <c r="B3647" s="42"/>
      <c r="C3647" s="42"/>
      <c r="D3647" s="42"/>
      <c r="E3647" s="42"/>
      <c r="F3647" s="62"/>
      <c r="G3647" s="62"/>
      <c r="H3647" s="63"/>
      <c r="I3647" s="293"/>
      <c r="K3647" s="42"/>
      <c r="L3647" s="42"/>
      <c r="M3647" s="42"/>
      <c r="N3647" s="42"/>
      <c r="O3647" s="63"/>
      <c r="P3647" s="42"/>
      <c r="Q3647" s="42"/>
      <c r="S3647" s="42"/>
      <c r="T3647" s="39"/>
      <c r="U3647" s="39"/>
      <c r="V3647" s="39"/>
      <c r="W3647" s="39"/>
      <c r="X3647" s="39"/>
      <c r="Y3647" s="39"/>
      <c r="AN3647" s="68"/>
      <c r="AO3647" s="68"/>
    </row>
    <row r="3648" spans="1:41" s="43" customFormat="1" x14ac:dyDescent="0.25">
      <c r="A3648" s="42"/>
      <c r="B3648" s="42"/>
      <c r="C3648" s="42"/>
      <c r="D3648" s="42"/>
      <c r="E3648" s="42"/>
      <c r="F3648" s="62"/>
      <c r="G3648" s="62"/>
      <c r="H3648" s="63"/>
      <c r="I3648" s="293"/>
      <c r="K3648" s="42"/>
      <c r="L3648" s="42"/>
      <c r="M3648" s="42"/>
      <c r="N3648" s="42"/>
      <c r="O3648" s="63"/>
      <c r="P3648" s="42"/>
      <c r="Q3648" s="42"/>
      <c r="S3648" s="42"/>
      <c r="T3648" s="39"/>
      <c r="U3648" s="39"/>
      <c r="V3648" s="39"/>
      <c r="W3648" s="39"/>
      <c r="X3648" s="39"/>
      <c r="Y3648" s="39"/>
      <c r="AN3648" s="68"/>
      <c r="AO3648" s="68"/>
    </row>
    <row r="3649" spans="1:41" s="43" customFormat="1" x14ac:dyDescent="0.25">
      <c r="A3649" s="42"/>
      <c r="B3649" s="42"/>
      <c r="C3649" s="42"/>
      <c r="D3649" s="42"/>
      <c r="E3649" s="42"/>
      <c r="F3649" s="62"/>
      <c r="G3649" s="62"/>
      <c r="H3649" s="63"/>
      <c r="I3649" s="293"/>
      <c r="K3649" s="42"/>
      <c r="L3649" s="42"/>
      <c r="M3649" s="42"/>
      <c r="N3649" s="42"/>
      <c r="O3649" s="63"/>
      <c r="P3649" s="42"/>
      <c r="Q3649" s="42"/>
      <c r="S3649" s="42"/>
      <c r="T3649" s="39"/>
      <c r="U3649" s="39"/>
      <c r="V3649" s="39"/>
      <c r="W3649" s="39"/>
      <c r="X3649" s="39"/>
      <c r="Y3649" s="39"/>
      <c r="AN3649" s="68"/>
      <c r="AO3649" s="68"/>
    </row>
    <row r="3650" spans="1:41" s="43" customFormat="1" x14ac:dyDescent="0.25">
      <c r="A3650" s="42"/>
      <c r="B3650" s="42"/>
      <c r="C3650" s="42"/>
      <c r="D3650" s="42"/>
      <c r="E3650" s="42"/>
      <c r="F3650" s="62"/>
      <c r="G3650" s="62"/>
      <c r="H3650" s="63"/>
      <c r="I3650" s="293"/>
      <c r="K3650" s="42"/>
      <c r="L3650" s="42"/>
      <c r="M3650" s="42"/>
      <c r="N3650" s="42"/>
      <c r="O3650" s="63"/>
      <c r="P3650" s="42"/>
      <c r="Q3650" s="42"/>
      <c r="S3650" s="42"/>
      <c r="T3650" s="39"/>
      <c r="U3650" s="39"/>
      <c r="V3650" s="39"/>
      <c r="W3650" s="39"/>
      <c r="X3650" s="39"/>
      <c r="Y3650" s="39"/>
      <c r="AN3650" s="68"/>
      <c r="AO3650" s="68"/>
    </row>
    <row r="3651" spans="1:41" s="43" customFormat="1" x14ac:dyDescent="0.25">
      <c r="A3651" s="42"/>
      <c r="B3651" s="42"/>
      <c r="C3651" s="42"/>
      <c r="D3651" s="42"/>
      <c r="E3651" s="42"/>
      <c r="F3651" s="62"/>
      <c r="G3651" s="62"/>
      <c r="H3651" s="63"/>
      <c r="I3651" s="293"/>
      <c r="K3651" s="42"/>
      <c r="L3651" s="42"/>
      <c r="M3651" s="42"/>
      <c r="N3651" s="42"/>
      <c r="O3651" s="63"/>
      <c r="P3651" s="42"/>
      <c r="Q3651" s="42"/>
      <c r="S3651" s="42"/>
      <c r="T3651" s="39"/>
      <c r="U3651" s="39"/>
      <c r="V3651" s="39"/>
      <c r="W3651" s="39"/>
      <c r="X3651" s="39"/>
      <c r="Y3651" s="39"/>
      <c r="AN3651" s="68"/>
      <c r="AO3651" s="68"/>
    </row>
    <row r="3652" spans="1:41" s="43" customFormat="1" x14ac:dyDescent="0.25">
      <c r="A3652" s="42"/>
      <c r="B3652" s="42"/>
      <c r="C3652" s="42"/>
      <c r="D3652" s="42"/>
      <c r="E3652" s="42"/>
      <c r="F3652" s="62"/>
      <c r="G3652" s="62"/>
      <c r="H3652" s="63"/>
      <c r="I3652" s="293"/>
      <c r="K3652" s="42"/>
      <c r="L3652" s="42"/>
      <c r="M3652" s="42"/>
      <c r="N3652" s="42"/>
      <c r="O3652" s="63"/>
      <c r="P3652" s="42"/>
      <c r="Q3652" s="42"/>
      <c r="S3652" s="42"/>
      <c r="T3652" s="39"/>
      <c r="U3652" s="39"/>
      <c r="V3652" s="39"/>
      <c r="W3652" s="39"/>
      <c r="X3652" s="39"/>
      <c r="Y3652" s="39"/>
      <c r="AN3652" s="68"/>
      <c r="AO3652" s="68"/>
    </row>
    <row r="3653" spans="1:41" s="43" customFormat="1" x14ac:dyDescent="0.25">
      <c r="A3653" s="42"/>
      <c r="B3653" s="42"/>
      <c r="C3653" s="42"/>
      <c r="D3653" s="42"/>
      <c r="E3653" s="42"/>
      <c r="F3653" s="62"/>
      <c r="G3653" s="62"/>
      <c r="H3653" s="63"/>
      <c r="I3653" s="293"/>
      <c r="K3653" s="42"/>
      <c r="L3653" s="42"/>
      <c r="M3653" s="42"/>
      <c r="N3653" s="42"/>
      <c r="O3653" s="63"/>
      <c r="P3653" s="42"/>
      <c r="Q3653" s="42"/>
      <c r="S3653" s="42"/>
      <c r="T3653" s="39"/>
      <c r="U3653" s="39"/>
      <c r="V3653" s="39"/>
      <c r="W3653" s="39"/>
      <c r="X3653" s="39"/>
      <c r="Y3653" s="39"/>
      <c r="AN3653" s="68"/>
      <c r="AO3653" s="68"/>
    </row>
    <row r="3654" spans="1:41" s="43" customFormat="1" x14ac:dyDescent="0.25">
      <c r="A3654" s="42"/>
      <c r="B3654" s="42"/>
      <c r="C3654" s="42"/>
      <c r="D3654" s="42"/>
      <c r="E3654" s="42"/>
      <c r="F3654" s="62"/>
      <c r="G3654" s="62"/>
      <c r="H3654" s="63"/>
      <c r="I3654" s="293"/>
      <c r="K3654" s="42"/>
      <c r="L3654" s="42"/>
      <c r="M3654" s="42"/>
      <c r="N3654" s="42"/>
      <c r="O3654" s="63"/>
      <c r="P3654" s="42"/>
      <c r="Q3654" s="42"/>
      <c r="S3654" s="42"/>
      <c r="T3654" s="39"/>
      <c r="U3654" s="39"/>
      <c r="V3654" s="39"/>
      <c r="W3654" s="39"/>
      <c r="X3654" s="39"/>
      <c r="Y3654" s="39"/>
      <c r="AN3654" s="68"/>
      <c r="AO3654" s="68"/>
    </row>
    <row r="3655" spans="1:41" s="43" customFormat="1" x14ac:dyDescent="0.25">
      <c r="A3655" s="42"/>
      <c r="B3655" s="42"/>
      <c r="C3655" s="42"/>
      <c r="D3655" s="42"/>
      <c r="E3655" s="42"/>
      <c r="F3655" s="62"/>
      <c r="G3655" s="62"/>
      <c r="H3655" s="63"/>
      <c r="I3655" s="293"/>
      <c r="K3655" s="42"/>
      <c r="L3655" s="42"/>
      <c r="M3655" s="42"/>
      <c r="N3655" s="42"/>
      <c r="O3655" s="63"/>
      <c r="P3655" s="42"/>
      <c r="Q3655" s="42"/>
      <c r="S3655" s="42"/>
      <c r="T3655" s="39"/>
      <c r="U3655" s="39"/>
      <c r="V3655" s="39"/>
      <c r="W3655" s="39"/>
      <c r="X3655" s="39"/>
      <c r="Y3655" s="39"/>
      <c r="AN3655" s="68"/>
      <c r="AO3655" s="68"/>
    </row>
    <row r="3656" spans="1:41" s="43" customFormat="1" x14ac:dyDescent="0.25">
      <c r="A3656" s="42"/>
      <c r="B3656" s="42"/>
      <c r="C3656" s="42"/>
      <c r="D3656" s="42"/>
      <c r="E3656" s="42"/>
      <c r="F3656" s="62"/>
      <c r="G3656" s="62"/>
      <c r="H3656" s="63"/>
      <c r="I3656" s="293"/>
      <c r="K3656" s="42"/>
      <c r="L3656" s="42"/>
      <c r="M3656" s="42"/>
      <c r="N3656" s="42"/>
      <c r="O3656" s="63"/>
      <c r="P3656" s="42"/>
      <c r="Q3656" s="42"/>
      <c r="S3656" s="42"/>
      <c r="T3656" s="39"/>
      <c r="U3656" s="39"/>
      <c r="V3656" s="39"/>
      <c r="W3656" s="39"/>
      <c r="X3656" s="39"/>
      <c r="Y3656" s="39"/>
      <c r="AN3656" s="68"/>
      <c r="AO3656" s="68"/>
    </row>
    <row r="3657" spans="1:41" s="43" customFormat="1" x14ac:dyDescent="0.25">
      <c r="A3657" s="42"/>
      <c r="B3657" s="42"/>
      <c r="C3657" s="42"/>
      <c r="D3657" s="42"/>
      <c r="E3657" s="42"/>
      <c r="F3657" s="62"/>
      <c r="G3657" s="62"/>
      <c r="H3657" s="63"/>
      <c r="I3657" s="293"/>
      <c r="K3657" s="42"/>
      <c r="L3657" s="42"/>
      <c r="M3657" s="42"/>
      <c r="N3657" s="42"/>
      <c r="O3657" s="63"/>
      <c r="P3657" s="42"/>
      <c r="Q3657" s="42"/>
      <c r="S3657" s="42"/>
      <c r="T3657" s="39"/>
      <c r="U3657" s="39"/>
      <c r="V3657" s="39"/>
      <c r="W3657" s="39"/>
      <c r="X3657" s="39"/>
      <c r="Y3657" s="39"/>
      <c r="AN3657" s="68"/>
      <c r="AO3657" s="68"/>
    </row>
    <row r="3658" spans="1:41" s="43" customFormat="1" x14ac:dyDescent="0.25">
      <c r="A3658" s="42"/>
      <c r="B3658" s="42"/>
      <c r="C3658" s="42"/>
      <c r="D3658" s="42"/>
      <c r="E3658" s="42"/>
      <c r="F3658" s="62"/>
      <c r="G3658" s="62"/>
      <c r="H3658" s="63"/>
      <c r="I3658" s="293"/>
      <c r="K3658" s="42"/>
      <c r="L3658" s="42"/>
      <c r="M3658" s="42"/>
      <c r="N3658" s="42"/>
      <c r="O3658" s="63"/>
      <c r="P3658" s="42"/>
      <c r="Q3658" s="42"/>
      <c r="S3658" s="42"/>
      <c r="T3658" s="39"/>
      <c r="U3658" s="39"/>
      <c r="V3658" s="39"/>
      <c r="W3658" s="39"/>
      <c r="X3658" s="39"/>
      <c r="Y3658" s="39"/>
      <c r="AN3658" s="68"/>
      <c r="AO3658" s="68"/>
    </row>
    <row r="3659" spans="1:41" s="43" customFormat="1" x14ac:dyDescent="0.25">
      <c r="A3659" s="42"/>
      <c r="B3659" s="42"/>
      <c r="C3659" s="42"/>
      <c r="D3659" s="42"/>
      <c r="E3659" s="42"/>
      <c r="F3659" s="62"/>
      <c r="G3659" s="62"/>
      <c r="H3659" s="63"/>
      <c r="I3659" s="293"/>
      <c r="K3659" s="42"/>
      <c r="L3659" s="42"/>
      <c r="M3659" s="42"/>
      <c r="N3659" s="42"/>
      <c r="O3659" s="63"/>
      <c r="P3659" s="42"/>
      <c r="Q3659" s="42"/>
      <c r="S3659" s="42"/>
      <c r="T3659" s="39"/>
      <c r="U3659" s="39"/>
      <c r="V3659" s="39"/>
      <c r="W3659" s="39"/>
      <c r="X3659" s="39"/>
      <c r="Y3659" s="39"/>
      <c r="AN3659" s="68"/>
      <c r="AO3659" s="68"/>
    </row>
    <row r="3660" spans="1:41" s="43" customFormat="1" x14ac:dyDescent="0.25">
      <c r="A3660" s="42"/>
      <c r="B3660" s="42"/>
      <c r="C3660" s="42"/>
      <c r="D3660" s="42"/>
      <c r="E3660" s="42"/>
      <c r="F3660" s="62"/>
      <c r="G3660" s="62"/>
      <c r="H3660" s="63"/>
      <c r="I3660" s="293"/>
      <c r="K3660" s="42"/>
      <c r="L3660" s="42"/>
      <c r="M3660" s="42"/>
      <c r="N3660" s="42"/>
      <c r="O3660" s="63"/>
      <c r="P3660" s="42"/>
      <c r="Q3660" s="42"/>
      <c r="S3660" s="42"/>
      <c r="T3660" s="39"/>
      <c r="U3660" s="39"/>
      <c r="V3660" s="39"/>
      <c r="W3660" s="39"/>
      <c r="X3660" s="39"/>
      <c r="Y3660" s="39"/>
      <c r="AN3660" s="68"/>
      <c r="AO3660" s="68"/>
    </row>
    <row r="3661" spans="1:41" s="43" customFormat="1" x14ac:dyDescent="0.25">
      <c r="A3661" s="42"/>
      <c r="B3661" s="42"/>
      <c r="C3661" s="42"/>
      <c r="D3661" s="42"/>
      <c r="E3661" s="42"/>
      <c r="F3661" s="62"/>
      <c r="G3661" s="62"/>
      <c r="H3661" s="63"/>
      <c r="I3661" s="293"/>
      <c r="K3661" s="42"/>
      <c r="L3661" s="42"/>
      <c r="M3661" s="42"/>
      <c r="N3661" s="42"/>
      <c r="O3661" s="63"/>
      <c r="P3661" s="42"/>
      <c r="Q3661" s="42"/>
      <c r="S3661" s="42"/>
      <c r="T3661" s="39"/>
      <c r="U3661" s="39"/>
      <c r="V3661" s="39"/>
      <c r="W3661" s="39"/>
      <c r="X3661" s="39"/>
      <c r="Y3661" s="39"/>
      <c r="AN3661" s="68"/>
      <c r="AO3661" s="68"/>
    </row>
    <row r="3662" spans="1:41" s="43" customFormat="1" x14ac:dyDescent="0.25">
      <c r="A3662" s="42"/>
      <c r="B3662" s="42"/>
      <c r="C3662" s="42"/>
      <c r="D3662" s="42"/>
      <c r="E3662" s="42"/>
      <c r="F3662" s="62"/>
      <c r="G3662" s="62"/>
      <c r="H3662" s="63"/>
      <c r="I3662" s="293"/>
      <c r="K3662" s="42"/>
      <c r="L3662" s="42"/>
      <c r="M3662" s="42"/>
      <c r="N3662" s="42"/>
      <c r="O3662" s="63"/>
      <c r="P3662" s="42"/>
      <c r="Q3662" s="42"/>
      <c r="S3662" s="42"/>
      <c r="T3662" s="39"/>
      <c r="U3662" s="39"/>
      <c r="V3662" s="39"/>
      <c r="W3662" s="39"/>
      <c r="X3662" s="39"/>
      <c r="Y3662" s="39"/>
      <c r="AN3662" s="68"/>
      <c r="AO3662" s="68"/>
    </row>
    <row r="3663" spans="1:41" s="43" customFormat="1" x14ac:dyDescent="0.25">
      <c r="A3663" s="42"/>
      <c r="B3663" s="42"/>
      <c r="C3663" s="42"/>
      <c r="D3663" s="42"/>
      <c r="E3663" s="42"/>
      <c r="F3663" s="62"/>
      <c r="G3663" s="62"/>
      <c r="H3663" s="63"/>
      <c r="I3663" s="293"/>
      <c r="K3663" s="42"/>
      <c r="L3663" s="42"/>
      <c r="M3663" s="42"/>
      <c r="N3663" s="42"/>
      <c r="O3663" s="63"/>
      <c r="P3663" s="42"/>
      <c r="Q3663" s="42"/>
      <c r="S3663" s="42"/>
      <c r="T3663" s="39"/>
      <c r="U3663" s="39"/>
      <c r="V3663" s="39"/>
      <c r="W3663" s="39"/>
      <c r="X3663" s="39"/>
      <c r="Y3663" s="39"/>
      <c r="AN3663" s="68"/>
      <c r="AO3663" s="68"/>
    </row>
    <row r="3664" spans="1:41" s="43" customFormat="1" x14ac:dyDescent="0.25">
      <c r="A3664" s="42"/>
      <c r="B3664" s="42"/>
      <c r="C3664" s="42"/>
      <c r="D3664" s="42"/>
      <c r="E3664" s="42"/>
      <c r="F3664" s="62"/>
      <c r="G3664" s="62"/>
      <c r="H3664" s="63"/>
      <c r="I3664" s="293"/>
      <c r="K3664" s="42"/>
      <c r="L3664" s="42"/>
      <c r="M3664" s="42"/>
      <c r="N3664" s="42"/>
      <c r="O3664" s="63"/>
      <c r="P3664" s="42"/>
      <c r="Q3664" s="42"/>
      <c r="S3664" s="42"/>
      <c r="T3664" s="39"/>
      <c r="U3664" s="39"/>
      <c r="V3664" s="39"/>
      <c r="W3664" s="39"/>
      <c r="X3664" s="39"/>
      <c r="Y3664" s="39"/>
      <c r="AN3664" s="68"/>
      <c r="AO3664" s="68"/>
    </row>
    <row r="3665" spans="1:41" s="43" customFormat="1" x14ac:dyDescent="0.25">
      <c r="A3665" s="42"/>
      <c r="B3665" s="42"/>
      <c r="C3665" s="42"/>
      <c r="D3665" s="42"/>
      <c r="E3665" s="42"/>
      <c r="F3665" s="62"/>
      <c r="G3665" s="62"/>
      <c r="H3665" s="63"/>
      <c r="I3665" s="293"/>
      <c r="K3665" s="42"/>
      <c r="L3665" s="42"/>
      <c r="M3665" s="42"/>
      <c r="N3665" s="42"/>
      <c r="O3665" s="63"/>
      <c r="P3665" s="42"/>
      <c r="Q3665" s="42"/>
      <c r="S3665" s="42"/>
      <c r="T3665" s="39"/>
      <c r="U3665" s="39"/>
      <c r="V3665" s="39"/>
      <c r="W3665" s="39"/>
      <c r="X3665" s="39"/>
      <c r="Y3665" s="39"/>
      <c r="AN3665" s="68"/>
      <c r="AO3665" s="68"/>
    </row>
    <row r="3666" spans="1:41" s="43" customFormat="1" x14ac:dyDescent="0.25">
      <c r="A3666" s="42"/>
      <c r="B3666" s="42"/>
      <c r="C3666" s="42"/>
      <c r="D3666" s="42"/>
      <c r="E3666" s="42"/>
      <c r="F3666" s="62"/>
      <c r="G3666" s="62"/>
      <c r="H3666" s="63"/>
      <c r="I3666" s="293"/>
      <c r="K3666" s="42"/>
      <c r="L3666" s="42"/>
      <c r="M3666" s="42"/>
      <c r="N3666" s="42"/>
      <c r="O3666" s="63"/>
      <c r="P3666" s="42"/>
      <c r="Q3666" s="42"/>
      <c r="S3666" s="42"/>
      <c r="T3666" s="39"/>
      <c r="U3666" s="39"/>
      <c r="V3666" s="39"/>
      <c r="W3666" s="39"/>
      <c r="X3666" s="39"/>
      <c r="Y3666" s="39"/>
      <c r="AN3666" s="68"/>
      <c r="AO3666" s="68"/>
    </row>
    <row r="3667" spans="1:41" s="43" customFormat="1" x14ac:dyDescent="0.25">
      <c r="A3667" s="42"/>
      <c r="B3667" s="42"/>
      <c r="C3667" s="42"/>
      <c r="D3667" s="42"/>
      <c r="E3667" s="42"/>
      <c r="F3667" s="62"/>
      <c r="G3667" s="62"/>
      <c r="H3667" s="63"/>
      <c r="I3667" s="293"/>
      <c r="K3667" s="42"/>
      <c r="L3667" s="42"/>
      <c r="M3667" s="42"/>
      <c r="N3667" s="42"/>
      <c r="O3667" s="63"/>
      <c r="P3667" s="42"/>
      <c r="Q3667" s="42"/>
      <c r="S3667" s="42"/>
      <c r="T3667" s="39"/>
      <c r="U3667" s="39"/>
      <c r="V3667" s="39"/>
      <c r="W3667" s="39"/>
      <c r="X3667" s="39"/>
      <c r="Y3667" s="39"/>
      <c r="AN3667" s="68"/>
      <c r="AO3667" s="68"/>
    </row>
    <row r="3668" spans="1:41" s="43" customFormat="1" x14ac:dyDescent="0.25">
      <c r="A3668" s="42"/>
      <c r="B3668" s="42"/>
      <c r="C3668" s="42"/>
      <c r="D3668" s="42"/>
      <c r="E3668" s="42"/>
      <c r="F3668" s="62"/>
      <c r="G3668" s="62"/>
      <c r="H3668" s="63"/>
      <c r="I3668" s="293"/>
      <c r="K3668" s="42"/>
      <c r="L3668" s="42"/>
      <c r="M3668" s="42"/>
      <c r="N3668" s="42"/>
      <c r="O3668" s="63"/>
      <c r="P3668" s="42"/>
      <c r="Q3668" s="42"/>
      <c r="S3668" s="42"/>
      <c r="T3668" s="39"/>
      <c r="U3668" s="39"/>
      <c r="V3668" s="39"/>
      <c r="W3668" s="39"/>
      <c r="X3668" s="39"/>
      <c r="Y3668" s="39"/>
      <c r="AN3668" s="68"/>
      <c r="AO3668" s="68"/>
    </row>
    <row r="3669" spans="1:41" s="43" customFormat="1" x14ac:dyDescent="0.25">
      <c r="A3669" s="42"/>
      <c r="B3669" s="42"/>
      <c r="C3669" s="42"/>
      <c r="D3669" s="42"/>
      <c r="E3669" s="42"/>
      <c r="F3669" s="62"/>
      <c r="G3669" s="62"/>
      <c r="H3669" s="63"/>
      <c r="I3669" s="293"/>
      <c r="K3669" s="42"/>
      <c r="L3669" s="42"/>
      <c r="M3669" s="42"/>
      <c r="N3669" s="42"/>
      <c r="O3669" s="63"/>
      <c r="P3669" s="42"/>
      <c r="Q3669" s="42"/>
      <c r="S3669" s="42"/>
      <c r="T3669" s="39"/>
      <c r="U3669" s="39"/>
      <c r="V3669" s="39"/>
      <c r="W3669" s="39"/>
      <c r="X3669" s="39"/>
      <c r="Y3669" s="39"/>
      <c r="AN3669" s="68"/>
      <c r="AO3669" s="68"/>
    </row>
    <row r="3670" spans="1:41" s="43" customFormat="1" x14ac:dyDescent="0.25">
      <c r="A3670" s="42"/>
      <c r="B3670" s="42"/>
      <c r="C3670" s="42"/>
      <c r="D3670" s="42"/>
      <c r="E3670" s="42"/>
      <c r="F3670" s="62"/>
      <c r="G3670" s="62"/>
      <c r="H3670" s="63"/>
      <c r="I3670" s="293"/>
      <c r="K3670" s="42"/>
      <c r="L3670" s="42"/>
      <c r="M3670" s="42"/>
      <c r="N3670" s="42"/>
      <c r="O3670" s="63"/>
      <c r="P3670" s="42"/>
      <c r="Q3670" s="42"/>
      <c r="S3670" s="42"/>
      <c r="T3670" s="39"/>
      <c r="U3670" s="39"/>
      <c r="V3670" s="39"/>
      <c r="W3670" s="39"/>
      <c r="X3670" s="39"/>
      <c r="Y3670" s="39"/>
      <c r="AN3670" s="68"/>
      <c r="AO3670" s="68"/>
    </row>
    <row r="3671" spans="1:41" s="43" customFormat="1" x14ac:dyDescent="0.25">
      <c r="A3671" s="42"/>
      <c r="B3671" s="42"/>
      <c r="C3671" s="42"/>
      <c r="D3671" s="42"/>
      <c r="E3671" s="42"/>
      <c r="F3671" s="62"/>
      <c r="G3671" s="62"/>
      <c r="H3671" s="63"/>
      <c r="I3671" s="293"/>
      <c r="K3671" s="42"/>
      <c r="L3671" s="42"/>
      <c r="M3671" s="42"/>
      <c r="N3671" s="42"/>
      <c r="O3671" s="63"/>
      <c r="P3671" s="42"/>
      <c r="Q3671" s="42"/>
      <c r="S3671" s="42"/>
      <c r="T3671" s="39"/>
      <c r="U3671" s="39"/>
      <c r="V3671" s="39"/>
      <c r="W3671" s="39"/>
      <c r="X3671" s="39"/>
      <c r="Y3671" s="39"/>
      <c r="AN3671" s="68"/>
      <c r="AO3671" s="68"/>
    </row>
    <row r="3672" spans="1:41" s="43" customFormat="1" x14ac:dyDescent="0.25">
      <c r="A3672" s="42"/>
      <c r="B3672" s="42"/>
      <c r="C3672" s="42"/>
      <c r="D3672" s="42"/>
      <c r="E3672" s="42"/>
      <c r="F3672" s="62"/>
      <c r="G3672" s="62"/>
      <c r="H3672" s="63"/>
      <c r="I3672" s="293"/>
      <c r="K3672" s="42"/>
      <c r="L3672" s="42"/>
      <c r="M3672" s="42"/>
      <c r="N3672" s="42"/>
      <c r="O3672" s="63"/>
      <c r="P3672" s="42"/>
      <c r="Q3672" s="42"/>
      <c r="S3672" s="42"/>
      <c r="T3672" s="39"/>
      <c r="U3672" s="39"/>
      <c r="V3672" s="39"/>
      <c r="W3672" s="39"/>
      <c r="X3672" s="39"/>
      <c r="Y3672" s="39"/>
      <c r="AN3672" s="68"/>
      <c r="AO3672" s="68"/>
    </row>
    <row r="3673" spans="1:41" s="43" customFormat="1" x14ac:dyDescent="0.25">
      <c r="A3673" s="42"/>
      <c r="B3673" s="42"/>
      <c r="C3673" s="42"/>
      <c r="D3673" s="42"/>
      <c r="E3673" s="42"/>
      <c r="F3673" s="62"/>
      <c r="G3673" s="62"/>
      <c r="H3673" s="63"/>
      <c r="I3673" s="293"/>
      <c r="K3673" s="42"/>
      <c r="L3673" s="42"/>
      <c r="M3673" s="42"/>
      <c r="N3673" s="42"/>
      <c r="O3673" s="63"/>
      <c r="P3673" s="42"/>
      <c r="Q3673" s="42"/>
      <c r="S3673" s="42"/>
      <c r="T3673" s="39"/>
      <c r="U3673" s="39"/>
      <c r="V3673" s="39"/>
      <c r="W3673" s="39"/>
      <c r="X3673" s="39"/>
      <c r="Y3673" s="39"/>
      <c r="AN3673" s="68"/>
      <c r="AO3673" s="68"/>
    </row>
    <row r="3674" spans="1:41" s="43" customFormat="1" x14ac:dyDescent="0.25">
      <c r="A3674" s="42"/>
      <c r="B3674" s="42"/>
      <c r="C3674" s="42"/>
      <c r="D3674" s="42"/>
      <c r="E3674" s="42"/>
      <c r="F3674" s="62"/>
      <c r="G3674" s="62"/>
      <c r="H3674" s="63"/>
      <c r="I3674" s="293"/>
      <c r="K3674" s="42"/>
      <c r="L3674" s="42"/>
      <c r="M3674" s="42"/>
      <c r="N3674" s="42"/>
      <c r="O3674" s="63"/>
      <c r="P3674" s="42"/>
      <c r="Q3674" s="42"/>
      <c r="S3674" s="42"/>
      <c r="T3674" s="39"/>
      <c r="U3674" s="39"/>
      <c r="V3674" s="39"/>
      <c r="W3674" s="39"/>
      <c r="X3674" s="39"/>
      <c r="Y3674" s="39"/>
      <c r="AN3674" s="68"/>
      <c r="AO3674" s="68"/>
    </row>
    <row r="3675" spans="1:41" s="43" customFormat="1" x14ac:dyDescent="0.25">
      <c r="A3675" s="42"/>
      <c r="B3675" s="42"/>
      <c r="C3675" s="42"/>
      <c r="D3675" s="42"/>
      <c r="E3675" s="42"/>
      <c r="F3675" s="62"/>
      <c r="G3675" s="62"/>
      <c r="H3675" s="63"/>
      <c r="I3675" s="293"/>
      <c r="K3675" s="42"/>
      <c r="L3675" s="42"/>
      <c r="M3675" s="42"/>
      <c r="N3675" s="42"/>
      <c r="O3675" s="63"/>
      <c r="P3675" s="42"/>
      <c r="Q3675" s="42"/>
      <c r="S3675" s="42"/>
      <c r="T3675" s="39"/>
      <c r="U3675" s="39"/>
      <c r="V3675" s="39"/>
      <c r="W3675" s="39"/>
      <c r="X3675" s="39"/>
      <c r="Y3675" s="39"/>
      <c r="AN3675" s="68"/>
      <c r="AO3675" s="68"/>
    </row>
    <row r="3676" spans="1:41" s="43" customFormat="1" x14ac:dyDescent="0.25">
      <c r="A3676" s="42"/>
      <c r="B3676" s="42"/>
      <c r="C3676" s="42"/>
      <c r="D3676" s="42"/>
      <c r="E3676" s="42"/>
      <c r="F3676" s="62"/>
      <c r="G3676" s="62"/>
      <c r="H3676" s="63"/>
      <c r="I3676" s="293"/>
      <c r="K3676" s="42"/>
      <c r="L3676" s="42"/>
      <c r="M3676" s="42"/>
      <c r="N3676" s="42"/>
      <c r="O3676" s="63"/>
      <c r="P3676" s="42"/>
      <c r="Q3676" s="42"/>
      <c r="S3676" s="42"/>
      <c r="T3676" s="39"/>
      <c r="U3676" s="39"/>
      <c r="V3676" s="39"/>
      <c r="W3676" s="39"/>
      <c r="X3676" s="39"/>
      <c r="Y3676" s="39"/>
      <c r="AN3676" s="68"/>
      <c r="AO3676" s="68"/>
    </row>
    <row r="3677" spans="1:41" s="43" customFormat="1" x14ac:dyDescent="0.25">
      <c r="A3677" s="42"/>
      <c r="B3677" s="42"/>
      <c r="C3677" s="42"/>
      <c r="D3677" s="42"/>
      <c r="E3677" s="42"/>
      <c r="F3677" s="62"/>
      <c r="G3677" s="62"/>
      <c r="H3677" s="63"/>
      <c r="I3677" s="293"/>
      <c r="K3677" s="42"/>
      <c r="L3677" s="42"/>
      <c r="M3677" s="42"/>
      <c r="N3677" s="42"/>
      <c r="O3677" s="63"/>
      <c r="P3677" s="42"/>
      <c r="Q3677" s="42"/>
      <c r="S3677" s="42"/>
      <c r="T3677" s="39"/>
      <c r="U3677" s="39"/>
      <c r="V3677" s="39"/>
      <c r="W3677" s="39"/>
      <c r="X3677" s="39"/>
      <c r="Y3677" s="39"/>
      <c r="AN3677" s="68"/>
      <c r="AO3677" s="68"/>
    </row>
    <row r="3678" spans="1:41" s="43" customFormat="1" x14ac:dyDescent="0.25">
      <c r="A3678" s="42"/>
      <c r="B3678" s="42"/>
      <c r="C3678" s="42"/>
      <c r="D3678" s="42"/>
      <c r="E3678" s="42"/>
      <c r="F3678" s="62"/>
      <c r="G3678" s="62"/>
      <c r="H3678" s="63"/>
      <c r="I3678" s="293"/>
      <c r="K3678" s="42"/>
      <c r="L3678" s="42"/>
      <c r="M3678" s="42"/>
      <c r="N3678" s="42"/>
      <c r="O3678" s="63"/>
      <c r="P3678" s="42"/>
      <c r="Q3678" s="42"/>
      <c r="S3678" s="42"/>
      <c r="T3678" s="39"/>
      <c r="U3678" s="39"/>
      <c r="V3678" s="39"/>
      <c r="W3678" s="39"/>
      <c r="X3678" s="39"/>
      <c r="Y3678" s="39"/>
      <c r="AN3678" s="68"/>
      <c r="AO3678" s="68"/>
    </row>
    <row r="3679" spans="1:41" s="43" customFormat="1" x14ac:dyDescent="0.25">
      <c r="A3679" s="42"/>
      <c r="B3679" s="42"/>
      <c r="C3679" s="42"/>
      <c r="D3679" s="42"/>
      <c r="E3679" s="42"/>
      <c r="F3679" s="62"/>
      <c r="G3679" s="62"/>
      <c r="H3679" s="63"/>
      <c r="I3679" s="293"/>
      <c r="K3679" s="42"/>
      <c r="L3679" s="42"/>
      <c r="M3679" s="42"/>
      <c r="N3679" s="42"/>
      <c r="O3679" s="63"/>
      <c r="P3679" s="42"/>
      <c r="Q3679" s="42"/>
      <c r="S3679" s="42"/>
      <c r="T3679" s="39"/>
      <c r="U3679" s="39"/>
      <c r="V3679" s="39"/>
      <c r="W3679" s="39"/>
      <c r="X3679" s="39"/>
      <c r="Y3679" s="39"/>
      <c r="AN3679" s="68"/>
      <c r="AO3679" s="68"/>
    </row>
    <row r="3680" spans="1:41" s="43" customFormat="1" x14ac:dyDescent="0.25">
      <c r="A3680" s="42"/>
      <c r="B3680" s="42"/>
      <c r="C3680" s="42"/>
      <c r="D3680" s="42"/>
      <c r="E3680" s="42"/>
      <c r="F3680" s="62"/>
      <c r="G3680" s="62"/>
      <c r="H3680" s="63"/>
      <c r="I3680" s="293"/>
      <c r="K3680" s="42"/>
      <c r="L3680" s="42"/>
      <c r="M3680" s="42"/>
      <c r="N3680" s="42"/>
      <c r="O3680" s="63"/>
      <c r="P3680" s="42"/>
      <c r="Q3680" s="42"/>
      <c r="S3680" s="42"/>
      <c r="T3680" s="39"/>
      <c r="U3680" s="39"/>
      <c r="V3680" s="39"/>
      <c r="W3680" s="39"/>
      <c r="X3680" s="39"/>
      <c r="Y3680" s="39"/>
      <c r="AN3680" s="68"/>
      <c r="AO3680" s="68"/>
    </row>
    <row r="3681" spans="1:41" s="43" customFormat="1" x14ac:dyDescent="0.25">
      <c r="A3681" s="42"/>
      <c r="B3681" s="42"/>
      <c r="C3681" s="42"/>
      <c r="D3681" s="42"/>
      <c r="E3681" s="42"/>
      <c r="F3681" s="62"/>
      <c r="G3681" s="62"/>
      <c r="H3681" s="63"/>
      <c r="I3681" s="293"/>
      <c r="K3681" s="42"/>
      <c r="L3681" s="42"/>
      <c r="M3681" s="42"/>
      <c r="N3681" s="42"/>
      <c r="O3681" s="63"/>
      <c r="P3681" s="42"/>
      <c r="Q3681" s="42"/>
      <c r="S3681" s="42"/>
      <c r="T3681" s="39"/>
      <c r="U3681" s="39"/>
      <c r="V3681" s="39"/>
      <c r="W3681" s="39"/>
      <c r="X3681" s="39"/>
      <c r="Y3681" s="39"/>
      <c r="AN3681" s="68"/>
      <c r="AO3681" s="68"/>
    </row>
    <row r="3682" spans="1:41" s="43" customFormat="1" x14ac:dyDescent="0.25">
      <c r="A3682" s="42"/>
      <c r="B3682" s="42"/>
      <c r="C3682" s="42"/>
      <c r="D3682" s="42"/>
      <c r="E3682" s="42"/>
      <c r="F3682" s="62"/>
      <c r="G3682" s="62"/>
      <c r="H3682" s="63"/>
      <c r="I3682" s="293"/>
      <c r="K3682" s="42"/>
      <c r="L3682" s="42"/>
      <c r="M3682" s="42"/>
      <c r="N3682" s="42"/>
      <c r="O3682" s="63"/>
      <c r="P3682" s="42"/>
      <c r="Q3682" s="42"/>
      <c r="S3682" s="42"/>
      <c r="T3682" s="39"/>
      <c r="U3682" s="39"/>
      <c r="V3682" s="39"/>
      <c r="W3682" s="39"/>
      <c r="X3682" s="39"/>
      <c r="Y3682" s="39"/>
      <c r="AN3682" s="68"/>
      <c r="AO3682" s="68"/>
    </row>
    <row r="3683" spans="1:41" s="43" customFormat="1" x14ac:dyDescent="0.25">
      <c r="A3683" s="42"/>
      <c r="B3683" s="42"/>
      <c r="C3683" s="42"/>
      <c r="D3683" s="42"/>
      <c r="E3683" s="42"/>
      <c r="F3683" s="62"/>
      <c r="G3683" s="62"/>
      <c r="H3683" s="63"/>
      <c r="I3683" s="293"/>
      <c r="K3683" s="42"/>
      <c r="L3683" s="42"/>
      <c r="M3683" s="42"/>
      <c r="N3683" s="42"/>
      <c r="O3683" s="63"/>
      <c r="P3683" s="42"/>
      <c r="Q3683" s="42"/>
      <c r="S3683" s="42"/>
      <c r="T3683" s="39"/>
      <c r="U3683" s="39"/>
      <c r="V3683" s="39"/>
      <c r="W3683" s="39"/>
      <c r="X3683" s="39"/>
      <c r="Y3683" s="39"/>
      <c r="AN3683" s="68"/>
      <c r="AO3683" s="68"/>
    </row>
    <row r="3684" spans="1:41" s="43" customFormat="1" x14ac:dyDescent="0.25">
      <c r="A3684" s="42"/>
      <c r="B3684" s="42"/>
      <c r="C3684" s="42"/>
      <c r="D3684" s="42"/>
      <c r="E3684" s="42"/>
      <c r="F3684" s="62"/>
      <c r="G3684" s="62"/>
      <c r="H3684" s="63"/>
      <c r="I3684" s="293"/>
      <c r="K3684" s="42"/>
      <c r="L3684" s="42"/>
      <c r="M3684" s="42"/>
      <c r="N3684" s="42"/>
      <c r="O3684" s="63"/>
      <c r="P3684" s="42"/>
      <c r="Q3684" s="42"/>
      <c r="S3684" s="42"/>
      <c r="T3684" s="39"/>
      <c r="U3684" s="39"/>
      <c r="V3684" s="39"/>
      <c r="W3684" s="39"/>
      <c r="X3684" s="39"/>
      <c r="Y3684" s="39"/>
      <c r="AN3684" s="68"/>
      <c r="AO3684" s="68"/>
    </row>
    <row r="3685" spans="1:41" s="43" customFormat="1" x14ac:dyDescent="0.25">
      <c r="A3685" s="42"/>
      <c r="B3685" s="42"/>
      <c r="C3685" s="42"/>
      <c r="D3685" s="42"/>
      <c r="E3685" s="42"/>
      <c r="F3685" s="62"/>
      <c r="G3685" s="62"/>
      <c r="H3685" s="63"/>
      <c r="I3685" s="293"/>
      <c r="K3685" s="42"/>
      <c r="L3685" s="42"/>
      <c r="M3685" s="42"/>
      <c r="N3685" s="42"/>
      <c r="O3685" s="63"/>
      <c r="P3685" s="42"/>
      <c r="Q3685" s="42"/>
      <c r="S3685" s="42"/>
      <c r="T3685" s="39"/>
      <c r="U3685" s="39"/>
      <c r="V3685" s="39"/>
      <c r="W3685" s="39"/>
      <c r="X3685" s="39"/>
      <c r="Y3685" s="39"/>
      <c r="AN3685" s="68"/>
      <c r="AO3685" s="68"/>
    </row>
    <row r="3686" spans="1:41" s="43" customFormat="1" x14ac:dyDescent="0.25">
      <c r="A3686" s="42"/>
      <c r="B3686" s="42"/>
      <c r="C3686" s="42"/>
      <c r="D3686" s="42"/>
      <c r="E3686" s="42"/>
      <c r="F3686" s="62"/>
      <c r="G3686" s="62"/>
      <c r="H3686" s="63"/>
      <c r="I3686" s="293"/>
      <c r="K3686" s="42"/>
      <c r="L3686" s="42"/>
      <c r="M3686" s="42"/>
      <c r="N3686" s="42"/>
      <c r="O3686" s="63"/>
      <c r="P3686" s="42"/>
      <c r="Q3686" s="42"/>
      <c r="S3686" s="42"/>
      <c r="T3686" s="39"/>
      <c r="U3686" s="39"/>
      <c r="V3686" s="39"/>
      <c r="W3686" s="39"/>
      <c r="X3686" s="39"/>
      <c r="Y3686" s="39"/>
      <c r="AN3686" s="68"/>
      <c r="AO3686" s="68"/>
    </row>
    <row r="3687" spans="1:41" s="43" customFormat="1" x14ac:dyDescent="0.25">
      <c r="A3687" s="42"/>
      <c r="B3687" s="42"/>
      <c r="C3687" s="42"/>
      <c r="D3687" s="42"/>
      <c r="E3687" s="42"/>
      <c r="F3687" s="62"/>
      <c r="G3687" s="62"/>
      <c r="H3687" s="63"/>
      <c r="I3687" s="293"/>
      <c r="K3687" s="42"/>
      <c r="L3687" s="42"/>
      <c r="M3687" s="42"/>
      <c r="N3687" s="42"/>
      <c r="O3687" s="63"/>
      <c r="P3687" s="42"/>
      <c r="Q3687" s="42"/>
      <c r="S3687" s="42"/>
      <c r="T3687" s="39"/>
      <c r="U3687" s="39"/>
      <c r="V3687" s="39"/>
      <c r="W3687" s="39"/>
      <c r="X3687" s="39"/>
      <c r="Y3687" s="39"/>
      <c r="AN3687" s="68"/>
      <c r="AO3687" s="68"/>
    </row>
    <row r="3688" spans="1:41" s="43" customFormat="1" x14ac:dyDescent="0.25">
      <c r="A3688" s="42"/>
      <c r="B3688" s="42"/>
      <c r="C3688" s="42"/>
      <c r="D3688" s="42"/>
      <c r="E3688" s="42"/>
      <c r="F3688" s="62"/>
      <c r="G3688" s="62"/>
      <c r="H3688" s="63"/>
      <c r="I3688" s="293"/>
      <c r="K3688" s="42"/>
      <c r="L3688" s="42"/>
      <c r="M3688" s="42"/>
      <c r="N3688" s="42"/>
      <c r="O3688" s="63"/>
      <c r="P3688" s="42"/>
      <c r="Q3688" s="42"/>
      <c r="S3688" s="42"/>
      <c r="T3688" s="39"/>
      <c r="U3688" s="39"/>
      <c r="V3688" s="39"/>
      <c r="W3688" s="39"/>
      <c r="X3688" s="39"/>
      <c r="Y3688" s="39"/>
      <c r="AN3688" s="68"/>
      <c r="AO3688" s="68"/>
    </row>
    <row r="3689" spans="1:41" s="43" customFormat="1" x14ac:dyDescent="0.25">
      <c r="A3689" s="42"/>
      <c r="B3689" s="42"/>
      <c r="C3689" s="42"/>
      <c r="D3689" s="42"/>
      <c r="E3689" s="42"/>
      <c r="F3689" s="62"/>
      <c r="G3689" s="62"/>
      <c r="H3689" s="63"/>
      <c r="I3689" s="293"/>
      <c r="K3689" s="42"/>
      <c r="L3689" s="42"/>
      <c r="M3689" s="42"/>
      <c r="N3689" s="42"/>
      <c r="O3689" s="63"/>
      <c r="P3689" s="42"/>
      <c r="Q3689" s="42"/>
      <c r="S3689" s="42"/>
      <c r="T3689" s="39"/>
      <c r="U3689" s="39"/>
      <c r="V3689" s="39"/>
      <c r="W3689" s="39"/>
      <c r="X3689" s="39"/>
      <c r="Y3689" s="39"/>
      <c r="AN3689" s="68"/>
      <c r="AO3689" s="68"/>
    </row>
    <row r="3690" spans="1:41" s="43" customFormat="1" x14ac:dyDescent="0.25">
      <c r="A3690" s="42"/>
      <c r="B3690" s="42"/>
      <c r="C3690" s="42"/>
      <c r="D3690" s="42"/>
      <c r="E3690" s="42"/>
      <c r="F3690" s="62"/>
      <c r="G3690" s="62"/>
      <c r="H3690" s="63"/>
      <c r="I3690" s="293"/>
      <c r="K3690" s="42"/>
      <c r="L3690" s="42"/>
      <c r="M3690" s="42"/>
      <c r="N3690" s="42"/>
      <c r="O3690" s="63"/>
      <c r="P3690" s="42"/>
      <c r="Q3690" s="42"/>
      <c r="S3690" s="42"/>
      <c r="T3690" s="39"/>
      <c r="U3690" s="39"/>
      <c r="V3690" s="39"/>
      <c r="W3690" s="39"/>
      <c r="X3690" s="39"/>
      <c r="Y3690" s="39"/>
      <c r="AN3690" s="68"/>
      <c r="AO3690" s="68"/>
    </row>
    <row r="3691" spans="1:41" s="43" customFormat="1" x14ac:dyDescent="0.25">
      <c r="A3691" s="42"/>
      <c r="B3691" s="42"/>
      <c r="C3691" s="42"/>
      <c r="D3691" s="42"/>
      <c r="E3691" s="42"/>
      <c r="F3691" s="62"/>
      <c r="G3691" s="62"/>
      <c r="H3691" s="63"/>
      <c r="I3691" s="293"/>
      <c r="K3691" s="42"/>
      <c r="L3691" s="42"/>
      <c r="M3691" s="42"/>
      <c r="N3691" s="42"/>
      <c r="O3691" s="63"/>
      <c r="P3691" s="42"/>
      <c r="Q3691" s="42"/>
      <c r="S3691" s="42"/>
      <c r="T3691" s="39"/>
      <c r="U3691" s="39"/>
      <c r="V3691" s="39"/>
      <c r="W3691" s="39"/>
      <c r="X3691" s="39"/>
      <c r="Y3691" s="39"/>
      <c r="AN3691" s="68"/>
      <c r="AO3691" s="68"/>
    </row>
    <row r="3692" spans="1:41" s="43" customFormat="1" x14ac:dyDescent="0.25">
      <c r="A3692" s="42"/>
      <c r="B3692" s="42"/>
      <c r="C3692" s="42"/>
      <c r="D3692" s="42"/>
      <c r="E3692" s="42"/>
      <c r="F3692" s="62"/>
      <c r="G3692" s="62"/>
      <c r="H3692" s="63"/>
      <c r="I3692" s="293"/>
      <c r="K3692" s="42"/>
      <c r="L3692" s="42"/>
      <c r="M3692" s="42"/>
      <c r="N3692" s="42"/>
      <c r="O3692" s="63"/>
      <c r="P3692" s="42"/>
      <c r="Q3692" s="42"/>
      <c r="S3692" s="42"/>
      <c r="T3692" s="39"/>
      <c r="U3692" s="39"/>
      <c r="V3692" s="39"/>
      <c r="W3692" s="39"/>
      <c r="X3692" s="39"/>
      <c r="Y3692" s="39"/>
      <c r="AN3692" s="68"/>
      <c r="AO3692" s="68"/>
    </row>
    <row r="3693" spans="1:41" s="43" customFormat="1" x14ac:dyDescent="0.25">
      <c r="A3693" s="42"/>
      <c r="B3693" s="42"/>
      <c r="C3693" s="42"/>
      <c r="D3693" s="42"/>
      <c r="E3693" s="42"/>
      <c r="F3693" s="62"/>
      <c r="G3693" s="62"/>
      <c r="H3693" s="63"/>
      <c r="I3693" s="293"/>
      <c r="K3693" s="42"/>
      <c r="L3693" s="42"/>
      <c r="M3693" s="42"/>
      <c r="N3693" s="42"/>
      <c r="O3693" s="63"/>
      <c r="P3693" s="42"/>
      <c r="Q3693" s="42"/>
      <c r="S3693" s="42"/>
      <c r="T3693" s="39"/>
      <c r="U3693" s="39"/>
      <c r="V3693" s="39"/>
      <c r="W3693" s="39"/>
      <c r="X3693" s="39"/>
      <c r="Y3693" s="39"/>
      <c r="AN3693" s="68"/>
      <c r="AO3693" s="68"/>
    </row>
    <row r="3694" spans="1:41" s="43" customFormat="1" x14ac:dyDescent="0.25">
      <c r="A3694" s="42"/>
      <c r="B3694" s="42"/>
      <c r="C3694" s="42"/>
      <c r="D3694" s="42"/>
      <c r="E3694" s="42"/>
      <c r="F3694" s="62"/>
      <c r="G3694" s="62"/>
      <c r="H3694" s="63"/>
      <c r="I3694" s="293"/>
      <c r="K3694" s="42"/>
      <c r="L3694" s="42"/>
      <c r="M3694" s="42"/>
      <c r="N3694" s="42"/>
      <c r="O3694" s="63"/>
      <c r="P3694" s="42"/>
      <c r="Q3694" s="42"/>
      <c r="S3694" s="42"/>
      <c r="T3694" s="39"/>
      <c r="U3694" s="39"/>
      <c r="V3694" s="39"/>
      <c r="W3694" s="39"/>
      <c r="X3694" s="39"/>
      <c r="Y3694" s="39"/>
      <c r="AN3694" s="68"/>
      <c r="AO3694" s="68"/>
    </row>
    <row r="3695" spans="1:41" s="43" customFormat="1" x14ac:dyDescent="0.25">
      <c r="A3695" s="42"/>
      <c r="B3695" s="42"/>
      <c r="C3695" s="42"/>
      <c r="D3695" s="42"/>
      <c r="E3695" s="42"/>
      <c r="F3695" s="62"/>
      <c r="G3695" s="62"/>
      <c r="H3695" s="63"/>
      <c r="I3695" s="293"/>
      <c r="K3695" s="42"/>
      <c r="L3695" s="42"/>
      <c r="M3695" s="42"/>
      <c r="N3695" s="42"/>
      <c r="O3695" s="63"/>
      <c r="P3695" s="42"/>
      <c r="Q3695" s="42"/>
      <c r="S3695" s="42"/>
      <c r="T3695" s="39"/>
      <c r="U3695" s="39"/>
      <c r="V3695" s="39"/>
      <c r="W3695" s="39"/>
      <c r="X3695" s="39"/>
      <c r="Y3695" s="39"/>
      <c r="AN3695" s="68"/>
      <c r="AO3695" s="68"/>
    </row>
    <row r="3696" spans="1:41" s="43" customFormat="1" x14ac:dyDescent="0.25">
      <c r="A3696" s="42"/>
      <c r="B3696" s="42"/>
      <c r="C3696" s="42"/>
      <c r="D3696" s="42"/>
      <c r="E3696" s="42"/>
      <c r="F3696" s="62"/>
      <c r="G3696" s="62"/>
      <c r="H3696" s="63"/>
      <c r="I3696" s="293"/>
      <c r="K3696" s="42"/>
      <c r="L3696" s="42"/>
      <c r="M3696" s="42"/>
      <c r="N3696" s="42"/>
      <c r="O3696" s="63"/>
      <c r="P3696" s="42"/>
      <c r="Q3696" s="42"/>
      <c r="S3696" s="42"/>
      <c r="T3696" s="39"/>
      <c r="U3696" s="39"/>
      <c r="V3696" s="39"/>
      <c r="W3696" s="39"/>
      <c r="X3696" s="39"/>
      <c r="Y3696" s="39"/>
      <c r="AN3696" s="68"/>
      <c r="AO3696" s="68"/>
    </row>
    <row r="3697" spans="1:41" s="43" customFormat="1" x14ac:dyDescent="0.25">
      <c r="A3697" s="42"/>
      <c r="B3697" s="42"/>
      <c r="C3697" s="42"/>
      <c r="D3697" s="42"/>
      <c r="E3697" s="42"/>
      <c r="F3697" s="62"/>
      <c r="G3697" s="62"/>
      <c r="H3697" s="63"/>
      <c r="I3697" s="293"/>
      <c r="K3697" s="42"/>
      <c r="L3697" s="42"/>
      <c r="M3697" s="42"/>
      <c r="N3697" s="42"/>
      <c r="O3697" s="63"/>
      <c r="P3697" s="42"/>
      <c r="Q3697" s="42"/>
      <c r="S3697" s="42"/>
      <c r="T3697" s="39"/>
      <c r="U3697" s="39"/>
      <c r="V3697" s="39"/>
      <c r="W3697" s="39"/>
      <c r="X3697" s="39"/>
      <c r="Y3697" s="39"/>
      <c r="AN3697" s="68"/>
      <c r="AO3697" s="68"/>
    </row>
    <row r="3698" spans="1:41" s="43" customFormat="1" x14ac:dyDescent="0.25">
      <c r="A3698" s="42"/>
      <c r="B3698" s="42"/>
      <c r="C3698" s="42"/>
      <c r="D3698" s="42"/>
      <c r="E3698" s="42"/>
      <c r="F3698" s="62"/>
      <c r="G3698" s="62"/>
      <c r="H3698" s="63"/>
      <c r="I3698" s="293"/>
      <c r="K3698" s="42"/>
      <c r="L3698" s="42"/>
      <c r="M3698" s="42"/>
      <c r="N3698" s="42"/>
      <c r="O3698" s="63"/>
      <c r="P3698" s="42"/>
      <c r="Q3698" s="42"/>
      <c r="S3698" s="42"/>
      <c r="T3698" s="39"/>
      <c r="U3698" s="39"/>
      <c r="V3698" s="39"/>
      <c r="W3698" s="39"/>
      <c r="X3698" s="39"/>
      <c r="Y3698" s="39"/>
      <c r="AN3698" s="68"/>
      <c r="AO3698" s="68"/>
    </row>
    <row r="3699" spans="1:41" s="43" customFormat="1" x14ac:dyDescent="0.25">
      <c r="A3699" s="42"/>
      <c r="B3699" s="42"/>
      <c r="C3699" s="42"/>
      <c r="D3699" s="42"/>
      <c r="E3699" s="42"/>
      <c r="F3699" s="62"/>
      <c r="G3699" s="62"/>
      <c r="H3699" s="63"/>
      <c r="I3699" s="293"/>
      <c r="K3699" s="42"/>
      <c r="L3699" s="42"/>
      <c r="M3699" s="42"/>
      <c r="N3699" s="42"/>
      <c r="O3699" s="63"/>
      <c r="P3699" s="42"/>
      <c r="Q3699" s="42"/>
      <c r="S3699" s="42"/>
      <c r="T3699" s="39"/>
      <c r="U3699" s="39"/>
      <c r="V3699" s="39"/>
      <c r="W3699" s="39"/>
      <c r="X3699" s="39"/>
      <c r="Y3699" s="39"/>
      <c r="AN3699" s="68"/>
      <c r="AO3699" s="68"/>
    </row>
    <row r="3700" spans="1:41" s="43" customFormat="1" x14ac:dyDescent="0.25">
      <c r="A3700" s="42"/>
      <c r="B3700" s="42"/>
      <c r="C3700" s="42"/>
      <c r="D3700" s="42"/>
      <c r="E3700" s="42"/>
      <c r="F3700" s="62"/>
      <c r="G3700" s="62"/>
      <c r="H3700" s="63"/>
      <c r="I3700" s="293"/>
      <c r="K3700" s="42"/>
      <c r="L3700" s="42"/>
      <c r="M3700" s="42"/>
      <c r="N3700" s="42"/>
      <c r="O3700" s="63"/>
      <c r="P3700" s="42"/>
      <c r="Q3700" s="42"/>
      <c r="S3700" s="42"/>
      <c r="T3700" s="39"/>
      <c r="U3700" s="39"/>
      <c r="V3700" s="39"/>
      <c r="W3700" s="39"/>
      <c r="X3700" s="39"/>
      <c r="Y3700" s="39"/>
      <c r="AN3700" s="68"/>
      <c r="AO3700" s="68"/>
    </row>
    <row r="3701" spans="1:41" s="43" customFormat="1" x14ac:dyDescent="0.25">
      <c r="A3701" s="42"/>
      <c r="B3701" s="42"/>
      <c r="C3701" s="42"/>
      <c r="D3701" s="42"/>
      <c r="E3701" s="42"/>
      <c r="F3701" s="62"/>
      <c r="G3701" s="62"/>
      <c r="H3701" s="63"/>
      <c r="I3701" s="293"/>
      <c r="K3701" s="42"/>
      <c r="L3701" s="42"/>
      <c r="M3701" s="42"/>
      <c r="N3701" s="42"/>
      <c r="O3701" s="63"/>
      <c r="P3701" s="42"/>
      <c r="Q3701" s="42"/>
      <c r="S3701" s="42"/>
      <c r="T3701" s="39"/>
      <c r="U3701" s="39"/>
      <c r="V3701" s="39"/>
      <c r="W3701" s="39"/>
      <c r="X3701" s="39"/>
      <c r="Y3701" s="39"/>
      <c r="AN3701" s="68"/>
      <c r="AO3701" s="68"/>
    </row>
    <row r="3702" spans="1:41" s="43" customFormat="1" x14ac:dyDescent="0.25">
      <c r="A3702" s="42"/>
      <c r="B3702" s="42"/>
      <c r="C3702" s="42"/>
      <c r="D3702" s="42"/>
      <c r="E3702" s="42"/>
      <c r="F3702" s="62"/>
      <c r="G3702" s="62"/>
      <c r="H3702" s="63"/>
      <c r="I3702" s="293"/>
      <c r="K3702" s="42"/>
      <c r="L3702" s="42"/>
      <c r="M3702" s="42"/>
      <c r="N3702" s="42"/>
      <c r="O3702" s="63"/>
      <c r="P3702" s="42"/>
      <c r="Q3702" s="42"/>
      <c r="S3702" s="42"/>
      <c r="T3702" s="39"/>
      <c r="U3702" s="39"/>
      <c r="V3702" s="39"/>
      <c r="W3702" s="39"/>
      <c r="X3702" s="39"/>
      <c r="Y3702" s="39"/>
      <c r="AN3702" s="68"/>
      <c r="AO3702" s="68"/>
    </row>
    <row r="3703" spans="1:41" s="43" customFormat="1" x14ac:dyDescent="0.25">
      <c r="A3703" s="42"/>
      <c r="B3703" s="42"/>
      <c r="C3703" s="42"/>
      <c r="D3703" s="42"/>
      <c r="E3703" s="42"/>
      <c r="F3703" s="62"/>
      <c r="G3703" s="62"/>
      <c r="H3703" s="63"/>
      <c r="I3703" s="293"/>
      <c r="K3703" s="42"/>
      <c r="L3703" s="42"/>
      <c r="M3703" s="42"/>
      <c r="N3703" s="42"/>
      <c r="O3703" s="63"/>
      <c r="P3703" s="42"/>
      <c r="Q3703" s="42"/>
      <c r="S3703" s="42"/>
      <c r="T3703" s="39"/>
      <c r="U3703" s="39"/>
      <c r="V3703" s="39"/>
      <c r="W3703" s="39"/>
      <c r="X3703" s="39"/>
      <c r="Y3703" s="39"/>
      <c r="AN3703" s="68"/>
      <c r="AO3703" s="68"/>
    </row>
    <row r="3704" spans="1:41" s="43" customFormat="1" x14ac:dyDescent="0.25">
      <c r="A3704" s="42"/>
      <c r="B3704" s="42"/>
      <c r="C3704" s="42"/>
      <c r="D3704" s="42"/>
      <c r="E3704" s="42"/>
      <c r="F3704" s="62"/>
      <c r="G3704" s="62"/>
      <c r="H3704" s="63"/>
      <c r="I3704" s="293"/>
      <c r="K3704" s="42"/>
      <c r="L3704" s="42"/>
      <c r="M3704" s="42"/>
      <c r="N3704" s="42"/>
      <c r="O3704" s="63"/>
      <c r="P3704" s="42"/>
      <c r="Q3704" s="42"/>
      <c r="S3704" s="42"/>
      <c r="T3704" s="39"/>
      <c r="U3704" s="39"/>
      <c r="V3704" s="39"/>
      <c r="W3704" s="39"/>
      <c r="X3704" s="39"/>
      <c r="Y3704" s="39"/>
      <c r="AN3704" s="68"/>
      <c r="AO3704" s="68"/>
    </row>
    <row r="3705" spans="1:41" s="43" customFormat="1" x14ac:dyDescent="0.25">
      <c r="A3705" s="42"/>
      <c r="B3705" s="42"/>
      <c r="C3705" s="42"/>
      <c r="D3705" s="42"/>
      <c r="E3705" s="42"/>
      <c r="F3705" s="62"/>
      <c r="G3705" s="62"/>
      <c r="H3705" s="63"/>
      <c r="I3705" s="293"/>
      <c r="K3705" s="42"/>
      <c r="L3705" s="42"/>
      <c r="M3705" s="42"/>
      <c r="N3705" s="42"/>
      <c r="O3705" s="63"/>
      <c r="P3705" s="42"/>
      <c r="Q3705" s="42"/>
      <c r="S3705" s="42"/>
      <c r="T3705" s="39"/>
      <c r="U3705" s="39"/>
      <c r="V3705" s="39"/>
      <c r="W3705" s="39"/>
      <c r="X3705" s="39"/>
      <c r="Y3705" s="39"/>
      <c r="AN3705" s="68"/>
      <c r="AO3705" s="68"/>
    </row>
    <row r="3706" spans="1:41" s="43" customFormat="1" x14ac:dyDescent="0.25">
      <c r="A3706" s="42"/>
      <c r="B3706" s="42"/>
      <c r="C3706" s="42"/>
      <c r="D3706" s="42"/>
      <c r="E3706" s="42"/>
      <c r="F3706" s="62"/>
      <c r="G3706" s="62"/>
      <c r="H3706" s="63"/>
      <c r="I3706" s="293"/>
      <c r="K3706" s="42"/>
      <c r="L3706" s="42"/>
      <c r="M3706" s="42"/>
      <c r="N3706" s="42"/>
      <c r="O3706" s="63"/>
      <c r="P3706" s="42"/>
      <c r="Q3706" s="42"/>
      <c r="S3706" s="42"/>
      <c r="T3706" s="39"/>
      <c r="U3706" s="39"/>
      <c r="V3706" s="39"/>
      <c r="W3706" s="39"/>
      <c r="X3706" s="39"/>
      <c r="Y3706" s="39"/>
      <c r="AN3706" s="68"/>
      <c r="AO3706" s="68"/>
    </row>
    <row r="3707" spans="1:41" s="43" customFormat="1" x14ac:dyDescent="0.25">
      <c r="A3707" s="42"/>
      <c r="B3707" s="42"/>
      <c r="C3707" s="42"/>
      <c r="D3707" s="42"/>
      <c r="E3707" s="42"/>
      <c r="F3707" s="62"/>
      <c r="G3707" s="62"/>
      <c r="H3707" s="63"/>
      <c r="I3707" s="293"/>
      <c r="K3707" s="42"/>
      <c r="L3707" s="42"/>
      <c r="M3707" s="42"/>
      <c r="N3707" s="42"/>
      <c r="O3707" s="63"/>
      <c r="P3707" s="42"/>
      <c r="Q3707" s="42"/>
      <c r="S3707" s="42"/>
      <c r="T3707" s="39"/>
      <c r="U3707" s="39"/>
      <c r="V3707" s="39"/>
      <c r="W3707" s="39"/>
      <c r="X3707" s="39"/>
      <c r="Y3707" s="39"/>
      <c r="AN3707" s="68"/>
      <c r="AO3707" s="68"/>
    </row>
    <row r="3708" spans="1:41" s="43" customFormat="1" x14ac:dyDescent="0.25">
      <c r="A3708" s="42"/>
      <c r="B3708" s="42"/>
      <c r="C3708" s="42"/>
      <c r="D3708" s="42"/>
      <c r="E3708" s="42"/>
      <c r="F3708" s="62"/>
      <c r="G3708" s="62"/>
      <c r="H3708" s="63"/>
      <c r="I3708" s="293"/>
      <c r="K3708" s="42"/>
      <c r="L3708" s="42"/>
      <c r="M3708" s="42"/>
      <c r="N3708" s="42"/>
      <c r="O3708" s="63"/>
      <c r="P3708" s="42"/>
      <c r="Q3708" s="42"/>
      <c r="S3708" s="42"/>
      <c r="T3708" s="39"/>
      <c r="U3708" s="39"/>
      <c r="V3708" s="39"/>
      <c r="W3708" s="39"/>
      <c r="X3708" s="39"/>
      <c r="Y3708" s="39"/>
      <c r="AN3708" s="68"/>
      <c r="AO3708" s="68"/>
    </row>
    <row r="3709" spans="1:41" s="43" customFormat="1" x14ac:dyDescent="0.25">
      <c r="A3709" s="42"/>
      <c r="B3709" s="42"/>
      <c r="C3709" s="42"/>
      <c r="D3709" s="42"/>
      <c r="E3709" s="42"/>
      <c r="F3709" s="62"/>
      <c r="G3709" s="62"/>
      <c r="H3709" s="63"/>
      <c r="I3709" s="293"/>
      <c r="K3709" s="42"/>
      <c r="L3709" s="42"/>
      <c r="M3709" s="42"/>
      <c r="N3709" s="42"/>
      <c r="O3709" s="63"/>
      <c r="P3709" s="42"/>
      <c r="Q3709" s="42"/>
      <c r="S3709" s="42"/>
      <c r="T3709" s="39"/>
      <c r="U3709" s="39"/>
      <c r="V3709" s="39"/>
      <c r="W3709" s="39"/>
      <c r="X3709" s="39"/>
      <c r="Y3709" s="39"/>
      <c r="AN3709" s="68"/>
      <c r="AO3709" s="68"/>
    </row>
    <row r="3710" spans="1:41" s="43" customFormat="1" x14ac:dyDescent="0.25">
      <c r="A3710" s="42"/>
      <c r="B3710" s="42"/>
      <c r="C3710" s="42"/>
      <c r="D3710" s="42"/>
      <c r="E3710" s="42"/>
      <c r="F3710" s="62"/>
      <c r="G3710" s="62"/>
      <c r="H3710" s="63"/>
      <c r="I3710" s="293"/>
      <c r="K3710" s="42"/>
      <c r="L3710" s="42"/>
      <c r="M3710" s="42"/>
      <c r="N3710" s="42"/>
      <c r="O3710" s="63"/>
      <c r="P3710" s="42"/>
      <c r="Q3710" s="42"/>
      <c r="S3710" s="42"/>
      <c r="T3710" s="39"/>
      <c r="U3710" s="39"/>
      <c r="V3710" s="39"/>
      <c r="W3710" s="39"/>
      <c r="X3710" s="39"/>
      <c r="Y3710" s="39"/>
      <c r="AN3710" s="68"/>
      <c r="AO3710" s="68"/>
    </row>
    <row r="3711" spans="1:41" s="43" customFormat="1" x14ac:dyDescent="0.25">
      <c r="A3711" s="42"/>
      <c r="B3711" s="42"/>
      <c r="C3711" s="42"/>
      <c r="D3711" s="42"/>
      <c r="E3711" s="42"/>
      <c r="F3711" s="62"/>
      <c r="G3711" s="62"/>
      <c r="H3711" s="63"/>
      <c r="I3711" s="293"/>
      <c r="K3711" s="42"/>
      <c r="L3711" s="42"/>
      <c r="M3711" s="42"/>
      <c r="N3711" s="42"/>
      <c r="O3711" s="63"/>
      <c r="P3711" s="42"/>
      <c r="Q3711" s="42"/>
      <c r="S3711" s="42"/>
      <c r="T3711" s="39"/>
      <c r="U3711" s="39"/>
      <c r="V3711" s="39"/>
      <c r="W3711" s="39"/>
      <c r="X3711" s="39"/>
      <c r="Y3711" s="39"/>
      <c r="AN3711" s="68"/>
      <c r="AO3711" s="68"/>
    </row>
    <row r="3712" spans="1:41" s="43" customFormat="1" x14ac:dyDescent="0.25">
      <c r="A3712" s="42"/>
      <c r="B3712" s="42"/>
      <c r="C3712" s="42"/>
      <c r="D3712" s="42"/>
      <c r="E3712" s="42"/>
      <c r="F3712" s="62"/>
      <c r="G3712" s="62"/>
      <c r="H3712" s="63"/>
      <c r="I3712" s="293"/>
      <c r="K3712" s="42"/>
      <c r="L3712" s="42"/>
      <c r="M3712" s="42"/>
      <c r="N3712" s="42"/>
      <c r="O3712" s="63"/>
      <c r="P3712" s="42"/>
      <c r="Q3712" s="42"/>
      <c r="S3712" s="42"/>
      <c r="T3712" s="39"/>
      <c r="U3712" s="39"/>
      <c r="V3712" s="39"/>
      <c r="W3712" s="39"/>
      <c r="X3712" s="39"/>
      <c r="Y3712" s="39"/>
      <c r="AN3712" s="68"/>
      <c r="AO3712" s="68"/>
    </row>
    <row r="3713" spans="1:41" s="43" customFormat="1" x14ac:dyDescent="0.25">
      <c r="A3713" s="42"/>
      <c r="B3713" s="42"/>
      <c r="C3713" s="42"/>
      <c r="D3713" s="42"/>
      <c r="E3713" s="42"/>
      <c r="F3713" s="62"/>
      <c r="G3713" s="62"/>
      <c r="H3713" s="63"/>
      <c r="I3713" s="293"/>
      <c r="K3713" s="42"/>
      <c r="L3713" s="42"/>
      <c r="M3713" s="42"/>
      <c r="N3713" s="42"/>
      <c r="O3713" s="63"/>
      <c r="P3713" s="42"/>
      <c r="Q3713" s="42"/>
      <c r="S3713" s="42"/>
      <c r="T3713" s="39"/>
      <c r="U3713" s="39"/>
      <c r="V3713" s="39"/>
      <c r="W3713" s="39"/>
      <c r="X3713" s="39"/>
      <c r="Y3713" s="39"/>
      <c r="AN3713" s="68"/>
      <c r="AO3713" s="68"/>
    </row>
    <row r="3714" spans="1:41" s="43" customFormat="1" x14ac:dyDescent="0.25">
      <c r="A3714" s="42"/>
      <c r="B3714" s="42"/>
      <c r="C3714" s="42"/>
      <c r="D3714" s="42"/>
      <c r="E3714" s="42"/>
      <c r="F3714" s="62"/>
      <c r="G3714" s="62"/>
      <c r="H3714" s="63"/>
      <c r="I3714" s="293"/>
      <c r="K3714" s="42"/>
      <c r="L3714" s="42"/>
      <c r="M3714" s="42"/>
      <c r="N3714" s="42"/>
      <c r="O3714" s="63"/>
      <c r="P3714" s="42"/>
      <c r="Q3714" s="42"/>
      <c r="S3714" s="42"/>
      <c r="T3714" s="39"/>
      <c r="U3714" s="39"/>
      <c r="V3714" s="39"/>
      <c r="W3714" s="39"/>
      <c r="X3714" s="39"/>
      <c r="Y3714" s="39"/>
      <c r="AN3714" s="68"/>
      <c r="AO3714" s="68"/>
    </row>
    <row r="3715" spans="1:41" s="43" customFormat="1" x14ac:dyDescent="0.25">
      <c r="A3715" s="42"/>
      <c r="B3715" s="42"/>
      <c r="C3715" s="42"/>
      <c r="D3715" s="42"/>
      <c r="E3715" s="42"/>
      <c r="F3715" s="62"/>
      <c r="G3715" s="62"/>
      <c r="H3715" s="63"/>
      <c r="I3715" s="293"/>
      <c r="K3715" s="42"/>
      <c r="L3715" s="42"/>
      <c r="M3715" s="42"/>
      <c r="N3715" s="42"/>
      <c r="O3715" s="63"/>
      <c r="P3715" s="42"/>
      <c r="Q3715" s="42"/>
      <c r="S3715" s="42"/>
      <c r="T3715" s="39"/>
      <c r="U3715" s="39"/>
      <c r="V3715" s="39"/>
      <c r="W3715" s="39"/>
      <c r="X3715" s="39"/>
      <c r="Y3715" s="39"/>
      <c r="AN3715" s="68"/>
      <c r="AO3715" s="68"/>
    </row>
    <row r="3716" spans="1:41" s="43" customFormat="1" x14ac:dyDescent="0.25">
      <c r="A3716" s="42"/>
      <c r="B3716" s="42"/>
      <c r="C3716" s="42"/>
      <c r="D3716" s="42"/>
      <c r="E3716" s="42"/>
      <c r="F3716" s="62"/>
      <c r="G3716" s="62"/>
      <c r="H3716" s="63"/>
      <c r="I3716" s="293"/>
      <c r="K3716" s="42"/>
      <c r="L3716" s="42"/>
      <c r="M3716" s="42"/>
      <c r="N3716" s="42"/>
      <c r="O3716" s="63"/>
      <c r="P3716" s="42"/>
      <c r="Q3716" s="42"/>
      <c r="S3716" s="42"/>
      <c r="T3716" s="39"/>
      <c r="U3716" s="39"/>
      <c r="V3716" s="39"/>
      <c r="W3716" s="39"/>
      <c r="X3716" s="39"/>
      <c r="Y3716" s="39"/>
      <c r="AN3716" s="68"/>
      <c r="AO3716" s="68"/>
    </row>
    <row r="3717" spans="1:41" s="43" customFormat="1" x14ac:dyDescent="0.25">
      <c r="A3717" s="42"/>
      <c r="B3717" s="42"/>
      <c r="C3717" s="42"/>
      <c r="D3717" s="42"/>
      <c r="E3717" s="42"/>
      <c r="F3717" s="62"/>
      <c r="G3717" s="62"/>
      <c r="H3717" s="63"/>
      <c r="I3717" s="293"/>
      <c r="K3717" s="42"/>
      <c r="L3717" s="42"/>
      <c r="M3717" s="42"/>
      <c r="N3717" s="42"/>
      <c r="O3717" s="63"/>
      <c r="P3717" s="42"/>
      <c r="Q3717" s="42"/>
      <c r="S3717" s="42"/>
      <c r="T3717" s="39"/>
      <c r="U3717" s="39"/>
      <c r="V3717" s="39"/>
      <c r="W3717" s="39"/>
      <c r="X3717" s="39"/>
      <c r="Y3717" s="39"/>
      <c r="AN3717" s="68"/>
      <c r="AO3717" s="68"/>
    </row>
    <row r="3718" spans="1:41" s="43" customFormat="1" x14ac:dyDescent="0.25">
      <c r="A3718" s="42"/>
      <c r="B3718" s="42"/>
      <c r="C3718" s="42"/>
      <c r="D3718" s="42"/>
      <c r="E3718" s="42"/>
      <c r="F3718" s="62"/>
      <c r="G3718" s="62"/>
      <c r="H3718" s="63"/>
      <c r="I3718" s="293"/>
      <c r="K3718" s="42"/>
      <c r="L3718" s="42"/>
      <c r="M3718" s="42"/>
      <c r="N3718" s="42"/>
      <c r="O3718" s="63"/>
      <c r="P3718" s="42"/>
      <c r="Q3718" s="42"/>
      <c r="S3718" s="42"/>
      <c r="T3718" s="39"/>
      <c r="U3718" s="39"/>
      <c r="V3718" s="39"/>
      <c r="W3718" s="39"/>
      <c r="X3718" s="39"/>
      <c r="Y3718" s="39"/>
      <c r="AN3718" s="68"/>
      <c r="AO3718" s="68"/>
    </row>
    <row r="3719" spans="1:41" s="43" customFormat="1" x14ac:dyDescent="0.25">
      <c r="A3719" s="42"/>
      <c r="B3719" s="42"/>
      <c r="C3719" s="42"/>
      <c r="D3719" s="42"/>
      <c r="E3719" s="42"/>
      <c r="F3719" s="62"/>
      <c r="G3719" s="62"/>
      <c r="H3719" s="63"/>
      <c r="I3719" s="293"/>
      <c r="K3719" s="42"/>
      <c r="L3719" s="42"/>
      <c r="M3719" s="42"/>
      <c r="N3719" s="42"/>
      <c r="O3719" s="63"/>
      <c r="P3719" s="42"/>
      <c r="Q3719" s="42"/>
      <c r="S3719" s="42"/>
      <c r="T3719" s="39"/>
      <c r="U3719" s="39"/>
      <c r="V3719" s="39"/>
      <c r="W3719" s="39"/>
      <c r="X3719" s="39"/>
      <c r="Y3719" s="39"/>
      <c r="AN3719" s="68"/>
      <c r="AO3719" s="68"/>
    </row>
    <row r="3720" spans="1:41" s="43" customFormat="1" x14ac:dyDescent="0.25">
      <c r="A3720" s="42"/>
      <c r="B3720" s="42"/>
      <c r="C3720" s="42"/>
      <c r="D3720" s="42"/>
      <c r="E3720" s="42"/>
      <c r="F3720" s="62"/>
      <c r="G3720" s="62"/>
      <c r="H3720" s="63"/>
      <c r="I3720" s="293"/>
      <c r="K3720" s="42"/>
      <c r="L3720" s="42"/>
      <c r="M3720" s="42"/>
      <c r="N3720" s="42"/>
      <c r="O3720" s="63"/>
      <c r="P3720" s="42"/>
      <c r="Q3720" s="42"/>
      <c r="S3720" s="42"/>
      <c r="T3720" s="39"/>
      <c r="U3720" s="39"/>
      <c r="V3720" s="39"/>
      <c r="W3720" s="39"/>
      <c r="X3720" s="39"/>
      <c r="Y3720" s="39"/>
      <c r="AN3720" s="68"/>
      <c r="AO3720" s="68"/>
    </row>
    <row r="3721" spans="1:41" s="43" customFormat="1" x14ac:dyDescent="0.25">
      <c r="A3721" s="42"/>
      <c r="B3721" s="42"/>
      <c r="C3721" s="42"/>
      <c r="D3721" s="42"/>
      <c r="E3721" s="42"/>
      <c r="F3721" s="62"/>
      <c r="G3721" s="62"/>
      <c r="H3721" s="63"/>
      <c r="I3721" s="293"/>
      <c r="K3721" s="42"/>
      <c r="L3721" s="42"/>
      <c r="M3721" s="42"/>
      <c r="N3721" s="42"/>
      <c r="O3721" s="63"/>
      <c r="P3721" s="42"/>
      <c r="Q3721" s="42"/>
      <c r="S3721" s="42"/>
      <c r="T3721" s="39"/>
      <c r="U3721" s="39"/>
      <c r="V3721" s="39"/>
      <c r="W3721" s="39"/>
      <c r="X3721" s="39"/>
      <c r="Y3721" s="39"/>
      <c r="AN3721" s="68"/>
      <c r="AO3721" s="68"/>
    </row>
    <row r="3722" spans="1:41" s="43" customFormat="1" x14ac:dyDescent="0.25">
      <c r="A3722" s="42"/>
      <c r="B3722" s="42"/>
      <c r="C3722" s="42"/>
      <c r="D3722" s="42"/>
      <c r="E3722" s="42"/>
      <c r="F3722" s="62"/>
      <c r="G3722" s="62"/>
      <c r="H3722" s="63"/>
      <c r="I3722" s="293"/>
      <c r="K3722" s="42"/>
      <c r="L3722" s="42"/>
      <c r="M3722" s="42"/>
      <c r="N3722" s="42"/>
      <c r="O3722" s="63"/>
      <c r="P3722" s="42"/>
      <c r="Q3722" s="42"/>
      <c r="S3722" s="42"/>
      <c r="T3722" s="39"/>
      <c r="U3722" s="39"/>
      <c r="V3722" s="39"/>
      <c r="W3722" s="39"/>
      <c r="X3722" s="39"/>
      <c r="Y3722" s="39"/>
      <c r="AN3722" s="68"/>
      <c r="AO3722" s="68"/>
    </row>
    <row r="3723" spans="1:41" s="43" customFormat="1" x14ac:dyDescent="0.25">
      <c r="A3723" s="42"/>
      <c r="B3723" s="42"/>
      <c r="C3723" s="42"/>
      <c r="D3723" s="42"/>
      <c r="E3723" s="42"/>
      <c r="F3723" s="62"/>
      <c r="G3723" s="62"/>
      <c r="H3723" s="63"/>
      <c r="I3723" s="293"/>
      <c r="K3723" s="42"/>
      <c r="L3723" s="42"/>
      <c r="M3723" s="42"/>
      <c r="N3723" s="42"/>
      <c r="O3723" s="63"/>
      <c r="P3723" s="42"/>
      <c r="Q3723" s="42"/>
      <c r="S3723" s="42"/>
      <c r="T3723" s="39"/>
      <c r="U3723" s="39"/>
      <c r="V3723" s="39"/>
      <c r="W3723" s="39"/>
      <c r="X3723" s="39"/>
      <c r="Y3723" s="39"/>
      <c r="AN3723" s="68"/>
      <c r="AO3723" s="68"/>
    </row>
    <row r="3724" spans="1:41" s="43" customFormat="1" x14ac:dyDescent="0.25">
      <c r="A3724" s="42"/>
      <c r="B3724" s="42"/>
      <c r="C3724" s="42"/>
      <c r="D3724" s="42"/>
      <c r="E3724" s="42"/>
      <c r="F3724" s="62"/>
      <c r="G3724" s="62"/>
      <c r="H3724" s="63"/>
      <c r="I3724" s="293"/>
      <c r="K3724" s="42"/>
      <c r="L3724" s="42"/>
      <c r="M3724" s="42"/>
      <c r="N3724" s="42"/>
      <c r="O3724" s="63"/>
      <c r="P3724" s="42"/>
      <c r="Q3724" s="42"/>
      <c r="S3724" s="42"/>
      <c r="T3724" s="39"/>
      <c r="U3724" s="39"/>
      <c r="V3724" s="39"/>
      <c r="W3724" s="39"/>
      <c r="X3724" s="39"/>
      <c r="Y3724" s="39"/>
      <c r="AN3724" s="68"/>
      <c r="AO3724" s="68"/>
    </row>
    <row r="3725" spans="1:41" s="43" customFormat="1" x14ac:dyDescent="0.25">
      <c r="A3725" s="42"/>
      <c r="B3725" s="42"/>
      <c r="C3725" s="42"/>
      <c r="D3725" s="42"/>
      <c r="E3725" s="42"/>
      <c r="F3725" s="62"/>
      <c r="G3725" s="62"/>
      <c r="H3725" s="63"/>
      <c r="I3725" s="293"/>
      <c r="K3725" s="42"/>
      <c r="L3725" s="42"/>
      <c r="M3725" s="42"/>
      <c r="N3725" s="42"/>
      <c r="O3725" s="63"/>
      <c r="P3725" s="42"/>
      <c r="Q3725" s="42"/>
      <c r="S3725" s="42"/>
      <c r="T3725" s="39"/>
      <c r="U3725" s="39"/>
      <c r="V3725" s="39"/>
      <c r="W3725" s="39"/>
      <c r="X3725" s="39"/>
      <c r="Y3725" s="39"/>
      <c r="AN3725" s="68"/>
      <c r="AO3725" s="68"/>
    </row>
    <row r="3726" spans="1:41" s="43" customFormat="1" x14ac:dyDescent="0.25">
      <c r="A3726" s="42"/>
      <c r="B3726" s="42"/>
      <c r="C3726" s="42"/>
      <c r="D3726" s="42"/>
      <c r="E3726" s="42"/>
      <c r="F3726" s="62"/>
      <c r="G3726" s="62"/>
      <c r="H3726" s="63"/>
      <c r="I3726" s="293"/>
      <c r="K3726" s="42"/>
      <c r="L3726" s="42"/>
      <c r="M3726" s="42"/>
      <c r="N3726" s="42"/>
      <c r="O3726" s="63"/>
      <c r="P3726" s="42"/>
      <c r="Q3726" s="42"/>
      <c r="S3726" s="42"/>
      <c r="T3726" s="39"/>
      <c r="U3726" s="39"/>
      <c r="V3726" s="39"/>
      <c r="W3726" s="39"/>
      <c r="X3726" s="39"/>
      <c r="Y3726" s="39"/>
      <c r="AN3726" s="68"/>
      <c r="AO3726" s="68"/>
    </row>
    <row r="3727" spans="1:41" s="43" customFormat="1" x14ac:dyDescent="0.25">
      <c r="A3727" s="42"/>
      <c r="B3727" s="42"/>
      <c r="C3727" s="42"/>
      <c r="D3727" s="42"/>
      <c r="E3727" s="42"/>
      <c r="F3727" s="62"/>
      <c r="G3727" s="62"/>
      <c r="H3727" s="63"/>
      <c r="I3727" s="293"/>
      <c r="K3727" s="42"/>
      <c r="L3727" s="42"/>
      <c r="M3727" s="42"/>
      <c r="N3727" s="42"/>
      <c r="O3727" s="63"/>
      <c r="P3727" s="42"/>
      <c r="Q3727" s="42"/>
      <c r="S3727" s="42"/>
      <c r="T3727" s="39"/>
      <c r="U3727" s="39"/>
      <c r="V3727" s="39"/>
      <c r="W3727" s="39"/>
      <c r="X3727" s="39"/>
      <c r="Y3727" s="39"/>
      <c r="AN3727" s="68"/>
      <c r="AO3727" s="68"/>
    </row>
    <row r="3728" spans="1:41" s="43" customFormat="1" x14ac:dyDescent="0.25">
      <c r="A3728" s="42"/>
      <c r="B3728" s="42"/>
      <c r="C3728" s="42"/>
      <c r="D3728" s="42"/>
      <c r="E3728" s="42"/>
      <c r="F3728" s="62"/>
      <c r="G3728" s="62"/>
      <c r="H3728" s="63"/>
      <c r="I3728" s="293"/>
      <c r="K3728" s="42"/>
      <c r="L3728" s="42"/>
      <c r="M3728" s="42"/>
      <c r="N3728" s="42"/>
      <c r="O3728" s="63"/>
      <c r="P3728" s="42"/>
      <c r="Q3728" s="42"/>
      <c r="S3728" s="42"/>
      <c r="T3728" s="39"/>
      <c r="U3728" s="39"/>
      <c r="V3728" s="39"/>
      <c r="W3728" s="39"/>
      <c r="X3728" s="39"/>
      <c r="Y3728" s="39"/>
      <c r="AN3728" s="68"/>
      <c r="AO3728" s="68"/>
    </row>
    <row r="3729" spans="1:41" s="43" customFormat="1" x14ac:dyDescent="0.25">
      <c r="A3729" s="42"/>
      <c r="B3729" s="42"/>
      <c r="C3729" s="42"/>
      <c r="D3729" s="42"/>
      <c r="E3729" s="42"/>
      <c r="F3729" s="62"/>
      <c r="G3729" s="62"/>
      <c r="H3729" s="63"/>
      <c r="I3729" s="293"/>
      <c r="K3729" s="42"/>
      <c r="L3729" s="42"/>
      <c r="M3729" s="42"/>
      <c r="N3729" s="42"/>
      <c r="O3729" s="63"/>
      <c r="P3729" s="42"/>
      <c r="Q3729" s="42"/>
      <c r="S3729" s="42"/>
      <c r="T3729" s="39"/>
      <c r="U3729" s="39"/>
      <c r="V3729" s="39"/>
      <c r="W3729" s="39"/>
      <c r="X3729" s="39"/>
      <c r="Y3729" s="39"/>
      <c r="AN3729" s="68"/>
      <c r="AO3729" s="68"/>
    </row>
    <row r="3730" spans="1:41" s="43" customFormat="1" x14ac:dyDescent="0.25">
      <c r="A3730" s="42"/>
      <c r="B3730" s="42"/>
      <c r="C3730" s="42"/>
      <c r="D3730" s="42"/>
      <c r="E3730" s="42"/>
      <c r="F3730" s="62"/>
      <c r="G3730" s="62"/>
      <c r="H3730" s="63"/>
      <c r="I3730" s="293"/>
      <c r="K3730" s="42"/>
      <c r="L3730" s="42"/>
      <c r="M3730" s="42"/>
      <c r="N3730" s="42"/>
      <c r="O3730" s="63"/>
      <c r="P3730" s="42"/>
      <c r="Q3730" s="42"/>
      <c r="S3730" s="42"/>
      <c r="T3730" s="39"/>
      <c r="U3730" s="39"/>
      <c r="V3730" s="39"/>
      <c r="W3730" s="39"/>
      <c r="X3730" s="39"/>
      <c r="Y3730" s="39"/>
      <c r="AN3730" s="68"/>
      <c r="AO3730" s="68"/>
    </row>
    <row r="3731" spans="1:41" s="43" customFormat="1" x14ac:dyDescent="0.25">
      <c r="A3731" s="42"/>
      <c r="B3731" s="42"/>
      <c r="C3731" s="42"/>
      <c r="D3731" s="42"/>
      <c r="E3731" s="42"/>
      <c r="F3731" s="62"/>
      <c r="G3731" s="62"/>
      <c r="H3731" s="63"/>
      <c r="I3731" s="293"/>
      <c r="K3731" s="42"/>
      <c r="L3731" s="42"/>
      <c r="M3731" s="42"/>
      <c r="N3731" s="42"/>
      <c r="O3731" s="63"/>
      <c r="P3731" s="42"/>
      <c r="Q3731" s="42"/>
      <c r="S3731" s="42"/>
      <c r="T3731" s="39"/>
      <c r="U3731" s="39"/>
      <c r="V3731" s="39"/>
      <c r="W3731" s="39"/>
      <c r="X3731" s="39"/>
      <c r="Y3731" s="39"/>
      <c r="AN3731" s="68"/>
      <c r="AO3731" s="68"/>
    </row>
    <row r="3732" spans="1:41" s="43" customFormat="1" x14ac:dyDescent="0.25">
      <c r="A3732" s="42"/>
      <c r="B3732" s="42"/>
      <c r="C3732" s="42"/>
      <c r="D3732" s="42"/>
      <c r="E3732" s="42"/>
      <c r="F3732" s="62"/>
      <c r="G3732" s="62"/>
      <c r="H3732" s="63"/>
      <c r="I3732" s="293"/>
      <c r="K3732" s="42"/>
      <c r="L3732" s="42"/>
      <c r="M3732" s="42"/>
      <c r="N3732" s="42"/>
      <c r="O3732" s="63"/>
      <c r="P3732" s="42"/>
      <c r="Q3732" s="42"/>
      <c r="S3732" s="42"/>
      <c r="T3732" s="39"/>
      <c r="U3732" s="39"/>
      <c r="V3732" s="39"/>
      <c r="W3732" s="39"/>
      <c r="X3732" s="39"/>
      <c r="Y3732" s="39"/>
      <c r="AN3732" s="68"/>
      <c r="AO3732" s="68"/>
    </row>
    <row r="3733" spans="1:41" s="43" customFormat="1" x14ac:dyDescent="0.25">
      <c r="A3733" s="42"/>
      <c r="B3733" s="42"/>
      <c r="C3733" s="42"/>
      <c r="D3733" s="42"/>
      <c r="E3733" s="42"/>
      <c r="F3733" s="62"/>
      <c r="G3733" s="62"/>
      <c r="H3733" s="63"/>
      <c r="I3733" s="293"/>
      <c r="K3733" s="42"/>
      <c r="L3733" s="42"/>
      <c r="M3733" s="42"/>
      <c r="N3733" s="42"/>
      <c r="O3733" s="63"/>
      <c r="P3733" s="42"/>
      <c r="Q3733" s="42"/>
      <c r="S3733" s="42"/>
      <c r="T3733" s="39"/>
      <c r="U3733" s="39"/>
      <c r="V3733" s="39"/>
      <c r="W3733" s="39"/>
      <c r="X3733" s="39"/>
      <c r="Y3733" s="39"/>
      <c r="AN3733" s="68"/>
      <c r="AO3733" s="68"/>
    </row>
    <row r="3734" spans="1:41" s="43" customFormat="1" x14ac:dyDescent="0.25">
      <c r="A3734" s="42"/>
      <c r="B3734" s="42"/>
      <c r="C3734" s="42"/>
      <c r="D3734" s="42"/>
      <c r="E3734" s="42"/>
      <c r="F3734" s="62"/>
      <c r="G3734" s="62"/>
      <c r="H3734" s="63"/>
      <c r="I3734" s="293"/>
      <c r="K3734" s="42"/>
      <c r="L3734" s="42"/>
      <c r="M3734" s="42"/>
      <c r="N3734" s="42"/>
      <c r="O3734" s="63"/>
      <c r="P3734" s="42"/>
      <c r="Q3734" s="42"/>
      <c r="S3734" s="42"/>
      <c r="T3734" s="39"/>
      <c r="U3734" s="39"/>
      <c r="V3734" s="39"/>
      <c r="W3734" s="39"/>
      <c r="X3734" s="39"/>
      <c r="Y3734" s="39"/>
      <c r="AN3734" s="68"/>
      <c r="AO3734" s="68"/>
    </row>
    <row r="3735" spans="1:41" s="43" customFormat="1" x14ac:dyDescent="0.25">
      <c r="A3735" s="42"/>
      <c r="B3735" s="42"/>
      <c r="C3735" s="42"/>
      <c r="D3735" s="42"/>
      <c r="E3735" s="42"/>
      <c r="F3735" s="62"/>
      <c r="G3735" s="62"/>
      <c r="H3735" s="63"/>
      <c r="I3735" s="293"/>
      <c r="K3735" s="42"/>
      <c r="L3735" s="42"/>
      <c r="M3735" s="42"/>
      <c r="N3735" s="42"/>
      <c r="O3735" s="63"/>
      <c r="P3735" s="42"/>
      <c r="Q3735" s="42"/>
      <c r="S3735" s="42"/>
      <c r="T3735" s="39"/>
      <c r="U3735" s="39"/>
      <c r="V3735" s="39"/>
      <c r="W3735" s="39"/>
      <c r="X3735" s="39"/>
      <c r="Y3735" s="39"/>
      <c r="AN3735" s="68"/>
      <c r="AO3735" s="68"/>
    </row>
    <row r="3736" spans="1:41" s="43" customFormat="1" x14ac:dyDescent="0.25">
      <c r="A3736" s="42"/>
      <c r="B3736" s="42"/>
      <c r="C3736" s="42"/>
      <c r="D3736" s="42"/>
      <c r="E3736" s="42"/>
      <c r="F3736" s="62"/>
      <c r="G3736" s="62"/>
      <c r="H3736" s="63"/>
      <c r="I3736" s="293"/>
      <c r="K3736" s="42"/>
      <c r="L3736" s="42"/>
      <c r="M3736" s="42"/>
      <c r="N3736" s="42"/>
      <c r="O3736" s="63"/>
      <c r="P3736" s="42"/>
      <c r="Q3736" s="42"/>
      <c r="S3736" s="42"/>
      <c r="T3736" s="39"/>
      <c r="U3736" s="39"/>
      <c r="V3736" s="39"/>
      <c r="W3736" s="39"/>
      <c r="X3736" s="39"/>
      <c r="Y3736" s="39"/>
      <c r="AN3736" s="68"/>
      <c r="AO3736" s="68"/>
    </row>
    <row r="3737" spans="1:41" s="43" customFormat="1" x14ac:dyDescent="0.25">
      <c r="A3737" s="42"/>
      <c r="B3737" s="42"/>
      <c r="C3737" s="42"/>
      <c r="D3737" s="42"/>
      <c r="E3737" s="42"/>
      <c r="F3737" s="62"/>
      <c r="G3737" s="62"/>
      <c r="H3737" s="63"/>
      <c r="I3737" s="293"/>
      <c r="K3737" s="42"/>
      <c r="L3737" s="42"/>
      <c r="M3737" s="42"/>
      <c r="N3737" s="42"/>
      <c r="O3737" s="63"/>
      <c r="P3737" s="42"/>
      <c r="Q3737" s="42"/>
      <c r="S3737" s="42"/>
      <c r="T3737" s="39"/>
      <c r="U3737" s="39"/>
      <c r="V3737" s="39"/>
      <c r="W3737" s="39"/>
      <c r="X3737" s="39"/>
      <c r="Y3737" s="39"/>
      <c r="AN3737" s="68"/>
      <c r="AO3737" s="68"/>
    </row>
    <row r="3738" spans="1:41" s="43" customFormat="1" x14ac:dyDescent="0.25">
      <c r="A3738" s="42"/>
      <c r="B3738" s="42"/>
      <c r="C3738" s="42"/>
      <c r="D3738" s="42"/>
      <c r="E3738" s="42"/>
      <c r="F3738" s="62"/>
      <c r="G3738" s="62"/>
      <c r="H3738" s="63"/>
      <c r="I3738" s="293"/>
      <c r="K3738" s="42"/>
      <c r="L3738" s="42"/>
      <c r="M3738" s="42"/>
      <c r="N3738" s="42"/>
      <c r="O3738" s="63"/>
      <c r="P3738" s="42"/>
      <c r="Q3738" s="42"/>
      <c r="S3738" s="42"/>
      <c r="T3738" s="39"/>
      <c r="U3738" s="39"/>
      <c r="V3738" s="39"/>
      <c r="W3738" s="39"/>
      <c r="X3738" s="39"/>
      <c r="Y3738" s="39"/>
      <c r="AN3738" s="68"/>
      <c r="AO3738" s="68"/>
    </row>
    <row r="3739" spans="1:41" s="43" customFormat="1" x14ac:dyDescent="0.25">
      <c r="A3739" s="42"/>
      <c r="B3739" s="42"/>
      <c r="C3739" s="42"/>
      <c r="D3739" s="42"/>
      <c r="E3739" s="42"/>
      <c r="F3739" s="62"/>
      <c r="G3739" s="62"/>
      <c r="H3739" s="63"/>
      <c r="I3739" s="293"/>
      <c r="K3739" s="42"/>
      <c r="L3739" s="42"/>
      <c r="M3739" s="42"/>
      <c r="N3739" s="42"/>
      <c r="O3739" s="63"/>
      <c r="P3739" s="42"/>
      <c r="Q3739" s="42"/>
      <c r="S3739" s="42"/>
      <c r="T3739" s="39"/>
      <c r="U3739" s="39"/>
      <c r="V3739" s="39"/>
      <c r="W3739" s="39"/>
      <c r="X3739" s="39"/>
      <c r="Y3739" s="39"/>
      <c r="AN3739" s="68"/>
      <c r="AO3739" s="68"/>
    </row>
    <row r="3740" spans="1:41" s="43" customFormat="1" x14ac:dyDescent="0.25">
      <c r="A3740" s="42"/>
      <c r="B3740" s="42"/>
      <c r="C3740" s="42"/>
      <c r="D3740" s="42"/>
      <c r="E3740" s="42"/>
      <c r="F3740" s="62"/>
      <c r="G3740" s="62"/>
      <c r="H3740" s="63"/>
      <c r="I3740" s="293"/>
      <c r="K3740" s="42"/>
      <c r="L3740" s="42"/>
      <c r="M3740" s="42"/>
      <c r="N3740" s="42"/>
      <c r="O3740" s="63"/>
      <c r="P3740" s="42"/>
      <c r="Q3740" s="42"/>
      <c r="S3740" s="42"/>
      <c r="T3740" s="39"/>
      <c r="U3740" s="39"/>
      <c r="V3740" s="39"/>
      <c r="W3740" s="39"/>
      <c r="X3740" s="39"/>
      <c r="Y3740" s="39"/>
      <c r="AN3740" s="68"/>
      <c r="AO3740" s="68"/>
    </row>
    <row r="3741" spans="1:41" s="43" customFormat="1" x14ac:dyDescent="0.25">
      <c r="A3741" s="42"/>
      <c r="B3741" s="42"/>
      <c r="C3741" s="42"/>
      <c r="D3741" s="42"/>
      <c r="E3741" s="42"/>
      <c r="F3741" s="62"/>
      <c r="G3741" s="62"/>
      <c r="H3741" s="63"/>
      <c r="I3741" s="293"/>
      <c r="K3741" s="42"/>
      <c r="L3741" s="42"/>
      <c r="M3741" s="42"/>
      <c r="N3741" s="42"/>
      <c r="O3741" s="63"/>
      <c r="P3741" s="42"/>
      <c r="Q3741" s="42"/>
      <c r="S3741" s="42"/>
      <c r="T3741" s="39"/>
      <c r="U3741" s="39"/>
      <c r="V3741" s="39"/>
      <c r="W3741" s="39"/>
      <c r="X3741" s="39"/>
      <c r="Y3741" s="39"/>
      <c r="AN3741" s="68"/>
      <c r="AO3741" s="68"/>
    </row>
    <row r="3742" spans="1:41" s="43" customFormat="1" x14ac:dyDescent="0.25">
      <c r="A3742" s="42"/>
      <c r="B3742" s="42"/>
      <c r="C3742" s="42"/>
      <c r="D3742" s="42"/>
      <c r="E3742" s="42"/>
      <c r="F3742" s="62"/>
      <c r="G3742" s="62"/>
      <c r="H3742" s="63"/>
      <c r="I3742" s="293"/>
      <c r="K3742" s="42"/>
      <c r="L3742" s="42"/>
      <c r="M3742" s="42"/>
      <c r="N3742" s="42"/>
      <c r="O3742" s="63"/>
      <c r="P3742" s="42"/>
      <c r="Q3742" s="42"/>
      <c r="S3742" s="42"/>
      <c r="T3742" s="39"/>
      <c r="U3742" s="39"/>
      <c r="V3742" s="39"/>
      <c r="W3742" s="39"/>
      <c r="X3742" s="39"/>
      <c r="Y3742" s="39"/>
      <c r="AN3742" s="68"/>
      <c r="AO3742" s="68"/>
    </row>
    <row r="3743" spans="1:41" s="43" customFormat="1" x14ac:dyDescent="0.25">
      <c r="A3743" s="42"/>
      <c r="B3743" s="42"/>
      <c r="C3743" s="42"/>
      <c r="D3743" s="42"/>
      <c r="E3743" s="42"/>
      <c r="F3743" s="62"/>
      <c r="G3743" s="62"/>
      <c r="H3743" s="63"/>
      <c r="I3743" s="293"/>
      <c r="K3743" s="42"/>
      <c r="L3743" s="42"/>
      <c r="M3743" s="42"/>
      <c r="N3743" s="42"/>
      <c r="O3743" s="63"/>
      <c r="P3743" s="42"/>
      <c r="Q3743" s="42"/>
      <c r="S3743" s="42"/>
      <c r="T3743" s="39"/>
      <c r="U3743" s="39"/>
      <c r="V3743" s="39"/>
      <c r="W3743" s="39"/>
      <c r="X3743" s="39"/>
      <c r="Y3743" s="39"/>
      <c r="AN3743" s="68"/>
      <c r="AO3743" s="68"/>
    </row>
    <row r="3744" spans="1:41" s="43" customFormat="1" x14ac:dyDescent="0.25">
      <c r="A3744" s="42"/>
      <c r="B3744" s="42"/>
      <c r="C3744" s="42"/>
      <c r="D3744" s="42"/>
      <c r="E3744" s="42"/>
      <c r="F3744" s="62"/>
      <c r="G3744" s="62"/>
      <c r="H3744" s="63"/>
      <c r="I3744" s="293"/>
      <c r="K3744" s="42"/>
      <c r="L3744" s="42"/>
      <c r="M3744" s="42"/>
      <c r="N3744" s="42"/>
      <c r="O3744" s="63"/>
      <c r="P3744" s="42"/>
      <c r="Q3744" s="42"/>
      <c r="S3744" s="42"/>
      <c r="T3744" s="39"/>
      <c r="U3744" s="39"/>
      <c r="V3744" s="39"/>
      <c r="W3744" s="39"/>
      <c r="X3744" s="39"/>
      <c r="Y3744" s="39"/>
      <c r="AN3744" s="68"/>
      <c r="AO3744" s="68"/>
    </row>
    <row r="3745" spans="1:41" s="43" customFormat="1" x14ac:dyDescent="0.25">
      <c r="A3745" s="42"/>
      <c r="B3745" s="42"/>
      <c r="C3745" s="42"/>
      <c r="D3745" s="42"/>
      <c r="E3745" s="42"/>
      <c r="F3745" s="62"/>
      <c r="G3745" s="62"/>
      <c r="H3745" s="63"/>
      <c r="I3745" s="293"/>
      <c r="K3745" s="42"/>
      <c r="L3745" s="42"/>
      <c r="M3745" s="42"/>
      <c r="N3745" s="42"/>
      <c r="O3745" s="63"/>
      <c r="P3745" s="42"/>
      <c r="Q3745" s="42"/>
      <c r="S3745" s="42"/>
      <c r="T3745" s="39"/>
      <c r="U3745" s="39"/>
      <c r="V3745" s="39"/>
      <c r="W3745" s="39"/>
      <c r="X3745" s="39"/>
      <c r="Y3745" s="39"/>
      <c r="AN3745" s="68"/>
      <c r="AO3745" s="68"/>
    </row>
    <row r="3746" spans="1:41" s="43" customFormat="1" x14ac:dyDescent="0.25">
      <c r="A3746" s="42"/>
      <c r="B3746" s="42"/>
      <c r="C3746" s="42"/>
      <c r="D3746" s="42"/>
      <c r="E3746" s="42"/>
      <c r="F3746" s="62"/>
      <c r="G3746" s="62"/>
      <c r="H3746" s="63"/>
      <c r="I3746" s="293"/>
      <c r="K3746" s="42"/>
      <c r="L3746" s="42"/>
      <c r="M3746" s="42"/>
      <c r="N3746" s="42"/>
      <c r="O3746" s="63"/>
      <c r="P3746" s="42"/>
      <c r="Q3746" s="42"/>
      <c r="S3746" s="42"/>
      <c r="T3746" s="39"/>
      <c r="U3746" s="39"/>
      <c r="V3746" s="39"/>
      <c r="W3746" s="39"/>
      <c r="X3746" s="39"/>
      <c r="Y3746" s="39"/>
      <c r="AN3746" s="68"/>
      <c r="AO3746" s="68"/>
    </row>
    <row r="3747" spans="1:41" s="43" customFormat="1" x14ac:dyDescent="0.25">
      <c r="A3747" s="42"/>
      <c r="B3747" s="42"/>
      <c r="C3747" s="42"/>
      <c r="D3747" s="42"/>
      <c r="E3747" s="42"/>
      <c r="F3747" s="62"/>
      <c r="G3747" s="62"/>
      <c r="H3747" s="63"/>
      <c r="I3747" s="293"/>
      <c r="K3747" s="42"/>
      <c r="L3747" s="42"/>
      <c r="M3747" s="42"/>
      <c r="N3747" s="42"/>
      <c r="O3747" s="63"/>
      <c r="P3747" s="42"/>
      <c r="Q3747" s="42"/>
      <c r="S3747" s="42"/>
      <c r="T3747" s="39"/>
      <c r="U3747" s="39"/>
      <c r="V3747" s="39"/>
      <c r="W3747" s="39"/>
      <c r="X3747" s="39"/>
      <c r="Y3747" s="39"/>
      <c r="AN3747" s="68"/>
      <c r="AO3747" s="68"/>
    </row>
    <row r="3748" spans="1:41" s="43" customFormat="1" x14ac:dyDescent="0.25">
      <c r="A3748" s="42"/>
      <c r="B3748" s="42"/>
      <c r="C3748" s="42"/>
      <c r="D3748" s="42"/>
      <c r="E3748" s="42"/>
      <c r="F3748" s="62"/>
      <c r="G3748" s="62"/>
      <c r="H3748" s="63"/>
      <c r="I3748" s="293"/>
      <c r="K3748" s="42"/>
      <c r="L3748" s="42"/>
      <c r="M3748" s="42"/>
      <c r="N3748" s="42"/>
      <c r="O3748" s="63"/>
      <c r="P3748" s="42"/>
      <c r="Q3748" s="42"/>
      <c r="S3748" s="42"/>
      <c r="T3748" s="39"/>
      <c r="U3748" s="39"/>
      <c r="V3748" s="39"/>
      <c r="W3748" s="39"/>
      <c r="X3748" s="39"/>
      <c r="Y3748" s="39"/>
      <c r="AN3748" s="68"/>
      <c r="AO3748" s="68"/>
    </row>
    <row r="3749" spans="1:41" s="43" customFormat="1" x14ac:dyDescent="0.25">
      <c r="A3749" s="42"/>
      <c r="B3749" s="42"/>
      <c r="C3749" s="42"/>
      <c r="D3749" s="42"/>
      <c r="E3749" s="42"/>
      <c r="F3749" s="62"/>
      <c r="G3749" s="62"/>
      <c r="H3749" s="63"/>
      <c r="I3749" s="293"/>
      <c r="K3749" s="42"/>
      <c r="L3749" s="42"/>
      <c r="M3749" s="42"/>
      <c r="N3749" s="42"/>
      <c r="O3749" s="63"/>
      <c r="P3749" s="42"/>
      <c r="Q3749" s="42"/>
      <c r="S3749" s="42"/>
      <c r="T3749" s="39"/>
      <c r="U3749" s="39"/>
      <c r="V3749" s="39"/>
      <c r="W3749" s="39"/>
      <c r="X3749" s="39"/>
      <c r="Y3749" s="39"/>
      <c r="AN3749" s="68"/>
      <c r="AO3749" s="68"/>
    </row>
    <row r="3750" spans="1:41" s="43" customFormat="1" x14ac:dyDescent="0.25">
      <c r="A3750" s="42"/>
      <c r="B3750" s="42"/>
      <c r="C3750" s="42"/>
      <c r="D3750" s="42"/>
      <c r="E3750" s="42"/>
      <c r="F3750" s="62"/>
      <c r="G3750" s="62"/>
      <c r="H3750" s="63"/>
      <c r="I3750" s="293"/>
      <c r="K3750" s="42"/>
      <c r="L3750" s="42"/>
      <c r="M3750" s="42"/>
      <c r="N3750" s="42"/>
      <c r="O3750" s="63"/>
      <c r="P3750" s="42"/>
      <c r="Q3750" s="42"/>
      <c r="S3750" s="42"/>
      <c r="T3750" s="39"/>
      <c r="U3750" s="39"/>
      <c r="V3750" s="39"/>
      <c r="W3750" s="39"/>
      <c r="X3750" s="39"/>
      <c r="Y3750" s="39"/>
      <c r="AN3750" s="68"/>
      <c r="AO3750" s="68"/>
    </row>
    <row r="3751" spans="1:41" s="43" customFormat="1" x14ac:dyDescent="0.25">
      <c r="A3751" s="42"/>
      <c r="B3751" s="42"/>
      <c r="C3751" s="42"/>
      <c r="D3751" s="42"/>
      <c r="E3751" s="42"/>
      <c r="F3751" s="62"/>
      <c r="G3751" s="62"/>
      <c r="H3751" s="63"/>
      <c r="I3751" s="293"/>
      <c r="K3751" s="42"/>
      <c r="L3751" s="42"/>
      <c r="M3751" s="42"/>
      <c r="N3751" s="42"/>
      <c r="O3751" s="63"/>
      <c r="P3751" s="42"/>
      <c r="Q3751" s="42"/>
      <c r="S3751" s="42"/>
      <c r="T3751" s="39"/>
      <c r="U3751" s="39"/>
      <c r="V3751" s="39"/>
      <c r="W3751" s="39"/>
      <c r="X3751" s="39"/>
      <c r="Y3751" s="39"/>
      <c r="AN3751" s="68"/>
      <c r="AO3751" s="68"/>
    </row>
    <row r="3752" spans="1:41" s="43" customFormat="1" x14ac:dyDescent="0.25">
      <c r="A3752" s="42"/>
      <c r="B3752" s="42"/>
      <c r="C3752" s="42"/>
      <c r="D3752" s="42"/>
      <c r="E3752" s="42"/>
      <c r="F3752" s="62"/>
      <c r="G3752" s="62"/>
      <c r="H3752" s="63"/>
      <c r="I3752" s="293"/>
      <c r="K3752" s="42"/>
      <c r="L3752" s="42"/>
      <c r="M3752" s="42"/>
      <c r="N3752" s="42"/>
      <c r="O3752" s="63"/>
      <c r="P3752" s="42"/>
      <c r="Q3752" s="42"/>
      <c r="S3752" s="42"/>
      <c r="T3752" s="39"/>
      <c r="U3752" s="39"/>
      <c r="V3752" s="39"/>
      <c r="W3752" s="39"/>
      <c r="X3752" s="39"/>
      <c r="Y3752" s="39"/>
      <c r="AN3752" s="68"/>
      <c r="AO3752" s="68"/>
    </row>
    <row r="3753" spans="1:41" s="43" customFormat="1" x14ac:dyDescent="0.25">
      <c r="A3753" s="42"/>
      <c r="B3753" s="42"/>
      <c r="C3753" s="42"/>
      <c r="D3753" s="42"/>
      <c r="E3753" s="42"/>
      <c r="F3753" s="62"/>
      <c r="G3753" s="62"/>
      <c r="H3753" s="63"/>
      <c r="I3753" s="293"/>
      <c r="K3753" s="42"/>
      <c r="L3753" s="42"/>
      <c r="M3753" s="42"/>
      <c r="N3753" s="42"/>
      <c r="O3753" s="63"/>
      <c r="P3753" s="42"/>
      <c r="Q3753" s="42"/>
      <c r="S3753" s="42"/>
      <c r="T3753" s="39"/>
      <c r="U3753" s="39"/>
      <c r="V3753" s="39"/>
      <c r="W3753" s="39"/>
      <c r="X3753" s="39"/>
      <c r="Y3753" s="39"/>
      <c r="AN3753" s="68"/>
      <c r="AO3753" s="68"/>
    </row>
    <row r="3754" spans="1:41" s="43" customFormat="1" x14ac:dyDescent="0.25">
      <c r="A3754" s="42"/>
      <c r="B3754" s="42"/>
      <c r="C3754" s="42"/>
      <c r="D3754" s="42"/>
      <c r="E3754" s="42"/>
      <c r="F3754" s="62"/>
      <c r="G3754" s="62"/>
      <c r="H3754" s="63"/>
      <c r="I3754" s="293"/>
      <c r="K3754" s="42"/>
      <c r="L3754" s="42"/>
      <c r="M3754" s="42"/>
      <c r="N3754" s="42"/>
      <c r="O3754" s="63"/>
      <c r="P3754" s="42"/>
      <c r="Q3754" s="42"/>
      <c r="S3754" s="42"/>
      <c r="T3754" s="39"/>
      <c r="U3754" s="39"/>
      <c r="V3754" s="39"/>
      <c r="W3754" s="39"/>
      <c r="X3754" s="39"/>
      <c r="Y3754" s="39"/>
      <c r="AN3754" s="68"/>
      <c r="AO3754" s="68"/>
    </row>
    <row r="3755" spans="1:41" s="43" customFormat="1" x14ac:dyDescent="0.25">
      <c r="A3755" s="42"/>
      <c r="B3755" s="42"/>
      <c r="C3755" s="42"/>
      <c r="D3755" s="42"/>
      <c r="E3755" s="42"/>
      <c r="F3755" s="62"/>
      <c r="G3755" s="62"/>
      <c r="H3755" s="63"/>
      <c r="I3755" s="293"/>
      <c r="K3755" s="42"/>
      <c r="L3755" s="42"/>
      <c r="M3755" s="42"/>
      <c r="N3755" s="42"/>
      <c r="O3755" s="63"/>
      <c r="P3755" s="42"/>
      <c r="Q3755" s="42"/>
      <c r="S3755" s="42"/>
      <c r="T3755" s="39"/>
      <c r="U3755" s="39"/>
      <c r="V3755" s="39"/>
      <c r="W3755" s="39"/>
      <c r="X3755" s="39"/>
      <c r="Y3755" s="39"/>
      <c r="AN3755" s="68"/>
      <c r="AO3755" s="68"/>
    </row>
    <row r="3756" spans="1:41" s="43" customFormat="1" x14ac:dyDescent="0.25">
      <c r="A3756" s="42"/>
      <c r="B3756" s="42"/>
      <c r="C3756" s="42"/>
      <c r="D3756" s="42"/>
      <c r="E3756" s="42"/>
      <c r="F3756" s="62"/>
      <c r="G3756" s="62"/>
      <c r="H3756" s="63"/>
      <c r="I3756" s="293"/>
      <c r="K3756" s="42"/>
      <c r="L3756" s="42"/>
      <c r="M3756" s="42"/>
      <c r="N3756" s="42"/>
      <c r="O3756" s="63"/>
      <c r="P3756" s="42"/>
      <c r="Q3756" s="42"/>
      <c r="S3756" s="42"/>
      <c r="T3756" s="39"/>
      <c r="U3756" s="39"/>
      <c r="V3756" s="39"/>
      <c r="W3756" s="39"/>
      <c r="X3756" s="39"/>
      <c r="Y3756" s="39"/>
      <c r="AN3756" s="68"/>
      <c r="AO3756" s="68"/>
    </row>
    <row r="3757" spans="1:41" s="43" customFormat="1" x14ac:dyDescent="0.25">
      <c r="A3757" s="42"/>
      <c r="B3757" s="42"/>
      <c r="C3757" s="42"/>
      <c r="D3757" s="42"/>
      <c r="E3757" s="42"/>
      <c r="F3757" s="62"/>
      <c r="G3757" s="62"/>
      <c r="H3757" s="63"/>
      <c r="I3757" s="293"/>
      <c r="K3757" s="42"/>
      <c r="L3757" s="42"/>
      <c r="M3757" s="42"/>
      <c r="N3757" s="42"/>
      <c r="O3757" s="63"/>
      <c r="P3757" s="42"/>
      <c r="Q3757" s="42"/>
      <c r="S3757" s="42"/>
      <c r="T3757" s="39"/>
      <c r="U3757" s="39"/>
      <c r="V3757" s="39"/>
      <c r="W3757" s="39"/>
      <c r="X3757" s="39"/>
      <c r="Y3757" s="39"/>
      <c r="AN3757" s="68"/>
      <c r="AO3757" s="68"/>
    </row>
    <row r="3758" spans="1:41" s="43" customFormat="1" x14ac:dyDescent="0.25">
      <c r="A3758" s="42"/>
      <c r="B3758" s="42"/>
      <c r="C3758" s="42"/>
      <c r="D3758" s="42"/>
      <c r="E3758" s="42"/>
      <c r="F3758" s="62"/>
      <c r="G3758" s="62"/>
      <c r="H3758" s="63"/>
      <c r="I3758" s="293"/>
      <c r="K3758" s="42"/>
      <c r="L3758" s="42"/>
      <c r="M3758" s="42"/>
      <c r="N3758" s="42"/>
      <c r="O3758" s="63"/>
      <c r="P3758" s="42"/>
      <c r="Q3758" s="42"/>
      <c r="S3758" s="42"/>
      <c r="T3758" s="39"/>
      <c r="U3758" s="39"/>
      <c r="V3758" s="39"/>
      <c r="W3758" s="39"/>
      <c r="X3758" s="39"/>
      <c r="Y3758" s="39"/>
      <c r="AN3758" s="68"/>
      <c r="AO3758" s="68"/>
    </row>
    <row r="3759" spans="1:41" s="43" customFormat="1" x14ac:dyDescent="0.25">
      <c r="A3759" s="42"/>
      <c r="B3759" s="42"/>
      <c r="C3759" s="42"/>
      <c r="D3759" s="42"/>
      <c r="E3759" s="42"/>
      <c r="F3759" s="62"/>
      <c r="G3759" s="62"/>
      <c r="H3759" s="63"/>
      <c r="I3759" s="293"/>
      <c r="K3759" s="42"/>
      <c r="L3759" s="42"/>
      <c r="M3759" s="42"/>
      <c r="N3759" s="42"/>
      <c r="O3759" s="63"/>
      <c r="P3759" s="42"/>
      <c r="Q3759" s="42"/>
      <c r="S3759" s="42"/>
      <c r="T3759" s="39"/>
      <c r="U3759" s="39"/>
      <c r="V3759" s="39"/>
      <c r="W3759" s="39"/>
      <c r="X3759" s="39"/>
      <c r="Y3759" s="39"/>
      <c r="AN3759" s="68"/>
      <c r="AO3759" s="68"/>
    </row>
    <row r="3760" spans="1:41" s="43" customFormat="1" x14ac:dyDescent="0.25">
      <c r="A3760" s="42"/>
      <c r="B3760" s="42"/>
      <c r="C3760" s="42"/>
      <c r="D3760" s="42"/>
      <c r="E3760" s="42"/>
      <c r="F3760" s="62"/>
      <c r="G3760" s="62"/>
      <c r="H3760" s="63"/>
      <c r="I3760" s="293"/>
      <c r="K3760" s="42"/>
      <c r="L3760" s="42"/>
      <c r="M3760" s="42"/>
      <c r="N3760" s="42"/>
      <c r="O3760" s="63"/>
      <c r="P3760" s="42"/>
      <c r="Q3760" s="42"/>
      <c r="S3760" s="42"/>
      <c r="T3760" s="39"/>
      <c r="U3760" s="39"/>
      <c r="V3760" s="39"/>
      <c r="W3760" s="39"/>
      <c r="X3760" s="39"/>
      <c r="Y3760" s="39"/>
      <c r="AN3760" s="68"/>
      <c r="AO3760" s="68"/>
    </row>
    <row r="3761" spans="1:41" s="43" customFormat="1" x14ac:dyDescent="0.25">
      <c r="A3761" s="42"/>
      <c r="B3761" s="42"/>
      <c r="C3761" s="42"/>
      <c r="D3761" s="42"/>
      <c r="E3761" s="42"/>
      <c r="F3761" s="62"/>
      <c r="G3761" s="62"/>
      <c r="H3761" s="63"/>
      <c r="I3761" s="293"/>
      <c r="K3761" s="42"/>
      <c r="L3761" s="42"/>
      <c r="M3761" s="42"/>
      <c r="N3761" s="42"/>
      <c r="O3761" s="63"/>
      <c r="P3761" s="42"/>
      <c r="Q3761" s="42"/>
      <c r="S3761" s="42"/>
      <c r="T3761" s="39"/>
      <c r="U3761" s="39"/>
      <c r="V3761" s="39"/>
      <c r="W3761" s="39"/>
      <c r="X3761" s="39"/>
      <c r="Y3761" s="39"/>
      <c r="AN3761" s="68"/>
      <c r="AO3761" s="68"/>
    </row>
    <row r="3762" spans="1:41" s="43" customFormat="1" x14ac:dyDescent="0.25">
      <c r="A3762" s="42"/>
      <c r="B3762" s="42"/>
      <c r="C3762" s="42"/>
      <c r="D3762" s="42"/>
      <c r="E3762" s="42"/>
      <c r="F3762" s="62"/>
      <c r="G3762" s="62"/>
      <c r="H3762" s="63"/>
      <c r="I3762" s="293"/>
      <c r="K3762" s="42"/>
      <c r="L3762" s="42"/>
      <c r="M3762" s="42"/>
      <c r="N3762" s="42"/>
      <c r="O3762" s="63"/>
      <c r="P3762" s="42"/>
      <c r="Q3762" s="42"/>
      <c r="S3762" s="42"/>
      <c r="T3762" s="39"/>
      <c r="U3762" s="39"/>
      <c r="V3762" s="39"/>
      <c r="W3762" s="39"/>
      <c r="X3762" s="39"/>
      <c r="Y3762" s="39"/>
      <c r="AN3762" s="68"/>
      <c r="AO3762" s="68"/>
    </row>
    <row r="3763" spans="1:41" s="43" customFormat="1" x14ac:dyDescent="0.25">
      <c r="A3763" s="42"/>
      <c r="B3763" s="42"/>
      <c r="C3763" s="42"/>
      <c r="D3763" s="42"/>
      <c r="E3763" s="42"/>
      <c r="F3763" s="62"/>
      <c r="G3763" s="62"/>
      <c r="H3763" s="63"/>
      <c r="I3763" s="293"/>
      <c r="K3763" s="42"/>
      <c r="L3763" s="42"/>
      <c r="M3763" s="42"/>
      <c r="N3763" s="42"/>
      <c r="O3763" s="63"/>
      <c r="P3763" s="42"/>
      <c r="Q3763" s="42"/>
      <c r="S3763" s="42"/>
      <c r="T3763" s="39"/>
      <c r="U3763" s="39"/>
      <c r="V3763" s="39"/>
      <c r="W3763" s="39"/>
      <c r="X3763" s="39"/>
      <c r="Y3763" s="39"/>
      <c r="AN3763" s="68"/>
      <c r="AO3763" s="68"/>
    </row>
    <row r="3764" spans="1:41" s="43" customFormat="1" x14ac:dyDescent="0.25">
      <c r="A3764" s="42"/>
      <c r="B3764" s="42"/>
      <c r="C3764" s="42"/>
      <c r="D3764" s="42"/>
      <c r="E3764" s="42"/>
      <c r="F3764" s="62"/>
      <c r="G3764" s="62"/>
      <c r="H3764" s="63"/>
      <c r="I3764" s="293"/>
      <c r="K3764" s="42"/>
      <c r="L3764" s="42"/>
      <c r="M3764" s="42"/>
      <c r="N3764" s="42"/>
      <c r="O3764" s="63"/>
      <c r="P3764" s="42"/>
      <c r="Q3764" s="42"/>
      <c r="S3764" s="42"/>
      <c r="T3764" s="39"/>
      <c r="U3764" s="39"/>
      <c r="V3764" s="39"/>
      <c r="W3764" s="39"/>
      <c r="X3764" s="39"/>
      <c r="Y3764" s="39"/>
      <c r="AN3764" s="68"/>
      <c r="AO3764" s="68"/>
    </row>
    <row r="3765" spans="1:41" s="43" customFormat="1" x14ac:dyDescent="0.25">
      <c r="A3765" s="42"/>
      <c r="B3765" s="42"/>
      <c r="C3765" s="42"/>
      <c r="D3765" s="42"/>
      <c r="E3765" s="42"/>
      <c r="F3765" s="62"/>
      <c r="G3765" s="62"/>
      <c r="H3765" s="63"/>
      <c r="I3765" s="293"/>
      <c r="K3765" s="42"/>
      <c r="L3765" s="42"/>
      <c r="M3765" s="42"/>
      <c r="N3765" s="42"/>
      <c r="O3765" s="63"/>
      <c r="P3765" s="42"/>
      <c r="Q3765" s="42"/>
      <c r="S3765" s="42"/>
      <c r="T3765" s="39"/>
      <c r="U3765" s="39"/>
      <c r="V3765" s="39"/>
      <c r="W3765" s="39"/>
      <c r="X3765" s="39"/>
      <c r="Y3765" s="39"/>
      <c r="AN3765" s="68"/>
      <c r="AO3765" s="68"/>
    </row>
    <row r="3766" spans="1:41" s="43" customFormat="1" x14ac:dyDescent="0.25">
      <c r="A3766" s="42"/>
      <c r="B3766" s="42"/>
      <c r="C3766" s="42"/>
      <c r="D3766" s="42"/>
      <c r="E3766" s="42"/>
      <c r="F3766" s="62"/>
      <c r="G3766" s="62"/>
      <c r="H3766" s="63"/>
      <c r="I3766" s="293"/>
      <c r="K3766" s="42"/>
      <c r="L3766" s="42"/>
      <c r="M3766" s="42"/>
      <c r="N3766" s="42"/>
      <c r="O3766" s="63"/>
      <c r="P3766" s="42"/>
      <c r="Q3766" s="42"/>
      <c r="S3766" s="42"/>
      <c r="T3766" s="39"/>
      <c r="U3766" s="39"/>
      <c r="V3766" s="39"/>
      <c r="W3766" s="39"/>
      <c r="X3766" s="39"/>
      <c r="Y3766" s="39"/>
      <c r="AN3766" s="68"/>
      <c r="AO3766" s="68"/>
    </row>
    <row r="3767" spans="1:41" s="43" customFormat="1" x14ac:dyDescent="0.25">
      <c r="A3767" s="42"/>
      <c r="B3767" s="42"/>
      <c r="C3767" s="42"/>
      <c r="D3767" s="42"/>
      <c r="E3767" s="42"/>
      <c r="F3767" s="62"/>
      <c r="G3767" s="62"/>
      <c r="H3767" s="63"/>
      <c r="I3767" s="293"/>
      <c r="K3767" s="42"/>
      <c r="L3767" s="42"/>
      <c r="M3767" s="42"/>
      <c r="N3767" s="42"/>
      <c r="O3767" s="63"/>
      <c r="P3767" s="42"/>
      <c r="Q3767" s="42"/>
      <c r="S3767" s="42"/>
      <c r="T3767" s="39"/>
      <c r="U3767" s="39"/>
      <c r="V3767" s="39"/>
      <c r="W3767" s="39"/>
      <c r="X3767" s="39"/>
      <c r="Y3767" s="39"/>
      <c r="AN3767" s="68"/>
      <c r="AO3767" s="68"/>
    </row>
    <row r="3768" spans="1:41" s="43" customFormat="1" x14ac:dyDescent="0.25">
      <c r="A3768" s="42"/>
      <c r="B3768" s="42"/>
      <c r="C3768" s="42"/>
      <c r="D3768" s="42"/>
      <c r="E3768" s="42"/>
      <c r="F3768" s="62"/>
      <c r="G3768" s="62"/>
      <c r="H3768" s="63"/>
      <c r="I3768" s="293"/>
      <c r="K3768" s="42"/>
      <c r="L3768" s="42"/>
      <c r="M3768" s="42"/>
      <c r="N3768" s="42"/>
      <c r="O3768" s="63"/>
      <c r="P3768" s="42"/>
      <c r="Q3768" s="42"/>
      <c r="S3768" s="42"/>
      <c r="T3768" s="39"/>
      <c r="U3768" s="39"/>
      <c r="V3768" s="39"/>
      <c r="W3768" s="39"/>
      <c r="X3768" s="39"/>
      <c r="Y3768" s="39"/>
      <c r="AN3768" s="68"/>
      <c r="AO3768" s="68"/>
    </row>
    <row r="3769" spans="1:41" s="43" customFormat="1" x14ac:dyDescent="0.25">
      <c r="A3769" s="42"/>
      <c r="B3769" s="42"/>
      <c r="C3769" s="42"/>
      <c r="D3769" s="42"/>
      <c r="E3769" s="42"/>
      <c r="F3769" s="62"/>
      <c r="G3769" s="62"/>
      <c r="H3769" s="63"/>
      <c r="I3769" s="293"/>
      <c r="K3769" s="42"/>
      <c r="L3769" s="42"/>
      <c r="M3769" s="42"/>
      <c r="N3769" s="42"/>
      <c r="O3769" s="63"/>
      <c r="P3769" s="42"/>
      <c r="Q3769" s="42"/>
      <c r="S3769" s="42"/>
      <c r="T3769" s="39"/>
      <c r="U3769" s="39"/>
      <c r="V3769" s="39"/>
      <c r="W3769" s="39"/>
      <c r="X3769" s="39"/>
      <c r="Y3769" s="39"/>
      <c r="AN3769" s="68"/>
      <c r="AO3769" s="68"/>
    </row>
    <row r="3770" spans="1:41" s="43" customFormat="1" x14ac:dyDescent="0.25">
      <c r="A3770" s="42"/>
      <c r="B3770" s="42"/>
      <c r="C3770" s="42"/>
      <c r="D3770" s="42"/>
      <c r="E3770" s="42"/>
      <c r="F3770" s="62"/>
      <c r="G3770" s="62"/>
      <c r="H3770" s="63"/>
      <c r="I3770" s="293"/>
      <c r="K3770" s="42"/>
      <c r="L3770" s="42"/>
      <c r="M3770" s="42"/>
      <c r="N3770" s="42"/>
      <c r="O3770" s="63"/>
      <c r="P3770" s="42"/>
      <c r="Q3770" s="42"/>
      <c r="S3770" s="42"/>
      <c r="T3770" s="39"/>
      <c r="U3770" s="39"/>
      <c r="V3770" s="39"/>
      <c r="W3770" s="39"/>
      <c r="X3770" s="39"/>
      <c r="Y3770" s="39"/>
      <c r="AN3770" s="68"/>
      <c r="AO3770" s="68"/>
    </row>
    <row r="3771" spans="1:41" s="43" customFormat="1" x14ac:dyDescent="0.25">
      <c r="A3771" s="42"/>
      <c r="B3771" s="42"/>
      <c r="C3771" s="42"/>
      <c r="D3771" s="42"/>
      <c r="E3771" s="42"/>
      <c r="F3771" s="62"/>
      <c r="G3771" s="62"/>
      <c r="H3771" s="63"/>
      <c r="I3771" s="293"/>
      <c r="K3771" s="42"/>
      <c r="L3771" s="42"/>
      <c r="M3771" s="42"/>
      <c r="N3771" s="42"/>
      <c r="O3771" s="63"/>
      <c r="P3771" s="42"/>
      <c r="Q3771" s="42"/>
      <c r="S3771" s="42"/>
      <c r="T3771" s="39"/>
      <c r="U3771" s="39"/>
      <c r="V3771" s="39"/>
      <c r="W3771" s="39"/>
      <c r="X3771" s="39"/>
      <c r="Y3771" s="39"/>
      <c r="AN3771" s="68"/>
      <c r="AO3771" s="68"/>
    </row>
    <row r="3772" spans="1:41" s="43" customFormat="1" x14ac:dyDescent="0.25">
      <c r="A3772" s="42"/>
      <c r="B3772" s="42"/>
      <c r="C3772" s="42"/>
      <c r="D3772" s="42"/>
      <c r="E3772" s="42"/>
      <c r="F3772" s="62"/>
      <c r="G3772" s="62"/>
      <c r="H3772" s="63"/>
      <c r="I3772" s="293"/>
      <c r="K3772" s="42"/>
      <c r="L3772" s="42"/>
      <c r="M3772" s="42"/>
      <c r="N3772" s="42"/>
      <c r="O3772" s="63"/>
      <c r="P3772" s="42"/>
      <c r="Q3772" s="42"/>
      <c r="S3772" s="42"/>
      <c r="T3772" s="39"/>
      <c r="U3772" s="39"/>
      <c r="V3772" s="39"/>
      <c r="W3772" s="39"/>
      <c r="X3772" s="39"/>
      <c r="Y3772" s="39"/>
      <c r="AN3772" s="68"/>
      <c r="AO3772" s="68"/>
    </row>
    <row r="3773" spans="1:41" s="43" customFormat="1" x14ac:dyDescent="0.25">
      <c r="A3773" s="42"/>
      <c r="B3773" s="42"/>
      <c r="C3773" s="42"/>
      <c r="D3773" s="42"/>
      <c r="E3773" s="42"/>
      <c r="F3773" s="62"/>
      <c r="G3773" s="62"/>
      <c r="H3773" s="63"/>
      <c r="I3773" s="293"/>
      <c r="K3773" s="42"/>
      <c r="L3773" s="42"/>
      <c r="M3773" s="42"/>
      <c r="N3773" s="42"/>
      <c r="O3773" s="63"/>
      <c r="P3773" s="42"/>
      <c r="Q3773" s="42"/>
      <c r="S3773" s="42"/>
      <c r="T3773" s="39"/>
      <c r="U3773" s="39"/>
      <c r="V3773" s="39"/>
      <c r="W3773" s="39"/>
      <c r="X3773" s="39"/>
      <c r="Y3773" s="39"/>
      <c r="AN3773" s="68"/>
      <c r="AO3773" s="68"/>
    </row>
    <row r="3774" spans="1:41" s="43" customFormat="1" x14ac:dyDescent="0.25">
      <c r="A3774" s="42"/>
      <c r="B3774" s="42"/>
      <c r="C3774" s="42"/>
      <c r="D3774" s="42"/>
      <c r="E3774" s="42"/>
      <c r="F3774" s="62"/>
      <c r="G3774" s="62"/>
      <c r="H3774" s="63"/>
      <c r="I3774" s="293"/>
      <c r="K3774" s="42"/>
      <c r="L3774" s="42"/>
      <c r="M3774" s="42"/>
      <c r="N3774" s="42"/>
      <c r="O3774" s="63"/>
      <c r="P3774" s="42"/>
      <c r="Q3774" s="42"/>
      <c r="S3774" s="42"/>
      <c r="T3774" s="39"/>
      <c r="U3774" s="39"/>
      <c r="V3774" s="39"/>
      <c r="W3774" s="39"/>
      <c r="X3774" s="39"/>
      <c r="Y3774" s="39"/>
      <c r="AN3774" s="68"/>
      <c r="AO3774" s="68"/>
    </row>
    <row r="3775" spans="1:41" s="43" customFormat="1" x14ac:dyDescent="0.25">
      <c r="A3775" s="42"/>
      <c r="B3775" s="42"/>
      <c r="C3775" s="42"/>
      <c r="D3775" s="42"/>
      <c r="E3775" s="42"/>
      <c r="F3775" s="62"/>
      <c r="G3775" s="62"/>
      <c r="H3775" s="63"/>
      <c r="I3775" s="293"/>
      <c r="K3775" s="42"/>
      <c r="L3775" s="42"/>
      <c r="M3775" s="42"/>
      <c r="N3775" s="42"/>
      <c r="O3775" s="63"/>
      <c r="P3775" s="42"/>
      <c r="Q3775" s="42"/>
      <c r="S3775" s="42"/>
      <c r="T3775" s="39"/>
      <c r="U3775" s="39"/>
      <c r="V3775" s="39"/>
      <c r="W3775" s="39"/>
      <c r="X3775" s="39"/>
      <c r="Y3775" s="39"/>
      <c r="AN3775" s="68"/>
      <c r="AO3775" s="68"/>
    </row>
    <row r="3776" spans="1:41" s="43" customFormat="1" x14ac:dyDescent="0.25">
      <c r="A3776" s="42"/>
      <c r="B3776" s="42"/>
      <c r="C3776" s="42"/>
      <c r="D3776" s="42"/>
      <c r="E3776" s="42"/>
      <c r="F3776" s="62"/>
      <c r="G3776" s="62"/>
      <c r="H3776" s="63"/>
      <c r="I3776" s="293"/>
      <c r="K3776" s="42"/>
      <c r="L3776" s="42"/>
      <c r="M3776" s="42"/>
      <c r="N3776" s="42"/>
      <c r="O3776" s="63"/>
      <c r="P3776" s="42"/>
      <c r="Q3776" s="42"/>
      <c r="S3776" s="42"/>
      <c r="T3776" s="39"/>
      <c r="U3776" s="39"/>
      <c r="V3776" s="39"/>
      <c r="W3776" s="39"/>
      <c r="X3776" s="39"/>
      <c r="Y3776" s="39"/>
      <c r="AN3776" s="68"/>
      <c r="AO3776" s="68"/>
    </row>
    <row r="3777" spans="1:41" s="43" customFormat="1" x14ac:dyDescent="0.25">
      <c r="A3777" s="42"/>
      <c r="B3777" s="42"/>
      <c r="C3777" s="42"/>
      <c r="D3777" s="42"/>
      <c r="E3777" s="42"/>
      <c r="F3777" s="62"/>
      <c r="G3777" s="62"/>
      <c r="H3777" s="63"/>
      <c r="I3777" s="293"/>
      <c r="K3777" s="42"/>
      <c r="L3777" s="42"/>
      <c r="M3777" s="42"/>
      <c r="N3777" s="42"/>
      <c r="O3777" s="63"/>
      <c r="P3777" s="42"/>
      <c r="Q3777" s="42"/>
      <c r="S3777" s="42"/>
      <c r="T3777" s="39"/>
      <c r="U3777" s="39"/>
      <c r="V3777" s="39"/>
      <c r="W3777" s="39"/>
      <c r="X3777" s="39"/>
      <c r="Y3777" s="39"/>
      <c r="AN3777" s="68"/>
      <c r="AO3777" s="68"/>
    </row>
    <row r="3778" spans="1:41" s="43" customFormat="1" x14ac:dyDescent="0.25">
      <c r="A3778" s="42"/>
      <c r="B3778" s="42"/>
      <c r="C3778" s="42"/>
      <c r="D3778" s="42"/>
      <c r="E3778" s="42"/>
      <c r="F3778" s="62"/>
      <c r="G3778" s="62"/>
      <c r="H3778" s="63"/>
      <c r="I3778" s="293"/>
      <c r="K3778" s="42"/>
      <c r="L3778" s="42"/>
      <c r="M3778" s="42"/>
      <c r="N3778" s="42"/>
      <c r="O3778" s="63"/>
      <c r="P3778" s="42"/>
      <c r="Q3778" s="42"/>
      <c r="S3778" s="42"/>
      <c r="T3778" s="39"/>
      <c r="U3778" s="39"/>
      <c r="V3778" s="39"/>
      <c r="W3778" s="39"/>
      <c r="X3778" s="39"/>
      <c r="Y3778" s="39"/>
      <c r="AN3778" s="68"/>
      <c r="AO3778" s="68"/>
    </row>
    <row r="3779" spans="1:41" s="43" customFormat="1" x14ac:dyDescent="0.25">
      <c r="A3779" s="42"/>
      <c r="B3779" s="42"/>
      <c r="C3779" s="42"/>
      <c r="D3779" s="42"/>
      <c r="E3779" s="42"/>
      <c r="F3779" s="62"/>
      <c r="G3779" s="62"/>
      <c r="H3779" s="63"/>
      <c r="I3779" s="293"/>
      <c r="K3779" s="42"/>
      <c r="L3779" s="42"/>
      <c r="M3779" s="42"/>
      <c r="N3779" s="42"/>
      <c r="O3779" s="63"/>
      <c r="P3779" s="42"/>
      <c r="Q3779" s="42"/>
      <c r="S3779" s="42"/>
      <c r="T3779" s="39"/>
      <c r="U3779" s="39"/>
      <c r="V3779" s="39"/>
      <c r="W3779" s="39"/>
      <c r="X3779" s="39"/>
      <c r="Y3779" s="39"/>
      <c r="AN3779" s="68"/>
      <c r="AO3779" s="68"/>
    </row>
    <row r="3780" spans="1:41" s="43" customFormat="1" x14ac:dyDescent="0.25">
      <c r="A3780" s="42"/>
      <c r="B3780" s="42"/>
      <c r="C3780" s="42"/>
      <c r="D3780" s="42"/>
      <c r="E3780" s="42"/>
      <c r="F3780" s="62"/>
      <c r="G3780" s="62"/>
      <c r="H3780" s="63"/>
      <c r="I3780" s="293"/>
      <c r="K3780" s="42"/>
      <c r="L3780" s="42"/>
      <c r="M3780" s="42"/>
      <c r="N3780" s="42"/>
      <c r="O3780" s="63"/>
      <c r="P3780" s="42"/>
      <c r="Q3780" s="42"/>
      <c r="S3780" s="42"/>
      <c r="T3780" s="39"/>
      <c r="U3780" s="39"/>
      <c r="V3780" s="39"/>
      <c r="W3780" s="39"/>
      <c r="X3780" s="39"/>
      <c r="Y3780" s="39"/>
      <c r="AN3780" s="68"/>
      <c r="AO3780" s="68"/>
    </row>
    <row r="3781" spans="1:41" s="43" customFormat="1" x14ac:dyDescent="0.25">
      <c r="A3781" s="42"/>
      <c r="B3781" s="42"/>
      <c r="C3781" s="42"/>
      <c r="D3781" s="42"/>
      <c r="E3781" s="42"/>
      <c r="F3781" s="62"/>
      <c r="G3781" s="62"/>
      <c r="H3781" s="63"/>
      <c r="I3781" s="293"/>
      <c r="K3781" s="42"/>
      <c r="L3781" s="42"/>
      <c r="M3781" s="42"/>
      <c r="N3781" s="42"/>
      <c r="O3781" s="63"/>
      <c r="P3781" s="42"/>
      <c r="Q3781" s="42"/>
      <c r="S3781" s="42"/>
      <c r="T3781" s="39"/>
      <c r="U3781" s="39"/>
      <c r="V3781" s="39"/>
      <c r="W3781" s="39"/>
      <c r="X3781" s="39"/>
      <c r="Y3781" s="39"/>
      <c r="AN3781" s="68"/>
      <c r="AO3781" s="68"/>
    </row>
    <row r="3782" spans="1:41" s="43" customFormat="1" x14ac:dyDescent="0.25">
      <c r="A3782" s="42"/>
      <c r="B3782" s="42"/>
      <c r="C3782" s="42"/>
      <c r="D3782" s="42"/>
      <c r="E3782" s="42"/>
      <c r="F3782" s="62"/>
      <c r="G3782" s="62"/>
      <c r="H3782" s="63"/>
      <c r="I3782" s="293"/>
      <c r="K3782" s="42"/>
      <c r="L3782" s="42"/>
      <c r="M3782" s="42"/>
      <c r="N3782" s="42"/>
      <c r="O3782" s="63"/>
      <c r="P3782" s="42"/>
      <c r="Q3782" s="42"/>
      <c r="S3782" s="42"/>
      <c r="T3782" s="39"/>
      <c r="U3782" s="39"/>
      <c r="V3782" s="39"/>
      <c r="W3782" s="39"/>
      <c r="X3782" s="39"/>
      <c r="Y3782" s="39"/>
      <c r="AN3782" s="68"/>
      <c r="AO3782" s="68"/>
    </row>
    <row r="3783" spans="1:41" s="43" customFormat="1" x14ac:dyDescent="0.25">
      <c r="A3783" s="42"/>
      <c r="B3783" s="42"/>
      <c r="C3783" s="42"/>
      <c r="D3783" s="42"/>
      <c r="E3783" s="42"/>
      <c r="F3783" s="62"/>
      <c r="G3783" s="62"/>
      <c r="H3783" s="63"/>
      <c r="I3783" s="293"/>
      <c r="K3783" s="42"/>
      <c r="L3783" s="42"/>
      <c r="M3783" s="42"/>
      <c r="N3783" s="42"/>
      <c r="O3783" s="63"/>
      <c r="P3783" s="42"/>
      <c r="Q3783" s="42"/>
      <c r="S3783" s="42"/>
      <c r="T3783" s="39"/>
      <c r="U3783" s="39"/>
      <c r="V3783" s="39"/>
      <c r="W3783" s="39"/>
      <c r="X3783" s="39"/>
      <c r="Y3783" s="39"/>
      <c r="AN3783" s="68"/>
      <c r="AO3783" s="68"/>
    </row>
    <row r="3784" spans="1:41" s="43" customFormat="1" x14ac:dyDescent="0.25">
      <c r="A3784" s="42"/>
      <c r="B3784" s="42"/>
      <c r="C3784" s="42"/>
      <c r="D3784" s="42"/>
      <c r="E3784" s="42"/>
      <c r="F3784" s="62"/>
      <c r="G3784" s="62"/>
      <c r="H3784" s="63"/>
      <c r="I3784" s="293"/>
      <c r="K3784" s="42"/>
      <c r="L3784" s="42"/>
      <c r="M3784" s="42"/>
      <c r="N3784" s="42"/>
      <c r="O3784" s="63"/>
      <c r="P3784" s="42"/>
      <c r="Q3784" s="42"/>
      <c r="S3784" s="42"/>
      <c r="T3784" s="39"/>
      <c r="U3784" s="39"/>
      <c r="V3784" s="39"/>
      <c r="W3784" s="39"/>
      <c r="X3784" s="39"/>
      <c r="Y3784" s="39"/>
      <c r="AN3784" s="68"/>
      <c r="AO3784" s="68"/>
    </row>
    <row r="3785" spans="1:41" s="43" customFormat="1" x14ac:dyDescent="0.25">
      <c r="A3785" s="42"/>
      <c r="B3785" s="42"/>
      <c r="C3785" s="42"/>
      <c r="D3785" s="42"/>
      <c r="E3785" s="42"/>
      <c r="F3785" s="62"/>
      <c r="G3785" s="62"/>
      <c r="H3785" s="63"/>
      <c r="I3785" s="293"/>
      <c r="K3785" s="42"/>
      <c r="L3785" s="42"/>
      <c r="M3785" s="42"/>
      <c r="N3785" s="42"/>
      <c r="O3785" s="63"/>
      <c r="P3785" s="42"/>
      <c r="Q3785" s="42"/>
      <c r="S3785" s="42"/>
      <c r="T3785" s="39"/>
      <c r="U3785" s="39"/>
      <c r="V3785" s="39"/>
      <c r="W3785" s="39"/>
      <c r="X3785" s="39"/>
      <c r="Y3785" s="39"/>
      <c r="AN3785" s="68"/>
      <c r="AO3785" s="68"/>
    </row>
    <row r="3786" spans="1:41" s="43" customFormat="1" x14ac:dyDescent="0.25">
      <c r="A3786" s="42"/>
      <c r="B3786" s="42"/>
      <c r="C3786" s="42"/>
      <c r="D3786" s="42"/>
      <c r="E3786" s="42"/>
      <c r="F3786" s="62"/>
      <c r="G3786" s="62"/>
      <c r="H3786" s="63"/>
      <c r="I3786" s="293"/>
      <c r="K3786" s="42"/>
      <c r="L3786" s="42"/>
      <c r="M3786" s="42"/>
      <c r="N3786" s="42"/>
      <c r="O3786" s="63"/>
      <c r="P3786" s="42"/>
      <c r="Q3786" s="42"/>
      <c r="S3786" s="42"/>
      <c r="T3786" s="39"/>
      <c r="U3786" s="39"/>
      <c r="V3786" s="39"/>
      <c r="W3786" s="39"/>
      <c r="X3786" s="39"/>
      <c r="Y3786" s="39"/>
      <c r="AN3786" s="68"/>
      <c r="AO3786" s="68"/>
    </row>
    <row r="3787" spans="1:41" s="43" customFormat="1" x14ac:dyDescent="0.25">
      <c r="A3787" s="42"/>
      <c r="B3787" s="42"/>
      <c r="C3787" s="42"/>
      <c r="D3787" s="42"/>
      <c r="E3787" s="42"/>
      <c r="F3787" s="62"/>
      <c r="G3787" s="62"/>
      <c r="H3787" s="63"/>
      <c r="I3787" s="293"/>
      <c r="K3787" s="42"/>
      <c r="L3787" s="42"/>
      <c r="M3787" s="42"/>
      <c r="N3787" s="42"/>
      <c r="O3787" s="63"/>
      <c r="P3787" s="42"/>
      <c r="Q3787" s="42"/>
      <c r="S3787" s="42"/>
      <c r="T3787" s="39"/>
      <c r="U3787" s="39"/>
      <c r="V3787" s="39"/>
      <c r="W3787" s="39"/>
      <c r="X3787" s="39"/>
      <c r="Y3787" s="39"/>
      <c r="AN3787" s="68"/>
      <c r="AO3787" s="68"/>
    </row>
    <row r="3788" spans="1:41" s="43" customFormat="1" x14ac:dyDescent="0.25">
      <c r="A3788" s="42"/>
      <c r="B3788" s="42"/>
      <c r="C3788" s="42"/>
      <c r="D3788" s="42"/>
      <c r="E3788" s="42"/>
      <c r="F3788" s="62"/>
      <c r="G3788" s="62"/>
      <c r="H3788" s="63"/>
      <c r="I3788" s="293"/>
      <c r="K3788" s="42"/>
      <c r="L3788" s="42"/>
      <c r="M3788" s="42"/>
      <c r="N3788" s="42"/>
      <c r="O3788" s="63"/>
      <c r="P3788" s="42"/>
      <c r="Q3788" s="42"/>
      <c r="S3788" s="42"/>
      <c r="T3788" s="39"/>
      <c r="U3788" s="39"/>
      <c r="V3788" s="39"/>
      <c r="W3788" s="39"/>
      <c r="X3788" s="39"/>
      <c r="Y3788" s="39"/>
      <c r="AN3788" s="68"/>
      <c r="AO3788" s="68"/>
    </row>
    <row r="3789" spans="1:41" s="43" customFormat="1" x14ac:dyDescent="0.25">
      <c r="A3789" s="42"/>
      <c r="B3789" s="42"/>
      <c r="C3789" s="42"/>
      <c r="D3789" s="42"/>
      <c r="E3789" s="42"/>
      <c r="F3789" s="62"/>
      <c r="G3789" s="62"/>
      <c r="H3789" s="63"/>
      <c r="I3789" s="293"/>
      <c r="K3789" s="42"/>
      <c r="L3789" s="42"/>
      <c r="M3789" s="42"/>
      <c r="N3789" s="42"/>
      <c r="O3789" s="63"/>
      <c r="P3789" s="42"/>
      <c r="Q3789" s="42"/>
      <c r="S3789" s="42"/>
      <c r="T3789" s="39"/>
      <c r="U3789" s="39"/>
      <c r="V3789" s="39"/>
      <c r="W3789" s="39"/>
      <c r="X3789" s="39"/>
      <c r="Y3789" s="39"/>
      <c r="AN3789" s="68"/>
      <c r="AO3789" s="68"/>
    </row>
    <row r="3790" spans="1:41" s="43" customFormat="1" x14ac:dyDescent="0.25">
      <c r="A3790" s="42"/>
      <c r="B3790" s="42"/>
      <c r="C3790" s="42"/>
      <c r="D3790" s="42"/>
      <c r="E3790" s="42"/>
      <c r="F3790" s="62"/>
      <c r="G3790" s="62"/>
      <c r="H3790" s="63"/>
      <c r="I3790" s="293"/>
      <c r="K3790" s="42"/>
      <c r="L3790" s="42"/>
      <c r="M3790" s="42"/>
      <c r="N3790" s="42"/>
      <c r="O3790" s="63"/>
      <c r="P3790" s="42"/>
      <c r="Q3790" s="42"/>
      <c r="S3790" s="42"/>
      <c r="T3790" s="39"/>
      <c r="U3790" s="39"/>
      <c r="V3790" s="39"/>
      <c r="W3790" s="39"/>
      <c r="X3790" s="39"/>
      <c r="Y3790" s="39"/>
      <c r="AN3790" s="68"/>
      <c r="AO3790" s="68"/>
    </row>
    <row r="3791" spans="1:41" s="43" customFormat="1" x14ac:dyDescent="0.25">
      <c r="A3791" s="42"/>
      <c r="B3791" s="42"/>
      <c r="C3791" s="42"/>
      <c r="D3791" s="42"/>
      <c r="E3791" s="42"/>
      <c r="F3791" s="62"/>
      <c r="G3791" s="62"/>
      <c r="H3791" s="63"/>
      <c r="I3791" s="293"/>
      <c r="K3791" s="42"/>
      <c r="L3791" s="42"/>
      <c r="M3791" s="42"/>
      <c r="N3791" s="42"/>
      <c r="O3791" s="63"/>
      <c r="P3791" s="42"/>
      <c r="Q3791" s="42"/>
      <c r="S3791" s="42"/>
      <c r="T3791" s="39"/>
      <c r="U3791" s="39"/>
      <c r="V3791" s="39"/>
      <c r="W3791" s="39"/>
      <c r="X3791" s="39"/>
      <c r="Y3791" s="39"/>
      <c r="AN3791" s="68"/>
      <c r="AO3791" s="68"/>
    </row>
    <row r="3792" spans="1:41" s="43" customFormat="1" x14ac:dyDescent="0.25">
      <c r="A3792" s="42"/>
      <c r="B3792" s="42"/>
      <c r="C3792" s="42"/>
      <c r="D3792" s="42"/>
      <c r="E3792" s="42"/>
      <c r="F3792" s="62"/>
      <c r="G3792" s="62"/>
      <c r="H3792" s="63"/>
      <c r="I3792" s="293"/>
      <c r="K3792" s="42"/>
      <c r="L3792" s="42"/>
      <c r="M3792" s="42"/>
      <c r="N3792" s="42"/>
      <c r="O3792" s="63"/>
      <c r="P3792" s="42"/>
      <c r="Q3792" s="42"/>
      <c r="S3792" s="42"/>
      <c r="T3792" s="39"/>
      <c r="U3792" s="39"/>
      <c r="V3792" s="39"/>
      <c r="W3792" s="39"/>
      <c r="X3792" s="39"/>
      <c r="Y3792" s="39"/>
      <c r="AN3792" s="68"/>
      <c r="AO3792" s="68"/>
    </row>
    <row r="3793" spans="1:41" s="43" customFormat="1" x14ac:dyDescent="0.25">
      <c r="A3793" s="42"/>
      <c r="B3793" s="42"/>
      <c r="C3793" s="42"/>
      <c r="D3793" s="42"/>
      <c r="E3793" s="42"/>
      <c r="F3793" s="62"/>
      <c r="G3793" s="62"/>
      <c r="H3793" s="63"/>
      <c r="I3793" s="293"/>
      <c r="K3793" s="42"/>
      <c r="L3793" s="42"/>
      <c r="M3793" s="42"/>
      <c r="N3793" s="42"/>
      <c r="O3793" s="63"/>
      <c r="P3793" s="42"/>
      <c r="Q3793" s="42"/>
      <c r="S3793" s="42"/>
      <c r="T3793" s="39"/>
      <c r="U3793" s="39"/>
      <c r="V3793" s="39"/>
      <c r="W3793" s="39"/>
      <c r="X3793" s="39"/>
      <c r="Y3793" s="39"/>
      <c r="AN3793" s="68"/>
      <c r="AO3793" s="68"/>
    </row>
    <row r="3794" spans="1:41" s="43" customFormat="1" x14ac:dyDescent="0.25">
      <c r="A3794" s="42"/>
      <c r="B3794" s="42"/>
      <c r="C3794" s="42"/>
      <c r="D3794" s="42"/>
      <c r="E3794" s="42"/>
      <c r="F3794" s="62"/>
      <c r="G3794" s="62"/>
      <c r="H3794" s="63"/>
      <c r="I3794" s="293"/>
      <c r="K3794" s="42"/>
      <c r="L3794" s="42"/>
      <c r="M3794" s="42"/>
      <c r="N3794" s="42"/>
      <c r="O3794" s="63"/>
      <c r="P3794" s="42"/>
      <c r="Q3794" s="42"/>
      <c r="S3794" s="42"/>
      <c r="T3794" s="39"/>
      <c r="U3794" s="39"/>
      <c r="V3794" s="39"/>
      <c r="W3794" s="39"/>
      <c r="X3794" s="39"/>
      <c r="Y3794" s="39"/>
      <c r="AN3794" s="68"/>
      <c r="AO3794" s="68"/>
    </row>
    <row r="3795" spans="1:41" s="43" customFormat="1" x14ac:dyDescent="0.25">
      <c r="A3795" s="42"/>
      <c r="B3795" s="42"/>
      <c r="C3795" s="42"/>
      <c r="D3795" s="42"/>
      <c r="E3795" s="42"/>
      <c r="F3795" s="62"/>
      <c r="G3795" s="62"/>
      <c r="H3795" s="63"/>
      <c r="I3795" s="293"/>
      <c r="K3795" s="42"/>
      <c r="L3795" s="42"/>
      <c r="M3795" s="42"/>
      <c r="N3795" s="42"/>
      <c r="O3795" s="63"/>
      <c r="P3795" s="42"/>
      <c r="Q3795" s="42"/>
      <c r="S3795" s="42"/>
      <c r="T3795" s="39"/>
      <c r="U3795" s="39"/>
      <c r="V3795" s="39"/>
      <c r="W3795" s="39"/>
      <c r="X3795" s="39"/>
      <c r="Y3795" s="39"/>
      <c r="AN3795" s="68"/>
      <c r="AO3795" s="68"/>
    </row>
    <row r="3796" spans="1:41" s="43" customFormat="1" x14ac:dyDescent="0.25">
      <c r="A3796" s="42"/>
      <c r="B3796" s="42"/>
      <c r="C3796" s="42"/>
      <c r="D3796" s="42"/>
      <c r="E3796" s="42"/>
      <c r="F3796" s="62"/>
      <c r="G3796" s="62"/>
      <c r="H3796" s="63"/>
      <c r="I3796" s="293"/>
      <c r="K3796" s="42"/>
      <c r="L3796" s="42"/>
      <c r="M3796" s="42"/>
      <c r="N3796" s="42"/>
      <c r="O3796" s="63"/>
      <c r="P3796" s="42"/>
      <c r="Q3796" s="42"/>
      <c r="S3796" s="42"/>
      <c r="T3796" s="39"/>
      <c r="U3796" s="39"/>
      <c r="V3796" s="39"/>
      <c r="W3796" s="39"/>
      <c r="X3796" s="39"/>
      <c r="Y3796" s="39"/>
      <c r="AN3796" s="68"/>
      <c r="AO3796" s="68"/>
    </row>
    <row r="3797" spans="1:41" s="43" customFormat="1" x14ac:dyDescent="0.25">
      <c r="A3797" s="42"/>
      <c r="B3797" s="42"/>
      <c r="C3797" s="42"/>
      <c r="D3797" s="42"/>
      <c r="E3797" s="42"/>
      <c r="F3797" s="62"/>
      <c r="G3797" s="62"/>
      <c r="H3797" s="63"/>
      <c r="I3797" s="293"/>
      <c r="K3797" s="42"/>
      <c r="L3797" s="42"/>
      <c r="M3797" s="42"/>
      <c r="N3797" s="42"/>
      <c r="O3797" s="63"/>
      <c r="P3797" s="42"/>
      <c r="Q3797" s="42"/>
      <c r="S3797" s="42"/>
      <c r="T3797" s="39"/>
      <c r="U3797" s="39"/>
      <c r="V3797" s="39"/>
      <c r="W3797" s="39"/>
      <c r="X3797" s="39"/>
      <c r="Y3797" s="39"/>
      <c r="AN3797" s="68"/>
      <c r="AO3797" s="68"/>
    </row>
    <row r="3798" spans="1:41" s="43" customFormat="1" x14ac:dyDescent="0.25">
      <c r="A3798" s="42"/>
      <c r="B3798" s="42"/>
      <c r="C3798" s="42"/>
      <c r="D3798" s="42"/>
      <c r="E3798" s="42"/>
      <c r="F3798" s="62"/>
      <c r="G3798" s="62"/>
      <c r="H3798" s="63"/>
      <c r="I3798" s="293"/>
      <c r="K3798" s="42"/>
      <c r="L3798" s="42"/>
      <c r="M3798" s="42"/>
      <c r="N3798" s="42"/>
      <c r="O3798" s="63"/>
      <c r="P3798" s="42"/>
      <c r="Q3798" s="42"/>
      <c r="S3798" s="42"/>
      <c r="T3798" s="39"/>
      <c r="U3798" s="39"/>
      <c r="V3798" s="39"/>
      <c r="W3798" s="39"/>
      <c r="X3798" s="39"/>
      <c r="Y3798" s="39"/>
      <c r="AN3798" s="68"/>
      <c r="AO3798" s="68"/>
    </row>
    <row r="3799" spans="1:41" s="43" customFormat="1" x14ac:dyDescent="0.25">
      <c r="A3799" s="42"/>
      <c r="B3799" s="42"/>
      <c r="C3799" s="42"/>
      <c r="D3799" s="42"/>
      <c r="E3799" s="42"/>
      <c r="F3799" s="62"/>
      <c r="G3799" s="62"/>
      <c r="H3799" s="63"/>
      <c r="I3799" s="293"/>
      <c r="K3799" s="42"/>
      <c r="L3799" s="42"/>
      <c r="M3799" s="42"/>
      <c r="N3799" s="42"/>
      <c r="O3799" s="63"/>
      <c r="P3799" s="42"/>
      <c r="Q3799" s="42"/>
      <c r="S3799" s="42"/>
      <c r="T3799" s="39"/>
      <c r="U3799" s="39"/>
      <c r="V3799" s="39"/>
      <c r="W3799" s="39"/>
      <c r="X3799" s="39"/>
      <c r="Y3799" s="39"/>
      <c r="AN3799" s="68"/>
      <c r="AO3799" s="68"/>
    </row>
    <row r="3800" spans="1:41" s="43" customFormat="1" x14ac:dyDescent="0.25">
      <c r="A3800" s="42"/>
      <c r="B3800" s="42"/>
      <c r="C3800" s="42"/>
      <c r="D3800" s="42"/>
      <c r="E3800" s="42"/>
      <c r="F3800" s="62"/>
      <c r="G3800" s="62"/>
      <c r="H3800" s="63"/>
      <c r="I3800" s="293"/>
      <c r="K3800" s="42"/>
      <c r="L3800" s="42"/>
      <c r="M3800" s="42"/>
      <c r="N3800" s="42"/>
      <c r="O3800" s="63"/>
      <c r="P3800" s="42"/>
      <c r="Q3800" s="42"/>
      <c r="S3800" s="42"/>
      <c r="T3800" s="39"/>
      <c r="U3800" s="39"/>
      <c r="V3800" s="39"/>
      <c r="W3800" s="39"/>
      <c r="X3800" s="39"/>
      <c r="Y3800" s="39"/>
      <c r="AN3800" s="68"/>
      <c r="AO3800" s="68"/>
    </row>
    <row r="3801" spans="1:41" s="43" customFormat="1" x14ac:dyDescent="0.25">
      <c r="A3801" s="42"/>
      <c r="B3801" s="42"/>
      <c r="C3801" s="42"/>
      <c r="D3801" s="42"/>
      <c r="E3801" s="42"/>
      <c r="F3801" s="62"/>
      <c r="G3801" s="62"/>
      <c r="H3801" s="63"/>
      <c r="I3801" s="293"/>
      <c r="K3801" s="42"/>
      <c r="L3801" s="42"/>
      <c r="M3801" s="42"/>
      <c r="N3801" s="42"/>
      <c r="O3801" s="63"/>
      <c r="P3801" s="42"/>
      <c r="Q3801" s="42"/>
      <c r="S3801" s="42"/>
      <c r="T3801" s="39"/>
      <c r="U3801" s="39"/>
      <c r="V3801" s="39"/>
      <c r="W3801" s="39"/>
      <c r="X3801" s="39"/>
      <c r="Y3801" s="39"/>
      <c r="AN3801" s="68"/>
      <c r="AO3801" s="68"/>
    </row>
    <row r="3802" spans="1:41" s="43" customFormat="1" x14ac:dyDescent="0.25">
      <c r="A3802" s="42"/>
      <c r="B3802" s="42"/>
      <c r="C3802" s="42"/>
      <c r="D3802" s="42"/>
      <c r="E3802" s="42"/>
      <c r="F3802" s="62"/>
      <c r="G3802" s="62"/>
      <c r="H3802" s="63"/>
      <c r="I3802" s="293"/>
      <c r="K3802" s="42"/>
      <c r="L3802" s="42"/>
      <c r="M3802" s="42"/>
      <c r="N3802" s="42"/>
      <c r="O3802" s="63"/>
      <c r="P3802" s="42"/>
      <c r="Q3802" s="42"/>
      <c r="S3802" s="42"/>
      <c r="T3802" s="39"/>
      <c r="U3802" s="39"/>
      <c r="V3802" s="39"/>
      <c r="W3802" s="39"/>
      <c r="X3802" s="39"/>
      <c r="Y3802" s="39"/>
      <c r="AN3802" s="68"/>
      <c r="AO3802" s="68"/>
    </row>
    <row r="3803" spans="1:41" s="43" customFormat="1" x14ac:dyDescent="0.25">
      <c r="A3803" s="42"/>
      <c r="B3803" s="42"/>
      <c r="C3803" s="42"/>
      <c r="D3803" s="42"/>
      <c r="E3803" s="42"/>
      <c r="F3803" s="62"/>
      <c r="G3803" s="62"/>
      <c r="H3803" s="63"/>
      <c r="I3803" s="293"/>
      <c r="K3803" s="42"/>
      <c r="L3803" s="42"/>
      <c r="M3803" s="42"/>
      <c r="N3803" s="42"/>
      <c r="O3803" s="63"/>
      <c r="P3803" s="42"/>
      <c r="Q3803" s="42"/>
      <c r="S3803" s="42"/>
      <c r="T3803" s="39"/>
      <c r="U3803" s="39"/>
      <c r="V3803" s="39"/>
      <c r="W3803" s="39"/>
      <c r="X3803" s="39"/>
      <c r="Y3803" s="39"/>
      <c r="AN3803" s="68"/>
      <c r="AO3803" s="68"/>
    </row>
    <row r="3804" spans="1:41" s="43" customFormat="1" x14ac:dyDescent="0.25">
      <c r="A3804" s="42"/>
      <c r="B3804" s="42"/>
      <c r="C3804" s="42"/>
      <c r="D3804" s="42"/>
      <c r="E3804" s="42"/>
      <c r="F3804" s="62"/>
      <c r="G3804" s="62"/>
      <c r="H3804" s="63"/>
      <c r="I3804" s="293"/>
      <c r="K3804" s="42"/>
      <c r="L3804" s="42"/>
      <c r="M3804" s="42"/>
      <c r="N3804" s="42"/>
      <c r="O3804" s="63"/>
      <c r="P3804" s="42"/>
      <c r="Q3804" s="42"/>
      <c r="S3804" s="42"/>
      <c r="T3804" s="39"/>
      <c r="U3804" s="39"/>
      <c r="V3804" s="39"/>
      <c r="W3804" s="39"/>
      <c r="X3804" s="39"/>
      <c r="Y3804" s="39"/>
      <c r="AN3804" s="68"/>
      <c r="AO3804" s="68"/>
    </row>
    <row r="3805" spans="1:41" s="43" customFormat="1" x14ac:dyDescent="0.25">
      <c r="A3805" s="42"/>
      <c r="B3805" s="42"/>
      <c r="C3805" s="42"/>
      <c r="D3805" s="42"/>
      <c r="E3805" s="42"/>
      <c r="F3805" s="62"/>
      <c r="G3805" s="62"/>
      <c r="H3805" s="63"/>
      <c r="I3805" s="293"/>
      <c r="K3805" s="42"/>
      <c r="L3805" s="42"/>
      <c r="M3805" s="42"/>
      <c r="N3805" s="42"/>
      <c r="O3805" s="63"/>
      <c r="P3805" s="42"/>
      <c r="Q3805" s="42"/>
      <c r="S3805" s="42"/>
      <c r="T3805" s="39"/>
      <c r="U3805" s="39"/>
      <c r="V3805" s="39"/>
      <c r="W3805" s="39"/>
      <c r="X3805" s="39"/>
      <c r="Y3805" s="39"/>
      <c r="AN3805" s="68"/>
      <c r="AO3805" s="68"/>
    </row>
    <row r="3806" spans="1:41" s="43" customFormat="1" x14ac:dyDescent="0.25">
      <c r="A3806" s="42"/>
      <c r="B3806" s="42"/>
      <c r="C3806" s="42"/>
      <c r="D3806" s="42"/>
      <c r="E3806" s="42"/>
      <c r="F3806" s="62"/>
      <c r="G3806" s="62"/>
      <c r="H3806" s="63"/>
      <c r="I3806" s="293"/>
      <c r="K3806" s="42"/>
      <c r="L3806" s="42"/>
      <c r="M3806" s="42"/>
      <c r="N3806" s="42"/>
      <c r="O3806" s="63"/>
      <c r="P3806" s="42"/>
      <c r="Q3806" s="42"/>
      <c r="S3806" s="42"/>
      <c r="T3806" s="39"/>
      <c r="U3806" s="39"/>
      <c r="V3806" s="39"/>
      <c r="W3806" s="39"/>
      <c r="X3806" s="39"/>
      <c r="Y3806" s="39"/>
      <c r="AN3806" s="68"/>
      <c r="AO3806" s="68"/>
    </row>
    <row r="3807" spans="1:41" s="43" customFormat="1" x14ac:dyDescent="0.25">
      <c r="A3807" s="42"/>
      <c r="B3807" s="42"/>
      <c r="C3807" s="42"/>
      <c r="D3807" s="42"/>
      <c r="E3807" s="42"/>
      <c r="F3807" s="62"/>
      <c r="G3807" s="62"/>
      <c r="H3807" s="63"/>
      <c r="I3807" s="293"/>
      <c r="K3807" s="42"/>
      <c r="L3807" s="42"/>
      <c r="M3807" s="42"/>
      <c r="N3807" s="42"/>
      <c r="O3807" s="63"/>
      <c r="P3807" s="42"/>
      <c r="Q3807" s="42"/>
      <c r="S3807" s="42"/>
      <c r="T3807" s="39"/>
      <c r="U3807" s="39"/>
      <c r="V3807" s="39"/>
      <c r="W3807" s="39"/>
      <c r="X3807" s="39"/>
      <c r="Y3807" s="39"/>
      <c r="AN3807" s="68"/>
      <c r="AO3807" s="68"/>
    </row>
    <row r="3808" spans="1:41" s="43" customFormat="1" x14ac:dyDescent="0.25">
      <c r="A3808" s="42"/>
      <c r="B3808" s="42"/>
      <c r="C3808" s="42"/>
      <c r="D3808" s="42"/>
      <c r="E3808" s="42"/>
      <c r="F3808" s="62"/>
      <c r="G3808" s="62"/>
      <c r="H3808" s="63"/>
      <c r="I3808" s="293"/>
      <c r="K3808" s="42"/>
      <c r="L3808" s="42"/>
      <c r="M3808" s="42"/>
      <c r="N3808" s="42"/>
      <c r="O3808" s="63"/>
      <c r="P3808" s="42"/>
      <c r="Q3808" s="42"/>
      <c r="S3808" s="42"/>
      <c r="T3808" s="39"/>
      <c r="U3808" s="39"/>
      <c r="V3808" s="39"/>
      <c r="W3808" s="39"/>
      <c r="X3808" s="39"/>
      <c r="Y3808" s="39"/>
      <c r="AN3808" s="68"/>
      <c r="AO3808" s="68"/>
    </row>
    <row r="3809" spans="1:41" s="43" customFormat="1" x14ac:dyDescent="0.25">
      <c r="A3809" s="42"/>
      <c r="B3809" s="42"/>
      <c r="C3809" s="42"/>
      <c r="D3809" s="42"/>
      <c r="E3809" s="42"/>
      <c r="F3809" s="62"/>
      <c r="G3809" s="62"/>
      <c r="H3809" s="63"/>
      <c r="I3809" s="293"/>
      <c r="K3809" s="42"/>
      <c r="L3809" s="42"/>
      <c r="M3809" s="42"/>
      <c r="N3809" s="42"/>
      <c r="O3809" s="63"/>
      <c r="P3809" s="42"/>
      <c r="Q3809" s="42"/>
      <c r="S3809" s="42"/>
      <c r="T3809" s="39"/>
      <c r="U3809" s="39"/>
      <c r="V3809" s="39"/>
      <c r="W3809" s="39"/>
      <c r="X3809" s="39"/>
      <c r="Y3809" s="39"/>
      <c r="AN3809" s="68"/>
      <c r="AO3809" s="68"/>
    </row>
    <row r="3810" spans="1:41" s="43" customFormat="1" x14ac:dyDescent="0.25">
      <c r="A3810" s="42"/>
      <c r="B3810" s="42"/>
      <c r="C3810" s="42"/>
      <c r="D3810" s="42"/>
      <c r="E3810" s="42"/>
      <c r="F3810" s="62"/>
      <c r="G3810" s="62"/>
      <c r="H3810" s="63"/>
      <c r="I3810" s="293"/>
      <c r="K3810" s="42"/>
      <c r="L3810" s="42"/>
      <c r="M3810" s="42"/>
      <c r="N3810" s="42"/>
      <c r="O3810" s="63"/>
      <c r="P3810" s="42"/>
      <c r="Q3810" s="42"/>
      <c r="S3810" s="42"/>
      <c r="T3810" s="39"/>
      <c r="U3810" s="39"/>
      <c r="V3810" s="39"/>
      <c r="W3810" s="39"/>
      <c r="X3810" s="39"/>
      <c r="Y3810" s="39"/>
      <c r="AN3810" s="68"/>
      <c r="AO3810" s="68"/>
    </row>
    <row r="3811" spans="1:41" s="43" customFormat="1" x14ac:dyDescent="0.25">
      <c r="A3811" s="42"/>
      <c r="B3811" s="42"/>
      <c r="C3811" s="42"/>
      <c r="D3811" s="42"/>
      <c r="E3811" s="42"/>
      <c r="F3811" s="62"/>
      <c r="G3811" s="62"/>
      <c r="H3811" s="63"/>
      <c r="I3811" s="293"/>
      <c r="K3811" s="42"/>
      <c r="L3811" s="42"/>
      <c r="M3811" s="42"/>
      <c r="N3811" s="42"/>
      <c r="O3811" s="63"/>
      <c r="P3811" s="42"/>
      <c r="Q3811" s="42"/>
      <c r="S3811" s="42"/>
      <c r="T3811" s="39"/>
      <c r="U3811" s="39"/>
      <c r="V3811" s="39"/>
      <c r="W3811" s="39"/>
      <c r="X3811" s="39"/>
      <c r="Y3811" s="39"/>
      <c r="AN3811" s="68"/>
      <c r="AO3811" s="68"/>
    </row>
    <row r="3812" spans="1:41" s="43" customFormat="1" x14ac:dyDescent="0.25">
      <c r="A3812" s="42"/>
      <c r="B3812" s="42"/>
      <c r="C3812" s="42"/>
      <c r="D3812" s="42"/>
      <c r="E3812" s="42"/>
      <c r="F3812" s="62"/>
      <c r="G3812" s="62"/>
      <c r="H3812" s="63"/>
      <c r="I3812" s="293"/>
      <c r="K3812" s="42"/>
      <c r="L3812" s="42"/>
      <c r="M3812" s="42"/>
      <c r="N3812" s="42"/>
      <c r="O3812" s="63"/>
      <c r="P3812" s="42"/>
      <c r="Q3812" s="42"/>
      <c r="S3812" s="42"/>
      <c r="T3812" s="39"/>
      <c r="U3812" s="39"/>
      <c r="V3812" s="39"/>
      <c r="W3812" s="39"/>
      <c r="X3812" s="39"/>
      <c r="Y3812" s="39"/>
      <c r="AN3812" s="68"/>
      <c r="AO3812" s="68"/>
    </row>
    <row r="3813" spans="1:41" s="43" customFormat="1" x14ac:dyDescent="0.25">
      <c r="A3813" s="42"/>
      <c r="B3813" s="42"/>
      <c r="C3813" s="42"/>
      <c r="D3813" s="42"/>
      <c r="E3813" s="42"/>
      <c r="F3813" s="62"/>
      <c r="G3813" s="62"/>
      <c r="H3813" s="63"/>
      <c r="I3813" s="293"/>
      <c r="K3813" s="42"/>
      <c r="L3813" s="42"/>
      <c r="M3813" s="42"/>
      <c r="N3813" s="42"/>
      <c r="O3813" s="63"/>
      <c r="P3813" s="42"/>
      <c r="Q3813" s="42"/>
      <c r="S3813" s="42"/>
      <c r="T3813" s="39"/>
      <c r="U3813" s="39"/>
      <c r="V3813" s="39"/>
      <c r="W3813" s="39"/>
      <c r="X3813" s="39"/>
      <c r="Y3813" s="39"/>
      <c r="AN3813" s="68"/>
      <c r="AO3813" s="68"/>
    </row>
    <row r="3814" spans="1:41" s="43" customFormat="1" x14ac:dyDescent="0.25">
      <c r="A3814" s="42"/>
      <c r="B3814" s="42"/>
      <c r="C3814" s="42"/>
      <c r="D3814" s="42"/>
      <c r="E3814" s="42"/>
      <c r="F3814" s="62"/>
      <c r="G3814" s="62"/>
      <c r="H3814" s="63"/>
      <c r="I3814" s="293"/>
      <c r="K3814" s="42"/>
      <c r="L3814" s="42"/>
      <c r="M3814" s="42"/>
      <c r="N3814" s="42"/>
      <c r="O3814" s="63"/>
      <c r="P3814" s="42"/>
      <c r="Q3814" s="42"/>
      <c r="S3814" s="42"/>
      <c r="T3814" s="39"/>
      <c r="U3814" s="39"/>
      <c r="V3814" s="39"/>
      <c r="W3814" s="39"/>
      <c r="X3814" s="39"/>
      <c r="Y3814" s="39"/>
      <c r="AN3814" s="68"/>
      <c r="AO3814" s="68"/>
    </row>
    <row r="3815" spans="1:41" s="43" customFormat="1" x14ac:dyDescent="0.25">
      <c r="A3815" s="42"/>
      <c r="B3815" s="42"/>
      <c r="C3815" s="42"/>
      <c r="D3815" s="42"/>
      <c r="E3815" s="42"/>
      <c r="F3815" s="62"/>
      <c r="G3815" s="62"/>
      <c r="H3815" s="63"/>
      <c r="I3815" s="293"/>
      <c r="K3815" s="42"/>
      <c r="L3815" s="42"/>
      <c r="M3815" s="42"/>
      <c r="N3815" s="42"/>
      <c r="O3815" s="63"/>
      <c r="P3815" s="42"/>
      <c r="Q3815" s="42"/>
      <c r="S3815" s="42"/>
      <c r="T3815" s="39"/>
      <c r="U3815" s="39"/>
      <c r="V3815" s="39"/>
      <c r="W3815" s="39"/>
      <c r="X3815" s="39"/>
      <c r="Y3815" s="39"/>
      <c r="AN3815" s="68"/>
      <c r="AO3815" s="68"/>
    </row>
    <row r="3816" spans="1:41" s="43" customFormat="1" x14ac:dyDescent="0.25">
      <c r="A3816" s="42"/>
      <c r="B3816" s="42"/>
      <c r="C3816" s="42"/>
      <c r="D3816" s="42"/>
      <c r="E3816" s="42"/>
      <c r="F3816" s="62"/>
      <c r="G3816" s="62"/>
      <c r="H3816" s="63"/>
      <c r="I3816" s="293"/>
      <c r="K3816" s="42"/>
      <c r="L3816" s="42"/>
      <c r="M3816" s="42"/>
      <c r="N3816" s="42"/>
      <c r="O3816" s="63"/>
      <c r="P3816" s="42"/>
      <c r="Q3816" s="42"/>
      <c r="S3816" s="42"/>
      <c r="T3816" s="39"/>
      <c r="U3816" s="39"/>
      <c r="V3816" s="39"/>
      <c r="W3816" s="39"/>
      <c r="X3816" s="39"/>
      <c r="Y3816" s="39"/>
      <c r="AN3816" s="68"/>
      <c r="AO3816" s="68"/>
    </row>
    <row r="3817" spans="1:41" s="43" customFormat="1" x14ac:dyDescent="0.25">
      <c r="A3817" s="42"/>
      <c r="B3817" s="42"/>
      <c r="C3817" s="42"/>
      <c r="D3817" s="42"/>
      <c r="E3817" s="42"/>
      <c r="F3817" s="62"/>
      <c r="G3817" s="62"/>
      <c r="H3817" s="63"/>
      <c r="I3817" s="293"/>
      <c r="K3817" s="42"/>
      <c r="L3817" s="42"/>
      <c r="M3817" s="42"/>
      <c r="N3817" s="42"/>
      <c r="O3817" s="63"/>
      <c r="P3817" s="42"/>
      <c r="Q3817" s="42"/>
      <c r="S3817" s="42"/>
      <c r="T3817" s="39"/>
      <c r="U3817" s="39"/>
      <c r="V3817" s="39"/>
      <c r="W3817" s="39"/>
      <c r="X3817" s="39"/>
      <c r="Y3817" s="39"/>
      <c r="AN3817" s="68"/>
      <c r="AO3817" s="68"/>
    </row>
    <row r="3818" spans="1:41" s="43" customFormat="1" x14ac:dyDescent="0.25">
      <c r="A3818" s="42"/>
      <c r="B3818" s="42"/>
      <c r="C3818" s="42"/>
      <c r="D3818" s="42"/>
      <c r="E3818" s="42"/>
      <c r="F3818" s="62"/>
      <c r="G3818" s="62"/>
      <c r="H3818" s="63"/>
      <c r="I3818" s="293"/>
      <c r="K3818" s="42"/>
      <c r="L3818" s="42"/>
      <c r="M3818" s="42"/>
      <c r="N3818" s="42"/>
      <c r="O3818" s="63"/>
      <c r="P3818" s="42"/>
      <c r="Q3818" s="42"/>
      <c r="S3818" s="42"/>
      <c r="T3818" s="39"/>
      <c r="U3818" s="39"/>
      <c r="V3818" s="39"/>
      <c r="W3818" s="39"/>
      <c r="X3818" s="39"/>
      <c r="Y3818" s="39"/>
      <c r="AN3818" s="68"/>
      <c r="AO3818" s="68"/>
    </row>
    <row r="3819" spans="1:41" s="43" customFormat="1" x14ac:dyDescent="0.25">
      <c r="A3819" s="42"/>
      <c r="B3819" s="42"/>
      <c r="C3819" s="42"/>
      <c r="D3819" s="42"/>
      <c r="E3819" s="42"/>
      <c r="F3819" s="62"/>
      <c r="G3819" s="62"/>
      <c r="H3819" s="63"/>
      <c r="I3819" s="293"/>
      <c r="K3819" s="42"/>
      <c r="L3819" s="42"/>
      <c r="M3819" s="42"/>
      <c r="N3819" s="42"/>
      <c r="O3819" s="63"/>
      <c r="P3819" s="42"/>
      <c r="Q3819" s="42"/>
      <c r="S3819" s="42"/>
      <c r="T3819" s="39"/>
      <c r="U3819" s="39"/>
      <c r="V3819" s="39"/>
      <c r="W3819" s="39"/>
      <c r="X3819" s="39"/>
      <c r="Y3819" s="39"/>
      <c r="AN3819" s="68"/>
      <c r="AO3819" s="68"/>
    </row>
    <row r="3820" spans="1:41" s="43" customFormat="1" x14ac:dyDescent="0.25">
      <c r="A3820" s="42"/>
      <c r="B3820" s="42"/>
      <c r="C3820" s="42"/>
      <c r="D3820" s="42"/>
      <c r="E3820" s="42"/>
      <c r="F3820" s="62"/>
      <c r="G3820" s="62"/>
      <c r="H3820" s="63"/>
      <c r="I3820" s="293"/>
      <c r="K3820" s="42"/>
      <c r="L3820" s="42"/>
      <c r="M3820" s="42"/>
      <c r="N3820" s="42"/>
      <c r="O3820" s="63"/>
      <c r="P3820" s="42"/>
      <c r="Q3820" s="42"/>
      <c r="S3820" s="42"/>
      <c r="T3820" s="39"/>
      <c r="U3820" s="39"/>
      <c r="V3820" s="39"/>
      <c r="W3820" s="39"/>
      <c r="X3820" s="39"/>
      <c r="Y3820" s="39"/>
      <c r="AN3820" s="68"/>
      <c r="AO3820" s="68"/>
    </row>
    <row r="3821" spans="1:41" s="43" customFormat="1" x14ac:dyDescent="0.25">
      <c r="A3821" s="42"/>
      <c r="B3821" s="42"/>
      <c r="C3821" s="42"/>
      <c r="D3821" s="42"/>
      <c r="E3821" s="42"/>
      <c r="F3821" s="62"/>
      <c r="G3821" s="62"/>
      <c r="H3821" s="63"/>
      <c r="I3821" s="293"/>
      <c r="K3821" s="42"/>
      <c r="L3821" s="42"/>
      <c r="M3821" s="42"/>
      <c r="N3821" s="42"/>
      <c r="O3821" s="63"/>
      <c r="P3821" s="42"/>
      <c r="Q3821" s="42"/>
      <c r="S3821" s="42"/>
      <c r="T3821" s="39"/>
      <c r="U3821" s="39"/>
      <c r="V3821" s="39"/>
      <c r="W3821" s="39"/>
      <c r="X3821" s="39"/>
      <c r="Y3821" s="39"/>
      <c r="AN3821" s="68"/>
      <c r="AO3821" s="68"/>
    </row>
    <row r="3822" spans="1:41" s="43" customFormat="1" x14ac:dyDescent="0.25">
      <c r="A3822" s="42"/>
      <c r="B3822" s="42"/>
      <c r="C3822" s="42"/>
      <c r="D3822" s="42"/>
      <c r="E3822" s="42"/>
      <c r="F3822" s="62"/>
      <c r="G3822" s="62"/>
      <c r="H3822" s="63"/>
      <c r="I3822" s="293"/>
      <c r="K3822" s="42"/>
      <c r="L3822" s="42"/>
      <c r="M3822" s="42"/>
      <c r="N3822" s="42"/>
      <c r="O3822" s="63"/>
      <c r="P3822" s="42"/>
      <c r="Q3822" s="42"/>
      <c r="S3822" s="42"/>
      <c r="T3822" s="39"/>
      <c r="U3822" s="39"/>
      <c r="V3822" s="39"/>
      <c r="W3822" s="39"/>
      <c r="X3822" s="39"/>
      <c r="Y3822" s="39"/>
      <c r="AN3822" s="68"/>
      <c r="AO3822" s="68"/>
    </row>
    <row r="3823" spans="1:41" s="43" customFormat="1" x14ac:dyDescent="0.25">
      <c r="A3823" s="42"/>
      <c r="B3823" s="42"/>
      <c r="C3823" s="42"/>
      <c r="D3823" s="42"/>
      <c r="E3823" s="42"/>
      <c r="F3823" s="62"/>
      <c r="G3823" s="62"/>
      <c r="H3823" s="63"/>
      <c r="I3823" s="293"/>
      <c r="K3823" s="42"/>
      <c r="L3823" s="42"/>
      <c r="M3823" s="42"/>
      <c r="N3823" s="42"/>
      <c r="O3823" s="63"/>
      <c r="P3823" s="42"/>
      <c r="Q3823" s="42"/>
      <c r="S3823" s="42"/>
      <c r="T3823" s="39"/>
      <c r="U3823" s="39"/>
      <c r="V3823" s="39"/>
      <c r="W3823" s="39"/>
      <c r="X3823" s="39"/>
      <c r="Y3823" s="39"/>
      <c r="AN3823" s="68"/>
      <c r="AO3823" s="68"/>
    </row>
    <row r="3824" spans="1:41" s="43" customFormat="1" x14ac:dyDescent="0.25">
      <c r="A3824" s="42"/>
      <c r="B3824" s="42"/>
      <c r="C3824" s="42"/>
      <c r="D3824" s="42"/>
      <c r="E3824" s="42"/>
      <c r="F3824" s="62"/>
      <c r="G3824" s="62"/>
      <c r="H3824" s="63"/>
      <c r="I3824" s="293"/>
      <c r="K3824" s="42"/>
      <c r="L3824" s="42"/>
      <c r="M3824" s="42"/>
      <c r="N3824" s="42"/>
      <c r="O3824" s="63"/>
      <c r="P3824" s="42"/>
      <c r="Q3824" s="42"/>
      <c r="S3824" s="42"/>
      <c r="T3824" s="39"/>
      <c r="U3824" s="39"/>
      <c r="V3824" s="39"/>
      <c r="W3824" s="39"/>
      <c r="X3824" s="39"/>
      <c r="Y3824" s="39"/>
      <c r="AN3824" s="68"/>
      <c r="AO3824" s="68"/>
    </row>
    <row r="3825" spans="1:41" s="43" customFormat="1" x14ac:dyDescent="0.25">
      <c r="A3825" s="42"/>
      <c r="B3825" s="42"/>
      <c r="C3825" s="42"/>
      <c r="D3825" s="42"/>
      <c r="E3825" s="42"/>
      <c r="F3825" s="62"/>
      <c r="G3825" s="62"/>
      <c r="H3825" s="63"/>
      <c r="I3825" s="293"/>
      <c r="K3825" s="42"/>
      <c r="L3825" s="42"/>
      <c r="M3825" s="42"/>
      <c r="N3825" s="42"/>
      <c r="O3825" s="63"/>
      <c r="P3825" s="42"/>
      <c r="Q3825" s="42"/>
      <c r="S3825" s="42"/>
      <c r="T3825" s="39"/>
      <c r="U3825" s="39"/>
      <c r="V3825" s="39"/>
      <c r="W3825" s="39"/>
      <c r="X3825" s="39"/>
      <c r="Y3825" s="39"/>
      <c r="AN3825" s="68"/>
      <c r="AO3825" s="68"/>
    </row>
    <row r="3826" spans="1:41" s="43" customFormat="1" x14ac:dyDescent="0.25">
      <c r="A3826" s="42"/>
      <c r="B3826" s="42"/>
      <c r="C3826" s="42"/>
      <c r="D3826" s="42"/>
      <c r="E3826" s="42"/>
      <c r="F3826" s="62"/>
      <c r="G3826" s="62"/>
      <c r="H3826" s="63"/>
      <c r="I3826" s="293"/>
      <c r="K3826" s="42"/>
      <c r="L3826" s="42"/>
      <c r="M3826" s="42"/>
      <c r="N3826" s="42"/>
      <c r="O3826" s="63"/>
      <c r="P3826" s="42"/>
      <c r="Q3826" s="42"/>
      <c r="S3826" s="42"/>
      <c r="T3826" s="39"/>
      <c r="U3826" s="39"/>
      <c r="V3826" s="39"/>
      <c r="W3826" s="39"/>
      <c r="X3826" s="39"/>
      <c r="Y3826" s="39"/>
      <c r="AN3826" s="68"/>
      <c r="AO3826" s="68"/>
    </row>
    <row r="3827" spans="1:41" s="43" customFormat="1" x14ac:dyDescent="0.25">
      <c r="A3827" s="42"/>
      <c r="B3827" s="42"/>
      <c r="C3827" s="42"/>
      <c r="D3827" s="42"/>
      <c r="E3827" s="42"/>
      <c r="F3827" s="62"/>
      <c r="G3827" s="62"/>
      <c r="H3827" s="63"/>
      <c r="I3827" s="293"/>
      <c r="K3827" s="42"/>
      <c r="L3827" s="42"/>
      <c r="M3827" s="42"/>
      <c r="N3827" s="42"/>
      <c r="O3827" s="63"/>
      <c r="P3827" s="42"/>
      <c r="Q3827" s="42"/>
      <c r="S3827" s="42"/>
      <c r="T3827" s="39"/>
      <c r="U3827" s="39"/>
      <c r="V3827" s="39"/>
      <c r="W3827" s="39"/>
      <c r="X3827" s="39"/>
      <c r="Y3827" s="39"/>
      <c r="AN3827" s="68"/>
      <c r="AO3827" s="68"/>
    </row>
    <row r="3828" spans="1:41" s="43" customFormat="1" x14ac:dyDescent="0.25">
      <c r="A3828" s="42"/>
      <c r="B3828" s="42"/>
      <c r="C3828" s="42"/>
      <c r="D3828" s="42"/>
      <c r="E3828" s="42"/>
      <c r="F3828" s="62"/>
      <c r="G3828" s="62"/>
      <c r="H3828" s="63"/>
      <c r="I3828" s="293"/>
      <c r="K3828" s="42"/>
      <c r="L3828" s="42"/>
      <c r="M3828" s="42"/>
      <c r="N3828" s="42"/>
      <c r="O3828" s="63"/>
      <c r="P3828" s="42"/>
      <c r="Q3828" s="42"/>
      <c r="S3828" s="42"/>
      <c r="T3828" s="39"/>
      <c r="U3828" s="39"/>
      <c r="V3828" s="39"/>
      <c r="W3828" s="39"/>
      <c r="X3828" s="39"/>
      <c r="Y3828" s="39"/>
      <c r="AN3828" s="68"/>
      <c r="AO3828" s="68"/>
    </row>
    <row r="3829" spans="1:41" s="43" customFormat="1" x14ac:dyDescent="0.25">
      <c r="A3829" s="42"/>
      <c r="B3829" s="42"/>
      <c r="C3829" s="42"/>
      <c r="D3829" s="42"/>
      <c r="E3829" s="42"/>
      <c r="F3829" s="62"/>
      <c r="G3829" s="62"/>
      <c r="H3829" s="63"/>
      <c r="I3829" s="293"/>
      <c r="K3829" s="42"/>
      <c r="L3829" s="42"/>
      <c r="M3829" s="42"/>
      <c r="N3829" s="42"/>
      <c r="O3829" s="63"/>
      <c r="P3829" s="42"/>
      <c r="Q3829" s="42"/>
      <c r="S3829" s="42"/>
      <c r="T3829" s="39"/>
      <c r="U3829" s="39"/>
      <c r="V3829" s="39"/>
      <c r="W3829" s="39"/>
      <c r="X3829" s="39"/>
      <c r="Y3829" s="39"/>
      <c r="AN3829" s="68"/>
      <c r="AO3829" s="68"/>
    </row>
    <row r="3830" spans="1:41" s="43" customFormat="1" x14ac:dyDescent="0.25">
      <c r="A3830" s="42"/>
      <c r="B3830" s="42"/>
      <c r="C3830" s="42"/>
      <c r="D3830" s="42"/>
      <c r="E3830" s="42"/>
      <c r="F3830" s="62"/>
      <c r="G3830" s="62"/>
      <c r="H3830" s="63"/>
      <c r="I3830" s="293"/>
      <c r="K3830" s="42"/>
      <c r="L3830" s="42"/>
      <c r="M3830" s="42"/>
      <c r="N3830" s="42"/>
      <c r="O3830" s="63"/>
      <c r="P3830" s="42"/>
      <c r="Q3830" s="42"/>
      <c r="S3830" s="42"/>
      <c r="T3830" s="39"/>
      <c r="U3830" s="39"/>
      <c r="V3830" s="39"/>
      <c r="W3830" s="39"/>
      <c r="X3830" s="39"/>
      <c r="Y3830" s="39"/>
      <c r="AN3830" s="68"/>
      <c r="AO3830" s="68"/>
    </row>
    <row r="3831" spans="1:41" s="43" customFormat="1" x14ac:dyDescent="0.25">
      <c r="A3831" s="42"/>
      <c r="B3831" s="42"/>
      <c r="C3831" s="42"/>
      <c r="D3831" s="42"/>
      <c r="E3831" s="42"/>
      <c r="F3831" s="62"/>
      <c r="G3831" s="62"/>
      <c r="H3831" s="63"/>
      <c r="I3831" s="293"/>
      <c r="K3831" s="42"/>
      <c r="L3831" s="42"/>
      <c r="M3831" s="42"/>
      <c r="N3831" s="42"/>
      <c r="O3831" s="63"/>
      <c r="P3831" s="42"/>
      <c r="Q3831" s="42"/>
      <c r="S3831" s="42"/>
      <c r="T3831" s="39"/>
      <c r="U3831" s="39"/>
      <c r="V3831" s="39"/>
      <c r="W3831" s="39"/>
      <c r="X3831" s="39"/>
      <c r="Y3831" s="39"/>
      <c r="AN3831" s="68"/>
      <c r="AO3831" s="68"/>
    </row>
    <row r="3832" spans="1:41" s="43" customFormat="1" x14ac:dyDescent="0.25">
      <c r="A3832" s="42"/>
      <c r="B3832" s="42"/>
      <c r="C3832" s="42"/>
      <c r="D3832" s="42"/>
      <c r="E3832" s="42"/>
      <c r="F3832" s="62"/>
      <c r="G3832" s="62"/>
      <c r="H3832" s="63"/>
      <c r="I3832" s="293"/>
      <c r="K3832" s="42"/>
      <c r="L3832" s="42"/>
      <c r="M3832" s="42"/>
      <c r="N3832" s="42"/>
      <c r="O3832" s="63"/>
      <c r="P3832" s="42"/>
      <c r="Q3832" s="42"/>
      <c r="S3832" s="42"/>
      <c r="T3832" s="39"/>
      <c r="U3832" s="39"/>
      <c r="V3832" s="39"/>
      <c r="W3832" s="39"/>
      <c r="X3832" s="39"/>
      <c r="Y3832" s="39"/>
      <c r="AN3832" s="68"/>
      <c r="AO3832" s="68"/>
    </row>
    <row r="3833" spans="1:41" s="43" customFormat="1" x14ac:dyDescent="0.25">
      <c r="A3833" s="42"/>
      <c r="B3833" s="42"/>
      <c r="C3833" s="42"/>
      <c r="D3833" s="42"/>
      <c r="E3833" s="42"/>
      <c r="F3833" s="62"/>
      <c r="G3833" s="62"/>
      <c r="H3833" s="63"/>
      <c r="I3833" s="293"/>
      <c r="K3833" s="42"/>
      <c r="L3833" s="42"/>
      <c r="M3833" s="42"/>
      <c r="N3833" s="42"/>
      <c r="O3833" s="63"/>
      <c r="P3833" s="42"/>
      <c r="Q3833" s="42"/>
      <c r="S3833" s="42"/>
      <c r="T3833" s="39"/>
      <c r="U3833" s="39"/>
      <c r="V3833" s="39"/>
      <c r="W3833" s="39"/>
      <c r="X3833" s="39"/>
      <c r="Y3833" s="39"/>
      <c r="AN3833" s="68"/>
      <c r="AO3833" s="68"/>
    </row>
    <row r="3834" spans="1:41" s="43" customFormat="1" x14ac:dyDescent="0.25">
      <c r="A3834" s="42"/>
      <c r="B3834" s="42"/>
      <c r="C3834" s="42"/>
      <c r="D3834" s="42"/>
      <c r="E3834" s="42"/>
      <c r="F3834" s="62"/>
      <c r="G3834" s="62"/>
      <c r="H3834" s="63"/>
      <c r="I3834" s="293"/>
      <c r="K3834" s="42"/>
      <c r="L3834" s="42"/>
      <c r="M3834" s="42"/>
      <c r="N3834" s="42"/>
      <c r="O3834" s="63"/>
      <c r="P3834" s="42"/>
      <c r="Q3834" s="42"/>
      <c r="S3834" s="42"/>
      <c r="T3834" s="39"/>
      <c r="U3834" s="39"/>
      <c r="V3834" s="39"/>
      <c r="W3834" s="39"/>
      <c r="X3834" s="39"/>
      <c r="Y3834" s="39"/>
      <c r="AN3834" s="68"/>
      <c r="AO3834" s="68"/>
    </row>
    <row r="3835" spans="1:41" s="43" customFormat="1" x14ac:dyDescent="0.25">
      <c r="A3835" s="42"/>
      <c r="B3835" s="42"/>
      <c r="C3835" s="42"/>
      <c r="D3835" s="42"/>
      <c r="E3835" s="42"/>
      <c r="F3835" s="62"/>
      <c r="G3835" s="62"/>
      <c r="H3835" s="63"/>
      <c r="I3835" s="293"/>
      <c r="K3835" s="42"/>
      <c r="L3835" s="42"/>
      <c r="M3835" s="42"/>
      <c r="N3835" s="42"/>
      <c r="O3835" s="63"/>
      <c r="P3835" s="42"/>
      <c r="Q3835" s="42"/>
      <c r="S3835" s="42"/>
      <c r="T3835" s="39"/>
      <c r="U3835" s="39"/>
      <c r="V3835" s="39"/>
      <c r="W3835" s="39"/>
      <c r="X3835" s="39"/>
      <c r="Y3835" s="39"/>
      <c r="AN3835" s="68"/>
      <c r="AO3835" s="68"/>
    </row>
    <row r="3836" spans="1:41" s="43" customFormat="1" x14ac:dyDescent="0.25">
      <c r="A3836" s="42"/>
      <c r="B3836" s="42"/>
      <c r="C3836" s="42"/>
      <c r="D3836" s="42"/>
      <c r="E3836" s="42"/>
      <c r="F3836" s="62"/>
      <c r="G3836" s="62"/>
      <c r="H3836" s="63"/>
      <c r="I3836" s="293"/>
      <c r="K3836" s="42"/>
      <c r="L3836" s="42"/>
      <c r="M3836" s="42"/>
      <c r="N3836" s="42"/>
      <c r="O3836" s="63"/>
      <c r="P3836" s="42"/>
      <c r="Q3836" s="42"/>
      <c r="S3836" s="42"/>
      <c r="T3836" s="39"/>
      <c r="U3836" s="39"/>
      <c r="V3836" s="39"/>
      <c r="W3836" s="39"/>
      <c r="X3836" s="39"/>
      <c r="Y3836" s="39"/>
      <c r="AN3836" s="68"/>
      <c r="AO3836" s="68"/>
    </row>
    <row r="3837" spans="1:41" s="43" customFormat="1" x14ac:dyDescent="0.25">
      <c r="A3837" s="42"/>
      <c r="B3837" s="42"/>
      <c r="C3837" s="42"/>
      <c r="D3837" s="42"/>
      <c r="E3837" s="42"/>
      <c r="F3837" s="62"/>
      <c r="G3837" s="62"/>
      <c r="H3837" s="63"/>
      <c r="I3837" s="293"/>
      <c r="K3837" s="42"/>
      <c r="L3837" s="42"/>
      <c r="M3837" s="42"/>
      <c r="N3837" s="42"/>
      <c r="O3837" s="63"/>
      <c r="P3837" s="42"/>
      <c r="Q3837" s="42"/>
      <c r="S3837" s="42"/>
      <c r="T3837" s="39"/>
      <c r="U3837" s="39"/>
      <c r="V3837" s="39"/>
      <c r="W3837" s="39"/>
      <c r="X3837" s="39"/>
      <c r="Y3837" s="39"/>
      <c r="AN3837" s="68"/>
      <c r="AO3837" s="68"/>
    </row>
    <row r="3838" spans="1:41" s="43" customFormat="1" x14ac:dyDescent="0.25">
      <c r="A3838" s="42"/>
      <c r="B3838" s="42"/>
      <c r="C3838" s="42"/>
      <c r="D3838" s="42"/>
      <c r="E3838" s="42"/>
      <c r="F3838" s="62"/>
      <c r="G3838" s="62"/>
      <c r="H3838" s="63"/>
      <c r="I3838" s="293"/>
      <c r="K3838" s="42"/>
      <c r="L3838" s="42"/>
      <c r="M3838" s="42"/>
      <c r="N3838" s="42"/>
      <c r="O3838" s="63"/>
      <c r="P3838" s="42"/>
      <c r="Q3838" s="42"/>
      <c r="S3838" s="42"/>
      <c r="T3838" s="39"/>
      <c r="U3838" s="39"/>
      <c r="V3838" s="39"/>
      <c r="W3838" s="39"/>
      <c r="X3838" s="39"/>
      <c r="Y3838" s="39"/>
      <c r="AN3838" s="68"/>
      <c r="AO3838" s="68"/>
    </row>
    <row r="3839" spans="1:41" s="43" customFormat="1" x14ac:dyDescent="0.25">
      <c r="A3839" s="42"/>
      <c r="B3839" s="42"/>
      <c r="C3839" s="42"/>
      <c r="D3839" s="42"/>
      <c r="E3839" s="42"/>
      <c r="F3839" s="62"/>
      <c r="G3839" s="62"/>
      <c r="H3839" s="63"/>
      <c r="I3839" s="293"/>
      <c r="K3839" s="42"/>
      <c r="L3839" s="42"/>
      <c r="M3839" s="42"/>
      <c r="N3839" s="42"/>
      <c r="O3839" s="63"/>
      <c r="P3839" s="42"/>
      <c r="Q3839" s="42"/>
      <c r="S3839" s="42"/>
      <c r="T3839" s="39"/>
      <c r="U3839" s="39"/>
      <c r="V3839" s="39"/>
      <c r="W3839" s="39"/>
      <c r="X3839" s="39"/>
      <c r="Y3839" s="39"/>
      <c r="AN3839" s="68"/>
      <c r="AO3839" s="68"/>
    </row>
    <row r="3840" spans="1:41" s="43" customFormat="1" x14ac:dyDescent="0.25">
      <c r="A3840" s="42"/>
      <c r="B3840" s="42"/>
      <c r="C3840" s="42"/>
      <c r="D3840" s="42"/>
      <c r="E3840" s="42"/>
      <c r="F3840" s="62"/>
      <c r="G3840" s="62"/>
      <c r="H3840" s="63"/>
      <c r="I3840" s="293"/>
      <c r="K3840" s="42"/>
      <c r="L3840" s="42"/>
      <c r="M3840" s="42"/>
      <c r="N3840" s="42"/>
      <c r="O3840" s="63"/>
      <c r="P3840" s="42"/>
      <c r="Q3840" s="42"/>
      <c r="S3840" s="42"/>
      <c r="T3840" s="39"/>
      <c r="U3840" s="39"/>
      <c r="V3840" s="39"/>
      <c r="W3840" s="39"/>
      <c r="X3840" s="39"/>
      <c r="Y3840" s="39"/>
      <c r="AN3840" s="68"/>
      <c r="AO3840" s="68"/>
    </row>
    <row r="3841" spans="1:41" s="43" customFormat="1" x14ac:dyDescent="0.25">
      <c r="A3841" s="42"/>
      <c r="B3841" s="42"/>
      <c r="C3841" s="42"/>
      <c r="D3841" s="42"/>
      <c r="E3841" s="42"/>
      <c r="F3841" s="62"/>
      <c r="G3841" s="62"/>
      <c r="H3841" s="63"/>
      <c r="I3841" s="293"/>
      <c r="K3841" s="42"/>
      <c r="L3841" s="42"/>
      <c r="M3841" s="42"/>
      <c r="N3841" s="42"/>
      <c r="O3841" s="63"/>
      <c r="P3841" s="42"/>
      <c r="Q3841" s="42"/>
      <c r="S3841" s="42"/>
      <c r="T3841" s="39"/>
      <c r="U3841" s="39"/>
      <c r="V3841" s="39"/>
      <c r="W3841" s="39"/>
      <c r="X3841" s="39"/>
      <c r="Y3841" s="39"/>
      <c r="AN3841" s="68"/>
      <c r="AO3841" s="68"/>
    </row>
    <row r="3842" spans="1:41" s="43" customFormat="1" x14ac:dyDescent="0.25">
      <c r="A3842" s="42"/>
      <c r="B3842" s="42"/>
      <c r="C3842" s="42"/>
      <c r="D3842" s="42"/>
      <c r="E3842" s="42"/>
      <c r="F3842" s="62"/>
      <c r="G3842" s="62"/>
      <c r="H3842" s="63"/>
      <c r="I3842" s="293"/>
      <c r="K3842" s="42"/>
      <c r="L3842" s="42"/>
      <c r="M3842" s="42"/>
      <c r="N3842" s="42"/>
      <c r="O3842" s="63"/>
      <c r="P3842" s="42"/>
      <c r="Q3842" s="42"/>
      <c r="S3842" s="42"/>
      <c r="T3842" s="39"/>
      <c r="U3842" s="39"/>
      <c r="V3842" s="39"/>
      <c r="W3842" s="39"/>
      <c r="X3842" s="39"/>
      <c r="Y3842" s="39"/>
      <c r="AN3842" s="68"/>
      <c r="AO3842" s="68"/>
    </row>
    <row r="3843" spans="1:41" s="43" customFormat="1" x14ac:dyDescent="0.25">
      <c r="A3843" s="42"/>
      <c r="B3843" s="42"/>
      <c r="C3843" s="42"/>
      <c r="D3843" s="42"/>
      <c r="E3843" s="42"/>
      <c r="F3843" s="62"/>
      <c r="G3843" s="62"/>
      <c r="H3843" s="63"/>
      <c r="I3843" s="293"/>
      <c r="K3843" s="42"/>
      <c r="L3843" s="42"/>
      <c r="M3843" s="42"/>
      <c r="N3843" s="42"/>
      <c r="O3843" s="63"/>
      <c r="P3843" s="42"/>
      <c r="Q3843" s="42"/>
      <c r="S3843" s="42"/>
      <c r="T3843" s="39"/>
      <c r="U3843" s="39"/>
      <c r="V3843" s="39"/>
      <c r="W3843" s="39"/>
      <c r="X3843" s="39"/>
      <c r="Y3843" s="39"/>
      <c r="AN3843" s="68"/>
      <c r="AO3843" s="68"/>
    </row>
    <row r="3844" spans="1:41" s="43" customFormat="1" x14ac:dyDescent="0.25">
      <c r="A3844" s="42"/>
      <c r="B3844" s="42"/>
      <c r="C3844" s="42"/>
      <c r="D3844" s="42"/>
      <c r="E3844" s="42"/>
      <c r="F3844" s="62"/>
      <c r="G3844" s="62"/>
      <c r="H3844" s="63"/>
      <c r="I3844" s="293"/>
      <c r="K3844" s="42"/>
      <c r="L3844" s="42"/>
      <c r="M3844" s="42"/>
      <c r="N3844" s="42"/>
      <c r="O3844" s="63"/>
      <c r="P3844" s="42"/>
      <c r="Q3844" s="42"/>
      <c r="S3844" s="42"/>
      <c r="T3844" s="39"/>
      <c r="U3844" s="39"/>
      <c r="V3844" s="39"/>
      <c r="W3844" s="39"/>
      <c r="X3844" s="39"/>
      <c r="Y3844" s="39"/>
      <c r="AN3844" s="68"/>
      <c r="AO3844" s="68"/>
    </row>
    <row r="3845" spans="1:41" s="43" customFormat="1" x14ac:dyDescent="0.25">
      <c r="A3845" s="42"/>
      <c r="B3845" s="42"/>
      <c r="C3845" s="42"/>
      <c r="D3845" s="42"/>
      <c r="E3845" s="42"/>
      <c r="F3845" s="62"/>
      <c r="G3845" s="62"/>
      <c r="H3845" s="63"/>
      <c r="I3845" s="293"/>
      <c r="K3845" s="42"/>
      <c r="L3845" s="42"/>
      <c r="M3845" s="42"/>
      <c r="N3845" s="42"/>
      <c r="O3845" s="63"/>
      <c r="P3845" s="42"/>
      <c r="Q3845" s="42"/>
      <c r="S3845" s="42"/>
      <c r="T3845" s="39"/>
      <c r="U3845" s="39"/>
      <c r="V3845" s="39"/>
      <c r="W3845" s="39"/>
      <c r="X3845" s="39"/>
      <c r="Y3845" s="39"/>
      <c r="AN3845" s="68"/>
      <c r="AO3845" s="68"/>
    </row>
    <row r="3846" spans="1:41" s="43" customFormat="1" x14ac:dyDescent="0.25">
      <c r="A3846" s="42"/>
      <c r="B3846" s="42"/>
      <c r="C3846" s="42"/>
      <c r="D3846" s="42"/>
      <c r="E3846" s="42"/>
      <c r="F3846" s="62"/>
      <c r="G3846" s="62"/>
      <c r="H3846" s="63"/>
      <c r="I3846" s="293"/>
      <c r="K3846" s="42"/>
      <c r="L3846" s="42"/>
      <c r="M3846" s="42"/>
      <c r="N3846" s="42"/>
      <c r="O3846" s="63"/>
      <c r="P3846" s="42"/>
      <c r="Q3846" s="42"/>
      <c r="S3846" s="42"/>
      <c r="T3846" s="39"/>
      <c r="U3846" s="39"/>
      <c r="V3846" s="39"/>
      <c r="W3846" s="39"/>
      <c r="X3846" s="39"/>
      <c r="Y3846" s="39"/>
      <c r="AN3846" s="68"/>
      <c r="AO3846" s="68"/>
    </row>
    <row r="3847" spans="1:41" s="43" customFormat="1" x14ac:dyDescent="0.25">
      <c r="A3847" s="42"/>
      <c r="B3847" s="42"/>
      <c r="C3847" s="42"/>
      <c r="D3847" s="42"/>
      <c r="E3847" s="42"/>
      <c r="F3847" s="62"/>
      <c r="G3847" s="62"/>
      <c r="H3847" s="63"/>
      <c r="I3847" s="293"/>
      <c r="K3847" s="42"/>
      <c r="L3847" s="42"/>
      <c r="M3847" s="42"/>
      <c r="N3847" s="42"/>
      <c r="O3847" s="63"/>
      <c r="P3847" s="42"/>
      <c r="Q3847" s="42"/>
      <c r="S3847" s="42"/>
      <c r="T3847" s="39"/>
      <c r="U3847" s="39"/>
      <c r="V3847" s="39"/>
      <c r="W3847" s="39"/>
      <c r="X3847" s="39"/>
      <c r="Y3847" s="39"/>
      <c r="AN3847" s="68"/>
      <c r="AO3847" s="68"/>
    </row>
    <row r="3848" spans="1:41" s="43" customFormat="1" x14ac:dyDescent="0.25">
      <c r="A3848" s="42"/>
      <c r="B3848" s="42"/>
      <c r="C3848" s="42"/>
      <c r="D3848" s="42"/>
      <c r="E3848" s="42"/>
      <c r="F3848" s="62"/>
      <c r="G3848" s="62"/>
      <c r="H3848" s="63"/>
      <c r="I3848" s="293"/>
      <c r="K3848" s="42"/>
      <c r="L3848" s="42"/>
      <c r="M3848" s="42"/>
      <c r="N3848" s="42"/>
      <c r="O3848" s="63"/>
      <c r="P3848" s="42"/>
      <c r="Q3848" s="42"/>
      <c r="S3848" s="42"/>
      <c r="T3848" s="39"/>
      <c r="U3848" s="39"/>
      <c r="V3848" s="39"/>
      <c r="W3848" s="39"/>
      <c r="X3848" s="39"/>
      <c r="Y3848" s="39"/>
      <c r="AN3848" s="68"/>
      <c r="AO3848" s="68"/>
    </row>
    <row r="3849" spans="1:41" s="43" customFormat="1" x14ac:dyDescent="0.25">
      <c r="A3849" s="42"/>
      <c r="B3849" s="42"/>
      <c r="C3849" s="42"/>
      <c r="D3849" s="42"/>
      <c r="E3849" s="42"/>
      <c r="F3849" s="62"/>
      <c r="G3849" s="62"/>
      <c r="H3849" s="63"/>
      <c r="I3849" s="293"/>
      <c r="K3849" s="42"/>
      <c r="L3849" s="42"/>
      <c r="M3849" s="42"/>
      <c r="N3849" s="42"/>
      <c r="O3849" s="63"/>
      <c r="P3849" s="42"/>
      <c r="Q3849" s="42"/>
      <c r="S3849" s="42"/>
      <c r="T3849" s="39"/>
      <c r="U3849" s="39"/>
      <c r="V3849" s="39"/>
      <c r="W3849" s="39"/>
      <c r="X3849" s="39"/>
      <c r="Y3849" s="39"/>
      <c r="AN3849" s="68"/>
      <c r="AO3849" s="68"/>
    </row>
    <row r="3850" spans="1:41" s="43" customFormat="1" x14ac:dyDescent="0.25">
      <c r="A3850" s="42"/>
      <c r="B3850" s="42"/>
      <c r="C3850" s="42"/>
      <c r="D3850" s="42"/>
      <c r="E3850" s="42"/>
      <c r="F3850" s="62"/>
      <c r="G3850" s="62"/>
      <c r="H3850" s="63"/>
      <c r="I3850" s="293"/>
      <c r="K3850" s="42"/>
      <c r="L3850" s="42"/>
      <c r="M3850" s="42"/>
      <c r="N3850" s="42"/>
      <c r="O3850" s="63"/>
      <c r="P3850" s="42"/>
      <c r="Q3850" s="42"/>
      <c r="S3850" s="42"/>
      <c r="T3850" s="39"/>
      <c r="U3850" s="39"/>
      <c r="V3850" s="39"/>
      <c r="W3850" s="39"/>
      <c r="X3850" s="39"/>
      <c r="Y3850" s="39"/>
      <c r="AN3850" s="68"/>
      <c r="AO3850" s="68"/>
    </row>
    <row r="3851" spans="1:41" s="43" customFormat="1" x14ac:dyDescent="0.25">
      <c r="A3851" s="42"/>
      <c r="B3851" s="42"/>
      <c r="C3851" s="42"/>
      <c r="D3851" s="42"/>
      <c r="E3851" s="42"/>
      <c r="F3851" s="62"/>
      <c r="G3851" s="62"/>
      <c r="H3851" s="63"/>
      <c r="I3851" s="293"/>
      <c r="K3851" s="42"/>
      <c r="L3851" s="42"/>
      <c r="M3851" s="42"/>
      <c r="N3851" s="42"/>
      <c r="O3851" s="63"/>
      <c r="P3851" s="42"/>
      <c r="Q3851" s="42"/>
      <c r="S3851" s="42"/>
      <c r="T3851" s="39"/>
      <c r="U3851" s="39"/>
      <c r="V3851" s="39"/>
      <c r="W3851" s="39"/>
      <c r="X3851" s="39"/>
      <c r="Y3851" s="39"/>
      <c r="AN3851" s="68"/>
      <c r="AO3851" s="68"/>
    </row>
    <row r="3852" spans="1:41" s="43" customFormat="1" x14ac:dyDescent="0.25">
      <c r="A3852" s="42"/>
      <c r="B3852" s="42"/>
      <c r="C3852" s="42"/>
      <c r="D3852" s="42"/>
      <c r="E3852" s="42"/>
      <c r="F3852" s="62"/>
      <c r="G3852" s="62"/>
      <c r="H3852" s="63"/>
      <c r="I3852" s="293"/>
      <c r="K3852" s="42"/>
      <c r="L3852" s="42"/>
      <c r="M3852" s="42"/>
      <c r="N3852" s="42"/>
      <c r="O3852" s="63"/>
      <c r="P3852" s="42"/>
      <c r="Q3852" s="42"/>
      <c r="S3852" s="42"/>
      <c r="T3852" s="39"/>
      <c r="U3852" s="39"/>
      <c r="V3852" s="39"/>
      <c r="W3852" s="39"/>
      <c r="X3852" s="39"/>
      <c r="Y3852" s="39"/>
      <c r="AN3852" s="68"/>
      <c r="AO3852" s="68"/>
    </row>
    <row r="3853" spans="1:41" s="43" customFormat="1" x14ac:dyDescent="0.25">
      <c r="A3853" s="42"/>
      <c r="B3853" s="42"/>
      <c r="C3853" s="42"/>
      <c r="D3853" s="42"/>
      <c r="E3853" s="42"/>
      <c r="F3853" s="62"/>
      <c r="G3853" s="62"/>
      <c r="H3853" s="63"/>
      <c r="I3853" s="293"/>
      <c r="K3853" s="42"/>
      <c r="L3853" s="42"/>
      <c r="M3853" s="42"/>
      <c r="N3853" s="42"/>
      <c r="O3853" s="63"/>
      <c r="P3853" s="42"/>
      <c r="Q3853" s="42"/>
      <c r="S3853" s="42"/>
      <c r="T3853" s="39"/>
      <c r="U3853" s="39"/>
      <c r="V3853" s="39"/>
      <c r="W3853" s="39"/>
      <c r="X3853" s="39"/>
      <c r="Y3853" s="39"/>
      <c r="AN3853" s="68"/>
      <c r="AO3853" s="68"/>
    </row>
    <row r="3854" spans="1:41" s="43" customFormat="1" x14ac:dyDescent="0.25">
      <c r="A3854" s="42"/>
      <c r="B3854" s="42"/>
      <c r="C3854" s="42"/>
      <c r="D3854" s="42"/>
      <c r="E3854" s="42"/>
      <c r="F3854" s="62"/>
      <c r="G3854" s="62"/>
      <c r="H3854" s="63"/>
      <c r="I3854" s="293"/>
      <c r="K3854" s="42"/>
      <c r="L3854" s="42"/>
      <c r="M3854" s="42"/>
      <c r="N3854" s="42"/>
      <c r="O3854" s="63"/>
      <c r="P3854" s="42"/>
      <c r="Q3854" s="42"/>
      <c r="S3854" s="42"/>
      <c r="T3854" s="39"/>
      <c r="U3854" s="39"/>
      <c r="V3854" s="39"/>
      <c r="W3854" s="39"/>
      <c r="X3854" s="39"/>
      <c r="Y3854" s="39"/>
      <c r="AN3854" s="68"/>
      <c r="AO3854" s="68"/>
    </row>
    <row r="3855" spans="1:41" s="43" customFormat="1" x14ac:dyDescent="0.25">
      <c r="A3855" s="42"/>
      <c r="B3855" s="42"/>
      <c r="C3855" s="42"/>
      <c r="D3855" s="42"/>
      <c r="E3855" s="42"/>
      <c r="F3855" s="62"/>
      <c r="G3855" s="62"/>
      <c r="H3855" s="63"/>
      <c r="I3855" s="293"/>
      <c r="K3855" s="42"/>
      <c r="L3855" s="42"/>
      <c r="M3855" s="42"/>
      <c r="N3855" s="42"/>
      <c r="O3855" s="63"/>
      <c r="P3855" s="42"/>
      <c r="Q3855" s="42"/>
      <c r="S3855" s="42"/>
      <c r="T3855" s="39"/>
      <c r="U3855" s="39"/>
      <c r="V3855" s="39"/>
      <c r="W3855" s="39"/>
      <c r="X3855" s="39"/>
      <c r="Y3855" s="39"/>
      <c r="AN3855" s="68"/>
      <c r="AO3855" s="68"/>
    </row>
    <row r="3856" spans="1:41" s="43" customFormat="1" x14ac:dyDescent="0.25">
      <c r="A3856" s="42"/>
      <c r="B3856" s="42"/>
      <c r="C3856" s="42"/>
      <c r="D3856" s="42"/>
      <c r="E3856" s="42"/>
      <c r="F3856" s="62"/>
      <c r="G3856" s="62"/>
      <c r="H3856" s="63"/>
      <c r="I3856" s="293"/>
      <c r="K3856" s="42"/>
      <c r="L3856" s="42"/>
      <c r="M3856" s="42"/>
      <c r="N3856" s="42"/>
      <c r="O3856" s="63"/>
      <c r="P3856" s="42"/>
      <c r="Q3856" s="42"/>
      <c r="S3856" s="42"/>
      <c r="T3856" s="39"/>
      <c r="U3856" s="39"/>
      <c r="V3856" s="39"/>
      <c r="W3856" s="39"/>
      <c r="X3856" s="39"/>
      <c r="Y3856" s="39"/>
      <c r="AN3856" s="68"/>
      <c r="AO3856" s="68"/>
    </row>
    <row r="3857" spans="1:41" s="43" customFormat="1" x14ac:dyDescent="0.25">
      <c r="A3857" s="42"/>
      <c r="B3857" s="42"/>
      <c r="C3857" s="42"/>
      <c r="D3857" s="42"/>
      <c r="E3857" s="42"/>
      <c r="F3857" s="62"/>
      <c r="G3857" s="62"/>
      <c r="H3857" s="63"/>
      <c r="I3857" s="293"/>
      <c r="K3857" s="42"/>
      <c r="L3857" s="42"/>
      <c r="M3857" s="42"/>
      <c r="N3857" s="42"/>
      <c r="O3857" s="63"/>
      <c r="P3857" s="42"/>
      <c r="Q3857" s="42"/>
      <c r="S3857" s="42"/>
      <c r="T3857" s="39"/>
      <c r="U3857" s="39"/>
      <c r="V3857" s="39"/>
      <c r="W3857" s="39"/>
      <c r="X3857" s="39"/>
      <c r="Y3857" s="39"/>
      <c r="AN3857" s="68"/>
      <c r="AO3857" s="68"/>
    </row>
    <row r="3858" spans="1:41" s="43" customFormat="1" x14ac:dyDescent="0.25">
      <c r="A3858" s="42"/>
      <c r="B3858" s="42"/>
      <c r="C3858" s="42"/>
      <c r="D3858" s="42"/>
      <c r="E3858" s="42"/>
      <c r="F3858" s="62"/>
      <c r="G3858" s="62"/>
      <c r="H3858" s="63"/>
      <c r="I3858" s="293"/>
      <c r="K3858" s="42"/>
      <c r="L3858" s="42"/>
      <c r="M3858" s="42"/>
      <c r="N3858" s="42"/>
      <c r="O3858" s="63"/>
      <c r="P3858" s="42"/>
      <c r="Q3858" s="42"/>
      <c r="S3858" s="42"/>
      <c r="T3858" s="39"/>
      <c r="U3858" s="39"/>
      <c r="V3858" s="39"/>
      <c r="W3858" s="39"/>
      <c r="X3858" s="39"/>
      <c r="Y3858" s="39"/>
      <c r="AN3858" s="68"/>
      <c r="AO3858" s="68"/>
    </row>
    <row r="3859" spans="1:41" s="43" customFormat="1" x14ac:dyDescent="0.25">
      <c r="A3859" s="42"/>
      <c r="B3859" s="42"/>
      <c r="C3859" s="42"/>
      <c r="D3859" s="42"/>
      <c r="E3859" s="42"/>
      <c r="F3859" s="62"/>
      <c r="G3859" s="62"/>
      <c r="H3859" s="63"/>
      <c r="I3859" s="293"/>
      <c r="K3859" s="42"/>
      <c r="L3859" s="42"/>
      <c r="M3859" s="42"/>
      <c r="N3859" s="42"/>
      <c r="O3859" s="63"/>
      <c r="P3859" s="42"/>
      <c r="Q3859" s="42"/>
      <c r="S3859" s="42"/>
      <c r="T3859" s="39"/>
      <c r="U3859" s="39"/>
      <c r="V3859" s="39"/>
      <c r="W3859" s="39"/>
      <c r="X3859" s="39"/>
      <c r="Y3859" s="39"/>
      <c r="AN3859" s="68"/>
      <c r="AO3859" s="68"/>
    </row>
    <row r="3860" spans="1:41" s="43" customFormat="1" x14ac:dyDescent="0.25">
      <c r="A3860" s="42"/>
      <c r="B3860" s="42"/>
      <c r="C3860" s="42"/>
      <c r="D3860" s="42"/>
      <c r="E3860" s="42"/>
      <c r="F3860" s="62"/>
      <c r="G3860" s="62"/>
      <c r="H3860" s="63"/>
      <c r="I3860" s="293"/>
      <c r="K3860" s="42"/>
      <c r="L3860" s="42"/>
      <c r="M3860" s="42"/>
      <c r="N3860" s="42"/>
      <c r="O3860" s="63"/>
      <c r="P3860" s="42"/>
      <c r="Q3860" s="42"/>
      <c r="S3860" s="42"/>
      <c r="T3860" s="39"/>
      <c r="U3860" s="39"/>
      <c r="V3860" s="39"/>
      <c r="W3860" s="39"/>
      <c r="X3860" s="39"/>
      <c r="Y3860" s="39"/>
      <c r="AN3860" s="68"/>
      <c r="AO3860" s="68"/>
    </row>
    <row r="3861" spans="1:41" s="43" customFormat="1" x14ac:dyDescent="0.25">
      <c r="A3861" s="42"/>
      <c r="B3861" s="42"/>
      <c r="C3861" s="42"/>
      <c r="D3861" s="42"/>
      <c r="E3861" s="42"/>
      <c r="F3861" s="62"/>
      <c r="G3861" s="62"/>
      <c r="H3861" s="63"/>
      <c r="I3861" s="293"/>
      <c r="K3861" s="42"/>
      <c r="L3861" s="42"/>
      <c r="M3861" s="42"/>
      <c r="N3861" s="42"/>
      <c r="O3861" s="63"/>
      <c r="P3861" s="42"/>
      <c r="Q3861" s="42"/>
      <c r="S3861" s="42"/>
      <c r="T3861" s="39"/>
      <c r="U3861" s="39"/>
      <c r="V3861" s="39"/>
      <c r="W3861" s="39"/>
      <c r="X3861" s="39"/>
      <c r="Y3861" s="39"/>
      <c r="AN3861" s="68"/>
      <c r="AO3861" s="68"/>
    </row>
    <row r="3862" spans="1:41" s="43" customFormat="1" x14ac:dyDescent="0.25">
      <c r="A3862" s="42"/>
      <c r="B3862" s="42"/>
      <c r="C3862" s="42"/>
      <c r="D3862" s="42"/>
      <c r="E3862" s="42"/>
      <c r="F3862" s="62"/>
      <c r="G3862" s="62"/>
      <c r="H3862" s="63"/>
      <c r="I3862" s="293"/>
      <c r="K3862" s="42"/>
      <c r="L3862" s="42"/>
      <c r="M3862" s="42"/>
      <c r="N3862" s="42"/>
      <c r="O3862" s="63"/>
      <c r="P3862" s="42"/>
      <c r="Q3862" s="42"/>
      <c r="S3862" s="42"/>
      <c r="T3862" s="39"/>
      <c r="U3862" s="39"/>
      <c r="V3862" s="39"/>
      <c r="W3862" s="39"/>
      <c r="X3862" s="39"/>
      <c r="Y3862" s="39"/>
      <c r="AN3862" s="68"/>
      <c r="AO3862" s="68"/>
    </row>
    <row r="3863" spans="1:41" s="43" customFormat="1" x14ac:dyDescent="0.25">
      <c r="A3863" s="42"/>
      <c r="B3863" s="42"/>
      <c r="C3863" s="42"/>
      <c r="D3863" s="42"/>
      <c r="E3863" s="42"/>
      <c r="F3863" s="62"/>
      <c r="G3863" s="62"/>
      <c r="H3863" s="63"/>
      <c r="I3863" s="293"/>
      <c r="K3863" s="42"/>
      <c r="L3863" s="42"/>
      <c r="M3863" s="42"/>
      <c r="N3863" s="42"/>
      <c r="O3863" s="63"/>
      <c r="P3863" s="42"/>
      <c r="Q3863" s="42"/>
      <c r="S3863" s="42"/>
      <c r="T3863" s="39"/>
      <c r="U3863" s="39"/>
      <c r="V3863" s="39"/>
      <c r="W3863" s="39"/>
      <c r="X3863" s="39"/>
      <c r="Y3863" s="39"/>
      <c r="AN3863" s="68"/>
      <c r="AO3863" s="68"/>
    </row>
    <row r="3864" spans="1:41" s="43" customFormat="1" x14ac:dyDescent="0.25">
      <c r="A3864" s="42"/>
      <c r="B3864" s="42"/>
      <c r="C3864" s="42"/>
      <c r="D3864" s="42"/>
      <c r="E3864" s="42"/>
      <c r="F3864" s="62"/>
      <c r="G3864" s="62"/>
      <c r="H3864" s="63"/>
      <c r="I3864" s="293"/>
      <c r="K3864" s="42"/>
      <c r="L3864" s="42"/>
      <c r="M3864" s="42"/>
      <c r="N3864" s="42"/>
      <c r="O3864" s="63"/>
      <c r="P3864" s="42"/>
      <c r="Q3864" s="42"/>
      <c r="S3864" s="42"/>
      <c r="T3864" s="39"/>
      <c r="U3864" s="39"/>
      <c r="V3864" s="39"/>
      <c r="W3864" s="39"/>
      <c r="X3864" s="39"/>
      <c r="Y3864" s="39"/>
      <c r="AN3864" s="68"/>
      <c r="AO3864" s="68"/>
    </row>
    <row r="3865" spans="1:41" s="43" customFormat="1" x14ac:dyDescent="0.25">
      <c r="A3865" s="42"/>
      <c r="B3865" s="42"/>
      <c r="C3865" s="42"/>
      <c r="D3865" s="42"/>
      <c r="E3865" s="42"/>
      <c r="F3865" s="62"/>
      <c r="G3865" s="62"/>
      <c r="H3865" s="63"/>
      <c r="I3865" s="293"/>
      <c r="K3865" s="42"/>
      <c r="L3865" s="42"/>
      <c r="M3865" s="42"/>
      <c r="N3865" s="42"/>
      <c r="O3865" s="63"/>
      <c r="P3865" s="42"/>
      <c r="Q3865" s="42"/>
      <c r="S3865" s="42"/>
      <c r="T3865" s="39"/>
      <c r="U3865" s="39"/>
      <c r="V3865" s="39"/>
      <c r="W3865" s="39"/>
      <c r="X3865" s="39"/>
      <c r="Y3865" s="39"/>
      <c r="AN3865" s="68"/>
      <c r="AO3865" s="68"/>
    </row>
    <row r="3866" spans="1:41" s="43" customFormat="1" x14ac:dyDescent="0.25">
      <c r="A3866" s="42"/>
      <c r="B3866" s="42"/>
      <c r="C3866" s="42"/>
      <c r="D3866" s="42"/>
      <c r="E3866" s="42"/>
      <c r="F3866" s="62"/>
      <c r="G3866" s="62"/>
      <c r="H3866" s="63"/>
      <c r="I3866" s="293"/>
      <c r="K3866" s="42"/>
      <c r="L3866" s="42"/>
      <c r="M3866" s="42"/>
      <c r="N3866" s="42"/>
      <c r="O3866" s="63"/>
      <c r="P3866" s="42"/>
      <c r="Q3866" s="42"/>
      <c r="S3866" s="42"/>
      <c r="T3866" s="39"/>
      <c r="U3866" s="39"/>
      <c r="V3866" s="39"/>
      <c r="W3866" s="39"/>
      <c r="X3866" s="39"/>
      <c r="Y3866" s="39"/>
      <c r="AN3866" s="68"/>
      <c r="AO3866" s="68"/>
    </row>
    <row r="3867" spans="1:41" s="43" customFormat="1" x14ac:dyDescent="0.25">
      <c r="A3867" s="42"/>
      <c r="B3867" s="42"/>
      <c r="C3867" s="42"/>
      <c r="D3867" s="42"/>
      <c r="E3867" s="42"/>
      <c r="F3867" s="62"/>
      <c r="G3867" s="62"/>
      <c r="H3867" s="63"/>
      <c r="I3867" s="293"/>
      <c r="K3867" s="42"/>
      <c r="L3867" s="42"/>
      <c r="M3867" s="42"/>
      <c r="N3867" s="42"/>
      <c r="O3867" s="63"/>
      <c r="P3867" s="42"/>
      <c r="Q3867" s="42"/>
      <c r="S3867" s="42"/>
      <c r="T3867" s="39"/>
      <c r="U3867" s="39"/>
      <c r="V3867" s="39"/>
      <c r="W3867" s="39"/>
      <c r="X3867" s="39"/>
      <c r="Y3867" s="39"/>
      <c r="AN3867" s="68"/>
      <c r="AO3867" s="68"/>
    </row>
    <row r="3868" spans="1:41" s="43" customFormat="1" x14ac:dyDescent="0.25">
      <c r="A3868" s="42"/>
      <c r="B3868" s="42"/>
      <c r="C3868" s="42"/>
      <c r="D3868" s="42"/>
      <c r="E3868" s="42"/>
      <c r="F3868" s="62"/>
      <c r="G3868" s="62"/>
      <c r="H3868" s="63"/>
      <c r="I3868" s="293"/>
      <c r="K3868" s="42"/>
      <c r="L3868" s="42"/>
      <c r="M3868" s="42"/>
      <c r="N3868" s="42"/>
      <c r="O3868" s="63"/>
      <c r="P3868" s="42"/>
      <c r="Q3868" s="42"/>
      <c r="S3868" s="42"/>
      <c r="T3868" s="39"/>
      <c r="U3868" s="39"/>
      <c r="V3868" s="39"/>
      <c r="W3868" s="39"/>
      <c r="X3868" s="39"/>
      <c r="Y3868" s="39"/>
      <c r="AN3868" s="68"/>
      <c r="AO3868" s="68"/>
    </row>
    <row r="3869" spans="1:41" s="43" customFormat="1" x14ac:dyDescent="0.25">
      <c r="A3869" s="42"/>
      <c r="B3869" s="42"/>
      <c r="C3869" s="42"/>
      <c r="D3869" s="42"/>
      <c r="E3869" s="42"/>
      <c r="F3869" s="62"/>
      <c r="G3869" s="62"/>
      <c r="H3869" s="63"/>
      <c r="I3869" s="293"/>
      <c r="K3869" s="42"/>
      <c r="L3869" s="42"/>
      <c r="M3869" s="42"/>
      <c r="N3869" s="42"/>
      <c r="O3869" s="63"/>
      <c r="P3869" s="42"/>
      <c r="Q3869" s="42"/>
      <c r="S3869" s="42"/>
      <c r="T3869" s="39"/>
      <c r="U3869" s="39"/>
      <c r="V3869" s="39"/>
      <c r="W3869" s="39"/>
      <c r="X3869" s="39"/>
      <c r="Y3869" s="39"/>
      <c r="AN3869" s="68"/>
      <c r="AO3869" s="68"/>
    </row>
    <row r="3870" spans="1:41" s="43" customFormat="1" x14ac:dyDescent="0.25">
      <c r="A3870" s="42"/>
      <c r="B3870" s="42"/>
      <c r="C3870" s="42"/>
      <c r="D3870" s="42"/>
      <c r="E3870" s="42"/>
      <c r="F3870" s="62"/>
      <c r="G3870" s="62"/>
      <c r="H3870" s="63"/>
      <c r="I3870" s="293"/>
      <c r="K3870" s="42"/>
      <c r="L3870" s="42"/>
      <c r="M3870" s="42"/>
      <c r="N3870" s="42"/>
      <c r="O3870" s="63"/>
      <c r="P3870" s="42"/>
      <c r="Q3870" s="42"/>
      <c r="S3870" s="42"/>
      <c r="T3870" s="39"/>
      <c r="U3870" s="39"/>
      <c r="V3870" s="39"/>
      <c r="W3870" s="39"/>
      <c r="X3870" s="39"/>
      <c r="Y3870" s="39"/>
      <c r="AN3870" s="68"/>
      <c r="AO3870" s="68"/>
    </row>
    <row r="3871" spans="1:41" s="43" customFormat="1" x14ac:dyDescent="0.25">
      <c r="A3871" s="42"/>
      <c r="B3871" s="42"/>
      <c r="C3871" s="42"/>
      <c r="D3871" s="42"/>
      <c r="E3871" s="42"/>
      <c r="F3871" s="62"/>
      <c r="G3871" s="62"/>
      <c r="H3871" s="63"/>
      <c r="I3871" s="293"/>
      <c r="K3871" s="42"/>
      <c r="L3871" s="42"/>
      <c r="M3871" s="42"/>
      <c r="N3871" s="42"/>
      <c r="O3871" s="63"/>
      <c r="P3871" s="42"/>
      <c r="Q3871" s="42"/>
      <c r="S3871" s="42"/>
      <c r="T3871" s="39"/>
      <c r="U3871" s="39"/>
      <c r="V3871" s="39"/>
      <c r="W3871" s="39"/>
      <c r="X3871" s="39"/>
      <c r="Y3871" s="39"/>
      <c r="AN3871" s="68"/>
      <c r="AO3871" s="68"/>
    </row>
    <row r="3872" spans="1:41" s="43" customFormat="1" x14ac:dyDescent="0.25">
      <c r="A3872" s="42"/>
      <c r="B3872" s="42"/>
      <c r="C3872" s="42"/>
      <c r="D3872" s="42"/>
      <c r="E3872" s="42"/>
      <c r="F3872" s="62"/>
      <c r="G3872" s="62"/>
      <c r="H3872" s="63"/>
      <c r="I3872" s="293"/>
      <c r="K3872" s="42"/>
      <c r="L3872" s="42"/>
      <c r="M3872" s="42"/>
      <c r="N3872" s="42"/>
      <c r="O3872" s="63"/>
      <c r="P3872" s="42"/>
      <c r="Q3872" s="42"/>
      <c r="S3872" s="42"/>
      <c r="T3872" s="39"/>
      <c r="U3872" s="39"/>
      <c r="V3872" s="39"/>
      <c r="W3872" s="39"/>
      <c r="X3872" s="39"/>
      <c r="Y3872" s="39"/>
      <c r="AN3872" s="68"/>
      <c r="AO3872" s="68"/>
    </row>
    <row r="3873" spans="1:41" s="43" customFormat="1" x14ac:dyDescent="0.25">
      <c r="A3873" s="42"/>
      <c r="B3873" s="42"/>
      <c r="C3873" s="42"/>
      <c r="D3873" s="42"/>
      <c r="E3873" s="42"/>
      <c r="F3873" s="62"/>
      <c r="G3873" s="62"/>
      <c r="H3873" s="63"/>
      <c r="I3873" s="293"/>
      <c r="K3873" s="42"/>
      <c r="L3873" s="42"/>
      <c r="M3873" s="42"/>
      <c r="N3873" s="42"/>
      <c r="O3873" s="63"/>
      <c r="P3873" s="42"/>
      <c r="Q3873" s="42"/>
      <c r="S3873" s="42"/>
      <c r="T3873" s="39"/>
      <c r="U3873" s="39"/>
      <c r="V3873" s="39"/>
      <c r="W3873" s="39"/>
      <c r="X3873" s="39"/>
      <c r="Y3873" s="39"/>
      <c r="AN3873" s="68"/>
      <c r="AO3873" s="68"/>
    </row>
    <row r="3874" spans="1:41" s="43" customFormat="1" x14ac:dyDescent="0.25">
      <c r="A3874" s="42"/>
      <c r="B3874" s="42"/>
      <c r="C3874" s="42"/>
      <c r="D3874" s="42"/>
      <c r="E3874" s="42"/>
      <c r="F3874" s="62"/>
      <c r="G3874" s="62"/>
      <c r="H3874" s="63"/>
      <c r="I3874" s="293"/>
      <c r="K3874" s="42"/>
      <c r="L3874" s="42"/>
      <c r="M3874" s="42"/>
      <c r="N3874" s="42"/>
      <c r="O3874" s="63"/>
      <c r="P3874" s="42"/>
      <c r="Q3874" s="42"/>
      <c r="S3874" s="42"/>
      <c r="T3874" s="39"/>
      <c r="U3874" s="39"/>
      <c r="V3874" s="39"/>
      <c r="W3874" s="39"/>
      <c r="X3874" s="39"/>
      <c r="Y3874" s="39"/>
      <c r="AN3874" s="68"/>
      <c r="AO3874" s="68"/>
    </row>
    <row r="3875" spans="1:41" s="43" customFormat="1" x14ac:dyDescent="0.25">
      <c r="A3875" s="42"/>
      <c r="B3875" s="42"/>
      <c r="C3875" s="42"/>
      <c r="D3875" s="42"/>
      <c r="E3875" s="42"/>
      <c r="F3875" s="62"/>
      <c r="G3875" s="62"/>
      <c r="H3875" s="63"/>
      <c r="I3875" s="293"/>
      <c r="K3875" s="42"/>
      <c r="L3875" s="42"/>
      <c r="M3875" s="42"/>
      <c r="N3875" s="42"/>
      <c r="O3875" s="63"/>
      <c r="P3875" s="42"/>
      <c r="Q3875" s="42"/>
      <c r="S3875" s="42"/>
      <c r="T3875" s="39"/>
      <c r="U3875" s="39"/>
      <c r="V3875" s="39"/>
      <c r="W3875" s="39"/>
      <c r="X3875" s="39"/>
      <c r="Y3875" s="39"/>
      <c r="AN3875" s="68"/>
      <c r="AO3875" s="68"/>
    </row>
    <row r="3876" spans="1:41" s="43" customFormat="1" x14ac:dyDescent="0.25">
      <c r="A3876" s="42"/>
      <c r="B3876" s="42"/>
      <c r="C3876" s="42"/>
      <c r="D3876" s="42"/>
      <c r="E3876" s="42"/>
      <c r="F3876" s="62"/>
      <c r="G3876" s="62"/>
      <c r="H3876" s="63"/>
      <c r="I3876" s="293"/>
      <c r="K3876" s="42"/>
      <c r="L3876" s="42"/>
      <c r="M3876" s="42"/>
      <c r="N3876" s="42"/>
      <c r="O3876" s="63"/>
      <c r="P3876" s="42"/>
      <c r="Q3876" s="42"/>
      <c r="S3876" s="42"/>
      <c r="T3876" s="39"/>
      <c r="U3876" s="39"/>
      <c r="V3876" s="39"/>
      <c r="W3876" s="39"/>
      <c r="X3876" s="39"/>
      <c r="Y3876" s="39"/>
      <c r="AN3876" s="68"/>
      <c r="AO3876" s="68"/>
    </row>
    <row r="3877" spans="1:41" s="43" customFormat="1" x14ac:dyDescent="0.25">
      <c r="A3877" s="42"/>
      <c r="B3877" s="42"/>
      <c r="C3877" s="42"/>
      <c r="D3877" s="42"/>
      <c r="E3877" s="42"/>
      <c r="F3877" s="62"/>
      <c r="G3877" s="62"/>
      <c r="H3877" s="63"/>
      <c r="I3877" s="293"/>
      <c r="K3877" s="42"/>
      <c r="L3877" s="42"/>
      <c r="M3877" s="42"/>
      <c r="N3877" s="42"/>
      <c r="O3877" s="63"/>
      <c r="P3877" s="42"/>
      <c r="Q3877" s="42"/>
      <c r="S3877" s="42"/>
      <c r="T3877" s="39"/>
      <c r="U3877" s="39"/>
      <c r="V3877" s="39"/>
      <c r="W3877" s="39"/>
      <c r="X3877" s="39"/>
      <c r="Y3877" s="39"/>
      <c r="AN3877" s="68"/>
      <c r="AO3877" s="68"/>
    </row>
    <row r="3878" spans="1:41" s="43" customFormat="1" x14ac:dyDescent="0.25">
      <c r="A3878" s="42"/>
      <c r="B3878" s="42"/>
      <c r="C3878" s="42"/>
      <c r="D3878" s="42"/>
      <c r="E3878" s="42"/>
      <c r="F3878" s="62"/>
      <c r="G3878" s="62"/>
      <c r="H3878" s="63"/>
      <c r="I3878" s="293"/>
      <c r="K3878" s="42"/>
      <c r="L3878" s="42"/>
      <c r="M3878" s="42"/>
      <c r="N3878" s="42"/>
      <c r="O3878" s="63"/>
      <c r="P3878" s="42"/>
      <c r="Q3878" s="42"/>
      <c r="S3878" s="42"/>
      <c r="T3878" s="39"/>
      <c r="U3878" s="39"/>
      <c r="V3878" s="39"/>
      <c r="W3878" s="39"/>
      <c r="X3878" s="39"/>
      <c r="Y3878" s="39"/>
      <c r="AN3878" s="68"/>
      <c r="AO3878" s="68"/>
    </row>
    <row r="3879" spans="1:41" s="43" customFormat="1" x14ac:dyDescent="0.25">
      <c r="A3879" s="42"/>
      <c r="B3879" s="42"/>
      <c r="C3879" s="42"/>
      <c r="D3879" s="42"/>
      <c r="E3879" s="42"/>
      <c r="F3879" s="62"/>
      <c r="G3879" s="62"/>
      <c r="H3879" s="63"/>
      <c r="I3879" s="293"/>
      <c r="K3879" s="42"/>
      <c r="L3879" s="42"/>
      <c r="M3879" s="42"/>
      <c r="N3879" s="42"/>
      <c r="O3879" s="63"/>
      <c r="P3879" s="42"/>
      <c r="Q3879" s="42"/>
      <c r="S3879" s="42"/>
      <c r="T3879" s="39"/>
      <c r="U3879" s="39"/>
      <c r="V3879" s="39"/>
      <c r="W3879" s="39"/>
      <c r="X3879" s="39"/>
      <c r="Y3879" s="39"/>
      <c r="AN3879" s="68"/>
      <c r="AO3879" s="68"/>
    </row>
    <row r="3880" spans="1:41" s="43" customFormat="1" x14ac:dyDescent="0.25">
      <c r="A3880" s="42"/>
      <c r="B3880" s="42"/>
      <c r="C3880" s="42"/>
      <c r="D3880" s="42"/>
      <c r="E3880" s="42"/>
      <c r="F3880" s="62"/>
      <c r="G3880" s="62"/>
      <c r="H3880" s="63"/>
      <c r="I3880" s="293"/>
      <c r="K3880" s="42"/>
      <c r="L3880" s="42"/>
      <c r="M3880" s="42"/>
      <c r="N3880" s="42"/>
      <c r="O3880" s="63"/>
      <c r="P3880" s="42"/>
      <c r="Q3880" s="42"/>
      <c r="S3880" s="42"/>
      <c r="T3880" s="39"/>
      <c r="U3880" s="39"/>
      <c r="V3880" s="39"/>
      <c r="W3880" s="39"/>
      <c r="X3880" s="39"/>
      <c r="Y3880" s="39"/>
      <c r="AN3880" s="68"/>
      <c r="AO3880" s="68"/>
    </row>
    <row r="3881" spans="1:41" s="43" customFormat="1" x14ac:dyDescent="0.25">
      <c r="A3881" s="42"/>
      <c r="B3881" s="42"/>
      <c r="C3881" s="42"/>
      <c r="D3881" s="42"/>
      <c r="E3881" s="42"/>
      <c r="F3881" s="62"/>
      <c r="G3881" s="62"/>
      <c r="H3881" s="63"/>
      <c r="I3881" s="293"/>
      <c r="K3881" s="42"/>
      <c r="L3881" s="42"/>
      <c r="M3881" s="42"/>
      <c r="N3881" s="42"/>
      <c r="O3881" s="63"/>
      <c r="P3881" s="42"/>
      <c r="Q3881" s="42"/>
      <c r="S3881" s="42"/>
      <c r="T3881" s="39"/>
      <c r="U3881" s="39"/>
      <c r="V3881" s="39"/>
      <c r="W3881" s="39"/>
      <c r="X3881" s="39"/>
      <c r="Y3881" s="39"/>
      <c r="AN3881" s="68"/>
      <c r="AO3881" s="68"/>
    </row>
    <row r="3882" spans="1:41" s="43" customFormat="1" x14ac:dyDescent="0.25">
      <c r="A3882" s="42"/>
      <c r="B3882" s="42"/>
      <c r="C3882" s="42"/>
      <c r="D3882" s="42"/>
      <c r="E3882" s="42"/>
      <c r="F3882" s="62"/>
      <c r="G3882" s="62"/>
      <c r="H3882" s="63"/>
      <c r="I3882" s="293"/>
      <c r="K3882" s="42"/>
      <c r="L3882" s="42"/>
      <c r="M3882" s="42"/>
      <c r="N3882" s="42"/>
      <c r="O3882" s="63"/>
      <c r="P3882" s="42"/>
      <c r="Q3882" s="42"/>
      <c r="S3882" s="42"/>
      <c r="T3882" s="39"/>
      <c r="U3882" s="39"/>
      <c r="V3882" s="39"/>
      <c r="W3882" s="39"/>
      <c r="X3882" s="39"/>
      <c r="Y3882" s="39"/>
      <c r="AN3882" s="68"/>
      <c r="AO3882" s="68"/>
    </row>
    <row r="3883" spans="1:41" s="43" customFormat="1" x14ac:dyDescent="0.25">
      <c r="A3883" s="42"/>
      <c r="B3883" s="42"/>
      <c r="C3883" s="42"/>
      <c r="D3883" s="42"/>
      <c r="E3883" s="42"/>
      <c r="F3883" s="62"/>
      <c r="G3883" s="62"/>
      <c r="H3883" s="63"/>
      <c r="I3883" s="293"/>
      <c r="K3883" s="42"/>
      <c r="L3883" s="42"/>
      <c r="M3883" s="42"/>
      <c r="N3883" s="42"/>
      <c r="O3883" s="63"/>
      <c r="P3883" s="42"/>
      <c r="Q3883" s="42"/>
      <c r="S3883" s="42"/>
      <c r="T3883" s="39"/>
      <c r="U3883" s="39"/>
      <c r="V3883" s="39"/>
      <c r="W3883" s="39"/>
      <c r="X3883" s="39"/>
      <c r="Y3883" s="39"/>
      <c r="AN3883" s="68"/>
      <c r="AO3883" s="68"/>
    </row>
    <row r="3884" spans="1:41" s="43" customFormat="1" x14ac:dyDescent="0.25">
      <c r="A3884" s="42"/>
      <c r="B3884" s="42"/>
      <c r="C3884" s="42"/>
      <c r="D3884" s="42"/>
      <c r="E3884" s="42"/>
      <c r="F3884" s="62"/>
      <c r="G3884" s="62"/>
      <c r="H3884" s="63"/>
      <c r="I3884" s="293"/>
      <c r="K3884" s="42"/>
      <c r="L3884" s="42"/>
      <c r="M3884" s="42"/>
      <c r="N3884" s="42"/>
      <c r="O3884" s="63"/>
      <c r="P3884" s="42"/>
      <c r="Q3884" s="42"/>
      <c r="S3884" s="42"/>
      <c r="T3884" s="39"/>
      <c r="U3884" s="39"/>
      <c r="V3884" s="39"/>
      <c r="W3884" s="39"/>
      <c r="X3884" s="39"/>
      <c r="Y3884" s="39"/>
      <c r="AN3884" s="68"/>
      <c r="AO3884" s="68"/>
    </row>
    <row r="3885" spans="1:41" s="43" customFormat="1" x14ac:dyDescent="0.25">
      <c r="A3885" s="42"/>
      <c r="B3885" s="42"/>
      <c r="C3885" s="42"/>
      <c r="D3885" s="42"/>
      <c r="E3885" s="42"/>
      <c r="F3885" s="62"/>
      <c r="G3885" s="62"/>
      <c r="H3885" s="63"/>
      <c r="I3885" s="293"/>
      <c r="K3885" s="42"/>
      <c r="L3885" s="42"/>
      <c r="M3885" s="42"/>
      <c r="N3885" s="42"/>
      <c r="O3885" s="63"/>
      <c r="P3885" s="42"/>
      <c r="Q3885" s="42"/>
      <c r="S3885" s="42"/>
      <c r="T3885" s="39"/>
      <c r="U3885" s="39"/>
      <c r="V3885" s="39"/>
      <c r="W3885" s="39"/>
      <c r="X3885" s="39"/>
      <c r="Y3885" s="39"/>
      <c r="AN3885" s="68"/>
      <c r="AO3885" s="68"/>
    </row>
    <row r="3886" spans="1:41" s="43" customFormat="1" x14ac:dyDescent="0.25">
      <c r="A3886" s="42"/>
      <c r="B3886" s="42"/>
      <c r="C3886" s="42"/>
      <c r="D3886" s="42"/>
      <c r="E3886" s="42"/>
      <c r="F3886" s="62"/>
      <c r="G3886" s="62"/>
      <c r="H3886" s="63"/>
      <c r="I3886" s="293"/>
      <c r="K3886" s="42"/>
      <c r="L3886" s="42"/>
      <c r="M3886" s="42"/>
      <c r="N3886" s="42"/>
      <c r="O3886" s="63"/>
      <c r="P3886" s="42"/>
      <c r="Q3886" s="42"/>
      <c r="S3886" s="42"/>
      <c r="T3886" s="39"/>
      <c r="U3886" s="39"/>
      <c r="V3886" s="39"/>
      <c r="W3886" s="39"/>
      <c r="X3886" s="39"/>
      <c r="Y3886" s="39"/>
      <c r="AN3886" s="68"/>
      <c r="AO3886" s="68"/>
    </row>
    <row r="3887" spans="1:41" s="43" customFormat="1" x14ac:dyDescent="0.25">
      <c r="A3887" s="42"/>
      <c r="B3887" s="42"/>
      <c r="C3887" s="42"/>
      <c r="D3887" s="42"/>
      <c r="E3887" s="42"/>
      <c r="F3887" s="62"/>
      <c r="G3887" s="62"/>
      <c r="H3887" s="63"/>
      <c r="I3887" s="293"/>
      <c r="K3887" s="42"/>
      <c r="L3887" s="42"/>
      <c r="M3887" s="42"/>
      <c r="N3887" s="42"/>
      <c r="O3887" s="63"/>
      <c r="P3887" s="42"/>
      <c r="Q3887" s="42"/>
      <c r="S3887" s="42"/>
      <c r="T3887" s="39"/>
      <c r="U3887" s="39"/>
      <c r="V3887" s="39"/>
      <c r="W3887" s="39"/>
      <c r="X3887" s="39"/>
      <c r="Y3887" s="39"/>
      <c r="AN3887" s="68"/>
      <c r="AO3887" s="68"/>
    </row>
    <row r="3888" spans="1:41" s="43" customFormat="1" x14ac:dyDescent="0.25">
      <c r="A3888" s="42"/>
      <c r="B3888" s="42"/>
      <c r="C3888" s="42"/>
      <c r="D3888" s="42"/>
      <c r="E3888" s="42"/>
      <c r="F3888" s="62"/>
      <c r="G3888" s="62"/>
      <c r="H3888" s="63"/>
      <c r="I3888" s="293"/>
      <c r="K3888" s="42"/>
      <c r="L3888" s="42"/>
      <c r="M3888" s="42"/>
      <c r="N3888" s="42"/>
      <c r="O3888" s="63"/>
      <c r="P3888" s="42"/>
      <c r="Q3888" s="42"/>
      <c r="S3888" s="42"/>
      <c r="T3888" s="39"/>
      <c r="U3888" s="39"/>
      <c r="V3888" s="39"/>
      <c r="W3888" s="39"/>
      <c r="X3888" s="39"/>
      <c r="Y3888" s="39"/>
      <c r="AN3888" s="68"/>
      <c r="AO3888" s="68"/>
    </row>
    <row r="3889" spans="1:41" s="43" customFormat="1" x14ac:dyDescent="0.25">
      <c r="A3889" s="42"/>
      <c r="B3889" s="42"/>
      <c r="C3889" s="42"/>
      <c r="D3889" s="42"/>
      <c r="E3889" s="42"/>
      <c r="F3889" s="62"/>
      <c r="G3889" s="62"/>
      <c r="H3889" s="63"/>
      <c r="I3889" s="293"/>
      <c r="K3889" s="42"/>
      <c r="L3889" s="42"/>
      <c r="M3889" s="42"/>
      <c r="N3889" s="42"/>
      <c r="O3889" s="63"/>
      <c r="P3889" s="42"/>
      <c r="Q3889" s="42"/>
      <c r="S3889" s="42"/>
      <c r="T3889" s="39"/>
      <c r="U3889" s="39"/>
      <c r="V3889" s="39"/>
      <c r="W3889" s="39"/>
      <c r="X3889" s="39"/>
      <c r="Y3889" s="39"/>
      <c r="AN3889" s="68"/>
      <c r="AO3889" s="68"/>
    </row>
    <row r="3890" spans="1:41" s="43" customFormat="1" x14ac:dyDescent="0.25">
      <c r="A3890" s="42"/>
      <c r="B3890" s="42"/>
      <c r="C3890" s="42"/>
      <c r="D3890" s="42"/>
      <c r="E3890" s="42"/>
      <c r="F3890" s="62"/>
      <c r="G3890" s="62"/>
      <c r="H3890" s="63"/>
      <c r="I3890" s="293"/>
      <c r="K3890" s="42"/>
      <c r="L3890" s="42"/>
      <c r="M3890" s="42"/>
      <c r="N3890" s="42"/>
      <c r="O3890" s="63"/>
      <c r="P3890" s="42"/>
      <c r="Q3890" s="42"/>
      <c r="S3890" s="42"/>
      <c r="T3890" s="39"/>
      <c r="U3890" s="39"/>
      <c r="V3890" s="39"/>
      <c r="W3890" s="39"/>
      <c r="X3890" s="39"/>
      <c r="Y3890" s="39"/>
      <c r="AN3890" s="68"/>
      <c r="AO3890" s="68"/>
    </row>
    <row r="3891" spans="1:41" s="43" customFormat="1" x14ac:dyDescent="0.25">
      <c r="A3891" s="42"/>
      <c r="B3891" s="42"/>
      <c r="C3891" s="42"/>
      <c r="D3891" s="42"/>
      <c r="E3891" s="42"/>
      <c r="F3891" s="62"/>
      <c r="G3891" s="62"/>
      <c r="H3891" s="63"/>
      <c r="I3891" s="293"/>
      <c r="K3891" s="42"/>
      <c r="L3891" s="42"/>
      <c r="M3891" s="42"/>
      <c r="N3891" s="42"/>
      <c r="O3891" s="63"/>
      <c r="P3891" s="42"/>
      <c r="Q3891" s="42"/>
      <c r="S3891" s="42"/>
      <c r="T3891" s="39"/>
      <c r="U3891" s="39"/>
      <c r="V3891" s="39"/>
      <c r="W3891" s="39"/>
      <c r="X3891" s="39"/>
      <c r="Y3891" s="39"/>
      <c r="AN3891" s="68"/>
      <c r="AO3891" s="68"/>
    </row>
    <row r="3892" spans="1:41" s="43" customFormat="1" x14ac:dyDescent="0.25">
      <c r="A3892" s="42"/>
      <c r="B3892" s="42"/>
      <c r="C3892" s="42"/>
      <c r="D3892" s="42"/>
      <c r="E3892" s="42"/>
      <c r="F3892" s="62"/>
      <c r="G3892" s="62"/>
      <c r="H3892" s="63"/>
      <c r="I3892" s="293"/>
      <c r="K3892" s="42"/>
      <c r="L3892" s="42"/>
      <c r="M3892" s="42"/>
      <c r="N3892" s="42"/>
      <c r="O3892" s="63"/>
      <c r="P3892" s="42"/>
      <c r="Q3892" s="42"/>
      <c r="S3892" s="42"/>
      <c r="T3892" s="39"/>
      <c r="U3892" s="39"/>
      <c r="V3892" s="39"/>
      <c r="W3892" s="39"/>
      <c r="X3892" s="39"/>
      <c r="Y3892" s="39"/>
      <c r="AN3892" s="68"/>
      <c r="AO3892" s="68"/>
    </row>
    <row r="3893" spans="1:41" s="43" customFormat="1" x14ac:dyDescent="0.25">
      <c r="A3893" s="42"/>
      <c r="B3893" s="42"/>
      <c r="C3893" s="42"/>
      <c r="D3893" s="42"/>
      <c r="E3893" s="42"/>
      <c r="F3893" s="62"/>
      <c r="G3893" s="62"/>
      <c r="H3893" s="63"/>
      <c r="I3893" s="293"/>
      <c r="K3893" s="42"/>
      <c r="L3893" s="42"/>
      <c r="M3893" s="42"/>
      <c r="N3893" s="42"/>
      <c r="O3893" s="63"/>
      <c r="P3893" s="42"/>
      <c r="Q3893" s="42"/>
      <c r="S3893" s="42"/>
      <c r="T3893" s="39"/>
      <c r="U3893" s="39"/>
      <c r="V3893" s="39"/>
      <c r="W3893" s="39"/>
      <c r="X3893" s="39"/>
      <c r="Y3893" s="39"/>
      <c r="AN3893" s="68"/>
      <c r="AO3893" s="68"/>
    </row>
    <row r="3894" spans="1:41" s="43" customFormat="1" x14ac:dyDescent="0.25">
      <c r="A3894" s="42"/>
      <c r="B3894" s="42"/>
      <c r="C3894" s="42"/>
      <c r="D3894" s="42"/>
      <c r="E3894" s="42"/>
      <c r="F3894" s="62"/>
      <c r="G3894" s="62"/>
      <c r="H3894" s="63"/>
      <c r="I3894" s="293"/>
      <c r="K3894" s="42"/>
      <c r="L3894" s="42"/>
      <c r="M3894" s="42"/>
      <c r="N3894" s="42"/>
      <c r="O3894" s="63"/>
      <c r="P3894" s="42"/>
      <c r="Q3894" s="42"/>
      <c r="S3894" s="42"/>
      <c r="T3894" s="39"/>
      <c r="U3894" s="39"/>
      <c r="V3894" s="39"/>
      <c r="W3894" s="39"/>
      <c r="X3894" s="39"/>
      <c r="Y3894" s="39"/>
      <c r="AN3894" s="68"/>
      <c r="AO3894" s="68"/>
    </row>
    <row r="3895" spans="1:41" s="43" customFormat="1" x14ac:dyDescent="0.25">
      <c r="A3895" s="42"/>
      <c r="B3895" s="42"/>
      <c r="C3895" s="42"/>
      <c r="D3895" s="42"/>
      <c r="E3895" s="42"/>
      <c r="F3895" s="62"/>
      <c r="G3895" s="62"/>
      <c r="H3895" s="63"/>
      <c r="I3895" s="293"/>
      <c r="K3895" s="42"/>
      <c r="L3895" s="42"/>
      <c r="M3895" s="42"/>
      <c r="N3895" s="42"/>
      <c r="O3895" s="63"/>
      <c r="P3895" s="42"/>
      <c r="Q3895" s="42"/>
      <c r="S3895" s="42"/>
      <c r="T3895" s="39"/>
      <c r="U3895" s="39"/>
      <c r="V3895" s="39"/>
      <c r="W3895" s="39"/>
      <c r="X3895" s="39"/>
      <c r="Y3895" s="39"/>
      <c r="AN3895" s="68"/>
      <c r="AO3895" s="68"/>
    </row>
    <row r="3896" spans="1:41" s="43" customFormat="1" x14ac:dyDescent="0.25">
      <c r="A3896" s="42"/>
      <c r="B3896" s="42"/>
      <c r="C3896" s="42"/>
      <c r="D3896" s="42"/>
      <c r="E3896" s="42"/>
      <c r="F3896" s="62"/>
      <c r="G3896" s="62"/>
      <c r="H3896" s="63"/>
      <c r="I3896" s="293"/>
      <c r="K3896" s="42"/>
      <c r="L3896" s="42"/>
      <c r="M3896" s="42"/>
      <c r="N3896" s="42"/>
      <c r="O3896" s="63"/>
      <c r="P3896" s="42"/>
      <c r="Q3896" s="42"/>
      <c r="S3896" s="42"/>
      <c r="T3896" s="39"/>
      <c r="U3896" s="39"/>
      <c r="V3896" s="39"/>
      <c r="W3896" s="39"/>
      <c r="X3896" s="39"/>
      <c r="Y3896" s="39"/>
      <c r="AN3896" s="68"/>
      <c r="AO3896" s="68"/>
    </row>
    <row r="3897" spans="1:41" s="43" customFormat="1" x14ac:dyDescent="0.25">
      <c r="A3897" s="42"/>
      <c r="B3897" s="42"/>
      <c r="C3897" s="42"/>
      <c r="D3897" s="42"/>
      <c r="E3897" s="42"/>
      <c r="F3897" s="62"/>
      <c r="G3897" s="62"/>
      <c r="H3897" s="63"/>
      <c r="I3897" s="293"/>
      <c r="K3897" s="42"/>
      <c r="L3897" s="42"/>
      <c r="M3897" s="42"/>
      <c r="N3897" s="42"/>
      <c r="O3897" s="63"/>
      <c r="P3897" s="42"/>
      <c r="Q3897" s="42"/>
      <c r="S3897" s="42"/>
      <c r="T3897" s="39"/>
      <c r="U3897" s="39"/>
      <c r="V3897" s="39"/>
      <c r="W3897" s="39"/>
      <c r="X3897" s="39"/>
      <c r="Y3897" s="39"/>
      <c r="AN3897" s="68"/>
      <c r="AO3897" s="68"/>
    </row>
    <row r="3898" spans="1:41" s="43" customFormat="1" x14ac:dyDescent="0.25">
      <c r="A3898" s="42"/>
      <c r="B3898" s="42"/>
      <c r="C3898" s="42"/>
      <c r="D3898" s="42"/>
      <c r="E3898" s="42"/>
      <c r="F3898" s="62"/>
      <c r="G3898" s="62"/>
      <c r="H3898" s="63"/>
      <c r="I3898" s="293"/>
      <c r="K3898" s="42"/>
      <c r="L3898" s="42"/>
      <c r="M3898" s="42"/>
      <c r="N3898" s="42"/>
      <c r="O3898" s="63"/>
      <c r="P3898" s="42"/>
      <c r="Q3898" s="42"/>
      <c r="S3898" s="42"/>
      <c r="T3898" s="39"/>
      <c r="U3898" s="39"/>
      <c r="V3898" s="39"/>
      <c r="W3898" s="39"/>
      <c r="X3898" s="39"/>
      <c r="Y3898" s="39"/>
      <c r="AN3898" s="68"/>
      <c r="AO3898" s="68"/>
    </row>
    <row r="3899" spans="1:41" s="43" customFormat="1" x14ac:dyDescent="0.25">
      <c r="A3899" s="42"/>
      <c r="B3899" s="42"/>
      <c r="C3899" s="42"/>
      <c r="D3899" s="42"/>
      <c r="E3899" s="42"/>
      <c r="F3899" s="62"/>
      <c r="G3899" s="62"/>
      <c r="H3899" s="63"/>
      <c r="I3899" s="293"/>
      <c r="K3899" s="42"/>
      <c r="L3899" s="42"/>
      <c r="M3899" s="42"/>
      <c r="N3899" s="42"/>
      <c r="O3899" s="63"/>
      <c r="P3899" s="42"/>
      <c r="Q3899" s="42"/>
      <c r="S3899" s="42"/>
      <c r="T3899" s="39"/>
      <c r="U3899" s="39"/>
      <c r="V3899" s="39"/>
      <c r="W3899" s="39"/>
      <c r="X3899" s="39"/>
      <c r="Y3899" s="39"/>
      <c r="AN3899" s="68"/>
      <c r="AO3899" s="68"/>
    </row>
    <row r="3900" spans="1:41" s="43" customFormat="1" x14ac:dyDescent="0.25">
      <c r="A3900" s="42"/>
      <c r="B3900" s="42"/>
      <c r="C3900" s="42"/>
      <c r="D3900" s="42"/>
      <c r="E3900" s="42"/>
      <c r="F3900" s="62"/>
      <c r="G3900" s="62"/>
      <c r="H3900" s="63"/>
      <c r="I3900" s="293"/>
      <c r="K3900" s="42"/>
      <c r="L3900" s="42"/>
      <c r="M3900" s="42"/>
      <c r="N3900" s="42"/>
      <c r="O3900" s="63"/>
      <c r="P3900" s="42"/>
      <c r="Q3900" s="42"/>
      <c r="S3900" s="42"/>
      <c r="T3900" s="39"/>
      <c r="U3900" s="39"/>
      <c r="V3900" s="39"/>
      <c r="W3900" s="39"/>
      <c r="X3900" s="39"/>
      <c r="Y3900" s="39"/>
      <c r="AN3900" s="68"/>
      <c r="AO3900" s="68"/>
    </row>
    <row r="3901" spans="1:41" s="43" customFormat="1" x14ac:dyDescent="0.25">
      <c r="A3901" s="42"/>
      <c r="B3901" s="42"/>
      <c r="C3901" s="42"/>
      <c r="D3901" s="42"/>
      <c r="E3901" s="42"/>
      <c r="F3901" s="62"/>
      <c r="G3901" s="62"/>
      <c r="H3901" s="63"/>
      <c r="I3901" s="293"/>
      <c r="K3901" s="42"/>
      <c r="L3901" s="42"/>
      <c r="M3901" s="42"/>
      <c r="N3901" s="42"/>
      <c r="O3901" s="63"/>
      <c r="P3901" s="42"/>
      <c r="Q3901" s="42"/>
      <c r="S3901" s="42"/>
      <c r="T3901" s="39"/>
      <c r="U3901" s="39"/>
      <c r="V3901" s="39"/>
      <c r="W3901" s="39"/>
      <c r="X3901" s="39"/>
      <c r="Y3901" s="39"/>
      <c r="AN3901" s="68"/>
      <c r="AO3901" s="68"/>
    </row>
    <row r="3902" spans="1:41" s="43" customFormat="1" x14ac:dyDescent="0.25">
      <c r="A3902" s="42"/>
      <c r="B3902" s="42"/>
      <c r="C3902" s="42"/>
      <c r="D3902" s="42"/>
      <c r="E3902" s="42"/>
      <c r="F3902" s="62"/>
      <c r="G3902" s="62"/>
      <c r="H3902" s="63"/>
      <c r="I3902" s="293"/>
      <c r="K3902" s="42"/>
      <c r="L3902" s="42"/>
      <c r="M3902" s="42"/>
      <c r="N3902" s="42"/>
      <c r="O3902" s="63"/>
      <c r="P3902" s="42"/>
      <c r="Q3902" s="42"/>
      <c r="S3902" s="42"/>
      <c r="T3902" s="39"/>
      <c r="U3902" s="39"/>
      <c r="V3902" s="39"/>
      <c r="W3902" s="39"/>
      <c r="X3902" s="39"/>
      <c r="Y3902" s="39"/>
      <c r="AN3902" s="68"/>
      <c r="AO3902" s="68"/>
    </row>
    <row r="3903" spans="1:41" s="43" customFormat="1" x14ac:dyDescent="0.25">
      <c r="A3903" s="42"/>
      <c r="B3903" s="42"/>
      <c r="C3903" s="42"/>
      <c r="D3903" s="42"/>
      <c r="E3903" s="42"/>
      <c r="F3903" s="62"/>
      <c r="G3903" s="62"/>
      <c r="H3903" s="63"/>
      <c r="I3903" s="293"/>
      <c r="K3903" s="42"/>
      <c r="L3903" s="42"/>
      <c r="M3903" s="42"/>
      <c r="N3903" s="42"/>
      <c r="O3903" s="63"/>
      <c r="P3903" s="42"/>
      <c r="Q3903" s="42"/>
      <c r="S3903" s="42"/>
      <c r="T3903" s="39"/>
      <c r="U3903" s="39"/>
      <c r="V3903" s="39"/>
      <c r="W3903" s="39"/>
      <c r="X3903" s="39"/>
      <c r="Y3903" s="39"/>
      <c r="AN3903" s="68"/>
      <c r="AO3903" s="68"/>
    </row>
    <row r="3904" spans="1:41" s="43" customFormat="1" x14ac:dyDescent="0.25">
      <c r="A3904" s="42"/>
      <c r="B3904" s="42"/>
      <c r="C3904" s="42"/>
      <c r="D3904" s="42"/>
      <c r="E3904" s="42"/>
      <c r="F3904" s="62"/>
      <c r="G3904" s="62"/>
      <c r="H3904" s="63"/>
      <c r="I3904" s="293"/>
      <c r="K3904" s="42"/>
      <c r="L3904" s="42"/>
      <c r="M3904" s="42"/>
      <c r="N3904" s="42"/>
      <c r="O3904" s="63"/>
      <c r="P3904" s="42"/>
      <c r="Q3904" s="42"/>
      <c r="S3904" s="42"/>
      <c r="T3904" s="39"/>
      <c r="U3904" s="39"/>
      <c r="V3904" s="39"/>
      <c r="W3904" s="39"/>
      <c r="X3904" s="39"/>
      <c r="Y3904" s="39"/>
      <c r="AN3904" s="68"/>
      <c r="AO3904" s="68"/>
    </row>
    <row r="3905" spans="1:41" s="43" customFormat="1" x14ac:dyDescent="0.25">
      <c r="A3905" s="42"/>
      <c r="B3905" s="42"/>
      <c r="C3905" s="42"/>
      <c r="D3905" s="42"/>
      <c r="E3905" s="42"/>
      <c r="F3905" s="62"/>
      <c r="G3905" s="62"/>
      <c r="H3905" s="63"/>
      <c r="I3905" s="293"/>
      <c r="K3905" s="42"/>
      <c r="L3905" s="42"/>
      <c r="M3905" s="42"/>
      <c r="N3905" s="42"/>
      <c r="O3905" s="63"/>
      <c r="P3905" s="42"/>
      <c r="Q3905" s="42"/>
      <c r="S3905" s="42"/>
      <c r="T3905" s="39"/>
      <c r="U3905" s="39"/>
      <c r="V3905" s="39"/>
      <c r="W3905" s="39"/>
      <c r="X3905" s="39"/>
      <c r="Y3905" s="39"/>
      <c r="AN3905" s="68"/>
      <c r="AO3905" s="68"/>
    </row>
    <row r="3906" spans="1:41" s="43" customFormat="1" x14ac:dyDescent="0.25">
      <c r="A3906" s="42"/>
      <c r="B3906" s="42"/>
      <c r="C3906" s="42"/>
      <c r="D3906" s="42"/>
      <c r="E3906" s="42"/>
      <c r="F3906" s="62"/>
      <c r="G3906" s="62"/>
      <c r="H3906" s="63"/>
      <c r="I3906" s="293"/>
      <c r="K3906" s="42"/>
      <c r="L3906" s="42"/>
      <c r="M3906" s="42"/>
      <c r="N3906" s="42"/>
      <c r="O3906" s="63"/>
      <c r="P3906" s="42"/>
      <c r="Q3906" s="42"/>
      <c r="S3906" s="42"/>
      <c r="T3906" s="39"/>
      <c r="U3906" s="39"/>
      <c r="V3906" s="39"/>
      <c r="W3906" s="39"/>
      <c r="X3906" s="39"/>
      <c r="Y3906" s="39"/>
      <c r="AN3906" s="68"/>
      <c r="AO3906" s="68"/>
    </row>
    <row r="3907" spans="1:41" s="43" customFormat="1" x14ac:dyDescent="0.25">
      <c r="A3907" s="42"/>
      <c r="B3907" s="42"/>
      <c r="C3907" s="42"/>
      <c r="D3907" s="42"/>
      <c r="E3907" s="42"/>
      <c r="F3907" s="62"/>
      <c r="G3907" s="62"/>
      <c r="H3907" s="63"/>
      <c r="I3907" s="293"/>
      <c r="K3907" s="42"/>
      <c r="L3907" s="42"/>
      <c r="M3907" s="42"/>
      <c r="N3907" s="42"/>
      <c r="O3907" s="63"/>
      <c r="P3907" s="42"/>
      <c r="Q3907" s="42"/>
      <c r="S3907" s="42"/>
      <c r="T3907" s="39"/>
      <c r="U3907" s="39"/>
      <c r="V3907" s="39"/>
      <c r="W3907" s="39"/>
      <c r="X3907" s="39"/>
      <c r="Y3907" s="39"/>
      <c r="AN3907" s="68"/>
      <c r="AO3907" s="68"/>
    </row>
    <row r="3908" spans="1:41" s="43" customFormat="1" x14ac:dyDescent="0.25">
      <c r="A3908" s="42"/>
      <c r="B3908" s="42"/>
      <c r="C3908" s="42"/>
      <c r="D3908" s="42"/>
      <c r="E3908" s="42"/>
      <c r="F3908" s="62"/>
      <c r="G3908" s="62"/>
      <c r="H3908" s="63"/>
      <c r="I3908" s="293"/>
      <c r="K3908" s="42"/>
      <c r="L3908" s="42"/>
      <c r="M3908" s="42"/>
      <c r="N3908" s="42"/>
      <c r="O3908" s="63"/>
      <c r="P3908" s="42"/>
      <c r="Q3908" s="42"/>
      <c r="S3908" s="42"/>
      <c r="T3908" s="39"/>
      <c r="U3908" s="39"/>
      <c r="V3908" s="39"/>
      <c r="W3908" s="39"/>
      <c r="X3908" s="39"/>
      <c r="Y3908" s="39"/>
      <c r="AN3908" s="68"/>
      <c r="AO3908" s="68"/>
    </row>
    <row r="3909" spans="1:41" s="43" customFormat="1" x14ac:dyDescent="0.25">
      <c r="A3909" s="42"/>
      <c r="B3909" s="42"/>
      <c r="C3909" s="42"/>
      <c r="D3909" s="42"/>
      <c r="E3909" s="42"/>
      <c r="F3909" s="62"/>
      <c r="G3909" s="62"/>
      <c r="H3909" s="63"/>
      <c r="I3909" s="293"/>
      <c r="K3909" s="42"/>
      <c r="L3909" s="42"/>
      <c r="M3909" s="42"/>
      <c r="N3909" s="42"/>
      <c r="O3909" s="63"/>
      <c r="P3909" s="42"/>
      <c r="Q3909" s="42"/>
      <c r="S3909" s="42"/>
      <c r="T3909" s="39"/>
      <c r="U3909" s="39"/>
      <c r="V3909" s="39"/>
      <c r="W3909" s="39"/>
      <c r="X3909" s="39"/>
      <c r="Y3909" s="39"/>
      <c r="AN3909" s="68"/>
      <c r="AO3909" s="68"/>
    </row>
    <row r="3910" spans="1:41" s="43" customFormat="1" x14ac:dyDescent="0.25">
      <c r="A3910" s="42"/>
      <c r="B3910" s="42"/>
      <c r="C3910" s="42"/>
      <c r="D3910" s="42"/>
      <c r="E3910" s="42"/>
      <c r="F3910" s="62"/>
      <c r="G3910" s="62"/>
      <c r="H3910" s="63"/>
      <c r="I3910" s="293"/>
      <c r="K3910" s="42"/>
      <c r="L3910" s="42"/>
      <c r="M3910" s="42"/>
      <c r="N3910" s="42"/>
      <c r="O3910" s="63"/>
      <c r="P3910" s="42"/>
      <c r="Q3910" s="42"/>
      <c r="S3910" s="42"/>
      <c r="T3910" s="39"/>
      <c r="U3910" s="39"/>
      <c r="V3910" s="39"/>
      <c r="W3910" s="39"/>
      <c r="X3910" s="39"/>
      <c r="Y3910" s="39"/>
      <c r="AN3910" s="68"/>
      <c r="AO3910" s="68"/>
    </row>
    <row r="3911" spans="1:41" s="43" customFormat="1" x14ac:dyDescent="0.25">
      <c r="A3911" s="42"/>
      <c r="B3911" s="42"/>
      <c r="C3911" s="42"/>
      <c r="D3911" s="42"/>
      <c r="E3911" s="42"/>
      <c r="F3911" s="62"/>
      <c r="G3911" s="62"/>
      <c r="H3911" s="63"/>
      <c r="I3911" s="293"/>
      <c r="K3911" s="42"/>
      <c r="L3911" s="42"/>
      <c r="M3911" s="42"/>
      <c r="N3911" s="42"/>
      <c r="O3911" s="63"/>
      <c r="P3911" s="42"/>
      <c r="Q3911" s="42"/>
      <c r="S3911" s="42"/>
      <c r="T3911" s="39"/>
      <c r="U3911" s="39"/>
      <c r="V3911" s="39"/>
      <c r="W3911" s="39"/>
      <c r="X3911" s="39"/>
      <c r="Y3911" s="39"/>
      <c r="AN3911" s="68"/>
      <c r="AO3911" s="68"/>
    </row>
    <row r="3912" spans="1:41" s="43" customFormat="1" x14ac:dyDescent="0.25">
      <c r="A3912" s="42"/>
      <c r="B3912" s="42"/>
      <c r="C3912" s="42"/>
      <c r="D3912" s="42"/>
      <c r="E3912" s="42"/>
      <c r="F3912" s="62"/>
      <c r="G3912" s="62"/>
      <c r="H3912" s="63"/>
      <c r="I3912" s="293"/>
      <c r="K3912" s="42"/>
      <c r="L3912" s="42"/>
      <c r="M3912" s="42"/>
      <c r="N3912" s="42"/>
      <c r="O3912" s="63"/>
      <c r="P3912" s="42"/>
      <c r="Q3912" s="42"/>
      <c r="S3912" s="42"/>
      <c r="T3912" s="39"/>
      <c r="U3912" s="39"/>
      <c r="V3912" s="39"/>
      <c r="W3912" s="39"/>
      <c r="X3912" s="39"/>
      <c r="Y3912" s="39"/>
      <c r="AN3912" s="68"/>
      <c r="AO3912" s="68"/>
    </row>
    <row r="3913" spans="1:41" s="43" customFormat="1" x14ac:dyDescent="0.25">
      <c r="A3913" s="42"/>
      <c r="B3913" s="42"/>
      <c r="C3913" s="42"/>
      <c r="D3913" s="42"/>
      <c r="E3913" s="42"/>
      <c r="F3913" s="62"/>
      <c r="G3913" s="62"/>
      <c r="H3913" s="63"/>
      <c r="I3913" s="293"/>
      <c r="K3913" s="42"/>
      <c r="L3913" s="42"/>
      <c r="M3913" s="42"/>
      <c r="N3913" s="42"/>
      <c r="O3913" s="63"/>
      <c r="P3913" s="42"/>
      <c r="Q3913" s="42"/>
      <c r="S3913" s="42"/>
      <c r="T3913" s="39"/>
      <c r="U3913" s="39"/>
      <c r="V3913" s="39"/>
      <c r="W3913" s="39"/>
      <c r="X3913" s="39"/>
      <c r="Y3913" s="39"/>
      <c r="AN3913" s="68"/>
      <c r="AO3913" s="68"/>
    </row>
    <row r="3914" spans="1:41" s="43" customFormat="1" x14ac:dyDescent="0.25">
      <c r="A3914" s="42"/>
      <c r="B3914" s="42"/>
      <c r="C3914" s="42"/>
      <c r="D3914" s="42"/>
      <c r="E3914" s="42"/>
      <c r="F3914" s="62"/>
      <c r="G3914" s="62"/>
      <c r="H3914" s="63"/>
      <c r="I3914" s="293"/>
      <c r="K3914" s="42"/>
      <c r="L3914" s="42"/>
      <c r="M3914" s="42"/>
      <c r="N3914" s="42"/>
      <c r="O3914" s="63"/>
      <c r="P3914" s="42"/>
      <c r="Q3914" s="42"/>
      <c r="S3914" s="42"/>
      <c r="T3914" s="39"/>
      <c r="U3914" s="39"/>
      <c r="V3914" s="39"/>
      <c r="W3914" s="39"/>
      <c r="X3914" s="39"/>
      <c r="Y3914" s="39"/>
      <c r="AN3914" s="68"/>
      <c r="AO3914" s="68"/>
    </row>
    <row r="3915" spans="1:41" s="43" customFormat="1" x14ac:dyDescent="0.25">
      <c r="A3915" s="42"/>
      <c r="B3915" s="42"/>
      <c r="C3915" s="42"/>
      <c r="D3915" s="42"/>
      <c r="E3915" s="42"/>
      <c r="F3915" s="62"/>
      <c r="G3915" s="62"/>
      <c r="H3915" s="63"/>
      <c r="I3915" s="293"/>
      <c r="K3915" s="42"/>
      <c r="L3915" s="42"/>
      <c r="M3915" s="42"/>
      <c r="N3915" s="42"/>
      <c r="O3915" s="63"/>
      <c r="P3915" s="42"/>
      <c r="Q3915" s="42"/>
      <c r="S3915" s="42"/>
      <c r="T3915" s="39"/>
      <c r="U3915" s="39"/>
      <c r="V3915" s="39"/>
      <c r="W3915" s="39"/>
      <c r="X3915" s="39"/>
      <c r="Y3915" s="39"/>
      <c r="AN3915" s="68"/>
      <c r="AO3915" s="68"/>
    </row>
    <row r="3916" spans="1:41" s="43" customFormat="1" x14ac:dyDescent="0.25">
      <c r="A3916" s="42"/>
      <c r="B3916" s="42"/>
      <c r="C3916" s="42"/>
      <c r="D3916" s="42"/>
      <c r="E3916" s="42"/>
      <c r="F3916" s="62"/>
      <c r="G3916" s="62"/>
      <c r="H3916" s="63"/>
      <c r="I3916" s="293"/>
      <c r="K3916" s="42"/>
      <c r="L3916" s="42"/>
      <c r="M3916" s="42"/>
      <c r="N3916" s="42"/>
      <c r="O3916" s="63"/>
      <c r="P3916" s="42"/>
      <c r="Q3916" s="42"/>
      <c r="S3916" s="42"/>
      <c r="T3916" s="39"/>
      <c r="U3916" s="39"/>
      <c r="V3916" s="39"/>
      <c r="W3916" s="39"/>
      <c r="X3916" s="39"/>
      <c r="Y3916" s="39"/>
      <c r="AN3916" s="68"/>
      <c r="AO3916" s="68"/>
    </row>
    <row r="3917" spans="1:41" s="43" customFormat="1" x14ac:dyDescent="0.25">
      <c r="A3917" s="42"/>
      <c r="B3917" s="42"/>
      <c r="C3917" s="42"/>
      <c r="D3917" s="42"/>
      <c r="E3917" s="42"/>
      <c r="F3917" s="62"/>
      <c r="G3917" s="62"/>
      <c r="H3917" s="63"/>
      <c r="I3917" s="293"/>
      <c r="K3917" s="42"/>
      <c r="L3917" s="42"/>
      <c r="M3917" s="42"/>
      <c r="N3917" s="42"/>
      <c r="O3917" s="63"/>
      <c r="P3917" s="42"/>
      <c r="Q3917" s="42"/>
      <c r="S3917" s="42"/>
      <c r="T3917" s="39"/>
      <c r="U3917" s="39"/>
      <c r="V3917" s="39"/>
      <c r="W3917" s="39"/>
      <c r="X3917" s="39"/>
      <c r="Y3917" s="39"/>
      <c r="AN3917" s="68"/>
      <c r="AO3917" s="68"/>
    </row>
    <row r="3918" spans="1:41" s="43" customFormat="1" x14ac:dyDescent="0.25">
      <c r="A3918" s="42"/>
      <c r="B3918" s="42"/>
      <c r="C3918" s="42"/>
      <c r="D3918" s="42"/>
      <c r="E3918" s="42"/>
      <c r="F3918" s="62"/>
      <c r="G3918" s="62"/>
      <c r="H3918" s="63"/>
      <c r="I3918" s="293"/>
      <c r="K3918" s="42"/>
      <c r="L3918" s="42"/>
      <c r="M3918" s="42"/>
      <c r="N3918" s="42"/>
      <c r="O3918" s="63"/>
      <c r="P3918" s="42"/>
      <c r="Q3918" s="42"/>
      <c r="S3918" s="42"/>
      <c r="T3918" s="39"/>
      <c r="U3918" s="39"/>
      <c r="V3918" s="39"/>
      <c r="W3918" s="39"/>
      <c r="X3918" s="39"/>
      <c r="Y3918" s="39"/>
      <c r="AN3918" s="68"/>
      <c r="AO3918" s="68"/>
    </row>
    <row r="3919" spans="1:41" s="43" customFormat="1" x14ac:dyDescent="0.25">
      <c r="A3919" s="42"/>
      <c r="B3919" s="42"/>
      <c r="C3919" s="42"/>
      <c r="D3919" s="42"/>
      <c r="E3919" s="42"/>
      <c r="F3919" s="62"/>
      <c r="G3919" s="62"/>
      <c r="H3919" s="63"/>
      <c r="I3919" s="293"/>
      <c r="K3919" s="42"/>
      <c r="L3919" s="42"/>
      <c r="M3919" s="42"/>
      <c r="N3919" s="42"/>
      <c r="O3919" s="63"/>
      <c r="P3919" s="42"/>
      <c r="Q3919" s="42"/>
      <c r="S3919" s="42"/>
      <c r="T3919" s="39"/>
      <c r="U3919" s="39"/>
      <c r="V3919" s="39"/>
      <c r="W3919" s="39"/>
      <c r="X3919" s="39"/>
      <c r="Y3919" s="39"/>
      <c r="AN3919" s="68"/>
      <c r="AO3919" s="68"/>
    </row>
    <row r="3920" spans="1:41" s="43" customFormat="1" x14ac:dyDescent="0.25">
      <c r="A3920" s="42"/>
      <c r="B3920" s="42"/>
      <c r="C3920" s="42"/>
      <c r="D3920" s="42"/>
      <c r="E3920" s="42"/>
      <c r="F3920" s="62"/>
      <c r="G3920" s="62"/>
      <c r="H3920" s="63"/>
      <c r="I3920" s="293"/>
      <c r="K3920" s="42"/>
      <c r="L3920" s="42"/>
      <c r="M3920" s="42"/>
      <c r="N3920" s="42"/>
      <c r="O3920" s="63"/>
      <c r="P3920" s="42"/>
      <c r="Q3920" s="42"/>
      <c r="S3920" s="42"/>
      <c r="T3920" s="39"/>
      <c r="U3920" s="39"/>
      <c r="V3920" s="39"/>
      <c r="W3920" s="39"/>
      <c r="X3920" s="39"/>
      <c r="Y3920" s="39"/>
      <c r="AN3920" s="68"/>
      <c r="AO3920" s="68"/>
    </row>
    <row r="3921" spans="1:41" s="43" customFormat="1" x14ac:dyDescent="0.25">
      <c r="A3921" s="42"/>
      <c r="B3921" s="42"/>
      <c r="C3921" s="42"/>
      <c r="D3921" s="42"/>
      <c r="E3921" s="42"/>
      <c r="F3921" s="62"/>
      <c r="G3921" s="62"/>
      <c r="H3921" s="63"/>
      <c r="I3921" s="293"/>
      <c r="K3921" s="42"/>
      <c r="L3921" s="42"/>
      <c r="M3921" s="42"/>
      <c r="N3921" s="42"/>
      <c r="O3921" s="63"/>
      <c r="P3921" s="42"/>
      <c r="Q3921" s="42"/>
      <c r="S3921" s="42"/>
      <c r="T3921" s="39"/>
      <c r="U3921" s="39"/>
      <c r="V3921" s="39"/>
      <c r="W3921" s="39"/>
      <c r="X3921" s="39"/>
      <c r="Y3921" s="39"/>
      <c r="AN3921" s="68"/>
      <c r="AO3921" s="68"/>
    </row>
    <row r="3922" spans="1:41" s="43" customFormat="1" x14ac:dyDescent="0.25">
      <c r="A3922" s="42"/>
      <c r="B3922" s="42"/>
      <c r="C3922" s="42"/>
      <c r="D3922" s="42"/>
      <c r="E3922" s="42"/>
      <c r="F3922" s="62"/>
      <c r="G3922" s="62"/>
      <c r="H3922" s="63"/>
      <c r="I3922" s="293"/>
      <c r="K3922" s="42"/>
      <c r="L3922" s="42"/>
      <c r="M3922" s="42"/>
      <c r="N3922" s="42"/>
      <c r="O3922" s="63"/>
      <c r="P3922" s="42"/>
      <c r="Q3922" s="42"/>
      <c r="S3922" s="42"/>
      <c r="T3922" s="39"/>
      <c r="U3922" s="39"/>
      <c r="V3922" s="39"/>
      <c r="W3922" s="39"/>
      <c r="X3922" s="39"/>
      <c r="Y3922" s="39"/>
      <c r="AN3922" s="68"/>
      <c r="AO3922" s="68"/>
    </row>
    <row r="3923" spans="1:41" s="43" customFormat="1" x14ac:dyDescent="0.25">
      <c r="A3923" s="42"/>
      <c r="B3923" s="42"/>
      <c r="C3923" s="42"/>
      <c r="D3923" s="42"/>
      <c r="E3923" s="42"/>
      <c r="F3923" s="62"/>
      <c r="G3923" s="62"/>
      <c r="H3923" s="63"/>
      <c r="I3923" s="293"/>
      <c r="K3923" s="42"/>
      <c r="L3923" s="42"/>
      <c r="M3923" s="42"/>
      <c r="N3923" s="42"/>
      <c r="O3923" s="63"/>
      <c r="P3923" s="42"/>
      <c r="Q3923" s="42"/>
      <c r="S3923" s="42"/>
      <c r="T3923" s="39"/>
      <c r="U3923" s="39"/>
      <c r="V3923" s="39"/>
      <c r="W3923" s="39"/>
      <c r="X3923" s="39"/>
      <c r="Y3923" s="39"/>
      <c r="AN3923" s="68"/>
      <c r="AO3923" s="68"/>
    </row>
    <row r="3924" spans="1:41" s="43" customFormat="1" x14ac:dyDescent="0.25">
      <c r="A3924" s="42"/>
      <c r="B3924" s="42"/>
      <c r="C3924" s="42"/>
      <c r="D3924" s="42"/>
      <c r="E3924" s="42"/>
      <c r="F3924" s="62"/>
      <c r="G3924" s="62"/>
      <c r="H3924" s="63"/>
      <c r="I3924" s="293"/>
      <c r="K3924" s="42"/>
      <c r="L3924" s="42"/>
      <c r="M3924" s="42"/>
      <c r="N3924" s="42"/>
      <c r="O3924" s="63"/>
      <c r="P3924" s="42"/>
      <c r="Q3924" s="42"/>
      <c r="S3924" s="42"/>
      <c r="T3924" s="39"/>
      <c r="U3924" s="39"/>
      <c r="V3924" s="39"/>
      <c r="W3924" s="39"/>
      <c r="X3924" s="39"/>
      <c r="Y3924" s="39"/>
      <c r="AN3924" s="68"/>
      <c r="AO3924" s="68"/>
    </row>
    <row r="3925" spans="1:41" s="43" customFormat="1" x14ac:dyDescent="0.25">
      <c r="A3925" s="42"/>
      <c r="B3925" s="42"/>
      <c r="C3925" s="42"/>
      <c r="D3925" s="42"/>
      <c r="E3925" s="42"/>
      <c r="F3925" s="62"/>
      <c r="G3925" s="62"/>
      <c r="H3925" s="63"/>
      <c r="I3925" s="293"/>
      <c r="K3925" s="42"/>
      <c r="L3925" s="42"/>
      <c r="M3925" s="42"/>
      <c r="N3925" s="42"/>
      <c r="O3925" s="63"/>
      <c r="P3925" s="42"/>
      <c r="Q3925" s="42"/>
      <c r="S3925" s="42"/>
      <c r="T3925" s="39"/>
      <c r="U3925" s="39"/>
      <c r="V3925" s="39"/>
      <c r="W3925" s="39"/>
      <c r="X3925" s="39"/>
      <c r="Y3925" s="39"/>
      <c r="AN3925" s="68"/>
      <c r="AO3925" s="68"/>
    </row>
    <row r="3926" spans="1:41" s="43" customFormat="1" x14ac:dyDescent="0.25">
      <c r="A3926" s="42"/>
      <c r="B3926" s="42"/>
      <c r="C3926" s="42"/>
      <c r="D3926" s="42"/>
      <c r="E3926" s="42"/>
      <c r="F3926" s="62"/>
      <c r="G3926" s="62"/>
      <c r="H3926" s="63"/>
      <c r="I3926" s="293"/>
      <c r="K3926" s="42"/>
      <c r="L3926" s="42"/>
      <c r="M3926" s="42"/>
      <c r="N3926" s="42"/>
      <c r="O3926" s="63"/>
      <c r="P3926" s="42"/>
      <c r="Q3926" s="42"/>
      <c r="S3926" s="42"/>
      <c r="T3926" s="39"/>
      <c r="U3926" s="39"/>
      <c r="V3926" s="39"/>
      <c r="W3926" s="39"/>
      <c r="X3926" s="39"/>
      <c r="Y3926" s="39"/>
      <c r="AN3926" s="68"/>
      <c r="AO3926" s="68"/>
    </row>
    <row r="3927" spans="1:41" s="43" customFormat="1" x14ac:dyDescent="0.25">
      <c r="A3927" s="42"/>
      <c r="B3927" s="42"/>
      <c r="C3927" s="42"/>
      <c r="D3927" s="42"/>
      <c r="E3927" s="42"/>
      <c r="F3927" s="62"/>
      <c r="G3927" s="62"/>
      <c r="H3927" s="63"/>
      <c r="I3927" s="293"/>
      <c r="K3927" s="42"/>
      <c r="L3927" s="42"/>
      <c r="M3927" s="42"/>
      <c r="N3927" s="42"/>
      <c r="O3927" s="63"/>
      <c r="P3927" s="42"/>
      <c r="Q3927" s="42"/>
      <c r="S3927" s="42"/>
      <c r="T3927" s="39"/>
      <c r="U3927" s="39"/>
      <c r="V3927" s="39"/>
      <c r="W3927" s="39"/>
      <c r="X3927" s="39"/>
      <c r="Y3927" s="39"/>
      <c r="AN3927" s="68"/>
      <c r="AO3927" s="68"/>
    </row>
    <row r="3928" spans="1:41" s="43" customFormat="1" x14ac:dyDescent="0.25">
      <c r="A3928" s="42"/>
      <c r="B3928" s="42"/>
      <c r="C3928" s="42"/>
      <c r="D3928" s="42"/>
      <c r="E3928" s="42"/>
      <c r="F3928" s="62"/>
      <c r="G3928" s="62"/>
      <c r="H3928" s="63"/>
      <c r="I3928" s="293"/>
      <c r="K3928" s="42"/>
      <c r="L3928" s="42"/>
      <c r="M3928" s="42"/>
      <c r="N3928" s="42"/>
      <c r="O3928" s="63"/>
      <c r="P3928" s="42"/>
      <c r="Q3928" s="42"/>
      <c r="S3928" s="42"/>
      <c r="T3928" s="39"/>
      <c r="U3928" s="39"/>
      <c r="V3928" s="39"/>
      <c r="W3928" s="39"/>
      <c r="X3928" s="39"/>
      <c r="Y3928" s="39"/>
      <c r="AN3928" s="68"/>
      <c r="AO3928" s="68"/>
    </row>
    <row r="3929" spans="1:41" s="43" customFormat="1" x14ac:dyDescent="0.25">
      <c r="A3929" s="42"/>
      <c r="B3929" s="42"/>
      <c r="C3929" s="42"/>
      <c r="D3929" s="42"/>
      <c r="E3929" s="42"/>
      <c r="F3929" s="62"/>
      <c r="G3929" s="62"/>
      <c r="H3929" s="63"/>
      <c r="I3929" s="293"/>
      <c r="K3929" s="42"/>
      <c r="L3929" s="42"/>
      <c r="M3929" s="42"/>
      <c r="N3929" s="42"/>
      <c r="O3929" s="63"/>
      <c r="P3929" s="42"/>
      <c r="Q3929" s="42"/>
      <c r="S3929" s="42"/>
      <c r="T3929" s="39"/>
      <c r="U3929" s="39"/>
      <c r="V3929" s="39"/>
      <c r="W3929" s="39"/>
      <c r="X3929" s="39"/>
      <c r="Y3929" s="39"/>
      <c r="AN3929" s="68"/>
      <c r="AO3929" s="68"/>
    </row>
    <row r="3930" spans="1:41" s="43" customFormat="1" x14ac:dyDescent="0.25">
      <c r="A3930" s="42"/>
      <c r="B3930" s="42"/>
      <c r="C3930" s="42"/>
      <c r="D3930" s="42"/>
      <c r="E3930" s="42"/>
      <c r="F3930" s="62"/>
      <c r="G3930" s="62"/>
      <c r="H3930" s="63"/>
      <c r="I3930" s="293"/>
      <c r="K3930" s="42"/>
      <c r="L3930" s="42"/>
      <c r="M3930" s="42"/>
      <c r="N3930" s="42"/>
      <c r="O3930" s="63"/>
      <c r="P3930" s="42"/>
      <c r="Q3930" s="42"/>
      <c r="S3930" s="42"/>
      <c r="T3930" s="39"/>
      <c r="U3930" s="39"/>
      <c r="V3930" s="39"/>
      <c r="W3930" s="39"/>
      <c r="X3930" s="39"/>
      <c r="Y3930" s="39"/>
      <c r="AN3930" s="68"/>
      <c r="AO3930" s="68"/>
    </row>
    <row r="3931" spans="1:41" s="43" customFormat="1" x14ac:dyDescent="0.25">
      <c r="A3931" s="42"/>
      <c r="B3931" s="42"/>
      <c r="C3931" s="42"/>
      <c r="D3931" s="42"/>
      <c r="E3931" s="42"/>
      <c r="F3931" s="62"/>
      <c r="G3931" s="62"/>
      <c r="H3931" s="63"/>
      <c r="I3931" s="293"/>
      <c r="K3931" s="42"/>
      <c r="L3931" s="42"/>
      <c r="M3931" s="42"/>
      <c r="N3931" s="42"/>
      <c r="O3931" s="63"/>
      <c r="P3931" s="42"/>
      <c r="Q3931" s="42"/>
      <c r="S3931" s="42"/>
      <c r="T3931" s="39"/>
      <c r="U3931" s="39"/>
      <c r="V3931" s="39"/>
      <c r="W3931" s="39"/>
      <c r="X3931" s="39"/>
      <c r="Y3931" s="39"/>
      <c r="AN3931" s="68"/>
      <c r="AO3931" s="68"/>
    </row>
    <row r="3932" spans="1:41" s="43" customFormat="1" x14ac:dyDescent="0.25">
      <c r="A3932" s="42"/>
      <c r="B3932" s="42"/>
      <c r="C3932" s="42"/>
      <c r="D3932" s="42"/>
      <c r="E3932" s="42"/>
      <c r="F3932" s="62"/>
      <c r="G3932" s="62"/>
      <c r="H3932" s="63"/>
      <c r="I3932" s="293"/>
      <c r="K3932" s="42"/>
      <c r="L3932" s="42"/>
      <c r="M3932" s="42"/>
      <c r="N3932" s="42"/>
      <c r="O3932" s="63"/>
      <c r="P3932" s="42"/>
      <c r="Q3932" s="42"/>
      <c r="S3932" s="42"/>
      <c r="T3932" s="39"/>
      <c r="U3932" s="39"/>
      <c r="V3932" s="39"/>
      <c r="W3932" s="39"/>
      <c r="X3932" s="39"/>
      <c r="Y3932" s="39"/>
      <c r="AN3932" s="68"/>
      <c r="AO3932" s="68"/>
    </row>
    <row r="3933" spans="1:41" s="43" customFormat="1" x14ac:dyDescent="0.25">
      <c r="A3933" s="42"/>
      <c r="B3933" s="42"/>
      <c r="C3933" s="42"/>
      <c r="D3933" s="42"/>
      <c r="E3933" s="42"/>
      <c r="F3933" s="62"/>
      <c r="G3933" s="62"/>
      <c r="H3933" s="63"/>
      <c r="I3933" s="293"/>
      <c r="K3933" s="42"/>
      <c r="L3933" s="42"/>
      <c r="M3933" s="42"/>
      <c r="N3933" s="42"/>
      <c r="O3933" s="63"/>
      <c r="P3933" s="42"/>
      <c r="Q3933" s="42"/>
      <c r="S3933" s="42"/>
      <c r="T3933" s="39"/>
      <c r="U3933" s="39"/>
      <c r="V3933" s="39"/>
      <c r="W3933" s="39"/>
      <c r="X3933" s="39"/>
      <c r="Y3933" s="39"/>
      <c r="AN3933" s="68"/>
      <c r="AO3933" s="68"/>
    </row>
    <row r="3934" spans="1:41" s="43" customFormat="1" x14ac:dyDescent="0.25">
      <c r="A3934" s="42"/>
      <c r="B3934" s="42"/>
      <c r="C3934" s="42"/>
      <c r="D3934" s="42"/>
      <c r="E3934" s="42"/>
      <c r="F3934" s="62"/>
      <c r="G3934" s="62"/>
      <c r="H3934" s="63"/>
      <c r="I3934" s="293"/>
      <c r="K3934" s="42"/>
      <c r="L3934" s="42"/>
      <c r="M3934" s="42"/>
      <c r="N3934" s="42"/>
      <c r="O3934" s="63"/>
      <c r="P3934" s="42"/>
      <c r="Q3934" s="42"/>
      <c r="S3934" s="42"/>
      <c r="T3934" s="39"/>
      <c r="U3934" s="39"/>
      <c r="V3934" s="39"/>
      <c r="W3934" s="39"/>
      <c r="X3934" s="39"/>
      <c r="Y3934" s="39"/>
      <c r="AN3934" s="68"/>
      <c r="AO3934" s="68"/>
    </row>
    <row r="3935" spans="1:41" s="43" customFormat="1" x14ac:dyDescent="0.25">
      <c r="A3935" s="42"/>
      <c r="B3935" s="42"/>
      <c r="C3935" s="42"/>
      <c r="D3935" s="42"/>
      <c r="E3935" s="42"/>
      <c r="F3935" s="62"/>
      <c r="G3935" s="62"/>
      <c r="H3935" s="63"/>
      <c r="I3935" s="293"/>
      <c r="K3935" s="42"/>
      <c r="L3935" s="42"/>
      <c r="M3935" s="42"/>
      <c r="N3935" s="42"/>
      <c r="O3935" s="63"/>
      <c r="P3935" s="42"/>
      <c r="Q3935" s="42"/>
      <c r="S3935" s="42"/>
      <c r="T3935" s="39"/>
      <c r="U3935" s="39"/>
      <c r="V3935" s="39"/>
      <c r="W3935" s="39"/>
      <c r="X3935" s="39"/>
      <c r="Y3935" s="39"/>
      <c r="AN3935" s="68"/>
      <c r="AO3935" s="68"/>
    </row>
    <row r="3936" spans="1:41" s="43" customFormat="1" x14ac:dyDescent="0.25">
      <c r="A3936" s="42"/>
      <c r="B3936" s="42"/>
      <c r="C3936" s="42"/>
      <c r="D3936" s="42"/>
      <c r="E3936" s="42"/>
      <c r="F3936" s="62"/>
      <c r="G3936" s="62"/>
      <c r="H3936" s="63"/>
      <c r="I3936" s="293"/>
      <c r="K3936" s="42"/>
      <c r="L3936" s="42"/>
      <c r="M3936" s="42"/>
      <c r="N3936" s="42"/>
      <c r="O3936" s="63"/>
      <c r="P3936" s="42"/>
      <c r="Q3936" s="42"/>
      <c r="S3936" s="42"/>
      <c r="T3936" s="39"/>
      <c r="U3936" s="39"/>
      <c r="V3936" s="39"/>
      <c r="W3936" s="39"/>
      <c r="X3936" s="39"/>
      <c r="Y3936" s="39"/>
      <c r="AN3936" s="68"/>
      <c r="AO3936" s="68"/>
    </row>
    <row r="3937" spans="1:41" s="43" customFormat="1" x14ac:dyDescent="0.25">
      <c r="A3937" s="42"/>
      <c r="B3937" s="42"/>
      <c r="C3937" s="42"/>
      <c r="D3937" s="42"/>
      <c r="E3937" s="42"/>
      <c r="F3937" s="62"/>
      <c r="G3937" s="62"/>
      <c r="H3937" s="63"/>
      <c r="I3937" s="293"/>
      <c r="K3937" s="42"/>
      <c r="L3937" s="42"/>
      <c r="M3937" s="42"/>
      <c r="N3937" s="42"/>
      <c r="O3937" s="63"/>
      <c r="P3937" s="42"/>
      <c r="Q3937" s="42"/>
      <c r="S3937" s="42"/>
      <c r="T3937" s="39"/>
      <c r="U3937" s="39"/>
      <c r="V3937" s="39"/>
      <c r="W3937" s="39"/>
      <c r="X3937" s="39"/>
      <c r="Y3937" s="39"/>
      <c r="AN3937" s="68"/>
      <c r="AO3937" s="68"/>
    </row>
    <row r="3938" spans="1:41" s="43" customFormat="1" x14ac:dyDescent="0.25">
      <c r="A3938" s="42"/>
      <c r="B3938" s="42"/>
      <c r="C3938" s="42"/>
      <c r="D3938" s="42"/>
      <c r="E3938" s="42"/>
      <c r="F3938" s="62"/>
      <c r="G3938" s="62"/>
      <c r="H3938" s="63"/>
      <c r="I3938" s="293"/>
      <c r="K3938" s="42"/>
      <c r="L3938" s="42"/>
      <c r="M3938" s="42"/>
      <c r="N3938" s="42"/>
      <c r="O3938" s="63"/>
      <c r="P3938" s="42"/>
      <c r="Q3938" s="42"/>
      <c r="S3938" s="42"/>
      <c r="T3938" s="39"/>
      <c r="U3938" s="39"/>
      <c r="V3938" s="39"/>
      <c r="W3938" s="39"/>
      <c r="X3938" s="39"/>
      <c r="Y3938" s="39"/>
      <c r="AN3938" s="68"/>
      <c r="AO3938" s="68"/>
    </row>
    <row r="3939" spans="1:41" s="43" customFormat="1" x14ac:dyDescent="0.25">
      <c r="A3939" s="42"/>
      <c r="B3939" s="42"/>
      <c r="C3939" s="42"/>
      <c r="D3939" s="42"/>
      <c r="E3939" s="42"/>
      <c r="F3939" s="62"/>
      <c r="G3939" s="62"/>
      <c r="H3939" s="63"/>
      <c r="I3939" s="293"/>
      <c r="K3939" s="42"/>
      <c r="L3939" s="42"/>
      <c r="M3939" s="42"/>
      <c r="N3939" s="42"/>
      <c r="O3939" s="63"/>
      <c r="P3939" s="42"/>
      <c r="Q3939" s="42"/>
      <c r="S3939" s="42"/>
      <c r="T3939" s="39"/>
      <c r="U3939" s="39"/>
      <c r="V3939" s="39"/>
      <c r="W3939" s="39"/>
      <c r="X3939" s="39"/>
      <c r="Y3939" s="39"/>
      <c r="AN3939" s="68"/>
      <c r="AO3939" s="68"/>
    </row>
    <row r="3940" spans="1:41" s="43" customFormat="1" x14ac:dyDescent="0.25">
      <c r="A3940" s="42"/>
      <c r="B3940" s="42"/>
      <c r="C3940" s="42"/>
      <c r="D3940" s="42"/>
      <c r="E3940" s="42"/>
      <c r="F3940" s="62"/>
      <c r="G3940" s="62"/>
      <c r="H3940" s="63"/>
      <c r="I3940" s="293"/>
      <c r="K3940" s="42"/>
      <c r="L3940" s="42"/>
      <c r="M3940" s="42"/>
      <c r="N3940" s="42"/>
      <c r="O3940" s="63"/>
      <c r="P3940" s="42"/>
      <c r="Q3940" s="42"/>
      <c r="S3940" s="42"/>
      <c r="T3940" s="39"/>
      <c r="U3940" s="39"/>
      <c r="V3940" s="39"/>
      <c r="W3940" s="39"/>
      <c r="X3940" s="39"/>
      <c r="Y3940" s="39"/>
      <c r="AN3940" s="68"/>
      <c r="AO3940" s="68"/>
    </row>
    <row r="3941" spans="1:41" s="43" customFormat="1" x14ac:dyDescent="0.25">
      <c r="A3941" s="42"/>
      <c r="B3941" s="42"/>
      <c r="C3941" s="42"/>
      <c r="D3941" s="42"/>
      <c r="E3941" s="42"/>
      <c r="F3941" s="62"/>
      <c r="G3941" s="62"/>
      <c r="H3941" s="63"/>
      <c r="I3941" s="293"/>
      <c r="K3941" s="42"/>
      <c r="L3941" s="42"/>
      <c r="M3941" s="42"/>
      <c r="N3941" s="42"/>
      <c r="O3941" s="63"/>
      <c r="P3941" s="42"/>
      <c r="Q3941" s="42"/>
      <c r="S3941" s="42"/>
      <c r="T3941" s="39"/>
      <c r="U3941" s="39"/>
      <c r="V3941" s="39"/>
      <c r="W3941" s="39"/>
      <c r="X3941" s="39"/>
      <c r="Y3941" s="39"/>
      <c r="AN3941" s="68"/>
      <c r="AO3941" s="68"/>
    </row>
    <row r="3942" spans="1:41" s="43" customFormat="1" x14ac:dyDescent="0.25">
      <c r="A3942" s="42"/>
      <c r="B3942" s="42"/>
      <c r="C3942" s="42"/>
      <c r="D3942" s="42"/>
      <c r="E3942" s="42"/>
      <c r="F3942" s="62"/>
      <c r="G3942" s="62"/>
      <c r="H3942" s="63"/>
      <c r="I3942" s="293"/>
      <c r="K3942" s="42"/>
      <c r="L3942" s="42"/>
      <c r="M3942" s="42"/>
      <c r="N3942" s="42"/>
      <c r="O3942" s="63"/>
      <c r="P3942" s="42"/>
      <c r="Q3942" s="42"/>
      <c r="S3942" s="42"/>
      <c r="T3942" s="39"/>
      <c r="U3942" s="39"/>
      <c r="V3942" s="39"/>
      <c r="W3942" s="39"/>
      <c r="X3942" s="39"/>
      <c r="Y3942" s="39"/>
      <c r="AN3942" s="68"/>
      <c r="AO3942" s="68"/>
    </row>
    <row r="3943" spans="1:41" s="43" customFormat="1" x14ac:dyDescent="0.25">
      <c r="A3943" s="42"/>
      <c r="B3943" s="42"/>
      <c r="C3943" s="42"/>
      <c r="D3943" s="42"/>
      <c r="E3943" s="42"/>
      <c r="F3943" s="62"/>
      <c r="G3943" s="62"/>
      <c r="H3943" s="63"/>
      <c r="I3943" s="293"/>
      <c r="K3943" s="42"/>
      <c r="L3943" s="42"/>
      <c r="M3943" s="42"/>
      <c r="N3943" s="42"/>
      <c r="O3943" s="63"/>
      <c r="P3943" s="42"/>
      <c r="Q3943" s="42"/>
      <c r="S3943" s="42"/>
      <c r="T3943" s="39"/>
      <c r="U3943" s="39"/>
      <c r="V3943" s="39"/>
      <c r="W3943" s="39"/>
      <c r="X3943" s="39"/>
      <c r="Y3943" s="39"/>
      <c r="AN3943" s="68"/>
      <c r="AO3943" s="68"/>
    </row>
    <row r="3944" spans="1:41" s="43" customFormat="1" x14ac:dyDescent="0.25">
      <c r="A3944" s="42"/>
      <c r="B3944" s="42"/>
      <c r="C3944" s="42"/>
      <c r="D3944" s="42"/>
      <c r="E3944" s="42"/>
      <c r="F3944" s="62"/>
      <c r="G3944" s="62"/>
      <c r="H3944" s="63"/>
      <c r="I3944" s="293"/>
      <c r="K3944" s="42"/>
      <c r="L3944" s="42"/>
      <c r="M3944" s="42"/>
      <c r="N3944" s="42"/>
      <c r="O3944" s="63"/>
      <c r="P3944" s="42"/>
      <c r="Q3944" s="42"/>
      <c r="S3944" s="42"/>
      <c r="T3944" s="39"/>
      <c r="U3944" s="39"/>
      <c r="V3944" s="39"/>
      <c r="W3944" s="39"/>
      <c r="X3944" s="39"/>
      <c r="Y3944" s="39"/>
      <c r="AN3944" s="68"/>
      <c r="AO3944" s="68"/>
    </row>
    <row r="3945" spans="1:41" s="43" customFormat="1" x14ac:dyDescent="0.25">
      <c r="A3945" s="42"/>
      <c r="B3945" s="42"/>
      <c r="C3945" s="42"/>
      <c r="D3945" s="42"/>
      <c r="E3945" s="42"/>
      <c r="F3945" s="62"/>
      <c r="G3945" s="62"/>
      <c r="H3945" s="63"/>
      <c r="I3945" s="293"/>
      <c r="K3945" s="42"/>
      <c r="L3945" s="42"/>
      <c r="M3945" s="42"/>
      <c r="N3945" s="42"/>
      <c r="O3945" s="63"/>
      <c r="P3945" s="42"/>
      <c r="Q3945" s="42"/>
      <c r="S3945" s="42"/>
      <c r="T3945" s="39"/>
      <c r="U3945" s="39"/>
      <c r="V3945" s="39"/>
      <c r="W3945" s="39"/>
      <c r="X3945" s="39"/>
      <c r="Y3945" s="39"/>
      <c r="AN3945" s="68"/>
      <c r="AO3945" s="68"/>
    </row>
    <row r="3946" spans="1:41" s="43" customFormat="1" x14ac:dyDescent="0.25">
      <c r="A3946" s="42"/>
      <c r="B3946" s="42"/>
      <c r="C3946" s="42"/>
      <c r="D3946" s="42"/>
      <c r="E3946" s="42"/>
      <c r="F3946" s="62"/>
      <c r="G3946" s="62"/>
      <c r="H3946" s="63"/>
      <c r="I3946" s="293"/>
      <c r="K3946" s="42"/>
      <c r="L3946" s="42"/>
      <c r="M3946" s="42"/>
      <c r="N3946" s="42"/>
      <c r="O3946" s="63"/>
      <c r="P3946" s="42"/>
      <c r="Q3946" s="42"/>
      <c r="S3946" s="42"/>
      <c r="T3946" s="39"/>
      <c r="U3946" s="39"/>
      <c r="V3946" s="39"/>
      <c r="W3946" s="39"/>
      <c r="X3946" s="39"/>
      <c r="Y3946" s="39"/>
      <c r="AN3946" s="68"/>
      <c r="AO3946" s="68"/>
    </row>
    <row r="3947" spans="1:41" s="43" customFormat="1" x14ac:dyDescent="0.25">
      <c r="A3947" s="42"/>
      <c r="B3947" s="42"/>
      <c r="C3947" s="42"/>
      <c r="D3947" s="42"/>
      <c r="E3947" s="42"/>
      <c r="F3947" s="62"/>
      <c r="G3947" s="62"/>
      <c r="H3947" s="63"/>
      <c r="I3947" s="293"/>
      <c r="K3947" s="42"/>
      <c r="L3947" s="42"/>
      <c r="M3947" s="42"/>
      <c r="N3947" s="42"/>
      <c r="O3947" s="63"/>
      <c r="P3947" s="42"/>
      <c r="Q3947" s="42"/>
      <c r="S3947" s="42"/>
      <c r="T3947" s="39"/>
      <c r="U3947" s="39"/>
      <c r="V3947" s="39"/>
      <c r="W3947" s="39"/>
      <c r="X3947" s="39"/>
      <c r="Y3947" s="39"/>
      <c r="AN3947" s="68"/>
      <c r="AO3947" s="68"/>
    </row>
    <row r="3948" spans="1:41" s="43" customFormat="1" x14ac:dyDescent="0.25">
      <c r="A3948" s="42"/>
      <c r="B3948" s="42"/>
      <c r="C3948" s="42"/>
      <c r="D3948" s="42"/>
      <c r="E3948" s="42"/>
      <c r="F3948" s="62"/>
      <c r="G3948" s="62"/>
      <c r="H3948" s="63"/>
      <c r="I3948" s="293"/>
      <c r="K3948" s="42"/>
      <c r="L3948" s="42"/>
      <c r="M3948" s="42"/>
      <c r="N3948" s="42"/>
      <c r="O3948" s="63"/>
      <c r="P3948" s="42"/>
      <c r="Q3948" s="42"/>
      <c r="S3948" s="42"/>
      <c r="T3948" s="39"/>
      <c r="U3948" s="39"/>
      <c r="V3948" s="39"/>
      <c r="W3948" s="39"/>
      <c r="X3948" s="39"/>
      <c r="Y3948" s="39"/>
      <c r="AN3948" s="68"/>
      <c r="AO3948" s="68"/>
    </row>
    <row r="3949" spans="1:41" s="43" customFormat="1" x14ac:dyDescent="0.25">
      <c r="A3949" s="42"/>
      <c r="B3949" s="42"/>
      <c r="C3949" s="42"/>
      <c r="D3949" s="42"/>
      <c r="E3949" s="42"/>
      <c r="F3949" s="62"/>
      <c r="G3949" s="62"/>
      <c r="H3949" s="63"/>
      <c r="I3949" s="293"/>
      <c r="K3949" s="42"/>
      <c r="L3949" s="42"/>
      <c r="M3949" s="42"/>
      <c r="N3949" s="42"/>
      <c r="O3949" s="63"/>
      <c r="P3949" s="42"/>
      <c r="Q3949" s="42"/>
      <c r="S3949" s="42"/>
      <c r="T3949" s="39"/>
      <c r="U3949" s="39"/>
      <c r="V3949" s="39"/>
      <c r="W3949" s="39"/>
      <c r="X3949" s="39"/>
      <c r="Y3949" s="39"/>
      <c r="AN3949" s="68"/>
      <c r="AO3949" s="68"/>
    </row>
    <row r="3950" spans="1:41" s="43" customFormat="1" x14ac:dyDescent="0.25">
      <c r="A3950" s="42"/>
      <c r="B3950" s="42"/>
      <c r="C3950" s="42"/>
      <c r="D3950" s="42"/>
      <c r="E3950" s="42"/>
      <c r="F3950" s="62"/>
      <c r="G3950" s="62"/>
      <c r="H3950" s="63"/>
      <c r="I3950" s="293"/>
      <c r="K3950" s="42"/>
      <c r="L3950" s="42"/>
      <c r="M3950" s="42"/>
      <c r="N3950" s="42"/>
      <c r="O3950" s="63"/>
      <c r="P3950" s="42"/>
      <c r="Q3950" s="42"/>
      <c r="S3950" s="42"/>
      <c r="T3950" s="39"/>
      <c r="U3950" s="39"/>
      <c r="V3950" s="39"/>
      <c r="W3950" s="39"/>
      <c r="X3950" s="39"/>
      <c r="Y3950" s="39"/>
      <c r="AN3950" s="68"/>
      <c r="AO3950" s="68"/>
    </row>
    <row r="3951" spans="1:41" s="43" customFormat="1" x14ac:dyDescent="0.25">
      <c r="A3951" s="42"/>
      <c r="B3951" s="42"/>
      <c r="C3951" s="42"/>
      <c r="D3951" s="42"/>
      <c r="E3951" s="42"/>
      <c r="F3951" s="62"/>
      <c r="G3951" s="62"/>
      <c r="H3951" s="63"/>
      <c r="I3951" s="293"/>
      <c r="K3951" s="42"/>
      <c r="L3951" s="42"/>
      <c r="M3951" s="42"/>
      <c r="N3951" s="42"/>
      <c r="O3951" s="63"/>
      <c r="P3951" s="42"/>
      <c r="Q3951" s="42"/>
      <c r="S3951" s="42"/>
      <c r="T3951" s="39"/>
      <c r="U3951" s="39"/>
      <c r="V3951" s="39"/>
      <c r="W3951" s="39"/>
      <c r="X3951" s="39"/>
      <c r="Y3951" s="39"/>
      <c r="AN3951" s="68"/>
      <c r="AO3951" s="68"/>
    </row>
    <row r="3952" spans="1:41" s="43" customFormat="1" x14ac:dyDescent="0.25">
      <c r="A3952" s="42"/>
      <c r="B3952" s="42"/>
      <c r="C3952" s="42"/>
      <c r="D3952" s="42"/>
      <c r="E3952" s="42"/>
      <c r="F3952" s="62"/>
      <c r="G3952" s="62"/>
      <c r="H3952" s="63"/>
      <c r="I3952" s="293"/>
      <c r="K3952" s="42"/>
      <c r="L3952" s="42"/>
      <c r="M3952" s="42"/>
      <c r="N3952" s="42"/>
      <c r="O3952" s="63"/>
      <c r="P3952" s="42"/>
      <c r="Q3952" s="42"/>
      <c r="S3952" s="42"/>
      <c r="T3952" s="39"/>
      <c r="U3952" s="39"/>
      <c r="V3952" s="39"/>
      <c r="W3952" s="39"/>
      <c r="X3952" s="39"/>
      <c r="Y3952" s="39"/>
      <c r="AN3952" s="68"/>
      <c r="AO3952" s="68"/>
    </row>
    <row r="3953" spans="1:41" s="43" customFormat="1" x14ac:dyDescent="0.25">
      <c r="A3953" s="42"/>
      <c r="B3953" s="42"/>
      <c r="C3953" s="42"/>
      <c r="D3953" s="42"/>
      <c r="E3953" s="42"/>
      <c r="F3953" s="62"/>
      <c r="G3953" s="62"/>
      <c r="H3953" s="63"/>
      <c r="I3953" s="293"/>
      <c r="K3953" s="42"/>
      <c r="L3953" s="42"/>
      <c r="M3953" s="42"/>
      <c r="N3953" s="42"/>
      <c r="O3953" s="63"/>
      <c r="P3953" s="42"/>
      <c r="Q3953" s="42"/>
      <c r="S3953" s="42"/>
      <c r="T3953" s="39"/>
      <c r="U3953" s="39"/>
      <c r="V3953" s="39"/>
      <c r="W3953" s="39"/>
      <c r="X3953" s="39"/>
      <c r="Y3953" s="39"/>
      <c r="AN3953" s="68"/>
      <c r="AO3953" s="68"/>
    </row>
    <row r="3954" spans="1:41" s="43" customFormat="1" x14ac:dyDescent="0.25">
      <c r="A3954" s="42"/>
      <c r="B3954" s="42"/>
      <c r="C3954" s="42"/>
      <c r="D3954" s="42"/>
      <c r="E3954" s="42"/>
      <c r="F3954" s="62"/>
      <c r="G3954" s="62"/>
      <c r="H3954" s="63"/>
      <c r="I3954" s="293"/>
      <c r="K3954" s="42"/>
      <c r="L3954" s="42"/>
      <c r="M3954" s="42"/>
      <c r="N3954" s="42"/>
      <c r="O3954" s="63"/>
      <c r="P3954" s="42"/>
      <c r="Q3954" s="42"/>
      <c r="S3954" s="42"/>
      <c r="T3954" s="39"/>
      <c r="U3954" s="39"/>
      <c r="V3954" s="39"/>
      <c r="W3954" s="39"/>
      <c r="X3954" s="39"/>
      <c r="Y3954" s="39"/>
      <c r="AN3954" s="68"/>
      <c r="AO3954" s="68"/>
    </row>
    <row r="3955" spans="1:41" s="43" customFormat="1" x14ac:dyDescent="0.25">
      <c r="A3955" s="42"/>
      <c r="B3955" s="42"/>
      <c r="C3955" s="42"/>
      <c r="D3955" s="42"/>
      <c r="E3955" s="42"/>
      <c r="F3955" s="62"/>
      <c r="G3955" s="62"/>
      <c r="H3955" s="63"/>
      <c r="I3955" s="293"/>
      <c r="K3955" s="42"/>
      <c r="L3955" s="42"/>
      <c r="M3955" s="42"/>
      <c r="N3955" s="42"/>
      <c r="O3955" s="63"/>
      <c r="P3955" s="42"/>
      <c r="Q3955" s="42"/>
      <c r="S3955" s="42"/>
      <c r="T3955" s="39"/>
      <c r="U3955" s="39"/>
      <c r="V3955" s="39"/>
      <c r="W3955" s="39"/>
      <c r="X3955" s="39"/>
      <c r="Y3955" s="39"/>
      <c r="AN3955" s="68"/>
      <c r="AO3955" s="68"/>
    </row>
    <row r="3956" spans="1:41" s="43" customFormat="1" x14ac:dyDescent="0.25">
      <c r="A3956" s="42"/>
      <c r="B3956" s="42"/>
      <c r="C3956" s="42"/>
      <c r="D3956" s="42"/>
      <c r="E3956" s="42"/>
      <c r="F3956" s="62"/>
      <c r="G3956" s="62"/>
      <c r="H3956" s="63"/>
      <c r="I3956" s="293"/>
      <c r="K3956" s="42"/>
      <c r="L3956" s="42"/>
      <c r="M3956" s="42"/>
      <c r="N3956" s="42"/>
      <c r="O3956" s="63"/>
      <c r="P3956" s="42"/>
      <c r="Q3956" s="42"/>
      <c r="S3956" s="42"/>
      <c r="T3956" s="39"/>
      <c r="U3956" s="39"/>
      <c r="V3956" s="39"/>
      <c r="W3956" s="39"/>
      <c r="X3956" s="39"/>
      <c r="Y3956" s="39"/>
      <c r="AN3956" s="68"/>
      <c r="AO3956" s="68"/>
    </row>
    <row r="3957" spans="1:41" s="43" customFormat="1" x14ac:dyDescent="0.25">
      <c r="A3957" s="42"/>
      <c r="B3957" s="42"/>
      <c r="C3957" s="42"/>
      <c r="D3957" s="42"/>
      <c r="E3957" s="42"/>
      <c r="F3957" s="62"/>
      <c r="G3957" s="62"/>
      <c r="H3957" s="63"/>
      <c r="I3957" s="293"/>
      <c r="K3957" s="42"/>
      <c r="L3957" s="42"/>
      <c r="M3957" s="42"/>
      <c r="N3957" s="42"/>
      <c r="O3957" s="63"/>
      <c r="P3957" s="42"/>
      <c r="Q3957" s="42"/>
      <c r="S3957" s="42"/>
      <c r="T3957" s="39"/>
      <c r="U3957" s="39"/>
      <c r="V3957" s="39"/>
      <c r="W3957" s="39"/>
      <c r="X3957" s="39"/>
      <c r="Y3957" s="39"/>
      <c r="AN3957" s="68"/>
      <c r="AO3957" s="68"/>
    </row>
    <row r="3958" spans="1:41" s="43" customFormat="1" x14ac:dyDescent="0.25">
      <c r="A3958" s="42"/>
      <c r="B3958" s="42"/>
      <c r="C3958" s="42"/>
      <c r="D3958" s="42"/>
      <c r="E3958" s="42"/>
      <c r="F3958" s="62"/>
      <c r="G3958" s="62"/>
      <c r="H3958" s="63"/>
      <c r="I3958" s="293"/>
      <c r="K3958" s="42"/>
      <c r="L3958" s="42"/>
      <c r="M3958" s="42"/>
      <c r="N3958" s="42"/>
      <c r="O3958" s="63"/>
      <c r="P3958" s="42"/>
      <c r="Q3958" s="42"/>
      <c r="S3958" s="42"/>
      <c r="T3958" s="39"/>
      <c r="U3958" s="39"/>
      <c r="V3958" s="39"/>
      <c r="W3958" s="39"/>
      <c r="X3958" s="39"/>
      <c r="Y3958" s="39"/>
      <c r="AN3958" s="68"/>
      <c r="AO3958" s="68"/>
    </row>
    <row r="3959" spans="1:41" s="43" customFormat="1" x14ac:dyDescent="0.25">
      <c r="A3959" s="42"/>
      <c r="B3959" s="42"/>
      <c r="C3959" s="42"/>
      <c r="D3959" s="42"/>
      <c r="E3959" s="42"/>
      <c r="F3959" s="62"/>
      <c r="G3959" s="62"/>
      <c r="H3959" s="63"/>
      <c r="I3959" s="293"/>
      <c r="K3959" s="42"/>
      <c r="L3959" s="42"/>
      <c r="M3959" s="42"/>
      <c r="N3959" s="42"/>
      <c r="O3959" s="63"/>
      <c r="P3959" s="42"/>
      <c r="Q3959" s="42"/>
      <c r="S3959" s="42"/>
      <c r="T3959" s="39"/>
      <c r="U3959" s="39"/>
      <c r="V3959" s="39"/>
      <c r="W3959" s="39"/>
      <c r="X3959" s="39"/>
      <c r="Y3959" s="39"/>
      <c r="AN3959" s="68"/>
      <c r="AO3959" s="68"/>
    </row>
    <row r="3960" spans="1:41" s="43" customFormat="1" x14ac:dyDescent="0.25">
      <c r="A3960" s="42"/>
      <c r="B3960" s="42"/>
      <c r="C3960" s="42"/>
      <c r="D3960" s="42"/>
      <c r="E3960" s="42"/>
      <c r="F3960" s="62"/>
      <c r="G3960" s="62"/>
      <c r="H3960" s="63"/>
      <c r="I3960" s="293"/>
      <c r="K3960" s="42"/>
      <c r="L3960" s="42"/>
      <c r="M3960" s="42"/>
      <c r="N3960" s="42"/>
      <c r="O3960" s="63"/>
      <c r="P3960" s="42"/>
      <c r="Q3960" s="42"/>
      <c r="S3960" s="42"/>
      <c r="T3960" s="39"/>
      <c r="U3960" s="39"/>
      <c r="V3960" s="39"/>
      <c r="W3960" s="39"/>
      <c r="X3960" s="39"/>
      <c r="Y3960" s="39"/>
      <c r="AN3960" s="68"/>
      <c r="AO3960" s="68"/>
    </row>
    <row r="3961" spans="1:41" s="43" customFormat="1" x14ac:dyDescent="0.25">
      <c r="A3961" s="42"/>
      <c r="B3961" s="42"/>
      <c r="C3961" s="42"/>
      <c r="D3961" s="42"/>
      <c r="E3961" s="42"/>
      <c r="F3961" s="62"/>
      <c r="G3961" s="62"/>
      <c r="H3961" s="63"/>
      <c r="I3961" s="293"/>
      <c r="K3961" s="42"/>
      <c r="L3961" s="42"/>
      <c r="M3961" s="42"/>
      <c r="N3961" s="42"/>
      <c r="O3961" s="63"/>
      <c r="P3961" s="42"/>
      <c r="Q3961" s="42"/>
      <c r="S3961" s="42"/>
      <c r="T3961" s="39"/>
      <c r="U3961" s="39"/>
      <c r="V3961" s="39"/>
      <c r="W3961" s="39"/>
      <c r="X3961" s="39"/>
      <c r="Y3961" s="39"/>
      <c r="AN3961" s="68"/>
      <c r="AO3961" s="68"/>
    </row>
    <row r="3962" spans="1:41" s="43" customFormat="1" x14ac:dyDescent="0.25">
      <c r="A3962" s="42"/>
      <c r="B3962" s="42"/>
      <c r="C3962" s="42"/>
      <c r="D3962" s="42"/>
      <c r="E3962" s="42"/>
      <c r="F3962" s="62"/>
      <c r="G3962" s="62"/>
      <c r="H3962" s="63"/>
      <c r="I3962" s="293"/>
      <c r="K3962" s="42"/>
      <c r="L3962" s="42"/>
      <c r="M3962" s="42"/>
      <c r="N3962" s="42"/>
      <c r="O3962" s="63"/>
      <c r="P3962" s="42"/>
      <c r="Q3962" s="42"/>
      <c r="S3962" s="42"/>
      <c r="T3962" s="39"/>
      <c r="U3962" s="39"/>
      <c r="V3962" s="39"/>
      <c r="W3962" s="39"/>
      <c r="X3962" s="39"/>
      <c r="Y3962" s="39"/>
      <c r="AN3962" s="68"/>
      <c r="AO3962" s="68"/>
    </row>
    <row r="3963" spans="1:41" s="43" customFormat="1" x14ac:dyDescent="0.25">
      <c r="A3963" s="42"/>
      <c r="B3963" s="42"/>
      <c r="C3963" s="42"/>
      <c r="D3963" s="42"/>
      <c r="E3963" s="42"/>
      <c r="F3963" s="62"/>
      <c r="G3963" s="62"/>
      <c r="H3963" s="63"/>
      <c r="I3963" s="293"/>
      <c r="K3963" s="42"/>
      <c r="L3963" s="42"/>
      <c r="M3963" s="42"/>
      <c r="N3963" s="42"/>
      <c r="O3963" s="63"/>
      <c r="P3963" s="42"/>
      <c r="Q3963" s="42"/>
      <c r="S3963" s="42"/>
      <c r="T3963" s="39"/>
      <c r="U3963" s="39"/>
      <c r="V3963" s="39"/>
      <c r="W3963" s="39"/>
      <c r="X3963" s="39"/>
      <c r="Y3963" s="39"/>
      <c r="AN3963" s="68"/>
      <c r="AO3963" s="68"/>
    </row>
    <row r="3964" spans="1:41" s="43" customFormat="1" x14ac:dyDescent="0.25">
      <c r="A3964" s="42"/>
      <c r="B3964" s="42"/>
      <c r="C3964" s="42"/>
      <c r="D3964" s="42"/>
      <c r="E3964" s="42"/>
      <c r="F3964" s="62"/>
      <c r="G3964" s="62"/>
      <c r="H3964" s="63"/>
      <c r="I3964" s="293"/>
      <c r="K3964" s="42"/>
      <c r="L3964" s="42"/>
      <c r="M3964" s="42"/>
      <c r="N3964" s="42"/>
      <c r="O3964" s="63"/>
      <c r="P3964" s="42"/>
      <c r="Q3964" s="42"/>
      <c r="S3964" s="42"/>
      <c r="T3964" s="39"/>
      <c r="U3964" s="39"/>
      <c r="V3964" s="39"/>
      <c r="W3964" s="39"/>
      <c r="X3964" s="39"/>
      <c r="Y3964" s="39"/>
      <c r="AN3964" s="68"/>
      <c r="AO3964" s="68"/>
    </row>
    <row r="3965" spans="1:41" s="43" customFormat="1" x14ac:dyDescent="0.25">
      <c r="A3965" s="42"/>
      <c r="B3965" s="42"/>
      <c r="C3965" s="42"/>
      <c r="D3965" s="42"/>
      <c r="E3965" s="42"/>
      <c r="F3965" s="62"/>
      <c r="G3965" s="62"/>
      <c r="H3965" s="63"/>
      <c r="I3965" s="293"/>
      <c r="K3965" s="42"/>
      <c r="L3965" s="42"/>
      <c r="M3965" s="42"/>
      <c r="N3965" s="42"/>
      <c r="O3965" s="63"/>
      <c r="P3965" s="42"/>
      <c r="Q3965" s="42"/>
      <c r="S3965" s="42"/>
      <c r="T3965" s="39"/>
      <c r="U3965" s="39"/>
      <c r="V3965" s="39"/>
      <c r="W3965" s="39"/>
      <c r="X3965" s="39"/>
      <c r="Y3965" s="39"/>
      <c r="AN3965" s="68"/>
      <c r="AO3965" s="68"/>
    </row>
    <row r="3966" spans="1:41" s="43" customFormat="1" x14ac:dyDescent="0.25">
      <c r="A3966" s="42"/>
      <c r="B3966" s="42"/>
      <c r="C3966" s="42"/>
      <c r="D3966" s="42"/>
      <c r="E3966" s="42"/>
      <c r="F3966" s="62"/>
      <c r="G3966" s="62"/>
      <c r="H3966" s="63"/>
      <c r="I3966" s="293"/>
      <c r="K3966" s="42"/>
      <c r="L3966" s="42"/>
      <c r="M3966" s="42"/>
      <c r="N3966" s="42"/>
      <c r="O3966" s="63"/>
      <c r="P3966" s="42"/>
      <c r="Q3966" s="42"/>
      <c r="S3966" s="42"/>
      <c r="T3966" s="39"/>
      <c r="U3966" s="39"/>
      <c r="V3966" s="39"/>
      <c r="W3966" s="39"/>
      <c r="X3966" s="39"/>
      <c r="Y3966" s="39"/>
      <c r="AN3966" s="68"/>
      <c r="AO3966" s="68"/>
    </row>
    <row r="3967" spans="1:41" s="43" customFormat="1" x14ac:dyDescent="0.25">
      <c r="A3967" s="42"/>
      <c r="B3967" s="42"/>
      <c r="C3967" s="42"/>
      <c r="D3967" s="42"/>
      <c r="E3967" s="42"/>
      <c r="F3967" s="62"/>
      <c r="G3967" s="62"/>
      <c r="H3967" s="63"/>
      <c r="I3967" s="293"/>
      <c r="K3967" s="42"/>
      <c r="L3967" s="42"/>
      <c r="M3967" s="42"/>
      <c r="N3967" s="42"/>
      <c r="O3967" s="63"/>
      <c r="P3967" s="42"/>
      <c r="Q3967" s="42"/>
      <c r="S3967" s="42"/>
      <c r="T3967" s="39"/>
      <c r="U3967" s="39"/>
      <c r="V3967" s="39"/>
      <c r="W3967" s="39"/>
      <c r="X3967" s="39"/>
      <c r="Y3967" s="39"/>
      <c r="AN3967" s="68"/>
      <c r="AO3967" s="68"/>
    </row>
    <row r="3968" spans="1:41" s="43" customFormat="1" x14ac:dyDescent="0.25">
      <c r="A3968" s="42"/>
      <c r="B3968" s="42"/>
      <c r="C3968" s="42"/>
      <c r="D3968" s="42"/>
      <c r="E3968" s="42"/>
      <c r="F3968" s="62"/>
      <c r="G3968" s="62"/>
      <c r="H3968" s="63"/>
      <c r="I3968" s="293"/>
      <c r="K3968" s="42"/>
      <c r="L3968" s="42"/>
      <c r="M3968" s="42"/>
      <c r="N3968" s="42"/>
      <c r="O3968" s="63"/>
      <c r="P3968" s="42"/>
      <c r="Q3968" s="42"/>
      <c r="S3968" s="42"/>
      <c r="T3968" s="39"/>
      <c r="U3968" s="39"/>
      <c r="V3968" s="39"/>
      <c r="W3968" s="39"/>
      <c r="X3968" s="39"/>
      <c r="Y3968" s="39"/>
      <c r="AN3968" s="68"/>
      <c r="AO3968" s="68"/>
    </row>
    <row r="3969" spans="1:41" s="43" customFormat="1" x14ac:dyDescent="0.25">
      <c r="A3969" s="42"/>
      <c r="B3969" s="42"/>
      <c r="C3969" s="42"/>
      <c r="D3969" s="42"/>
      <c r="E3969" s="42"/>
      <c r="F3969" s="62"/>
      <c r="G3969" s="62"/>
      <c r="H3969" s="63"/>
      <c r="I3969" s="293"/>
      <c r="K3969" s="42"/>
      <c r="L3969" s="42"/>
      <c r="M3969" s="42"/>
      <c r="N3969" s="42"/>
      <c r="O3969" s="63"/>
      <c r="P3969" s="42"/>
      <c r="Q3969" s="42"/>
      <c r="S3969" s="42"/>
      <c r="T3969" s="39"/>
      <c r="U3969" s="39"/>
      <c r="V3969" s="39"/>
      <c r="W3969" s="39"/>
      <c r="X3969" s="39"/>
      <c r="Y3969" s="39"/>
      <c r="AN3969" s="68"/>
      <c r="AO3969" s="68"/>
    </row>
    <row r="3970" spans="1:41" s="43" customFormat="1" x14ac:dyDescent="0.25">
      <c r="A3970" s="42"/>
      <c r="B3970" s="42"/>
      <c r="C3970" s="42"/>
      <c r="D3970" s="42"/>
      <c r="E3970" s="42"/>
      <c r="F3970" s="62"/>
      <c r="G3970" s="62"/>
      <c r="H3970" s="63"/>
      <c r="I3970" s="293"/>
      <c r="K3970" s="42"/>
      <c r="L3970" s="42"/>
      <c r="M3970" s="42"/>
      <c r="N3970" s="42"/>
      <c r="O3970" s="63"/>
      <c r="P3970" s="42"/>
      <c r="Q3970" s="42"/>
      <c r="S3970" s="42"/>
      <c r="T3970" s="39"/>
      <c r="U3970" s="39"/>
      <c r="V3970" s="39"/>
      <c r="W3970" s="39"/>
      <c r="X3970" s="39"/>
      <c r="Y3970" s="39"/>
      <c r="AN3970" s="68"/>
      <c r="AO3970" s="68"/>
    </row>
    <row r="3971" spans="1:41" s="43" customFormat="1" x14ac:dyDescent="0.25">
      <c r="A3971" s="42"/>
      <c r="B3971" s="42"/>
      <c r="C3971" s="42"/>
      <c r="D3971" s="42"/>
      <c r="E3971" s="42"/>
      <c r="F3971" s="62"/>
      <c r="G3971" s="62"/>
      <c r="H3971" s="63"/>
      <c r="I3971" s="293"/>
      <c r="K3971" s="42"/>
      <c r="L3971" s="42"/>
      <c r="M3971" s="42"/>
      <c r="N3971" s="42"/>
      <c r="O3971" s="63"/>
      <c r="P3971" s="42"/>
      <c r="Q3971" s="42"/>
      <c r="S3971" s="42"/>
      <c r="T3971" s="39"/>
      <c r="U3971" s="39"/>
      <c r="V3971" s="39"/>
      <c r="W3971" s="39"/>
      <c r="X3971" s="39"/>
      <c r="Y3971" s="39"/>
      <c r="AN3971" s="68"/>
      <c r="AO3971" s="68"/>
    </row>
    <row r="3972" spans="1:41" s="43" customFormat="1" x14ac:dyDescent="0.25">
      <c r="A3972" s="42"/>
      <c r="B3972" s="42"/>
      <c r="C3972" s="42"/>
      <c r="D3972" s="42"/>
      <c r="E3972" s="42"/>
      <c r="F3972" s="62"/>
      <c r="G3972" s="62"/>
      <c r="H3972" s="63"/>
      <c r="I3972" s="293"/>
      <c r="K3972" s="42"/>
      <c r="L3972" s="42"/>
      <c r="M3972" s="42"/>
      <c r="N3972" s="42"/>
      <c r="O3972" s="63"/>
      <c r="P3972" s="42"/>
      <c r="Q3972" s="42"/>
      <c r="S3972" s="42"/>
      <c r="T3972" s="39"/>
      <c r="U3972" s="39"/>
      <c r="V3972" s="39"/>
      <c r="W3972" s="39"/>
      <c r="X3972" s="39"/>
      <c r="Y3972" s="39"/>
      <c r="AN3972" s="68"/>
      <c r="AO3972" s="68"/>
    </row>
    <row r="3973" spans="1:41" s="43" customFormat="1" x14ac:dyDescent="0.25">
      <c r="A3973" s="42"/>
      <c r="B3973" s="42"/>
      <c r="C3973" s="42"/>
      <c r="D3973" s="42"/>
      <c r="E3973" s="42"/>
      <c r="F3973" s="62"/>
      <c r="G3973" s="62"/>
      <c r="H3973" s="63"/>
      <c r="I3973" s="293"/>
      <c r="K3973" s="42"/>
      <c r="L3973" s="42"/>
      <c r="M3973" s="42"/>
      <c r="N3973" s="42"/>
      <c r="O3973" s="63"/>
      <c r="P3973" s="42"/>
      <c r="Q3973" s="42"/>
      <c r="S3973" s="42"/>
      <c r="T3973" s="39"/>
      <c r="U3973" s="39"/>
      <c r="V3973" s="39"/>
      <c r="W3973" s="39"/>
      <c r="X3973" s="39"/>
      <c r="Y3973" s="39"/>
      <c r="AN3973" s="68"/>
      <c r="AO3973" s="68"/>
    </row>
    <row r="3974" spans="1:41" s="43" customFormat="1" x14ac:dyDescent="0.25">
      <c r="A3974" s="42"/>
      <c r="B3974" s="42"/>
      <c r="C3974" s="42"/>
      <c r="D3974" s="42"/>
      <c r="E3974" s="42"/>
      <c r="F3974" s="62"/>
      <c r="G3974" s="62"/>
      <c r="H3974" s="63"/>
      <c r="I3974" s="293"/>
      <c r="K3974" s="42"/>
      <c r="L3974" s="42"/>
      <c r="M3974" s="42"/>
      <c r="N3974" s="42"/>
      <c r="O3974" s="63"/>
      <c r="P3974" s="42"/>
      <c r="Q3974" s="42"/>
      <c r="S3974" s="42"/>
      <c r="T3974" s="39"/>
      <c r="U3974" s="39"/>
      <c r="V3974" s="39"/>
      <c r="W3974" s="39"/>
      <c r="X3974" s="39"/>
      <c r="Y3974" s="39"/>
      <c r="AN3974" s="68"/>
      <c r="AO3974" s="68"/>
    </row>
    <row r="3975" spans="1:41" s="43" customFormat="1" x14ac:dyDescent="0.25">
      <c r="A3975" s="42"/>
      <c r="B3975" s="42"/>
      <c r="C3975" s="42"/>
      <c r="D3975" s="42"/>
      <c r="E3975" s="42"/>
      <c r="F3975" s="62"/>
      <c r="G3975" s="62"/>
      <c r="H3975" s="63"/>
      <c r="I3975" s="293"/>
      <c r="K3975" s="42"/>
      <c r="L3975" s="42"/>
      <c r="M3975" s="42"/>
      <c r="N3975" s="42"/>
      <c r="O3975" s="63"/>
      <c r="P3975" s="42"/>
      <c r="Q3975" s="42"/>
      <c r="S3975" s="42"/>
      <c r="T3975" s="39"/>
      <c r="U3975" s="39"/>
      <c r="V3975" s="39"/>
      <c r="W3975" s="39"/>
      <c r="X3975" s="39"/>
      <c r="Y3975" s="39"/>
      <c r="AN3975" s="68"/>
      <c r="AO3975" s="68"/>
    </row>
    <row r="3976" spans="1:41" s="43" customFormat="1" x14ac:dyDescent="0.25">
      <c r="A3976" s="42"/>
      <c r="B3976" s="42"/>
      <c r="C3976" s="42"/>
      <c r="D3976" s="42"/>
      <c r="E3976" s="42"/>
      <c r="F3976" s="62"/>
      <c r="G3976" s="62"/>
      <c r="H3976" s="63"/>
      <c r="I3976" s="293"/>
      <c r="K3976" s="42"/>
      <c r="L3976" s="42"/>
      <c r="M3976" s="42"/>
      <c r="N3976" s="42"/>
      <c r="O3976" s="63"/>
      <c r="P3976" s="42"/>
      <c r="Q3976" s="42"/>
      <c r="S3976" s="42"/>
      <c r="T3976" s="39"/>
      <c r="U3976" s="39"/>
      <c r="V3976" s="39"/>
      <c r="W3976" s="39"/>
      <c r="X3976" s="39"/>
      <c r="Y3976" s="39"/>
      <c r="AN3976" s="68"/>
      <c r="AO3976" s="68"/>
    </row>
    <row r="3977" spans="1:41" s="43" customFormat="1" x14ac:dyDescent="0.25">
      <c r="A3977" s="42"/>
      <c r="B3977" s="42"/>
      <c r="C3977" s="42"/>
      <c r="D3977" s="42"/>
      <c r="E3977" s="42"/>
      <c r="F3977" s="62"/>
      <c r="G3977" s="62"/>
      <c r="H3977" s="63"/>
      <c r="I3977" s="293"/>
      <c r="K3977" s="42"/>
      <c r="L3977" s="42"/>
      <c r="M3977" s="42"/>
      <c r="N3977" s="42"/>
      <c r="O3977" s="63"/>
      <c r="P3977" s="42"/>
      <c r="Q3977" s="42"/>
      <c r="S3977" s="42"/>
      <c r="T3977" s="39"/>
      <c r="U3977" s="39"/>
      <c r="V3977" s="39"/>
      <c r="W3977" s="39"/>
      <c r="X3977" s="39"/>
      <c r="Y3977" s="39"/>
      <c r="AN3977" s="68"/>
      <c r="AO3977" s="68"/>
    </row>
    <row r="3978" spans="1:41" s="43" customFormat="1" x14ac:dyDescent="0.25">
      <c r="A3978" s="42"/>
      <c r="B3978" s="42"/>
      <c r="C3978" s="42"/>
      <c r="D3978" s="42"/>
      <c r="E3978" s="42"/>
      <c r="F3978" s="62"/>
      <c r="G3978" s="62"/>
      <c r="H3978" s="63"/>
      <c r="I3978" s="293"/>
      <c r="K3978" s="42"/>
      <c r="L3978" s="42"/>
      <c r="M3978" s="42"/>
      <c r="N3978" s="42"/>
      <c r="O3978" s="63"/>
      <c r="P3978" s="42"/>
      <c r="Q3978" s="42"/>
      <c r="S3978" s="42"/>
      <c r="T3978" s="39"/>
      <c r="U3978" s="39"/>
      <c r="V3978" s="39"/>
      <c r="W3978" s="39"/>
      <c r="X3978" s="39"/>
      <c r="Y3978" s="39"/>
      <c r="AN3978" s="68"/>
      <c r="AO3978" s="68"/>
    </row>
    <row r="3979" spans="1:41" s="43" customFormat="1" x14ac:dyDescent="0.25">
      <c r="A3979" s="42"/>
      <c r="B3979" s="42"/>
      <c r="C3979" s="42"/>
      <c r="D3979" s="42"/>
      <c r="E3979" s="42"/>
      <c r="F3979" s="62"/>
      <c r="G3979" s="62"/>
      <c r="H3979" s="63"/>
      <c r="I3979" s="293"/>
      <c r="K3979" s="42"/>
      <c r="L3979" s="42"/>
      <c r="M3979" s="42"/>
      <c r="N3979" s="42"/>
      <c r="O3979" s="63"/>
      <c r="P3979" s="42"/>
      <c r="Q3979" s="42"/>
      <c r="S3979" s="42"/>
      <c r="T3979" s="39"/>
      <c r="U3979" s="39"/>
      <c r="V3979" s="39"/>
      <c r="W3979" s="39"/>
      <c r="X3979" s="39"/>
      <c r="Y3979" s="39"/>
      <c r="AN3979" s="68"/>
      <c r="AO3979" s="68"/>
    </row>
    <row r="3980" spans="1:41" s="43" customFormat="1" x14ac:dyDescent="0.25">
      <c r="A3980" s="42"/>
      <c r="B3980" s="42"/>
      <c r="C3980" s="42"/>
      <c r="D3980" s="42"/>
      <c r="E3980" s="42"/>
      <c r="F3980" s="62"/>
      <c r="G3980" s="62"/>
      <c r="H3980" s="63"/>
      <c r="I3980" s="293"/>
      <c r="K3980" s="42"/>
      <c r="L3980" s="42"/>
      <c r="M3980" s="42"/>
      <c r="N3980" s="42"/>
      <c r="O3980" s="63"/>
      <c r="P3980" s="42"/>
      <c r="Q3980" s="42"/>
      <c r="S3980" s="42"/>
      <c r="T3980" s="39"/>
      <c r="U3980" s="39"/>
      <c r="V3980" s="39"/>
      <c r="W3980" s="39"/>
      <c r="X3980" s="39"/>
      <c r="Y3980" s="39"/>
      <c r="AN3980" s="68"/>
      <c r="AO3980" s="68"/>
    </row>
    <row r="3981" spans="1:41" s="43" customFormat="1" x14ac:dyDescent="0.25">
      <c r="A3981" s="42"/>
      <c r="B3981" s="42"/>
      <c r="C3981" s="42"/>
      <c r="D3981" s="42"/>
      <c r="E3981" s="42"/>
      <c r="F3981" s="62"/>
      <c r="G3981" s="62"/>
      <c r="H3981" s="63"/>
      <c r="I3981" s="293"/>
      <c r="K3981" s="42"/>
      <c r="L3981" s="42"/>
      <c r="M3981" s="42"/>
      <c r="N3981" s="42"/>
      <c r="O3981" s="63"/>
      <c r="P3981" s="42"/>
      <c r="Q3981" s="42"/>
      <c r="S3981" s="42"/>
      <c r="T3981" s="39"/>
      <c r="U3981" s="39"/>
      <c r="V3981" s="39"/>
      <c r="W3981" s="39"/>
      <c r="X3981" s="39"/>
      <c r="Y3981" s="39"/>
      <c r="AN3981" s="68"/>
      <c r="AO3981" s="68"/>
    </row>
    <row r="3982" spans="1:41" s="43" customFormat="1" x14ac:dyDescent="0.25">
      <c r="A3982" s="42"/>
      <c r="B3982" s="42"/>
      <c r="C3982" s="42"/>
      <c r="D3982" s="42"/>
      <c r="E3982" s="42"/>
      <c r="F3982" s="62"/>
      <c r="G3982" s="62"/>
      <c r="H3982" s="63"/>
      <c r="I3982" s="293"/>
      <c r="K3982" s="42"/>
      <c r="L3982" s="42"/>
      <c r="M3982" s="42"/>
      <c r="N3982" s="42"/>
      <c r="O3982" s="63"/>
      <c r="P3982" s="42"/>
      <c r="Q3982" s="42"/>
      <c r="S3982" s="42"/>
      <c r="T3982" s="39"/>
      <c r="U3982" s="39"/>
      <c r="V3982" s="39"/>
      <c r="W3982" s="39"/>
      <c r="X3982" s="39"/>
      <c r="Y3982" s="39"/>
      <c r="AN3982" s="68"/>
      <c r="AO3982" s="68"/>
    </row>
    <row r="3983" spans="1:41" s="43" customFormat="1" x14ac:dyDescent="0.25">
      <c r="A3983" s="42"/>
      <c r="B3983" s="42"/>
      <c r="C3983" s="42"/>
      <c r="D3983" s="42"/>
      <c r="E3983" s="42"/>
      <c r="F3983" s="62"/>
      <c r="G3983" s="62"/>
      <c r="H3983" s="63"/>
      <c r="I3983" s="293"/>
      <c r="K3983" s="42"/>
      <c r="L3983" s="42"/>
      <c r="M3983" s="42"/>
      <c r="N3983" s="42"/>
      <c r="O3983" s="63"/>
      <c r="P3983" s="42"/>
      <c r="Q3983" s="42"/>
      <c r="S3983" s="42"/>
      <c r="T3983" s="39"/>
      <c r="U3983" s="39"/>
      <c r="V3983" s="39"/>
      <c r="W3983" s="39"/>
      <c r="X3983" s="39"/>
      <c r="Y3983" s="39"/>
      <c r="AN3983" s="68"/>
      <c r="AO3983" s="68"/>
    </row>
    <row r="3984" spans="1:41" s="43" customFormat="1" x14ac:dyDescent="0.25">
      <c r="A3984" s="42"/>
      <c r="B3984" s="42"/>
      <c r="C3984" s="42"/>
      <c r="D3984" s="42"/>
      <c r="E3984" s="42"/>
      <c r="F3984" s="62"/>
      <c r="G3984" s="62"/>
      <c r="H3984" s="63"/>
      <c r="I3984" s="293"/>
      <c r="K3984" s="42"/>
      <c r="L3984" s="42"/>
      <c r="M3984" s="42"/>
      <c r="N3984" s="42"/>
      <c r="O3984" s="63"/>
      <c r="P3984" s="42"/>
      <c r="Q3984" s="42"/>
      <c r="S3984" s="42"/>
      <c r="T3984" s="39"/>
      <c r="U3984" s="39"/>
      <c r="V3984" s="39"/>
      <c r="W3984" s="39"/>
      <c r="X3984" s="39"/>
      <c r="Y3984" s="39"/>
      <c r="AN3984" s="68"/>
      <c r="AO3984" s="68"/>
    </row>
    <row r="3985" spans="1:41" s="43" customFormat="1" x14ac:dyDescent="0.25">
      <c r="A3985" s="42"/>
      <c r="B3985" s="42"/>
      <c r="C3985" s="42"/>
      <c r="D3985" s="42"/>
      <c r="E3985" s="42"/>
      <c r="F3985" s="62"/>
      <c r="G3985" s="62"/>
      <c r="H3985" s="63"/>
      <c r="I3985" s="293"/>
      <c r="K3985" s="42"/>
      <c r="L3985" s="42"/>
      <c r="M3985" s="42"/>
      <c r="N3985" s="42"/>
      <c r="O3985" s="63"/>
      <c r="P3985" s="42"/>
      <c r="Q3985" s="42"/>
      <c r="S3985" s="42"/>
      <c r="T3985" s="39"/>
      <c r="U3985" s="39"/>
      <c r="V3985" s="39"/>
      <c r="W3985" s="39"/>
      <c r="X3985" s="39"/>
      <c r="Y3985" s="39"/>
      <c r="AN3985" s="68"/>
      <c r="AO3985" s="68"/>
    </row>
    <row r="3986" spans="1:41" s="43" customFormat="1" x14ac:dyDescent="0.25">
      <c r="A3986" s="42"/>
      <c r="B3986" s="42"/>
      <c r="C3986" s="42"/>
      <c r="D3986" s="42"/>
      <c r="E3986" s="42"/>
      <c r="F3986" s="62"/>
      <c r="G3986" s="62"/>
      <c r="H3986" s="63"/>
      <c r="I3986" s="293"/>
      <c r="K3986" s="42"/>
      <c r="L3986" s="42"/>
      <c r="M3986" s="42"/>
      <c r="N3986" s="42"/>
      <c r="O3986" s="63"/>
      <c r="P3986" s="42"/>
      <c r="Q3986" s="42"/>
      <c r="S3986" s="42"/>
      <c r="T3986" s="39"/>
      <c r="U3986" s="39"/>
      <c r="V3986" s="39"/>
      <c r="W3986" s="39"/>
      <c r="X3986" s="39"/>
      <c r="Y3986" s="39"/>
      <c r="AN3986" s="68"/>
      <c r="AO3986" s="68"/>
    </row>
    <row r="3987" spans="1:41" s="43" customFormat="1" x14ac:dyDescent="0.25">
      <c r="A3987" s="42"/>
      <c r="B3987" s="42"/>
      <c r="C3987" s="42"/>
      <c r="D3987" s="42"/>
      <c r="E3987" s="42"/>
      <c r="F3987" s="62"/>
      <c r="G3987" s="62"/>
      <c r="H3987" s="63"/>
      <c r="I3987" s="293"/>
      <c r="K3987" s="42"/>
      <c r="L3987" s="42"/>
      <c r="M3987" s="42"/>
      <c r="N3987" s="42"/>
      <c r="O3987" s="63"/>
      <c r="P3987" s="42"/>
      <c r="Q3987" s="42"/>
      <c r="S3987" s="42"/>
      <c r="T3987" s="39"/>
      <c r="U3987" s="39"/>
      <c r="V3987" s="39"/>
      <c r="W3987" s="39"/>
      <c r="X3987" s="39"/>
      <c r="Y3987" s="39"/>
      <c r="AN3987" s="68"/>
      <c r="AO3987" s="68"/>
    </row>
    <row r="3988" spans="1:41" s="43" customFormat="1" x14ac:dyDescent="0.25">
      <c r="A3988" s="42"/>
      <c r="B3988" s="42"/>
      <c r="C3988" s="42"/>
      <c r="D3988" s="42"/>
      <c r="E3988" s="42"/>
      <c r="F3988" s="62"/>
      <c r="G3988" s="62"/>
      <c r="H3988" s="63"/>
      <c r="I3988" s="293"/>
      <c r="K3988" s="42"/>
      <c r="L3988" s="42"/>
      <c r="M3988" s="42"/>
      <c r="N3988" s="42"/>
      <c r="O3988" s="63"/>
      <c r="P3988" s="42"/>
      <c r="Q3988" s="42"/>
      <c r="S3988" s="42"/>
      <c r="T3988" s="39"/>
      <c r="U3988" s="39"/>
      <c r="V3988" s="39"/>
      <c r="W3988" s="39"/>
      <c r="X3988" s="39"/>
      <c r="Y3988" s="39"/>
      <c r="AN3988" s="68"/>
      <c r="AO3988" s="68"/>
    </row>
    <row r="3989" spans="1:41" s="43" customFormat="1" x14ac:dyDescent="0.25">
      <c r="A3989" s="42"/>
      <c r="B3989" s="42"/>
      <c r="C3989" s="42"/>
      <c r="D3989" s="42"/>
      <c r="E3989" s="42"/>
      <c r="F3989" s="62"/>
      <c r="G3989" s="62"/>
      <c r="H3989" s="63"/>
      <c r="I3989" s="293"/>
      <c r="K3989" s="42"/>
      <c r="L3989" s="42"/>
      <c r="M3989" s="42"/>
      <c r="N3989" s="42"/>
      <c r="O3989" s="63"/>
      <c r="P3989" s="42"/>
      <c r="Q3989" s="42"/>
      <c r="S3989" s="42"/>
      <c r="T3989" s="39"/>
      <c r="U3989" s="39"/>
      <c r="V3989" s="39"/>
      <c r="W3989" s="39"/>
      <c r="X3989" s="39"/>
      <c r="Y3989" s="39"/>
      <c r="AN3989" s="68"/>
      <c r="AO3989" s="68"/>
    </row>
    <row r="3990" spans="1:41" s="43" customFormat="1" x14ac:dyDescent="0.25">
      <c r="A3990" s="42"/>
      <c r="B3990" s="42"/>
      <c r="C3990" s="42"/>
      <c r="D3990" s="42"/>
      <c r="E3990" s="42"/>
      <c r="F3990" s="62"/>
      <c r="G3990" s="62"/>
      <c r="H3990" s="63"/>
      <c r="I3990" s="293"/>
      <c r="K3990" s="42"/>
      <c r="L3990" s="42"/>
      <c r="M3990" s="42"/>
      <c r="N3990" s="42"/>
      <c r="O3990" s="63"/>
      <c r="P3990" s="42"/>
      <c r="Q3990" s="42"/>
      <c r="S3990" s="42"/>
      <c r="T3990" s="39"/>
      <c r="U3990" s="39"/>
      <c r="V3990" s="39"/>
      <c r="W3990" s="39"/>
      <c r="X3990" s="39"/>
      <c r="Y3990" s="39"/>
      <c r="AN3990" s="68"/>
      <c r="AO3990" s="68"/>
    </row>
    <row r="3991" spans="1:41" s="43" customFormat="1" x14ac:dyDescent="0.25">
      <c r="A3991" s="42"/>
      <c r="B3991" s="42"/>
      <c r="C3991" s="42"/>
      <c r="D3991" s="42"/>
      <c r="E3991" s="42"/>
      <c r="F3991" s="62"/>
      <c r="G3991" s="62"/>
      <c r="H3991" s="63"/>
      <c r="I3991" s="293"/>
      <c r="K3991" s="42"/>
      <c r="L3991" s="42"/>
      <c r="M3991" s="42"/>
      <c r="N3991" s="42"/>
      <c r="O3991" s="63"/>
      <c r="P3991" s="42"/>
      <c r="Q3991" s="42"/>
      <c r="S3991" s="42"/>
      <c r="T3991" s="39"/>
      <c r="U3991" s="39"/>
      <c r="V3991" s="39"/>
      <c r="W3991" s="39"/>
      <c r="X3991" s="39"/>
      <c r="Y3991" s="39"/>
      <c r="AN3991" s="68"/>
      <c r="AO3991" s="68"/>
    </row>
    <row r="3992" spans="1:41" s="43" customFormat="1" x14ac:dyDescent="0.25">
      <c r="A3992" s="42"/>
      <c r="B3992" s="42"/>
      <c r="C3992" s="42"/>
      <c r="D3992" s="42"/>
      <c r="E3992" s="42"/>
      <c r="F3992" s="62"/>
      <c r="G3992" s="62"/>
      <c r="H3992" s="63"/>
      <c r="I3992" s="293"/>
      <c r="K3992" s="42"/>
      <c r="L3992" s="42"/>
      <c r="M3992" s="42"/>
      <c r="N3992" s="42"/>
      <c r="O3992" s="63"/>
      <c r="P3992" s="42"/>
      <c r="Q3992" s="42"/>
      <c r="S3992" s="42"/>
      <c r="T3992" s="39"/>
      <c r="U3992" s="39"/>
      <c r="V3992" s="39"/>
      <c r="W3992" s="39"/>
      <c r="X3992" s="39"/>
      <c r="Y3992" s="39"/>
      <c r="AN3992" s="68"/>
      <c r="AO3992" s="68"/>
    </row>
    <row r="3993" spans="1:41" s="43" customFormat="1" x14ac:dyDescent="0.25">
      <c r="A3993" s="42"/>
      <c r="B3993" s="42"/>
      <c r="C3993" s="42"/>
      <c r="D3993" s="42"/>
      <c r="E3993" s="42"/>
      <c r="F3993" s="62"/>
      <c r="G3993" s="62"/>
      <c r="H3993" s="63"/>
      <c r="I3993" s="293"/>
      <c r="K3993" s="42"/>
      <c r="L3993" s="42"/>
      <c r="M3993" s="42"/>
      <c r="N3993" s="42"/>
      <c r="O3993" s="63"/>
      <c r="P3993" s="42"/>
      <c r="Q3993" s="42"/>
      <c r="S3993" s="42"/>
      <c r="T3993" s="39"/>
      <c r="U3993" s="39"/>
      <c r="V3993" s="39"/>
      <c r="W3993" s="39"/>
      <c r="X3993" s="39"/>
      <c r="Y3993" s="39"/>
      <c r="AN3993" s="68"/>
      <c r="AO3993" s="68"/>
    </row>
    <row r="3994" spans="1:41" s="43" customFormat="1" x14ac:dyDescent="0.25">
      <c r="A3994" s="42"/>
      <c r="B3994" s="42"/>
      <c r="C3994" s="42"/>
      <c r="D3994" s="42"/>
      <c r="E3994" s="42"/>
      <c r="F3994" s="62"/>
      <c r="G3994" s="62"/>
      <c r="H3994" s="63"/>
      <c r="I3994" s="293"/>
      <c r="K3994" s="42"/>
      <c r="L3994" s="42"/>
      <c r="M3994" s="42"/>
      <c r="N3994" s="42"/>
      <c r="O3994" s="63"/>
      <c r="P3994" s="42"/>
      <c r="Q3994" s="42"/>
      <c r="S3994" s="42"/>
      <c r="T3994" s="39"/>
      <c r="U3994" s="39"/>
      <c r="V3994" s="39"/>
      <c r="W3994" s="39"/>
      <c r="X3994" s="39"/>
      <c r="Y3994" s="39"/>
      <c r="AN3994" s="68"/>
      <c r="AO3994" s="68"/>
    </row>
    <row r="3995" spans="1:41" s="43" customFormat="1" x14ac:dyDescent="0.25">
      <c r="A3995" s="42"/>
      <c r="B3995" s="42"/>
      <c r="C3995" s="42"/>
      <c r="D3995" s="42"/>
      <c r="E3995" s="42"/>
      <c r="F3995" s="62"/>
      <c r="G3995" s="62"/>
      <c r="H3995" s="63"/>
      <c r="I3995" s="293"/>
      <c r="K3995" s="42"/>
      <c r="L3995" s="42"/>
      <c r="M3995" s="42"/>
      <c r="N3995" s="42"/>
      <c r="O3995" s="63"/>
      <c r="P3995" s="42"/>
      <c r="Q3995" s="42"/>
      <c r="S3995" s="42"/>
      <c r="T3995" s="39"/>
      <c r="U3995" s="39"/>
      <c r="V3995" s="39"/>
      <c r="W3995" s="39"/>
      <c r="X3995" s="39"/>
      <c r="Y3995" s="39"/>
      <c r="AN3995" s="68"/>
      <c r="AO3995" s="68"/>
    </row>
    <row r="3996" spans="1:41" s="43" customFormat="1" x14ac:dyDescent="0.25">
      <c r="A3996" s="42"/>
      <c r="B3996" s="42"/>
      <c r="C3996" s="42"/>
      <c r="D3996" s="42"/>
      <c r="E3996" s="42"/>
      <c r="F3996" s="62"/>
      <c r="G3996" s="62"/>
      <c r="H3996" s="63"/>
      <c r="I3996" s="293"/>
      <c r="K3996" s="42"/>
      <c r="L3996" s="42"/>
      <c r="M3996" s="42"/>
      <c r="N3996" s="42"/>
      <c r="O3996" s="63"/>
      <c r="P3996" s="42"/>
      <c r="Q3996" s="42"/>
      <c r="S3996" s="42"/>
      <c r="T3996" s="39"/>
      <c r="U3996" s="39"/>
      <c r="V3996" s="39"/>
      <c r="W3996" s="39"/>
      <c r="X3996" s="39"/>
      <c r="Y3996" s="39"/>
      <c r="AN3996" s="68"/>
      <c r="AO3996" s="68"/>
    </row>
    <row r="3997" spans="1:41" s="43" customFormat="1" x14ac:dyDescent="0.25">
      <c r="A3997" s="42"/>
      <c r="B3997" s="42"/>
      <c r="C3997" s="42"/>
      <c r="D3997" s="42"/>
      <c r="E3997" s="42"/>
      <c r="F3997" s="62"/>
      <c r="G3997" s="62"/>
      <c r="H3997" s="63"/>
      <c r="I3997" s="293"/>
      <c r="K3997" s="42"/>
      <c r="L3997" s="42"/>
      <c r="M3997" s="42"/>
      <c r="N3997" s="42"/>
      <c r="O3997" s="63"/>
      <c r="P3997" s="42"/>
      <c r="Q3997" s="42"/>
      <c r="S3997" s="42"/>
      <c r="T3997" s="39"/>
      <c r="U3997" s="39"/>
      <c r="V3997" s="39"/>
      <c r="W3997" s="39"/>
      <c r="X3997" s="39"/>
      <c r="Y3997" s="39"/>
      <c r="AN3997" s="68"/>
      <c r="AO3997" s="68"/>
    </row>
    <row r="3998" spans="1:41" s="43" customFormat="1" x14ac:dyDescent="0.25">
      <c r="A3998" s="42"/>
      <c r="B3998" s="42"/>
      <c r="C3998" s="42"/>
      <c r="D3998" s="42"/>
      <c r="E3998" s="42"/>
      <c r="F3998" s="62"/>
      <c r="G3998" s="62"/>
      <c r="H3998" s="63"/>
      <c r="I3998" s="293"/>
      <c r="K3998" s="42"/>
      <c r="L3998" s="42"/>
      <c r="M3998" s="42"/>
      <c r="N3998" s="42"/>
      <c r="O3998" s="63"/>
      <c r="P3998" s="42"/>
      <c r="Q3998" s="42"/>
      <c r="S3998" s="42"/>
      <c r="T3998" s="39"/>
      <c r="U3998" s="39"/>
      <c r="V3998" s="39"/>
      <c r="W3998" s="39"/>
      <c r="X3998" s="39"/>
      <c r="Y3998" s="39"/>
      <c r="AN3998" s="68"/>
      <c r="AO3998" s="68"/>
    </row>
    <row r="3999" spans="1:41" s="43" customFormat="1" x14ac:dyDescent="0.25">
      <c r="A3999" s="42"/>
      <c r="B3999" s="42"/>
      <c r="C3999" s="42"/>
      <c r="D3999" s="42"/>
      <c r="E3999" s="42"/>
      <c r="F3999" s="62"/>
      <c r="G3999" s="62"/>
      <c r="H3999" s="63"/>
      <c r="I3999" s="293"/>
      <c r="K3999" s="42"/>
      <c r="L3999" s="42"/>
      <c r="M3999" s="42"/>
      <c r="N3999" s="42"/>
      <c r="O3999" s="63"/>
      <c r="P3999" s="42"/>
      <c r="Q3999" s="42"/>
      <c r="S3999" s="42"/>
      <c r="T3999" s="39"/>
      <c r="U3999" s="39"/>
      <c r="V3999" s="39"/>
      <c r="W3999" s="39"/>
      <c r="X3999" s="39"/>
      <c r="Y3999" s="39"/>
      <c r="AN3999" s="68"/>
      <c r="AO3999" s="68"/>
    </row>
    <row r="4000" spans="1:41" s="43" customFormat="1" x14ac:dyDescent="0.25">
      <c r="A4000" s="42"/>
      <c r="B4000" s="42"/>
      <c r="C4000" s="42"/>
      <c r="D4000" s="42"/>
      <c r="E4000" s="42"/>
      <c r="F4000" s="62"/>
      <c r="G4000" s="62"/>
      <c r="H4000" s="63"/>
      <c r="I4000" s="293"/>
      <c r="K4000" s="42"/>
      <c r="L4000" s="42"/>
      <c r="M4000" s="42"/>
      <c r="N4000" s="42"/>
      <c r="O4000" s="63"/>
      <c r="P4000" s="42"/>
      <c r="Q4000" s="42"/>
      <c r="S4000" s="42"/>
      <c r="T4000" s="39"/>
      <c r="U4000" s="39"/>
      <c r="V4000" s="39"/>
      <c r="W4000" s="39"/>
      <c r="X4000" s="39"/>
      <c r="Y4000" s="39"/>
      <c r="AN4000" s="68"/>
      <c r="AO4000" s="68"/>
    </row>
    <row r="4001" spans="1:41" s="43" customFormat="1" x14ac:dyDescent="0.25">
      <c r="A4001" s="42"/>
      <c r="B4001" s="42"/>
      <c r="C4001" s="42"/>
      <c r="D4001" s="42"/>
      <c r="E4001" s="42"/>
      <c r="F4001" s="62"/>
      <c r="G4001" s="62"/>
      <c r="H4001" s="63"/>
      <c r="I4001" s="293"/>
      <c r="K4001" s="42"/>
      <c r="L4001" s="42"/>
      <c r="M4001" s="42"/>
      <c r="N4001" s="42"/>
      <c r="O4001" s="63"/>
      <c r="P4001" s="42"/>
      <c r="Q4001" s="42"/>
      <c r="S4001" s="42"/>
      <c r="T4001" s="39"/>
      <c r="U4001" s="39"/>
      <c r="V4001" s="39"/>
      <c r="W4001" s="39"/>
      <c r="X4001" s="39"/>
      <c r="Y4001" s="39"/>
      <c r="AN4001" s="68"/>
      <c r="AO4001" s="68"/>
    </row>
    <row r="4002" spans="1:41" s="43" customFormat="1" x14ac:dyDescent="0.25">
      <c r="A4002" s="42"/>
      <c r="B4002" s="42"/>
      <c r="C4002" s="42"/>
      <c r="D4002" s="42"/>
      <c r="E4002" s="42"/>
      <c r="F4002" s="62"/>
      <c r="G4002" s="62"/>
      <c r="H4002" s="63"/>
      <c r="I4002" s="293"/>
      <c r="K4002" s="42"/>
      <c r="L4002" s="42"/>
      <c r="M4002" s="42"/>
      <c r="N4002" s="42"/>
      <c r="O4002" s="63"/>
      <c r="P4002" s="42"/>
      <c r="Q4002" s="42"/>
      <c r="S4002" s="42"/>
      <c r="T4002" s="39"/>
      <c r="U4002" s="39"/>
      <c r="V4002" s="39"/>
      <c r="W4002" s="39"/>
      <c r="X4002" s="39"/>
      <c r="Y4002" s="39"/>
      <c r="AN4002" s="68"/>
      <c r="AO4002" s="68"/>
    </row>
    <row r="4003" spans="1:41" s="43" customFormat="1" x14ac:dyDescent="0.25">
      <c r="A4003" s="42"/>
      <c r="B4003" s="42"/>
      <c r="C4003" s="42"/>
      <c r="D4003" s="42"/>
      <c r="E4003" s="42"/>
      <c r="F4003" s="62"/>
      <c r="G4003" s="62"/>
      <c r="H4003" s="63"/>
      <c r="I4003" s="293"/>
      <c r="K4003" s="42"/>
      <c r="L4003" s="42"/>
      <c r="M4003" s="42"/>
      <c r="N4003" s="42"/>
      <c r="O4003" s="63"/>
      <c r="P4003" s="42"/>
      <c r="Q4003" s="42"/>
      <c r="S4003" s="42"/>
      <c r="T4003" s="39"/>
      <c r="U4003" s="39"/>
      <c r="V4003" s="39"/>
      <c r="W4003" s="39"/>
      <c r="X4003" s="39"/>
      <c r="Y4003" s="39"/>
      <c r="AN4003" s="68"/>
      <c r="AO4003" s="68"/>
    </row>
    <row r="4004" spans="1:41" s="43" customFormat="1" x14ac:dyDescent="0.25">
      <c r="A4004" s="42"/>
      <c r="B4004" s="42"/>
      <c r="C4004" s="42"/>
      <c r="D4004" s="42"/>
      <c r="E4004" s="42"/>
      <c r="F4004" s="62"/>
      <c r="G4004" s="62"/>
      <c r="H4004" s="63"/>
      <c r="I4004" s="293"/>
      <c r="K4004" s="42"/>
      <c r="L4004" s="42"/>
      <c r="M4004" s="42"/>
      <c r="N4004" s="42"/>
      <c r="O4004" s="63"/>
      <c r="P4004" s="42"/>
      <c r="Q4004" s="42"/>
      <c r="S4004" s="42"/>
      <c r="T4004" s="39"/>
      <c r="U4004" s="39"/>
      <c r="V4004" s="39"/>
      <c r="W4004" s="39"/>
      <c r="X4004" s="39"/>
      <c r="Y4004" s="39"/>
      <c r="AN4004" s="68"/>
      <c r="AO4004" s="68"/>
    </row>
    <row r="4005" spans="1:41" s="43" customFormat="1" x14ac:dyDescent="0.25">
      <c r="A4005" s="42"/>
      <c r="B4005" s="42"/>
      <c r="C4005" s="42"/>
      <c r="D4005" s="42"/>
      <c r="E4005" s="42"/>
      <c r="F4005" s="62"/>
      <c r="G4005" s="62"/>
      <c r="H4005" s="63"/>
      <c r="I4005" s="293"/>
      <c r="K4005" s="42"/>
      <c r="L4005" s="42"/>
      <c r="M4005" s="42"/>
      <c r="N4005" s="42"/>
      <c r="O4005" s="63"/>
      <c r="P4005" s="42"/>
      <c r="Q4005" s="42"/>
      <c r="S4005" s="42"/>
      <c r="T4005" s="39"/>
      <c r="U4005" s="39"/>
      <c r="V4005" s="39"/>
      <c r="W4005" s="39"/>
      <c r="X4005" s="39"/>
      <c r="Y4005" s="39"/>
      <c r="AN4005" s="68"/>
      <c r="AO4005" s="68"/>
    </row>
    <row r="4006" spans="1:41" s="43" customFormat="1" x14ac:dyDescent="0.25">
      <c r="A4006" s="42"/>
      <c r="B4006" s="42"/>
      <c r="C4006" s="42"/>
      <c r="D4006" s="42"/>
      <c r="E4006" s="42"/>
      <c r="F4006" s="62"/>
      <c r="G4006" s="62"/>
      <c r="H4006" s="63"/>
      <c r="I4006" s="293"/>
      <c r="K4006" s="42"/>
      <c r="L4006" s="42"/>
      <c r="M4006" s="42"/>
      <c r="N4006" s="42"/>
      <c r="O4006" s="63"/>
      <c r="P4006" s="42"/>
      <c r="Q4006" s="42"/>
      <c r="S4006" s="42"/>
      <c r="T4006" s="39"/>
      <c r="U4006" s="39"/>
      <c r="V4006" s="39"/>
      <c r="W4006" s="39"/>
      <c r="X4006" s="39"/>
      <c r="Y4006" s="39"/>
      <c r="AN4006" s="68"/>
      <c r="AO4006" s="68"/>
    </row>
    <row r="4007" spans="1:41" s="43" customFormat="1" x14ac:dyDescent="0.25">
      <c r="A4007" s="42"/>
      <c r="B4007" s="42"/>
      <c r="C4007" s="42"/>
      <c r="D4007" s="42"/>
      <c r="E4007" s="42"/>
      <c r="F4007" s="62"/>
      <c r="G4007" s="62"/>
      <c r="H4007" s="63"/>
      <c r="I4007" s="293"/>
      <c r="K4007" s="42"/>
      <c r="L4007" s="42"/>
      <c r="M4007" s="42"/>
      <c r="N4007" s="42"/>
      <c r="O4007" s="63"/>
      <c r="P4007" s="42"/>
      <c r="Q4007" s="42"/>
      <c r="S4007" s="42"/>
      <c r="T4007" s="39"/>
      <c r="U4007" s="39"/>
      <c r="V4007" s="39"/>
      <c r="W4007" s="39"/>
      <c r="X4007" s="39"/>
      <c r="Y4007" s="39"/>
      <c r="AN4007" s="68"/>
      <c r="AO4007" s="68"/>
    </row>
    <row r="4008" spans="1:41" s="43" customFormat="1" x14ac:dyDescent="0.25">
      <c r="A4008" s="42"/>
      <c r="B4008" s="42"/>
      <c r="C4008" s="42"/>
      <c r="D4008" s="42"/>
      <c r="E4008" s="42"/>
      <c r="F4008" s="62"/>
      <c r="G4008" s="62"/>
      <c r="H4008" s="63"/>
      <c r="I4008" s="293"/>
      <c r="K4008" s="42"/>
      <c r="L4008" s="42"/>
      <c r="M4008" s="42"/>
      <c r="N4008" s="42"/>
      <c r="O4008" s="63"/>
      <c r="P4008" s="42"/>
      <c r="Q4008" s="42"/>
      <c r="S4008" s="42"/>
      <c r="T4008" s="39"/>
      <c r="U4008" s="39"/>
      <c r="V4008" s="39"/>
      <c r="W4008" s="39"/>
      <c r="X4008" s="39"/>
      <c r="Y4008" s="39"/>
      <c r="AN4008" s="68"/>
      <c r="AO4008" s="68"/>
    </row>
    <row r="4009" spans="1:41" s="43" customFormat="1" x14ac:dyDescent="0.25">
      <c r="A4009" s="42"/>
      <c r="B4009" s="42"/>
      <c r="C4009" s="42"/>
      <c r="D4009" s="42"/>
      <c r="E4009" s="42"/>
      <c r="F4009" s="62"/>
      <c r="G4009" s="62"/>
      <c r="H4009" s="63"/>
      <c r="I4009" s="293"/>
      <c r="K4009" s="42"/>
      <c r="L4009" s="42"/>
      <c r="M4009" s="42"/>
      <c r="N4009" s="42"/>
      <c r="O4009" s="63"/>
      <c r="P4009" s="42"/>
      <c r="Q4009" s="42"/>
      <c r="S4009" s="42"/>
      <c r="T4009" s="39"/>
      <c r="U4009" s="39"/>
      <c r="V4009" s="39"/>
      <c r="W4009" s="39"/>
      <c r="X4009" s="39"/>
      <c r="Y4009" s="39"/>
      <c r="AN4009" s="68"/>
      <c r="AO4009" s="68"/>
    </row>
    <row r="4010" spans="1:41" s="43" customFormat="1" x14ac:dyDescent="0.25">
      <c r="A4010" s="42"/>
      <c r="B4010" s="42"/>
      <c r="C4010" s="42"/>
      <c r="D4010" s="42"/>
      <c r="E4010" s="42"/>
      <c r="F4010" s="62"/>
      <c r="G4010" s="62"/>
      <c r="H4010" s="63"/>
      <c r="I4010" s="293"/>
      <c r="K4010" s="42"/>
      <c r="L4010" s="42"/>
      <c r="M4010" s="42"/>
      <c r="N4010" s="42"/>
      <c r="O4010" s="63"/>
      <c r="P4010" s="42"/>
      <c r="Q4010" s="42"/>
      <c r="S4010" s="42"/>
      <c r="T4010" s="39"/>
      <c r="U4010" s="39"/>
      <c r="V4010" s="39"/>
      <c r="W4010" s="39"/>
      <c r="X4010" s="39"/>
      <c r="Y4010" s="39"/>
      <c r="AN4010" s="68"/>
      <c r="AO4010" s="68"/>
    </row>
    <row r="4011" spans="1:41" s="43" customFormat="1" x14ac:dyDescent="0.25">
      <c r="A4011" s="42"/>
      <c r="B4011" s="42"/>
      <c r="C4011" s="42"/>
      <c r="D4011" s="42"/>
      <c r="E4011" s="42"/>
      <c r="F4011" s="62"/>
      <c r="G4011" s="62"/>
      <c r="H4011" s="63"/>
      <c r="I4011" s="293"/>
      <c r="K4011" s="42"/>
      <c r="L4011" s="42"/>
      <c r="M4011" s="42"/>
      <c r="N4011" s="42"/>
      <c r="O4011" s="63"/>
      <c r="P4011" s="42"/>
      <c r="Q4011" s="42"/>
      <c r="S4011" s="42"/>
      <c r="T4011" s="39"/>
      <c r="U4011" s="39"/>
      <c r="V4011" s="39"/>
      <c r="W4011" s="39"/>
      <c r="X4011" s="39"/>
      <c r="Y4011" s="39"/>
      <c r="AN4011" s="68"/>
      <c r="AO4011" s="68"/>
    </row>
    <row r="4012" spans="1:41" s="43" customFormat="1" x14ac:dyDescent="0.25">
      <c r="A4012" s="42"/>
      <c r="B4012" s="42"/>
      <c r="C4012" s="42"/>
      <c r="D4012" s="42"/>
      <c r="E4012" s="42"/>
      <c r="F4012" s="62"/>
      <c r="G4012" s="62"/>
      <c r="H4012" s="63"/>
      <c r="I4012" s="293"/>
      <c r="K4012" s="42"/>
      <c r="L4012" s="42"/>
      <c r="M4012" s="42"/>
      <c r="N4012" s="42"/>
      <c r="O4012" s="63"/>
      <c r="P4012" s="42"/>
      <c r="Q4012" s="42"/>
      <c r="S4012" s="42"/>
      <c r="T4012" s="39"/>
      <c r="U4012" s="39"/>
      <c r="V4012" s="39"/>
      <c r="W4012" s="39"/>
      <c r="X4012" s="39"/>
      <c r="Y4012" s="39"/>
      <c r="AN4012" s="68"/>
      <c r="AO4012" s="68"/>
    </row>
    <row r="4013" spans="1:41" s="43" customFormat="1" x14ac:dyDescent="0.25">
      <c r="A4013" s="42"/>
      <c r="B4013" s="42"/>
      <c r="C4013" s="42"/>
      <c r="D4013" s="42"/>
      <c r="E4013" s="42"/>
      <c r="F4013" s="62"/>
      <c r="G4013" s="62"/>
      <c r="H4013" s="63"/>
      <c r="I4013" s="293"/>
      <c r="K4013" s="42"/>
      <c r="L4013" s="42"/>
      <c r="M4013" s="42"/>
      <c r="N4013" s="42"/>
      <c r="O4013" s="63"/>
      <c r="P4013" s="42"/>
      <c r="Q4013" s="42"/>
      <c r="S4013" s="42"/>
      <c r="T4013" s="39"/>
      <c r="U4013" s="39"/>
      <c r="V4013" s="39"/>
      <c r="W4013" s="39"/>
      <c r="X4013" s="39"/>
      <c r="Y4013" s="39"/>
      <c r="AN4013" s="68"/>
      <c r="AO4013" s="68"/>
    </row>
    <row r="4014" spans="1:41" s="43" customFormat="1" x14ac:dyDescent="0.25">
      <c r="A4014" s="42"/>
      <c r="B4014" s="42"/>
      <c r="C4014" s="42"/>
      <c r="D4014" s="42"/>
      <c r="E4014" s="42"/>
      <c r="F4014" s="62"/>
      <c r="G4014" s="62"/>
      <c r="H4014" s="63"/>
      <c r="I4014" s="293"/>
      <c r="K4014" s="42"/>
      <c r="L4014" s="42"/>
      <c r="M4014" s="42"/>
      <c r="N4014" s="42"/>
      <c r="O4014" s="63"/>
      <c r="P4014" s="42"/>
      <c r="Q4014" s="42"/>
      <c r="S4014" s="42"/>
      <c r="T4014" s="39"/>
      <c r="U4014" s="39"/>
      <c r="V4014" s="39"/>
      <c r="W4014" s="39"/>
      <c r="X4014" s="39"/>
      <c r="Y4014" s="39"/>
      <c r="AN4014" s="68"/>
      <c r="AO4014" s="68"/>
    </row>
    <row r="4015" spans="1:41" s="43" customFormat="1" x14ac:dyDescent="0.25">
      <c r="A4015" s="42"/>
      <c r="B4015" s="42"/>
      <c r="C4015" s="42"/>
      <c r="D4015" s="42"/>
      <c r="E4015" s="42"/>
      <c r="F4015" s="62"/>
      <c r="G4015" s="62"/>
      <c r="H4015" s="63"/>
      <c r="I4015" s="293"/>
      <c r="K4015" s="42"/>
      <c r="L4015" s="42"/>
      <c r="M4015" s="42"/>
      <c r="N4015" s="42"/>
      <c r="O4015" s="63"/>
      <c r="P4015" s="42"/>
      <c r="Q4015" s="42"/>
      <c r="S4015" s="42"/>
      <c r="T4015" s="39"/>
      <c r="U4015" s="39"/>
      <c r="V4015" s="39"/>
      <c r="W4015" s="39"/>
      <c r="X4015" s="39"/>
      <c r="Y4015" s="39"/>
      <c r="AN4015" s="68"/>
      <c r="AO4015" s="68"/>
    </row>
    <row r="4016" spans="1:41" s="43" customFormat="1" x14ac:dyDescent="0.25">
      <c r="A4016" s="42"/>
      <c r="B4016" s="42"/>
      <c r="C4016" s="42"/>
      <c r="D4016" s="42"/>
      <c r="E4016" s="42"/>
      <c r="F4016" s="62"/>
      <c r="G4016" s="62"/>
      <c r="H4016" s="63"/>
      <c r="I4016" s="293"/>
      <c r="K4016" s="42"/>
      <c r="L4016" s="42"/>
      <c r="M4016" s="42"/>
      <c r="N4016" s="42"/>
      <c r="O4016" s="63"/>
      <c r="P4016" s="42"/>
      <c r="Q4016" s="42"/>
      <c r="S4016" s="42"/>
      <c r="T4016" s="39"/>
      <c r="U4016" s="39"/>
      <c r="V4016" s="39"/>
      <c r="W4016" s="39"/>
      <c r="X4016" s="39"/>
      <c r="Y4016" s="39"/>
      <c r="AN4016" s="68"/>
      <c r="AO4016" s="68"/>
    </row>
    <row r="4017" spans="1:41" s="43" customFormat="1" x14ac:dyDescent="0.25">
      <c r="A4017" s="42"/>
      <c r="B4017" s="42"/>
      <c r="C4017" s="42"/>
      <c r="D4017" s="42"/>
      <c r="E4017" s="42"/>
      <c r="F4017" s="62"/>
      <c r="G4017" s="62"/>
      <c r="H4017" s="63"/>
      <c r="I4017" s="293"/>
      <c r="K4017" s="42"/>
      <c r="L4017" s="42"/>
      <c r="M4017" s="42"/>
      <c r="N4017" s="42"/>
      <c r="O4017" s="63"/>
      <c r="P4017" s="42"/>
      <c r="Q4017" s="42"/>
      <c r="S4017" s="42"/>
      <c r="T4017" s="39"/>
      <c r="U4017" s="39"/>
      <c r="V4017" s="39"/>
      <c r="W4017" s="39"/>
      <c r="X4017" s="39"/>
      <c r="Y4017" s="39"/>
      <c r="AN4017" s="68"/>
      <c r="AO4017" s="68"/>
    </row>
    <row r="4018" spans="1:41" s="43" customFormat="1" x14ac:dyDescent="0.25">
      <c r="A4018" s="42"/>
      <c r="B4018" s="42"/>
      <c r="C4018" s="42"/>
      <c r="D4018" s="42"/>
      <c r="E4018" s="42"/>
      <c r="F4018" s="62"/>
      <c r="G4018" s="62"/>
      <c r="H4018" s="63"/>
      <c r="I4018" s="293"/>
      <c r="K4018" s="42"/>
      <c r="L4018" s="42"/>
      <c r="M4018" s="42"/>
      <c r="N4018" s="42"/>
      <c r="O4018" s="63"/>
      <c r="P4018" s="42"/>
      <c r="Q4018" s="42"/>
      <c r="S4018" s="42"/>
      <c r="T4018" s="39"/>
      <c r="U4018" s="39"/>
      <c r="V4018" s="39"/>
      <c r="W4018" s="39"/>
      <c r="X4018" s="39"/>
      <c r="Y4018" s="39"/>
      <c r="AN4018" s="68"/>
      <c r="AO4018" s="68"/>
    </row>
    <row r="4019" spans="1:41" s="43" customFormat="1" x14ac:dyDescent="0.25">
      <c r="A4019" s="42"/>
      <c r="B4019" s="42"/>
      <c r="C4019" s="42"/>
      <c r="D4019" s="42"/>
      <c r="E4019" s="42"/>
      <c r="F4019" s="62"/>
      <c r="G4019" s="62"/>
      <c r="H4019" s="63"/>
      <c r="I4019" s="293"/>
      <c r="K4019" s="42"/>
      <c r="L4019" s="42"/>
      <c r="M4019" s="42"/>
      <c r="N4019" s="42"/>
      <c r="O4019" s="63"/>
      <c r="P4019" s="42"/>
      <c r="Q4019" s="42"/>
      <c r="S4019" s="42"/>
      <c r="T4019" s="39"/>
      <c r="U4019" s="39"/>
      <c r="V4019" s="39"/>
      <c r="W4019" s="39"/>
      <c r="X4019" s="39"/>
      <c r="Y4019" s="39"/>
      <c r="AN4019" s="68"/>
      <c r="AO4019" s="68"/>
    </row>
    <row r="4020" spans="1:41" s="43" customFormat="1" x14ac:dyDescent="0.25">
      <c r="A4020" s="42"/>
      <c r="B4020" s="42"/>
      <c r="C4020" s="42"/>
      <c r="D4020" s="42"/>
      <c r="E4020" s="42"/>
      <c r="F4020" s="62"/>
      <c r="G4020" s="62"/>
      <c r="H4020" s="63"/>
      <c r="I4020" s="293"/>
      <c r="K4020" s="42"/>
      <c r="L4020" s="42"/>
      <c r="M4020" s="42"/>
      <c r="N4020" s="42"/>
      <c r="O4020" s="63"/>
      <c r="P4020" s="42"/>
      <c r="Q4020" s="42"/>
      <c r="S4020" s="42"/>
      <c r="T4020" s="39"/>
      <c r="U4020" s="39"/>
      <c r="V4020" s="39"/>
      <c r="W4020" s="39"/>
      <c r="X4020" s="39"/>
      <c r="Y4020" s="39"/>
      <c r="AN4020" s="68"/>
      <c r="AO4020" s="68"/>
    </row>
    <row r="4021" spans="1:41" s="43" customFormat="1" x14ac:dyDescent="0.25">
      <c r="A4021" s="42"/>
      <c r="B4021" s="42"/>
      <c r="C4021" s="42"/>
      <c r="D4021" s="42"/>
      <c r="E4021" s="42"/>
      <c r="F4021" s="62"/>
      <c r="G4021" s="62"/>
      <c r="H4021" s="63"/>
      <c r="I4021" s="293"/>
      <c r="K4021" s="42"/>
      <c r="L4021" s="42"/>
      <c r="M4021" s="42"/>
      <c r="N4021" s="42"/>
      <c r="O4021" s="63"/>
      <c r="P4021" s="42"/>
      <c r="Q4021" s="42"/>
      <c r="S4021" s="42"/>
      <c r="T4021" s="39"/>
      <c r="U4021" s="39"/>
      <c r="V4021" s="39"/>
      <c r="W4021" s="39"/>
      <c r="X4021" s="39"/>
      <c r="Y4021" s="39"/>
      <c r="AN4021" s="68"/>
      <c r="AO4021" s="68"/>
    </row>
    <row r="4022" spans="1:41" s="43" customFormat="1" x14ac:dyDescent="0.25">
      <c r="A4022" s="42"/>
      <c r="B4022" s="42"/>
      <c r="C4022" s="42"/>
      <c r="D4022" s="42"/>
      <c r="E4022" s="42"/>
      <c r="F4022" s="62"/>
      <c r="G4022" s="62"/>
      <c r="H4022" s="63"/>
      <c r="I4022" s="293"/>
      <c r="K4022" s="42"/>
      <c r="L4022" s="42"/>
      <c r="M4022" s="42"/>
      <c r="N4022" s="42"/>
      <c r="O4022" s="63"/>
      <c r="P4022" s="42"/>
      <c r="Q4022" s="42"/>
      <c r="S4022" s="42"/>
      <c r="T4022" s="39"/>
      <c r="U4022" s="39"/>
      <c r="V4022" s="39"/>
      <c r="W4022" s="39"/>
      <c r="X4022" s="39"/>
      <c r="Y4022" s="39"/>
      <c r="AN4022" s="68"/>
      <c r="AO4022" s="68"/>
    </row>
    <row r="4023" spans="1:41" s="43" customFormat="1" x14ac:dyDescent="0.25">
      <c r="A4023" s="42"/>
      <c r="B4023" s="42"/>
      <c r="C4023" s="42"/>
      <c r="D4023" s="42"/>
      <c r="E4023" s="42"/>
      <c r="F4023" s="62"/>
      <c r="G4023" s="62"/>
      <c r="H4023" s="63"/>
      <c r="I4023" s="293"/>
      <c r="K4023" s="42"/>
      <c r="L4023" s="42"/>
      <c r="M4023" s="42"/>
      <c r="N4023" s="42"/>
      <c r="O4023" s="63"/>
      <c r="P4023" s="42"/>
      <c r="Q4023" s="42"/>
      <c r="S4023" s="42"/>
      <c r="T4023" s="39"/>
      <c r="U4023" s="39"/>
      <c r="V4023" s="39"/>
      <c r="W4023" s="39"/>
      <c r="X4023" s="39"/>
      <c r="Y4023" s="39"/>
      <c r="AN4023" s="68"/>
      <c r="AO4023" s="68"/>
    </row>
    <row r="4024" spans="1:41" s="43" customFormat="1" x14ac:dyDescent="0.25">
      <c r="A4024" s="42"/>
      <c r="B4024" s="42"/>
      <c r="C4024" s="42"/>
      <c r="D4024" s="42"/>
      <c r="E4024" s="42"/>
      <c r="F4024" s="62"/>
      <c r="G4024" s="62"/>
      <c r="H4024" s="63"/>
      <c r="I4024" s="293"/>
      <c r="K4024" s="42"/>
      <c r="L4024" s="42"/>
      <c r="M4024" s="42"/>
      <c r="N4024" s="42"/>
      <c r="O4024" s="63"/>
      <c r="P4024" s="42"/>
      <c r="Q4024" s="42"/>
      <c r="S4024" s="42"/>
      <c r="T4024" s="39"/>
      <c r="U4024" s="39"/>
      <c r="V4024" s="39"/>
      <c r="W4024" s="39"/>
      <c r="X4024" s="39"/>
      <c r="Y4024" s="39"/>
      <c r="AN4024" s="68"/>
      <c r="AO4024" s="68"/>
    </row>
    <row r="4025" spans="1:41" s="43" customFormat="1" x14ac:dyDescent="0.25">
      <c r="A4025" s="42"/>
      <c r="B4025" s="42"/>
      <c r="C4025" s="42"/>
      <c r="D4025" s="42"/>
      <c r="E4025" s="42"/>
      <c r="F4025" s="62"/>
      <c r="G4025" s="62"/>
      <c r="H4025" s="63"/>
      <c r="I4025" s="293"/>
      <c r="K4025" s="42"/>
      <c r="L4025" s="42"/>
      <c r="M4025" s="42"/>
      <c r="N4025" s="42"/>
      <c r="O4025" s="63"/>
      <c r="P4025" s="42"/>
      <c r="Q4025" s="42"/>
      <c r="S4025" s="42"/>
      <c r="T4025" s="39"/>
      <c r="U4025" s="39"/>
      <c r="V4025" s="39"/>
      <c r="W4025" s="39"/>
      <c r="X4025" s="39"/>
      <c r="Y4025" s="39"/>
      <c r="AN4025" s="68"/>
      <c r="AO4025" s="68"/>
    </row>
    <row r="4026" spans="1:41" s="43" customFormat="1" x14ac:dyDescent="0.25">
      <c r="A4026" s="42"/>
      <c r="B4026" s="42"/>
      <c r="C4026" s="42"/>
      <c r="D4026" s="42"/>
      <c r="E4026" s="42"/>
      <c r="F4026" s="62"/>
      <c r="G4026" s="62"/>
      <c r="H4026" s="63"/>
      <c r="I4026" s="293"/>
      <c r="K4026" s="42"/>
      <c r="L4026" s="42"/>
      <c r="M4026" s="42"/>
      <c r="N4026" s="42"/>
      <c r="O4026" s="63"/>
      <c r="P4026" s="42"/>
      <c r="Q4026" s="42"/>
      <c r="S4026" s="42"/>
      <c r="T4026" s="39"/>
      <c r="U4026" s="39"/>
      <c r="V4026" s="39"/>
      <c r="W4026" s="39"/>
      <c r="X4026" s="39"/>
      <c r="Y4026" s="39"/>
      <c r="AN4026" s="68"/>
      <c r="AO4026" s="68"/>
    </row>
    <row r="4027" spans="1:41" s="43" customFormat="1" x14ac:dyDescent="0.25">
      <c r="A4027" s="42"/>
      <c r="B4027" s="42"/>
      <c r="C4027" s="42"/>
      <c r="D4027" s="42"/>
      <c r="E4027" s="42"/>
      <c r="F4027" s="62"/>
      <c r="G4027" s="62"/>
      <c r="H4027" s="63"/>
      <c r="I4027" s="293"/>
      <c r="K4027" s="42"/>
      <c r="L4027" s="42"/>
      <c r="M4027" s="42"/>
      <c r="N4027" s="42"/>
      <c r="O4027" s="63"/>
      <c r="P4027" s="42"/>
      <c r="Q4027" s="42"/>
      <c r="S4027" s="42"/>
      <c r="T4027" s="39"/>
      <c r="U4027" s="39"/>
      <c r="V4027" s="39"/>
      <c r="W4027" s="39"/>
      <c r="X4027" s="39"/>
      <c r="Y4027" s="39"/>
      <c r="AN4027" s="68"/>
      <c r="AO4027" s="68"/>
    </row>
    <row r="4028" spans="1:41" s="43" customFormat="1" x14ac:dyDescent="0.25">
      <c r="A4028" s="42"/>
      <c r="B4028" s="42"/>
      <c r="C4028" s="42"/>
      <c r="D4028" s="42"/>
      <c r="E4028" s="42"/>
      <c r="F4028" s="62"/>
      <c r="G4028" s="62"/>
      <c r="H4028" s="63"/>
      <c r="I4028" s="293"/>
      <c r="K4028" s="42"/>
      <c r="L4028" s="42"/>
      <c r="M4028" s="42"/>
      <c r="N4028" s="42"/>
      <c r="O4028" s="63"/>
      <c r="P4028" s="42"/>
      <c r="Q4028" s="42"/>
      <c r="S4028" s="42"/>
      <c r="T4028" s="39"/>
      <c r="U4028" s="39"/>
      <c r="V4028" s="39"/>
      <c r="W4028" s="39"/>
      <c r="X4028" s="39"/>
      <c r="Y4028" s="39"/>
      <c r="AN4028" s="68"/>
      <c r="AO4028" s="68"/>
    </row>
    <row r="4029" spans="1:41" s="43" customFormat="1" x14ac:dyDescent="0.25">
      <c r="A4029" s="42"/>
      <c r="B4029" s="42"/>
      <c r="C4029" s="42"/>
      <c r="D4029" s="42"/>
      <c r="E4029" s="42"/>
      <c r="F4029" s="62"/>
      <c r="G4029" s="62"/>
      <c r="H4029" s="63"/>
      <c r="I4029" s="293"/>
      <c r="K4029" s="42"/>
      <c r="L4029" s="42"/>
      <c r="M4029" s="42"/>
      <c r="N4029" s="42"/>
      <c r="O4029" s="63"/>
      <c r="P4029" s="42"/>
      <c r="Q4029" s="42"/>
      <c r="S4029" s="42"/>
      <c r="T4029" s="39"/>
      <c r="U4029" s="39"/>
      <c r="V4029" s="39"/>
      <c r="W4029" s="39"/>
      <c r="X4029" s="39"/>
      <c r="Y4029" s="39"/>
      <c r="AN4029" s="68"/>
      <c r="AO4029" s="68"/>
    </row>
    <row r="4030" spans="1:41" s="43" customFormat="1" x14ac:dyDescent="0.25">
      <c r="A4030" s="42"/>
      <c r="B4030" s="42"/>
      <c r="C4030" s="42"/>
      <c r="D4030" s="42"/>
      <c r="E4030" s="42"/>
      <c r="F4030" s="62"/>
      <c r="G4030" s="62"/>
      <c r="H4030" s="63"/>
      <c r="I4030" s="293"/>
      <c r="K4030" s="42"/>
      <c r="L4030" s="42"/>
      <c r="M4030" s="42"/>
      <c r="N4030" s="42"/>
      <c r="O4030" s="63"/>
      <c r="P4030" s="42"/>
      <c r="Q4030" s="42"/>
      <c r="S4030" s="42"/>
      <c r="T4030" s="39"/>
      <c r="U4030" s="39"/>
      <c r="V4030" s="39"/>
      <c r="W4030" s="39"/>
      <c r="X4030" s="39"/>
      <c r="Y4030" s="39"/>
      <c r="AN4030" s="68"/>
      <c r="AO4030" s="68"/>
    </row>
    <row r="4031" spans="1:41" s="43" customFormat="1" x14ac:dyDescent="0.25">
      <c r="A4031" s="42"/>
      <c r="B4031" s="42"/>
      <c r="C4031" s="42"/>
      <c r="D4031" s="42"/>
      <c r="E4031" s="42"/>
      <c r="F4031" s="62"/>
      <c r="G4031" s="62"/>
      <c r="H4031" s="63"/>
      <c r="I4031" s="293"/>
      <c r="K4031" s="42"/>
      <c r="L4031" s="42"/>
      <c r="M4031" s="42"/>
      <c r="N4031" s="42"/>
      <c r="O4031" s="63"/>
      <c r="P4031" s="42"/>
      <c r="Q4031" s="42"/>
      <c r="S4031" s="42"/>
      <c r="T4031" s="39"/>
      <c r="U4031" s="39"/>
      <c r="V4031" s="39"/>
      <c r="W4031" s="39"/>
      <c r="X4031" s="39"/>
      <c r="Y4031" s="39"/>
      <c r="AN4031" s="68"/>
      <c r="AO4031" s="68"/>
    </row>
    <row r="4032" spans="1:41" s="43" customFormat="1" x14ac:dyDescent="0.25">
      <c r="A4032" s="42"/>
      <c r="B4032" s="42"/>
      <c r="C4032" s="42"/>
      <c r="D4032" s="42"/>
      <c r="E4032" s="42"/>
      <c r="F4032" s="62"/>
      <c r="G4032" s="62"/>
      <c r="H4032" s="63"/>
      <c r="I4032" s="293"/>
      <c r="K4032" s="42"/>
      <c r="L4032" s="42"/>
      <c r="M4032" s="42"/>
      <c r="N4032" s="42"/>
      <c r="O4032" s="63"/>
      <c r="P4032" s="42"/>
      <c r="Q4032" s="42"/>
      <c r="S4032" s="42"/>
      <c r="T4032" s="39"/>
      <c r="U4032" s="39"/>
      <c r="V4032" s="39"/>
      <c r="W4032" s="39"/>
      <c r="X4032" s="39"/>
      <c r="Y4032" s="39"/>
      <c r="AN4032" s="68"/>
      <c r="AO4032" s="68"/>
    </row>
    <row r="4033" spans="1:41" s="43" customFormat="1" x14ac:dyDescent="0.25">
      <c r="A4033" s="42"/>
      <c r="B4033" s="42"/>
      <c r="C4033" s="42"/>
      <c r="D4033" s="42"/>
      <c r="E4033" s="42"/>
      <c r="F4033" s="62"/>
      <c r="G4033" s="62"/>
      <c r="H4033" s="63"/>
      <c r="I4033" s="293"/>
      <c r="K4033" s="42"/>
      <c r="L4033" s="42"/>
      <c r="M4033" s="42"/>
      <c r="N4033" s="42"/>
      <c r="O4033" s="63"/>
      <c r="P4033" s="42"/>
      <c r="Q4033" s="42"/>
      <c r="S4033" s="42"/>
      <c r="T4033" s="39"/>
      <c r="U4033" s="39"/>
      <c r="V4033" s="39"/>
      <c r="W4033" s="39"/>
      <c r="X4033" s="39"/>
      <c r="Y4033" s="39"/>
      <c r="AN4033" s="68"/>
      <c r="AO4033" s="68"/>
    </row>
    <row r="4034" spans="1:41" s="43" customFormat="1" x14ac:dyDescent="0.25">
      <c r="A4034" s="42"/>
      <c r="B4034" s="42"/>
      <c r="C4034" s="42"/>
      <c r="D4034" s="42"/>
      <c r="E4034" s="42"/>
      <c r="F4034" s="62"/>
      <c r="G4034" s="62"/>
      <c r="H4034" s="63"/>
      <c r="I4034" s="293"/>
      <c r="K4034" s="42"/>
      <c r="L4034" s="42"/>
      <c r="M4034" s="42"/>
      <c r="N4034" s="42"/>
      <c r="O4034" s="63"/>
      <c r="P4034" s="42"/>
      <c r="Q4034" s="42"/>
      <c r="S4034" s="42"/>
      <c r="T4034" s="39"/>
      <c r="U4034" s="39"/>
      <c r="V4034" s="39"/>
      <c r="W4034" s="39"/>
      <c r="X4034" s="39"/>
      <c r="Y4034" s="39"/>
      <c r="AN4034" s="68"/>
      <c r="AO4034" s="68"/>
    </row>
    <row r="4035" spans="1:41" s="43" customFormat="1" x14ac:dyDescent="0.25">
      <c r="A4035" s="42"/>
      <c r="B4035" s="42"/>
      <c r="C4035" s="42"/>
      <c r="D4035" s="42"/>
      <c r="E4035" s="42"/>
      <c r="F4035" s="62"/>
      <c r="G4035" s="62"/>
      <c r="H4035" s="63"/>
      <c r="I4035" s="293"/>
      <c r="K4035" s="42"/>
      <c r="L4035" s="42"/>
      <c r="M4035" s="42"/>
      <c r="N4035" s="42"/>
      <c r="O4035" s="63"/>
      <c r="P4035" s="42"/>
      <c r="Q4035" s="42"/>
      <c r="S4035" s="42"/>
      <c r="T4035" s="39"/>
      <c r="U4035" s="39"/>
      <c r="V4035" s="39"/>
      <c r="W4035" s="39"/>
      <c r="X4035" s="39"/>
      <c r="Y4035" s="39"/>
      <c r="AN4035" s="68"/>
      <c r="AO4035" s="68"/>
    </row>
    <row r="4036" spans="1:41" s="43" customFormat="1" x14ac:dyDescent="0.25">
      <c r="A4036" s="42"/>
      <c r="B4036" s="42"/>
      <c r="C4036" s="42"/>
      <c r="D4036" s="42"/>
      <c r="E4036" s="42"/>
      <c r="F4036" s="62"/>
      <c r="G4036" s="62"/>
      <c r="H4036" s="63"/>
      <c r="I4036" s="293"/>
      <c r="K4036" s="42"/>
      <c r="L4036" s="42"/>
      <c r="M4036" s="42"/>
      <c r="N4036" s="42"/>
      <c r="O4036" s="63"/>
      <c r="P4036" s="42"/>
      <c r="Q4036" s="42"/>
      <c r="S4036" s="42"/>
      <c r="T4036" s="39"/>
      <c r="U4036" s="39"/>
      <c r="V4036" s="39"/>
      <c r="W4036" s="39"/>
      <c r="X4036" s="39"/>
      <c r="Y4036" s="39"/>
      <c r="AN4036" s="68"/>
      <c r="AO4036" s="68"/>
    </row>
    <row r="4037" spans="1:41" s="43" customFormat="1" x14ac:dyDescent="0.25">
      <c r="A4037" s="42"/>
      <c r="B4037" s="42"/>
      <c r="C4037" s="42"/>
      <c r="D4037" s="42"/>
      <c r="E4037" s="42"/>
      <c r="F4037" s="62"/>
      <c r="G4037" s="62"/>
      <c r="H4037" s="63"/>
      <c r="I4037" s="293"/>
      <c r="K4037" s="42"/>
      <c r="L4037" s="42"/>
      <c r="M4037" s="42"/>
      <c r="N4037" s="42"/>
      <c r="O4037" s="63"/>
      <c r="P4037" s="42"/>
      <c r="Q4037" s="42"/>
      <c r="S4037" s="42"/>
      <c r="T4037" s="39"/>
      <c r="U4037" s="39"/>
      <c r="V4037" s="39"/>
      <c r="W4037" s="39"/>
      <c r="X4037" s="39"/>
      <c r="Y4037" s="39"/>
      <c r="AN4037" s="68"/>
      <c r="AO4037" s="68"/>
    </row>
    <row r="4038" spans="1:41" s="43" customFormat="1" x14ac:dyDescent="0.25">
      <c r="A4038" s="42"/>
      <c r="B4038" s="42"/>
      <c r="C4038" s="42"/>
      <c r="D4038" s="42"/>
      <c r="E4038" s="42"/>
      <c r="F4038" s="62"/>
      <c r="G4038" s="62"/>
      <c r="H4038" s="63"/>
      <c r="I4038" s="293"/>
      <c r="K4038" s="42"/>
      <c r="L4038" s="42"/>
      <c r="M4038" s="42"/>
      <c r="N4038" s="42"/>
      <c r="O4038" s="63"/>
      <c r="P4038" s="42"/>
      <c r="Q4038" s="42"/>
      <c r="S4038" s="42"/>
      <c r="T4038" s="39"/>
      <c r="U4038" s="39"/>
      <c r="V4038" s="39"/>
      <c r="W4038" s="39"/>
      <c r="X4038" s="39"/>
      <c r="Y4038" s="39"/>
      <c r="AN4038" s="68"/>
      <c r="AO4038" s="68"/>
    </row>
    <row r="4039" spans="1:41" s="43" customFormat="1" x14ac:dyDescent="0.25">
      <c r="A4039" s="42"/>
      <c r="B4039" s="42"/>
      <c r="C4039" s="42"/>
      <c r="D4039" s="42"/>
      <c r="E4039" s="42"/>
      <c r="F4039" s="62"/>
      <c r="G4039" s="62"/>
      <c r="H4039" s="63"/>
      <c r="I4039" s="293"/>
      <c r="K4039" s="42"/>
      <c r="L4039" s="42"/>
      <c r="M4039" s="42"/>
      <c r="N4039" s="42"/>
      <c r="O4039" s="63"/>
      <c r="P4039" s="42"/>
      <c r="Q4039" s="42"/>
      <c r="S4039" s="42"/>
      <c r="T4039" s="39"/>
      <c r="U4039" s="39"/>
      <c r="V4039" s="39"/>
      <c r="W4039" s="39"/>
      <c r="X4039" s="39"/>
      <c r="Y4039" s="39"/>
      <c r="AN4039" s="68"/>
      <c r="AO4039" s="68"/>
    </row>
    <row r="4040" spans="1:41" s="43" customFormat="1" x14ac:dyDescent="0.25">
      <c r="A4040" s="42"/>
      <c r="B4040" s="42"/>
      <c r="C4040" s="42"/>
      <c r="D4040" s="42"/>
      <c r="E4040" s="42"/>
      <c r="F4040" s="62"/>
      <c r="G4040" s="62"/>
      <c r="H4040" s="63"/>
      <c r="I4040" s="293"/>
      <c r="K4040" s="42"/>
      <c r="L4040" s="42"/>
      <c r="M4040" s="42"/>
      <c r="N4040" s="42"/>
      <c r="O4040" s="63"/>
      <c r="P4040" s="42"/>
      <c r="Q4040" s="42"/>
      <c r="S4040" s="42"/>
      <c r="T4040" s="39"/>
      <c r="U4040" s="39"/>
      <c r="V4040" s="39"/>
      <c r="W4040" s="39"/>
      <c r="X4040" s="39"/>
      <c r="Y4040" s="39"/>
      <c r="AN4040" s="68"/>
      <c r="AO4040" s="68"/>
    </row>
    <row r="4041" spans="1:41" s="43" customFormat="1" x14ac:dyDescent="0.25">
      <c r="A4041" s="42"/>
      <c r="B4041" s="42"/>
      <c r="C4041" s="42"/>
      <c r="D4041" s="42"/>
      <c r="E4041" s="42"/>
      <c r="F4041" s="62"/>
      <c r="G4041" s="62"/>
      <c r="H4041" s="63"/>
      <c r="I4041" s="293"/>
      <c r="K4041" s="42"/>
      <c r="L4041" s="42"/>
      <c r="M4041" s="42"/>
      <c r="N4041" s="42"/>
      <c r="O4041" s="63"/>
      <c r="P4041" s="42"/>
      <c r="Q4041" s="42"/>
      <c r="S4041" s="42"/>
      <c r="T4041" s="39"/>
      <c r="U4041" s="39"/>
      <c r="V4041" s="39"/>
      <c r="W4041" s="39"/>
      <c r="X4041" s="39"/>
      <c r="Y4041" s="39"/>
      <c r="AN4041" s="68"/>
      <c r="AO4041" s="68"/>
    </row>
    <row r="4042" spans="1:41" s="43" customFormat="1" x14ac:dyDescent="0.25">
      <c r="A4042" s="42"/>
      <c r="B4042" s="42"/>
      <c r="C4042" s="42"/>
      <c r="D4042" s="42"/>
      <c r="E4042" s="42"/>
      <c r="F4042" s="62"/>
      <c r="G4042" s="62"/>
      <c r="H4042" s="63"/>
      <c r="I4042" s="293"/>
      <c r="K4042" s="42"/>
      <c r="L4042" s="42"/>
      <c r="M4042" s="42"/>
      <c r="N4042" s="42"/>
      <c r="O4042" s="63"/>
      <c r="P4042" s="42"/>
      <c r="Q4042" s="42"/>
      <c r="S4042" s="42"/>
      <c r="T4042" s="39"/>
      <c r="U4042" s="39"/>
      <c r="V4042" s="39"/>
      <c r="W4042" s="39"/>
      <c r="X4042" s="39"/>
      <c r="Y4042" s="39"/>
      <c r="AN4042" s="68"/>
      <c r="AO4042" s="68"/>
    </row>
    <row r="4043" spans="1:41" s="43" customFormat="1" x14ac:dyDescent="0.25">
      <c r="A4043" s="42"/>
      <c r="B4043" s="42"/>
      <c r="C4043" s="42"/>
      <c r="D4043" s="42"/>
      <c r="E4043" s="42"/>
      <c r="F4043" s="62"/>
      <c r="G4043" s="62"/>
      <c r="H4043" s="63"/>
      <c r="I4043" s="293"/>
      <c r="K4043" s="42"/>
      <c r="L4043" s="42"/>
      <c r="M4043" s="42"/>
      <c r="N4043" s="42"/>
      <c r="O4043" s="63"/>
      <c r="P4043" s="42"/>
      <c r="Q4043" s="42"/>
      <c r="S4043" s="42"/>
      <c r="T4043" s="39"/>
      <c r="U4043" s="39"/>
      <c r="V4043" s="39"/>
      <c r="W4043" s="39"/>
      <c r="X4043" s="39"/>
      <c r="Y4043" s="39"/>
      <c r="AN4043" s="68"/>
      <c r="AO4043" s="68"/>
    </row>
    <row r="4044" spans="1:41" s="43" customFormat="1" x14ac:dyDescent="0.25">
      <c r="A4044" s="42"/>
      <c r="B4044" s="42"/>
      <c r="C4044" s="42"/>
      <c r="D4044" s="42"/>
      <c r="E4044" s="42"/>
      <c r="F4044" s="62"/>
      <c r="G4044" s="62"/>
      <c r="H4044" s="63"/>
      <c r="I4044" s="293"/>
      <c r="K4044" s="42"/>
      <c r="L4044" s="42"/>
      <c r="M4044" s="42"/>
      <c r="N4044" s="42"/>
      <c r="O4044" s="63"/>
      <c r="P4044" s="42"/>
      <c r="Q4044" s="42"/>
      <c r="S4044" s="42"/>
      <c r="T4044" s="39"/>
      <c r="U4044" s="39"/>
      <c r="V4044" s="39"/>
      <c r="W4044" s="39"/>
      <c r="X4044" s="39"/>
      <c r="Y4044" s="39"/>
      <c r="AN4044" s="68"/>
      <c r="AO4044" s="68"/>
    </row>
    <row r="4045" spans="1:41" s="43" customFormat="1" x14ac:dyDescent="0.25">
      <c r="A4045" s="42"/>
      <c r="B4045" s="42"/>
      <c r="C4045" s="42"/>
      <c r="D4045" s="42"/>
      <c r="E4045" s="42"/>
      <c r="F4045" s="62"/>
      <c r="G4045" s="62"/>
      <c r="H4045" s="63"/>
      <c r="I4045" s="293"/>
      <c r="K4045" s="42"/>
      <c r="L4045" s="42"/>
      <c r="M4045" s="42"/>
      <c r="N4045" s="42"/>
      <c r="O4045" s="63"/>
      <c r="P4045" s="42"/>
      <c r="Q4045" s="42"/>
      <c r="S4045" s="42"/>
      <c r="T4045" s="39"/>
      <c r="U4045" s="39"/>
      <c r="V4045" s="39"/>
      <c r="W4045" s="39"/>
      <c r="X4045" s="39"/>
      <c r="Y4045" s="39"/>
      <c r="AN4045" s="68"/>
      <c r="AO4045" s="68"/>
    </row>
    <row r="4046" spans="1:41" s="43" customFormat="1" x14ac:dyDescent="0.25">
      <c r="A4046" s="42"/>
      <c r="B4046" s="42"/>
      <c r="C4046" s="42"/>
      <c r="D4046" s="42"/>
      <c r="E4046" s="42"/>
      <c r="F4046" s="62"/>
      <c r="G4046" s="62"/>
      <c r="H4046" s="63"/>
      <c r="I4046" s="293"/>
      <c r="K4046" s="42"/>
      <c r="L4046" s="42"/>
      <c r="M4046" s="42"/>
      <c r="N4046" s="42"/>
      <c r="O4046" s="63"/>
      <c r="P4046" s="42"/>
      <c r="Q4046" s="42"/>
      <c r="S4046" s="42"/>
      <c r="T4046" s="39"/>
      <c r="U4046" s="39"/>
      <c r="V4046" s="39"/>
      <c r="W4046" s="39"/>
      <c r="X4046" s="39"/>
      <c r="Y4046" s="39"/>
      <c r="AN4046" s="68"/>
      <c r="AO4046" s="68"/>
    </row>
    <row r="4047" spans="1:41" s="43" customFormat="1" x14ac:dyDescent="0.25">
      <c r="A4047" s="42"/>
      <c r="B4047" s="42"/>
      <c r="C4047" s="42"/>
      <c r="D4047" s="42"/>
      <c r="E4047" s="42"/>
      <c r="F4047" s="62"/>
      <c r="G4047" s="62"/>
      <c r="H4047" s="63"/>
      <c r="I4047" s="293"/>
      <c r="K4047" s="42"/>
      <c r="L4047" s="42"/>
      <c r="M4047" s="42"/>
      <c r="N4047" s="42"/>
      <c r="O4047" s="63"/>
      <c r="P4047" s="42"/>
      <c r="Q4047" s="42"/>
      <c r="S4047" s="42"/>
      <c r="T4047" s="39"/>
      <c r="U4047" s="39"/>
      <c r="V4047" s="39"/>
      <c r="W4047" s="39"/>
      <c r="X4047" s="39"/>
      <c r="Y4047" s="39"/>
      <c r="AN4047" s="68"/>
      <c r="AO4047" s="68"/>
    </row>
    <row r="4048" spans="1:41" s="43" customFormat="1" x14ac:dyDescent="0.25">
      <c r="A4048" s="42"/>
      <c r="B4048" s="42"/>
      <c r="C4048" s="42"/>
      <c r="D4048" s="42"/>
      <c r="E4048" s="42"/>
      <c r="F4048" s="62"/>
      <c r="G4048" s="62"/>
      <c r="H4048" s="63"/>
      <c r="I4048" s="293"/>
      <c r="K4048" s="42"/>
      <c r="L4048" s="42"/>
      <c r="M4048" s="42"/>
      <c r="N4048" s="42"/>
      <c r="O4048" s="63"/>
      <c r="P4048" s="42"/>
      <c r="Q4048" s="42"/>
      <c r="S4048" s="42"/>
      <c r="T4048" s="39"/>
      <c r="U4048" s="39"/>
      <c r="V4048" s="39"/>
      <c r="W4048" s="39"/>
      <c r="X4048" s="39"/>
      <c r="Y4048" s="39"/>
      <c r="AN4048" s="68"/>
      <c r="AO4048" s="68"/>
    </row>
    <row r="4049" spans="1:41" s="43" customFormat="1" x14ac:dyDescent="0.25">
      <c r="A4049" s="42"/>
      <c r="B4049" s="42"/>
      <c r="C4049" s="42"/>
      <c r="D4049" s="42"/>
      <c r="E4049" s="42"/>
      <c r="F4049" s="62"/>
      <c r="G4049" s="62"/>
      <c r="H4049" s="63"/>
      <c r="I4049" s="293"/>
      <c r="K4049" s="42"/>
      <c r="L4049" s="42"/>
      <c r="M4049" s="42"/>
      <c r="N4049" s="42"/>
      <c r="O4049" s="63"/>
      <c r="P4049" s="42"/>
      <c r="Q4049" s="42"/>
      <c r="S4049" s="42"/>
      <c r="T4049" s="39"/>
      <c r="U4049" s="39"/>
      <c r="V4049" s="39"/>
      <c r="W4049" s="39"/>
      <c r="X4049" s="39"/>
      <c r="Y4049" s="39"/>
      <c r="AN4049" s="68"/>
      <c r="AO4049" s="68"/>
    </row>
    <row r="4050" spans="1:41" s="43" customFormat="1" x14ac:dyDescent="0.25">
      <c r="A4050" s="42"/>
      <c r="B4050" s="42"/>
      <c r="C4050" s="42"/>
      <c r="D4050" s="42"/>
      <c r="E4050" s="42"/>
      <c r="F4050" s="62"/>
      <c r="G4050" s="62"/>
      <c r="H4050" s="63"/>
      <c r="I4050" s="293"/>
      <c r="K4050" s="42"/>
      <c r="L4050" s="42"/>
      <c r="M4050" s="42"/>
      <c r="N4050" s="42"/>
      <c r="O4050" s="63"/>
      <c r="P4050" s="42"/>
      <c r="Q4050" s="42"/>
      <c r="S4050" s="42"/>
      <c r="T4050" s="39"/>
      <c r="U4050" s="39"/>
      <c r="V4050" s="39"/>
      <c r="W4050" s="39"/>
      <c r="X4050" s="39"/>
      <c r="Y4050" s="39"/>
      <c r="AN4050" s="68"/>
      <c r="AO4050" s="68"/>
    </row>
    <row r="4051" spans="1:41" s="43" customFormat="1" x14ac:dyDescent="0.25">
      <c r="A4051" s="42"/>
      <c r="B4051" s="42"/>
      <c r="C4051" s="42"/>
      <c r="D4051" s="42"/>
      <c r="E4051" s="42"/>
      <c r="F4051" s="62"/>
      <c r="G4051" s="62"/>
      <c r="H4051" s="63"/>
      <c r="I4051" s="293"/>
      <c r="K4051" s="42"/>
      <c r="L4051" s="42"/>
      <c r="M4051" s="42"/>
      <c r="N4051" s="42"/>
      <c r="O4051" s="63"/>
      <c r="P4051" s="42"/>
      <c r="Q4051" s="42"/>
      <c r="S4051" s="42"/>
      <c r="T4051" s="39"/>
      <c r="U4051" s="39"/>
      <c r="V4051" s="39"/>
      <c r="W4051" s="39"/>
      <c r="X4051" s="39"/>
      <c r="Y4051" s="39"/>
      <c r="AN4051" s="68"/>
      <c r="AO4051" s="68"/>
    </row>
    <row r="4052" spans="1:41" s="43" customFormat="1" x14ac:dyDescent="0.25">
      <c r="A4052" s="42"/>
      <c r="B4052" s="42"/>
      <c r="C4052" s="42"/>
      <c r="D4052" s="42"/>
      <c r="E4052" s="42"/>
      <c r="F4052" s="62"/>
      <c r="G4052" s="62"/>
      <c r="H4052" s="63"/>
      <c r="I4052" s="293"/>
      <c r="K4052" s="42"/>
      <c r="L4052" s="42"/>
      <c r="M4052" s="42"/>
      <c r="N4052" s="42"/>
      <c r="O4052" s="63"/>
      <c r="P4052" s="42"/>
      <c r="Q4052" s="42"/>
      <c r="S4052" s="42"/>
      <c r="T4052" s="39"/>
      <c r="U4052" s="39"/>
      <c r="V4052" s="39"/>
      <c r="W4052" s="39"/>
      <c r="X4052" s="39"/>
      <c r="Y4052" s="39"/>
      <c r="AN4052" s="68"/>
      <c r="AO4052" s="68"/>
    </row>
    <row r="4053" spans="1:41" s="43" customFormat="1" x14ac:dyDescent="0.25">
      <c r="A4053" s="42"/>
      <c r="B4053" s="42"/>
      <c r="C4053" s="42"/>
      <c r="D4053" s="42"/>
      <c r="E4053" s="42"/>
      <c r="F4053" s="62"/>
      <c r="G4053" s="62"/>
      <c r="H4053" s="63"/>
      <c r="I4053" s="293"/>
      <c r="K4053" s="42"/>
      <c r="L4053" s="42"/>
      <c r="M4053" s="42"/>
      <c r="N4053" s="42"/>
      <c r="O4053" s="63"/>
      <c r="P4053" s="42"/>
      <c r="Q4053" s="42"/>
      <c r="S4053" s="42"/>
      <c r="T4053" s="39"/>
      <c r="U4053" s="39"/>
      <c r="V4053" s="39"/>
      <c r="W4053" s="39"/>
      <c r="X4053" s="39"/>
      <c r="Y4053" s="39"/>
      <c r="AN4053" s="68"/>
      <c r="AO4053" s="68"/>
    </row>
    <row r="4054" spans="1:41" s="43" customFormat="1" x14ac:dyDescent="0.25">
      <c r="A4054" s="42"/>
      <c r="B4054" s="42"/>
      <c r="C4054" s="42"/>
      <c r="D4054" s="42"/>
      <c r="E4054" s="42"/>
      <c r="F4054" s="62"/>
      <c r="G4054" s="62"/>
      <c r="H4054" s="63"/>
      <c r="I4054" s="293"/>
      <c r="K4054" s="42"/>
      <c r="L4054" s="42"/>
      <c r="M4054" s="42"/>
      <c r="N4054" s="42"/>
      <c r="O4054" s="63"/>
      <c r="P4054" s="42"/>
      <c r="Q4054" s="42"/>
      <c r="S4054" s="42"/>
      <c r="T4054" s="39"/>
      <c r="U4054" s="39"/>
      <c r="V4054" s="39"/>
      <c r="W4054" s="39"/>
      <c r="X4054" s="39"/>
      <c r="Y4054" s="39"/>
      <c r="AN4054" s="68"/>
      <c r="AO4054" s="68"/>
    </row>
    <row r="4055" spans="1:41" s="43" customFormat="1" x14ac:dyDescent="0.25">
      <c r="A4055" s="42"/>
      <c r="B4055" s="42"/>
      <c r="C4055" s="42"/>
      <c r="D4055" s="42"/>
      <c r="E4055" s="42"/>
      <c r="F4055" s="62"/>
      <c r="G4055" s="62"/>
      <c r="H4055" s="63"/>
      <c r="I4055" s="293"/>
      <c r="K4055" s="42"/>
      <c r="L4055" s="42"/>
      <c r="M4055" s="42"/>
      <c r="N4055" s="42"/>
      <c r="O4055" s="63"/>
      <c r="P4055" s="42"/>
      <c r="Q4055" s="42"/>
      <c r="S4055" s="42"/>
      <c r="T4055" s="39"/>
      <c r="U4055" s="39"/>
      <c r="V4055" s="39"/>
      <c r="W4055" s="39"/>
      <c r="X4055" s="39"/>
      <c r="Y4055" s="39"/>
      <c r="AN4055" s="68"/>
      <c r="AO4055" s="68"/>
    </row>
    <row r="4056" spans="1:41" s="43" customFormat="1" x14ac:dyDescent="0.25">
      <c r="A4056" s="42"/>
      <c r="B4056" s="42"/>
      <c r="C4056" s="42"/>
      <c r="D4056" s="42"/>
      <c r="E4056" s="42"/>
      <c r="F4056" s="62"/>
      <c r="G4056" s="62"/>
      <c r="H4056" s="63"/>
      <c r="I4056" s="293"/>
      <c r="K4056" s="42"/>
      <c r="L4056" s="42"/>
      <c r="M4056" s="42"/>
      <c r="N4056" s="42"/>
      <c r="O4056" s="63"/>
      <c r="P4056" s="42"/>
      <c r="Q4056" s="42"/>
      <c r="S4056" s="42"/>
      <c r="T4056" s="39"/>
      <c r="U4056" s="39"/>
      <c r="V4056" s="39"/>
      <c r="W4056" s="39"/>
      <c r="X4056" s="39"/>
      <c r="Y4056" s="39"/>
      <c r="AN4056" s="68"/>
      <c r="AO4056" s="68"/>
    </row>
    <row r="4057" spans="1:41" s="43" customFormat="1" x14ac:dyDescent="0.25">
      <c r="A4057" s="42"/>
      <c r="B4057" s="42"/>
      <c r="C4057" s="42"/>
      <c r="D4057" s="42"/>
      <c r="E4057" s="42"/>
      <c r="F4057" s="62"/>
      <c r="G4057" s="62"/>
      <c r="H4057" s="63"/>
      <c r="I4057" s="293"/>
      <c r="K4057" s="42"/>
      <c r="L4057" s="42"/>
      <c r="M4057" s="42"/>
      <c r="N4057" s="42"/>
      <c r="O4057" s="63"/>
      <c r="P4057" s="42"/>
      <c r="Q4057" s="42"/>
      <c r="S4057" s="42"/>
      <c r="T4057" s="39"/>
      <c r="U4057" s="39"/>
      <c r="V4057" s="39"/>
      <c r="W4057" s="39"/>
      <c r="X4057" s="39"/>
      <c r="Y4057" s="39"/>
      <c r="AN4057" s="68"/>
      <c r="AO4057" s="68"/>
    </row>
    <row r="4058" spans="1:41" s="43" customFormat="1" x14ac:dyDescent="0.25">
      <c r="A4058" s="42"/>
      <c r="B4058" s="42"/>
      <c r="C4058" s="42"/>
      <c r="D4058" s="42"/>
      <c r="E4058" s="42"/>
      <c r="F4058" s="62"/>
      <c r="G4058" s="62"/>
      <c r="H4058" s="63"/>
      <c r="I4058" s="293"/>
      <c r="K4058" s="42"/>
      <c r="L4058" s="42"/>
      <c r="M4058" s="42"/>
      <c r="N4058" s="42"/>
      <c r="O4058" s="63"/>
      <c r="P4058" s="42"/>
      <c r="Q4058" s="42"/>
      <c r="S4058" s="42"/>
      <c r="T4058" s="39"/>
      <c r="U4058" s="39"/>
      <c r="V4058" s="39"/>
      <c r="W4058" s="39"/>
      <c r="X4058" s="39"/>
      <c r="Y4058" s="39"/>
      <c r="AN4058" s="68"/>
      <c r="AO4058" s="68"/>
    </row>
    <row r="4059" spans="1:41" s="43" customFormat="1" x14ac:dyDescent="0.25">
      <c r="A4059" s="42"/>
      <c r="B4059" s="42"/>
      <c r="C4059" s="42"/>
      <c r="D4059" s="42"/>
      <c r="E4059" s="42"/>
      <c r="F4059" s="62"/>
      <c r="G4059" s="62"/>
      <c r="H4059" s="63"/>
      <c r="I4059" s="293"/>
      <c r="K4059" s="42"/>
      <c r="L4059" s="42"/>
      <c r="M4059" s="42"/>
      <c r="N4059" s="42"/>
      <c r="O4059" s="63"/>
      <c r="P4059" s="42"/>
      <c r="Q4059" s="42"/>
      <c r="S4059" s="42"/>
      <c r="T4059" s="39"/>
      <c r="U4059" s="39"/>
      <c r="V4059" s="39"/>
      <c r="W4059" s="39"/>
      <c r="X4059" s="39"/>
      <c r="Y4059" s="39"/>
      <c r="AN4059" s="68"/>
      <c r="AO4059" s="68"/>
    </row>
    <row r="4060" spans="1:41" s="43" customFormat="1" x14ac:dyDescent="0.25">
      <c r="A4060" s="42"/>
      <c r="B4060" s="42"/>
      <c r="C4060" s="42"/>
      <c r="D4060" s="42"/>
      <c r="E4060" s="42"/>
      <c r="F4060" s="62"/>
      <c r="G4060" s="62"/>
      <c r="H4060" s="63"/>
      <c r="I4060" s="293"/>
      <c r="K4060" s="42"/>
      <c r="L4060" s="42"/>
      <c r="M4060" s="42"/>
      <c r="N4060" s="42"/>
      <c r="O4060" s="63"/>
      <c r="P4060" s="42"/>
      <c r="Q4060" s="42"/>
      <c r="S4060" s="42"/>
      <c r="T4060" s="39"/>
      <c r="U4060" s="39"/>
      <c r="V4060" s="39"/>
      <c r="W4060" s="39"/>
      <c r="X4060" s="39"/>
      <c r="Y4060" s="39"/>
      <c r="AN4060" s="68"/>
      <c r="AO4060" s="68"/>
    </row>
    <row r="4061" spans="1:41" s="43" customFormat="1" x14ac:dyDescent="0.25">
      <c r="A4061" s="42"/>
      <c r="B4061" s="42"/>
      <c r="C4061" s="42"/>
      <c r="D4061" s="42"/>
      <c r="E4061" s="42"/>
      <c r="F4061" s="62"/>
      <c r="G4061" s="62"/>
      <c r="H4061" s="63"/>
      <c r="I4061" s="293"/>
      <c r="K4061" s="42"/>
      <c r="L4061" s="42"/>
      <c r="M4061" s="42"/>
      <c r="N4061" s="42"/>
      <c r="O4061" s="63"/>
      <c r="P4061" s="42"/>
      <c r="Q4061" s="42"/>
      <c r="S4061" s="42"/>
      <c r="T4061" s="39"/>
      <c r="U4061" s="39"/>
      <c r="V4061" s="39"/>
      <c r="W4061" s="39"/>
      <c r="X4061" s="39"/>
      <c r="Y4061" s="39"/>
      <c r="AN4061" s="68"/>
      <c r="AO4061" s="68"/>
    </row>
    <row r="4062" spans="1:41" s="43" customFormat="1" x14ac:dyDescent="0.25">
      <c r="A4062" s="42"/>
      <c r="B4062" s="42"/>
      <c r="C4062" s="42"/>
      <c r="D4062" s="42"/>
      <c r="E4062" s="42"/>
      <c r="F4062" s="62"/>
      <c r="G4062" s="62"/>
      <c r="H4062" s="63"/>
      <c r="I4062" s="293"/>
      <c r="K4062" s="42"/>
      <c r="L4062" s="42"/>
      <c r="M4062" s="42"/>
      <c r="N4062" s="42"/>
      <c r="O4062" s="63"/>
      <c r="P4062" s="42"/>
      <c r="Q4062" s="42"/>
      <c r="S4062" s="42"/>
      <c r="T4062" s="39"/>
      <c r="U4062" s="39"/>
      <c r="V4062" s="39"/>
      <c r="W4062" s="39"/>
      <c r="X4062" s="39"/>
      <c r="Y4062" s="39"/>
      <c r="AN4062" s="68"/>
      <c r="AO4062" s="68"/>
    </row>
    <row r="4063" spans="1:41" s="43" customFormat="1" x14ac:dyDescent="0.25">
      <c r="A4063" s="42"/>
      <c r="B4063" s="42"/>
      <c r="C4063" s="42"/>
      <c r="D4063" s="42"/>
      <c r="E4063" s="42"/>
      <c r="F4063" s="62"/>
      <c r="G4063" s="62"/>
      <c r="H4063" s="63"/>
      <c r="I4063" s="293"/>
      <c r="K4063" s="42"/>
      <c r="L4063" s="42"/>
      <c r="M4063" s="42"/>
      <c r="N4063" s="42"/>
      <c r="O4063" s="63"/>
      <c r="P4063" s="42"/>
      <c r="Q4063" s="42"/>
      <c r="S4063" s="42"/>
      <c r="T4063" s="39"/>
      <c r="U4063" s="39"/>
      <c r="V4063" s="39"/>
      <c r="W4063" s="39"/>
      <c r="X4063" s="39"/>
      <c r="Y4063" s="39"/>
      <c r="AN4063" s="68"/>
      <c r="AO4063" s="68"/>
    </row>
    <row r="4064" spans="1:41" s="43" customFormat="1" x14ac:dyDescent="0.25">
      <c r="A4064" s="42"/>
      <c r="B4064" s="42"/>
      <c r="C4064" s="42"/>
      <c r="D4064" s="42"/>
      <c r="E4064" s="42"/>
      <c r="F4064" s="62"/>
      <c r="G4064" s="62"/>
      <c r="H4064" s="63"/>
      <c r="I4064" s="293"/>
      <c r="K4064" s="42"/>
      <c r="L4064" s="42"/>
      <c r="M4064" s="42"/>
      <c r="N4064" s="42"/>
      <c r="O4064" s="63"/>
      <c r="P4064" s="42"/>
      <c r="Q4064" s="42"/>
      <c r="S4064" s="42"/>
      <c r="T4064" s="39"/>
      <c r="U4064" s="39"/>
      <c r="V4064" s="39"/>
      <c r="W4064" s="39"/>
      <c r="X4064" s="39"/>
      <c r="Y4064" s="39"/>
      <c r="AN4064" s="68"/>
      <c r="AO4064" s="68"/>
    </row>
    <row r="4065" spans="1:41" s="43" customFormat="1" x14ac:dyDescent="0.25">
      <c r="A4065" s="42"/>
      <c r="B4065" s="42"/>
      <c r="C4065" s="42"/>
      <c r="D4065" s="42"/>
      <c r="E4065" s="42"/>
      <c r="F4065" s="62"/>
      <c r="G4065" s="62"/>
      <c r="H4065" s="63"/>
      <c r="I4065" s="293"/>
      <c r="K4065" s="42"/>
      <c r="L4065" s="42"/>
      <c r="M4065" s="42"/>
      <c r="N4065" s="42"/>
      <c r="O4065" s="63"/>
      <c r="P4065" s="42"/>
      <c r="Q4065" s="42"/>
      <c r="S4065" s="42"/>
      <c r="T4065" s="39"/>
      <c r="U4065" s="39"/>
      <c r="V4065" s="39"/>
      <c r="W4065" s="39"/>
      <c r="X4065" s="39"/>
      <c r="Y4065" s="39"/>
      <c r="AN4065" s="68"/>
      <c r="AO4065" s="68"/>
    </row>
    <row r="4066" spans="1:41" s="43" customFormat="1" x14ac:dyDescent="0.25">
      <c r="A4066" s="42"/>
      <c r="B4066" s="42"/>
      <c r="C4066" s="42"/>
      <c r="D4066" s="42"/>
      <c r="E4066" s="42"/>
      <c r="F4066" s="62"/>
      <c r="G4066" s="62"/>
      <c r="H4066" s="63"/>
      <c r="I4066" s="293"/>
      <c r="K4066" s="42"/>
      <c r="L4066" s="42"/>
      <c r="M4066" s="42"/>
      <c r="N4066" s="42"/>
      <c r="O4066" s="63"/>
      <c r="P4066" s="42"/>
      <c r="Q4066" s="42"/>
      <c r="S4066" s="42"/>
      <c r="T4066" s="39"/>
      <c r="U4066" s="39"/>
      <c r="V4066" s="39"/>
      <c r="W4066" s="39"/>
      <c r="X4066" s="39"/>
      <c r="Y4066" s="39"/>
      <c r="AN4066" s="68"/>
      <c r="AO4066" s="68"/>
    </row>
    <row r="4067" spans="1:41" s="43" customFormat="1" x14ac:dyDescent="0.25">
      <c r="A4067" s="42"/>
      <c r="B4067" s="42"/>
      <c r="C4067" s="42"/>
      <c r="D4067" s="42"/>
      <c r="E4067" s="42"/>
      <c r="F4067" s="62"/>
      <c r="G4067" s="62"/>
      <c r="H4067" s="63"/>
      <c r="I4067" s="293"/>
      <c r="K4067" s="42"/>
      <c r="L4067" s="42"/>
      <c r="M4067" s="42"/>
      <c r="N4067" s="42"/>
      <c r="O4067" s="63"/>
      <c r="P4067" s="42"/>
      <c r="Q4067" s="42"/>
      <c r="S4067" s="42"/>
      <c r="T4067" s="39"/>
      <c r="U4067" s="39"/>
      <c r="V4067" s="39"/>
      <c r="W4067" s="39"/>
      <c r="X4067" s="39"/>
      <c r="Y4067" s="39"/>
      <c r="AN4067" s="68"/>
      <c r="AO4067" s="68"/>
    </row>
    <row r="4068" spans="1:41" s="43" customFormat="1" x14ac:dyDescent="0.25">
      <c r="A4068" s="42"/>
      <c r="B4068" s="42"/>
      <c r="C4068" s="42"/>
      <c r="D4068" s="42"/>
      <c r="E4068" s="42"/>
      <c r="F4068" s="62"/>
      <c r="G4068" s="62"/>
      <c r="H4068" s="63"/>
      <c r="I4068" s="293"/>
      <c r="K4068" s="42"/>
      <c r="L4068" s="42"/>
      <c r="M4068" s="42"/>
      <c r="N4068" s="42"/>
      <c r="O4068" s="63"/>
      <c r="P4068" s="42"/>
      <c r="Q4068" s="42"/>
      <c r="S4068" s="42"/>
      <c r="T4068" s="39"/>
      <c r="U4068" s="39"/>
      <c r="V4068" s="39"/>
      <c r="W4068" s="39"/>
      <c r="X4068" s="39"/>
      <c r="Y4068" s="39"/>
      <c r="AN4068" s="68"/>
      <c r="AO4068" s="68"/>
    </row>
    <row r="4069" spans="1:41" s="43" customFormat="1" x14ac:dyDescent="0.25">
      <c r="A4069" s="42"/>
      <c r="B4069" s="42"/>
      <c r="C4069" s="42"/>
      <c r="D4069" s="42"/>
      <c r="E4069" s="42"/>
      <c r="F4069" s="62"/>
      <c r="G4069" s="62"/>
      <c r="H4069" s="63"/>
      <c r="I4069" s="293"/>
      <c r="K4069" s="42"/>
      <c r="L4069" s="42"/>
      <c r="M4069" s="42"/>
      <c r="N4069" s="42"/>
      <c r="O4069" s="63"/>
      <c r="P4069" s="42"/>
      <c r="Q4069" s="42"/>
      <c r="S4069" s="42"/>
      <c r="T4069" s="39"/>
      <c r="U4069" s="39"/>
      <c r="V4069" s="39"/>
      <c r="W4069" s="39"/>
      <c r="X4069" s="39"/>
      <c r="Y4069" s="39"/>
      <c r="AN4069" s="68"/>
      <c r="AO4069" s="68"/>
    </row>
    <row r="4070" spans="1:41" s="43" customFormat="1" x14ac:dyDescent="0.25">
      <c r="A4070" s="42"/>
      <c r="B4070" s="42"/>
      <c r="C4070" s="42"/>
      <c r="D4070" s="42"/>
      <c r="E4070" s="42"/>
      <c r="F4070" s="62"/>
      <c r="G4070" s="62"/>
      <c r="H4070" s="63"/>
      <c r="I4070" s="293"/>
      <c r="K4070" s="42"/>
      <c r="L4070" s="42"/>
      <c r="M4070" s="42"/>
      <c r="N4070" s="42"/>
      <c r="O4070" s="63"/>
      <c r="P4070" s="42"/>
      <c r="Q4070" s="42"/>
      <c r="S4070" s="42"/>
      <c r="T4070" s="39"/>
      <c r="U4070" s="39"/>
      <c r="V4070" s="39"/>
      <c r="W4070" s="39"/>
      <c r="X4070" s="39"/>
      <c r="Y4070" s="39"/>
      <c r="AN4070" s="68"/>
      <c r="AO4070" s="68"/>
    </row>
    <row r="4071" spans="1:41" s="43" customFormat="1" x14ac:dyDescent="0.25">
      <c r="A4071" s="42"/>
      <c r="B4071" s="42"/>
      <c r="C4071" s="42"/>
      <c r="D4071" s="42"/>
      <c r="E4071" s="42"/>
      <c r="F4071" s="62"/>
      <c r="G4071" s="62"/>
      <c r="H4071" s="63"/>
      <c r="I4071" s="293"/>
      <c r="K4071" s="42"/>
      <c r="L4071" s="42"/>
      <c r="M4071" s="42"/>
      <c r="N4071" s="42"/>
      <c r="O4071" s="63"/>
      <c r="P4071" s="42"/>
      <c r="Q4071" s="42"/>
      <c r="S4071" s="42"/>
      <c r="T4071" s="39"/>
      <c r="U4071" s="39"/>
      <c r="V4071" s="39"/>
      <c r="W4071" s="39"/>
      <c r="X4071" s="39"/>
      <c r="Y4071" s="39"/>
      <c r="AN4071" s="68"/>
      <c r="AO4071" s="68"/>
    </row>
    <row r="4072" spans="1:41" s="43" customFormat="1" x14ac:dyDescent="0.25">
      <c r="A4072" s="42"/>
      <c r="B4072" s="42"/>
      <c r="C4072" s="42"/>
      <c r="D4072" s="42"/>
      <c r="E4072" s="42"/>
      <c r="F4072" s="62"/>
      <c r="G4072" s="62"/>
      <c r="H4072" s="63"/>
      <c r="I4072" s="293"/>
      <c r="K4072" s="42"/>
      <c r="L4072" s="42"/>
      <c r="M4072" s="42"/>
      <c r="N4072" s="42"/>
      <c r="O4072" s="63"/>
      <c r="P4072" s="42"/>
      <c r="Q4072" s="42"/>
      <c r="S4072" s="42"/>
      <c r="T4072" s="39"/>
      <c r="U4072" s="39"/>
      <c r="V4072" s="39"/>
      <c r="W4072" s="39"/>
      <c r="X4072" s="39"/>
      <c r="Y4072" s="39"/>
      <c r="AN4072" s="68"/>
      <c r="AO4072" s="68"/>
    </row>
    <row r="4073" spans="1:41" s="43" customFormat="1" x14ac:dyDescent="0.25">
      <c r="A4073" s="42"/>
      <c r="B4073" s="42"/>
      <c r="C4073" s="42"/>
      <c r="D4073" s="42"/>
      <c r="E4073" s="42"/>
      <c r="F4073" s="62"/>
      <c r="G4073" s="62"/>
      <c r="H4073" s="63"/>
      <c r="I4073" s="293"/>
      <c r="K4073" s="42"/>
      <c r="L4073" s="42"/>
      <c r="M4073" s="42"/>
      <c r="N4073" s="42"/>
      <c r="O4073" s="63"/>
      <c r="P4073" s="42"/>
      <c r="Q4073" s="42"/>
      <c r="S4073" s="42"/>
      <c r="T4073" s="39"/>
      <c r="U4073" s="39"/>
      <c r="V4073" s="39"/>
      <c r="W4073" s="39"/>
      <c r="X4073" s="39"/>
      <c r="Y4073" s="39"/>
      <c r="AN4073" s="68"/>
      <c r="AO4073" s="68"/>
    </row>
    <row r="4074" spans="1:41" s="43" customFormat="1" x14ac:dyDescent="0.25">
      <c r="A4074" s="42"/>
      <c r="B4074" s="42"/>
      <c r="C4074" s="42"/>
      <c r="D4074" s="42"/>
      <c r="E4074" s="42"/>
      <c r="F4074" s="62"/>
      <c r="G4074" s="62"/>
      <c r="H4074" s="63"/>
      <c r="I4074" s="293"/>
      <c r="K4074" s="42"/>
      <c r="L4074" s="42"/>
      <c r="M4074" s="42"/>
      <c r="N4074" s="42"/>
      <c r="O4074" s="63"/>
      <c r="P4074" s="42"/>
      <c r="Q4074" s="42"/>
      <c r="S4074" s="42"/>
      <c r="T4074" s="39"/>
      <c r="U4074" s="39"/>
      <c r="V4074" s="39"/>
      <c r="W4074" s="39"/>
      <c r="X4074" s="39"/>
      <c r="Y4074" s="39"/>
      <c r="AN4074" s="68"/>
      <c r="AO4074" s="68"/>
    </row>
    <row r="4075" spans="1:41" s="43" customFormat="1" x14ac:dyDescent="0.25">
      <c r="A4075" s="42"/>
      <c r="B4075" s="42"/>
      <c r="C4075" s="42"/>
      <c r="D4075" s="42"/>
      <c r="E4075" s="42"/>
      <c r="F4075" s="62"/>
      <c r="G4075" s="62"/>
      <c r="H4075" s="63"/>
      <c r="I4075" s="293"/>
      <c r="K4075" s="42"/>
      <c r="L4075" s="42"/>
      <c r="M4075" s="42"/>
      <c r="N4075" s="42"/>
      <c r="O4075" s="63"/>
      <c r="P4075" s="42"/>
      <c r="Q4075" s="42"/>
      <c r="S4075" s="42"/>
      <c r="T4075" s="39"/>
      <c r="U4075" s="39"/>
      <c r="V4075" s="39"/>
      <c r="W4075" s="39"/>
      <c r="X4075" s="39"/>
      <c r="Y4075" s="39"/>
      <c r="AN4075" s="68"/>
      <c r="AO4075" s="68"/>
    </row>
    <row r="4076" spans="1:41" s="43" customFormat="1" x14ac:dyDescent="0.25">
      <c r="A4076" s="42"/>
      <c r="B4076" s="42"/>
      <c r="C4076" s="42"/>
      <c r="D4076" s="42"/>
      <c r="E4076" s="42"/>
      <c r="F4076" s="62"/>
      <c r="G4076" s="62"/>
      <c r="H4076" s="63"/>
      <c r="I4076" s="293"/>
      <c r="K4076" s="42"/>
      <c r="L4076" s="42"/>
      <c r="M4076" s="42"/>
      <c r="N4076" s="42"/>
      <c r="O4076" s="63"/>
      <c r="P4076" s="42"/>
      <c r="Q4076" s="42"/>
      <c r="S4076" s="42"/>
      <c r="T4076" s="39"/>
      <c r="U4076" s="39"/>
      <c r="V4076" s="39"/>
      <c r="W4076" s="39"/>
      <c r="X4076" s="39"/>
      <c r="Y4076" s="39"/>
      <c r="AN4076" s="68"/>
      <c r="AO4076" s="68"/>
    </row>
    <row r="4077" spans="1:41" s="43" customFormat="1" x14ac:dyDescent="0.25">
      <c r="A4077" s="42"/>
      <c r="B4077" s="42"/>
      <c r="C4077" s="42"/>
      <c r="D4077" s="42"/>
      <c r="E4077" s="42"/>
      <c r="F4077" s="62"/>
      <c r="G4077" s="62"/>
      <c r="H4077" s="63"/>
      <c r="I4077" s="293"/>
      <c r="K4077" s="42"/>
      <c r="L4077" s="42"/>
      <c r="M4077" s="42"/>
      <c r="N4077" s="42"/>
      <c r="O4077" s="63"/>
      <c r="P4077" s="42"/>
      <c r="Q4077" s="42"/>
      <c r="S4077" s="42"/>
      <c r="T4077" s="39"/>
      <c r="U4077" s="39"/>
      <c r="V4077" s="39"/>
      <c r="W4077" s="39"/>
      <c r="X4077" s="39"/>
      <c r="Y4077" s="39"/>
      <c r="AN4077" s="68"/>
      <c r="AO4077" s="68"/>
    </row>
    <row r="4078" spans="1:41" s="43" customFormat="1" x14ac:dyDescent="0.25">
      <c r="A4078" s="42"/>
      <c r="B4078" s="42"/>
      <c r="C4078" s="42"/>
      <c r="D4078" s="42"/>
      <c r="E4078" s="42"/>
      <c r="F4078" s="62"/>
      <c r="G4078" s="62"/>
      <c r="H4078" s="63"/>
      <c r="I4078" s="293"/>
      <c r="K4078" s="42"/>
      <c r="L4078" s="42"/>
      <c r="M4078" s="42"/>
      <c r="N4078" s="42"/>
      <c r="O4078" s="63"/>
      <c r="P4078" s="42"/>
      <c r="Q4078" s="42"/>
      <c r="S4078" s="42"/>
      <c r="T4078" s="39"/>
      <c r="U4078" s="39"/>
      <c r="V4078" s="39"/>
      <c r="W4078" s="39"/>
      <c r="X4078" s="39"/>
      <c r="Y4078" s="39"/>
      <c r="AN4078" s="68"/>
      <c r="AO4078" s="68"/>
    </row>
    <row r="4079" spans="1:41" s="43" customFormat="1" x14ac:dyDescent="0.25">
      <c r="A4079" s="42"/>
      <c r="B4079" s="42"/>
      <c r="C4079" s="42"/>
      <c r="D4079" s="42"/>
      <c r="E4079" s="42"/>
      <c r="F4079" s="62"/>
      <c r="G4079" s="62"/>
      <c r="H4079" s="63"/>
      <c r="I4079" s="293"/>
      <c r="K4079" s="42"/>
      <c r="L4079" s="42"/>
      <c r="M4079" s="42"/>
      <c r="N4079" s="42"/>
      <c r="O4079" s="63"/>
      <c r="P4079" s="42"/>
      <c r="Q4079" s="42"/>
      <c r="S4079" s="42"/>
      <c r="T4079" s="39"/>
      <c r="U4079" s="39"/>
      <c r="V4079" s="39"/>
      <c r="W4079" s="39"/>
      <c r="X4079" s="39"/>
      <c r="Y4079" s="39"/>
      <c r="AN4079" s="68"/>
      <c r="AO4079" s="68"/>
    </row>
    <row r="4080" spans="1:41" s="43" customFormat="1" x14ac:dyDescent="0.25">
      <c r="A4080" s="42"/>
      <c r="B4080" s="42"/>
      <c r="C4080" s="42"/>
      <c r="D4080" s="42"/>
      <c r="E4080" s="42"/>
      <c r="F4080" s="62"/>
      <c r="G4080" s="62"/>
      <c r="H4080" s="63"/>
      <c r="I4080" s="293"/>
      <c r="K4080" s="42"/>
      <c r="L4080" s="42"/>
      <c r="M4080" s="42"/>
      <c r="N4080" s="42"/>
      <c r="O4080" s="63"/>
      <c r="P4080" s="42"/>
      <c r="Q4080" s="42"/>
      <c r="S4080" s="42"/>
      <c r="T4080" s="39"/>
      <c r="U4080" s="39"/>
      <c r="V4080" s="39"/>
      <c r="W4080" s="39"/>
      <c r="X4080" s="39"/>
      <c r="Y4080" s="39"/>
      <c r="AN4080" s="68"/>
      <c r="AO4080" s="68"/>
    </row>
    <row r="4081" spans="1:41" s="43" customFormat="1" x14ac:dyDescent="0.25">
      <c r="A4081" s="42"/>
      <c r="B4081" s="42"/>
      <c r="C4081" s="42"/>
      <c r="D4081" s="42"/>
      <c r="E4081" s="42"/>
      <c r="F4081" s="62"/>
      <c r="G4081" s="62"/>
      <c r="H4081" s="63"/>
      <c r="I4081" s="293"/>
      <c r="K4081" s="42"/>
      <c r="L4081" s="42"/>
      <c r="M4081" s="42"/>
      <c r="N4081" s="42"/>
      <c r="O4081" s="63"/>
      <c r="P4081" s="42"/>
      <c r="Q4081" s="42"/>
      <c r="S4081" s="42"/>
      <c r="T4081" s="39"/>
      <c r="U4081" s="39"/>
      <c r="V4081" s="39"/>
      <c r="W4081" s="39"/>
      <c r="X4081" s="39"/>
      <c r="Y4081" s="39"/>
      <c r="AN4081" s="68"/>
      <c r="AO4081" s="68"/>
    </row>
    <row r="4082" spans="1:41" s="43" customFormat="1" x14ac:dyDescent="0.25">
      <c r="A4082" s="42"/>
      <c r="B4082" s="42"/>
      <c r="C4082" s="42"/>
      <c r="D4082" s="42"/>
      <c r="E4082" s="42"/>
      <c r="F4082" s="62"/>
      <c r="G4082" s="62"/>
      <c r="H4082" s="63"/>
      <c r="I4082" s="293"/>
      <c r="K4082" s="42"/>
      <c r="L4082" s="42"/>
      <c r="M4082" s="42"/>
      <c r="N4082" s="42"/>
      <c r="O4082" s="63"/>
      <c r="P4082" s="42"/>
      <c r="Q4082" s="42"/>
      <c r="S4082" s="42"/>
      <c r="T4082" s="39"/>
      <c r="U4082" s="39"/>
      <c r="V4082" s="39"/>
      <c r="W4082" s="39"/>
      <c r="X4082" s="39"/>
      <c r="Y4082" s="39"/>
      <c r="AN4082" s="68"/>
      <c r="AO4082" s="68"/>
    </row>
    <row r="4083" spans="1:41" s="43" customFormat="1" x14ac:dyDescent="0.25">
      <c r="A4083" s="42"/>
      <c r="B4083" s="42"/>
      <c r="C4083" s="42"/>
      <c r="D4083" s="42"/>
      <c r="E4083" s="42"/>
      <c r="F4083" s="62"/>
      <c r="G4083" s="62"/>
      <c r="H4083" s="63"/>
      <c r="I4083" s="293"/>
      <c r="K4083" s="42"/>
      <c r="L4083" s="42"/>
      <c r="M4083" s="42"/>
      <c r="N4083" s="42"/>
      <c r="O4083" s="63"/>
      <c r="P4083" s="42"/>
      <c r="Q4083" s="42"/>
      <c r="S4083" s="42"/>
      <c r="T4083" s="39"/>
      <c r="U4083" s="39"/>
      <c r="V4083" s="39"/>
      <c r="W4083" s="39"/>
      <c r="X4083" s="39"/>
      <c r="Y4083" s="39"/>
      <c r="AN4083" s="68"/>
      <c r="AO4083" s="68"/>
    </row>
    <row r="4084" spans="1:41" s="43" customFormat="1" x14ac:dyDescent="0.25">
      <c r="A4084" s="42"/>
      <c r="B4084" s="42"/>
      <c r="C4084" s="42"/>
      <c r="D4084" s="42"/>
      <c r="E4084" s="42"/>
      <c r="F4084" s="62"/>
      <c r="G4084" s="62"/>
      <c r="H4084" s="63"/>
      <c r="I4084" s="293"/>
      <c r="K4084" s="42"/>
      <c r="L4084" s="42"/>
      <c r="M4084" s="42"/>
      <c r="N4084" s="42"/>
      <c r="O4084" s="63"/>
      <c r="P4084" s="42"/>
      <c r="Q4084" s="42"/>
      <c r="S4084" s="42"/>
      <c r="T4084" s="39"/>
      <c r="U4084" s="39"/>
      <c r="V4084" s="39"/>
      <c r="W4084" s="39"/>
      <c r="X4084" s="39"/>
      <c r="Y4084" s="39"/>
      <c r="AN4084" s="68"/>
      <c r="AO4084" s="68"/>
    </row>
    <row r="4085" spans="1:41" s="43" customFormat="1" x14ac:dyDescent="0.25">
      <c r="A4085" s="42"/>
      <c r="B4085" s="42"/>
      <c r="C4085" s="42"/>
      <c r="D4085" s="42"/>
      <c r="E4085" s="42"/>
      <c r="F4085" s="62"/>
      <c r="G4085" s="62"/>
      <c r="H4085" s="63"/>
      <c r="I4085" s="293"/>
      <c r="K4085" s="42"/>
      <c r="L4085" s="42"/>
      <c r="M4085" s="42"/>
      <c r="N4085" s="42"/>
      <c r="O4085" s="63"/>
      <c r="P4085" s="42"/>
      <c r="Q4085" s="42"/>
      <c r="S4085" s="42"/>
      <c r="T4085" s="39"/>
      <c r="U4085" s="39"/>
      <c r="V4085" s="39"/>
      <c r="W4085" s="39"/>
      <c r="X4085" s="39"/>
      <c r="Y4085" s="39"/>
      <c r="AN4085" s="68"/>
      <c r="AO4085" s="68"/>
    </row>
    <row r="4086" spans="1:41" s="43" customFormat="1" x14ac:dyDescent="0.25">
      <c r="A4086" s="42"/>
      <c r="B4086" s="42"/>
      <c r="C4086" s="42"/>
      <c r="D4086" s="42"/>
      <c r="E4086" s="42"/>
      <c r="F4086" s="62"/>
      <c r="G4086" s="62"/>
      <c r="H4086" s="63"/>
      <c r="I4086" s="293"/>
      <c r="K4086" s="42"/>
      <c r="L4086" s="42"/>
      <c r="M4086" s="42"/>
      <c r="N4086" s="42"/>
      <c r="O4086" s="63"/>
      <c r="P4086" s="42"/>
      <c r="Q4086" s="42"/>
      <c r="S4086" s="42"/>
      <c r="T4086" s="39"/>
      <c r="U4086" s="39"/>
      <c r="V4086" s="39"/>
      <c r="W4086" s="39"/>
      <c r="X4086" s="39"/>
      <c r="Y4086" s="39"/>
      <c r="AN4086" s="68"/>
      <c r="AO4086" s="68"/>
    </row>
    <row r="4087" spans="1:41" s="43" customFormat="1" x14ac:dyDescent="0.25">
      <c r="A4087" s="42"/>
      <c r="B4087" s="42"/>
      <c r="C4087" s="42"/>
      <c r="D4087" s="42"/>
      <c r="E4087" s="42"/>
      <c r="F4087" s="62"/>
      <c r="G4087" s="62"/>
      <c r="H4087" s="63"/>
      <c r="I4087" s="293"/>
      <c r="K4087" s="42"/>
      <c r="L4087" s="42"/>
      <c r="M4087" s="42"/>
      <c r="N4087" s="42"/>
      <c r="O4087" s="63"/>
      <c r="P4087" s="42"/>
      <c r="Q4087" s="42"/>
      <c r="S4087" s="42"/>
      <c r="T4087" s="39"/>
      <c r="U4087" s="39"/>
      <c r="V4087" s="39"/>
      <c r="W4087" s="39"/>
      <c r="X4087" s="39"/>
      <c r="Y4087" s="39"/>
      <c r="AN4087" s="68"/>
      <c r="AO4087" s="68"/>
    </row>
    <row r="4088" spans="1:41" s="43" customFormat="1" x14ac:dyDescent="0.25">
      <c r="A4088" s="42"/>
      <c r="B4088" s="42"/>
      <c r="C4088" s="42"/>
      <c r="D4088" s="42"/>
      <c r="E4088" s="42"/>
      <c r="F4088" s="62"/>
      <c r="G4088" s="62"/>
      <c r="H4088" s="63"/>
      <c r="I4088" s="293"/>
      <c r="K4088" s="42"/>
      <c r="L4088" s="42"/>
      <c r="M4088" s="42"/>
      <c r="N4088" s="42"/>
      <c r="O4088" s="63"/>
      <c r="P4088" s="42"/>
      <c r="Q4088" s="42"/>
      <c r="S4088" s="42"/>
      <c r="T4088" s="39"/>
      <c r="U4088" s="39"/>
      <c r="V4088" s="39"/>
      <c r="W4088" s="39"/>
      <c r="X4088" s="39"/>
      <c r="Y4088" s="39"/>
      <c r="AN4088" s="68"/>
      <c r="AO4088" s="68"/>
    </row>
    <row r="4089" spans="1:41" s="43" customFormat="1" x14ac:dyDescent="0.25">
      <c r="A4089" s="42"/>
      <c r="B4089" s="42"/>
      <c r="C4089" s="42"/>
      <c r="D4089" s="42"/>
      <c r="E4089" s="42"/>
      <c r="F4089" s="62"/>
      <c r="G4089" s="62"/>
      <c r="H4089" s="63"/>
      <c r="I4089" s="293"/>
      <c r="K4089" s="42"/>
      <c r="L4089" s="42"/>
      <c r="M4089" s="42"/>
      <c r="N4089" s="42"/>
      <c r="O4089" s="63"/>
      <c r="P4089" s="42"/>
      <c r="Q4089" s="42"/>
      <c r="S4089" s="42"/>
      <c r="T4089" s="39"/>
      <c r="U4089" s="39"/>
      <c r="V4089" s="39"/>
      <c r="W4089" s="39"/>
      <c r="X4089" s="39"/>
      <c r="Y4089" s="39"/>
      <c r="AN4089" s="68"/>
      <c r="AO4089" s="68"/>
    </row>
    <row r="4090" spans="1:41" s="43" customFormat="1" x14ac:dyDescent="0.25">
      <c r="A4090" s="42"/>
      <c r="B4090" s="42"/>
      <c r="C4090" s="42"/>
      <c r="D4090" s="42"/>
      <c r="E4090" s="42"/>
      <c r="F4090" s="62"/>
      <c r="G4090" s="62"/>
      <c r="H4090" s="63"/>
      <c r="I4090" s="293"/>
      <c r="K4090" s="42"/>
      <c r="L4090" s="42"/>
      <c r="M4090" s="42"/>
      <c r="N4090" s="42"/>
      <c r="O4090" s="63"/>
      <c r="P4090" s="42"/>
      <c r="Q4090" s="42"/>
      <c r="S4090" s="42"/>
      <c r="T4090" s="39"/>
      <c r="U4090" s="39"/>
      <c r="V4090" s="39"/>
      <c r="W4090" s="39"/>
      <c r="X4090" s="39"/>
      <c r="Y4090" s="39"/>
      <c r="AN4090" s="68"/>
      <c r="AO4090" s="68"/>
    </row>
    <row r="4091" spans="1:41" s="43" customFormat="1" x14ac:dyDescent="0.25">
      <c r="A4091" s="42"/>
      <c r="B4091" s="42"/>
      <c r="C4091" s="42"/>
      <c r="D4091" s="42"/>
      <c r="E4091" s="42"/>
      <c r="F4091" s="62"/>
      <c r="G4091" s="62"/>
      <c r="H4091" s="63"/>
      <c r="I4091" s="293"/>
      <c r="K4091" s="42"/>
      <c r="L4091" s="42"/>
      <c r="M4091" s="42"/>
      <c r="N4091" s="42"/>
      <c r="O4091" s="63"/>
      <c r="P4091" s="42"/>
      <c r="Q4091" s="42"/>
      <c r="S4091" s="42"/>
      <c r="T4091" s="39"/>
      <c r="U4091" s="39"/>
      <c r="V4091" s="39"/>
      <c r="W4091" s="39"/>
      <c r="X4091" s="39"/>
      <c r="Y4091" s="39"/>
      <c r="AN4091" s="68"/>
      <c r="AO4091" s="68"/>
    </row>
    <row r="4092" spans="1:41" s="43" customFormat="1" x14ac:dyDescent="0.25">
      <c r="A4092" s="42"/>
      <c r="B4092" s="42"/>
      <c r="C4092" s="42"/>
      <c r="D4092" s="42"/>
      <c r="E4092" s="42"/>
      <c r="F4092" s="62"/>
      <c r="G4092" s="62"/>
      <c r="H4092" s="63"/>
      <c r="I4092" s="293"/>
      <c r="K4092" s="42"/>
      <c r="L4092" s="42"/>
      <c r="M4092" s="42"/>
      <c r="N4092" s="42"/>
      <c r="O4092" s="63"/>
      <c r="P4092" s="42"/>
      <c r="Q4092" s="42"/>
      <c r="S4092" s="42"/>
      <c r="T4092" s="39"/>
      <c r="U4092" s="39"/>
      <c r="V4092" s="39"/>
      <c r="W4092" s="39"/>
      <c r="X4092" s="39"/>
      <c r="Y4092" s="39"/>
      <c r="AN4092" s="68"/>
      <c r="AO4092" s="68"/>
    </row>
    <row r="4093" spans="1:41" s="43" customFormat="1" x14ac:dyDescent="0.25">
      <c r="A4093" s="42"/>
      <c r="B4093" s="42"/>
      <c r="C4093" s="42"/>
      <c r="D4093" s="42"/>
      <c r="E4093" s="42"/>
      <c r="F4093" s="62"/>
      <c r="G4093" s="62"/>
      <c r="H4093" s="63"/>
      <c r="I4093" s="293"/>
      <c r="K4093" s="42"/>
      <c r="L4093" s="42"/>
      <c r="M4093" s="42"/>
      <c r="N4093" s="42"/>
      <c r="O4093" s="63"/>
      <c r="P4093" s="42"/>
      <c r="Q4093" s="42"/>
      <c r="S4093" s="42"/>
      <c r="T4093" s="39"/>
      <c r="U4093" s="39"/>
      <c r="V4093" s="39"/>
      <c r="W4093" s="39"/>
      <c r="X4093" s="39"/>
      <c r="Y4093" s="39"/>
      <c r="AN4093" s="68"/>
      <c r="AO4093" s="68"/>
    </row>
    <row r="4094" spans="1:41" s="43" customFormat="1" x14ac:dyDescent="0.25">
      <c r="A4094" s="42"/>
      <c r="B4094" s="42"/>
      <c r="C4094" s="42"/>
      <c r="D4094" s="42"/>
      <c r="E4094" s="42"/>
      <c r="F4094" s="62"/>
      <c r="G4094" s="62"/>
      <c r="H4094" s="63"/>
      <c r="I4094" s="293"/>
      <c r="K4094" s="42"/>
      <c r="L4094" s="42"/>
      <c r="M4094" s="42"/>
      <c r="N4094" s="42"/>
      <c r="O4094" s="63"/>
      <c r="P4094" s="42"/>
      <c r="Q4094" s="42"/>
      <c r="S4094" s="42"/>
      <c r="T4094" s="39"/>
      <c r="U4094" s="39"/>
      <c r="V4094" s="39"/>
      <c r="W4094" s="39"/>
      <c r="X4094" s="39"/>
      <c r="Y4094" s="39"/>
      <c r="AN4094" s="68"/>
      <c r="AO4094" s="68"/>
    </row>
    <row r="4095" spans="1:41" s="43" customFormat="1" x14ac:dyDescent="0.25">
      <c r="A4095" s="42"/>
      <c r="B4095" s="42"/>
      <c r="C4095" s="42"/>
      <c r="D4095" s="42"/>
      <c r="E4095" s="42"/>
      <c r="F4095" s="62"/>
      <c r="G4095" s="62"/>
      <c r="H4095" s="63"/>
      <c r="I4095" s="293"/>
      <c r="K4095" s="42"/>
      <c r="L4095" s="42"/>
      <c r="M4095" s="42"/>
      <c r="N4095" s="42"/>
      <c r="O4095" s="63"/>
      <c r="P4095" s="42"/>
      <c r="Q4095" s="42"/>
      <c r="S4095" s="42"/>
      <c r="T4095" s="39"/>
      <c r="U4095" s="39"/>
      <c r="V4095" s="39"/>
      <c r="W4095" s="39"/>
      <c r="X4095" s="39"/>
      <c r="Y4095" s="39"/>
      <c r="AN4095" s="68"/>
      <c r="AO4095" s="68"/>
    </row>
    <row r="4096" spans="1:41" s="43" customFormat="1" x14ac:dyDescent="0.25">
      <c r="A4096" s="42"/>
      <c r="B4096" s="42"/>
      <c r="C4096" s="42"/>
      <c r="D4096" s="42"/>
      <c r="E4096" s="42"/>
      <c r="F4096" s="62"/>
      <c r="G4096" s="62"/>
      <c r="H4096" s="63"/>
      <c r="I4096" s="293"/>
      <c r="K4096" s="42"/>
      <c r="L4096" s="42"/>
      <c r="M4096" s="42"/>
      <c r="N4096" s="42"/>
      <c r="O4096" s="63"/>
      <c r="P4096" s="42"/>
      <c r="Q4096" s="42"/>
      <c r="S4096" s="42"/>
      <c r="T4096" s="39"/>
      <c r="U4096" s="39"/>
      <c r="V4096" s="39"/>
      <c r="W4096" s="39"/>
      <c r="X4096" s="39"/>
      <c r="Y4096" s="39"/>
      <c r="AN4096" s="68"/>
      <c r="AO4096" s="68"/>
    </row>
    <row r="4097" spans="1:41" s="43" customFormat="1" x14ac:dyDescent="0.25">
      <c r="A4097" s="42"/>
      <c r="B4097" s="42"/>
      <c r="C4097" s="42"/>
      <c r="D4097" s="42"/>
      <c r="E4097" s="42"/>
      <c r="F4097" s="62"/>
      <c r="G4097" s="62"/>
      <c r="H4097" s="63"/>
      <c r="I4097" s="293"/>
      <c r="K4097" s="42"/>
      <c r="L4097" s="42"/>
      <c r="M4097" s="42"/>
      <c r="N4097" s="42"/>
      <c r="O4097" s="63"/>
      <c r="P4097" s="42"/>
      <c r="Q4097" s="42"/>
      <c r="S4097" s="42"/>
      <c r="T4097" s="39"/>
      <c r="U4097" s="39"/>
      <c r="V4097" s="39"/>
      <c r="W4097" s="39"/>
      <c r="X4097" s="39"/>
      <c r="Y4097" s="39"/>
      <c r="AN4097" s="68"/>
      <c r="AO4097" s="68"/>
    </row>
    <row r="4098" spans="1:41" s="43" customFormat="1" x14ac:dyDescent="0.25">
      <c r="A4098" s="42"/>
      <c r="B4098" s="42"/>
      <c r="C4098" s="42"/>
      <c r="D4098" s="42"/>
      <c r="E4098" s="42"/>
      <c r="F4098" s="62"/>
      <c r="G4098" s="62"/>
      <c r="H4098" s="63"/>
      <c r="I4098" s="293"/>
      <c r="K4098" s="42"/>
      <c r="L4098" s="42"/>
      <c r="M4098" s="42"/>
      <c r="N4098" s="42"/>
      <c r="O4098" s="63"/>
      <c r="P4098" s="42"/>
      <c r="Q4098" s="42"/>
      <c r="S4098" s="42"/>
      <c r="T4098" s="39"/>
      <c r="U4098" s="39"/>
      <c r="V4098" s="39"/>
      <c r="W4098" s="39"/>
      <c r="X4098" s="39"/>
      <c r="Y4098" s="39"/>
      <c r="AN4098" s="68"/>
      <c r="AO4098" s="68"/>
    </row>
    <row r="4099" spans="1:41" s="43" customFormat="1" x14ac:dyDescent="0.25">
      <c r="A4099" s="42"/>
      <c r="B4099" s="42"/>
      <c r="C4099" s="42"/>
      <c r="D4099" s="42"/>
      <c r="E4099" s="42"/>
      <c r="F4099" s="62"/>
      <c r="G4099" s="62"/>
      <c r="H4099" s="63"/>
      <c r="I4099" s="293"/>
      <c r="K4099" s="42"/>
      <c r="L4099" s="42"/>
      <c r="M4099" s="42"/>
      <c r="N4099" s="42"/>
      <c r="O4099" s="63"/>
      <c r="P4099" s="42"/>
      <c r="Q4099" s="42"/>
      <c r="S4099" s="42"/>
      <c r="T4099" s="39"/>
      <c r="U4099" s="39"/>
      <c r="V4099" s="39"/>
      <c r="W4099" s="39"/>
      <c r="X4099" s="39"/>
      <c r="Y4099" s="39"/>
      <c r="AN4099" s="68"/>
      <c r="AO4099" s="68"/>
    </row>
    <row r="4100" spans="1:41" s="43" customFormat="1" x14ac:dyDescent="0.25">
      <c r="A4100" s="42"/>
      <c r="B4100" s="42"/>
      <c r="C4100" s="42"/>
      <c r="D4100" s="42"/>
      <c r="E4100" s="42"/>
      <c r="F4100" s="62"/>
      <c r="G4100" s="62"/>
      <c r="H4100" s="63"/>
      <c r="I4100" s="293"/>
      <c r="K4100" s="42"/>
      <c r="L4100" s="42"/>
      <c r="M4100" s="42"/>
      <c r="N4100" s="42"/>
      <c r="O4100" s="63"/>
      <c r="P4100" s="42"/>
      <c r="Q4100" s="42"/>
      <c r="S4100" s="42"/>
      <c r="T4100" s="39"/>
      <c r="U4100" s="39"/>
      <c r="V4100" s="39"/>
      <c r="W4100" s="39"/>
      <c r="X4100" s="39"/>
      <c r="Y4100" s="39"/>
      <c r="AN4100" s="68"/>
      <c r="AO4100" s="68"/>
    </row>
    <row r="4101" spans="1:41" s="43" customFormat="1" x14ac:dyDescent="0.25">
      <c r="A4101" s="42"/>
      <c r="B4101" s="42"/>
      <c r="C4101" s="42"/>
      <c r="D4101" s="42"/>
      <c r="E4101" s="42"/>
      <c r="F4101" s="62"/>
      <c r="G4101" s="62"/>
      <c r="H4101" s="63"/>
      <c r="I4101" s="293"/>
      <c r="K4101" s="42"/>
      <c r="L4101" s="42"/>
      <c r="M4101" s="42"/>
      <c r="N4101" s="42"/>
      <c r="O4101" s="63"/>
      <c r="P4101" s="42"/>
      <c r="Q4101" s="42"/>
      <c r="S4101" s="42"/>
      <c r="T4101" s="39"/>
      <c r="U4101" s="39"/>
      <c r="V4101" s="39"/>
      <c r="W4101" s="39"/>
      <c r="X4101" s="39"/>
      <c r="Y4101" s="39"/>
      <c r="AN4101" s="68"/>
      <c r="AO4101" s="68"/>
    </row>
    <row r="4102" spans="1:41" s="43" customFormat="1" x14ac:dyDescent="0.25">
      <c r="A4102" s="42"/>
      <c r="B4102" s="42"/>
      <c r="C4102" s="42"/>
      <c r="D4102" s="42"/>
      <c r="E4102" s="42"/>
      <c r="F4102" s="62"/>
      <c r="G4102" s="62"/>
      <c r="H4102" s="63"/>
      <c r="I4102" s="293"/>
      <c r="K4102" s="42"/>
      <c r="L4102" s="42"/>
      <c r="M4102" s="42"/>
      <c r="N4102" s="42"/>
      <c r="O4102" s="63"/>
      <c r="P4102" s="42"/>
      <c r="Q4102" s="42"/>
      <c r="S4102" s="42"/>
      <c r="T4102" s="39"/>
      <c r="U4102" s="39"/>
      <c r="V4102" s="39"/>
      <c r="W4102" s="39"/>
      <c r="X4102" s="39"/>
      <c r="Y4102" s="39"/>
      <c r="AN4102" s="68"/>
      <c r="AO4102" s="68"/>
    </row>
    <row r="4103" spans="1:41" s="43" customFormat="1" x14ac:dyDescent="0.25">
      <c r="A4103" s="42"/>
      <c r="B4103" s="42"/>
      <c r="C4103" s="42"/>
      <c r="D4103" s="42"/>
      <c r="E4103" s="42"/>
      <c r="F4103" s="62"/>
      <c r="G4103" s="62"/>
      <c r="H4103" s="63"/>
      <c r="I4103" s="293"/>
      <c r="K4103" s="42"/>
      <c r="L4103" s="42"/>
      <c r="M4103" s="42"/>
      <c r="N4103" s="42"/>
      <c r="O4103" s="63"/>
      <c r="P4103" s="42"/>
      <c r="Q4103" s="42"/>
      <c r="S4103" s="42"/>
      <c r="T4103" s="39"/>
      <c r="U4103" s="39"/>
      <c r="V4103" s="39"/>
      <c r="W4103" s="39"/>
      <c r="X4103" s="39"/>
      <c r="Y4103" s="39"/>
      <c r="AN4103" s="68"/>
      <c r="AO4103" s="68"/>
    </row>
    <row r="4104" spans="1:41" s="43" customFormat="1" x14ac:dyDescent="0.25">
      <c r="A4104" s="42"/>
      <c r="B4104" s="42"/>
      <c r="C4104" s="42"/>
      <c r="D4104" s="42"/>
      <c r="E4104" s="42"/>
      <c r="F4104" s="62"/>
      <c r="G4104" s="62"/>
      <c r="H4104" s="63"/>
      <c r="I4104" s="293"/>
      <c r="K4104" s="42"/>
      <c r="L4104" s="42"/>
      <c r="M4104" s="42"/>
      <c r="N4104" s="42"/>
      <c r="O4104" s="63"/>
      <c r="P4104" s="42"/>
      <c r="Q4104" s="42"/>
      <c r="S4104" s="42"/>
      <c r="T4104" s="39"/>
      <c r="U4104" s="39"/>
      <c r="V4104" s="39"/>
      <c r="W4104" s="39"/>
      <c r="X4104" s="39"/>
      <c r="Y4104" s="39"/>
      <c r="AN4104" s="68"/>
      <c r="AO4104" s="68"/>
    </row>
    <row r="4105" spans="1:41" s="43" customFormat="1" x14ac:dyDescent="0.25">
      <c r="A4105" s="42"/>
      <c r="B4105" s="42"/>
      <c r="C4105" s="42"/>
      <c r="D4105" s="42"/>
      <c r="E4105" s="42"/>
      <c r="F4105" s="62"/>
      <c r="G4105" s="62"/>
      <c r="H4105" s="63"/>
      <c r="I4105" s="293"/>
      <c r="K4105" s="42"/>
      <c r="L4105" s="42"/>
      <c r="M4105" s="42"/>
      <c r="N4105" s="42"/>
      <c r="O4105" s="63"/>
      <c r="P4105" s="42"/>
      <c r="Q4105" s="42"/>
      <c r="S4105" s="42"/>
      <c r="T4105" s="39"/>
      <c r="U4105" s="39"/>
      <c r="V4105" s="39"/>
      <c r="W4105" s="39"/>
      <c r="X4105" s="39"/>
      <c r="Y4105" s="39"/>
      <c r="AN4105" s="68"/>
      <c r="AO4105" s="68"/>
    </row>
    <row r="4106" spans="1:41" s="43" customFormat="1" x14ac:dyDescent="0.25">
      <c r="A4106" s="42"/>
      <c r="B4106" s="42"/>
      <c r="C4106" s="42"/>
      <c r="D4106" s="42"/>
      <c r="E4106" s="42"/>
      <c r="F4106" s="62"/>
      <c r="G4106" s="62"/>
      <c r="H4106" s="63"/>
      <c r="I4106" s="293"/>
      <c r="K4106" s="42"/>
      <c r="L4106" s="42"/>
      <c r="M4106" s="42"/>
      <c r="N4106" s="42"/>
      <c r="O4106" s="63"/>
      <c r="P4106" s="42"/>
      <c r="Q4106" s="42"/>
      <c r="S4106" s="42"/>
      <c r="T4106" s="39"/>
      <c r="U4106" s="39"/>
      <c r="V4106" s="39"/>
      <c r="W4106" s="39"/>
      <c r="X4106" s="39"/>
      <c r="Y4106" s="39"/>
      <c r="AN4106" s="68"/>
      <c r="AO4106" s="68"/>
    </row>
    <row r="4107" spans="1:41" s="43" customFormat="1" x14ac:dyDescent="0.25">
      <c r="A4107" s="42"/>
      <c r="B4107" s="42"/>
      <c r="C4107" s="42"/>
      <c r="D4107" s="42"/>
      <c r="E4107" s="42"/>
      <c r="F4107" s="62"/>
      <c r="G4107" s="62"/>
      <c r="H4107" s="63"/>
      <c r="I4107" s="293"/>
      <c r="K4107" s="42"/>
      <c r="L4107" s="42"/>
      <c r="M4107" s="42"/>
      <c r="N4107" s="42"/>
      <c r="O4107" s="63"/>
      <c r="P4107" s="42"/>
      <c r="Q4107" s="42"/>
      <c r="S4107" s="42"/>
      <c r="T4107" s="39"/>
      <c r="U4107" s="39"/>
      <c r="V4107" s="39"/>
      <c r="W4107" s="39"/>
      <c r="X4107" s="39"/>
      <c r="Y4107" s="39"/>
      <c r="AN4107" s="68"/>
      <c r="AO4107" s="68"/>
    </row>
    <row r="4108" spans="1:41" s="43" customFormat="1" x14ac:dyDescent="0.25">
      <c r="A4108" s="42"/>
      <c r="B4108" s="42"/>
      <c r="C4108" s="42"/>
      <c r="D4108" s="42"/>
      <c r="E4108" s="42"/>
      <c r="F4108" s="62"/>
      <c r="G4108" s="62"/>
      <c r="H4108" s="63"/>
      <c r="I4108" s="293"/>
      <c r="K4108" s="42"/>
      <c r="L4108" s="42"/>
      <c r="M4108" s="42"/>
      <c r="N4108" s="42"/>
      <c r="O4108" s="63"/>
      <c r="P4108" s="42"/>
      <c r="Q4108" s="42"/>
      <c r="S4108" s="42"/>
      <c r="T4108" s="39"/>
      <c r="U4108" s="39"/>
      <c r="V4108" s="39"/>
      <c r="W4108" s="39"/>
      <c r="X4108" s="39"/>
      <c r="Y4108" s="39"/>
      <c r="AN4108" s="68"/>
      <c r="AO4108" s="68"/>
    </row>
    <row r="4109" spans="1:41" s="43" customFormat="1" x14ac:dyDescent="0.25">
      <c r="A4109" s="42"/>
      <c r="B4109" s="42"/>
      <c r="C4109" s="42"/>
      <c r="D4109" s="42"/>
      <c r="E4109" s="42"/>
      <c r="F4109" s="62"/>
      <c r="G4109" s="62"/>
      <c r="H4109" s="63"/>
      <c r="I4109" s="293"/>
      <c r="K4109" s="42"/>
      <c r="L4109" s="42"/>
      <c r="M4109" s="42"/>
      <c r="N4109" s="42"/>
      <c r="O4109" s="63"/>
      <c r="P4109" s="42"/>
      <c r="Q4109" s="42"/>
      <c r="S4109" s="42"/>
      <c r="T4109" s="39"/>
      <c r="U4109" s="39"/>
      <c r="V4109" s="39"/>
      <c r="W4109" s="39"/>
      <c r="X4109" s="39"/>
      <c r="Y4109" s="39"/>
      <c r="AN4109" s="68"/>
      <c r="AO4109" s="68"/>
    </row>
    <row r="4110" spans="1:41" s="43" customFormat="1" x14ac:dyDescent="0.25">
      <c r="A4110" s="42"/>
      <c r="B4110" s="42"/>
      <c r="C4110" s="42"/>
      <c r="D4110" s="42"/>
      <c r="E4110" s="42"/>
      <c r="F4110" s="62"/>
      <c r="G4110" s="62"/>
      <c r="H4110" s="63"/>
      <c r="I4110" s="293"/>
      <c r="K4110" s="42"/>
      <c r="L4110" s="42"/>
      <c r="M4110" s="42"/>
      <c r="N4110" s="42"/>
      <c r="O4110" s="63"/>
      <c r="P4110" s="42"/>
      <c r="Q4110" s="42"/>
      <c r="S4110" s="42"/>
      <c r="T4110" s="39"/>
      <c r="U4110" s="39"/>
      <c r="V4110" s="39"/>
      <c r="W4110" s="39"/>
      <c r="X4110" s="39"/>
      <c r="Y4110" s="39"/>
      <c r="AN4110" s="68"/>
      <c r="AO4110" s="68"/>
    </row>
    <row r="4111" spans="1:41" s="43" customFormat="1" x14ac:dyDescent="0.25">
      <c r="A4111" s="42"/>
      <c r="B4111" s="42"/>
      <c r="C4111" s="42"/>
      <c r="D4111" s="42"/>
      <c r="E4111" s="42"/>
      <c r="F4111" s="62"/>
      <c r="G4111" s="62"/>
      <c r="H4111" s="63"/>
      <c r="I4111" s="293"/>
      <c r="K4111" s="42"/>
      <c r="L4111" s="42"/>
      <c r="M4111" s="42"/>
      <c r="N4111" s="42"/>
      <c r="O4111" s="63"/>
      <c r="P4111" s="42"/>
      <c r="Q4111" s="42"/>
      <c r="S4111" s="42"/>
      <c r="T4111" s="39"/>
      <c r="U4111" s="39"/>
      <c r="V4111" s="39"/>
      <c r="W4111" s="39"/>
      <c r="X4111" s="39"/>
      <c r="Y4111" s="39"/>
      <c r="AN4111" s="68"/>
      <c r="AO4111" s="68"/>
    </row>
    <row r="4112" spans="1:41" s="43" customFormat="1" x14ac:dyDescent="0.25">
      <c r="A4112" s="42"/>
      <c r="B4112" s="42"/>
      <c r="C4112" s="42"/>
      <c r="D4112" s="42"/>
      <c r="E4112" s="42"/>
      <c r="F4112" s="62"/>
      <c r="G4112" s="62"/>
      <c r="H4112" s="63"/>
      <c r="I4112" s="293"/>
      <c r="K4112" s="42"/>
      <c r="L4112" s="42"/>
      <c r="M4112" s="42"/>
      <c r="N4112" s="42"/>
      <c r="O4112" s="63"/>
      <c r="P4112" s="42"/>
      <c r="Q4112" s="42"/>
      <c r="S4112" s="42"/>
      <c r="T4112" s="39"/>
      <c r="U4112" s="39"/>
      <c r="V4112" s="39"/>
      <c r="W4112" s="39"/>
      <c r="X4112" s="39"/>
      <c r="Y4112" s="39"/>
      <c r="AN4112" s="68"/>
      <c r="AO4112" s="68"/>
    </row>
    <row r="4113" spans="1:41" s="43" customFormat="1" x14ac:dyDescent="0.25">
      <c r="A4113" s="42"/>
      <c r="B4113" s="42"/>
      <c r="C4113" s="42"/>
      <c r="D4113" s="42"/>
      <c r="E4113" s="42"/>
      <c r="F4113" s="62"/>
      <c r="G4113" s="62"/>
      <c r="H4113" s="63"/>
      <c r="I4113" s="293"/>
      <c r="K4113" s="42"/>
      <c r="L4113" s="42"/>
      <c r="M4113" s="42"/>
      <c r="N4113" s="42"/>
      <c r="O4113" s="63"/>
      <c r="P4113" s="42"/>
      <c r="Q4113" s="42"/>
      <c r="S4113" s="42"/>
      <c r="T4113" s="39"/>
      <c r="U4113" s="39"/>
      <c r="V4113" s="39"/>
      <c r="W4113" s="39"/>
      <c r="X4113" s="39"/>
      <c r="Y4113" s="39"/>
      <c r="AN4113" s="68"/>
      <c r="AO4113" s="68"/>
    </row>
    <row r="4114" spans="1:41" s="43" customFormat="1" x14ac:dyDescent="0.25">
      <c r="A4114" s="42"/>
      <c r="B4114" s="42"/>
      <c r="C4114" s="42"/>
      <c r="D4114" s="42"/>
      <c r="E4114" s="42"/>
      <c r="F4114" s="62"/>
      <c r="G4114" s="62"/>
      <c r="H4114" s="63"/>
      <c r="I4114" s="293"/>
      <c r="K4114" s="42"/>
      <c r="L4114" s="42"/>
      <c r="M4114" s="42"/>
      <c r="N4114" s="42"/>
      <c r="O4114" s="63"/>
      <c r="P4114" s="42"/>
      <c r="Q4114" s="42"/>
      <c r="S4114" s="42"/>
      <c r="T4114" s="39"/>
      <c r="U4114" s="39"/>
      <c r="V4114" s="39"/>
      <c r="W4114" s="39"/>
      <c r="X4114" s="39"/>
      <c r="Y4114" s="39"/>
      <c r="AN4114" s="68"/>
      <c r="AO4114" s="68"/>
    </row>
    <row r="4115" spans="1:41" s="43" customFormat="1" x14ac:dyDescent="0.25">
      <c r="A4115" s="42"/>
      <c r="B4115" s="42"/>
      <c r="C4115" s="42"/>
      <c r="D4115" s="42"/>
      <c r="E4115" s="42"/>
      <c r="F4115" s="62"/>
      <c r="G4115" s="62"/>
      <c r="H4115" s="63"/>
      <c r="I4115" s="293"/>
      <c r="K4115" s="42"/>
      <c r="L4115" s="42"/>
      <c r="M4115" s="42"/>
      <c r="N4115" s="42"/>
      <c r="O4115" s="63"/>
      <c r="P4115" s="42"/>
      <c r="Q4115" s="42"/>
      <c r="S4115" s="42"/>
      <c r="T4115" s="39"/>
      <c r="U4115" s="39"/>
      <c r="V4115" s="39"/>
      <c r="W4115" s="39"/>
      <c r="X4115" s="39"/>
      <c r="Y4115" s="39"/>
      <c r="AN4115" s="68"/>
      <c r="AO4115" s="68"/>
    </row>
    <row r="4116" spans="1:41" s="43" customFormat="1" x14ac:dyDescent="0.25">
      <c r="A4116" s="42"/>
      <c r="B4116" s="42"/>
      <c r="C4116" s="42"/>
      <c r="D4116" s="42"/>
      <c r="E4116" s="42"/>
      <c r="F4116" s="62"/>
      <c r="G4116" s="62"/>
      <c r="H4116" s="63"/>
      <c r="I4116" s="293"/>
      <c r="K4116" s="42"/>
      <c r="L4116" s="42"/>
      <c r="M4116" s="42"/>
      <c r="N4116" s="42"/>
      <c r="O4116" s="63"/>
      <c r="P4116" s="42"/>
      <c r="Q4116" s="42"/>
      <c r="S4116" s="42"/>
      <c r="T4116" s="39"/>
      <c r="U4116" s="39"/>
      <c r="V4116" s="39"/>
      <c r="W4116" s="39"/>
      <c r="X4116" s="39"/>
      <c r="Y4116" s="39"/>
      <c r="AN4116" s="68"/>
      <c r="AO4116" s="68"/>
    </row>
    <row r="4117" spans="1:41" s="43" customFormat="1" x14ac:dyDescent="0.25">
      <c r="A4117" s="42"/>
      <c r="B4117" s="42"/>
      <c r="C4117" s="42"/>
      <c r="D4117" s="42"/>
      <c r="E4117" s="42"/>
      <c r="F4117" s="62"/>
      <c r="G4117" s="62"/>
      <c r="H4117" s="63"/>
      <c r="I4117" s="293"/>
      <c r="K4117" s="42"/>
      <c r="L4117" s="42"/>
      <c r="M4117" s="42"/>
      <c r="N4117" s="42"/>
      <c r="O4117" s="63"/>
      <c r="P4117" s="42"/>
      <c r="Q4117" s="42"/>
      <c r="S4117" s="42"/>
      <c r="T4117" s="39"/>
      <c r="U4117" s="39"/>
      <c r="V4117" s="39"/>
      <c r="W4117" s="39"/>
      <c r="X4117" s="39"/>
      <c r="Y4117" s="39"/>
      <c r="AN4117" s="68"/>
      <c r="AO4117" s="68"/>
    </row>
    <row r="4118" spans="1:41" s="43" customFormat="1" x14ac:dyDescent="0.25">
      <c r="A4118" s="42"/>
      <c r="B4118" s="42"/>
      <c r="C4118" s="42"/>
      <c r="D4118" s="42"/>
      <c r="E4118" s="42"/>
      <c r="F4118" s="62"/>
      <c r="G4118" s="62"/>
      <c r="H4118" s="63"/>
      <c r="I4118" s="293"/>
      <c r="K4118" s="42"/>
      <c r="L4118" s="42"/>
      <c r="M4118" s="42"/>
      <c r="N4118" s="42"/>
      <c r="O4118" s="63"/>
      <c r="P4118" s="42"/>
      <c r="Q4118" s="42"/>
      <c r="S4118" s="42"/>
      <c r="T4118" s="39"/>
      <c r="U4118" s="39"/>
      <c r="V4118" s="39"/>
      <c r="W4118" s="39"/>
      <c r="X4118" s="39"/>
      <c r="Y4118" s="39"/>
      <c r="AN4118" s="68"/>
      <c r="AO4118" s="68"/>
    </row>
    <row r="4119" spans="1:41" s="43" customFormat="1" x14ac:dyDescent="0.25">
      <c r="A4119" s="42"/>
      <c r="B4119" s="42"/>
      <c r="C4119" s="42"/>
      <c r="D4119" s="42"/>
      <c r="E4119" s="42"/>
      <c r="F4119" s="62"/>
      <c r="G4119" s="62"/>
      <c r="H4119" s="63"/>
      <c r="I4119" s="293"/>
      <c r="K4119" s="42"/>
      <c r="L4119" s="42"/>
      <c r="M4119" s="42"/>
      <c r="N4119" s="42"/>
      <c r="O4119" s="63"/>
      <c r="P4119" s="42"/>
      <c r="Q4119" s="42"/>
      <c r="S4119" s="42"/>
      <c r="T4119" s="39"/>
      <c r="U4119" s="39"/>
      <c r="V4119" s="39"/>
      <c r="W4119" s="39"/>
      <c r="X4119" s="39"/>
      <c r="Y4119" s="39"/>
      <c r="AN4119" s="68"/>
      <c r="AO4119" s="68"/>
    </row>
    <row r="4120" spans="1:41" s="43" customFormat="1" x14ac:dyDescent="0.25">
      <c r="A4120" s="42"/>
      <c r="B4120" s="42"/>
      <c r="C4120" s="42"/>
      <c r="D4120" s="42"/>
      <c r="E4120" s="42"/>
      <c r="F4120" s="62"/>
      <c r="G4120" s="62"/>
      <c r="H4120" s="63"/>
      <c r="I4120" s="293"/>
      <c r="K4120" s="42"/>
      <c r="L4120" s="42"/>
      <c r="M4120" s="42"/>
      <c r="N4120" s="42"/>
      <c r="O4120" s="63"/>
      <c r="P4120" s="42"/>
      <c r="Q4120" s="42"/>
      <c r="S4120" s="42"/>
      <c r="T4120" s="39"/>
      <c r="U4120" s="39"/>
      <c r="V4120" s="39"/>
      <c r="W4120" s="39"/>
      <c r="X4120" s="39"/>
      <c r="Y4120" s="39"/>
      <c r="AN4120" s="68"/>
      <c r="AO4120" s="68"/>
    </row>
    <row r="4121" spans="1:41" s="43" customFormat="1" x14ac:dyDescent="0.25">
      <c r="A4121" s="42"/>
      <c r="B4121" s="42"/>
      <c r="C4121" s="42"/>
      <c r="D4121" s="42"/>
      <c r="E4121" s="42"/>
      <c r="F4121" s="62"/>
      <c r="G4121" s="62"/>
      <c r="H4121" s="63"/>
      <c r="I4121" s="293"/>
      <c r="K4121" s="42"/>
      <c r="L4121" s="42"/>
      <c r="M4121" s="42"/>
      <c r="N4121" s="42"/>
      <c r="O4121" s="63"/>
      <c r="P4121" s="42"/>
      <c r="Q4121" s="42"/>
      <c r="S4121" s="42"/>
      <c r="T4121" s="39"/>
      <c r="U4121" s="39"/>
      <c r="V4121" s="39"/>
      <c r="W4121" s="39"/>
      <c r="X4121" s="39"/>
      <c r="Y4121" s="39"/>
      <c r="AN4121" s="68"/>
      <c r="AO4121" s="68"/>
    </row>
    <row r="4122" spans="1:41" s="43" customFormat="1" x14ac:dyDescent="0.25">
      <c r="A4122" s="42"/>
      <c r="B4122" s="42"/>
      <c r="C4122" s="42"/>
      <c r="D4122" s="42"/>
      <c r="E4122" s="42"/>
      <c r="F4122" s="62"/>
      <c r="G4122" s="62"/>
      <c r="H4122" s="63"/>
      <c r="I4122" s="293"/>
      <c r="K4122" s="42"/>
      <c r="L4122" s="42"/>
      <c r="M4122" s="42"/>
      <c r="N4122" s="42"/>
      <c r="O4122" s="63"/>
      <c r="P4122" s="42"/>
      <c r="Q4122" s="42"/>
      <c r="S4122" s="42"/>
      <c r="T4122" s="39"/>
      <c r="U4122" s="39"/>
      <c r="V4122" s="39"/>
      <c r="W4122" s="39"/>
      <c r="X4122" s="39"/>
      <c r="Y4122" s="39"/>
      <c r="AN4122" s="68"/>
      <c r="AO4122" s="68"/>
    </row>
    <row r="4123" spans="1:41" s="43" customFormat="1" x14ac:dyDescent="0.25">
      <c r="A4123" s="42"/>
      <c r="B4123" s="42"/>
      <c r="C4123" s="42"/>
      <c r="D4123" s="42"/>
      <c r="E4123" s="42"/>
      <c r="F4123" s="62"/>
      <c r="G4123" s="62"/>
      <c r="H4123" s="63"/>
      <c r="I4123" s="293"/>
      <c r="K4123" s="42"/>
      <c r="L4123" s="42"/>
      <c r="M4123" s="42"/>
      <c r="N4123" s="42"/>
      <c r="O4123" s="63"/>
      <c r="P4123" s="42"/>
      <c r="Q4123" s="42"/>
      <c r="S4123" s="42"/>
      <c r="T4123" s="39"/>
      <c r="U4123" s="39"/>
      <c r="V4123" s="39"/>
      <c r="W4123" s="39"/>
      <c r="X4123" s="39"/>
      <c r="Y4123" s="39"/>
      <c r="AN4123" s="68"/>
      <c r="AO4123" s="68"/>
    </row>
    <row r="4124" spans="1:41" s="43" customFormat="1" x14ac:dyDescent="0.25">
      <c r="A4124" s="42"/>
      <c r="B4124" s="42"/>
      <c r="C4124" s="42"/>
      <c r="D4124" s="42"/>
      <c r="E4124" s="42"/>
      <c r="F4124" s="62"/>
      <c r="G4124" s="62"/>
      <c r="H4124" s="63"/>
      <c r="I4124" s="293"/>
      <c r="K4124" s="42"/>
      <c r="L4124" s="42"/>
      <c r="M4124" s="42"/>
      <c r="N4124" s="42"/>
      <c r="O4124" s="63"/>
      <c r="P4124" s="42"/>
      <c r="Q4124" s="42"/>
      <c r="S4124" s="42"/>
      <c r="T4124" s="39"/>
      <c r="U4124" s="39"/>
      <c r="V4124" s="39"/>
      <c r="W4124" s="39"/>
      <c r="X4124" s="39"/>
      <c r="Y4124" s="39"/>
      <c r="AN4124" s="68"/>
      <c r="AO4124" s="68"/>
    </row>
    <row r="4125" spans="1:41" s="43" customFormat="1" x14ac:dyDescent="0.25">
      <c r="A4125" s="42"/>
      <c r="B4125" s="42"/>
      <c r="C4125" s="42"/>
      <c r="D4125" s="42"/>
      <c r="E4125" s="42"/>
      <c r="F4125" s="62"/>
      <c r="G4125" s="62"/>
      <c r="H4125" s="63"/>
      <c r="I4125" s="293"/>
      <c r="K4125" s="42"/>
      <c r="L4125" s="42"/>
      <c r="M4125" s="42"/>
      <c r="N4125" s="42"/>
      <c r="O4125" s="63"/>
      <c r="P4125" s="42"/>
      <c r="Q4125" s="42"/>
      <c r="S4125" s="42"/>
      <c r="T4125" s="39"/>
      <c r="U4125" s="39"/>
      <c r="V4125" s="39"/>
      <c r="W4125" s="39"/>
      <c r="X4125" s="39"/>
      <c r="Y4125" s="39"/>
      <c r="AN4125" s="68"/>
      <c r="AO4125" s="68"/>
    </row>
    <row r="4126" spans="1:41" s="43" customFormat="1" x14ac:dyDescent="0.25">
      <c r="A4126" s="42"/>
      <c r="B4126" s="42"/>
      <c r="C4126" s="42"/>
      <c r="D4126" s="42"/>
      <c r="E4126" s="42"/>
      <c r="F4126" s="62"/>
      <c r="G4126" s="62"/>
      <c r="H4126" s="63"/>
      <c r="I4126" s="293"/>
      <c r="K4126" s="42"/>
      <c r="L4126" s="42"/>
      <c r="M4126" s="42"/>
      <c r="N4126" s="42"/>
      <c r="O4126" s="63"/>
      <c r="P4126" s="42"/>
      <c r="Q4126" s="42"/>
      <c r="S4126" s="42"/>
      <c r="T4126" s="39"/>
      <c r="U4126" s="39"/>
      <c r="V4126" s="39"/>
      <c r="W4126" s="39"/>
      <c r="X4126" s="39"/>
      <c r="Y4126" s="39"/>
      <c r="AN4126" s="68"/>
      <c r="AO4126" s="68"/>
    </row>
    <row r="4127" spans="1:41" s="43" customFormat="1" x14ac:dyDescent="0.25">
      <c r="A4127" s="42"/>
      <c r="B4127" s="42"/>
      <c r="C4127" s="42"/>
      <c r="D4127" s="42"/>
      <c r="E4127" s="42"/>
      <c r="F4127" s="62"/>
      <c r="G4127" s="62"/>
      <c r="H4127" s="63"/>
      <c r="I4127" s="293"/>
      <c r="K4127" s="42"/>
      <c r="L4127" s="42"/>
      <c r="M4127" s="42"/>
      <c r="N4127" s="42"/>
      <c r="O4127" s="63"/>
      <c r="P4127" s="42"/>
      <c r="Q4127" s="42"/>
      <c r="S4127" s="42"/>
      <c r="T4127" s="39"/>
      <c r="U4127" s="39"/>
      <c r="V4127" s="39"/>
      <c r="W4127" s="39"/>
      <c r="X4127" s="39"/>
      <c r="Y4127" s="39"/>
      <c r="AN4127" s="68"/>
      <c r="AO4127" s="68"/>
    </row>
    <row r="4128" spans="1:41" s="43" customFormat="1" x14ac:dyDescent="0.25">
      <c r="A4128" s="42"/>
      <c r="B4128" s="42"/>
      <c r="C4128" s="42"/>
      <c r="D4128" s="42"/>
      <c r="E4128" s="42"/>
      <c r="F4128" s="62"/>
      <c r="G4128" s="62"/>
      <c r="H4128" s="63"/>
      <c r="I4128" s="293"/>
      <c r="K4128" s="42"/>
      <c r="L4128" s="42"/>
      <c r="M4128" s="42"/>
      <c r="N4128" s="42"/>
      <c r="O4128" s="63"/>
      <c r="P4128" s="42"/>
      <c r="Q4128" s="42"/>
      <c r="S4128" s="42"/>
      <c r="T4128" s="39"/>
      <c r="U4128" s="39"/>
      <c r="V4128" s="39"/>
      <c r="W4128" s="39"/>
      <c r="X4128" s="39"/>
      <c r="Y4128" s="39"/>
      <c r="AN4128" s="68"/>
      <c r="AO4128" s="68"/>
    </row>
    <row r="4129" spans="1:41" s="43" customFormat="1" x14ac:dyDescent="0.25">
      <c r="A4129" s="42"/>
      <c r="B4129" s="42"/>
      <c r="C4129" s="42"/>
      <c r="D4129" s="42"/>
      <c r="E4129" s="42"/>
      <c r="F4129" s="62"/>
      <c r="G4129" s="62"/>
      <c r="H4129" s="63"/>
      <c r="I4129" s="293"/>
      <c r="K4129" s="42"/>
      <c r="L4129" s="42"/>
      <c r="M4129" s="42"/>
      <c r="N4129" s="42"/>
      <c r="O4129" s="63"/>
      <c r="P4129" s="42"/>
      <c r="Q4129" s="42"/>
      <c r="S4129" s="42"/>
      <c r="T4129" s="39"/>
      <c r="U4129" s="39"/>
      <c r="V4129" s="39"/>
      <c r="W4129" s="39"/>
      <c r="X4129" s="39"/>
      <c r="Y4129" s="39"/>
      <c r="AN4129" s="68"/>
      <c r="AO4129" s="68"/>
    </row>
    <row r="4130" spans="1:41" s="43" customFormat="1" x14ac:dyDescent="0.25">
      <c r="A4130" s="42"/>
      <c r="B4130" s="42"/>
      <c r="C4130" s="42"/>
      <c r="D4130" s="42"/>
      <c r="E4130" s="42"/>
      <c r="F4130" s="62"/>
      <c r="G4130" s="62"/>
      <c r="H4130" s="63"/>
      <c r="I4130" s="293"/>
      <c r="K4130" s="42"/>
      <c r="L4130" s="42"/>
      <c r="M4130" s="42"/>
      <c r="N4130" s="42"/>
      <c r="O4130" s="63"/>
      <c r="P4130" s="42"/>
      <c r="Q4130" s="42"/>
      <c r="S4130" s="42"/>
      <c r="T4130" s="39"/>
      <c r="U4130" s="39"/>
      <c r="V4130" s="39"/>
      <c r="W4130" s="39"/>
      <c r="X4130" s="39"/>
      <c r="Y4130" s="39"/>
      <c r="AN4130" s="68"/>
      <c r="AO4130" s="68"/>
    </row>
    <row r="4131" spans="1:41" s="43" customFormat="1" x14ac:dyDescent="0.25">
      <c r="A4131" s="42"/>
      <c r="B4131" s="42"/>
      <c r="C4131" s="42"/>
      <c r="D4131" s="42"/>
      <c r="E4131" s="42"/>
      <c r="F4131" s="62"/>
      <c r="G4131" s="62"/>
      <c r="H4131" s="63"/>
      <c r="I4131" s="293"/>
      <c r="K4131" s="42"/>
      <c r="L4131" s="42"/>
      <c r="M4131" s="42"/>
      <c r="N4131" s="42"/>
      <c r="O4131" s="63"/>
      <c r="P4131" s="42"/>
      <c r="Q4131" s="42"/>
      <c r="S4131" s="42"/>
      <c r="T4131" s="39"/>
      <c r="U4131" s="39"/>
      <c r="V4131" s="39"/>
      <c r="W4131" s="39"/>
      <c r="X4131" s="39"/>
      <c r="Y4131" s="39"/>
      <c r="AN4131" s="68"/>
      <c r="AO4131" s="68"/>
    </row>
    <row r="4132" spans="1:41" s="43" customFormat="1" x14ac:dyDescent="0.25">
      <c r="A4132" s="42"/>
      <c r="B4132" s="42"/>
      <c r="C4132" s="42"/>
      <c r="D4132" s="42"/>
      <c r="E4132" s="42"/>
      <c r="F4132" s="62"/>
      <c r="G4132" s="62"/>
      <c r="H4132" s="63"/>
      <c r="I4132" s="293"/>
      <c r="K4132" s="42"/>
      <c r="L4132" s="42"/>
      <c r="M4132" s="42"/>
      <c r="N4132" s="42"/>
      <c r="O4132" s="63"/>
      <c r="P4132" s="42"/>
      <c r="Q4132" s="42"/>
      <c r="S4132" s="42"/>
      <c r="T4132" s="39"/>
      <c r="U4132" s="39"/>
      <c r="V4132" s="39"/>
      <c r="W4132" s="39"/>
      <c r="X4132" s="39"/>
      <c r="Y4132" s="39"/>
      <c r="AN4132" s="68"/>
      <c r="AO4132" s="68"/>
    </row>
    <row r="4133" spans="1:41" s="43" customFormat="1" x14ac:dyDescent="0.25">
      <c r="A4133" s="42"/>
      <c r="B4133" s="42"/>
      <c r="C4133" s="42"/>
      <c r="D4133" s="42"/>
      <c r="E4133" s="42"/>
      <c r="F4133" s="62"/>
      <c r="G4133" s="62"/>
      <c r="H4133" s="63"/>
      <c r="I4133" s="293"/>
      <c r="K4133" s="42"/>
      <c r="L4133" s="42"/>
      <c r="M4133" s="42"/>
      <c r="N4133" s="42"/>
      <c r="O4133" s="63"/>
      <c r="P4133" s="42"/>
      <c r="Q4133" s="42"/>
      <c r="S4133" s="42"/>
      <c r="T4133" s="39"/>
      <c r="U4133" s="39"/>
      <c r="V4133" s="39"/>
      <c r="W4133" s="39"/>
      <c r="X4133" s="39"/>
      <c r="Y4133" s="39"/>
      <c r="AN4133" s="68"/>
      <c r="AO4133" s="68"/>
    </row>
    <row r="4134" spans="1:41" s="43" customFormat="1" x14ac:dyDescent="0.25">
      <c r="A4134" s="42"/>
      <c r="B4134" s="42"/>
      <c r="C4134" s="42"/>
      <c r="D4134" s="42"/>
      <c r="E4134" s="42"/>
      <c r="F4134" s="62"/>
      <c r="G4134" s="62"/>
      <c r="H4134" s="63"/>
      <c r="I4134" s="293"/>
      <c r="K4134" s="42"/>
      <c r="L4134" s="42"/>
      <c r="M4134" s="42"/>
      <c r="N4134" s="42"/>
      <c r="O4134" s="63"/>
      <c r="P4134" s="42"/>
      <c r="Q4134" s="42"/>
      <c r="S4134" s="42"/>
      <c r="T4134" s="39"/>
      <c r="U4134" s="39"/>
      <c r="V4134" s="39"/>
      <c r="W4134" s="39"/>
      <c r="X4134" s="39"/>
      <c r="Y4134" s="39"/>
      <c r="AN4134" s="68"/>
      <c r="AO4134" s="68"/>
    </row>
    <row r="4135" spans="1:41" s="43" customFormat="1" x14ac:dyDescent="0.25">
      <c r="A4135" s="42"/>
      <c r="B4135" s="42"/>
      <c r="C4135" s="42"/>
      <c r="D4135" s="42"/>
      <c r="E4135" s="42"/>
      <c r="F4135" s="62"/>
      <c r="G4135" s="62"/>
      <c r="H4135" s="63"/>
      <c r="I4135" s="293"/>
      <c r="K4135" s="42"/>
      <c r="L4135" s="42"/>
      <c r="M4135" s="42"/>
      <c r="N4135" s="42"/>
      <c r="O4135" s="63"/>
      <c r="P4135" s="42"/>
      <c r="Q4135" s="42"/>
      <c r="S4135" s="42"/>
      <c r="T4135" s="39"/>
      <c r="U4135" s="39"/>
      <c r="V4135" s="39"/>
      <c r="W4135" s="39"/>
      <c r="X4135" s="39"/>
      <c r="Y4135" s="39"/>
      <c r="AN4135" s="68"/>
      <c r="AO4135" s="68"/>
    </row>
    <row r="4136" spans="1:41" s="43" customFormat="1" x14ac:dyDescent="0.25">
      <c r="A4136" s="42"/>
      <c r="B4136" s="42"/>
      <c r="C4136" s="42"/>
      <c r="D4136" s="42"/>
      <c r="E4136" s="42"/>
      <c r="F4136" s="62"/>
      <c r="G4136" s="62"/>
      <c r="H4136" s="63"/>
      <c r="I4136" s="293"/>
      <c r="K4136" s="42"/>
      <c r="L4136" s="42"/>
      <c r="M4136" s="42"/>
      <c r="N4136" s="42"/>
      <c r="O4136" s="63"/>
      <c r="P4136" s="42"/>
      <c r="Q4136" s="42"/>
      <c r="S4136" s="42"/>
      <c r="T4136" s="39"/>
      <c r="U4136" s="39"/>
      <c r="V4136" s="39"/>
      <c r="W4136" s="39"/>
      <c r="X4136" s="39"/>
      <c r="Y4136" s="39"/>
      <c r="AN4136" s="68"/>
      <c r="AO4136" s="68"/>
    </row>
    <row r="4137" spans="1:41" s="43" customFormat="1" x14ac:dyDescent="0.25">
      <c r="A4137" s="42"/>
      <c r="B4137" s="42"/>
      <c r="C4137" s="42"/>
      <c r="D4137" s="42"/>
      <c r="E4137" s="42"/>
      <c r="F4137" s="62"/>
      <c r="G4137" s="62"/>
      <c r="H4137" s="63"/>
      <c r="I4137" s="293"/>
      <c r="K4137" s="42"/>
      <c r="L4137" s="42"/>
      <c r="M4137" s="42"/>
      <c r="N4137" s="42"/>
      <c r="O4137" s="63"/>
      <c r="P4137" s="42"/>
      <c r="Q4137" s="42"/>
      <c r="S4137" s="42"/>
      <c r="T4137" s="39"/>
      <c r="U4137" s="39"/>
      <c r="V4137" s="39"/>
      <c r="W4137" s="39"/>
      <c r="X4137" s="39"/>
      <c r="Y4137" s="39"/>
      <c r="AN4137" s="68"/>
      <c r="AO4137" s="68"/>
    </row>
    <row r="4138" spans="1:41" s="43" customFormat="1" x14ac:dyDescent="0.25">
      <c r="A4138" s="42"/>
      <c r="B4138" s="42"/>
      <c r="C4138" s="42"/>
      <c r="D4138" s="42"/>
      <c r="E4138" s="42"/>
      <c r="F4138" s="62"/>
      <c r="G4138" s="62"/>
      <c r="H4138" s="63"/>
      <c r="I4138" s="293"/>
      <c r="K4138" s="42"/>
      <c r="L4138" s="42"/>
      <c r="M4138" s="42"/>
      <c r="N4138" s="42"/>
      <c r="O4138" s="63"/>
      <c r="P4138" s="42"/>
      <c r="Q4138" s="42"/>
      <c r="S4138" s="42"/>
      <c r="T4138" s="39"/>
      <c r="U4138" s="39"/>
      <c r="V4138" s="39"/>
      <c r="W4138" s="39"/>
      <c r="X4138" s="39"/>
      <c r="Y4138" s="39"/>
      <c r="AN4138" s="68"/>
      <c r="AO4138" s="68"/>
    </row>
    <row r="4139" spans="1:41" s="43" customFormat="1" x14ac:dyDescent="0.25">
      <c r="A4139" s="42"/>
      <c r="B4139" s="42"/>
      <c r="C4139" s="42"/>
      <c r="D4139" s="42"/>
      <c r="E4139" s="42"/>
      <c r="F4139" s="62"/>
      <c r="G4139" s="62"/>
      <c r="H4139" s="63"/>
      <c r="I4139" s="293"/>
      <c r="K4139" s="42"/>
      <c r="L4139" s="42"/>
      <c r="M4139" s="42"/>
      <c r="N4139" s="42"/>
      <c r="O4139" s="63"/>
      <c r="P4139" s="42"/>
      <c r="Q4139" s="42"/>
      <c r="S4139" s="42"/>
      <c r="T4139" s="39"/>
      <c r="U4139" s="39"/>
      <c r="V4139" s="39"/>
      <c r="W4139" s="39"/>
      <c r="X4139" s="39"/>
      <c r="Y4139" s="39"/>
      <c r="AN4139" s="68"/>
      <c r="AO4139" s="68"/>
    </row>
    <row r="4140" spans="1:41" s="43" customFormat="1" x14ac:dyDescent="0.25">
      <c r="A4140" s="42"/>
      <c r="B4140" s="42"/>
      <c r="C4140" s="42"/>
      <c r="D4140" s="42"/>
      <c r="E4140" s="42"/>
      <c r="F4140" s="62"/>
      <c r="G4140" s="62"/>
      <c r="H4140" s="63"/>
      <c r="I4140" s="293"/>
      <c r="K4140" s="42"/>
      <c r="L4140" s="42"/>
      <c r="M4140" s="42"/>
      <c r="N4140" s="42"/>
      <c r="O4140" s="63"/>
      <c r="P4140" s="42"/>
      <c r="Q4140" s="42"/>
      <c r="S4140" s="42"/>
      <c r="T4140" s="39"/>
      <c r="U4140" s="39"/>
      <c r="V4140" s="39"/>
      <c r="W4140" s="39"/>
      <c r="X4140" s="39"/>
      <c r="Y4140" s="39"/>
      <c r="AN4140" s="68"/>
      <c r="AO4140" s="68"/>
    </row>
    <row r="4141" spans="1:41" s="43" customFormat="1" x14ac:dyDescent="0.25">
      <c r="A4141" s="42"/>
      <c r="B4141" s="42"/>
      <c r="C4141" s="42"/>
      <c r="D4141" s="42"/>
      <c r="E4141" s="42"/>
      <c r="F4141" s="62"/>
      <c r="G4141" s="62"/>
      <c r="H4141" s="63"/>
      <c r="I4141" s="293"/>
      <c r="K4141" s="42"/>
      <c r="L4141" s="42"/>
      <c r="M4141" s="42"/>
      <c r="N4141" s="42"/>
      <c r="O4141" s="63"/>
      <c r="P4141" s="42"/>
      <c r="Q4141" s="42"/>
      <c r="S4141" s="42"/>
      <c r="T4141" s="39"/>
      <c r="U4141" s="39"/>
      <c r="V4141" s="39"/>
      <c r="W4141" s="39"/>
      <c r="X4141" s="39"/>
      <c r="Y4141" s="39"/>
      <c r="AN4141" s="68"/>
      <c r="AO4141" s="68"/>
    </row>
    <row r="4142" spans="1:41" s="43" customFormat="1" x14ac:dyDescent="0.25">
      <c r="A4142" s="42"/>
      <c r="B4142" s="42"/>
      <c r="C4142" s="42"/>
      <c r="D4142" s="42"/>
      <c r="E4142" s="42"/>
      <c r="F4142" s="62"/>
      <c r="G4142" s="62"/>
      <c r="H4142" s="63"/>
      <c r="I4142" s="293"/>
      <c r="K4142" s="42"/>
      <c r="L4142" s="42"/>
      <c r="M4142" s="42"/>
      <c r="N4142" s="42"/>
      <c r="O4142" s="63"/>
      <c r="P4142" s="42"/>
      <c r="Q4142" s="42"/>
      <c r="S4142" s="42"/>
      <c r="T4142" s="39"/>
      <c r="U4142" s="39"/>
      <c r="V4142" s="39"/>
      <c r="W4142" s="39"/>
      <c r="X4142" s="39"/>
      <c r="Y4142" s="39"/>
      <c r="AN4142" s="68"/>
      <c r="AO4142" s="68"/>
    </row>
    <row r="4143" spans="1:41" s="43" customFormat="1" x14ac:dyDescent="0.25">
      <c r="A4143" s="42"/>
      <c r="B4143" s="42"/>
      <c r="C4143" s="42"/>
      <c r="D4143" s="42"/>
      <c r="E4143" s="42"/>
      <c r="F4143" s="62"/>
      <c r="G4143" s="62"/>
      <c r="H4143" s="63"/>
      <c r="I4143" s="293"/>
      <c r="K4143" s="42"/>
      <c r="L4143" s="42"/>
      <c r="M4143" s="42"/>
      <c r="N4143" s="42"/>
      <c r="O4143" s="63"/>
      <c r="P4143" s="42"/>
      <c r="Q4143" s="42"/>
      <c r="S4143" s="42"/>
      <c r="T4143" s="39"/>
      <c r="U4143" s="39"/>
      <c r="V4143" s="39"/>
      <c r="W4143" s="39"/>
      <c r="X4143" s="39"/>
      <c r="Y4143" s="39"/>
      <c r="AN4143" s="68"/>
      <c r="AO4143" s="68"/>
    </row>
    <row r="4144" spans="1:41" s="43" customFormat="1" x14ac:dyDescent="0.25">
      <c r="A4144" s="42"/>
      <c r="B4144" s="42"/>
      <c r="C4144" s="42"/>
      <c r="D4144" s="42"/>
      <c r="E4144" s="42"/>
      <c r="F4144" s="62"/>
      <c r="G4144" s="62"/>
      <c r="H4144" s="63"/>
      <c r="I4144" s="293"/>
      <c r="K4144" s="42"/>
      <c r="L4144" s="42"/>
      <c r="M4144" s="42"/>
      <c r="N4144" s="42"/>
      <c r="O4144" s="63"/>
      <c r="P4144" s="42"/>
      <c r="Q4144" s="42"/>
      <c r="S4144" s="42"/>
      <c r="T4144" s="39"/>
      <c r="U4144" s="39"/>
      <c r="V4144" s="39"/>
      <c r="W4144" s="39"/>
      <c r="X4144" s="39"/>
      <c r="Y4144" s="39"/>
      <c r="AN4144" s="68"/>
      <c r="AO4144" s="68"/>
    </row>
    <row r="4145" spans="1:41" s="43" customFormat="1" x14ac:dyDescent="0.25">
      <c r="A4145" s="42"/>
      <c r="B4145" s="42"/>
      <c r="C4145" s="42"/>
      <c r="D4145" s="42"/>
      <c r="E4145" s="42"/>
      <c r="F4145" s="62"/>
      <c r="G4145" s="62"/>
      <c r="H4145" s="63"/>
      <c r="I4145" s="293"/>
      <c r="K4145" s="42"/>
      <c r="L4145" s="42"/>
      <c r="M4145" s="42"/>
      <c r="N4145" s="42"/>
      <c r="O4145" s="63"/>
      <c r="P4145" s="42"/>
      <c r="Q4145" s="42"/>
      <c r="S4145" s="42"/>
      <c r="T4145" s="39"/>
      <c r="U4145" s="39"/>
      <c r="V4145" s="39"/>
      <c r="W4145" s="39"/>
      <c r="X4145" s="39"/>
      <c r="Y4145" s="39"/>
      <c r="AN4145" s="68"/>
      <c r="AO4145" s="68"/>
    </row>
    <row r="4146" spans="1:41" s="43" customFormat="1" x14ac:dyDescent="0.25">
      <c r="A4146" s="42"/>
      <c r="B4146" s="42"/>
      <c r="C4146" s="42"/>
      <c r="D4146" s="42"/>
      <c r="E4146" s="42"/>
      <c r="F4146" s="62"/>
      <c r="G4146" s="62"/>
      <c r="H4146" s="63"/>
      <c r="I4146" s="293"/>
      <c r="K4146" s="42"/>
      <c r="L4146" s="42"/>
      <c r="M4146" s="42"/>
      <c r="N4146" s="42"/>
      <c r="O4146" s="63"/>
      <c r="P4146" s="42"/>
      <c r="Q4146" s="42"/>
      <c r="S4146" s="42"/>
      <c r="T4146" s="39"/>
      <c r="U4146" s="39"/>
      <c r="V4146" s="39"/>
      <c r="W4146" s="39"/>
      <c r="X4146" s="39"/>
      <c r="Y4146" s="39"/>
      <c r="AN4146" s="68"/>
      <c r="AO4146" s="68"/>
    </row>
    <row r="4147" spans="1:41" s="43" customFormat="1" x14ac:dyDescent="0.25">
      <c r="A4147" s="42"/>
      <c r="B4147" s="42"/>
      <c r="C4147" s="42"/>
      <c r="D4147" s="42"/>
      <c r="E4147" s="42"/>
      <c r="F4147" s="62"/>
      <c r="G4147" s="62"/>
      <c r="H4147" s="63"/>
      <c r="I4147" s="293"/>
      <c r="K4147" s="42"/>
      <c r="L4147" s="42"/>
      <c r="M4147" s="42"/>
      <c r="N4147" s="42"/>
      <c r="O4147" s="63"/>
      <c r="P4147" s="42"/>
      <c r="Q4147" s="42"/>
      <c r="S4147" s="42"/>
      <c r="T4147" s="39"/>
      <c r="U4147" s="39"/>
      <c r="V4147" s="39"/>
      <c r="W4147" s="39"/>
      <c r="X4147" s="39"/>
      <c r="Y4147" s="39"/>
      <c r="AN4147" s="68"/>
      <c r="AO4147" s="68"/>
    </row>
    <row r="4148" spans="1:41" s="43" customFormat="1" x14ac:dyDescent="0.25">
      <c r="A4148" s="42"/>
      <c r="B4148" s="42"/>
      <c r="C4148" s="42"/>
      <c r="D4148" s="42"/>
      <c r="E4148" s="42"/>
      <c r="F4148" s="62"/>
      <c r="G4148" s="62"/>
      <c r="H4148" s="63"/>
      <c r="I4148" s="293"/>
      <c r="K4148" s="42"/>
      <c r="L4148" s="42"/>
      <c r="M4148" s="42"/>
      <c r="N4148" s="42"/>
      <c r="O4148" s="63"/>
      <c r="P4148" s="42"/>
      <c r="Q4148" s="42"/>
      <c r="S4148" s="42"/>
      <c r="T4148" s="39"/>
      <c r="U4148" s="39"/>
      <c r="V4148" s="39"/>
      <c r="W4148" s="39"/>
      <c r="X4148" s="39"/>
      <c r="Y4148" s="39"/>
      <c r="AN4148" s="68"/>
      <c r="AO4148" s="68"/>
    </row>
    <row r="4149" spans="1:41" s="43" customFormat="1" x14ac:dyDescent="0.25">
      <c r="A4149" s="42"/>
      <c r="B4149" s="42"/>
      <c r="C4149" s="42"/>
      <c r="D4149" s="42"/>
      <c r="E4149" s="42"/>
      <c r="F4149" s="62"/>
      <c r="G4149" s="62"/>
      <c r="H4149" s="63"/>
      <c r="I4149" s="293"/>
      <c r="K4149" s="42"/>
      <c r="L4149" s="42"/>
      <c r="M4149" s="42"/>
      <c r="N4149" s="42"/>
      <c r="O4149" s="63"/>
      <c r="P4149" s="42"/>
      <c r="Q4149" s="42"/>
      <c r="S4149" s="42"/>
      <c r="T4149" s="39"/>
      <c r="U4149" s="39"/>
      <c r="V4149" s="39"/>
      <c r="W4149" s="39"/>
      <c r="X4149" s="39"/>
      <c r="Y4149" s="39"/>
      <c r="AN4149" s="68"/>
      <c r="AO4149" s="68"/>
    </row>
    <row r="4150" spans="1:41" s="43" customFormat="1" x14ac:dyDescent="0.25">
      <c r="A4150" s="42"/>
      <c r="B4150" s="42"/>
      <c r="C4150" s="42"/>
      <c r="D4150" s="42"/>
      <c r="E4150" s="42"/>
      <c r="F4150" s="62"/>
      <c r="G4150" s="62"/>
      <c r="H4150" s="63"/>
      <c r="I4150" s="293"/>
      <c r="K4150" s="42"/>
      <c r="L4150" s="42"/>
      <c r="M4150" s="42"/>
      <c r="N4150" s="42"/>
      <c r="O4150" s="63"/>
      <c r="P4150" s="42"/>
      <c r="Q4150" s="42"/>
      <c r="S4150" s="42"/>
      <c r="T4150" s="39"/>
      <c r="U4150" s="39"/>
      <c r="V4150" s="39"/>
      <c r="W4150" s="39"/>
      <c r="X4150" s="39"/>
      <c r="Y4150" s="39"/>
      <c r="AN4150" s="68"/>
      <c r="AO4150" s="68"/>
    </row>
    <row r="4151" spans="1:41" s="43" customFormat="1" x14ac:dyDescent="0.25">
      <c r="A4151" s="42"/>
      <c r="B4151" s="42"/>
      <c r="C4151" s="42"/>
      <c r="D4151" s="42"/>
      <c r="E4151" s="42"/>
      <c r="F4151" s="62"/>
      <c r="G4151" s="62"/>
      <c r="H4151" s="63"/>
      <c r="I4151" s="293"/>
      <c r="K4151" s="42"/>
      <c r="L4151" s="42"/>
      <c r="M4151" s="42"/>
      <c r="N4151" s="42"/>
      <c r="O4151" s="63"/>
      <c r="P4151" s="42"/>
      <c r="Q4151" s="42"/>
      <c r="S4151" s="42"/>
      <c r="T4151" s="39"/>
      <c r="U4151" s="39"/>
      <c r="V4151" s="39"/>
      <c r="W4151" s="39"/>
      <c r="X4151" s="39"/>
      <c r="Y4151" s="39"/>
      <c r="AN4151" s="68"/>
      <c r="AO4151" s="68"/>
    </row>
    <row r="4152" spans="1:41" s="43" customFormat="1" x14ac:dyDescent="0.25">
      <c r="A4152" s="42"/>
      <c r="B4152" s="42"/>
      <c r="C4152" s="42"/>
      <c r="D4152" s="42"/>
      <c r="E4152" s="42"/>
      <c r="F4152" s="62"/>
      <c r="G4152" s="62"/>
      <c r="H4152" s="63"/>
      <c r="I4152" s="293"/>
      <c r="K4152" s="42"/>
      <c r="L4152" s="42"/>
      <c r="M4152" s="42"/>
      <c r="N4152" s="42"/>
      <c r="O4152" s="63"/>
      <c r="P4152" s="42"/>
      <c r="Q4152" s="42"/>
      <c r="S4152" s="42"/>
      <c r="T4152" s="39"/>
      <c r="U4152" s="39"/>
      <c r="V4152" s="39"/>
      <c r="W4152" s="39"/>
      <c r="X4152" s="39"/>
      <c r="Y4152" s="39"/>
      <c r="AN4152" s="68"/>
      <c r="AO4152" s="68"/>
    </row>
    <row r="4153" spans="1:41" s="43" customFormat="1" x14ac:dyDescent="0.25">
      <c r="A4153" s="42"/>
      <c r="B4153" s="42"/>
      <c r="C4153" s="42"/>
      <c r="D4153" s="42"/>
      <c r="E4153" s="42"/>
      <c r="F4153" s="62"/>
      <c r="G4153" s="62"/>
      <c r="H4153" s="63"/>
      <c r="I4153" s="293"/>
      <c r="K4153" s="42"/>
      <c r="L4153" s="42"/>
      <c r="M4153" s="42"/>
      <c r="N4153" s="42"/>
      <c r="O4153" s="63"/>
      <c r="P4153" s="42"/>
      <c r="Q4153" s="42"/>
      <c r="S4153" s="42"/>
      <c r="T4153" s="39"/>
      <c r="U4153" s="39"/>
      <c r="V4153" s="39"/>
      <c r="W4153" s="39"/>
      <c r="X4153" s="39"/>
      <c r="Y4153" s="39"/>
      <c r="AN4153" s="68"/>
      <c r="AO4153" s="68"/>
    </row>
    <row r="4154" spans="1:41" s="43" customFormat="1" x14ac:dyDescent="0.25">
      <c r="A4154" s="42"/>
      <c r="B4154" s="42"/>
      <c r="C4154" s="42"/>
      <c r="D4154" s="42"/>
      <c r="E4154" s="42"/>
      <c r="F4154" s="62"/>
      <c r="G4154" s="62"/>
      <c r="H4154" s="63"/>
      <c r="I4154" s="293"/>
      <c r="K4154" s="42"/>
      <c r="L4154" s="42"/>
      <c r="M4154" s="42"/>
      <c r="N4154" s="42"/>
      <c r="O4154" s="63"/>
      <c r="P4154" s="42"/>
      <c r="Q4154" s="42"/>
      <c r="S4154" s="42"/>
      <c r="T4154" s="39"/>
      <c r="U4154" s="39"/>
      <c r="V4154" s="39"/>
      <c r="W4154" s="39"/>
      <c r="X4154" s="39"/>
      <c r="Y4154" s="39"/>
      <c r="AN4154" s="68"/>
      <c r="AO4154" s="68"/>
    </row>
    <row r="4155" spans="1:41" s="43" customFormat="1" x14ac:dyDescent="0.25">
      <c r="A4155" s="42"/>
      <c r="B4155" s="42"/>
      <c r="C4155" s="42"/>
      <c r="D4155" s="42"/>
      <c r="E4155" s="42"/>
      <c r="F4155" s="62"/>
      <c r="G4155" s="62"/>
      <c r="H4155" s="63"/>
      <c r="I4155" s="293"/>
      <c r="K4155" s="42"/>
      <c r="L4155" s="42"/>
      <c r="M4155" s="42"/>
      <c r="N4155" s="42"/>
      <c r="O4155" s="63"/>
      <c r="P4155" s="42"/>
      <c r="Q4155" s="42"/>
      <c r="S4155" s="42"/>
      <c r="T4155" s="39"/>
      <c r="U4155" s="39"/>
      <c r="V4155" s="39"/>
      <c r="W4155" s="39"/>
      <c r="X4155" s="39"/>
      <c r="Y4155" s="39"/>
      <c r="AN4155" s="68"/>
      <c r="AO4155" s="68"/>
    </row>
    <row r="4156" spans="1:41" s="43" customFormat="1" x14ac:dyDescent="0.25">
      <c r="A4156" s="42"/>
      <c r="B4156" s="42"/>
      <c r="C4156" s="42"/>
      <c r="D4156" s="42"/>
      <c r="E4156" s="42"/>
      <c r="F4156" s="62"/>
      <c r="G4156" s="62"/>
      <c r="H4156" s="63"/>
      <c r="I4156" s="293"/>
      <c r="K4156" s="42"/>
      <c r="L4156" s="42"/>
      <c r="M4156" s="42"/>
      <c r="N4156" s="42"/>
      <c r="O4156" s="63"/>
      <c r="P4156" s="42"/>
      <c r="Q4156" s="42"/>
      <c r="S4156" s="42"/>
      <c r="T4156" s="39"/>
      <c r="U4156" s="39"/>
      <c r="V4156" s="39"/>
      <c r="W4156" s="39"/>
      <c r="X4156" s="39"/>
      <c r="Y4156" s="39"/>
      <c r="AN4156" s="68"/>
      <c r="AO4156" s="68"/>
    </row>
    <row r="4157" spans="1:41" s="43" customFormat="1" x14ac:dyDescent="0.25">
      <c r="A4157" s="42"/>
      <c r="B4157" s="42"/>
      <c r="C4157" s="42"/>
      <c r="D4157" s="42"/>
      <c r="E4157" s="42"/>
      <c r="F4157" s="62"/>
      <c r="G4157" s="62"/>
      <c r="H4157" s="63"/>
      <c r="I4157" s="293"/>
      <c r="K4157" s="42"/>
      <c r="L4157" s="42"/>
      <c r="M4157" s="42"/>
      <c r="N4157" s="42"/>
      <c r="O4157" s="63"/>
      <c r="P4157" s="42"/>
      <c r="Q4157" s="42"/>
      <c r="S4157" s="42"/>
      <c r="T4157" s="39"/>
      <c r="U4157" s="39"/>
      <c r="V4157" s="39"/>
      <c r="W4157" s="39"/>
      <c r="X4157" s="39"/>
      <c r="Y4157" s="39"/>
      <c r="AN4157" s="68"/>
      <c r="AO4157" s="68"/>
    </row>
    <row r="4158" spans="1:41" s="43" customFormat="1" x14ac:dyDescent="0.25">
      <c r="A4158" s="42"/>
      <c r="B4158" s="42"/>
      <c r="C4158" s="42"/>
      <c r="D4158" s="42"/>
      <c r="E4158" s="42"/>
      <c r="F4158" s="62"/>
      <c r="G4158" s="62"/>
      <c r="H4158" s="63"/>
      <c r="I4158" s="293"/>
      <c r="K4158" s="42"/>
      <c r="L4158" s="42"/>
      <c r="M4158" s="42"/>
      <c r="N4158" s="42"/>
      <c r="O4158" s="63"/>
      <c r="P4158" s="42"/>
      <c r="Q4158" s="42"/>
      <c r="S4158" s="42"/>
      <c r="T4158" s="39"/>
      <c r="U4158" s="39"/>
      <c r="V4158" s="39"/>
      <c r="W4158" s="39"/>
      <c r="X4158" s="39"/>
      <c r="Y4158" s="39"/>
      <c r="AN4158" s="68"/>
      <c r="AO4158" s="68"/>
    </row>
    <row r="4159" spans="1:41" s="43" customFormat="1" x14ac:dyDescent="0.25">
      <c r="A4159" s="42"/>
      <c r="B4159" s="42"/>
      <c r="C4159" s="42"/>
      <c r="D4159" s="42"/>
      <c r="E4159" s="42"/>
      <c r="F4159" s="62"/>
      <c r="G4159" s="62"/>
      <c r="H4159" s="63"/>
      <c r="I4159" s="293"/>
      <c r="K4159" s="42"/>
      <c r="L4159" s="42"/>
      <c r="M4159" s="42"/>
      <c r="N4159" s="42"/>
      <c r="O4159" s="63"/>
      <c r="P4159" s="42"/>
      <c r="Q4159" s="42"/>
      <c r="S4159" s="42"/>
      <c r="T4159" s="39"/>
      <c r="U4159" s="39"/>
      <c r="V4159" s="39"/>
      <c r="W4159" s="39"/>
      <c r="X4159" s="39"/>
      <c r="Y4159" s="39"/>
      <c r="AN4159" s="68"/>
      <c r="AO4159" s="68"/>
    </row>
    <row r="4160" spans="1:41" s="43" customFormat="1" x14ac:dyDescent="0.25">
      <c r="A4160" s="42"/>
      <c r="B4160" s="42"/>
      <c r="C4160" s="42"/>
      <c r="D4160" s="42"/>
      <c r="E4160" s="42"/>
      <c r="F4160" s="62"/>
      <c r="G4160" s="62"/>
      <c r="H4160" s="63"/>
      <c r="I4160" s="293"/>
      <c r="K4160" s="42"/>
      <c r="L4160" s="42"/>
      <c r="M4160" s="42"/>
      <c r="N4160" s="42"/>
      <c r="O4160" s="63"/>
      <c r="P4160" s="42"/>
      <c r="Q4160" s="42"/>
      <c r="S4160" s="42"/>
      <c r="T4160" s="39"/>
      <c r="U4160" s="39"/>
      <c r="V4160" s="39"/>
      <c r="W4160" s="39"/>
      <c r="X4160" s="39"/>
      <c r="Y4160" s="39"/>
      <c r="AN4160" s="68"/>
      <c r="AO4160" s="68"/>
    </row>
    <row r="4161" spans="1:41" s="43" customFormat="1" x14ac:dyDescent="0.25">
      <c r="A4161" s="42"/>
      <c r="B4161" s="42"/>
      <c r="C4161" s="42"/>
      <c r="D4161" s="42"/>
      <c r="E4161" s="42"/>
      <c r="F4161" s="62"/>
      <c r="G4161" s="62"/>
      <c r="H4161" s="63"/>
      <c r="I4161" s="293"/>
      <c r="K4161" s="42"/>
      <c r="L4161" s="42"/>
      <c r="M4161" s="42"/>
      <c r="N4161" s="42"/>
      <c r="O4161" s="63"/>
      <c r="P4161" s="42"/>
      <c r="Q4161" s="42"/>
      <c r="S4161" s="42"/>
      <c r="T4161" s="39"/>
      <c r="U4161" s="39"/>
      <c r="V4161" s="39"/>
      <c r="W4161" s="39"/>
      <c r="X4161" s="39"/>
      <c r="Y4161" s="39"/>
      <c r="AN4161" s="68"/>
      <c r="AO4161" s="68"/>
    </row>
    <row r="4162" spans="1:41" s="43" customFormat="1" x14ac:dyDescent="0.25">
      <c r="A4162" s="42"/>
      <c r="B4162" s="42"/>
      <c r="C4162" s="42"/>
      <c r="D4162" s="42"/>
      <c r="E4162" s="42"/>
      <c r="F4162" s="62"/>
      <c r="G4162" s="62"/>
      <c r="H4162" s="63"/>
      <c r="I4162" s="293"/>
      <c r="K4162" s="42"/>
      <c r="L4162" s="42"/>
      <c r="M4162" s="42"/>
      <c r="N4162" s="42"/>
      <c r="O4162" s="63"/>
      <c r="P4162" s="42"/>
      <c r="Q4162" s="42"/>
      <c r="S4162" s="42"/>
      <c r="T4162" s="39"/>
      <c r="U4162" s="39"/>
      <c r="V4162" s="39"/>
      <c r="W4162" s="39"/>
      <c r="X4162" s="39"/>
      <c r="Y4162" s="39"/>
      <c r="AN4162" s="68"/>
      <c r="AO4162" s="68"/>
    </row>
    <row r="4163" spans="1:41" s="43" customFormat="1" x14ac:dyDescent="0.25">
      <c r="A4163" s="42"/>
      <c r="B4163" s="42"/>
      <c r="C4163" s="42"/>
      <c r="D4163" s="42"/>
      <c r="E4163" s="42"/>
      <c r="F4163" s="62"/>
      <c r="G4163" s="62"/>
      <c r="H4163" s="63"/>
      <c r="I4163" s="293"/>
      <c r="K4163" s="42"/>
      <c r="L4163" s="42"/>
      <c r="M4163" s="42"/>
      <c r="N4163" s="42"/>
      <c r="O4163" s="63"/>
      <c r="P4163" s="42"/>
      <c r="Q4163" s="42"/>
      <c r="S4163" s="42"/>
      <c r="T4163" s="39"/>
      <c r="U4163" s="39"/>
      <c r="V4163" s="39"/>
      <c r="W4163" s="39"/>
      <c r="X4163" s="39"/>
      <c r="Y4163" s="39"/>
      <c r="AN4163" s="68"/>
      <c r="AO4163" s="68"/>
    </row>
    <row r="4164" spans="1:41" s="43" customFormat="1" x14ac:dyDescent="0.25">
      <c r="A4164" s="42"/>
      <c r="B4164" s="42"/>
      <c r="C4164" s="42"/>
      <c r="D4164" s="42"/>
      <c r="E4164" s="42"/>
      <c r="F4164" s="62"/>
      <c r="G4164" s="62"/>
      <c r="H4164" s="63"/>
      <c r="I4164" s="293"/>
      <c r="K4164" s="42"/>
      <c r="L4164" s="42"/>
      <c r="M4164" s="42"/>
      <c r="N4164" s="42"/>
      <c r="O4164" s="63"/>
      <c r="P4164" s="42"/>
      <c r="Q4164" s="42"/>
      <c r="S4164" s="42"/>
      <c r="T4164" s="39"/>
      <c r="U4164" s="39"/>
      <c r="V4164" s="39"/>
      <c r="W4164" s="39"/>
      <c r="X4164" s="39"/>
      <c r="Y4164" s="39"/>
      <c r="AN4164" s="68"/>
      <c r="AO4164" s="68"/>
    </row>
    <row r="4165" spans="1:41" s="43" customFormat="1" x14ac:dyDescent="0.25">
      <c r="A4165" s="42"/>
      <c r="B4165" s="42"/>
      <c r="C4165" s="42"/>
      <c r="D4165" s="42"/>
      <c r="E4165" s="42"/>
      <c r="F4165" s="62"/>
      <c r="G4165" s="62"/>
      <c r="H4165" s="63"/>
      <c r="I4165" s="293"/>
      <c r="K4165" s="42"/>
      <c r="L4165" s="42"/>
      <c r="M4165" s="42"/>
      <c r="N4165" s="42"/>
      <c r="O4165" s="63"/>
      <c r="P4165" s="42"/>
      <c r="Q4165" s="42"/>
      <c r="S4165" s="42"/>
      <c r="T4165" s="39"/>
      <c r="U4165" s="39"/>
      <c r="V4165" s="39"/>
      <c r="W4165" s="39"/>
      <c r="X4165" s="39"/>
      <c r="Y4165" s="39"/>
      <c r="AN4165" s="68"/>
      <c r="AO4165" s="68"/>
    </row>
    <row r="4166" spans="1:41" s="43" customFormat="1" x14ac:dyDescent="0.25">
      <c r="A4166" s="42"/>
      <c r="B4166" s="42"/>
      <c r="C4166" s="42"/>
      <c r="D4166" s="42"/>
      <c r="E4166" s="42"/>
      <c r="F4166" s="62"/>
      <c r="G4166" s="62"/>
      <c r="H4166" s="63"/>
      <c r="I4166" s="293"/>
      <c r="K4166" s="42"/>
      <c r="L4166" s="42"/>
      <c r="M4166" s="42"/>
      <c r="N4166" s="42"/>
      <c r="O4166" s="63"/>
      <c r="P4166" s="42"/>
      <c r="Q4166" s="42"/>
      <c r="S4166" s="42"/>
      <c r="T4166" s="39"/>
      <c r="U4166" s="39"/>
      <c r="V4166" s="39"/>
      <c r="W4166" s="39"/>
      <c r="X4166" s="39"/>
      <c r="Y4166" s="39"/>
      <c r="AN4166" s="68"/>
      <c r="AO4166" s="68"/>
    </row>
    <row r="4167" spans="1:41" s="43" customFormat="1" x14ac:dyDescent="0.25">
      <c r="A4167" s="42"/>
      <c r="B4167" s="42"/>
      <c r="C4167" s="42"/>
      <c r="D4167" s="42"/>
      <c r="E4167" s="42"/>
      <c r="F4167" s="62"/>
      <c r="G4167" s="62"/>
      <c r="H4167" s="63"/>
      <c r="I4167" s="293"/>
      <c r="K4167" s="42"/>
      <c r="L4167" s="42"/>
      <c r="M4167" s="42"/>
      <c r="N4167" s="42"/>
      <c r="O4167" s="63"/>
      <c r="P4167" s="42"/>
      <c r="Q4167" s="42"/>
      <c r="S4167" s="42"/>
      <c r="T4167" s="39"/>
      <c r="U4167" s="39"/>
      <c r="V4167" s="39"/>
      <c r="W4167" s="39"/>
      <c r="X4167" s="39"/>
      <c r="Y4167" s="39"/>
      <c r="AN4167" s="68"/>
      <c r="AO4167" s="68"/>
    </row>
    <row r="4168" spans="1:41" s="43" customFormat="1" x14ac:dyDescent="0.25">
      <c r="A4168" s="42"/>
      <c r="B4168" s="42"/>
      <c r="C4168" s="42"/>
      <c r="D4168" s="42"/>
      <c r="E4168" s="42"/>
      <c r="F4168" s="62"/>
      <c r="G4168" s="62"/>
      <c r="H4168" s="63"/>
      <c r="I4168" s="293"/>
      <c r="K4168" s="42"/>
      <c r="L4168" s="42"/>
      <c r="M4168" s="42"/>
      <c r="N4168" s="42"/>
      <c r="O4168" s="63"/>
      <c r="P4168" s="42"/>
      <c r="Q4168" s="42"/>
      <c r="S4168" s="42"/>
      <c r="T4168" s="39"/>
      <c r="U4168" s="39"/>
      <c r="V4168" s="39"/>
      <c r="W4168" s="39"/>
      <c r="X4168" s="39"/>
      <c r="Y4168" s="39"/>
      <c r="AN4168" s="68"/>
      <c r="AO4168" s="68"/>
    </row>
    <row r="4169" spans="1:41" s="43" customFormat="1" x14ac:dyDescent="0.25">
      <c r="A4169" s="42"/>
      <c r="B4169" s="42"/>
      <c r="C4169" s="42"/>
      <c r="D4169" s="42"/>
      <c r="E4169" s="42"/>
      <c r="F4169" s="62"/>
      <c r="G4169" s="62"/>
      <c r="H4169" s="63"/>
      <c r="I4169" s="293"/>
      <c r="K4169" s="42"/>
      <c r="L4169" s="42"/>
      <c r="M4169" s="42"/>
      <c r="N4169" s="42"/>
      <c r="O4169" s="63"/>
      <c r="P4169" s="42"/>
      <c r="Q4169" s="42"/>
      <c r="S4169" s="42"/>
      <c r="T4169" s="39"/>
      <c r="U4169" s="39"/>
      <c r="V4169" s="39"/>
      <c r="W4169" s="39"/>
      <c r="X4169" s="39"/>
      <c r="Y4169" s="39"/>
      <c r="AN4169" s="68"/>
      <c r="AO4169" s="68"/>
    </row>
    <row r="4170" spans="1:41" s="43" customFormat="1" x14ac:dyDescent="0.25">
      <c r="A4170" s="42"/>
      <c r="B4170" s="42"/>
      <c r="C4170" s="42"/>
      <c r="D4170" s="42"/>
      <c r="E4170" s="42"/>
      <c r="F4170" s="62"/>
      <c r="G4170" s="62"/>
      <c r="H4170" s="63"/>
      <c r="I4170" s="293"/>
      <c r="K4170" s="42"/>
      <c r="L4170" s="42"/>
      <c r="M4170" s="42"/>
      <c r="N4170" s="42"/>
      <c r="O4170" s="63"/>
      <c r="P4170" s="42"/>
      <c r="Q4170" s="42"/>
      <c r="S4170" s="42"/>
      <c r="T4170" s="39"/>
      <c r="U4170" s="39"/>
      <c r="V4170" s="39"/>
      <c r="W4170" s="39"/>
      <c r="X4170" s="39"/>
      <c r="Y4170" s="39"/>
      <c r="AN4170" s="68"/>
      <c r="AO4170" s="68"/>
    </row>
    <row r="4171" spans="1:41" s="43" customFormat="1" x14ac:dyDescent="0.25">
      <c r="A4171" s="42"/>
      <c r="B4171" s="42"/>
      <c r="C4171" s="42"/>
      <c r="D4171" s="42"/>
      <c r="E4171" s="42"/>
      <c r="F4171" s="62"/>
      <c r="G4171" s="62"/>
      <c r="H4171" s="63"/>
      <c r="I4171" s="293"/>
      <c r="K4171" s="42"/>
      <c r="L4171" s="42"/>
      <c r="M4171" s="42"/>
      <c r="N4171" s="42"/>
      <c r="O4171" s="63"/>
      <c r="P4171" s="42"/>
      <c r="Q4171" s="42"/>
      <c r="S4171" s="42"/>
      <c r="T4171" s="39"/>
      <c r="U4171" s="39"/>
      <c r="V4171" s="39"/>
      <c r="W4171" s="39"/>
      <c r="X4171" s="39"/>
      <c r="Y4171" s="39"/>
      <c r="AN4171" s="68"/>
      <c r="AO4171" s="68"/>
    </row>
    <row r="4172" spans="1:41" s="43" customFormat="1" x14ac:dyDescent="0.25">
      <c r="A4172" s="42"/>
      <c r="B4172" s="42"/>
      <c r="C4172" s="42"/>
      <c r="D4172" s="42"/>
      <c r="E4172" s="42"/>
      <c r="F4172" s="62"/>
      <c r="G4172" s="62"/>
      <c r="H4172" s="63"/>
      <c r="I4172" s="293"/>
      <c r="K4172" s="42"/>
      <c r="L4172" s="42"/>
      <c r="M4172" s="42"/>
      <c r="N4172" s="42"/>
      <c r="O4172" s="63"/>
      <c r="P4172" s="42"/>
      <c r="Q4172" s="42"/>
      <c r="S4172" s="42"/>
      <c r="T4172" s="39"/>
      <c r="U4172" s="39"/>
      <c r="V4172" s="39"/>
      <c r="W4172" s="39"/>
      <c r="X4172" s="39"/>
      <c r="Y4172" s="39"/>
      <c r="AN4172" s="68"/>
      <c r="AO4172" s="68"/>
    </row>
    <row r="4173" spans="1:41" s="43" customFormat="1" x14ac:dyDescent="0.25">
      <c r="A4173" s="42"/>
      <c r="B4173" s="42"/>
      <c r="C4173" s="42"/>
      <c r="D4173" s="42"/>
      <c r="E4173" s="42"/>
      <c r="F4173" s="62"/>
      <c r="G4173" s="62"/>
      <c r="H4173" s="63"/>
      <c r="I4173" s="293"/>
      <c r="K4173" s="42"/>
      <c r="L4173" s="42"/>
      <c r="M4173" s="42"/>
      <c r="N4173" s="42"/>
      <c r="O4173" s="63"/>
      <c r="P4173" s="42"/>
      <c r="Q4173" s="42"/>
      <c r="S4173" s="42"/>
      <c r="T4173" s="39"/>
      <c r="U4173" s="39"/>
      <c r="V4173" s="39"/>
      <c r="W4173" s="39"/>
      <c r="X4173" s="39"/>
      <c r="Y4173" s="39"/>
      <c r="AN4173" s="68"/>
      <c r="AO4173" s="68"/>
    </row>
    <row r="4174" spans="1:41" s="43" customFormat="1" x14ac:dyDescent="0.25">
      <c r="A4174" s="42"/>
      <c r="B4174" s="42"/>
      <c r="C4174" s="42"/>
      <c r="D4174" s="42"/>
      <c r="E4174" s="42"/>
      <c r="F4174" s="62"/>
      <c r="G4174" s="62"/>
      <c r="H4174" s="63"/>
      <c r="I4174" s="293"/>
      <c r="K4174" s="42"/>
      <c r="L4174" s="42"/>
      <c r="M4174" s="42"/>
      <c r="N4174" s="42"/>
      <c r="O4174" s="63"/>
      <c r="P4174" s="42"/>
      <c r="Q4174" s="42"/>
      <c r="S4174" s="42"/>
      <c r="T4174" s="39"/>
      <c r="U4174" s="39"/>
      <c r="V4174" s="39"/>
      <c r="W4174" s="39"/>
      <c r="X4174" s="39"/>
      <c r="Y4174" s="39"/>
      <c r="AN4174" s="68"/>
      <c r="AO4174" s="68"/>
    </row>
    <row r="4175" spans="1:41" s="43" customFormat="1" x14ac:dyDescent="0.25">
      <c r="A4175" s="42"/>
      <c r="B4175" s="42"/>
      <c r="C4175" s="42"/>
      <c r="D4175" s="42"/>
      <c r="E4175" s="42"/>
      <c r="F4175" s="62"/>
      <c r="G4175" s="62"/>
      <c r="H4175" s="63"/>
      <c r="I4175" s="293"/>
      <c r="K4175" s="42"/>
      <c r="L4175" s="42"/>
      <c r="M4175" s="42"/>
      <c r="N4175" s="42"/>
      <c r="O4175" s="63"/>
      <c r="P4175" s="42"/>
      <c r="Q4175" s="42"/>
      <c r="S4175" s="42"/>
      <c r="T4175" s="39"/>
      <c r="U4175" s="39"/>
      <c r="V4175" s="39"/>
      <c r="W4175" s="39"/>
      <c r="X4175" s="39"/>
      <c r="Y4175" s="39"/>
      <c r="AN4175" s="68"/>
      <c r="AO4175" s="68"/>
    </row>
    <row r="4176" spans="1:41" s="43" customFormat="1" x14ac:dyDescent="0.25">
      <c r="A4176" s="42"/>
      <c r="B4176" s="42"/>
      <c r="C4176" s="42"/>
      <c r="D4176" s="42"/>
      <c r="E4176" s="42"/>
      <c r="F4176" s="62"/>
      <c r="G4176" s="62"/>
      <c r="H4176" s="63"/>
      <c r="I4176" s="293"/>
      <c r="K4176" s="42"/>
      <c r="L4176" s="42"/>
      <c r="M4176" s="42"/>
      <c r="N4176" s="42"/>
      <c r="O4176" s="63"/>
      <c r="P4176" s="42"/>
      <c r="Q4176" s="42"/>
      <c r="S4176" s="42"/>
      <c r="T4176" s="39"/>
      <c r="U4176" s="39"/>
      <c r="V4176" s="39"/>
      <c r="W4176" s="39"/>
      <c r="X4176" s="39"/>
      <c r="Y4176" s="39"/>
      <c r="AN4176" s="68"/>
      <c r="AO4176" s="68"/>
    </row>
    <row r="4177" spans="1:41" s="43" customFormat="1" x14ac:dyDescent="0.25">
      <c r="A4177" s="42"/>
      <c r="B4177" s="42"/>
      <c r="C4177" s="42"/>
      <c r="D4177" s="42"/>
      <c r="E4177" s="42"/>
      <c r="F4177" s="62"/>
      <c r="G4177" s="62"/>
      <c r="H4177" s="63"/>
      <c r="I4177" s="293"/>
      <c r="K4177" s="42"/>
      <c r="L4177" s="42"/>
      <c r="M4177" s="42"/>
      <c r="N4177" s="42"/>
      <c r="O4177" s="63"/>
      <c r="P4177" s="42"/>
      <c r="Q4177" s="42"/>
      <c r="S4177" s="42"/>
      <c r="T4177" s="39"/>
      <c r="U4177" s="39"/>
      <c r="V4177" s="39"/>
      <c r="W4177" s="39"/>
      <c r="X4177" s="39"/>
      <c r="Y4177" s="39"/>
      <c r="AN4177" s="68"/>
      <c r="AO4177" s="68"/>
    </row>
    <row r="4178" spans="1:41" s="43" customFormat="1" x14ac:dyDescent="0.25">
      <c r="A4178" s="42"/>
      <c r="B4178" s="42"/>
      <c r="C4178" s="42"/>
      <c r="D4178" s="42"/>
      <c r="E4178" s="42"/>
      <c r="F4178" s="62"/>
      <c r="G4178" s="62"/>
      <c r="H4178" s="63"/>
      <c r="I4178" s="293"/>
      <c r="K4178" s="42"/>
      <c r="L4178" s="42"/>
      <c r="M4178" s="42"/>
      <c r="N4178" s="42"/>
      <c r="O4178" s="63"/>
      <c r="P4178" s="42"/>
      <c r="Q4178" s="42"/>
      <c r="S4178" s="42"/>
      <c r="T4178" s="39"/>
      <c r="U4178" s="39"/>
      <c r="V4178" s="39"/>
      <c r="W4178" s="39"/>
      <c r="X4178" s="39"/>
      <c r="Y4178" s="39"/>
      <c r="AN4178" s="68"/>
      <c r="AO4178" s="68"/>
    </row>
    <row r="4179" spans="1:41" s="43" customFormat="1" x14ac:dyDescent="0.25">
      <c r="A4179" s="42"/>
      <c r="B4179" s="42"/>
      <c r="C4179" s="42"/>
      <c r="D4179" s="42"/>
      <c r="E4179" s="42"/>
      <c r="F4179" s="62"/>
      <c r="G4179" s="62"/>
      <c r="H4179" s="63"/>
      <c r="I4179" s="293"/>
      <c r="K4179" s="42"/>
      <c r="L4179" s="42"/>
      <c r="M4179" s="42"/>
      <c r="N4179" s="42"/>
      <c r="O4179" s="63"/>
      <c r="P4179" s="42"/>
      <c r="Q4179" s="42"/>
      <c r="S4179" s="42"/>
      <c r="T4179" s="39"/>
      <c r="U4179" s="39"/>
      <c r="V4179" s="39"/>
      <c r="W4179" s="39"/>
      <c r="X4179" s="39"/>
      <c r="Y4179" s="39"/>
      <c r="AN4179" s="68"/>
      <c r="AO4179" s="68"/>
    </row>
    <row r="4180" spans="1:41" s="43" customFormat="1" x14ac:dyDescent="0.25">
      <c r="A4180" s="42"/>
      <c r="B4180" s="42"/>
      <c r="C4180" s="42"/>
      <c r="D4180" s="42"/>
      <c r="E4180" s="42"/>
      <c r="F4180" s="62"/>
      <c r="G4180" s="62"/>
      <c r="H4180" s="63"/>
      <c r="I4180" s="293"/>
      <c r="K4180" s="42"/>
      <c r="L4180" s="42"/>
      <c r="M4180" s="42"/>
      <c r="N4180" s="42"/>
      <c r="O4180" s="63"/>
      <c r="P4180" s="42"/>
      <c r="Q4180" s="42"/>
      <c r="S4180" s="42"/>
      <c r="T4180" s="39"/>
      <c r="U4180" s="39"/>
      <c r="V4180" s="39"/>
      <c r="W4180" s="39"/>
      <c r="X4180" s="39"/>
      <c r="Y4180" s="39"/>
      <c r="AN4180" s="68"/>
      <c r="AO4180" s="68"/>
    </row>
    <row r="4181" spans="1:41" s="43" customFormat="1" x14ac:dyDescent="0.25">
      <c r="A4181" s="42"/>
      <c r="B4181" s="42"/>
      <c r="C4181" s="42"/>
      <c r="D4181" s="42"/>
      <c r="E4181" s="42"/>
      <c r="F4181" s="62"/>
      <c r="G4181" s="62"/>
      <c r="H4181" s="63"/>
      <c r="I4181" s="293"/>
      <c r="K4181" s="42"/>
      <c r="L4181" s="42"/>
      <c r="M4181" s="42"/>
      <c r="N4181" s="42"/>
      <c r="O4181" s="63"/>
      <c r="P4181" s="42"/>
      <c r="Q4181" s="42"/>
      <c r="S4181" s="42"/>
      <c r="T4181" s="39"/>
      <c r="U4181" s="39"/>
      <c r="V4181" s="39"/>
      <c r="W4181" s="39"/>
      <c r="X4181" s="39"/>
      <c r="Y4181" s="39"/>
      <c r="AN4181" s="68"/>
      <c r="AO4181" s="68"/>
    </row>
    <row r="4182" spans="1:41" s="43" customFormat="1" x14ac:dyDescent="0.25">
      <c r="A4182" s="42"/>
      <c r="B4182" s="42"/>
      <c r="C4182" s="42"/>
      <c r="D4182" s="42"/>
      <c r="E4182" s="42"/>
      <c r="F4182" s="62"/>
      <c r="G4182" s="62"/>
      <c r="H4182" s="63"/>
      <c r="I4182" s="293"/>
      <c r="K4182" s="42"/>
      <c r="L4182" s="42"/>
      <c r="M4182" s="42"/>
      <c r="N4182" s="42"/>
      <c r="O4182" s="63"/>
      <c r="P4182" s="42"/>
      <c r="Q4182" s="42"/>
      <c r="S4182" s="42"/>
      <c r="T4182" s="39"/>
      <c r="U4182" s="39"/>
      <c r="V4182" s="39"/>
      <c r="W4182" s="39"/>
      <c r="X4182" s="39"/>
      <c r="Y4182" s="39"/>
      <c r="AN4182" s="68"/>
      <c r="AO4182" s="68"/>
    </row>
    <row r="4183" spans="1:41" s="43" customFormat="1" x14ac:dyDescent="0.25">
      <c r="A4183" s="42"/>
      <c r="B4183" s="42"/>
      <c r="C4183" s="42"/>
      <c r="D4183" s="42"/>
      <c r="E4183" s="42"/>
      <c r="F4183" s="62"/>
      <c r="G4183" s="62"/>
      <c r="H4183" s="63"/>
      <c r="I4183" s="293"/>
      <c r="K4183" s="42"/>
      <c r="L4183" s="42"/>
      <c r="M4183" s="42"/>
      <c r="N4183" s="42"/>
      <c r="O4183" s="63"/>
      <c r="P4183" s="42"/>
      <c r="Q4183" s="42"/>
      <c r="S4183" s="42"/>
      <c r="T4183" s="39"/>
      <c r="U4183" s="39"/>
      <c r="V4183" s="39"/>
      <c r="W4183" s="39"/>
      <c r="X4183" s="39"/>
      <c r="Y4183" s="39"/>
      <c r="AN4183" s="68"/>
      <c r="AO4183" s="68"/>
    </row>
    <row r="4184" spans="1:41" s="43" customFormat="1" x14ac:dyDescent="0.25">
      <c r="A4184" s="42"/>
      <c r="B4184" s="42"/>
      <c r="C4184" s="42"/>
      <c r="D4184" s="42"/>
      <c r="E4184" s="42"/>
      <c r="F4184" s="62"/>
      <c r="G4184" s="62"/>
      <c r="H4184" s="63"/>
      <c r="I4184" s="293"/>
      <c r="K4184" s="42"/>
      <c r="L4184" s="42"/>
      <c r="M4184" s="42"/>
      <c r="N4184" s="42"/>
      <c r="O4184" s="63"/>
      <c r="P4184" s="42"/>
      <c r="Q4184" s="42"/>
      <c r="S4184" s="42"/>
      <c r="T4184" s="39"/>
      <c r="U4184" s="39"/>
      <c r="V4184" s="39"/>
      <c r="W4184" s="39"/>
      <c r="X4184" s="39"/>
      <c r="Y4184" s="39"/>
      <c r="AN4184" s="68"/>
      <c r="AO4184" s="68"/>
    </row>
    <row r="4185" spans="1:41" s="43" customFormat="1" x14ac:dyDescent="0.25">
      <c r="A4185" s="42"/>
      <c r="B4185" s="42"/>
      <c r="C4185" s="42"/>
      <c r="D4185" s="42"/>
      <c r="E4185" s="42"/>
      <c r="F4185" s="62"/>
      <c r="G4185" s="62"/>
      <c r="H4185" s="63"/>
      <c r="I4185" s="293"/>
      <c r="K4185" s="42"/>
      <c r="L4185" s="42"/>
      <c r="M4185" s="42"/>
      <c r="N4185" s="42"/>
      <c r="O4185" s="63"/>
      <c r="P4185" s="42"/>
      <c r="Q4185" s="42"/>
      <c r="S4185" s="42"/>
      <c r="T4185" s="39"/>
      <c r="U4185" s="39"/>
      <c r="V4185" s="39"/>
      <c r="W4185" s="39"/>
      <c r="X4185" s="39"/>
      <c r="Y4185" s="39"/>
      <c r="AN4185" s="68"/>
      <c r="AO4185" s="68"/>
    </row>
    <row r="4186" spans="1:41" s="43" customFormat="1" x14ac:dyDescent="0.25">
      <c r="A4186" s="42"/>
      <c r="B4186" s="42"/>
      <c r="C4186" s="42"/>
      <c r="D4186" s="42"/>
      <c r="E4186" s="42"/>
      <c r="F4186" s="62"/>
      <c r="G4186" s="62"/>
      <c r="H4186" s="63"/>
      <c r="I4186" s="293"/>
      <c r="K4186" s="42"/>
      <c r="L4186" s="42"/>
      <c r="M4186" s="42"/>
      <c r="N4186" s="42"/>
      <c r="O4186" s="63"/>
      <c r="P4186" s="42"/>
      <c r="Q4186" s="42"/>
      <c r="S4186" s="42"/>
      <c r="T4186" s="39"/>
      <c r="U4186" s="39"/>
      <c r="V4186" s="39"/>
      <c r="W4186" s="39"/>
      <c r="X4186" s="39"/>
      <c r="Y4186" s="39"/>
      <c r="AN4186" s="68"/>
      <c r="AO4186" s="68"/>
    </row>
    <row r="4187" spans="1:41" s="43" customFormat="1" x14ac:dyDescent="0.25">
      <c r="A4187" s="42"/>
      <c r="B4187" s="42"/>
      <c r="C4187" s="42"/>
      <c r="D4187" s="42"/>
      <c r="E4187" s="42"/>
      <c r="F4187" s="62"/>
      <c r="G4187" s="62"/>
      <c r="H4187" s="63"/>
      <c r="I4187" s="293"/>
      <c r="K4187" s="42"/>
      <c r="L4187" s="42"/>
      <c r="M4187" s="42"/>
      <c r="N4187" s="42"/>
      <c r="O4187" s="63"/>
      <c r="P4187" s="42"/>
      <c r="Q4187" s="42"/>
      <c r="S4187" s="42"/>
      <c r="T4187" s="39"/>
      <c r="U4187" s="39"/>
      <c r="V4187" s="39"/>
      <c r="W4187" s="39"/>
      <c r="X4187" s="39"/>
      <c r="Y4187" s="39"/>
      <c r="AN4187" s="68"/>
      <c r="AO4187" s="68"/>
    </row>
    <row r="4188" spans="1:41" s="43" customFormat="1" x14ac:dyDescent="0.25">
      <c r="A4188" s="42"/>
      <c r="B4188" s="42"/>
      <c r="C4188" s="42"/>
      <c r="D4188" s="42"/>
      <c r="E4188" s="42"/>
      <c r="F4188" s="62"/>
      <c r="G4188" s="62"/>
      <c r="H4188" s="63"/>
      <c r="I4188" s="293"/>
      <c r="K4188" s="42"/>
      <c r="L4188" s="42"/>
      <c r="M4188" s="42"/>
      <c r="N4188" s="42"/>
      <c r="O4188" s="63"/>
      <c r="P4188" s="42"/>
      <c r="Q4188" s="42"/>
      <c r="S4188" s="42"/>
      <c r="T4188" s="39"/>
      <c r="U4188" s="39"/>
      <c r="V4188" s="39"/>
      <c r="W4188" s="39"/>
      <c r="X4188" s="39"/>
      <c r="Y4188" s="39"/>
      <c r="AN4188" s="68"/>
      <c r="AO4188" s="68"/>
    </row>
    <row r="4189" spans="1:41" s="43" customFormat="1" x14ac:dyDescent="0.25">
      <c r="A4189" s="42"/>
      <c r="B4189" s="42"/>
      <c r="C4189" s="42"/>
      <c r="D4189" s="42"/>
      <c r="E4189" s="42"/>
      <c r="F4189" s="62"/>
      <c r="G4189" s="62"/>
      <c r="H4189" s="63"/>
      <c r="I4189" s="293"/>
      <c r="K4189" s="42"/>
      <c r="L4189" s="42"/>
      <c r="M4189" s="42"/>
      <c r="N4189" s="42"/>
      <c r="O4189" s="63"/>
      <c r="P4189" s="42"/>
      <c r="Q4189" s="42"/>
      <c r="S4189" s="42"/>
      <c r="T4189" s="39"/>
      <c r="U4189" s="39"/>
      <c r="V4189" s="39"/>
      <c r="W4189" s="39"/>
      <c r="X4189" s="39"/>
      <c r="Y4189" s="39"/>
      <c r="AN4189" s="68"/>
      <c r="AO4189" s="68"/>
    </row>
    <row r="4190" spans="1:41" s="43" customFormat="1" x14ac:dyDescent="0.25">
      <c r="A4190" s="42"/>
      <c r="B4190" s="42"/>
      <c r="C4190" s="42"/>
      <c r="D4190" s="42"/>
      <c r="E4190" s="42"/>
      <c r="F4190" s="62"/>
      <c r="G4190" s="62"/>
      <c r="H4190" s="63"/>
      <c r="I4190" s="293"/>
      <c r="K4190" s="42"/>
      <c r="L4190" s="42"/>
      <c r="M4190" s="42"/>
      <c r="N4190" s="42"/>
      <c r="O4190" s="63"/>
      <c r="P4190" s="42"/>
      <c r="Q4190" s="42"/>
      <c r="S4190" s="42"/>
      <c r="T4190" s="39"/>
      <c r="U4190" s="39"/>
      <c r="V4190" s="39"/>
      <c r="W4190" s="39"/>
      <c r="X4190" s="39"/>
      <c r="Y4190" s="39"/>
      <c r="AN4190" s="68"/>
      <c r="AO4190" s="68"/>
    </row>
    <row r="4191" spans="1:41" s="43" customFormat="1" x14ac:dyDescent="0.25">
      <c r="A4191" s="42"/>
      <c r="B4191" s="42"/>
      <c r="C4191" s="42"/>
      <c r="D4191" s="42"/>
      <c r="E4191" s="42"/>
      <c r="F4191" s="62"/>
      <c r="G4191" s="62"/>
      <c r="H4191" s="63"/>
      <c r="I4191" s="293"/>
      <c r="K4191" s="42"/>
      <c r="L4191" s="42"/>
      <c r="M4191" s="42"/>
      <c r="N4191" s="42"/>
      <c r="O4191" s="63"/>
      <c r="P4191" s="42"/>
      <c r="Q4191" s="42"/>
      <c r="S4191" s="42"/>
      <c r="T4191" s="39"/>
      <c r="U4191" s="39"/>
      <c r="V4191" s="39"/>
      <c r="W4191" s="39"/>
      <c r="X4191" s="39"/>
      <c r="Y4191" s="39"/>
      <c r="AN4191" s="68"/>
      <c r="AO4191" s="68"/>
    </row>
    <row r="4192" spans="1:41" s="43" customFormat="1" x14ac:dyDescent="0.25">
      <c r="A4192" s="42"/>
      <c r="B4192" s="42"/>
      <c r="C4192" s="42"/>
      <c r="D4192" s="42"/>
      <c r="E4192" s="42"/>
      <c r="F4192" s="62"/>
      <c r="G4192" s="62"/>
      <c r="H4192" s="63"/>
      <c r="I4192" s="293"/>
      <c r="K4192" s="42"/>
      <c r="L4192" s="42"/>
      <c r="M4192" s="42"/>
      <c r="N4192" s="42"/>
      <c r="O4192" s="63"/>
      <c r="P4192" s="42"/>
      <c r="Q4192" s="42"/>
      <c r="S4192" s="42"/>
      <c r="T4192" s="39"/>
      <c r="U4192" s="39"/>
      <c r="V4192" s="39"/>
      <c r="W4192" s="39"/>
      <c r="X4192" s="39"/>
      <c r="Y4192" s="39"/>
      <c r="AN4192" s="68"/>
      <c r="AO4192" s="68"/>
    </row>
    <row r="4193" spans="1:41" s="43" customFormat="1" x14ac:dyDescent="0.25">
      <c r="A4193" s="42"/>
      <c r="B4193" s="42"/>
      <c r="C4193" s="42"/>
      <c r="D4193" s="42"/>
      <c r="E4193" s="42"/>
      <c r="F4193" s="62"/>
      <c r="G4193" s="62"/>
      <c r="H4193" s="63"/>
      <c r="I4193" s="293"/>
      <c r="K4193" s="42"/>
      <c r="L4193" s="42"/>
      <c r="M4193" s="42"/>
      <c r="N4193" s="42"/>
      <c r="O4193" s="63"/>
      <c r="P4193" s="42"/>
      <c r="Q4193" s="42"/>
      <c r="S4193" s="42"/>
      <c r="T4193" s="39"/>
      <c r="U4193" s="39"/>
      <c r="V4193" s="39"/>
      <c r="W4193" s="39"/>
      <c r="X4193" s="39"/>
      <c r="Y4193" s="39"/>
      <c r="AN4193" s="68"/>
      <c r="AO4193" s="68"/>
    </row>
    <row r="4194" spans="1:41" s="43" customFormat="1" x14ac:dyDescent="0.25">
      <c r="A4194" s="42"/>
      <c r="B4194" s="42"/>
      <c r="C4194" s="42"/>
      <c r="D4194" s="42"/>
      <c r="E4194" s="42"/>
      <c r="F4194" s="62"/>
      <c r="G4194" s="62"/>
      <c r="H4194" s="63"/>
      <c r="I4194" s="293"/>
      <c r="K4194" s="42"/>
      <c r="L4194" s="42"/>
      <c r="M4194" s="42"/>
      <c r="N4194" s="42"/>
      <c r="O4194" s="63"/>
      <c r="P4194" s="42"/>
      <c r="Q4194" s="42"/>
      <c r="S4194" s="42"/>
      <c r="T4194" s="39"/>
      <c r="U4194" s="39"/>
      <c r="V4194" s="39"/>
      <c r="W4194" s="39"/>
      <c r="X4194" s="39"/>
      <c r="Y4194" s="39"/>
      <c r="AN4194" s="68"/>
      <c r="AO4194" s="68"/>
    </row>
    <row r="4195" spans="1:41" s="43" customFormat="1" x14ac:dyDescent="0.25">
      <c r="A4195" s="42"/>
      <c r="B4195" s="42"/>
      <c r="C4195" s="42"/>
      <c r="D4195" s="42"/>
      <c r="E4195" s="42"/>
      <c r="F4195" s="62"/>
      <c r="G4195" s="62"/>
      <c r="H4195" s="63"/>
      <c r="I4195" s="293"/>
      <c r="K4195" s="42"/>
      <c r="L4195" s="42"/>
      <c r="M4195" s="42"/>
      <c r="N4195" s="42"/>
      <c r="O4195" s="63"/>
      <c r="P4195" s="42"/>
      <c r="Q4195" s="42"/>
      <c r="S4195" s="42"/>
      <c r="T4195" s="39"/>
      <c r="U4195" s="39"/>
      <c r="V4195" s="39"/>
      <c r="W4195" s="39"/>
      <c r="X4195" s="39"/>
      <c r="Y4195" s="39"/>
      <c r="AN4195" s="68"/>
      <c r="AO4195" s="68"/>
    </row>
    <row r="4196" spans="1:41" s="43" customFormat="1" x14ac:dyDescent="0.25">
      <c r="A4196" s="42"/>
      <c r="B4196" s="42"/>
      <c r="C4196" s="42"/>
      <c r="D4196" s="42"/>
      <c r="E4196" s="42"/>
      <c r="F4196" s="62"/>
      <c r="G4196" s="62"/>
      <c r="H4196" s="63"/>
      <c r="I4196" s="293"/>
      <c r="K4196" s="42"/>
      <c r="L4196" s="42"/>
      <c r="M4196" s="42"/>
      <c r="N4196" s="42"/>
      <c r="O4196" s="63"/>
      <c r="P4196" s="42"/>
      <c r="Q4196" s="42"/>
      <c r="S4196" s="42"/>
      <c r="T4196" s="39"/>
      <c r="U4196" s="39"/>
      <c r="V4196" s="39"/>
      <c r="W4196" s="39"/>
      <c r="X4196" s="39"/>
      <c r="Y4196" s="39"/>
      <c r="AN4196" s="68"/>
      <c r="AO4196" s="68"/>
    </row>
    <row r="4197" spans="1:41" s="43" customFormat="1" x14ac:dyDescent="0.25">
      <c r="A4197" s="42"/>
      <c r="B4197" s="42"/>
      <c r="C4197" s="42"/>
      <c r="D4197" s="42"/>
      <c r="E4197" s="42"/>
      <c r="F4197" s="62"/>
      <c r="G4197" s="62"/>
      <c r="H4197" s="63"/>
      <c r="I4197" s="293"/>
      <c r="K4197" s="42"/>
      <c r="L4197" s="42"/>
      <c r="M4197" s="42"/>
      <c r="N4197" s="42"/>
      <c r="O4197" s="63"/>
      <c r="P4197" s="42"/>
      <c r="Q4197" s="42"/>
      <c r="S4197" s="42"/>
      <c r="T4197" s="39"/>
      <c r="U4197" s="39"/>
      <c r="V4197" s="39"/>
      <c r="W4197" s="39"/>
      <c r="X4197" s="39"/>
      <c r="Y4197" s="39"/>
      <c r="AN4197" s="68"/>
      <c r="AO4197" s="68"/>
    </row>
    <row r="4198" spans="1:41" s="43" customFormat="1" x14ac:dyDescent="0.25">
      <c r="A4198" s="42"/>
      <c r="B4198" s="42"/>
      <c r="C4198" s="42"/>
      <c r="D4198" s="42"/>
      <c r="E4198" s="42"/>
      <c r="F4198" s="62"/>
      <c r="G4198" s="62"/>
      <c r="H4198" s="63"/>
      <c r="I4198" s="293"/>
      <c r="K4198" s="42"/>
      <c r="L4198" s="42"/>
      <c r="M4198" s="42"/>
      <c r="N4198" s="42"/>
      <c r="O4198" s="63"/>
      <c r="P4198" s="42"/>
      <c r="Q4198" s="42"/>
      <c r="S4198" s="42"/>
      <c r="T4198" s="39"/>
      <c r="U4198" s="39"/>
      <c r="V4198" s="39"/>
      <c r="W4198" s="39"/>
      <c r="X4198" s="39"/>
      <c r="Y4198" s="39"/>
      <c r="AN4198" s="68"/>
      <c r="AO4198" s="68"/>
    </row>
    <row r="4199" spans="1:41" s="43" customFormat="1" x14ac:dyDescent="0.25">
      <c r="A4199" s="42"/>
      <c r="B4199" s="42"/>
      <c r="C4199" s="42"/>
      <c r="D4199" s="42"/>
      <c r="E4199" s="42"/>
      <c r="F4199" s="62"/>
      <c r="G4199" s="62"/>
      <c r="H4199" s="63"/>
      <c r="I4199" s="293"/>
      <c r="K4199" s="42"/>
      <c r="L4199" s="42"/>
      <c r="M4199" s="42"/>
      <c r="N4199" s="42"/>
      <c r="O4199" s="63"/>
      <c r="P4199" s="42"/>
      <c r="Q4199" s="42"/>
      <c r="S4199" s="42"/>
      <c r="T4199" s="39"/>
      <c r="U4199" s="39"/>
      <c r="V4199" s="39"/>
      <c r="W4199" s="39"/>
      <c r="X4199" s="39"/>
      <c r="Y4199" s="39"/>
      <c r="AN4199" s="68"/>
      <c r="AO4199" s="68"/>
    </row>
    <row r="4200" spans="1:41" s="43" customFormat="1" x14ac:dyDescent="0.25">
      <c r="A4200" s="42"/>
      <c r="B4200" s="42"/>
      <c r="C4200" s="42"/>
      <c r="D4200" s="42"/>
      <c r="E4200" s="42"/>
      <c r="F4200" s="62"/>
      <c r="G4200" s="62"/>
      <c r="H4200" s="63"/>
      <c r="I4200" s="293"/>
      <c r="K4200" s="42"/>
      <c r="L4200" s="42"/>
      <c r="M4200" s="42"/>
      <c r="N4200" s="42"/>
      <c r="O4200" s="63"/>
      <c r="P4200" s="42"/>
      <c r="Q4200" s="42"/>
      <c r="S4200" s="42"/>
      <c r="T4200" s="39"/>
      <c r="U4200" s="39"/>
      <c r="V4200" s="39"/>
      <c r="W4200" s="39"/>
      <c r="X4200" s="39"/>
      <c r="Y4200" s="39"/>
      <c r="AN4200" s="68"/>
      <c r="AO4200" s="68"/>
    </row>
    <row r="4201" spans="1:41" s="43" customFormat="1" x14ac:dyDescent="0.25">
      <c r="A4201" s="42"/>
      <c r="B4201" s="42"/>
      <c r="C4201" s="42"/>
      <c r="D4201" s="42"/>
      <c r="E4201" s="42"/>
      <c r="F4201" s="62"/>
      <c r="G4201" s="62"/>
      <c r="H4201" s="63"/>
      <c r="I4201" s="293"/>
      <c r="K4201" s="42"/>
      <c r="L4201" s="42"/>
      <c r="M4201" s="42"/>
      <c r="N4201" s="42"/>
      <c r="O4201" s="63"/>
      <c r="P4201" s="42"/>
      <c r="Q4201" s="42"/>
      <c r="S4201" s="42"/>
      <c r="T4201" s="39"/>
      <c r="U4201" s="39"/>
      <c r="V4201" s="39"/>
      <c r="W4201" s="39"/>
      <c r="X4201" s="39"/>
      <c r="Y4201" s="39"/>
      <c r="AN4201" s="68"/>
      <c r="AO4201" s="68"/>
    </row>
    <row r="4202" spans="1:41" s="43" customFormat="1" x14ac:dyDescent="0.25">
      <c r="A4202" s="42"/>
      <c r="B4202" s="42"/>
      <c r="C4202" s="42"/>
      <c r="D4202" s="42"/>
      <c r="E4202" s="42"/>
      <c r="F4202" s="62"/>
      <c r="G4202" s="62"/>
      <c r="H4202" s="63"/>
      <c r="I4202" s="293"/>
      <c r="K4202" s="42"/>
      <c r="L4202" s="42"/>
      <c r="M4202" s="42"/>
      <c r="N4202" s="42"/>
      <c r="O4202" s="63"/>
      <c r="P4202" s="42"/>
      <c r="Q4202" s="42"/>
      <c r="S4202" s="42"/>
      <c r="T4202" s="39"/>
      <c r="U4202" s="39"/>
      <c r="V4202" s="39"/>
      <c r="W4202" s="39"/>
      <c r="X4202" s="39"/>
      <c r="Y4202" s="39"/>
      <c r="AN4202" s="68"/>
      <c r="AO4202" s="68"/>
    </row>
    <row r="4203" spans="1:41" s="43" customFormat="1" x14ac:dyDescent="0.25">
      <c r="A4203" s="42"/>
      <c r="B4203" s="42"/>
      <c r="C4203" s="42"/>
      <c r="D4203" s="42"/>
      <c r="E4203" s="42"/>
      <c r="F4203" s="62"/>
      <c r="G4203" s="62"/>
      <c r="H4203" s="63"/>
      <c r="I4203" s="293"/>
      <c r="K4203" s="42"/>
      <c r="L4203" s="42"/>
      <c r="M4203" s="42"/>
      <c r="N4203" s="42"/>
      <c r="O4203" s="63"/>
      <c r="P4203" s="42"/>
      <c r="Q4203" s="42"/>
      <c r="S4203" s="42"/>
      <c r="T4203" s="39"/>
      <c r="U4203" s="39"/>
      <c r="V4203" s="39"/>
      <c r="W4203" s="39"/>
      <c r="X4203" s="39"/>
      <c r="Y4203" s="39"/>
      <c r="AN4203" s="68"/>
      <c r="AO4203" s="68"/>
    </row>
    <row r="4204" spans="1:41" s="43" customFormat="1" x14ac:dyDescent="0.25">
      <c r="A4204" s="42"/>
      <c r="B4204" s="42"/>
      <c r="C4204" s="42"/>
      <c r="D4204" s="42"/>
      <c r="E4204" s="42"/>
      <c r="F4204" s="62"/>
      <c r="G4204" s="62"/>
      <c r="H4204" s="63"/>
      <c r="I4204" s="293"/>
      <c r="K4204" s="42"/>
      <c r="L4204" s="42"/>
      <c r="M4204" s="42"/>
      <c r="N4204" s="42"/>
      <c r="O4204" s="63"/>
      <c r="P4204" s="42"/>
      <c r="Q4204" s="42"/>
      <c r="S4204" s="42"/>
      <c r="T4204" s="39"/>
      <c r="U4204" s="39"/>
      <c r="V4204" s="39"/>
      <c r="W4204" s="39"/>
      <c r="X4204" s="39"/>
      <c r="Y4204" s="39"/>
      <c r="AN4204" s="68"/>
      <c r="AO4204" s="68"/>
    </row>
    <row r="4205" spans="1:41" s="43" customFormat="1" x14ac:dyDescent="0.25">
      <c r="A4205" s="42"/>
      <c r="B4205" s="42"/>
      <c r="C4205" s="42"/>
      <c r="D4205" s="42"/>
      <c r="E4205" s="42"/>
      <c r="F4205" s="62"/>
      <c r="G4205" s="62"/>
      <c r="H4205" s="63"/>
      <c r="I4205" s="293"/>
      <c r="K4205" s="42"/>
      <c r="L4205" s="42"/>
      <c r="M4205" s="42"/>
      <c r="N4205" s="42"/>
      <c r="O4205" s="63"/>
      <c r="P4205" s="42"/>
      <c r="Q4205" s="42"/>
      <c r="S4205" s="42"/>
      <c r="T4205" s="39"/>
      <c r="U4205" s="39"/>
      <c r="V4205" s="39"/>
      <c r="W4205" s="39"/>
      <c r="X4205" s="39"/>
      <c r="Y4205" s="39"/>
      <c r="AN4205" s="68"/>
      <c r="AO4205" s="68"/>
    </row>
    <row r="4206" spans="1:41" s="43" customFormat="1" x14ac:dyDescent="0.25">
      <c r="A4206" s="42"/>
      <c r="B4206" s="42"/>
      <c r="C4206" s="42"/>
      <c r="D4206" s="42"/>
      <c r="E4206" s="42"/>
      <c r="F4206" s="62"/>
      <c r="G4206" s="62"/>
      <c r="H4206" s="63"/>
      <c r="I4206" s="293"/>
      <c r="K4206" s="42"/>
      <c r="L4206" s="42"/>
      <c r="M4206" s="42"/>
      <c r="N4206" s="42"/>
      <c r="O4206" s="63"/>
      <c r="P4206" s="42"/>
      <c r="Q4206" s="42"/>
      <c r="S4206" s="42"/>
      <c r="T4206" s="39"/>
      <c r="U4206" s="39"/>
      <c r="V4206" s="39"/>
      <c r="W4206" s="39"/>
      <c r="X4206" s="39"/>
      <c r="Y4206" s="39"/>
      <c r="AN4206" s="68"/>
      <c r="AO4206" s="68"/>
    </row>
    <row r="4207" spans="1:41" s="43" customFormat="1" x14ac:dyDescent="0.25">
      <c r="A4207" s="42"/>
      <c r="B4207" s="42"/>
      <c r="C4207" s="42"/>
      <c r="D4207" s="42"/>
      <c r="E4207" s="42"/>
      <c r="F4207" s="62"/>
      <c r="G4207" s="62"/>
      <c r="H4207" s="63"/>
      <c r="I4207" s="293"/>
      <c r="K4207" s="42"/>
      <c r="L4207" s="42"/>
      <c r="M4207" s="42"/>
      <c r="N4207" s="42"/>
      <c r="O4207" s="63"/>
      <c r="P4207" s="42"/>
      <c r="Q4207" s="42"/>
      <c r="S4207" s="42"/>
      <c r="T4207" s="39"/>
      <c r="U4207" s="39"/>
      <c r="V4207" s="39"/>
      <c r="W4207" s="39"/>
      <c r="X4207" s="39"/>
      <c r="Y4207" s="39"/>
      <c r="AN4207" s="68"/>
      <c r="AO4207" s="68"/>
    </row>
    <row r="4208" spans="1:41" s="43" customFormat="1" x14ac:dyDescent="0.25">
      <c r="A4208" s="42"/>
      <c r="B4208" s="42"/>
      <c r="C4208" s="42"/>
      <c r="D4208" s="42"/>
      <c r="E4208" s="42"/>
      <c r="F4208" s="62"/>
      <c r="G4208" s="62"/>
      <c r="H4208" s="63"/>
      <c r="I4208" s="293"/>
      <c r="K4208" s="42"/>
      <c r="L4208" s="42"/>
      <c r="M4208" s="42"/>
      <c r="N4208" s="42"/>
      <c r="O4208" s="63"/>
      <c r="P4208" s="42"/>
      <c r="Q4208" s="42"/>
      <c r="S4208" s="42"/>
      <c r="T4208" s="39"/>
      <c r="U4208" s="39"/>
      <c r="V4208" s="39"/>
      <c r="W4208" s="39"/>
      <c r="X4208" s="39"/>
      <c r="Y4208" s="39"/>
      <c r="AN4208" s="68"/>
      <c r="AO4208" s="68"/>
    </row>
    <row r="4209" spans="1:41" s="43" customFormat="1" x14ac:dyDescent="0.25">
      <c r="A4209" s="42"/>
      <c r="B4209" s="42"/>
      <c r="C4209" s="42"/>
      <c r="D4209" s="42"/>
      <c r="E4209" s="42"/>
      <c r="F4209" s="62"/>
      <c r="G4209" s="62"/>
      <c r="H4209" s="63"/>
      <c r="I4209" s="293"/>
      <c r="K4209" s="42"/>
      <c r="L4209" s="42"/>
      <c r="M4209" s="42"/>
      <c r="N4209" s="42"/>
      <c r="O4209" s="63"/>
      <c r="P4209" s="42"/>
      <c r="Q4209" s="42"/>
      <c r="S4209" s="42"/>
      <c r="T4209" s="39"/>
      <c r="U4209" s="39"/>
      <c r="V4209" s="39"/>
      <c r="W4209" s="39"/>
      <c r="X4209" s="39"/>
      <c r="Y4209" s="39"/>
      <c r="AN4209" s="68"/>
      <c r="AO4209" s="68"/>
    </row>
    <row r="4210" spans="1:41" s="43" customFormat="1" x14ac:dyDescent="0.25">
      <c r="A4210" s="42"/>
      <c r="B4210" s="42"/>
      <c r="C4210" s="42"/>
      <c r="D4210" s="42"/>
      <c r="E4210" s="42"/>
      <c r="F4210" s="62"/>
      <c r="G4210" s="62"/>
      <c r="H4210" s="63"/>
      <c r="I4210" s="293"/>
      <c r="K4210" s="42"/>
      <c r="L4210" s="42"/>
      <c r="M4210" s="42"/>
      <c r="N4210" s="42"/>
      <c r="O4210" s="63"/>
      <c r="P4210" s="42"/>
      <c r="Q4210" s="42"/>
      <c r="S4210" s="42"/>
      <c r="T4210" s="39"/>
      <c r="U4210" s="39"/>
      <c r="V4210" s="39"/>
      <c r="W4210" s="39"/>
      <c r="X4210" s="39"/>
      <c r="Y4210" s="39"/>
      <c r="AN4210" s="68"/>
      <c r="AO4210" s="68"/>
    </row>
    <row r="4211" spans="1:41" s="43" customFormat="1" x14ac:dyDescent="0.25">
      <c r="A4211" s="42"/>
      <c r="B4211" s="42"/>
      <c r="C4211" s="42"/>
      <c r="D4211" s="42"/>
      <c r="E4211" s="42"/>
      <c r="F4211" s="62"/>
      <c r="G4211" s="62"/>
      <c r="H4211" s="63"/>
      <c r="I4211" s="293"/>
      <c r="K4211" s="42"/>
      <c r="L4211" s="42"/>
      <c r="M4211" s="42"/>
      <c r="N4211" s="42"/>
      <c r="O4211" s="63"/>
      <c r="P4211" s="42"/>
      <c r="Q4211" s="42"/>
      <c r="S4211" s="42"/>
      <c r="T4211" s="39"/>
      <c r="U4211" s="39"/>
      <c r="V4211" s="39"/>
      <c r="W4211" s="39"/>
      <c r="X4211" s="39"/>
      <c r="Y4211" s="39"/>
      <c r="AN4211" s="68"/>
      <c r="AO4211" s="68"/>
    </row>
    <row r="4212" spans="1:41" s="43" customFormat="1" x14ac:dyDescent="0.25">
      <c r="A4212" s="42"/>
      <c r="B4212" s="42"/>
      <c r="C4212" s="42"/>
      <c r="D4212" s="42"/>
      <c r="E4212" s="42"/>
      <c r="F4212" s="62"/>
      <c r="G4212" s="62"/>
      <c r="H4212" s="63"/>
      <c r="I4212" s="293"/>
      <c r="K4212" s="42"/>
      <c r="L4212" s="42"/>
      <c r="M4212" s="42"/>
      <c r="N4212" s="42"/>
      <c r="O4212" s="63"/>
      <c r="P4212" s="42"/>
      <c r="Q4212" s="42"/>
      <c r="S4212" s="42"/>
      <c r="T4212" s="39"/>
      <c r="U4212" s="39"/>
      <c r="V4212" s="39"/>
      <c r="W4212" s="39"/>
      <c r="X4212" s="39"/>
      <c r="Y4212" s="39"/>
      <c r="AN4212" s="68"/>
      <c r="AO4212" s="68"/>
    </row>
    <row r="4213" spans="1:41" s="43" customFormat="1" x14ac:dyDescent="0.25">
      <c r="A4213" s="42"/>
      <c r="B4213" s="42"/>
      <c r="C4213" s="42"/>
      <c r="D4213" s="42"/>
      <c r="E4213" s="42"/>
      <c r="F4213" s="62"/>
      <c r="G4213" s="62"/>
      <c r="H4213" s="63"/>
      <c r="I4213" s="293"/>
      <c r="K4213" s="42"/>
      <c r="L4213" s="42"/>
      <c r="M4213" s="42"/>
      <c r="N4213" s="42"/>
      <c r="O4213" s="63"/>
      <c r="P4213" s="42"/>
      <c r="Q4213" s="42"/>
      <c r="S4213" s="42"/>
      <c r="T4213" s="39"/>
      <c r="U4213" s="39"/>
      <c r="V4213" s="39"/>
      <c r="W4213" s="39"/>
      <c r="X4213" s="39"/>
      <c r="Y4213" s="39"/>
      <c r="AN4213" s="68"/>
      <c r="AO4213" s="68"/>
    </row>
    <row r="4214" spans="1:41" s="43" customFormat="1" x14ac:dyDescent="0.25">
      <c r="A4214" s="42"/>
      <c r="B4214" s="42"/>
      <c r="C4214" s="42"/>
      <c r="D4214" s="42"/>
      <c r="E4214" s="42"/>
      <c r="F4214" s="62"/>
      <c r="G4214" s="62"/>
      <c r="H4214" s="63"/>
      <c r="I4214" s="293"/>
      <c r="K4214" s="42"/>
      <c r="L4214" s="42"/>
      <c r="M4214" s="42"/>
      <c r="N4214" s="42"/>
      <c r="O4214" s="63"/>
      <c r="P4214" s="42"/>
      <c r="Q4214" s="42"/>
      <c r="S4214" s="42"/>
      <c r="T4214" s="39"/>
      <c r="U4214" s="39"/>
      <c r="V4214" s="39"/>
      <c r="W4214" s="39"/>
      <c r="X4214" s="39"/>
      <c r="Y4214" s="39"/>
      <c r="AN4214" s="68"/>
      <c r="AO4214" s="68"/>
    </row>
    <row r="4215" spans="1:41" s="43" customFormat="1" x14ac:dyDescent="0.25">
      <c r="A4215" s="42"/>
      <c r="B4215" s="42"/>
      <c r="C4215" s="42"/>
      <c r="D4215" s="42"/>
      <c r="E4215" s="42"/>
      <c r="F4215" s="62"/>
      <c r="G4215" s="62"/>
      <c r="H4215" s="63"/>
      <c r="I4215" s="293"/>
      <c r="K4215" s="42"/>
      <c r="L4215" s="42"/>
      <c r="M4215" s="42"/>
      <c r="N4215" s="42"/>
      <c r="O4215" s="63"/>
      <c r="P4215" s="42"/>
      <c r="Q4215" s="42"/>
      <c r="S4215" s="42"/>
      <c r="T4215" s="39"/>
      <c r="U4215" s="39"/>
      <c r="V4215" s="39"/>
      <c r="W4215" s="39"/>
      <c r="X4215" s="39"/>
      <c r="Y4215" s="39"/>
      <c r="AN4215" s="68"/>
      <c r="AO4215" s="68"/>
    </row>
    <row r="4216" spans="1:41" s="43" customFormat="1" x14ac:dyDescent="0.25">
      <c r="A4216" s="42"/>
      <c r="B4216" s="42"/>
      <c r="C4216" s="42"/>
      <c r="D4216" s="42"/>
      <c r="E4216" s="42"/>
      <c r="F4216" s="62"/>
      <c r="G4216" s="62"/>
      <c r="H4216" s="63"/>
      <c r="I4216" s="293"/>
      <c r="K4216" s="42"/>
      <c r="L4216" s="42"/>
      <c r="M4216" s="42"/>
      <c r="N4216" s="42"/>
      <c r="O4216" s="63"/>
      <c r="P4216" s="42"/>
      <c r="Q4216" s="42"/>
      <c r="S4216" s="42"/>
      <c r="T4216" s="39"/>
      <c r="U4216" s="39"/>
      <c r="V4216" s="39"/>
      <c r="W4216" s="39"/>
      <c r="X4216" s="39"/>
      <c r="Y4216" s="39"/>
      <c r="AN4216" s="68"/>
      <c r="AO4216" s="68"/>
    </row>
    <row r="4217" spans="1:41" s="43" customFormat="1" x14ac:dyDescent="0.25">
      <c r="A4217" s="42"/>
      <c r="B4217" s="42"/>
      <c r="C4217" s="42"/>
      <c r="D4217" s="42"/>
      <c r="E4217" s="42"/>
      <c r="F4217" s="62"/>
      <c r="G4217" s="62"/>
      <c r="H4217" s="63"/>
      <c r="I4217" s="293"/>
      <c r="K4217" s="42"/>
      <c r="L4217" s="42"/>
      <c r="M4217" s="42"/>
      <c r="N4217" s="42"/>
      <c r="O4217" s="63"/>
      <c r="P4217" s="42"/>
      <c r="Q4217" s="42"/>
      <c r="S4217" s="42"/>
      <c r="T4217" s="39"/>
      <c r="U4217" s="39"/>
      <c r="V4217" s="39"/>
      <c r="W4217" s="39"/>
      <c r="X4217" s="39"/>
      <c r="Y4217" s="39"/>
      <c r="AN4217" s="68"/>
      <c r="AO4217" s="68"/>
    </row>
    <row r="4218" spans="1:41" s="43" customFormat="1" x14ac:dyDescent="0.25">
      <c r="A4218" s="42"/>
      <c r="B4218" s="42"/>
      <c r="C4218" s="42"/>
      <c r="D4218" s="42"/>
      <c r="E4218" s="42"/>
      <c r="F4218" s="62"/>
      <c r="G4218" s="62"/>
      <c r="H4218" s="63"/>
      <c r="I4218" s="293"/>
      <c r="K4218" s="42"/>
      <c r="L4218" s="42"/>
      <c r="M4218" s="42"/>
      <c r="N4218" s="42"/>
      <c r="O4218" s="63"/>
      <c r="P4218" s="42"/>
      <c r="Q4218" s="42"/>
      <c r="S4218" s="42"/>
      <c r="T4218" s="39"/>
      <c r="U4218" s="39"/>
      <c r="V4218" s="39"/>
      <c r="W4218" s="39"/>
      <c r="X4218" s="39"/>
      <c r="Y4218" s="39"/>
      <c r="AN4218" s="68"/>
      <c r="AO4218" s="68"/>
    </row>
    <row r="4219" spans="1:41" s="43" customFormat="1" x14ac:dyDescent="0.25">
      <c r="A4219" s="42"/>
      <c r="B4219" s="42"/>
      <c r="C4219" s="42"/>
      <c r="D4219" s="42"/>
      <c r="E4219" s="42"/>
      <c r="F4219" s="62"/>
      <c r="G4219" s="62"/>
      <c r="H4219" s="63"/>
      <c r="I4219" s="293"/>
      <c r="K4219" s="42"/>
      <c r="L4219" s="42"/>
      <c r="M4219" s="42"/>
      <c r="N4219" s="42"/>
      <c r="O4219" s="63"/>
      <c r="P4219" s="42"/>
      <c r="Q4219" s="42"/>
      <c r="S4219" s="42"/>
      <c r="T4219" s="39"/>
      <c r="U4219" s="39"/>
      <c r="V4219" s="39"/>
      <c r="W4219" s="39"/>
      <c r="X4219" s="39"/>
      <c r="Y4219" s="39"/>
      <c r="AN4219" s="68"/>
      <c r="AO4219" s="68"/>
    </row>
    <row r="4220" spans="1:41" s="43" customFormat="1" x14ac:dyDescent="0.25">
      <c r="A4220" s="42"/>
      <c r="B4220" s="42"/>
      <c r="C4220" s="42"/>
      <c r="D4220" s="42"/>
      <c r="E4220" s="42"/>
      <c r="F4220" s="62"/>
      <c r="G4220" s="62"/>
      <c r="H4220" s="63"/>
      <c r="I4220" s="293"/>
      <c r="K4220" s="42"/>
      <c r="L4220" s="42"/>
      <c r="M4220" s="42"/>
      <c r="N4220" s="42"/>
      <c r="O4220" s="63"/>
      <c r="P4220" s="42"/>
      <c r="Q4220" s="42"/>
      <c r="S4220" s="42"/>
      <c r="T4220" s="39"/>
      <c r="U4220" s="39"/>
      <c r="V4220" s="39"/>
      <c r="W4220" s="39"/>
      <c r="X4220" s="39"/>
      <c r="Y4220" s="39"/>
      <c r="AN4220" s="68"/>
      <c r="AO4220" s="68"/>
    </row>
    <row r="4221" spans="1:41" s="43" customFormat="1" x14ac:dyDescent="0.25">
      <c r="A4221" s="42"/>
      <c r="B4221" s="42"/>
      <c r="C4221" s="42"/>
      <c r="D4221" s="42"/>
      <c r="E4221" s="42"/>
      <c r="F4221" s="62"/>
      <c r="G4221" s="62"/>
      <c r="H4221" s="63"/>
      <c r="I4221" s="293"/>
      <c r="K4221" s="42"/>
      <c r="L4221" s="42"/>
      <c r="M4221" s="42"/>
      <c r="N4221" s="42"/>
      <c r="O4221" s="63"/>
      <c r="P4221" s="42"/>
      <c r="Q4221" s="42"/>
      <c r="S4221" s="42"/>
      <c r="T4221" s="39"/>
      <c r="U4221" s="39"/>
      <c r="V4221" s="39"/>
      <c r="W4221" s="39"/>
      <c r="X4221" s="39"/>
      <c r="Y4221" s="39"/>
      <c r="AN4221" s="68"/>
      <c r="AO4221" s="68"/>
    </row>
    <row r="4222" spans="1:41" s="43" customFormat="1" x14ac:dyDescent="0.25">
      <c r="A4222" s="42"/>
      <c r="B4222" s="42"/>
      <c r="C4222" s="42"/>
      <c r="D4222" s="42"/>
      <c r="E4222" s="42"/>
      <c r="F4222" s="62"/>
      <c r="G4222" s="62"/>
      <c r="H4222" s="63"/>
      <c r="I4222" s="293"/>
      <c r="K4222" s="42"/>
      <c r="L4222" s="42"/>
      <c r="M4222" s="42"/>
      <c r="N4222" s="42"/>
      <c r="O4222" s="63"/>
      <c r="P4222" s="42"/>
      <c r="Q4222" s="42"/>
      <c r="S4222" s="42"/>
      <c r="T4222" s="39"/>
      <c r="U4222" s="39"/>
      <c r="V4222" s="39"/>
      <c r="W4222" s="39"/>
      <c r="X4222" s="39"/>
      <c r="Y4222" s="39"/>
      <c r="AN4222" s="68"/>
      <c r="AO4222" s="68"/>
    </row>
    <row r="4223" spans="1:41" s="43" customFormat="1" x14ac:dyDescent="0.25">
      <c r="A4223" s="42"/>
      <c r="B4223" s="42"/>
      <c r="C4223" s="42"/>
      <c r="D4223" s="42"/>
      <c r="E4223" s="42"/>
      <c r="F4223" s="62"/>
      <c r="G4223" s="62"/>
      <c r="H4223" s="63"/>
      <c r="I4223" s="293"/>
      <c r="K4223" s="42"/>
      <c r="L4223" s="42"/>
      <c r="M4223" s="42"/>
      <c r="N4223" s="42"/>
      <c r="O4223" s="63"/>
      <c r="P4223" s="42"/>
      <c r="Q4223" s="42"/>
      <c r="S4223" s="42"/>
      <c r="T4223" s="39"/>
      <c r="U4223" s="39"/>
      <c r="V4223" s="39"/>
      <c r="W4223" s="39"/>
      <c r="X4223" s="39"/>
      <c r="Y4223" s="39"/>
      <c r="AN4223" s="68"/>
      <c r="AO4223" s="68"/>
    </row>
    <row r="4224" spans="1:41" s="43" customFormat="1" x14ac:dyDescent="0.25">
      <c r="A4224" s="42"/>
      <c r="B4224" s="42"/>
      <c r="C4224" s="42"/>
      <c r="D4224" s="42"/>
      <c r="E4224" s="42"/>
      <c r="F4224" s="62"/>
      <c r="G4224" s="62"/>
      <c r="H4224" s="63"/>
      <c r="I4224" s="293"/>
      <c r="K4224" s="42"/>
      <c r="L4224" s="42"/>
      <c r="M4224" s="42"/>
      <c r="N4224" s="42"/>
      <c r="O4224" s="63"/>
      <c r="P4224" s="42"/>
      <c r="Q4224" s="42"/>
      <c r="S4224" s="42"/>
      <c r="T4224" s="39"/>
      <c r="U4224" s="39"/>
      <c r="V4224" s="39"/>
      <c r="W4224" s="39"/>
      <c r="X4224" s="39"/>
      <c r="Y4224" s="39"/>
      <c r="AN4224" s="68"/>
      <c r="AO4224" s="68"/>
    </row>
    <row r="4225" spans="1:41" s="43" customFormat="1" x14ac:dyDescent="0.25">
      <c r="A4225" s="42"/>
      <c r="B4225" s="42"/>
      <c r="C4225" s="42"/>
      <c r="D4225" s="42"/>
      <c r="E4225" s="42"/>
      <c r="F4225" s="62"/>
      <c r="G4225" s="62"/>
      <c r="H4225" s="63"/>
      <c r="I4225" s="293"/>
      <c r="K4225" s="42"/>
      <c r="L4225" s="42"/>
      <c r="M4225" s="42"/>
      <c r="N4225" s="42"/>
      <c r="O4225" s="63"/>
      <c r="P4225" s="42"/>
      <c r="Q4225" s="42"/>
      <c r="S4225" s="42"/>
      <c r="T4225" s="39"/>
      <c r="U4225" s="39"/>
      <c r="V4225" s="39"/>
      <c r="W4225" s="39"/>
      <c r="X4225" s="39"/>
      <c r="Y4225" s="39"/>
      <c r="AN4225" s="68"/>
      <c r="AO4225" s="68"/>
    </row>
    <row r="4226" spans="1:41" s="43" customFormat="1" x14ac:dyDescent="0.25">
      <c r="A4226" s="42"/>
      <c r="B4226" s="42"/>
      <c r="C4226" s="42"/>
      <c r="D4226" s="42"/>
      <c r="E4226" s="42"/>
      <c r="F4226" s="62"/>
      <c r="G4226" s="62"/>
      <c r="H4226" s="63"/>
      <c r="I4226" s="293"/>
      <c r="K4226" s="42"/>
      <c r="L4226" s="42"/>
      <c r="M4226" s="42"/>
      <c r="N4226" s="42"/>
      <c r="O4226" s="63"/>
      <c r="P4226" s="42"/>
      <c r="Q4226" s="42"/>
      <c r="S4226" s="42"/>
      <c r="T4226" s="39"/>
      <c r="U4226" s="39"/>
      <c r="V4226" s="39"/>
      <c r="W4226" s="39"/>
      <c r="X4226" s="39"/>
      <c r="Y4226" s="39"/>
      <c r="AN4226" s="68"/>
      <c r="AO4226" s="68"/>
    </row>
    <row r="4227" spans="1:41" s="43" customFormat="1" x14ac:dyDescent="0.25">
      <c r="A4227" s="42"/>
      <c r="B4227" s="42"/>
      <c r="C4227" s="42"/>
      <c r="D4227" s="42"/>
      <c r="E4227" s="42"/>
      <c r="F4227" s="62"/>
      <c r="G4227" s="62"/>
      <c r="H4227" s="63"/>
      <c r="I4227" s="293"/>
      <c r="K4227" s="42"/>
      <c r="L4227" s="42"/>
      <c r="M4227" s="42"/>
      <c r="N4227" s="42"/>
      <c r="O4227" s="63"/>
      <c r="P4227" s="42"/>
      <c r="Q4227" s="42"/>
      <c r="S4227" s="42"/>
      <c r="T4227" s="39"/>
      <c r="U4227" s="39"/>
      <c r="V4227" s="39"/>
      <c r="W4227" s="39"/>
      <c r="X4227" s="39"/>
      <c r="Y4227" s="39"/>
      <c r="AN4227" s="68"/>
      <c r="AO4227" s="68"/>
    </row>
    <row r="4228" spans="1:41" s="43" customFormat="1" x14ac:dyDescent="0.25">
      <c r="A4228" s="42"/>
      <c r="B4228" s="42"/>
      <c r="C4228" s="42"/>
      <c r="D4228" s="42"/>
      <c r="E4228" s="42"/>
      <c r="F4228" s="62"/>
      <c r="G4228" s="62"/>
      <c r="H4228" s="63"/>
      <c r="I4228" s="293"/>
      <c r="K4228" s="42"/>
      <c r="L4228" s="42"/>
      <c r="M4228" s="42"/>
      <c r="N4228" s="42"/>
      <c r="O4228" s="63"/>
      <c r="P4228" s="42"/>
      <c r="Q4228" s="42"/>
      <c r="S4228" s="42"/>
      <c r="T4228" s="39"/>
      <c r="U4228" s="39"/>
      <c r="V4228" s="39"/>
      <c r="W4228" s="39"/>
      <c r="X4228" s="39"/>
      <c r="Y4228" s="39"/>
      <c r="AN4228" s="68"/>
      <c r="AO4228" s="68"/>
    </row>
    <row r="4229" spans="1:41" s="43" customFormat="1" x14ac:dyDescent="0.25">
      <c r="A4229" s="42"/>
      <c r="B4229" s="42"/>
      <c r="C4229" s="42"/>
      <c r="D4229" s="42"/>
      <c r="E4229" s="42"/>
      <c r="F4229" s="62"/>
      <c r="G4229" s="62"/>
      <c r="H4229" s="63"/>
      <c r="I4229" s="293"/>
      <c r="K4229" s="42"/>
      <c r="L4229" s="42"/>
      <c r="M4229" s="42"/>
      <c r="N4229" s="42"/>
      <c r="O4229" s="63"/>
      <c r="P4229" s="42"/>
      <c r="Q4229" s="42"/>
      <c r="S4229" s="42"/>
      <c r="T4229" s="39"/>
      <c r="U4229" s="39"/>
      <c r="V4229" s="39"/>
      <c r="W4229" s="39"/>
      <c r="X4229" s="39"/>
      <c r="Y4229" s="39"/>
      <c r="AN4229" s="68"/>
      <c r="AO4229" s="68"/>
    </row>
    <row r="4230" spans="1:41" s="43" customFormat="1" x14ac:dyDescent="0.25">
      <c r="A4230" s="42"/>
      <c r="B4230" s="42"/>
      <c r="C4230" s="42"/>
      <c r="D4230" s="42"/>
      <c r="E4230" s="42"/>
      <c r="F4230" s="62"/>
      <c r="G4230" s="62"/>
      <c r="H4230" s="63"/>
      <c r="I4230" s="293"/>
      <c r="K4230" s="42"/>
      <c r="L4230" s="42"/>
      <c r="M4230" s="42"/>
      <c r="N4230" s="42"/>
      <c r="O4230" s="63"/>
      <c r="P4230" s="42"/>
      <c r="Q4230" s="42"/>
      <c r="S4230" s="42"/>
      <c r="T4230" s="39"/>
      <c r="U4230" s="39"/>
      <c r="V4230" s="39"/>
      <c r="W4230" s="39"/>
      <c r="X4230" s="39"/>
      <c r="Y4230" s="39"/>
      <c r="AN4230" s="68"/>
      <c r="AO4230" s="68"/>
    </row>
    <row r="4231" spans="1:41" s="43" customFormat="1" x14ac:dyDescent="0.25">
      <c r="A4231" s="42"/>
      <c r="B4231" s="42"/>
      <c r="C4231" s="42"/>
      <c r="D4231" s="42"/>
      <c r="E4231" s="42"/>
      <c r="F4231" s="62"/>
      <c r="G4231" s="62"/>
      <c r="H4231" s="63"/>
      <c r="I4231" s="293"/>
      <c r="K4231" s="42"/>
      <c r="L4231" s="42"/>
      <c r="M4231" s="42"/>
      <c r="N4231" s="42"/>
      <c r="O4231" s="63"/>
      <c r="P4231" s="42"/>
      <c r="Q4231" s="42"/>
      <c r="S4231" s="42"/>
      <c r="T4231" s="39"/>
      <c r="U4231" s="39"/>
      <c r="V4231" s="39"/>
      <c r="W4231" s="39"/>
      <c r="X4231" s="39"/>
      <c r="Y4231" s="39"/>
      <c r="AN4231" s="68"/>
      <c r="AO4231" s="68"/>
    </row>
    <row r="4232" spans="1:41" s="43" customFormat="1" x14ac:dyDescent="0.25">
      <c r="A4232" s="42"/>
      <c r="B4232" s="42"/>
      <c r="C4232" s="42"/>
      <c r="D4232" s="42"/>
      <c r="E4232" s="42"/>
      <c r="F4232" s="62"/>
      <c r="G4232" s="62"/>
      <c r="H4232" s="63"/>
      <c r="I4232" s="293"/>
      <c r="K4232" s="42"/>
      <c r="L4232" s="42"/>
      <c r="M4232" s="42"/>
      <c r="N4232" s="42"/>
      <c r="O4232" s="63"/>
      <c r="P4232" s="42"/>
      <c r="Q4232" s="42"/>
      <c r="S4232" s="42"/>
      <c r="T4232" s="39"/>
      <c r="U4232" s="39"/>
      <c r="V4232" s="39"/>
      <c r="W4232" s="39"/>
      <c r="X4232" s="39"/>
      <c r="Y4232" s="39"/>
      <c r="AN4232" s="68"/>
      <c r="AO4232" s="68"/>
    </row>
    <row r="4233" spans="1:41" s="43" customFormat="1" x14ac:dyDescent="0.25">
      <c r="A4233" s="42"/>
      <c r="B4233" s="42"/>
      <c r="C4233" s="42"/>
      <c r="D4233" s="42"/>
      <c r="E4233" s="42"/>
      <c r="F4233" s="62"/>
      <c r="G4233" s="62"/>
      <c r="H4233" s="63"/>
      <c r="I4233" s="293"/>
      <c r="K4233" s="42"/>
      <c r="L4233" s="42"/>
      <c r="M4233" s="42"/>
      <c r="N4233" s="42"/>
      <c r="O4233" s="63"/>
      <c r="P4233" s="42"/>
      <c r="Q4233" s="42"/>
      <c r="S4233" s="42"/>
      <c r="T4233" s="39"/>
      <c r="U4233" s="39"/>
      <c r="V4233" s="39"/>
      <c r="W4233" s="39"/>
      <c r="X4233" s="39"/>
      <c r="Y4233" s="39"/>
      <c r="AN4233" s="68"/>
      <c r="AO4233" s="68"/>
    </row>
    <row r="4234" spans="1:41" s="43" customFormat="1" x14ac:dyDescent="0.25">
      <c r="A4234" s="42"/>
      <c r="B4234" s="42"/>
      <c r="C4234" s="42"/>
      <c r="D4234" s="42"/>
      <c r="E4234" s="42"/>
      <c r="F4234" s="62"/>
      <c r="G4234" s="62"/>
      <c r="H4234" s="63"/>
      <c r="I4234" s="293"/>
      <c r="K4234" s="42"/>
      <c r="L4234" s="42"/>
      <c r="M4234" s="42"/>
      <c r="N4234" s="42"/>
      <c r="O4234" s="63"/>
      <c r="P4234" s="42"/>
      <c r="Q4234" s="42"/>
      <c r="S4234" s="42"/>
      <c r="T4234" s="39"/>
      <c r="U4234" s="39"/>
      <c r="V4234" s="39"/>
      <c r="W4234" s="39"/>
      <c r="X4234" s="39"/>
      <c r="Y4234" s="39"/>
      <c r="AN4234" s="68"/>
      <c r="AO4234" s="68"/>
    </row>
    <row r="4235" spans="1:41" s="43" customFormat="1" x14ac:dyDescent="0.25">
      <c r="A4235" s="42"/>
      <c r="B4235" s="42"/>
      <c r="C4235" s="42"/>
      <c r="D4235" s="42"/>
      <c r="E4235" s="42"/>
      <c r="F4235" s="62"/>
      <c r="G4235" s="62"/>
      <c r="H4235" s="63"/>
      <c r="I4235" s="293"/>
      <c r="K4235" s="42"/>
      <c r="L4235" s="42"/>
      <c r="M4235" s="42"/>
      <c r="N4235" s="42"/>
      <c r="O4235" s="63"/>
      <c r="P4235" s="42"/>
      <c r="Q4235" s="42"/>
      <c r="S4235" s="42"/>
      <c r="T4235" s="39"/>
      <c r="U4235" s="39"/>
      <c r="V4235" s="39"/>
      <c r="W4235" s="39"/>
      <c r="X4235" s="39"/>
      <c r="Y4235" s="39"/>
      <c r="AN4235" s="68"/>
      <c r="AO4235" s="68"/>
    </row>
    <row r="4236" spans="1:41" s="43" customFormat="1" x14ac:dyDescent="0.25">
      <c r="A4236" s="42"/>
      <c r="B4236" s="42"/>
      <c r="C4236" s="42"/>
      <c r="D4236" s="42"/>
      <c r="E4236" s="42"/>
      <c r="F4236" s="62"/>
      <c r="G4236" s="62"/>
      <c r="H4236" s="63"/>
      <c r="I4236" s="293"/>
      <c r="K4236" s="42"/>
      <c r="L4236" s="42"/>
      <c r="M4236" s="42"/>
      <c r="N4236" s="42"/>
      <c r="O4236" s="63"/>
      <c r="P4236" s="42"/>
      <c r="Q4236" s="42"/>
      <c r="S4236" s="42"/>
      <c r="T4236" s="39"/>
      <c r="U4236" s="39"/>
      <c r="V4236" s="39"/>
      <c r="W4236" s="39"/>
      <c r="X4236" s="39"/>
      <c r="Y4236" s="39"/>
      <c r="AN4236" s="68"/>
      <c r="AO4236" s="68"/>
    </row>
    <row r="4237" spans="1:41" s="43" customFormat="1" x14ac:dyDescent="0.25">
      <c r="A4237" s="42"/>
      <c r="B4237" s="42"/>
      <c r="C4237" s="42"/>
      <c r="D4237" s="42"/>
      <c r="E4237" s="42"/>
      <c r="F4237" s="62"/>
      <c r="G4237" s="62"/>
      <c r="H4237" s="63"/>
      <c r="I4237" s="293"/>
      <c r="K4237" s="42"/>
      <c r="L4237" s="42"/>
      <c r="M4237" s="42"/>
      <c r="N4237" s="42"/>
      <c r="O4237" s="63"/>
      <c r="P4237" s="42"/>
      <c r="Q4237" s="42"/>
      <c r="S4237" s="42"/>
      <c r="T4237" s="39"/>
      <c r="U4237" s="39"/>
      <c r="V4237" s="39"/>
      <c r="W4237" s="39"/>
      <c r="X4237" s="39"/>
      <c r="Y4237" s="39"/>
      <c r="AN4237" s="68"/>
      <c r="AO4237" s="68"/>
    </row>
    <row r="4238" spans="1:41" s="43" customFormat="1" x14ac:dyDescent="0.25">
      <c r="A4238" s="42"/>
      <c r="B4238" s="42"/>
      <c r="C4238" s="42"/>
      <c r="D4238" s="42"/>
      <c r="E4238" s="42"/>
      <c r="F4238" s="62"/>
      <c r="G4238" s="62"/>
      <c r="H4238" s="63"/>
      <c r="I4238" s="293"/>
      <c r="K4238" s="42"/>
      <c r="L4238" s="42"/>
      <c r="M4238" s="42"/>
      <c r="N4238" s="42"/>
      <c r="O4238" s="63"/>
      <c r="P4238" s="42"/>
      <c r="Q4238" s="42"/>
      <c r="S4238" s="42"/>
      <c r="T4238" s="39"/>
      <c r="U4238" s="39"/>
      <c r="V4238" s="39"/>
      <c r="W4238" s="39"/>
      <c r="X4238" s="39"/>
      <c r="Y4238" s="39"/>
      <c r="AN4238" s="68"/>
      <c r="AO4238" s="68"/>
    </row>
    <row r="4239" spans="1:41" s="43" customFormat="1" x14ac:dyDescent="0.25">
      <c r="A4239" s="42"/>
      <c r="B4239" s="42"/>
      <c r="C4239" s="42"/>
      <c r="D4239" s="42"/>
      <c r="E4239" s="42"/>
      <c r="F4239" s="62"/>
      <c r="G4239" s="62"/>
      <c r="H4239" s="63"/>
      <c r="I4239" s="293"/>
      <c r="K4239" s="42"/>
      <c r="L4239" s="42"/>
      <c r="M4239" s="42"/>
      <c r="N4239" s="42"/>
      <c r="O4239" s="63"/>
      <c r="P4239" s="42"/>
      <c r="Q4239" s="42"/>
      <c r="S4239" s="42"/>
      <c r="T4239" s="39"/>
      <c r="U4239" s="39"/>
      <c r="V4239" s="39"/>
      <c r="W4239" s="39"/>
      <c r="X4239" s="39"/>
      <c r="Y4239" s="39"/>
      <c r="AN4239" s="68"/>
      <c r="AO4239" s="68"/>
    </row>
    <row r="4240" spans="1:41" s="43" customFormat="1" x14ac:dyDescent="0.25">
      <c r="A4240" s="42"/>
      <c r="B4240" s="42"/>
      <c r="C4240" s="42"/>
      <c r="D4240" s="42"/>
      <c r="E4240" s="42"/>
      <c r="F4240" s="62"/>
      <c r="G4240" s="62"/>
      <c r="H4240" s="63"/>
      <c r="I4240" s="293"/>
      <c r="K4240" s="42"/>
      <c r="L4240" s="42"/>
      <c r="M4240" s="42"/>
      <c r="N4240" s="42"/>
      <c r="O4240" s="63"/>
      <c r="P4240" s="42"/>
      <c r="Q4240" s="42"/>
      <c r="S4240" s="42"/>
      <c r="T4240" s="39"/>
      <c r="U4240" s="39"/>
      <c r="V4240" s="39"/>
      <c r="W4240" s="39"/>
      <c r="X4240" s="39"/>
      <c r="Y4240" s="39"/>
      <c r="AN4240" s="68"/>
      <c r="AO4240" s="68"/>
    </row>
    <row r="4241" spans="1:41" s="43" customFormat="1" x14ac:dyDescent="0.25">
      <c r="A4241" s="42"/>
      <c r="B4241" s="42"/>
      <c r="C4241" s="42"/>
      <c r="D4241" s="42"/>
      <c r="E4241" s="42"/>
      <c r="F4241" s="62"/>
      <c r="G4241" s="62"/>
      <c r="H4241" s="63"/>
      <c r="I4241" s="293"/>
      <c r="K4241" s="42"/>
      <c r="L4241" s="42"/>
      <c r="M4241" s="42"/>
      <c r="N4241" s="42"/>
      <c r="O4241" s="63"/>
      <c r="P4241" s="42"/>
      <c r="Q4241" s="42"/>
      <c r="S4241" s="42"/>
      <c r="T4241" s="39"/>
      <c r="U4241" s="39"/>
      <c r="V4241" s="39"/>
      <c r="W4241" s="39"/>
      <c r="X4241" s="39"/>
      <c r="Y4241" s="39"/>
      <c r="AN4241" s="68"/>
      <c r="AO4241" s="68"/>
    </row>
    <row r="4242" spans="1:41" s="43" customFormat="1" x14ac:dyDescent="0.25">
      <c r="A4242" s="42"/>
      <c r="B4242" s="42"/>
      <c r="C4242" s="42"/>
      <c r="D4242" s="42"/>
      <c r="E4242" s="42"/>
      <c r="F4242" s="62"/>
      <c r="G4242" s="62"/>
      <c r="H4242" s="63"/>
      <c r="I4242" s="293"/>
      <c r="K4242" s="42"/>
      <c r="L4242" s="42"/>
      <c r="M4242" s="42"/>
      <c r="N4242" s="42"/>
      <c r="O4242" s="63"/>
      <c r="P4242" s="42"/>
      <c r="Q4242" s="42"/>
      <c r="S4242" s="42"/>
      <c r="T4242" s="39"/>
      <c r="U4242" s="39"/>
      <c r="V4242" s="39"/>
      <c r="W4242" s="39"/>
      <c r="X4242" s="39"/>
      <c r="Y4242" s="39"/>
      <c r="AN4242" s="68"/>
      <c r="AO4242" s="68"/>
    </row>
    <row r="4243" spans="1:41" s="43" customFormat="1" x14ac:dyDescent="0.25">
      <c r="A4243" s="42"/>
      <c r="B4243" s="42"/>
      <c r="C4243" s="42"/>
      <c r="D4243" s="42"/>
      <c r="E4243" s="42"/>
      <c r="F4243" s="62"/>
      <c r="G4243" s="62"/>
      <c r="H4243" s="63"/>
      <c r="I4243" s="293"/>
      <c r="K4243" s="42"/>
      <c r="L4243" s="42"/>
      <c r="M4243" s="42"/>
      <c r="N4243" s="42"/>
      <c r="O4243" s="63"/>
      <c r="P4243" s="42"/>
      <c r="Q4243" s="42"/>
      <c r="S4243" s="42"/>
      <c r="T4243" s="39"/>
      <c r="U4243" s="39"/>
      <c r="V4243" s="39"/>
      <c r="W4243" s="39"/>
      <c r="X4243" s="39"/>
      <c r="Y4243" s="39"/>
      <c r="AN4243" s="68"/>
      <c r="AO4243" s="68"/>
    </row>
    <row r="4244" spans="1:41" s="43" customFormat="1" x14ac:dyDescent="0.25">
      <c r="A4244" s="42"/>
      <c r="B4244" s="42"/>
      <c r="C4244" s="42"/>
      <c r="D4244" s="42"/>
      <c r="E4244" s="42"/>
      <c r="F4244" s="62"/>
      <c r="G4244" s="62"/>
      <c r="H4244" s="63"/>
      <c r="I4244" s="293"/>
      <c r="K4244" s="42"/>
      <c r="L4244" s="42"/>
      <c r="M4244" s="42"/>
      <c r="N4244" s="42"/>
      <c r="O4244" s="63"/>
      <c r="P4244" s="42"/>
      <c r="Q4244" s="42"/>
      <c r="S4244" s="42"/>
      <c r="T4244" s="39"/>
      <c r="U4244" s="39"/>
      <c r="V4244" s="39"/>
      <c r="W4244" s="39"/>
      <c r="X4244" s="39"/>
      <c r="Y4244" s="39"/>
      <c r="AN4244" s="68"/>
      <c r="AO4244" s="68"/>
    </row>
    <row r="4245" spans="1:41" s="43" customFormat="1" x14ac:dyDescent="0.25">
      <c r="A4245" s="42"/>
      <c r="B4245" s="42"/>
      <c r="C4245" s="42"/>
      <c r="D4245" s="42"/>
      <c r="E4245" s="42"/>
      <c r="F4245" s="62"/>
      <c r="G4245" s="62"/>
      <c r="H4245" s="63"/>
      <c r="I4245" s="293"/>
      <c r="K4245" s="42"/>
      <c r="L4245" s="42"/>
      <c r="M4245" s="42"/>
      <c r="N4245" s="42"/>
      <c r="O4245" s="63"/>
      <c r="P4245" s="42"/>
      <c r="Q4245" s="42"/>
      <c r="S4245" s="42"/>
      <c r="T4245" s="39"/>
      <c r="U4245" s="39"/>
      <c r="V4245" s="39"/>
      <c r="W4245" s="39"/>
      <c r="X4245" s="39"/>
      <c r="Y4245" s="39"/>
      <c r="AN4245" s="68"/>
      <c r="AO4245" s="68"/>
    </row>
    <row r="4246" spans="1:41" s="43" customFormat="1" x14ac:dyDescent="0.25">
      <c r="A4246" s="42"/>
      <c r="B4246" s="42"/>
      <c r="C4246" s="42"/>
      <c r="D4246" s="42"/>
      <c r="E4246" s="42"/>
      <c r="F4246" s="62"/>
      <c r="G4246" s="62"/>
      <c r="H4246" s="63"/>
      <c r="I4246" s="293"/>
      <c r="K4246" s="42"/>
      <c r="L4246" s="42"/>
      <c r="M4246" s="42"/>
      <c r="N4246" s="42"/>
      <c r="O4246" s="63"/>
      <c r="P4246" s="42"/>
      <c r="Q4246" s="42"/>
      <c r="S4246" s="42"/>
      <c r="T4246" s="39"/>
      <c r="U4246" s="39"/>
      <c r="V4246" s="39"/>
      <c r="W4246" s="39"/>
      <c r="X4246" s="39"/>
      <c r="Y4246" s="39"/>
      <c r="AN4246" s="68"/>
      <c r="AO4246" s="68"/>
    </row>
    <row r="4247" spans="1:41" s="43" customFormat="1" x14ac:dyDescent="0.25">
      <c r="A4247" s="42"/>
      <c r="B4247" s="42"/>
      <c r="C4247" s="42"/>
      <c r="D4247" s="42"/>
      <c r="E4247" s="42"/>
      <c r="F4247" s="62"/>
      <c r="G4247" s="62"/>
      <c r="H4247" s="63"/>
      <c r="I4247" s="293"/>
      <c r="K4247" s="42"/>
      <c r="L4247" s="42"/>
      <c r="M4247" s="42"/>
      <c r="N4247" s="42"/>
      <c r="O4247" s="63"/>
      <c r="P4247" s="42"/>
      <c r="Q4247" s="42"/>
      <c r="S4247" s="42"/>
      <c r="T4247" s="39"/>
      <c r="U4247" s="39"/>
      <c r="V4247" s="39"/>
      <c r="W4247" s="39"/>
      <c r="X4247" s="39"/>
      <c r="Y4247" s="39"/>
      <c r="AN4247" s="68"/>
      <c r="AO4247" s="68"/>
    </row>
    <row r="4248" spans="1:41" s="43" customFormat="1" x14ac:dyDescent="0.25">
      <c r="A4248" s="42"/>
      <c r="B4248" s="42"/>
      <c r="C4248" s="42"/>
      <c r="D4248" s="42"/>
      <c r="E4248" s="42"/>
      <c r="F4248" s="62"/>
      <c r="G4248" s="62"/>
      <c r="H4248" s="63"/>
      <c r="I4248" s="293"/>
      <c r="K4248" s="42"/>
      <c r="L4248" s="42"/>
      <c r="M4248" s="42"/>
      <c r="N4248" s="42"/>
      <c r="O4248" s="63"/>
      <c r="P4248" s="42"/>
      <c r="Q4248" s="42"/>
      <c r="S4248" s="42"/>
      <c r="T4248" s="39"/>
      <c r="U4248" s="39"/>
      <c r="V4248" s="39"/>
      <c r="W4248" s="39"/>
      <c r="X4248" s="39"/>
      <c r="Y4248" s="39"/>
      <c r="AN4248" s="68"/>
      <c r="AO4248" s="68"/>
    </row>
    <row r="4249" spans="1:41" s="43" customFormat="1" x14ac:dyDescent="0.25">
      <c r="A4249" s="42"/>
      <c r="B4249" s="42"/>
      <c r="C4249" s="42"/>
      <c r="D4249" s="42"/>
      <c r="E4249" s="42"/>
      <c r="F4249" s="62"/>
      <c r="G4249" s="62"/>
      <c r="H4249" s="63"/>
      <c r="I4249" s="293"/>
      <c r="K4249" s="42"/>
      <c r="L4249" s="42"/>
      <c r="M4249" s="42"/>
      <c r="N4249" s="42"/>
      <c r="O4249" s="63"/>
      <c r="P4249" s="42"/>
      <c r="Q4249" s="42"/>
      <c r="S4249" s="42"/>
      <c r="T4249" s="39"/>
      <c r="U4249" s="39"/>
      <c r="V4249" s="39"/>
      <c r="W4249" s="39"/>
      <c r="X4249" s="39"/>
      <c r="Y4249" s="39"/>
      <c r="AN4249" s="68"/>
      <c r="AO4249" s="68"/>
    </row>
    <row r="4250" spans="1:41" s="43" customFormat="1" x14ac:dyDescent="0.25">
      <c r="A4250" s="42"/>
      <c r="B4250" s="42"/>
      <c r="C4250" s="42"/>
      <c r="D4250" s="42"/>
      <c r="E4250" s="42"/>
      <c r="F4250" s="62"/>
      <c r="G4250" s="62"/>
      <c r="H4250" s="63"/>
      <c r="I4250" s="293"/>
      <c r="K4250" s="42"/>
      <c r="L4250" s="42"/>
      <c r="M4250" s="42"/>
      <c r="N4250" s="42"/>
      <c r="O4250" s="63"/>
      <c r="P4250" s="42"/>
      <c r="Q4250" s="42"/>
      <c r="S4250" s="42"/>
      <c r="T4250" s="39"/>
      <c r="U4250" s="39"/>
      <c r="V4250" s="39"/>
      <c r="W4250" s="39"/>
      <c r="X4250" s="39"/>
      <c r="Y4250" s="39"/>
      <c r="AN4250" s="68"/>
      <c r="AO4250" s="68"/>
    </row>
    <row r="4251" spans="1:41" s="43" customFormat="1" x14ac:dyDescent="0.25">
      <c r="A4251" s="42"/>
      <c r="B4251" s="42"/>
      <c r="C4251" s="42"/>
      <c r="D4251" s="42"/>
      <c r="E4251" s="42"/>
      <c r="F4251" s="62"/>
      <c r="G4251" s="62"/>
      <c r="H4251" s="63"/>
      <c r="I4251" s="293"/>
      <c r="K4251" s="42"/>
      <c r="L4251" s="42"/>
      <c r="M4251" s="42"/>
      <c r="N4251" s="42"/>
      <c r="O4251" s="63"/>
      <c r="P4251" s="42"/>
      <c r="Q4251" s="42"/>
      <c r="S4251" s="42"/>
      <c r="T4251" s="39"/>
      <c r="U4251" s="39"/>
      <c r="V4251" s="39"/>
      <c r="W4251" s="39"/>
      <c r="X4251" s="39"/>
      <c r="Y4251" s="39"/>
      <c r="AN4251" s="68"/>
      <c r="AO4251" s="68"/>
    </row>
    <row r="4252" spans="1:41" s="43" customFormat="1" x14ac:dyDescent="0.25">
      <c r="A4252" s="42"/>
      <c r="B4252" s="42"/>
      <c r="C4252" s="42"/>
      <c r="D4252" s="42"/>
      <c r="E4252" s="42"/>
      <c r="F4252" s="62"/>
      <c r="G4252" s="62"/>
      <c r="H4252" s="63"/>
      <c r="I4252" s="293"/>
      <c r="K4252" s="42"/>
      <c r="L4252" s="42"/>
      <c r="M4252" s="42"/>
      <c r="N4252" s="42"/>
      <c r="O4252" s="63"/>
      <c r="P4252" s="42"/>
      <c r="Q4252" s="42"/>
      <c r="S4252" s="42"/>
      <c r="T4252" s="39"/>
      <c r="U4252" s="39"/>
      <c r="V4252" s="39"/>
      <c r="W4252" s="39"/>
      <c r="X4252" s="39"/>
      <c r="Y4252" s="39"/>
      <c r="AN4252" s="68"/>
      <c r="AO4252" s="68"/>
    </row>
    <row r="4253" spans="1:41" s="43" customFormat="1" x14ac:dyDescent="0.25">
      <c r="A4253" s="42"/>
      <c r="B4253" s="42"/>
      <c r="C4253" s="42"/>
      <c r="D4253" s="42"/>
      <c r="E4253" s="42"/>
      <c r="F4253" s="62"/>
      <c r="G4253" s="62"/>
      <c r="H4253" s="63"/>
      <c r="I4253" s="293"/>
      <c r="K4253" s="42"/>
      <c r="L4253" s="42"/>
      <c r="M4253" s="42"/>
      <c r="N4253" s="42"/>
      <c r="O4253" s="63"/>
      <c r="P4253" s="42"/>
      <c r="Q4253" s="42"/>
      <c r="S4253" s="42"/>
      <c r="T4253" s="39"/>
      <c r="U4253" s="39"/>
      <c r="V4253" s="39"/>
      <c r="W4253" s="39"/>
      <c r="X4253" s="39"/>
      <c r="Y4253" s="39"/>
      <c r="AN4253" s="68"/>
      <c r="AO4253" s="68"/>
    </row>
    <row r="4254" spans="1:41" s="43" customFormat="1" x14ac:dyDescent="0.25">
      <c r="A4254" s="42"/>
      <c r="B4254" s="42"/>
      <c r="C4254" s="42"/>
      <c r="D4254" s="42"/>
      <c r="E4254" s="42"/>
      <c r="F4254" s="62"/>
      <c r="G4254" s="62"/>
      <c r="H4254" s="63"/>
      <c r="I4254" s="293"/>
      <c r="K4254" s="42"/>
      <c r="L4254" s="42"/>
      <c r="M4254" s="42"/>
      <c r="N4254" s="42"/>
      <c r="O4254" s="63"/>
      <c r="P4254" s="42"/>
      <c r="Q4254" s="42"/>
      <c r="S4254" s="42"/>
      <c r="T4254" s="39"/>
      <c r="U4254" s="39"/>
      <c r="V4254" s="39"/>
      <c r="W4254" s="39"/>
      <c r="X4254" s="39"/>
      <c r="Y4254" s="39"/>
      <c r="AN4254" s="68"/>
      <c r="AO4254" s="68"/>
    </row>
    <row r="4255" spans="1:41" s="43" customFormat="1" x14ac:dyDescent="0.25">
      <c r="A4255" s="42"/>
      <c r="B4255" s="42"/>
      <c r="C4255" s="42"/>
      <c r="D4255" s="42"/>
      <c r="E4255" s="42"/>
      <c r="F4255" s="62"/>
      <c r="G4255" s="62"/>
      <c r="H4255" s="63"/>
      <c r="I4255" s="293"/>
      <c r="K4255" s="42"/>
      <c r="L4255" s="42"/>
      <c r="M4255" s="42"/>
      <c r="N4255" s="42"/>
      <c r="O4255" s="63"/>
      <c r="P4255" s="42"/>
      <c r="Q4255" s="42"/>
      <c r="S4255" s="42"/>
      <c r="T4255" s="39"/>
      <c r="U4255" s="39"/>
      <c r="V4255" s="39"/>
      <c r="W4255" s="39"/>
      <c r="X4255" s="39"/>
      <c r="Y4255" s="39"/>
      <c r="AN4255" s="68"/>
      <c r="AO4255" s="68"/>
    </row>
    <row r="4256" spans="1:41" s="43" customFormat="1" x14ac:dyDescent="0.25">
      <c r="A4256" s="42"/>
      <c r="B4256" s="42"/>
      <c r="C4256" s="42"/>
      <c r="D4256" s="42"/>
      <c r="E4256" s="42"/>
      <c r="F4256" s="62"/>
      <c r="G4256" s="62"/>
      <c r="H4256" s="63"/>
      <c r="I4256" s="293"/>
      <c r="K4256" s="42"/>
      <c r="L4256" s="42"/>
      <c r="M4256" s="42"/>
      <c r="N4256" s="42"/>
      <c r="O4256" s="63"/>
      <c r="P4256" s="42"/>
      <c r="Q4256" s="42"/>
      <c r="S4256" s="42"/>
      <c r="T4256" s="39"/>
      <c r="U4256" s="39"/>
      <c r="V4256" s="39"/>
      <c r="W4256" s="39"/>
      <c r="X4256" s="39"/>
      <c r="Y4256" s="39"/>
      <c r="AN4256" s="68"/>
      <c r="AO4256" s="68"/>
    </row>
    <row r="4257" spans="1:41" s="43" customFormat="1" x14ac:dyDescent="0.25">
      <c r="A4257" s="42"/>
      <c r="B4257" s="42"/>
      <c r="C4257" s="42"/>
      <c r="D4257" s="42"/>
      <c r="E4257" s="42"/>
      <c r="F4257" s="62"/>
      <c r="G4257" s="62"/>
      <c r="H4257" s="63"/>
      <c r="I4257" s="293"/>
      <c r="K4257" s="42"/>
      <c r="L4257" s="42"/>
      <c r="M4257" s="42"/>
      <c r="N4257" s="42"/>
      <c r="O4257" s="63"/>
      <c r="P4257" s="42"/>
      <c r="Q4257" s="42"/>
      <c r="S4257" s="42"/>
      <c r="T4257" s="39"/>
      <c r="U4257" s="39"/>
      <c r="V4257" s="39"/>
      <c r="W4257" s="39"/>
      <c r="X4257" s="39"/>
      <c r="Y4257" s="39"/>
      <c r="AN4257" s="68"/>
      <c r="AO4257" s="68"/>
    </row>
    <row r="4258" spans="1:41" s="43" customFormat="1" x14ac:dyDescent="0.25">
      <c r="A4258" s="42"/>
      <c r="B4258" s="42"/>
      <c r="C4258" s="42"/>
      <c r="D4258" s="42"/>
      <c r="E4258" s="42"/>
      <c r="F4258" s="62"/>
      <c r="G4258" s="62"/>
      <c r="H4258" s="63"/>
      <c r="I4258" s="293"/>
      <c r="K4258" s="42"/>
      <c r="L4258" s="42"/>
      <c r="M4258" s="42"/>
      <c r="N4258" s="42"/>
      <c r="O4258" s="63"/>
      <c r="P4258" s="42"/>
      <c r="Q4258" s="42"/>
      <c r="S4258" s="42"/>
      <c r="T4258" s="39"/>
      <c r="U4258" s="39"/>
      <c r="V4258" s="39"/>
      <c r="W4258" s="39"/>
      <c r="X4258" s="39"/>
      <c r="Y4258" s="39"/>
      <c r="AN4258" s="68"/>
      <c r="AO4258" s="68"/>
    </row>
    <row r="4259" spans="1:41" s="43" customFormat="1" x14ac:dyDescent="0.25">
      <c r="A4259" s="42"/>
      <c r="B4259" s="42"/>
      <c r="C4259" s="42"/>
      <c r="D4259" s="42"/>
      <c r="E4259" s="42"/>
      <c r="F4259" s="62"/>
      <c r="G4259" s="62"/>
      <c r="H4259" s="63"/>
      <c r="I4259" s="293"/>
      <c r="K4259" s="42"/>
      <c r="L4259" s="42"/>
      <c r="M4259" s="42"/>
      <c r="N4259" s="42"/>
      <c r="O4259" s="63"/>
      <c r="P4259" s="42"/>
      <c r="Q4259" s="42"/>
      <c r="S4259" s="42"/>
      <c r="T4259" s="39"/>
      <c r="U4259" s="39"/>
      <c r="V4259" s="39"/>
      <c r="W4259" s="39"/>
      <c r="X4259" s="39"/>
      <c r="Y4259" s="39"/>
      <c r="AN4259" s="68"/>
      <c r="AO4259" s="68"/>
    </row>
    <row r="4260" spans="1:41" s="43" customFormat="1" x14ac:dyDescent="0.25">
      <c r="A4260" s="42"/>
      <c r="B4260" s="42"/>
      <c r="C4260" s="42"/>
      <c r="D4260" s="42"/>
      <c r="E4260" s="42"/>
      <c r="F4260" s="62"/>
      <c r="G4260" s="62"/>
      <c r="H4260" s="63"/>
      <c r="I4260" s="293"/>
      <c r="K4260" s="42"/>
      <c r="L4260" s="42"/>
      <c r="M4260" s="42"/>
      <c r="N4260" s="42"/>
      <c r="O4260" s="63"/>
      <c r="P4260" s="42"/>
      <c r="Q4260" s="42"/>
      <c r="S4260" s="42"/>
      <c r="T4260" s="39"/>
      <c r="U4260" s="39"/>
      <c r="V4260" s="39"/>
      <c r="W4260" s="39"/>
      <c r="X4260" s="39"/>
      <c r="Y4260" s="39"/>
      <c r="AN4260" s="68"/>
      <c r="AO4260" s="68"/>
    </row>
    <row r="4261" spans="1:41" s="43" customFormat="1" x14ac:dyDescent="0.25">
      <c r="A4261" s="42"/>
      <c r="B4261" s="42"/>
      <c r="C4261" s="42"/>
      <c r="D4261" s="42"/>
      <c r="E4261" s="42"/>
      <c r="F4261" s="62"/>
      <c r="G4261" s="62"/>
      <c r="H4261" s="63"/>
      <c r="I4261" s="293"/>
      <c r="K4261" s="42"/>
      <c r="L4261" s="42"/>
      <c r="M4261" s="42"/>
      <c r="N4261" s="42"/>
      <c r="O4261" s="63"/>
      <c r="P4261" s="42"/>
      <c r="Q4261" s="42"/>
      <c r="S4261" s="42"/>
      <c r="T4261" s="39"/>
      <c r="U4261" s="39"/>
      <c r="V4261" s="39"/>
      <c r="W4261" s="39"/>
      <c r="X4261" s="39"/>
      <c r="Y4261" s="39"/>
      <c r="AN4261" s="68"/>
      <c r="AO4261" s="68"/>
    </row>
    <row r="4262" spans="1:41" s="43" customFormat="1" x14ac:dyDescent="0.25">
      <c r="A4262" s="42"/>
      <c r="B4262" s="42"/>
      <c r="C4262" s="42"/>
      <c r="D4262" s="42"/>
      <c r="E4262" s="42"/>
      <c r="F4262" s="62"/>
      <c r="G4262" s="62"/>
      <c r="H4262" s="63"/>
      <c r="I4262" s="293"/>
      <c r="K4262" s="42"/>
      <c r="L4262" s="42"/>
      <c r="M4262" s="42"/>
      <c r="N4262" s="42"/>
      <c r="O4262" s="63"/>
      <c r="P4262" s="42"/>
      <c r="Q4262" s="42"/>
      <c r="S4262" s="42"/>
      <c r="T4262" s="39"/>
      <c r="U4262" s="39"/>
      <c r="V4262" s="39"/>
      <c r="W4262" s="39"/>
      <c r="X4262" s="39"/>
      <c r="Y4262" s="39"/>
      <c r="AN4262" s="68"/>
      <c r="AO4262" s="68"/>
    </row>
    <row r="4263" spans="1:41" s="43" customFormat="1" x14ac:dyDescent="0.25">
      <c r="A4263" s="42"/>
      <c r="B4263" s="42"/>
      <c r="C4263" s="42"/>
      <c r="D4263" s="42"/>
      <c r="E4263" s="42"/>
      <c r="F4263" s="62"/>
      <c r="G4263" s="62"/>
      <c r="H4263" s="63"/>
      <c r="I4263" s="293"/>
      <c r="K4263" s="42"/>
      <c r="L4263" s="42"/>
      <c r="M4263" s="42"/>
      <c r="N4263" s="42"/>
      <c r="O4263" s="63"/>
      <c r="P4263" s="42"/>
      <c r="Q4263" s="42"/>
      <c r="S4263" s="42"/>
      <c r="T4263" s="39"/>
      <c r="U4263" s="39"/>
      <c r="V4263" s="39"/>
      <c r="W4263" s="39"/>
      <c r="X4263" s="39"/>
      <c r="Y4263" s="39"/>
      <c r="AN4263" s="68"/>
      <c r="AO4263" s="68"/>
    </row>
    <row r="4264" spans="1:41" s="43" customFormat="1" x14ac:dyDescent="0.25">
      <c r="A4264" s="42"/>
      <c r="B4264" s="42"/>
      <c r="C4264" s="42"/>
      <c r="D4264" s="42"/>
      <c r="E4264" s="42"/>
      <c r="F4264" s="62"/>
      <c r="G4264" s="62"/>
      <c r="H4264" s="63"/>
      <c r="I4264" s="293"/>
      <c r="K4264" s="42"/>
      <c r="L4264" s="42"/>
      <c r="M4264" s="42"/>
      <c r="N4264" s="42"/>
      <c r="O4264" s="63"/>
      <c r="P4264" s="42"/>
      <c r="Q4264" s="42"/>
      <c r="S4264" s="42"/>
      <c r="T4264" s="39"/>
      <c r="U4264" s="39"/>
      <c r="V4264" s="39"/>
      <c r="W4264" s="39"/>
      <c r="X4264" s="39"/>
      <c r="Y4264" s="39"/>
      <c r="AN4264" s="68"/>
      <c r="AO4264" s="68"/>
    </row>
    <row r="4265" spans="1:41" s="43" customFormat="1" x14ac:dyDescent="0.25">
      <c r="A4265" s="42"/>
      <c r="B4265" s="42"/>
      <c r="C4265" s="42"/>
      <c r="D4265" s="42"/>
      <c r="E4265" s="42"/>
      <c r="F4265" s="62"/>
      <c r="G4265" s="62"/>
      <c r="H4265" s="63"/>
      <c r="I4265" s="293"/>
      <c r="K4265" s="42"/>
      <c r="L4265" s="42"/>
      <c r="M4265" s="42"/>
      <c r="N4265" s="42"/>
      <c r="O4265" s="63"/>
      <c r="P4265" s="42"/>
      <c r="Q4265" s="42"/>
      <c r="S4265" s="42"/>
      <c r="T4265" s="39"/>
      <c r="U4265" s="39"/>
      <c r="V4265" s="39"/>
      <c r="W4265" s="39"/>
      <c r="X4265" s="39"/>
      <c r="Y4265" s="39"/>
      <c r="AN4265" s="68"/>
      <c r="AO4265" s="68"/>
    </row>
    <row r="4266" spans="1:41" s="43" customFormat="1" x14ac:dyDescent="0.25">
      <c r="A4266" s="42"/>
      <c r="B4266" s="42"/>
      <c r="C4266" s="42"/>
      <c r="D4266" s="42"/>
      <c r="E4266" s="42"/>
      <c r="F4266" s="62"/>
      <c r="G4266" s="62"/>
      <c r="H4266" s="63"/>
      <c r="I4266" s="293"/>
      <c r="K4266" s="42"/>
      <c r="L4266" s="42"/>
      <c r="M4266" s="42"/>
      <c r="N4266" s="42"/>
      <c r="O4266" s="63"/>
      <c r="P4266" s="42"/>
      <c r="Q4266" s="42"/>
      <c r="S4266" s="42"/>
      <c r="T4266" s="39"/>
      <c r="U4266" s="39"/>
      <c r="V4266" s="39"/>
      <c r="W4266" s="39"/>
      <c r="X4266" s="39"/>
      <c r="Y4266" s="39"/>
      <c r="AN4266" s="68"/>
      <c r="AO4266" s="68"/>
    </row>
    <row r="4267" spans="1:41" s="43" customFormat="1" x14ac:dyDescent="0.25">
      <c r="A4267" s="42"/>
      <c r="B4267" s="42"/>
      <c r="C4267" s="42"/>
      <c r="D4267" s="42"/>
      <c r="E4267" s="42"/>
      <c r="F4267" s="62"/>
      <c r="G4267" s="62"/>
      <c r="H4267" s="63"/>
      <c r="I4267" s="293"/>
      <c r="K4267" s="42"/>
      <c r="L4267" s="42"/>
      <c r="M4267" s="42"/>
      <c r="N4267" s="42"/>
      <c r="O4267" s="63"/>
      <c r="P4267" s="42"/>
      <c r="Q4267" s="42"/>
      <c r="S4267" s="42"/>
      <c r="T4267" s="39"/>
      <c r="U4267" s="39"/>
      <c r="V4267" s="39"/>
      <c r="W4267" s="39"/>
      <c r="X4267" s="39"/>
      <c r="Y4267" s="39"/>
      <c r="AN4267" s="68"/>
      <c r="AO4267" s="68"/>
    </row>
    <row r="4268" spans="1:41" s="43" customFormat="1" x14ac:dyDescent="0.25">
      <c r="A4268" s="42"/>
      <c r="B4268" s="42"/>
      <c r="C4268" s="42"/>
      <c r="D4268" s="42"/>
      <c r="E4268" s="42"/>
      <c r="F4268" s="62"/>
      <c r="G4268" s="62"/>
      <c r="H4268" s="63"/>
      <c r="I4268" s="293"/>
      <c r="K4268" s="42"/>
      <c r="L4268" s="42"/>
      <c r="M4268" s="42"/>
      <c r="N4268" s="42"/>
      <c r="O4268" s="63"/>
      <c r="P4268" s="42"/>
      <c r="Q4268" s="42"/>
      <c r="S4268" s="42"/>
      <c r="T4268" s="39"/>
      <c r="U4268" s="39"/>
      <c r="V4268" s="39"/>
      <c r="W4268" s="39"/>
      <c r="X4268" s="39"/>
      <c r="Y4268" s="39"/>
      <c r="AN4268" s="68"/>
      <c r="AO4268" s="68"/>
    </row>
    <row r="4269" spans="1:41" s="43" customFormat="1" x14ac:dyDescent="0.25">
      <c r="A4269" s="42"/>
      <c r="B4269" s="42"/>
      <c r="C4269" s="42"/>
      <c r="D4269" s="42"/>
      <c r="E4269" s="42"/>
      <c r="F4269" s="62"/>
      <c r="G4269" s="62"/>
      <c r="H4269" s="63"/>
      <c r="I4269" s="293"/>
      <c r="K4269" s="42"/>
      <c r="L4269" s="42"/>
      <c r="M4269" s="42"/>
      <c r="N4269" s="42"/>
      <c r="O4269" s="63"/>
      <c r="P4269" s="42"/>
      <c r="Q4269" s="42"/>
      <c r="S4269" s="42"/>
      <c r="T4269" s="39"/>
      <c r="U4269" s="39"/>
      <c r="V4269" s="39"/>
      <c r="W4269" s="39"/>
      <c r="X4269" s="39"/>
      <c r="Y4269" s="39"/>
      <c r="AN4269" s="68"/>
      <c r="AO4269" s="68"/>
    </row>
    <row r="4270" spans="1:41" s="43" customFormat="1" x14ac:dyDescent="0.25">
      <c r="A4270" s="42"/>
      <c r="B4270" s="42"/>
      <c r="C4270" s="42"/>
      <c r="D4270" s="42"/>
      <c r="E4270" s="42"/>
      <c r="F4270" s="62"/>
      <c r="G4270" s="62"/>
      <c r="H4270" s="63"/>
      <c r="I4270" s="293"/>
      <c r="K4270" s="42"/>
      <c r="L4270" s="42"/>
      <c r="M4270" s="42"/>
      <c r="N4270" s="42"/>
      <c r="O4270" s="63"/>
      <c r="P4270" s="42"/>
      <c r="Q4270" s="42"/>
      <c r="S4270" s="42"/>
      <c r="T4270" s="39"/>
      <c r="U4270" s="39"/>
      <c r="V4270" s="39"/>
      <c r="W4270" s="39"/>
      <c r="X4270" s="39"/>
      <c r="Y4270" s="39"/>
      <c r="AN4270" s="68"/>
      <c r="AO4270" s="68"/>
    </row>
    <row r="4271" spans="1:41" s="43" customFormat="1" x14ac:dyDescent="0.25">
      <c r="A4271" s="42"/>
      <c r="B4271" s="42"/>
      <c r="C4271" s="42"/>
      <c r="D4271" s="42"/>
      <c r="E4271" s="42"/>
      <c r="F4271" s="62"/>
      <c r="G4271" s="62"/>
      <c r="H4271" s="63"/>
      <c r="I4271" s="293"/>
      <c r="K4271" s="42"/>
      <c r="L4271" s="42"/>
      <c r="M4271" s="42"/>
      <c r="N4271" s="42"/>
      <c r="O4271" s="63"/>
      <c r="P4271" s="42"/>
      <c r="Q4271" s="42"/>
      <c r="S4271" s="42"/>
      <c r="T4271" s="39"/>
      <c r="U4271" s="39"/>
      <c r="V4271" s="39"/>
      <c r="W4271" s="39"/>
      <c r="X4271" s="39"/>
      <c r="Y4271" s="39"/>
      <c r="AN4271" s="68"/>
      <c r="AO4271" s="68"/>
    </row>
    <row r="4272" spans="1:41" s="43" customFormat="1" x14ac:dyDescent="0.25">
      <c r="A4272" s="42"/>
      <c r="B4272" s="42"/>
      <c r="C4272" s="42"/>
      <c r="D4272" s="42"/>
      <c r="E4272" s="42"/>
      <c r="F4272" s="62"/>
      <c r="G4272" s="62"/>
      <c r="H4272" s="63"/>
      <c r="I4272" s="293"/>
      <c r="K4272" s="42"/>
      <c r="L4272" s="42"/>
      <c r="M4272" s="42"/>
      <c r="N4272" s="42"/>
      <c r="O4272" s="63"/>
      <c r="P4272" s="42"/>
      <c r="Q4272" s="42"/>
      <c r="S4272" s="42"/>
      <c r="T4272" s="39"/>
      <c r="U4272" s="39"/>
      <c r="V4272" s="39"/>
      <c r="W4272" s="39"/>
      <c r="X4272" s="39"/>
      <c r="Y4272" s="39"/>
      <c r="AN4272" s="68"/>
      <c r="AO4272" s="68"/>
    </row>
    <row r="4273" spans="1:41" s="43" customFormat="1" x14ac:dyDescent="0.25">
      <c r="A4273" s="42"/>
      <c r="B4273" s="42"/>
      <c r="C4273" s="42"/>
      <c r="D4273" s="42"/>
      <c r="E4273" s="42"/>
      <c r="F4273" s="62"/>
      <c r="G4273" s="62"/>
      <c r="H4273" s="63"/>
      <c r="I4273" s="293"/>
      <c r="K4273" s="42"/>
      <c r="L4273" s="42"/>
      <c r="M4273" s="42"/>
      <c r="N4273" s="42"/>
      <c r="O4273" s="63"/>
      <c r="P4273" s="42"/>
      <c r="Q4273" s="42"/>
      <c r="S4273" s="42"/>
      <c r="T4273" s="39"/>
      <c r="U4273" s="39"/>
      <c r="V4273" s="39"/>
      <c r="W4273" s="39"/>
      <c r="X4273" s="39"/>
      <c r="Y4273" s="39"/>
      <c r="AN4273" s="68"/>
      <c r="AO4273" s="68"/>
    </row>
    <row r="4274" spans="1:41" s="43" customFormat="1" x14ac:dyDescent="0.25">
      <c r="A4274" s="42"/>
      <c r="B4274" s="42"/>
      <c r="C4274" s="42"/>
      <c r="D4274" s="42"/>
      <c r="E4274" s="42"/>
      <c r="F4274" s="62"/>
      <c r="G4274" s="62"/>
      <c r="H4274" s="63"/>
      <c r="I4274" s="293"/>
      <c r="K4274" s="42"/>
      <c r="L4274" s="42"/>
      <c r="M4274" s="42"/>
      <c r="N4274" s="42"/>
      <c r="O4274" s="63"/>
      <c r="P4274" s="42"/>
      <c r="Q4274" s="42"/>
      <c r="S4274" s="42"/>
      <c r="T4274" s="39"/>
      <c r="U4274" s="39"/>
      <c r="V4274" s="39"/>
      <c r="W4274" s="39"/>
      <c r="X4274" s="39"/>
      <c r="Y4274" s="39"/>
      <c r="AN4274" s="68"/>
      <c r="AO4274" s="68"/>
    </row>
    <row r="4275" spans="1:41" s="43" customFormat="1" x14ac:dyDescent="0.25">
      <c r="A4275" s="42"/>
      <c r="B4275" s="42"/>
      <c r="C4275" s="42"/>
      <c r="D4275" s="42"/>
      <c r="E4275" s="42"/>
      <c r="F4275" s="62"/>
      <c r="G4275" s="62"/>
      <c r="H4275" s="63"/>
      <c r="I4275" s="293"/>
      <c r="K4275" s="42"/>
      <c r="L4275" s="42"/>
      <c r="M4275" s="42"/>
      <c r="N4275" s="42"/>
      <c r="O4275" s="63"/>
      <c r="P4275" s="42"/>
      <c r="Q4275" s="42"/>
      <c r="S4275" s="42"/>
      <c r="T4275" s="39"/>
      <c r="U4275" s="39"/>
      <c r="V4275" s="39"/>
      <c r="W4275" s="39"/>
      <c r="X4275" s="39"/>
      <c r="Y4275" s="39"/>
      <c r="AN4275" s="68"/>
      <c r="AO4275" s="68"/>
    </row>
    <row r="4276" spans="1:41" s="43" customFormat="1" x14ac:dyDescent="0.25">
      <c r="A4276" s="42"/>
      <c r="B4276" s="42"/>
      <c r="C4276" s="42"/>
      <c r="D4276" s="42"/>
      <c r="E4276" s="42"/>
      <c r="F4276" s="62"/>
      <c r="G4276" s="62"/>
      <c r="H4276" s="63"/>
      <c r="I4276" s="293"/>
      <c r="K4276" s="42"/>
      <c r="L4276" s="42"/>
      <c r="M4276" s="42"/>
      <c r="N4276" s="42"/>
      <c r="O4276" s="63"/>
      <c r="P4276" s="42"/>
      <c r="Q4276" s="42"/>
      <c r="S4276" s="42"/>
      <c r="T4276" s="39"/>
      <c r="U4276" s="39"/>
      <c r="V4276" s="39"/>
      <c r="W4276" s="39"/>
      <c r="X4276" s="39"/>
      <c r="Y4276" s="39"/>
      <c r="AN4276" s="68"/>
      <c r="AO4276" s="68"/>
    </row>
    <row r="4277" spans="1:41" s="43" customFormat="1" x14ac:dyDescent="0.25">
      <c r="A4277" s="42"/>
      <c r="B4277" s="42"/>
      <c r="C4277" s="42"/>
      <c r="D4277" s="42"/>
      <c r="E4277" s="42"/>
      <c r="F4277" s="62"/>
      <c r="G4277" s="62"/>
      <c r="H4277" s="63"/>
      <c r="I4277" s="293"/>
      <c r="K4277" s="42"/>
      <c r="L4277" s="42"/>
      <c r="M4277" s="42"/>
      <c r="N4277" s="42"/>
      <c r="O4277" s="63"/>
      <c r="P4277" s="42"/>
      <c r="Q4277" s="42"/>
      <c r="S4277" s="42"/>
      <c r="T4277" s="39"/>
      <c r="U4277" s="39"/>
      <c r="V4277" s="39"/>
      <c r="W4277" s="39"/>
      <c r="X4277" s="39"/>
      <c r="Y4277" s="39"/>
      <c r="AN4277" s="68"/>
      <c r="AO4277" s="68"/>
    </row>
    <row r="4278" spans="1:41" s="43" customFormat="1" x14ac:dyDescent="0.25">
      <c r="A4278" s="42"/>
      <c r="B4278" s="42"/>
      <c r="C4278" s="42"/>
      <c r="D4278" s="42"/>
      <c r="E4278" s="42"/>
      <c r="F4278" s="62"/>
      <c r="G4278" s="62"/>
      <c r="H4278" s="63"/>
      <c r="I4278" s="293"/>
      <c r="K4278" s="42"/>
      <c r="L4278" s="42"/>
      <c r="M4278" s="42"/>
      <c r="N4278" s="42"/>
      <c r="O4278" s="63"/>
      <c r="P4278" s="42"/>
      <c r="Q4278" s="42"/>
      <c r="S4278" s="42"/>
      <c r="T4278" s="39"/>
      <c r="U4278" s="39"/>
      <c r="V4278" s="39"/>
      <c r="W4278" s="39"/>
      <c r="X4278" s="39"/>
      <c r="Y4278" s="39"/>
      <c r="AN4278" s="68"/>
      <c r="AO4278" s="68"/>
    </row>
    <row r="4279" spans="1:41" s="43" customFormat="1" x14ac:dyDescent="0.25">
      <c r="A4279" s="42"/>
      <c r="B4279" s="42"/>
      <c r="C4279" s="42"/>
      <c r="D4279" s="42"/>
      <c r="E4279" s="42"/>
      <c r="F4279" s="62"/>
      <c r="G4279" s="62"/>
      <c r="H4279" s="63"/>
      <c r="I4279" s="293"/>
      <c r="K4279" s="42"/>
      <c r="L4279" s="42"/>
      <c r="M4279" s="42"/>
      <c r="N4279" s="42"/>
      <c r="O4279" s="63"/>
      <c r="P4279" s="42"/>
      <c r="Q4279" s="42"/>
      <c r="S4279" s="42"/>
      <c r="T4279" s="39"/>
      <c r="U4279" s="39"/>
      <c r="V4279" s="39"/>
      <c r="W4279" s="39"/>
      <c r="X4279" s="39"/>
      <c r="Y4279" s="39"/>
      <c r="AN4279" s="68"/>
      <c r="AO4279" s="68"/>
    </row>
    <row r="4280" spans="1:41" s="43" customFormat="1" x14ac:dyDescent="0.25">
      <c r="A4280" s="42"/>
      <c r="B4280" s="42"/>
      <c r="C4280" s="42"/>
      <c r="D4280" s="42"/>
      <c r="E4280" s="42"/>
      <c r="F4280" s="62"/>
      <c r="G4280" s="62"/>
      <c r="H4280" s="63"/>
      <c r="I4280" s="293"/>
      <c r="K4280" s="42"/>
      <c r="L4280" s="42"/>
      <c r="M4280" s="42"/>
      <c r="N4280" s="42"/>
      <c r="O4280" s="63"/>
      <c r="P4280" s="42"/>
      <c r="Q4280" s="42"/>
      <c r="S4280" s="42"/>
      <c r="T4280" s="39"/>
      <c r="U4280" s="39"/>
      <c r="V4280" s="39"/>
      <c r="W4280" s="39"/>
      <c r="X4280" s="39"/>
      <c r="Y4280" s="39"/>
      <c r="AN4280" s="68"/>
      <c r="AO4280" s="68"/>
    </row>
    <row r="4281" spans="1:41" s="43" customFormat="1" x14ac:dyDescent="0.25">
      <c r="A4281" s="42"/>
      <c r="B4281" s="42"/>
      <c r="C4281" s="42"/>
      <c r="D4281" s="42"/>
      <c r="E4281" s="42"/>
      <c r="F4281" s="62"/>
      <c r="G4281" s="62"/>
      <c r="H4281" s="63"/>
      <c r="I4281" s="293"/>
      <c r="K4281" s="42"/>
      <c r="L4281" s="42"/>
      <c r="M4281" s="42"/>
      <c r="N4281" s="42"/>
      <c r="O4281" s="63"/>
      <c r="P4281" s="42"/>
      <c r="Q4281" s="42"/>
      <c r="S4281" s="42"/>
      <c r="T4281" s="39"/>
      <c r="U4281" s="39"/>
      <c r="V4281" s="39"/>
      <c r="W4281" s="39"/>
      <c r="X4281" s="39"/>
      <c r="Y4281" s="39"/>
      <c r="AN4281" s="68"/>
      <c r="AO4281" s="68"/>
    </row>
    <row r="4282" spans="1:41" s="43" customFormat="1" x14ac:dyDescent="0.25">
      <c r="A4282" s="42"/>
      <c r="B4282" s="42"/>
      <c r="C4282" s="42"/>
      <c r="D4282" s="42"/>
      <c r="E4282" s="42"/>
      <c r="F4282" s="62"/>
      <c r="G4282" s="62"/>
      <c r="H4282" s="63"/>
      <c r="I4282" s="293"/>
      <c r="K4282" s="42"/>
      <c r="L4282" s="42"/>
      <c r="M4282" s="42"/>
      <c r="N4282" s="42"/>
      <c r="O4282" s="63"/>
      <c r="P4282" s="42"/>
      <c r="Q4282" s="42"/>
      <c r="S4282" s="42"/>
      <c r="T4282" s="39"/>
      <c r="U4282" s="39"/>
      <c r="V4282" s="39"/>
      <c r="W4282" s="39"/>
      <c r="X4282" s="39"/>
      <c r="Y4282" s="39"/>
      <c r="AN4282" s="68"/>
      <c r="AO4282" s="68"/>
    </row>
    <row r="4283" spans="1:41" s="43" customFormat="1" x14ac:dyDescent="0.25">
      <c r="A4283" s="42"/>
      <c r="B4283" s="42"/>
      <c r="C4283" s="42"/>
      <c r="D4283" s="42"/>
      <c r="E4283" s="42"/>
      <c r="F4283" s="62"/>
      <c r="G4283" s="62"/>
      <c r="H4283" s="63"/>
      <c r="I4283" s="293"/>
      <c r="K4283" s="42"/>
      <c r="L4283" s="42"/>
      <c r="M4283" s="42"/>
      <c r="N4283" s="42"/>
      <c r="O4283" s="63"/>
      <c r="P4283" s="42"/>
      <c r="Q4283" s="42"/>
      <c r="S4283" s="42"/>
      <c r="T4283" s="39"/>
      <c r="U4283" s="39"/>
      <c r="V4283" s="39"/>
      <c r="W4283" s="39"/>
      <c r="X4283" s="39"/>
      <c r="Y4283" s="39"/>
      <c r="AN4283" s="68"/>
      <c r="AO4283" s="68"/>
    </row>
    <row r="4284" spans="1:41" s="43" customFormat="1" x14ac:dyDescent="0.25">
      <c r="A4284" s="42"/>
      <c r="B4284" s="42"/>
      <c r="C4284" s="42"/>
      <c r="D4284" s="42"/>
      <c r="E4284" s="42"/>
      <c r="F4284" s="62"/>
      <c r="G4284" s="62"/>
      <c r="H4284" s="63"/>
      <c r="I4284" s="293"/>
      <c r="K4284" s="42"/>
      <c r="L4284" s="42"/>
      <c r="M4284" s="42"/>
      <c r="N4284" s="42"/>
      <c r="O4284" s="63"/>
      <c r="P4284" s="42"/>
      <c r="Q4284" s="42"/>
      <c r="S4284" s="42"/>
      <c r="T4284" s="39"/>
      <c r="U4284" s="39"/>
      <c r="V4284" s="39"/>
      <c r="W4284" s="39"/>
      <c r="X4284" s="39"/>
      <c r="Y4284" s="39"/>
      <c r="AN4284" s="68"/>
      <c r="AO4284" s="68"/>
    </row>
    <row r="4285" spans="1:41" s="43" customFormat="1" x14ac:dyDescent="0.25">
      <c r="A4285" s="42"/>
      <c r="B4285" s="42"/>
      <c r="C4285" s="42"/>
      <c r="D4285" s="42"/>
      <c r="E4285" s="42"/>
      <c r="F4285" s="62"/>
      <c r="G4285" s="62"/>
      <c r="H4285" s="63"/>
      <c r="I4285" s="293"/>
      <c r="K4285" s="42"/>
      <c r="L4285" s="42"/>
      <c r="M4285" s="42"/>
      <c r="N4285" s="42"/>
      <c r="O4285" s="63"/>
      <c r="P4285" s="42"/>
      <c r="Q4285" s="42"/>
      <c r="S4285" s="42"/>
      <c r="T4285" s="39"/>
      <c r="U4285" s="39"/>
      <c r="V4285" s="39"/>
      <c r="W4285" s="39"/>
      <c r="X4285" s="39"/>
      <c r="Y4285" s="39"/>
      <c r="AN4285" s="68"/>
      <c r="AO4285" s="68"/>
    </row>
    <row r="4286" spans="1:41" s="43" customFormat="1" x14ac:dyDescent="0.25">
      <c r="A4286" s="42"/>
      <c r="B4286" s="42"/>
      <c r="C4286" s="42"/>
      <c r="D4286" s="42"/>
      <c r="E4286" s="42"/>
      <c r="F4286" s="62"/>
      <c r="G4286" s="62"/>
      <c r="H4286" s="63"/>
      <c r="I4286" s="293"/>
      <c r="K4286" s="42"/>
      <c r="L4286" s="42"/>
      <c r="M4286" s="42"/>
      <c r="N4286" s="42"/>
      <c r="O4286" s="63"/>
      <c r="P4286" s="42"/>
      <c r="Q4286" s="42"/>
      <c r="S4286" s="42"/>
      <c r="T4286" s="39"/>
      <c r="U4286" s="39"/>
      <c r="V4286" s="39"/>
      <c r="W4286" s="39"/>
      <c r="X4286" s="39"/>
      <c r="Y4286" s="39"/>
      <c r="AN4286" s="68"/>
      <c r="AO4286" s="68"/>
    </row>
    <row r="4287" spans="1:41" s="43" customFormat="1" x14ac:dyDescent="0.25">
      <c r="A4287" s="42"/>
      <c r="B4287" s="42"/>
      <c r="C4287" s="42"/>
      <c r="D4287" s="42"/>
      <c r="E4287" s="42"/>
      <c r="F4287" s="62"/>
      <c r="G4287" s="62"/>
      <c r="H4287" s="63"/>
      <c r="I4287" s="293"/>
      <c r="K4287" s="42"/>
      <c r="L4287" s="42"/>
      <c r="M4287" s="42"/>
      <c r="N4287" s="42"/>
      <c r="O4287" s="63"/>
      <c r="P4287" s="42"/>
      <c r="Q4287" s="42"/>
      <c r="S4287" s="42"/>
      <c r="T4287" s="39"/>
      <c r="U4287" s="39"/>
      <c r="V4287" s="39"/>
      <c r="W4287" s="39"/>
      <c r="X4287" s="39"/>
      <c r="Y4287" s="39"/>
      <c r="AN4287" s="68"/>
      <c r="AO4287" s="68"/>
    </row>
    <row r="4288" spans="1:41" s="43" customFormat="1" x14ac:dyDescent="0.25">
      <c r="A4288" s="42"/>
      <c r="B4288" s="42"/>
      <c r="C4288" s="42"/>
      <c r="D4288" s="42"/>
      <c r="E4288" s="42"/>
      <c r="F4288" s="62"/>
      <c r="G4288" s="62"/>
      <c r="H4288" s="63"/>
      <c r="I4288" s="293"/>
      <c r="K4288" s="42"/>
      <c r="L4288" s="42"/>
      <c r="M4288" s="42"/>
      <c r="N4288" s="42"/>
      <c r="O4288" s="63"/>
      <c r="P4288" s="42"/>
      <c r="Q4288" s="42"/>
      <c r="S4288" s="42"/>
      <c r="T4288" s="39"/>
      <c r="U4288" s="39"/>
      <c r="V4288" s="39"/>
      <c r="W4288" s="39"/>
      <c r="X4288" s="39"/>
      <c r="Y4288" s="39"/>
      <c r="AN4288" s="68"/>
      <c r="AO4288" s="68"/>
    </row>
    <row r="4289" spans="1:41" s="43" customFormat="1" x14ac:dyDescent="0.25">
      <c r="A4289" s="42"/>
      <c r="B4289" s="42"/>
      <c r="C4289" s="42"/>
      <c r="D4289" s="42"/>
      <c r="E4289" s="42"/>
      <c r="F4289" s="62"/>
      <c r="G4289" s="62"/>
      <c r="H4289" s="63"/>
      <c r="I4289" s="293"/>
      <c r="K4289" s="42"/>
      <c r="L4289" s="42"/>
      <c r="M4289" s="42"/>
      <c r="N4289" s="42"/>
      <c r="O4289" s="63"/>
      <c r="P4289" s="42"/>
      <c r="Q4289" s="42"/>
      <c r="S4289" s="42"/>
      <c r="T4289" s="39"/>
      <c r="U4289" s="39"/>
      <c r="V4289" s="39"/>
      <c r="W4289" s="39"/>
      <c r="X4289" s="39"/>
      <c r="Y4289" s="39"/>
      <c r="AN4289" s="68"/>
      <c r="AO4289" s="68"/>
    </row>
    <row r="4290" spans="1:41" s="43" customFormat="1" x14ac:dyDescent="0.25">
      <c r="A4290" s="42"/>
      <c r="B4290" s="42"/>
      <c r="C4290" s="42"/>
      <c r="D4290" s="42"/>
      <c r="E4290" s="42"/>
      <c r="F4290" s="62"/>
      <c r="G4290" s="62"/>
      <c r="H4290" s="63"/>
      <c r="I4290" s="293"/>
      <c r="K4290" s="42"/>
      <c r="L4290" s="42"/>
      <c r="M4290" s="42"/>
      <c r="N4290" s="42"/>
      <c r="O4290" s="63"/>
      <c r="P4290" s="42"/>
      <c r="Q4290" s="42"/>
      <c r="S4290" s="42"/>
      <c r="T4290" s="39"/>
      <c r="U4290" s="39"/>
      <c r="V4290" s="39"/>
      <c r="W4290" s="39"/>
      <c r="X4290" s="39"/>
      <c r="Y4290" s="39"/>
      <c r="AN4290" s="68"/>
      <c r="AO4290" s="68"/>
    </row>
    <row r="4291" spans="1:41" s="43" customFormat="1" x14ac:dyDescent="0.25">
      <c r="A4291" s="42"/>
      <c r="B4291" s="42"/>
      <c r="C4291" s="42"/>
      <c r="D4291" s="42"/>
      <c r="E4291" s="42"/>
      <c r="F4291" s="62"/>
      <c r="G4291" s="62"/>
      <c r="H4291" s="63"/>
      <c r="I4291" s="293"/>
      <c r="K4291" s="42"/>
      <c r="L4291" s="42"/>
      <c r="M4291" s="42"/>
      <c r="N4291" s="42"/>
      <c r="O4291" s="63"/>
      <c r="P4291" s="42"/>
      <c r="Q4291" s="42"/>
      <c r="S4291" s="42"/>
      <c r="T4291" s="39"/>
      <c r="U4291" s="39"/>
      <c r="V4291" s="39"/>
      <c r="W4291" s="39"/>
      <c r="X4291" s="39"/>
      <c r="Y4291" s="39"/>
      <c r="AN4291" s="68"/>
      <c r="AO4291" s="68"/>
    </row>
    <row r="4292" spans="1:41" s="43" customFormat="1" x14ac:dyDescent="0.25">
      <c r="A4292" s="42"/>
      <c r="B4292" s="42"/>
      <c r="C4292" s="42"/>
      <c r="D4292" s="42"/>
      <c r="E4292" s="42"/>
      <c r="F4292" s="62"/>
      <c r="G4292" s="62"/>
      <c r="H4292" s="63"/>
      <c r="I4292" s="293"/>
      <c r="K4292" s="42"/>
      <c r="L4292" s="42"/>
      <c r="M4292" s="42"/>
      <c r="N4292" s="42"/>
      <c r="O4292" s="63"/>
      <c r="P4292" s="42"/>
      <c r="Q4292" s="42"/>
      <c r="S4292" s="42"/>
      <c r="T4292" s="39"/>
      <c r="U4292" s="39"/>
      <c r="V4292" s="39"/>
      <c r="W4292" s="39"/>
      <c r="X4292" s="39"/>
      <c r="Y4292" s="39"/>
      <c r="AN4292" s="68"/>
      <c r="AO4292" s="68"/>
    </row>
    <row r="4293" spans="1:41" s="43" customFormat="1" x14ac:dyDescent="0.25">
      <c r="A4293" s="42"/>
      <c r="B4293" s="42"/>
      <c r="C4293" s="42"/>
      <c r="D4293" s="42"/>
      <c r="E4293" s="42"/>
      <c r="F4293" s="62"/>
      <c r="G4293" s="62"/>
      <c r="H4293" s="63"/>
      <c r="I4293" s="293"/>
      <c r="K4293" s="42"/>
      <c r="L4293" s="42"/>
      <c r="M4293" s="42"/>
      <c r="N4293" s="42"/>
      <c r="O4293" s="63"/>
      <c r="P4293" s="42"/>
      <c r="Q4293" s="42"/>
      <c r="S4293" s="42"/>
      <c r="T4293" s="39"/>
      <c r="U4293" s="39"/>
      <c r="V4293" s="39"/>
      <c r="W4293" s="39"/>
      <c r="X4293" s="39"/>
      <c r="Y4293" s="39"/>
      <c r="AN4293" s="68"/>
      <c r="AO4293" s="68"/>
    </row>
    <row r="4294" spans="1:41" s="43" customFormat="1" x14ac:dyDescent="0.25">
      <c r="A4294" s="42"/>
      <c r="B4294" s="42"/>
      <c r="C4294" s="42"/>
      <c r="D4294" s="42"/>
      <c r="E4294" s="42"/>
      <c r="F4294" s="62"/>
      <c r="G4294" s="62"/>
      <c r="H4294" s="63"/>
      <c r="I4294" s="293"/>
      <c r="K4294" s="42"/>
      <c r="L4294" s="42"/>
      <c r="M4294" s="42"/>
      <c r="N4294" s="42"/>
      <c r="O4294" s="63"/>
      <c r="P4294" s="42"/>
      <c r="Q4294" s="42"/>
      <c r="S4294" s="42"/>
      <c r="T4294" s="39"/>
      <c r="U4294" s="39"/>
      <c r="V4294" s="39"/>
      <c r="W4294" s="39"/>
      <c r="X4294" s="39"/>
      <c r="Y4294" s="39"/>
      <c r="AN4294" s="68"/>
      <c r="AO4294" s="68"/>
    </row>
    <row r="4295" spans="1:41" s="43" customFormat="1" x14ac:dyDescent="0.25">
      <c r="A4295" s="42"/>
      <c r="B4295" s="42"/>
      <c r="C4295" s="42"/>
      <c r="D4295" s="42"/>
      <c r="E4295" s="42"/>
      <c r="F4295" s="62"/>
      <c r="G4295" s="62"/>
      <c r="H4295" s="63"/>
      <c r="I4295" s="293"/>
      <c r="K4295" s="42"/>
      <c r="L4295" s="42"/>
      <c r="M4295" s="42"/>
      <c r="N4295" s="42"/>
      <c r="O4295" s="63"/>
      <c r="P4295" s="42"/>
      <c r="Q4295" s="42"/>
      <c r="S4295" s="42"/>
      <c r="T4295" s="39"/>
      <c r="U4295" s="39"/>
      <c r="V4295" s="39"/>
      <c r="W4295" s="39"/>
      <c r="X4295" s="39"/>
      <c r="Y4295" s="39"/>
      <c r="AN4295" s="68"/>
      <c r="AO4295" s="68"/>
    </row>
    <row r="4296" spans="1:41" s="43" customFormat="1" x14ac:dyDescent="0.25">
      <c r="A4296" s="42"/>
      <c r="B4296" s="42"/>
      <c r="C4296" s="42"/>
      <c r="D4296" s="42"/>
      <c r="E4296" s="42"/>
      <c r="F4296" s="62"/>
      <c r="G4296" s="62"/>
      <c r="H4296" s="63"/>
      <c r="I4296" s="293"/>
      <c r="K4296" s="42"/>
      <c r="L4296" s="42"/>
      <c r="M4296" s="42"/>
      <c r="N4296" s="42"/>
      <c r="O4296" s="63"/>
      <c r="P4296" s="42"/>
      <c r="Q4296" s="42"/>
      <c r="S4296" s="42"/>
      <c r="T4296" s="39"/>
      <c r="U4296" s="39"/>
      <c r="V4296" s="39"/>
      <c r="W4296" s="39"/>
      <c r="X4296" s="39"/>
      <c r="Y4296" s="39"/>
      <c r="AN4296" s="68"/>
      <c r="AO4296" s="68"/>
    </row>
    <row r="4297" spans="1:41" s="43" customFormat="1" x14ac:dyDescent="0.25">
      <c r="A4297" s="42"/>
      <c r="B4297" s="42"/>
      <c r="C4297" s="42"/>
      <c r="D4297" s="42"/>
      <c r="E4297" s="42"/>
      <c r="F4297" s="62"/>
      <c r="G4297" s="62"/>
      <c r="H4297" s="63"/>
      <c r="I4297" s="293"/>
      <c r="K4297" s="42"/>
      <c r="L4297" s="42"/>
      <c r="M4297" s="42"/>
      <c r="N4297" s="42"/>
      <c r="O4297" s="63"/>
      <c r="P4297" s="42"/>
      <c r="Q4297" s="42"/>
      <c r="S4297" s="42"/>
      <c r="T4297" s="39"/>
      <c r="U4297" s="39"/>
      <c r="V4297" s="39"/>
      <c r="W4297" s="39"/>
      <c r="X4297" s="39"/>
      <c r="Y4297" s="39"/>
      <c r="AN4297" s="68"/>
      <c r="AO4297" s="68"/>
    </row>
    <row r="4298" spans="1:41" s="43" customFormat="1" x14ac:dyDescent="0.25">
      <c r="A4298" s="42"/>
      <c r="B4298" s="42"/>
      <c r="C4298" s="42"/>
      <c r="D4298" s="42"/>
      <c r="E4298" s="42"/>
      <c r="F4298" s="62"/>
      <c r="G4298" s="62"/>
      <c r="H4298" s="63"/>
      <c r="I4298" s="293"/>
      <c r="K4298" s="42"/>
      <c r="L4298" s="42"/>
      <c r="M4298" s="42"/>
      <c r="N4298" s="42"/>
      <c r="O4298" s="63"/>
      <c r="P4298" s="42"/>
      <c r="Q4298" s="42"/>
      <c r="S4298" s="42"/>
      <c r="T4298" s="39"/>
      <c r="U4298" s="39"/>
      <c r="V4298" s="39"/>
      <c r="W4298" s="39"/>
      <c r="X4298" s="39"/>
      <c r="Y4298" s="39"/>
      <c r="AN4298" s="68"/>
      <c r="AO4298" s="68"/>
    </row>
    <row r="4299" spans="1:41" s="43" customFormat="1" x14ac:dyDescent="0.25">
      <c r="A4299" s="42"/>
      <c r="B4299" s="42"/>
      <c r="C4299" s="42"/>
      <c r="D4299" s="42"/>
      <c r="E4299" s="42"/>
      <c r="F4299" s="62"/>
      <c r="G4299" s="62"/>
      <c r="H4299" s="63"/>
      <c r="I4299" s="293"/>
      <c r="K4299" s="42"/>
      <c r="L4299" s="42"/>
      <c r="M4299" s="42"/>
      <c r="N4299" s="42"/>
      <c r="O4299" s="63"/>
      <c r="P4299" s="42"/>
      <c r="Q4299" s="42"/>
      <c r="S4299" s="42"/>
      <c r="T4299" s="39"/>
      <c r="U4299" s="39"/>
      <c r="V4299" s="39"/>
      <c r="W4299" s="39"/>
      <c r="X4299" s="39"/>
      <c r="Y4299" s="39"/>
      <c r="AN4299" s="68"/>
      <c r="AO4299" s="68"/>
    </row>
    <row r="4300" spans="1:41" s="43" customFormat="1" x14ac:dyDescent="0.25">
      <c r="A4300" s="42"/>
      <c r="B4300" s="42"/>
      <c r="C4300" s="42"/>
      <c r="D4300" s="42"/>
      <c r="E4300" s="42"/>
      <c r="F4300" s="62"/>
      <c r="G4300" s="62"/>
      <c r="H4300" s="63"/>
      <c r="I4300" s="293"/>
      <c r="K4300" s="42"/>
      <c r="L4300" s="42"/>
      <c r="M4300" s="42"/>
      <c r="N4300" s="42"/>
      <c r="O4300" s="63"/>
      <c r="P4300" s="42"/>
      <c r="Q4300" s="42"/>
      <c r="S4300" s="42"/>
      <c r="T4300" s="39"/>
      <c r="U4300" s="39"/>
      <c r="V4300" s="39"/>
      <c r="W4300" s="39"/>
      <c r="X4300" s="39"/>
      <c r="Y4300" s="39"/>
      <c r="AN4300" s="68"/>
      <c r="AO4300" s="68"/>
    </row>
    <row r="4301" spans="1:41" s="43" customFormat="1" x14ac:dyDescent="0.25">
      <c r="A4301" s="42"/>
      <c r="B4301" s="42"/>
      <c r="C4301" s="42"/>
      <c r="D4301" s="42"/>
      <c r="E4301" s="42"/>
      <c r="F4301" s="62"/>
      <c r="G4301" s="62"/>
      <c r="H4301" s="63"/>
      <c r="I4301" s="293"/>
      <c r="K4301" s="42"/>
      <c r="L4301" s="42"/>
      <c r="M4301" s="42"/>
      <c r="N4301" s="42"/>
      <c r="O4301" s="63"/>
      <c r="P4301" s="42"/>
      <c r="Q4301" s="42"/>
      <c r="S4301" s="42"/>
      <c r="T4301" s="39"/>
      <c r="U4301" s="39"/>
      <c r="V4301" s="39"/>
      <c r="W4301" s="39"/>
      <c r="X4301" s="39"/>
      <c r="Y4301" s="39"/>
      <c r="AN4301" s="68"/>
      <c r="AO4301" s="68"/>
    </row>
    <row r="4302" spans="1:41" s="43" customFormat="1" x14ac:dyDescent="0.25">
      <c r="A4302" s="42"/>
      <c r="B4302" s="42"/>
      <c r="C4302" s="42"/>
      <c r="D4302" s="42"/>
      <c r="E4302" s="42"/>
      <c r="F4302" s="62"/>
      <c r="G4302" s="62"/>
      <c r="H4302" s="63"/>
      <c r="I4302" s="293"/>
      <c r="K4302" s="42"/>
      <c r="L4302" s="42"/>
      <c r="M4302" s="42"/>
      <c r="N4302" s="42"/>
      <c r="O4302" s="63"/>
      <c r="P4302" s="42"/>
      <c r="Q4302" s="42"/>
      <c r="S4302" s="42"/>
      <c r="T4302" s="39"/>
      <c r="U4302" s="39"/>
      <c r="V4302" s="39"/>
      <c r="W4302" s="39"/>
      <c r="X4302" s="39"/>
      <c r="Y4302" s="39"/>
      <c r="AN4302" s="68"/>
      <c r="AO4302" s="68"/>
    </row>
    <row r="4303" spans="1:41" s="43" customFormat="1" x14ac:dyDescent="0.25">
      <c r="A4303" s="42"/>
      <c r="B4303" s="42"/>
      <c r="C4303" s="42"/>
      <c r="D4303" s="42"/>
      <c r="E4303" s="42"/>
      <c r="F4303" s="62"/>
      <c r="G4303" s="62"/>
      <c r="H4303" s="63"/>
      <c r="I4303" s="293"/>
      <c r="K4303" s="42"/>
      <c r="L4303" s="42"/>
      <c r="M4303" s="42"/>
      <c r="N4303" s="42"/>
      <c r="O4303" s="63"/>
      <c r="P4303" s="42"/>
      <c r="Q4303" s="42"/>
      <c r="S4303" s="42"/>
      <c r="T4303" s="39"/>
      <c r="U4303" s="39"/>
      <c r="V4303" s="39"/>
      <c r="W4303" s="39"/>
      <c r="X4303" s="39"/>
      <c r="Y4303" s="39"/>
      <c r="AN4303" s="68"/>
      <c r="AO4303" s="68"/>
    </row>
    <row r="4304" spans="1:41" s="43" customFormat="1" x14ac:dyDescent="0.25">
      <c r="A4304" s="42"/>
      <c r="B4304" s="42"/>
      <c r="C4304" s="42"/>
      <c r="D4304" s="42"/>
      <c r="E4304" s="42"/>
      <c r="F4304" s="62"/>
      <c r="G4304" s="62"/>
      <c r="H4304" s="63"/>
      <c r="I4304" s="293"/>
      <c r="K4304" s="42"/>
      <c r="L4304" s="42"/>
      <c r="M4304" s="42"/>
      <c r="N4304" s="42"/>
      <c r="O4304" s="63"/>
      <c r="P4304" s="42"/>
      <c r="Q4304" s="42"/>
      <c r="S4304" s="42"/>
      <c r="T4304" s="39"/>
      <c r="U4304" s="39"/>
      <c r="V4304" s="39"/>
      <c r="W4304" s="39"/>
      <c r="X4304" s="39"/>
      <c r="Y4304" s="39"/>
      <c r="AN4304" s="68"/>
      <c r="AO4304" s="68"/>
    </row>
    <row r="4305" spans="1:41" s="43" customFormat="1" x14ac:dyDescent="0.25">
      <c r="A4305" s="42"/>
      <c r="B4305" s="42"/>
      <c r="C4305" s="42"/>
      <c r="D4305" s="42"/>
      <c r="E4305" s="42"/>
      <c r="F4305" s="62"/>
      <c r="G4305" s="62"/>
      <c r="H4305" s="63"/>
      <c r="I4305" s="293"/>
      <c r="K4305" s="42"/>
      <c r="L4305" s="42"/>
      <c r="M4305" s="42"/>
      <c r="N4305" s="42"/>
      <c r="O4305" s="63"/>
      <c r="P4305" s="42"/>
      <c r="Q4305" s="42"/>
      <c r="S4305" s="42"/>
      <c r="T4305" s="39"/>
      <c r="U4305" s="39"/>
      <c r="V4305" s="39"/>
      <c r="W4305" s="39"/>
      <c r="X4305" s="39"/>
      <c r="Y4305" s="39"/>
      <c r="AN4305" s="68"/>
      <c r="AO4305" s="68"/>
    </row>
    <row r="4306" spans="1:41" s="43" customFormat="1" x14ac:dyDescent="0.25">
      <c r="A4306" s="42"/>
      <c r="B4306" s="42"/>
      <c r="C4306" s="42"/>
      <c r="D4306" s="42"/>
      <c r="E4306" s="42"/>
      <c r="F4306" s="62"/>
      <c r="G4306" s="62"/>
      <c r="H4306" s="63"/>
      <c r="I4306" s="293"/>
      <c r="K4306" s="42"/>
      <c r="L4306" s="42"/>
      <c r="M4306" s="42"/>
      <c r="N4306" s="42"/>
      <c r="O4306" s="63"/>
      <c r="P4306" s="42"/>
      <c r="Q4306" s="42"/>
      <c r="S4306" s="42"/>
      <c r="T4306" s="39"/>
      <c r="U4306" s="39"/>
      <c r="V4306" s="39"/>
      <c r="W4306" s="39"/>
      <c r="X4306" s="39"/>
      <c r="Y4306" s="39"/>
      <c r="AN4306" s="68"/>
      <c r="AO4306" s="68"/>
    </row>
    <row r="4307" spans="1:41" s="43" customFormat="1" x14ac:dyDescent="0.25">
      <c r="A4307" s="42"/>
      <c r="B4307" s="42"/>
      <c r="C4307" s="42"/>
      <c r="D4307" s="42"/>
      <c r="E4307" s="42"/>
      <c r="F4307" s="62"/>
      <c r="G4307" s="62"/>
      <c r="H4307" s="63"/>
      <c r="I4307" s="293"/>
      <c r="K4307" s="42"/>
      <c r="L4307" s="42"/>
      <c r="M4307" s="42"/>
      <c r="N4307" s="42"/>
      <c r="O4307" s="63"/>
      <c r="P4307" s="42"/>
      <c r="Q4307" s="42"/>
      <c r="S4307" s="42"/>
      <c r="T4307" s="39"/>
      <c r="U4307" s="39"/>
      <c r="V4307" s="39"/>
      <c r="W4307" s="39"/>
      <c r="X4307" s="39"/>
      <c r="Y4307" s="39"/>
      <c r="AN4307" s="68"/>
      <c r="AO4307" s="68"/>
    </row>
    <row r="4308" spans="1:41" s="43" customFormat="1" x14ac:dyDescent="0.25">
      <c r="A4308" s="42"/>
      <c r="B4308" s="42"/>
      <c r="C4308" s="42"/>
      <c r="D4308" s="42"/>
      <c r="E4308" s="42"/>
      <c r="F4308" s="62"/>
      <c r="G4308" s="62"/>
      <c r="H4308" s="63"/>
      <c r="I4308" s="293"/>
      <c r="K4308" s="42"/>
      <c r="L4308" s="42"/>
      <c r="M4308" s="42"/>
      <c r="N4308" s="42"/>
      <c r="O4308" s="63"/>
      <c r="P4308" s="42"/>
      <c r="Q4308" s="42"/>
      <c r="S4308" s="42"/>
      <c r="T4308" s="39"/>
      <c r="U4308" s="39"/>
      <c r="V4308" s="39"/>
      <c r="W4308" s="39"/>
      <c r="X4308" s="39"/>
      <c r="Y4308" s="39"/>
      <c r="AN4308" s="68"/>
      <c r="AO4308" s="68"/>
    </row>
    <row r="4309" spans="1:41" s="43" customFormat="1" x14ac:dyDescent="0.25">
      <c r="A4309" s="42"/>
      <c r="B4309" s="42"/>
      <c r="C4309" s="42"/>
      <c r="D4309" s="42"/>
      <c r="E4309" s="42"/>
      <c r="F4309" s="62"/>
      <c r="G4309" s="62"/>
      <c r="H4309" s="63"/>
      <c r="I4309" s="293"/>
      <c r="K4309" s="42"/>
      <c r="L4309" s="42"/>
      <c r="M4309" s="42"/>
      <c r="N4309" s="42"/>
      <c r="O4309" s="63"/>
      <c r="P4309" s="42"/>
      <c r="Q4309" s="42"/>
      <c r="S4309" s="42"/>
      <c r="T4309" s="39"/>
      <c r="U4309" s="39"/>
      <c r="V4309" s="39"/>
      <c r="W4309" s="39"/>
      <c r="X4309" s="39"/>
      <c r="Y4309" s="39"/>
      <c r="AN4309" s="68"/>
      <c r="AO4309" s="68"/>
    </row>
    <row r="4310" spans="1:41" s="43" customFormat="1" x14ac:dyDescent="0.25">
      <c r="A4310" s="42"/>
      <c r="B4310" s="42"/>
      <c r="C4310" s="42"/>
      <c r="D4310" s="42"/>
      <c r="E4310" s="42"/>
      <c r="F4310" s="62"/>
      <c r="G4310" s="62"/>
      <c r="H4310" s="63"/>
      <c r="I4310" s="293"/>
      <c r="K4310" s="42"/>
      <c r="L4310" s="42"/>
      <c r="M4310" s="42"/>
      <c r="N4310" s="42"/>
      <c r="O4310" s="63"/>
      <c r="P4310" s="42"/>
      <c r="Q4310" s="42"/>
      <c r="S4310" s="42"/>
      <c r="T4310" s="39"/>
      <c r="U4310" s="39"/>
      <c r="V4310" s="39"/>
      <c r="W4310" s="39"/>
      <c r="X4310" s="39"/>
      <c r="Y4310" s="39"/>
      <c r="AN4310" s="68"/>
      <c r="AO4310" s="68"/>
    </row>
    <row r="4311" spans="1:41" s="43" customFormat="1" x14ac:dyDescent="0.25">
      <c r="A4311" s="42"/>
      <c r="B4311" s="42"/>
      <c r="C4311" s="42"/>
      <c r="D4311" s="42"/>
      <c r="E4311" s="42"/>
      <c r="F4311" s="62"/>
      <c r="G4311" s="62"/>
      <c r="H4311" s="63"/>
      <c r="I4311" s="293"/>
      <c r="K4311" s="42"/>
      <c r="L4311" s="42"/>
      <c r="M4311" s="42"/>
      <c r="N4311" s="42"/>
      <c r="O4311" s="63"/>
      <c r="P4311" s="42"/>
      <c r="Q4311" s="42"/>
      <c r="S4311" s="42"/>
      <c r="T4311" s="39"/>
      <c r="U4311" s="39"/>
      <c r="V4311" s="39"/>
      <c r="W4311" s="39"/>
      <c r="X4311" s="39"/>
      <c r="Y4311" s="39"/>
      <c r="AN4311" s="68"/>
      <c r="AO4311" s="68"/>
    </row>
    <row r="4312" spans="1:41" s="43" customFormat="1" x14ac:dyDescent="0.25">
      <c r="A4312" s="42"/>
      <c r="B4312" s="42"/>
      <c r="C4312" s="42"/>
      <c r="D4312" s="42"/>
      <c r="E4312" s="42"/>
      <c r="F4312" s="62"/>
      <c r="G4312" s="62"/>
      <c r="H4312" s="63"/>
      <c r="I4312" s="293"/>
      <c r="K4312" s="42"/>
      <c r="L4312" s="42"/>
      <c r="M4312" s="42"/>
      <c r="N4312" s="42"/>
      <c r="O4312" s="63"/>
      <c r="P4312" s="42"/>
      <c r="Q4312" s="42"/>
      <c r="S4312" s="42"/>
      <c r="T4312" s="39"/>
      <c r="U4312" s="39"/>
      <c r="V4312" s="39"/>
      <c r="W4312" s="39"/>
      <c r="X4312" s="39"/>
      <c r="Y4312" s="39"/>
      <c r="AN4312" s="68"/>
      <c r="AO4312" s="68"/>
    </row>
    <row r="4313" spans="1:41" s="43" customFormat="1" x14ac:dyDescent="0.25">
      <c r="A4313" s="42"/>
      <c r="B4313" s="42"/>
      <c r="C4313" s="42"/>
      <c r="D4313" s="42"/>
      <c r="E4313" s="42"/>
      <c r="F4313" s="62"/>
      <c r="G4313" s="62"/>
      <c r="H4313" s="63"/>
      <c r="I4313" s="293"/>
      <c r="K4313" s="42"/>
      <c r="L4313" s="42"/>
      <c r="M4313" s="42"/>
      <c r="N4313" s="42"/>
      <c r="O4313" s="63"/>
      <c r="P4313" s="42"/>
      <c r="Q4313" s="42"/>
      <c r="S4313" s="42"/>
      <c r="T4313" s="39"/>
      <c r="U4313" s="39"/>
      <c r="V4313" s="39"/>
      <c r="W4313" s="39"/>
      <c r="X4313" s="39"/>
      <c r="Y4313" s="39"/>
      <c r="AN4313" s="68"/>
      <c r="AO4313" s="68"/>
    </row>
    <row r="4314" spans="1:41" s="43" customFormat="1" x14ac:dyDescent="0.25">
      <c r="A4314" s="42"/>
      <c r="B4314" s="42"/>
      <c r="C4314" s="42"/>
      <c r="D4314" s="42"/>
      <c r="E4314" s="42"/>
      <c r="F4314" s="62"/>
      <c r="G4314" s="62"/>
      <c r="H4314" s="63"/>
      <c r="I4314" s="293"/>
      <c r="K4314" s="42"/>
      <c r="L4314" s="42"/>
      <c r="M4314" s="42"/>
      <c r="N4314" s="42"/>
      <c r="O4314" s="63"/>
      <c r="P4314" s="42"/>
      <c r="Q4314" s="42"/>
      <c r="S4314" s="42"/>
      <c r="T4314" s="39"/>
      <c r="U4314" s="39"/>
      <c r="V4314" s="39"/>
      <c r="W4314" s="39"/>
      <c r="X4314" s="39"/>
      <c r="Y4314" s="39"/>
      <c r="AN4314" s="68"/>
      <c r="AO4314" s="68"/>
    </row>
    <row r="4315" spans="1:41" s="43" customFormat="1" x14ac:dyDescent="0.25">
      <c r="A4315" s="42"/>
      <c r="B4315" s="42"/>
      <c r="C4315" s="42"/>
      <c r="D4315" s="42"/>
      <c r="E4315" s="42"/>
      <c r="F4315" s="62"/>
      <c r="G4315" s="62"/>
      <c r="H4315" s="63"/>
      <c r="I4315" s="293"/>
      <c r="K4315" s="42"/>
      <c r="L4315" s="42"/>
      <c r="M4315" s="42"/>
      <c r="N4315" s="42"/>
      <c r="O4315" s="63"/>
      <c r="P4315" s="42"/>
      <c r="Q4315" s="42"/>
      <c r="S4315" s="42"/>
      <c r="T4315" s="39"/>
      <c r="U4315" s="39"/>
      <c r="V4315" s="39"/>
      <c r="W4315" s="39"/>
      <c r="X4315" s="39"/>
      <c r="Y4315" s="39"/>
      <c r="AN4315" s="68"/>
      <c r="AO4315" s="68"/>
    </row>
    <row r="4316" spans="1:41" s="43" customFormat="1" x14ac:dyDescent="0.25">
      <c r="A4316" s="42"/>
      <c r="B4316" s="42"/>
      <c r="C4316" s="42"/>
      <c r="D4316" s="42"/>
      <c r="E4316" s="42"/>
      <c r="F4316" s="62"/>
      <c r="G4316" s="62"/>
      <c r="H4316" s="63"/>
      <c r="I4316" s="293"/>
      <c r="K4316" s="42"/>
      <c r="L4316" s="42"/>
      <c r="M4316" s="42"/>
      <c r="N4316" s="42"/>
      <c r="O4316" s="63"/>
      <c r="P4316" s="42"/>
      <c r="Q4316" s="42"/>
      <c r="S4316" s="42"/>
      <c r="T4316" s="39"/>
      <c r="U4316" s="39"/>
      <c r="V4316" s="39"/>
      <c r="W4316" s="39"/>
      <c r="X4316" s="39"/>
      <c r="Y4316" s="39"/>
      <c r="AN4316" s="68"/>
      <c r="AO4316" s="68"/>
    </row>
    <row r="4317" spans="1:41" s="43" customFormat="1" x14ac:dyDescent="0.25">
      <c r="A4317" s="42"/>
      <c r="B4317" s="42"/>
      <c r="C4317" s="42"/>
      <c r="D4317" s="42"/>
      <c r="E4317" s="42"/>
      <c r="F4317" s="62"/>
      <c r="G4317" s="62"/>
      <c r="H4317" s="63"/>
      <c r="I4317" s="293"/>
      <c r="K4317" s="42"/>
      <c r="L4317" s="42"/>
      <c r="M4317" s="42"/>
      <c r="N4317" s="42"/>
      <c r="O4317" s="63"/>
      <c r="P4317" s="42"/>
      <c r="Q4317" s="42"/>
      <c r="S4317" s="42"/>
      <c r="T4317" s="39"/>
      <c r="U4317" s="39"/>
      <c r="V4317" s="39"/>
      <c r="W4317" s="39"/>
      <c r="X4317" s="39"/>
      <c r="Y4317" s="39"/>
      <c r="AN4317" s="68"/>
      <c r="AO4317" s="68"/>
    </row>
    <row r="4318" spans="1:41" s="43" customFormat="1" x14ac:dyDescent="0.25">
      <c r="A4318" s="42"/>
      <c r="B4318" s="42"/>
      <c r="C4318" s="42"/>
      <c r="D4318" s="42"/>
      <c r="E4318" s="42"/>
      <c r="F4318" s="62"/>
      <c r="G4318" s="62"/>
      <c r="H4318" s="63"/>
      <c r="I4318" s="293"/>
      <c r="K4318" s="42"/>
      <c r="L4318" s="42"/>
      <c r="M4318" s="42"/>
      <c r="N4318" s="42"/>
      <c r="O4318" s="63"/>
      <c r="P4318" s="42"/>
      <c r="Q4318" s="42"/>
      <c r="S4318" s="42"/>
      <c r="T4318" s="39"/>
      <c r="U4318" s="39"/>
      <c r="V4318" s="39"/>
      <c r="W4318" s="39"/>
      <c r="X4318" s="39"/>
      <c r="Y4318" s="39"/>
      <c r="AN4318" s="68"/>
      <c r="AO4318" s="68"/>
    </row>
    <row r="4319" spans="1:41" s="43" customFormat="1" x14ac:dyDescent="0.25">
      <c r="A4319" s="42"/>
      <c r="B4319" s="42"/>
      <c r="C4319" s="42"/>
      <c r="D4319" s="42"/>
      <c r="E4319" s="42"/>
      <c r="F4319" s="62"/>
      <c r="G4319" s="62"/>
      <c r="H4319" s="63"/>
      <c r="I4319" s="293"/>
      <c r="K4319" s="42"/>
      <c r="L4319" s="42"/>
      <c r="M4319" s="42"/>
      <c r="N4319" s="42"/>
      <c r="O4319" s="63"/>
      <c r="P4319" s="42"/>
      <c r="Q4319" s="42"/>
      <c r="S4319" s="42"/>
      <c r="T4319" s="39"/>
      <c r="U4319" s="39"/>
      <c r="V4319" s="39"/>
      <c r="W4319" s="39"/>
      <c r="X4319" s="39"/>
      <c r="Y4319" s="39"/>
      <c r="AN4319" s="68"/>
      <c r="AO4319" s="68"/>
    </row>
    <row r="4320" spans="1:41" s="43" customFormat="1" x14ac:dyDescent="0.25">
      <c r="A4320" s="42"/>
      <c r="B4320" s="42"/>
      <c r="C4320" s="42"/>
      <c r="D4320" s="42"/>
      <c r="E4320" s="42"/>
      <c r="F4320" s="62"/>
      <c r="G4320" s="62"/>
      <c r="H4320" s="63"/>
      <c r="I4320" s="293"/>
      <c r="K4320" s="42"/>
      <c r="L4320" s="42"/>
      <c r="M4320" s="42"/>
      <c r="N4320" s="42"/>
      <c r="O4320" s="63"/>
      <c r="P4320" s="42"/>
      <c r="Q4320" s="42"/>
      <c r="S4320" s="42"/>
      <c r="T4320" s="39"/>
      <c r="U4320" s="39"/>
      <c r="V4320" s="39"/>
      <c r="W4320" s="39"/>
      <c r="X4320" s="39"/>
      <c r="Y4320" s="39"/>
      <c r="AN4320" s="68"/>
      <c r="AO4320" s="68"/>
    </row>
    <row r="4321" spans="1:41" s="43" customFormat="1" x14ac:dyDescent="0.25">
      <c r="A4321" s="42"/>
      <c r="B4321" s="42"/>
      <c r="C4321" s="42"/>
      <c r="D4321" s="42"/>
      <c r="E4321" s="42"/>
      <c r="F4321" s="62"/>
      <c r="G4321" s="62"/>
      <c r="H4321" s="63"/>
      <c r="I4321" s="293"/>
      <c r="K4321" s="42"/>
      <c r="L4321" s="42"/>
      <c r="M4321" s="42"/>
      <c r="N4321" s="42"/>
      <c r="O4321" s="63"/>
      <c r="P4321" s="42"/>
      <c r="Q4321" s="42"/>
      <c r="S4321" s="42"/>
      <c r="T4321" s="39"/>
      <c r="U4321" s="39"/>
      <c r="V4321" s="39"/>
      <c r="W4321" s="39"/>
      <c r="X4321" s="39"/>
      <c r="Y4321" s="39"/>
      <c r="AN4321" s="68"/>
      <c r="AO4321" s="68"/>
    </row>
    <row r="4322" spans="1:41" s="43" customFormat="1" x14ac:dyDescent="0.25">
      <c r="A4322" s="42"/>
      <c r="B4322" s="42"/>
      <c r="C4322" s="42"/>
      <c r="D4322" s="42"/>
      <c r="E4322" s="42"/>
      <c r="F4322" s="62"/>
      <c r="G4322" s="62"/>
      <c r="H4322" s="63"/>
      <c r="I4322" s="293"/>
      <c r="K4322" s="42"/>
      <c r="L4322" s="42"/>
      <c r="M4322" s="42"/>
      <c r="N4322" s="42"/>
      <c r="O4322" s="63"/>
      <c r="P4322" s="42"/>
      <c r="Q4322" s="42"/>
      <c r="S4322" s="42"/>
      <c r="T4322" s="39"/>
      <c r="U4322" s="39"/>
      <c r="V4322" s="39"/>
      <c r="W4322" s="39"/>
      <c r="X4322" s="39"/>
      <c r="Y4322" s="39"/>
      <c r="AN4322" s="68"/>
      <c r="AO4322" s="68"/>
    </row>
    <row r="4323" spans="1:41" s="43" customFormat="1" x14ac:dyDescent="0.25">
      <c r="A4323" s="42"/>
      <c r="B4323" s="42"/>
      <c r="C4323" s="42"/>
      <c r="D4323" s="42"/>
      <c r="E4323" s="42"/>
      <c r="F4323" s="62"/>
      <c r="G4323" s="62"/>
      <c r="H4323" s="63"/>
      <c r="I4323" s="293"/>
      <c r="K4323" s="42"/>
      <c r="L4323" s="42"/>
      <c r="M4323" s="42"/>
      <c r="N4323" s="42"/>
      <c r="O4323" s="63"/>
      <c r="P4323" s="42"/>
      <c r="Q4323" s="42"/>
      <c r="S4323" s="42"/>
      <c r="T4323" s="39"/>
      <c r="U4323" s="39"/>
      <c r="V4323" s="39"/>
      <c r="W4323" s="39"/>
      <c r="X4323" s="39"/>
      <c r="Y4323" s="39"/>
      <c r="AN4323" s="68"/>
      <c r="AO4323" s="68"/>
    </row>
    <row r="4324" spans="1:41" s="43" customFormat="1" x14ac:dyDescent="0.25">
      <c r="A4324" s="42"/>
      <c r="B4324" s="42"/>
      <c r="C4324" s="42"/>
      <c r="D4324" s="42"/>
      <c r="E4324" s="42"/>
      <c r="F4324" s="62"/>
      <c r="G4324" s="62"/>
      <c r="H4324" s="63"/>
      <c r="I4324" s="293"/>
      <c r="K4324" s="42"/>
      <c r="L4324" s="42"/>
      <c r="M4324" s="42"/>
      <c r="N4324" s="42"/>
      <c r="O4324" s="63"/>
      <c r="P4324" s="42"/>
      <c r="Q4324" s="42"/>
      <c r="S4324" s="42"/>
      <c r="T4324" s="39"/>
      <c r="U4324" s="39"/>
      <c r="V4324" s="39"/>
      <c r="W4324" s="39"/>
      <c r="X4324" s="39"/>
      <c r="Y4324" s="39"/>
      <c r="AN4324" s="68"/>
      <c r="AO4324" s="68"/>
    </row>
    <row r="4325" spans="1:41" s="43" customFormat="1" x14ac:dyDescent="0.25">
      <c r="A4325" s="42"/>
      <c r="B4325" s="42"/>
      <c r="C4325" s="42"/>
      <c r="D4325" s="42"/>
      <c r="E4325" s="42"/>
      <c r="F4325" s="62"/>
      <c r="G4325" s="62"/>
      <c r="H4325" s="63"/>
      <c r="I4325" s="293"/>
      <c r="K4325" s="42"/>
      <c r="L4325" s="42"/>
      <c r="M4325" s="42"/>
      <c r="N4325" s="42"/>
      <c r="O4325" s="63"/>
      <c r="P4325" s="42"/>
      <c r="Q4325" s="42"/>
      <c r="S4325" s="42"/>
      <c r="T4325" s="39"/>
      <c r="U4325" s="39"/>
      <c r="V4325" s="39"/>
      <c r="W4325" s="39"/>
      <c r="X4325" s="39"/>
      <c r="Y4325" s="39"/>
      <c r="AN4325" s="68"/>
      <c r="AO4325" s="68"/>
    </row>
    <row r="4326" spans="1:41" s="43" customFormat="1" x14ac:dyDescent="0.25">
      <c r="A4326" s="42"/>
      <c r="B4326" s="42"/>
      <c r="C4326" s="42"/>
      <c r="D4326" s="42"/>
      <c r="E4326" s="42"/>
      <c r="F4326" s="62"/>
      <c r="G4326" s="62"/>
      <c r="H4326" s="63"/>
      <c r="I4326" s="293"/>
      <c r="K4326" s="42"/>
      <c r="L4326" s="42"/>
      <c r="M4326" s="42"/>
      <c r="N4326" s="42"/>
      <c r="O4326" s="63"/>
      <c r="P4326" s="42"/>
      <c r="Q4326" s="42"/>
      <c r="S4326" s="42"/>
      <c r="T4326" s="39"/>
      <c r="U4326" s="39"/>
      <c r="V4326" s="39"/>
      <c r="W4326" s="39"/>
      <c r="X4326" s="39"/>
      <c r="Y4326" s="39"/>
      <c r="AN4326" s="68"/>
      <c r="AO4326" s="68"/>
    </row>
    <row r="4327" spans="1:41" s="43" customFormat="1" x14ac:dyDescent="0.25">
      <c r="A4327" s="42"/>
      <c r="B4327" s="42"/>
      <c r="C4327" s="42"/>
      <c r="D4327" s="42"/>
      <c r="E4327" s="42"/>
      <c r="F4327" s="62"/>
      <c r="G4327" s="62"/>
      <c r="H4327" s="63"/>
      <c r="I4327" s="293"/>
      <c r="K4327" s="42"/>
      <c r="L4327" s="42"/>
      <c r="M4327" s="42"/>
      <c r="N4327" s="42"/>
      <c r="O4327" s="63"/>
      <c r="P4327" s="42"/>
      <c r="Q4327" s="42"/>
      <c r="S4327" s="42"/>
      <c r="T4327" s="39"/>
      <c r="U4327" s="39"/>
      <c r="V4327" s="39"/>
      <c r="W4327" s="39"/>
      <c r="X4327" s="39"/>
      <c r="Y4327" s="39"/>
      <c r="AN4327" s="68"/>
      <c r="AO4327" s="68"/>
    </row>
    <row r="4328" spans="1:41" s="43" customFormat="1" x14ac:dyDescent="0.25">
      <c r="A4328" s="42"/>
      <c r="B4328" s="42"/>
      <c r="C4328" s="42"/>
      <c r="D4328" s="42"/>
      <c r="E4328" s="42"/>
      <c r="F4328" s="62"/>
      <c r="G4328" s="62"/>
      <c r="H4328" s="63"/>
      <c r="I4328" s="293"/>
      <c r="K4328" s="42"/>
      <c r="L4328" s="42"/>
      <c r="M4328" s="42"/>
      <c r="N4328" s="42"/>
      <c r="O4328" s="63"/>
      <c r="P4328" s="42"/>
      <c r="Q4328" s="42"/>
      <c r="S4328" s="42"/>
      <c r="T4328" s="39"/>
      <c r="U4328" s="39"/>
      <c r="V4328" s="39"/>
      <c r="W4328" s="39"/>
      <c r="X4328" s="39"/>
      <c r="Y4328" s="39"/>
      <c r="AN4328" s="68"/>
      <c r="AO4328" s="68"/>
    </row>
    <row r="4329" spans="1:41" s="43" customFormat="1" x14ac:dyDescent="0.25">
      <c r="A4329" s="42"/>
      <c r="B4329" s="42"/>
      <c r="C4329" s="42"/>
      <c r="D4329" s="42"/>
      <c r="E4329" s="42"/>
      <c r="F4329" s="62"/>
      <c r="G4329" s="62"/>
      <c r="H4329" s="63"/>
      <c r="I4329" s="293"/>
      <c r="K4329" s="42"/>
      <c r="L4329" s="42"/>
      <c r="M4329" s="42"/>
      <c r="N4329" s="42"/>
      <c r="O4329" s="63"/>
      <c r="P4329" s="42"/>
      <c r="Q4329" s="42"/>
      <c r="S4329" s="42"/>
      <c r="T4329" s="39"/>
      <c r="U4329" s="39"/>
      <c r="V4329" s="39"/>
      <c r="W4329" s="39"/>
      <c r="X4329" s="39"/>
      <c r="Y4329" s="39"/>
      <c r="AN4329" s="68"/>
      <c r="AO4329" s="68"/>
    </row>
    <row r="4330" spans="1:41" s="43" customFormat="1" x14ac:dyDescent="0.25">
      <c r="A4330" s="42"/>
      <c r="B4330" s="42"/>
      <c r="C4330" s="42"/>
      <c r="D4330" s="42"/>
      <c r="E4330" s="42"/>
      <c r="F4330" s="62"/>
      <c r="G4330" s="62"/>
      <c r="H4330" s="63"/>
      <c r="I4330" s="293"/>
      <c r="K4330" s="42"/>
      <c r="L4330" s="42"/>
      <c r="M4330" s="42"/>
      <c r="N4330" s="42"/>
      <c r="O4330" s="63"/>
      <c r="P4330" s="42"/>
      <c r="Q4330" s="42"/>
      <c r="S4330" s="42"/>
      <c r="T4330" s="39"/>
      <c r="U4330" s="39"/>
      <c r="V4330" s="39"/>
      <c r="W4330" s="39"/>
      <c r="X4330" s="39"/>
      <c r="Y4330" s="39"/>
      <c r="AN4330" s="68"/>
      <c r="AO4330" s="68"/>
    </row>
    <row r="4331" spans="1:41" s="43" customFormat="1" x14ac:dyDescent="0.25">
      <c r="A4331" s="42"/>
      <c r="B4331" s="42"/>
      <c r="C4331" s="42"/>
      <c r="D4331" s="42"/>
      <c r="E4331" s="42"/>
      <c r="F4331" s="62"/>
      <c r="G4331" s="62"/>
      <c r="H4331" s="63"/>
      <c r="I4331" s="293"/>
      <c r="K4331" s="42"/>
      <c r="L4331" s="42"/>
      <c r="M4331" s="42"/>
      <c r="N4331" s="42"/>
      <c r="O4331" s="63"/>
      <c r="P4331" s="42"/>
      <c r="Q4331" s="42"/>
      <c r="S4331" s="42"/>
      <c r="T4331" s="39"/>
      <c r="U4331" s="39"/>
      <c r="V4331" s="39"/>
      <c r="W4331" s="39"/>
      <c r="X4331" s="39"/>
      <c r="Y4331" s="39"/>
      <c r="AN4331" s="68"/>
      <c r="AO4331" s="68"/>
    </row>
    <row r="4332" spans="1:41" s="43" customFormat="1" x14ac:dyDescent="0.25">
      <c r="A4332" s="42"/>
      <c r="B4332" s="42"/>
      <c r="C4332" s="42"/>
      <c r="D4332" s="42"/>
      <c r="E4332" s="42"/>
      <c r="F4332" s="62"/>
      <c r="G4332" s="62"/>
      <c r="H4332" s="63"/>
      <c r="I4332" s="293"/>
      <c r="K4332" s="42"/>
      <c r="L4332" s="42"/>
      <c r="M4332" s="42"/>
      <c r="N4332" s="42"/>
      <c r="O4332" s="63"/>
      <c r="P4332" s="42"/>
      <c r="Q4332" s="42"/>
      <c r="S4332" s="42"/>
      <c r="T4332" s="39"/>
      <c r="U4332" s="39"/>
      <c r="V4332" s="39"/>
      <c r="W4332" s="39"/>
      <c r="X4332" s="39"/>
      <c r="Y4332" s="39"/>
      <c r="AN4332" s="68"/>
      <c r="AO4332" s="68"/>
    </row>
    <row r="4333" spans="1:41" s="43" customFormat="1" x14ac:dyDescent="0.25">
      <c r="A4333" s="42"/>
      <c r="B4333" s="42"/>
      <c r="C4333" s="42"/>
      <c r="D4333" s="42"/>
      <c r="E4333" s="42"/>
      <c r="F4333" s="62"/>
      <c r="G4333" s="62"/>
      <c r="H4333" s="63"/>
      <c r="I4333" s="293"/>
      <c r="K4333" s="42"/>
      <c r="L4333" s="42"/>
      <c r="M4333" s="42"/>
      <c r="N4333" s="42"/>
      <c r="O4333" s="63"/>
      <c r="P4333" s="42"/>
      <c r="Q4333" s="42"/>
      <c r="S4333" s="42"/>
      <c r="T4333" s="39"/>
      <c r="U4333" s="39"/>
      <c r="V4333" s="39"/>
      <c r="W4333" s="39"/>
      <c r="X4333" s="39"/>
      <c r="Y4333" s="39"/>
      <c r="AN4333" s="68"/>
      <c r="AO4333" s="68"/>
    </row>
    <row r="4334" spans="1:41" s="43" customFormat="1" x14ac:dyDescent="0.25">
      <c r="A4334" s="42"/>
      <c r="B4334" s="42"/>
      <c r="C4334" s="42"/>
      <c r="D4334" s="42"/>
      <c r="E4334" s="42"/>
      <c r="F4334" s="62"/>
      <c r="G4334" s="62"/>
      <c r="H4334" s="63"/>
      <c r="I4334" s="293"/>
      <c r="K4334" s="42"/>
      <c r="L4334" s="42"/>
      <c r="M4334" s="42"/>
      <c r="N4334" s="42"/>
      <c r="O4334" s="63"/>
      <c r="P4334" s="42"/>
      <c r="Q4334" s="42"/>
      <c r="S4334" s="42"/>
      <c r="T4334" s="39"/>
      <c r="U4334" s="39"/>
      <c r="V4334" s="39"/>
      <c r="W4334" s="39"/>
      <c r="X4334" s="39"/>
      <c r="Y4334" s="39"/>
      <c r="AN4334" s="68"/>
      <c r="AO4334" s="68"/>
    </row>
    <row r="4335" spans="1:41" s="43" customFormat="1" x14ac:dyDescent="0.25">
      <c r="A4335" s="42"/>
      <c r="B4335" s="42"/>
      <c r="C4335" s="42"/>
      <c r="D4335" s="42"/>
      <c r="E4335" s="42"/>
      <c r="F4335" s="62"/>
      <c r="G4335" s="62"/>
      <c r="H4335" s="63"/>
      <c r="I4335" s="293"/>
      <c r="K4335" s="42"/>
      <c r="L4335" s="42"/>
      <c r="M4335" s="42"/>
      <c r="N4335" s="42"/>
      <c r="O4335" s="63"/>
      <c r="P4335" s="42"/>
      <c r="Q4335" s="42"/>
      <c r="S4335" s="42"/>
      <c r="T4335" s="39"/>
      <c r="U4335" s="39"/>
      <c r="V4335" s="39"/>
      <c r="W4335" s="39"/>
      <c r="X4335" s="39"/>
      <c r="Y4335" s="39"/>
      <c r="AN4335" s="68"/>
      <c r="AO4335" s="68"/>
    </row>
    <row r="4336" spans="1:41" s="43" customFormat="1" x14ac:dyDescent="0.25">
      <c r="A4336" s="42"/>
      <c r="B4336" s="42"/>
      <c r="C4336" s="42"/>
      <c r="D4336" s="42"/>
      <c r="E4336" s="42"/>
      <c r="F4336" s="62"/>
      <c r="G4336" s="62"/>
      <c r="H4336" s="63"/>
      <c r="I4336" s="293"/>
      <c r="K4336" s="42"/>
      <c r="L4336" s="42"/>
      <c r="M4336" s="42"/>
      <c r="N4336" s="42"/>
      <c r="O4336" s="63"/>
      <c r="P4336" s="42"/>
      <c r="Q4336" s="42"/>
      <c r="S4336" s="42"/>
      <c r="T4336" s="39"/>
      <c r="U4336" s="39"/>
      <c r="V4336" s="39"/>
      <c r="W4336" s="39"/>
      <c r="X4336" s="39"/>
      <c r="Y4336" s="39"/>
      <c r="AN4336" s="68"/>
      <c r="AO4336" s="68"/>
    </row>
    <row r="4337" spans="1:41" s="43" customFormat="1" x14ac:dyDescent="0.25">
      <c r="A4337" s="42"/>
      <c r="B4337" s="42"/>
      <c r="C4337" s="42"/>
      <c r="D4337" s="42"/>
      <c r="E4337" s="42"/>
      <c r="F4337" s="62"/>
      <c r="G4337" s="62"/>
      <c r="H4337" s="63"/>
      <c r="I4337" s="293"/>
      <c r="K4337" s="42"/>
      <c r="L4337" s="42"/>
      <c r="M4337" s="42"/>
      <c r="N4337" s="42"/>
      <c r="O4337" s="63"/>
      <c r="P4337" s="42"/>
      <c r="Q4337" s="42"/>
      <c r="S4337" s="42"/>
      <c r="T4337" s="39"/>
      <c r="U4337" s="39"/>
      <c r="V4337" s="39"/>
      <c r="W4337" s="39"/>
      <c r="X4337" s="39"/>
      <c r="Y4337" s="39"/>
      <c r="AN4337" s="68"/>
      <c r="AO4337" s="68"/>
    </row>
    <row r="4338" spans="1:41" s="43" customFormat="1" x14ac:dyDescent="0.25">
      <c r="A4338" s="42"/>
      <c r="B4338" s="42"/>
      <c r="C4338" s="42"/>
      <c r="D4338" s="42"/>
      <c r="E4338" s="42"/>
      <c r="F4338" s="62"/>
      <c r="G4338" s="62"/>
      <c r="H4338" s="63"/>
      <c r="I4338" s="293"/>
      <c r="K4338" s="42"/>
      <c r="L4338" s="42"/>
      <c r="M4338" s="42"/>
      <c r="N4338" s="42"/>
      <c r="O4338" s="63"/>
      <c r="P4338" s="42"/>
      <c r="Q4338" s="42"/>
      <c r="S4338" s="42"/>
      <c r="T4338" s="39"/>
      <c r="U4338" s="39"/>
      <c r="V4338" s="39"/>
      <c r="W4338" s="39"/>
      <c r="X4338" s="39"/>
      <c r="Y4338" s="39"/>
      <c r="AN4338" s="68"/>
      <c r="AO4338" s="68"/>
    </row>
    <row r="4339" spans="1:41" s="43" customFormat="1" x14ac:dyDescent="0.25">
      <c r="A4339" s="42"/>
      <c r="B4339" s="42"/>
      <c r="C4339" s="42"/>
      <c r="D4339" s="42"/>
      <c r="E4339" s="42"/>
      <c r="F4339" s="62"/>
      <c r="G4339" s="62"/>
      <c r="H4339" s="63"/>
      <c r="I4339" s="293"/>
      <c r="K4339" s="42"/>
      <c r="L4339" s="42"/>
      <c r="M4339" s="42"/>
      <c r="N4339" s="42"/>
      <c r="O4339" s="63"/>
      <c r="P4339" s="42"/>
      <c r="Q4339" s="42"/>
      <c r="S4339" s="42"/>
      <c r="T4339" s="39"/>
      <c r="U4339" s="39"/>
      <c r="V4339" s="39"/>
      <c r="W4339" s="39"/>
      <c r="X4339" s="39"/>
      <c r="Y4339" s="39"/>
      <c r="AN4339" s="68"/>
      <c r="AO4339" s="68"/>
    </row>
    <row r="4340" spans="1:41" s="43" customFormat="1" x14ac:dyDescent="0.25">
      <c r="A4340" s="42"/>
      <c r="B4340" s="42"/>
      <c r="C4340" s="42"/>
      <c r="D4340" s="42"/>
      <c r="E4340" s="42"/>
      <c r="F4340" s="62"/>
      <c r="G4340" s="62"/>
      <c r="H4340" s="63"/>
      <c r="I4340" s="293"/>
      <c r="K4340" s="42"/>
      <c r="L4340" s="42"/>
      <c r="M4340" s="42"/>
      <c r="N4340" s="42"/>
      <c r="O4340" s="63"/>
      <c r="P4340" s="42"/>
      <c r="Q4340" s="42"/>
      <c r="S4340" s="42"/>
      <c r="T4340" s="39"/>
      <c r="U4340" s="39"/>
      <c r="V4340" s="39"/>
      <c r="W4340" s="39"/>
      <c r="X4340" s="39"/>
      <c r="Y4340" s="39"/>
      <c r="AN4340" s="68"/>
      <c r="AO4340" s="68"/>
    </row>
    <row r="4341" spans="1:41" s="43" customFormat="1" x14ac:dyDescent="0.25">
      <c r="A4341" s="42"/>
      <c r="B4341" s="42"/>
      <c r="C4341" s="42"/>
      <c r="D4341" s="42"/>
      <c r="E4341" s="42"/>
      <c r="F4341" s="62"/>
      <c r="G4341" s="62"/>
      <c r="H4341" s="63"/>
      <c r="I4341" s="293"/>
      <c r="K4341" s="42"/>
      <c r="L4341" s="42"/>
      <c r="M4341" s="42"/>
      <c r="N4341" s="42"/>
      <c r="O4341" s="63"/>
      <c r="P4341" s="42"/>
      <c r="Q4341" s="42"/>
      <c r="S4341" s="42"/>
      <c r="T4341" s="39"/>
      <c r="U4341" s="39"/>
      <c r="V4341" s="39"/>
      <c r="W4341" s="39"/>
      <c r="X4341" s="39"/>
      <c r="Y4341" s="39"/>
      <c r="AN4341" s="68"/>
      <c r="AO4341" s="68"/>
    </row>
    <row r="4342" spans="1:41" s="43" customFormat="1" x14ac:dyDescent="0.25">
      <c r="A4342" s="42"/>
      <c r="B4342" s="42"/>
      <c r="C4342" s="42"/>
      <c r="D4342" s="42"/>
      <c r="E4342" s="42"/>
      <c r="F4342" s="62"/>
      <c r="G4342" s="62"/>
      <c r="H4342" s="63"/>
      <c r="I4342" s="293"/>
      <c r="K4342" s="42"/>
      <c r="L4342" s="42"/>
      <c r="M4342" s="42"/>
      <c r="N4342" s="42"/>
      <c r="O4342" s="63"/>
      <c r="P4342" s="42"/>
      <c r="Q4342" s="42"/>
      <c r="S4342" s="42"/>
      <c r="T4342" s="39"/>
      <c r="U4342" s="39"/>
      <c r="V4342" s="39"/>
      <c r="W4342" s="39"/>
      <c r="X4342" s="39"/>
      <c r="Y4342" s="39"/>
      <c r="AN4342" s="68"/>
      <c r="AO4342" s="68"/>
    </row>
    <row r="4343" spans="1:41" s="43" customFormat="1" x14ac:dyDescent="0.25">
      <c r="A4343" s="42"/>
      <c r="B4343" s="42"/>
      <c r="C4343" s="42"/>
      <c r="D4343" s="42"/>
      <c r="E4343" s="42"/>
      <c r="F4343" s="62"/>
      <c r="G4343" s="62"/>
      <c r="H4343" s="63"/>
      <c r="I4343" s="293"/>
      <c r="K4343" s="42"/>
      <c r="L4343" s="42"/>
      <c r="M4343" s="42"/>
      <c r="N4343" s="42"/>
      <c r="O4343" s="63"/>
      <c r="P4343" s="42"/>
      <c r="Q4343" s="42"/>
      <c r="S4343" s="42"/>
      <c r="T4343" s="39"/>
      <c r="U4343" s="39"/>
      <c r="V4343" s="39"/>
      <c r="W4343" s="39"/>
      <c r="X4343" s="39"/>
      <c r="Y4343" s="39"/>
      <c r="AN4343" s="68"/>
      <c r="AO4343" s="68"/>
    </row>
    <row r="4344" spans="1:41" s="43" customFormat="1" x14ac:dyDescent="0.25">
      <c r="A4344" s="42"/>
      <c r="B4344" s="42"/>
      <c r="C4344" s="42"/>
      <c r="D4344" s="42"/>
      <c r="E4344" s="42"/>
      <c r="F4344" s="62"/>
      <c r="G4344" s="62"/>
      <c r="H4344" s="63"/>
      <c r="I4344" s="293"/>
      <c r="K4344" s="42"/>
      <c r="L4344" s="42"/>
      <c r="M4344" s="42"/>
      <c r="N4344" s="42"/>
      <c r="O4344" s="63"/>
      <c r="P4344" s="42"/>
      <c r="Q4344" s="42"/>
      <c r="S4344" s="42"/>
      <c r="T4344" s="39"/>
      <c r="U4344" s="39"/>
      <c r="V4344" s="39"/>
      <c r="W4344" s="39"/>
      <c r="X4344" s="39"/>
      <c r="Y4344" s="39"/>
      <c r="AN4344" s="68"/>
      <c r="AO4344" s="68"/>
    </row>
    <row r="4345" spans="1:41" s="43" customFormat="1" x14ac:dyDescent="0.25">
      <c r="A4345" s="42"/>
      <c r="B4345" s="42"/>
      <c r="C4345" s="42"/>
      <c r="D4345" s="42"/>
      <c r="E4345" s="42"/>
      <c r="F4345" s="62"/>
      <c r="G4345" s="62"/>
      <c r="H4345" s="63"/>
      <c r="I4345" s="293"/>
      <c r="K4345" s="42"/>
      <c r="L4345" s="42"/>
      <c r="M4345" s="42"/>
      <c r="N4345" s="42"/>
      <c r="O4345" s="63"/>
      <c r="P4345" s="42"/>
      <c r="Q4345" s="42"/>
      <c r="S4345" s="42"/>
      <c r="T4345" s="39"/>
      <c r="U4345" s="39"/>
      <c r="V4345" s="39"/>
      <c r="W4345" s="39"/>
      <c r="X4345" s="39"/>
      <c r="Y4345" s="39"/>
      <c r="AN4345" s="68"/>
      <c r="AO4345" s="68"/>
    </row>
    <row r="4346" spans="1:41" s="43" customFormat="1" x14ac:dyDescent="0.25">
      <c r="A4346" s="42"/>
      <c r="B4346" s="42"/>
      <c r="C4346" s="42"/>
      <c r="D4346" s="42"/>
      <c r="E4346" s="42"/>
      <c r="F4346" s="62"/>
      <c r="G4346" s="62"/>
      <c r="H4346" s="63"/>
      <c r="I4346" s="293"/>
      <c r="K4346" s="42"/>
      <c r="L4346" s="42"/>
      <c r="M4346" s="42"/>
      <c r="N4346" s="42"/>
      <c r="O4346" s="63"/>
      <c r="P4346" s="42"/>
      <c r="Q4346" s="42"/>
      <c r="S4346" s="42"/>
      <c r="T4346" s="39"/>
      <c r="U4346" s="39"/>
      <c r="V4346" s="39"/>
      <c r="W4346" s="39"/>
      <c r="X4346" s="39"/>
      <c r="Y4346" s="39"/>
      <c r="AN4346" s="68"/>
      <c r="AO4346" s="68"/>
    </row>
    <row r="4347" spans="1:41" s="43" customFormat="1" x14ac:dyDescent="0.25">
      <c r="A4347" s="42"/>
      <c r="B4347" s="42"/>
      <c r="C4347" s="42"/>
      <c r="D4347" s="42"/>
      <c r="E4347" s="42"/>
      <c r="F4347" s="62"/>
      <c r="G4347" s="62"/>
      <c r="H4347" s="63"/>
      <c r="I4347" s="293"/>
      <c r="K4347" s="42"/>
      <c r="L4347" s="42"/>
      <c r="M4347" s="42"/>
      <c r="N4347" s="42"/>
      <c r="O4347" s="63"/>
      <c r="P4347" s="42"/>
      <c r="Q4347" s="42"/>
      <c r="S4347" s="42"/>
      <c r="T4347" s="39"/>
      <c r="U4347" s="39"/>
      <c r="V4347" s="39"/>
      <c r="W4347" s="39"/>
      <c r="X4347" s="39"/>
      <c r="Y4347" s="39"/>
      <c r="AN4347" s="68"/>
      <c r="AO4347" s="68"/>
    </row>
    <row r="4348" spans="1:41" s="43" customFormat="1" x14ac:dyDescent="0.25">
      <c r="A4348" s="42"/>
      <c r="B4348" s="42"/>
      <c r="C4348" s="42"/>
      <c r="D4348" s="42"/>
      <c r="E4348" s="42"/>
      <c r="F4348" s="62"/>
      <c r="G4348" s="62"/>
      <c r="H4348" s="63"/>
      <c r="I4348" s="293"/>
      <c r="K4348" s="42"/>
      <c r="L4348" s="42"/>
      <c r="M4348" s="42"/>
      <c r="N4348" s="42"/>
      <c r="O4348" s="63"/>
      <c r="P4348" s="42"/>
      <c r="Q4348" s="42"/>
      <c r="S4348" s="42"/>
      <c r="T4348" s="39"/>
      <c r="U4348" s="39"/>
      <c r="V4348" s="39"/>
      <c r="W4348" s="39"/>
      <c r="X4348" s="39"/>
      <c r="Y4348" s="39"/>
      <c r="AN4348" s="68"/>
      <c r="AO4348" s="68"/>
    </row>
    <row r="4349" spans="1:41" s="43" customFormat="1" x14ac:dyDescent="0.25">
      <c r="A4349" s="42"/>
      <c r="B4349" s="42"/>
      <c r="C4349" s="42"/>
      <c r="D4349" s="42"/>
      <c r="E4349" s="42"/>
      <c r="F4349" s="62"/>
      <c r="G4349" s="62"/>
      <c r="H4349" s="63"/>
      <c r="I4349" s="293"/>
      <c r="K4349" s="42"/>
      <c r="L4349" s="42"/>
      <c r="M4349" s="42"/>
      <c r="N4349" s="42"/>
      <c r="O4349" s="63"/>
      <c r="P4349" s="42"/>
      <c r="Q4349" s="42"/>
      <c r="S4349" s="42"/>
      <c r="T4349" s="39"/>
      <c r="U4349" s="39"/>
      <c r="V4349" s="39"/>
      <c r="W4349" s="39"/>
      <c r="X4349" s="39"/>
      <c r="Y4349" s="39"/>
      <c r="AN4349" s="68"/>
      <c r="AO4349" s="68"/>
    </row>
    <row r="4350" spans="1:41" s="43" customFormat="1" x14ac:dyDescent="0.25">
      <c r="A4350" s="42"/>
      <c r="B4350" s="42"/>
      <c r="C4350" s="42"/>
      <c r="D4350" s="42"/>
      <c r="E4350" s="42"/>
      <c r="F4350" s="62"/>
      <c r="G4350" s="62"/>
      <c r="H4350" s="63"/>
      <c r="I4350" s="293"/>
      <c r="K4350" s="42"/>
      <c r="L4350" s="42"/>
      <c r="M4350" s="42"/>
      <c r="N4350" s="42"/>
      <c r="O4350" s="63"/>
      <c r="P4350" s="42"/>
      <c r="Q4350" s="42"/>
      <c r="S4350" s="42"/>
      <c r="T4350" s="39"/>
      <c r="U4350" s="39"/>
      <c r="V4350" s="39"/>
      <c r="W4350" s="39"/>
      <c r="X4350" s="39"/>
      <c r="Y4350" s="39"/>
      <c r="AN4350" s="68"/>
      <c r="AO4350" s="68"/>
    </row>
    <row r="4351" spans="1:41" s="43" customFormat="1" x14ac:dyDescent="0.25">
      <c r="A4351" s="42"/>
      <c r="B4351" s="42"/>
      <c r="C4351" s="42"/>
      <c r="D4351" s="42"/>
      <c r="E4351" s="42"/>
      <c r="F4351" s="62"/>
      <c r="G4351" s="62"/>
      <c r="H4351" s="63"/>
      <c r="I4351" s="293"/>
      <c r="K4351" s="42"/>
      <c r="L4351" s="42"/>
      <c r="M4351" s="42"/>
      <c r="N4351" s="42"/>
      <c r="O4351" s="63"/>
      <c r="P4351" s="42"/>
      <c r="Q4351" s="42"/>
      <c r="S4351" s="42"/>
      <c r="T4351" s="39"/>
      <c r="U4351" s="39"/>
      <c r="V4351" s="39"/>
      <c r="W4351" s="39"/>
      <c r="X4351" s="39"/>
      <c r="Y4351" s="39"/>
      <c r="AN4351" s="68"/>
      <c r="AO4351" s="68"/>
    </row>
    <row r="4352" spans="1:41" s="43" customFormat="1" x14ac:dyDescent="0.25">
      <c r="A4352" s="42"/>
      <c r="B4352" s="42"/>
      <c r="C4352" s="42"/>
      <c r="D4352" s="42"/>
      <c r="E4352" s="42"/>
      <c r="F4352" s="62"/>
      <c r="G4352" s="62"/>
      <c r="H4352" s="63"/>
      <c r="I4352" s="293"/>
      <c r="K4352" s="42"/>
      <c r="L4352" s="42"/>
      <c r="M4352" s="42"/>
      <c r="N4352" s="42"/>
      <c r="O4352" s="63"/>
      <c r="P4352" s="42"/>
      <c r="Q4352" s="42"/>
      <c r="S4352" s="42"/>
      <c r="T4352" s="39"/>
      <c r="U4352" s="39"/>
      <c r="V4352" s="39"/>
      <c r="W4352" s="39"/>
      <c r="X4352" s="39"/>
      <c r="Y4352" s="39"/>
      <c r="AN4352" s="68"/>
      <c r="AO4352" s="68"/>
    </row>
    <row r="4353" spans="1:41" s="43" customFormat="1" x14ac:dyDescent="0.25">
      <c r="A4353" s="42"/>
      <c r="B4353" s="42"/>
      <c r="C4353" s="42"/>
      <c r="D4353" s="42"/>
      <c r="E4353" s="42"/>
      <c r="F4353" s="62"/>
      <c r="G4353" s="62"/>
      <c r="H4353" s="63"/>
      <c r="I4353" s="293"/>
      <c r="K4353" s="42"/>
      <c r="L4353" s="42"/>
      <c r="M4353" s="42"/>
      <c r="N4353" s="42"/>
      <c r="O4353" s="63"/>
      <c r="P4353" s="42"/>
      <c r="Q4353" s="42"/>
      <c r="S4353" s="42"/>
      <c r="T4353" s="39"/>
      <c r="U4353" s="39"/>
      <c r="V4353" s="39"/>
      <c r="W4353" s="39"/>
      <c r="X4353" s="39"/>
      <c r="Y4353" s="39"/>
      <c r="AN4353" s="68"/>
      <c r="AO4353" s="68"/>
    </row>
    <row r="4354" spans="1:41" s="43" customFormat="1" x14ac:dyDescent="0.25">
      <c r="A4354" s="42"/>
      <c r="B4354" s="42"/>
      <c r="C4354" s="42"/>
      <c r="D4354" s="42"/>
      <c r="E4354" s="42"/>
      <c r="F4354" s="62"/>
      <c r="G4354" s="62"/>
      <c r="H4354" s="63"/>
      <c r="I4354" s="293"/>
      <c r="K4354" s="42"/>
      <c r="L4354" s="42"/>
      <c r="M4354" s="42"/>
      <c r="N4354" s="42"/>
      <c r="O4354" s="63"/>
      <c r="P4354" s="42"/>
      <c r="Q4354" s="42"/>
      <c r="S4354" s="42"/>
      <c r="T4354" s="39"/>
      <c r="U4354" s="39"/>
      <c r="V4354" s="39"/>
      <c r="W4354" s="39"/>
      <c r="X4354" s="39"/>
      <c r="Y4354" s="39"/>
      <c r="AN4354" s="68"/>
      <c r="AO4354" s="68"/>
    </row>
    <row r="4355" spans="1:41" s="43" customFormat="1" x14ac:dyDescent="0.25">
      <c r="A4355" s="42"/>
      <c r="B4355" s="42"/>
      <c r="C4355" s="42"/>
      <c r="D4355" s="42"/>
      <c r="E4355" s="42"/>
      <c r="F4355" s="62"/>
      <c r="G4355" s="62"/>
      <c r="H4355" s="63"/>
      <c r="I4355" s="293"/>
      <c r="K4355" s="42"/>
      <c r="L4355" s="42"/>
      <c r="M4355" s="42"/>
      <c r="N4355" s="42"/>
      <c r="O4355" s="63"/>
      <c r="P4355" s="42"/>
      <c r="Q4355" s="42"/>
      <c r="S4355" s="42"/>
      <c r="T4355" s="39"/>
      <c r="U4355" s="39"/>
      <c r="V4355" s="39"/>
      <c r="W4355" s="39"/>
      <c r="X4355" s="39"/>
      <c r="Y4355" s="39"/>
      <c r="AN4355" s="68"/>
      <c r="AO4355" s="68"/>
    </row>
    <row r="4356" spans="1:41" s="43" customFormat="1" x14ac:dyDescent="0.25">
      <c r="A4356" s="42"/>
      <c r="B4356" s="42"/>
      <c r="C4356" s="42"/>
      <c r="D4356" s="42"/>
      <c r="E4356" s="42"/>
      <c r="F4356" s="62"/>
      <c r="G4356" s="62"/>
      <c r="H4356" s="63"/>
      <c r="I4356" s="293"/>
      <c r="K4356" s="42"/>
      <c r="L4356" s="42"/>
      <c r="M4356" s="42"/>
      <c r="N4356" s="42"/>
      <c r="O4356" s="63"/>
      <c r="P4356" s="42"/>
      <c r="Q4356" s="42"/>
      <c r="S4356" s="42"/>
      <c r="T4356" s="39"/>
      <c r="U4356" s="39"/>
      <c r="V4356" s="39"/>
      <c r="W4356" s="39"/>
      <c r="X4356" s="39"/>
      <c r="Y4356" s="39"/>
      <c r="AN4356" s="68"/>
      <c r="AO4356" s="68"/>
    </row>
    <row r="4357" spans="1:41" s="43" customFormat="1" x14ac:dyDescent="0.25">
      <c r="A4357" s="42"/>
      <c r="B4357" s="42"/>
      <c r="C4357" s="42"/>
      <c r="D4357" s="42"/>
      <c r="E4357" s="42"/>
      <c r="F4357" s="62"/>
      <c r="G4357" s="62"/>
      <c r="H4357" s="63"/>
      <c r="I4357" s="293"/>
      <c r="K4357" s="42"/>
      <c r="L4357" s="42"/>
      <c r="M4357" s="42"/>
      <c r="N4357" s="42"/>
      <c r="O4357" s="63"/>
      <c r="P4357" s="42"/>
      <c r="Q4357" s="42"/>
      <c r="S4357" s="42"/>
      <c r="T4357" s="39"/>
      <c r="U4357" s="39"/>
      <c r="V4357" s="39"/>
      <c r="W4357" s="39"/>
      <c r="X4357" s="39"/>
      <c r="Y4357" s="39"/>
      <c r="AN4357" s="68"/>
      <c r="AO4357" s="68"/>
    </row>
    <row r="4358" spans="1:41" s="43" customFormat="1" x14ac:dyDescent="0.25">
      <c r="A4358" s="42"/>
      <c r="B4358" s="42"/>
      <c r="C4358" s="42"/>
      <c r="D4358" s="42"/>
      <c r="E4358" s="42"/>
      <c r="F4358" s="62"/>
      <c r="G4358" s="62"/>
      <c r="H4358" s="63"/>
      <c r="I4358" s="293"/>
      <c r="K4358" s="42"/>
      <c r="L4358" s="42"/>
      <c r="M4358" s="42"/>
      <c r="N4358" s="42"/>
      <c r="O4358" s="63"/>
      <c r="P4358" s="42"/>
      <c r="Q4358" s="42"/>
      <c r="S4358" s="42"/>
      <c r="T4358" s="39"/>
      <c r="U4358" s="39"/>
      <c r="V4358" s="39"/>
      <c r="W4358" s="39"/>
      <c r="X4358" s="39"/>
      <c r="Y4358" s="39"/>
      <c r="AN4358" s="68"/>
      <c r="AO4358" s="68"/>
    </row>
    <row r="4359" spans="1:41" s="43" customFormat="1" x14ac:dyDescent="0.25">
      <c r="A4359" s="42"/>
      <c r="B4359" s="42"/>
      <c r="C4359" s="42"/>
      <c r="D4359" s="42"/>
      <c r="E4359" s="42"/>
      <c r="F4359" s="62"/>
      <c r="G4359" s="62"/>
      <c r="H4359" s="63"/>
      <c r="I4359" s="293"/>
      <c r="K4359" s="42"/>
      <c r="L4359" s="42"/>
      <c r="M4359" s="42"/>
      <c r="N4359" s="42"/>
      <c r="O4359" s="63"/>
      <c r="P4359" s="42"/>
      <c r="Q4359" s="42"/>
      <c r="S4359" s="42"/>
      <c r="T4359" s="39"/>
      <c r="U4359" s="39"/>
      <c r="V4359" s="39"/>
      <c r="W4359" s="39"/>
      <c r="X4359" s="39"/>
      <c r="Y4359" s="39"/>
      <c r="AN4359" s="68"/>
      <c r="AO4359" s="68"/>
    </row>
    <row r="4360" spans="1:41" s="43" customFormat="1" x14ac:dyDescent="0.25">
      <c r="A4360" s="42"/>
      <c r="B4360" s="42"/>
      <c r="C4360" s="42"/>
      <c r="D4360" s="42"/>
      <c r="E4360" s="42"/>
      <c r="F4360" s="62"/>
      <c r="G4360" s="62"/>
      <c r="H4360" s="63"/>
      <c r="I4360" s="293"/>
      <c r="K4360" s="42"/>
      <c r="L4360" s="42"/>
      <c r="M4360" s="42"/>
      <c r="N4360" s="42"/>
      <c r="O4360" s="63"/>
      <c r="P4360" s="42"/>
      <c r="Q4360" s="42"/>
      <c r="S4360" s="42"/>
      <c r="T4360" s="39"/>
      <c r="U4360" s="39"/>
      <c r="V4360" s="39"/>
      <c r="W4360" s="39"/>
      <c r="X4360" s="39"/>
      <c r="Y4360" s="39"/>
      <c r="AN4360" s="68"/>
      <c r="AO4360" s="68"/>
    </row>
    <row r="4361" spans="1:41" s="43" customFormat="1" x14ac:dyDescent="0.25">
      <c r="A4361" s="42"/>
      <c r="B4361" s="42"/>
      <c r="C4361" s="42"/>
      <c r="D4361" s="42"/>
      <c r="E4361" s="42"/>
      <c r="F4361" s="62"/>
      <c r="G4361" s="62"/>
      <c r="H4361" s="63"/>
      <c r="I4361" s="293"/>
      <c r="K4361" s="42"/>
      <c r="L4361" s="42"/>
      <c r="M4361" s="42"/>
      <c r="N4361" s="42"/>
      <c r="O4361" s="63"/>
      <c r="P4361" s="42"/>
      <c r="Q4361" s="42"/>
      <c r="S4361" s="42"/>
      <c r="T4361" s="39"/>
      <c r="U4361" s="39"/>
      <c r="V4361" s="39"/>
      <c r="W4361" s="39"/>
      <c r="X4361" s="39"/>
      <c r="Y4361" s="39"/>
      <c r="AN4361" s="68"/>
      <c r="AO4361" s="68"/>
    </row>
    <row r="4362" spans="1:41" s="43" customFormat="1" x14ac:dyDescent="0.25">
      <c r="A4362" s="42"/>
      <c r="B4362" s="42"/>
      <c r="C4362" s="42"/>
      <c r="D4362" s="42"/>
      <c r="E4362" s="42"/>
      <c r="F4362" s="62"/>
      <c r="G4362" s="62"/>
      <c r="H4362" s="63"/>
      <c r="I4362" s="293"/>
      <c r="K4362" s="42"/>
      <c r="L4362" s="42"/>
      <c r="M4362" s="42"/>
      <c r="N4362" s="42"/>
      <c r="O4362" s="63"/>
      <c r="P4362" s="42"/>
      <c r="Q4362" s="42"/>
      <c r="S4362" s="42"/>
      <c r="T4362" s="39"/>
      <c r="U4362" s="39"/>
      <c r="V4362" s="39"/>
      <c r="W4362" s="39"/>
      <c r="X4362" s="39"/>
      <c r="Y4362" s="39"/>
      <c r="AN4362" s="68"/>
      <c r="AO4362" s="68"/>
    </row>
    <row r="4363" spans="1:41" s="43" customFormat="1" x14ac:dyDescent="0.25">
      <c r="A4363" s="42"/>
      <c r="B4363" s="42"/>
      <c r="C4363" s="42"/>
      <c r="D4363" s="42"/>
      <c r="E4363" s="42"/>
      <c r="F4363" s="62"/>
      <c r="G4363" s="62"/>
      <c r="H4363" s="63"/>
      <c r="I4363" s="293"/>
      <c r="K4363" s="42"/>
      <c r="L4363" s="42"/>
      <c r="M4363" s="42"/>
      <c r="N4363" s="42"/>
      <c r="O4363" s="63"/>
      <c r="P4363" s="42"/>
      <c r="Q4363" s="42"/>
      <c r="S4363" s="42"/>
      <c r="T4363" s="39"/>
      <c r="U4363" s="39"/>
      <c r="V4363" s="39"/>
      <c r="W4363" s="39"/>
      <c r="X4363" s="39"/>
      <c r="Y4363" s="39"/>
      <c r="AN4363" s="68"/>
      <c r="AO4363" s="68"/>
    </row>
    <row r="4364" spans="1:41" s="43" customFormat="1" x14ac:dyDescent="0.25">
      <c r="A4364" s="42"/>
      <c r="B4364" s="42"/>
      <c r="C4364" s="42"/>
      <c r="D4364" s="42"/>
      <c r="E4364" s="42"/>
      <c r="F4364" s="62"/>
      <c r="G4364" s="62"/>
      <c r="H4364" s="63"/>
      <c r="I4364" s="293"/>
      <c r="K4364" s="42"/>
      <c r="L4364" s="42"/>
      <c r="M4364" s="42"/>
      <c r="N4364" s="42"/>
      <c r="O4364" s="63"/>
      <c r="P4364" s="42"/>
      <c r="Q4364" s="42"/>
      <c r="S4364" s="42"/>
      <c r="T4364" s="39"/>
      <c r="U4364" s="39"/>
      <c r="V4364" s="39"/>
      <c r="W4364" s="39"/>
      <c r="X4364" s="39"/>
      <c r="Y4364" s="39"/>
      <c r="AN4364" s="68"/>
      <c r="AO4364" s="68"/>
    </row>
    <row r="4365" spans="1:41" s="43" customFormat="1" x14ac:dyDescent="0.25">
      <c r="A4365" s="42"/>
      <c r="B4365" s="42"/>
      <c r="C4365" s="42"/>
      <c r="D4365" s="42"/>
      <c r="E4365" s="42"/>
      <c r="F4365" s="62"/>
      <c r="G4365" s="62"/>
      <c r="H4365" s="63"/>
      <c r="I4365" s="293"/>
      <c r="K4365" s="42"/>
      <c r="L4365" s="42"/>
      <c r="M4365" s="42"/>
      <c r="N4365" s="42"/>
      <c r="O4365" s="63"/>
      <c r="P4365" s="42"/>
      <c r="Q4365" s="42"/>
      <c r="S4365" s="42"/>
      <c r="T4365" s="39"/>
      <c r="U4365" s="39"/>
      <c r="V4365" s="39"/>
      <c r="W4365" s="39"/>
      <c r="X4365" s="39"/>
      <c r="Y4365" s="39"/>
      <c r="AN4365" s="68"/>
      <c r="AO4365" s="68"/>
    </row>
    <row r="4366" spans="1:41" s="43" customFormat="1" x14ac:dyDescent="0.25">
      <c r="A4366" s="42"/>
      <c r="B4366" s="42"/>
      <c r="C4366" s="42"/>
      <c r="D4366" s="42"/>
      <c r="E4366" s="42"/>
      <c r="F4366" s="62"/>
      <c r="G4366" s="62"/>
      <c r="H4366" s="63"/>
      <c r="I4366" s="293"/>
      <c r="K4366" s="42"/>
      <c r="L4366" s="42"/>
      <c r="M4366" s="42"/>
      <c r="N4366" s="42"/>
      <c r="O4366" s="63"/>
      <c r="P4366" s="42"/>
      <c r="Q4366" s="42"/>
      <c r="S4366" s="42"/>
      <c r="T4366" s="39"/>
      <c r="U4366" s="39"/>
      <c r="V4366" s="39"/>
      <c r="W4366" s="39"/>
      <c r="X4366" s="39"/>
      <c r="Y4366" s="39"/>
      <c r="AN4366" s="68"/>
      <c r="AO4366" s="68"/>
    </row>
    <row r="4367" spans="1:41" s="43" customFormat="1" x14ac:dyDescent="0.25">
      <c r="A4367" s="42"/>
      <c r="B4367" s="42"/>
      <c r="C4367" s="42"/>
      <c r="D4367" s="42"/>
      <c r="E4367" s="42"/>
      <c r="F4367" s="62"/>
      <c r="G4367" s="62"/>
      <c r="H4367" s="63"/>
      <c r="I4367" s="293"/>
      <c r="K4367" s="42"/>
      <c r="L4367" s="42"/>
      <c r="M4367" s="42"/>
      <c r="N4367" s="42"/>
      <c r="O4367" s="63"/>
      <c r="P4367" s="42"/>
      <c r="Q4367" s="42"/>
      <c r="S4367" s="42"/>
      <c r="T4367" s="39"/>
      <c r="U4367" s="39"/>
      <c r="V4367" s="39"/>
      <c r="W4367" s="39"/>
      <c r="X4367" s="39"/>
      <c r="Y4367" s="39"/>
      <c r="AN4367" s="68"/>
      <c r="AO4367" s="68"/>
    </row>
    <row r="4368" spans="1:41" s="43" customFormat="1" x14ac:dyDescent="0.25">
      <c r="A4368" s="42"/>
      <c r="B4368" s="42"/>
      <c r="C4368" s="42"/>
      <c r="D4368" s="42"/>
      <c r="E4368" s="42"/>
      <c r="F4368" s="62"/>
      <c r="G4368" s="62"/>
      <c r="H4368" s="63"/>
      <c r="I4368" s="293"/>
      <c r="K4368" s="42"/>
      <c r="L4368" s="42"/>
      <c r="M4368" s="42"/>
      <c r="N4368" s="42"/>
      <c r="O4368" s="63"/>
      <c r="P4368" s="42"/>
      <c r="Q4368" s="42"/>
      <c r="S4368" s="42"/>
      <c r="T4368" s="39"/>
      <c r="U4368" s="39"/>
      <c r="V4368" s="39"/>
      <c r="W4368" s="39"/>
      <c r="X4368" s="39"/>
      <c r="Y4368" s="39"/>
      <c r="AN4368" s="68"/>
      <c r="AO4368" s="68"/>
    </row>
    <row r="4369" spans="1:41" s="43" customFormat="1" x14ac:dyDescent="0.25">
      <c r="A4369" s="42"/>
      <c r="B4369" s="42"/>
      <c r="C4369" s="42"/>
      <c r="D4369" s="42"/>
      <c r="E4369" s="42"/>
      <c r="F4369" s="62"/>
      <c r="G4369" s="62"/>
      <c r="H4369" s="63"/>
      <c r="I4369" s="293"/>
      <c r="K4369" s="42"/>
      <c r="L4369" s="42"/>
      <c r="M4369" s="42"/>
      <c r="N4369" s="42"/>
      <c r="O4369" s="63"/>
      <c r="P4369" s="42"/>
      <c r="Q4369" s="42"/>
      <c r="S4369" s="42"/>
      <c r="T4369" s="39"/>
      <c r="U4369" s="39"/>
      <c r="V4369" s="39"/>
      <c r="W4369" s="39"/>
      <c r="X4369" s="39"/>
      <c r="Y4369" s="39"/>
      <c r="AN4369" s="68"/>
      <c r="AO4369" s="68"/>
    </row>
    <row r="4370" spans="1:41" s="43" customFormat="1" x14ac:dyDescent="0.25">
      <c r="A4370" s="42"/>
      <c r="B4370" s="42"/>
      <c r="C4370" s="42"/>
      <c r="D4370" s="42"/>
      <c r="E4370" s="42"/>
      <c r="F4370" s="62"/>
      <c r="G4370" s="62"/>
      <c r="H4370" s="63"/>
      <c r="I4370" s="293"/>
      <c r="K4370" s="42"/>
      <c r="L4370" s="42"/>
      <c r="M4370" s="42"/>
      <c r="N4370" s="42"/>
      <c r="O4370" s="63"/>
      <c r="P4370" s="42"/>
      <c r="Q4370" s="42"/>
      <c r="S4370" s="42"/>
      <c r="T4370" s="39"/>
      <c r="U4370" s="39"/>
      <c r="V4370" s="39"/>
      <c r="W4370" s="39"/>
      <c r="X4370" s="39"/>
      <c r="Y4370" s="39"/>
      <c r="AN4370" s="68"/>
      <c r="AO4370" s="68"/>
    </row>
    <row r="4371" spans="1:41" s="43" customFormat="1" x14ac:dyDescent="0.25">
      <c r="A4371" s="42"/>
      <c r="B4371" s="42"/>
      <c r="C4371" s="42"/>
      <c r="D4371" s="42"/>
      <c r="E4371" s="42"/>
      <c r="F4371" s="62"/>
      <c r="G4371" s="62"/>
      <c r="H4371" s="63"/>
      <c r="I4371" s="293"/>
      <c r="K4371" s="42"/>
      <c r="L4371" s="42"/>
      <c r="M4371" s="42"/>
      <c r="N4371" s="42"/>
      <c r="O4371" s="63"/>
      <c r="P4371" s="42"/>
      <c r="Q4371" s="42"/>
      <c r="S4371" s="42"/>
      <c r="T4371" s="39"/>
      <c r="U4371" s="39"/>
      <c r="V4371" s="39"/>
      <c r="W4371" s="39"/>
      <c r="X4371" s="39"/>
      <c r="Y4371" s="39"/>
      <c r="AN4371" s="68"/>
      <c r="AO4371" s="68"/>
    </row>
    <row r="4372" spans="1:41" s="43" customFormat="1" x14ac:dyDescent="0.25">
      <c r="A4372" s="42"/>
      <c r="B4372" s="42"/>
      <c r="C4372" s="42"/>
      <c r="D4372" s="42"/>
      <c r="E4372" s="42"/>
      <c r="F4372" s="62"/>
      <c r="G4372" s="62"/>
      <c r="H4372" s="63"/>
      <c r="I4372" s="293"/>
      <c r="K4372" s="42"/>
      <c r="L4372" s="42"/>
      <c r="M4372" s="42"/>
      <c r="N4372" s="42"/>
      <c r="O4372" s="63"/>
      <c r="P4372" s="42"/>
      <c r="Q4372" s="42"/>
      <c r="S4372" s="42"/>
      <c r="T4372" s="39"/>
      <c r="U4372" s="39"/>
      <c r="V4372" s="39"/>
      <c r="W4372" s="39"/>
      <c r="X4372" s="39"/>
      <c r="Y4372" s="39"/>
      <c r="AN4372" s="68"/>
      <c r="AO4372" s="68"/>
    </row>
    <row r="4373" spans="1:41" s="43" customFormat="1" x14ac:dyDescent="0.25">
      <c r="A4373" s="42"/>
      <c r="B4373" s="42"/>
      <c r="C4373" s="42"/>
      <c r="D4373" s="42"/>
      <c r="E4373" s="42"/>
      <c r="F4373" s="62"/>
      <c r="G4373" s="62"/>
      <c r="H4373" s="63"/>
      <c r="I4373" s="293"/>
      <c r="K4373" s="42"/>
      <c r="L4373" s="42"/>
      <c r="M4373" s="42"/>
      <c r="N4373" s="42"/>
      <c r="O4373" s="63"/>
      <c r="P4373" s="42"/>
      <c r="Q4373" s="42"/>
      <c r="S4373" s="42"/>
      <c r="T4373" s="39"/>
      <c r="U4373" s="39"/>
      <c r="V4373" s="39"/>
      <c r="W4373" s="39"/>
      <c r="X4373" s="39"/>
      <c r="Y4373" s="39"/>
      <c r="AN4373" s="68"/>
      <c r="AO4373" s="68"/>
    </row>
    <row r="4374" spans="1:41" s="43" customFormat="1" x14ac:dyDescent="0.25">
      <c r="A4374" s="42"/>
      <c r="B4374" s="42"/>
      <c r="C4374" s="42"/>
      <c r="D4374" s="42"/>
      <c r="E4374" s="42"/>
      <c r="F4374" s="62"/>
      <c r="G4374" s="62"/>
      <c r="H4374" s="63"/>
      <c r="I4374" s="293"/>
      <c r="K4374" s="42"/>
      <c r="L4374" s="42"/>
      <c r="M4374" s="42"/>
      <c r="N4374" s="42"/>
      <c r="O4374" s="63"/>
      <c r="P4374" s="42"/>
      <c r="Q4374" s="42"/>
      <c r="S4374" s="42"/>
      <c r="T4374" s="39"/>
      <c r="U4374" s="39"/>
      <c r="V4374" s="39"/>
      <c r="W4374" s="39"/>
      <c r="X4374" s="39"/>
      <c r="Y4374" s="39"/>
      <c r="AN4374" s="68"/>
      <c r="AO4374" s="68"/>
    </row>
    <row r="4375" spans="1:41" s="43" customFormat="1" x14ac:dyDescent="0.25">
      <c r="A4375" s="42"/>
      <c r="B4375" s="42"/>
      <c r="C4375" s="42"/>
      <c r="D4375" s="42"/>
      <c r="E4375" s="42"/>
      <c r="F4375" s="62"/>
      <c r="G4375" s="62"/>
      <c r="H4375" s="63"/>
      <c r="I4375" s="293"/>
      <c r="K4375" s="42"/>
      <c r="L4375" s="42"/>
      <c r="M4375" s="42"/>
      <c r="N4375" s="42"/>
      <c r="O4375" s="63"/>
      <c r="P4375" s="42"/>
      <c r="Q4375" s="42"/>
      <c r="S4375" s="42"/>
      <c r="T4375" s="39"/>
      <c r="U4375" s="39"/>
      <c r="V4375" s="39"/>
      <c r="W4375" s="39"/>
      <c r="X4375" s="39"/>
      <c r="Y4375" s="39"/>
      <c r="AN4375" s="68"/>
      <c r="AO4375" s="68"/>
    </row>
    <row r="4376" spans="1:41" s="43" customFormat="1" x14ac:dyDescent="0.25">
      <c r="A4376" s="42"/>
      <c r="B4376" s="42"/>
      <c r="C4376" s="42"/>
      <c r="D4376" s="42"/>
      <c r="E4376" s="42"/>
      <c r="F4376" s="62"/>
      <c r="G4376" s="62"/>
      <c r="H4376" s="63"/>
      <c r="I4376" s="293"/>
      <c r="K4376" s="42"/>
      <c r="L4376" s="42"/>
      <c r="M4376" s="42"/>
      <c r="N4376" s="42"/>
      <c r="O4376" s="63"/>
      <c r="P4376" s="42"/>
      <c r="Q4376" s="42"/>
      <c r="S4376" s="42"/>
      <c r="T4376" s="39"/>
      <c r="U4376" s="39"/>
      <c r="V4376" s="39"/>
      <c r="W4376" s="39"/>
      <c r="X4376" s="39"/>
      <c r="Y4376" s="39"/>
      <c r="AN4376" s="68"/>
      <c r="AO4376" s="68"/>
    </row>
    <row r="4377" spans="1:41" s="43" customFormat="1" x14ac:dyDescent="0.25">
      <c r="A4377" s="42"/>
      <c r="B4377" s="42"/>
      <c r="C4377" s="42"/>
      <c r="D4377" s="42"/>
      <c r="E4377" s="42"/>
      <c r="F4377" s="62"/>
      <c r="G4377" s="62"/>
      <c r="H4377" s="63"/>
      <c r="I4377" s="293"/>
      <c r="K4377" s="42"/>
      <c r="L4377" s="42"/>
      <c r="M4377" s="42"/>
      <c r="N4377" s="42"/>
      <c r="O4377" s="63"/>
      <c r="P4377" s="42"/>
      <c r="Q4377" s="42"/>
      <c r="S4377" s="42"/>
      <c r="T4377" s="39"/>
      <c r="U4377" s="39"/>
      <c r="V4377" s="39"/>
      <c r="W4377" s="39"/>
      <c r="X4377" s="39"/>
      <c r="Y4377" s="39"/>
      <c r="AN4377" s="68"/>
      <c r="AO4377" s="68"/>
    </row>
    <row r="4378" spans="1:41" s="43" customFormat="1" x14ac:dyDescent="0.25">
      <c r="A4378" s="42"/>
      <c r="B4378" s="42"/>
      <c r="C4378" s="42"/>
      <c r="D4378" s="42"/>
      <c r="E4378" s="42"/>
      <c r="F4378" s="62"/>
      <c r="G4378" s="62"/>
      <c r="H4378" s="63"/>
      <c r="I4378" s="293"/>
      <c r="K4378" s="42"/>
      <c r="L4378" s="42"/>
      <c r="M4378" s="42"/>
      <c r="N4378" s="42"/>
      <c r="O4378" s="63"/>
      <c r="P4378" s="42"/>
      <c r="Q4378" s="42"/>
      <c r="S4378" s="42"/>
      <c r="T4378" s="39"/>
      <c r="U4378" s="39"/>
      <c r="V4378" s="39"/>
      <c r="W4378" s="39"/>
      <c r="X4378" s="39"/>
      <c r="Y4378" s="39"/>
      <c r="AN4378" s="68"/>
      <c r="AO4378" s="68"/>
    </row>
    <row r="4379" spans="1:41" s="43" customFormat="1" x14ac:dyDescent="0.25">
      <c r="A4379" s="42"/>
      <c r="B4379" s="42"/>
      <c r="C4379" s="42"/>
      <c r="D4379" s="42"/>
      <c r="E4379" s="42"/>
      <c r="F4379" s="62"/>
      <c r="G4379" s="62"/>
      <c r="H4379" s="63"/>
      <c r="I4379" s="293"/>
      <c r="K4379" s="42"/>
      <c r="L4379" s="42"/>
      <c r="M4379" s="42"/>
      <c r="N4379" s="42"/>
      <c r="O4379" s="63"/>
      <c r="P4379" s="42"/>
      <c r="Q4379" s="42"/>
      <c r="S4379" s="42"/>
      <c r="T4379" s="39"/>
      <c r="U4379" s="39"/>
      <c r="V4379" s="39"/>
      <c r="W4379" s="39"/>
      <c r="X4379" s="39"/>
      <c r="Y4379" s="39"/>
      <c r="AN4379" s="68"/>
      <c r="AO4379" s="68"/>
    </row>
    <row r="4380" spans="1:41" s="43" customFormat="1" x14ac:dyDescent="0.25">
      <c r="A4380" s="42"/>
      <c r="B4380" s="42"/>
      <c r="C4380" s="42"/>
      <c r="D4380" s="42"/>
      <c r="E4380" s="42"/>
      <c r="F4380" s="62"/>
      <c r="G4380" s="62"/>
      <c r="H4380" s="63"/>
      <c r="I4380" s="293"/>
      <c r="K4380" s="42"/>
      <c r="L4380" s="42"/>
      <c r="M4380" s="42"/>
      <c r="N4380" s="42"/>
      <c r="O4380" s="63"/>
      <c r="P4380" s="42"/>
      <c r="Q4380" s="42"/>
      <c r="S4380" s="42"/>
      <c r="T4380" s="39"/>
      <c r="U4380" s="39"/>
      <c r="V4380" s="39"/>
      <c r="W4380" s="39"/>
      <c r="X4380" s="39"/>
      <c r="Y4380" s="39"/>
      <c r="AN4380" s="68"/>
      <c r="AO4380" s="68"/>
    </row>
    <row r="4381" spans="1:41" s="43" customFormat="1" x14ac:dyDescent="0.25">
      <c r="A4381" s="42"/>
      <c r="B4381" s="42"/>
      <c r="C4381" s="42"/>
      <c r="D4381" s="42"/>
      <c r="E4381" s="42"/>
      <c r="F4381" s="62"/>
      <c r="G4381" s="62"/>
      <c r="H4381" s="63"/>
      <c r="I4381" s="293"/>
      <c r="K4381" s="42"/>
      <c r="L4381" s="42"/>
      <c r="M4381" s="42"/>
      <c r="N4381" s="42"/>
      <c r="O4381" s="63"/>
      <c r="P4381" s="42"/>
      <c r="Q4381" s="42"/>
      <c r="S4381" s="42"/>
      <c r="T4381" s="39"/>
      <c r="U4381" s="39"/>
      <c r="V4381" s="39"/>
      <c r="W4381" s="39"/>
      <c r="X4381" s="39"/>
      <c r="Y4381" s="39"/>
      <c r="AN4381" s="68"/>
      <c r="AO4381" s="68"/>
    </row>
    <row r="4382" spans="1:41" s="43" customFormat="1" x14ac:dyDescent="0.25">
      <c r="A4382" s="42"/>
      <c r="B4382" s="42"/>
      <c r="C4382" s="42"/>
      <c r="D4382" s="42"/>
      <c r="E4382" s="42"/>
      <c r="F4382" s="62"/>
      <c r="G4382" s="62"/>
      <c r="H4382" s="63"/>
      <c r="I4382" s="293"/>
      <c r="K4382" s="42"/>
      <c r="L4382" s="42"/>
      <c r="M4382" s="42"/>
      <c r="N4382" s="42"/>
      <c r="O4382" s="63"/>
      <c r="P4382" s="42"/>
      <c r="Q4382" s="42"/>
      <c r="S4382" s="42"/>
      <c r="T4382" s="39"/>
      <c r="U4382" s="39"/>
      <c r="V4382" s="39"/>
      <c r="W4382" s="39"/>
      <c r="X4382" s="39"/>
      <c r="Y4382" s="39"/>
      <c r="AN4382" s="68"/>
      <c r="AO4382" s="68"/>
    </row>
    <row r="4383" spans="1:41" s="43" customFormat="1" x14ac:dyDescent="0.25">
      <c r="A4383" s="42"/>
      <c r="B4383" s="42"/>
      <c r="C4383" s="42"/>
      <c r="D4383" s="42"/>
      <c r="E4383" s="42"/>
      <c r="F4383" s="62"/>
      <c r="G4383" s="62"/>
      <c r="H4383" s="63"/>
      <c r="I4383" s="293"/>
      <c r="K4383" s="42"/>
      <c r="L4383" s="42"/>
      <c r="M4383" s="42"/>
      <c r="N4383" s="42"/>
      <c r="O4383" s="63"/>
      <c r="P4383" s="42"/>
      <c r="Q4383" s="42"/>
      <c r="S4383" s="42"/>
      <c r="T4383" s="39"/>
      <c r="U4383" s="39"/>
      <c r="V4383" s="39"/>
      <c r="W4383" s="39"/>
      <c r="X4383" s="39"/>
      <c r="Y4383" s="39"/>
      <c r="AN4383" s="68"/>
      <c r="AO4383" s="68"/>
    </row>
    <row r="4384" spans="1:41" s="43" customFormat="1" x14ac:dyDescent="0.25">
      <c r="A4384" s="42"/>
      <c r="B4384" s="42"/>
      <c r="C4384" s="42"/>
      <c r="D4384" s="42"/>
      <c r="E4384" s="42"/>
      <c r="F4384" s="62"/>
      <c r="G4384" s="62"/>
      <c r="H4384" s="63"/>
      <c r="I4384" s="293"/>
      <c r="K4384" s="42"/>
      <c r="L4384" s="42"/>
      <c r="M4384" s="42"/>
      <c r="N4384" s="42"/>
      <c r="O4384" s="63"/>
      <c r="P4384" s="42"/>
      <c r="Q4384" s="42"/>
      <c r="S4384" s="42"/>
      <c r="T4384" s="39"/>
      <c r="U4384" s="39"/>
      <c r="V4384" s="39"/>
      <c r="W4384" s="39"/>
      <c r="X4384" s="39"/>
      <c r="Y4384" s="39"/>
      <c r="AN4384" s="68"/>
      <c r="AO4384" s="68"/>
    </row>
    <row r="4385" spans="1:41" s="43" customFormat="1" x14ac:dyDescent="0.25">
      <c r="A4385" s="42"/>
      <c r="B4385" s="42"/>
      <c r="C4385" s="42"/>
      <c r="D4385" s="42"/>
      <c r="E4385" s="42"/>
      <c r="F4385" s="62"/>
      <c r="G4385" s="62"/>
      <c r="H4385" s="63"/>
      <c r="I4385" s="293"/>
      <c r="K4385" s="42"/>
      <c r="L4385" s="42"/>
      <c r="M4385" s="42"/>
      <c r="N4385" s="42"/>
      <c r="O4385" s="63"/>
      <c r="P4385" s="42"/>
      <c r="Q4385" s="42"/>
      <c r="S4385" s="42"/>
      <c r="T4385" s="39"/>
      <c r="U4385" s="39"/>
      <c r="V4385" s="39"/>
      <c r="W4385" s="39"/>
      <c r="X4385" s="39"/>
      <c r="Y4385" s="39"/>
      <c r="AN4385" s="68"/>
      <c r="AO4385" s="68"/>
    </row>
    <row r="4386" spans="1:41" s="43" customFormat="1" x14ac:dyDescent="0.25">
      <c r="A4386" s="42"/>
      <c r="B4386" s="42"/>
      <c r="C4386" s="42"/>
      <c r="D4386" s="42"/>
      <c r="E4386" s="42"/>
      <c r="F4386" s="62"/>
      <c r="G4386" s="62"/>
      <c r="H4386" s="63"/>
      <c r="I4386" s="293"/>
      <c r="K4386" s="42"/>
      <c r="L4386" s="42"/>
      <c r="M4386" s="42"/>
      <c r="N4386" s="42"/>
      <c r="O4386" s="63"/>
      <c r="P4386" s="42"/>
      <c r="Q4386" s="42"/>
      <c r="S4386" s="42"/>
      <c r="T4386" s="39"/>
      <c r="U4386" s="39"/>
      <c r="V4386" s="39"/>
      <c r="W4386" s="39"/>
      <c r="X4386" s="39"/>
      <c r="Y4386" s="39"/>
      <c r="AN4386" s="68"/>
      <c r="AO4386" s="68"/>
    </row>
    <row r="4387" spans="1:41" s="43" customFormat="1" x14ac:dyDescent="0.25">
      <c r="A4387" s="42"/>
      <c r="B4387" s="42"/>
      <c r="C4387" s="42"/>
      <c r="D4387" s="42"/>
      <c r="E4387" s="42"/>
      <c r="F4387" s="62"/>
      <c r="G4387" s="62"/>
      <c r="H4387" s="63"/>
      <c r="I4387" s="293"/>
      <c r="K4387" s="42"/>
      <c r="L4387" s="42"/>
      <c r="M4387" s="42"/>
      <c r="N4387" s="42"/>
      <c r="O4387" s="63"/>
      <c r="P4387" s="42"/>
      <c r="Q4387" s="42"/>
      <c r="S4387" s="42"/>
      <c r="T4387" s="39"/>
      <c r="U4387" s="39"/>
      <c r="V4387" s="39"/>
      <c r="W4387" s="39"/>
      <c r="X4387" s="39"/>
      <c r="Y4387" s="39"/>
      <c r="AN4387" s="68"/>
      <c r="AO4387" s="68"/>
    </row>
    <row r="4388" spans="1:41" s="43" customFormat="1" x14ac:dyDescent="0.25">
      <c r="A4388" s="42"/>
      <c r="B4388" s="42"/>
      <c r="C4388" s="42"/>
      <c r="D4388" s="42"/>
      <c r="E4388" s="42"/>
      <c r="F4388" s="62"/>
      <c r="G4388" s="62"/>
      <c r="H4388" s="63"/>
      <c r="I4388" s="293"/>
      <c r="K4388" s="42"/>
      <c r="L4388" s="42"/>
      <c r="M4388" s="42"/>
      <c r="N4388" s="42"/>
      <c r="O4388" s="63"/>
      <c r="P4388" s="42"/>
      <c r="Q4388" s="42"/>
      <c r="S4388" s="42"/>
      <c r="T4388" s="39"/>
      <c r="U4388" s="39"/>
      <c r="V4388" s="39"/>
      <c r="W4388" s="39"/>
      <c r="X4388" s="39"/>
      <c r="Y4388" s="39"/>
      <c r="AN4388" s="68"/>
      <c r="AO4388" s="68"/>
    </row>
    <row r="4389" spans="1:41" s="43" customFormat="1" x14ac:dyDescent="0.25">
      <c r="A4389" s="42"/>
      <c r="B4389" s="42"/>
      <c r="C4389" s="42"/>
      <c r="D4389" s="42"/>
      <c r="E4389" s="42"/>
      <c r="F4389" s="62"/>
      <c r="G4389" s="62"/>
      <c r="H4389" s="63"/>
      <c r="I4389" s="293"/>
      <c r="K4389" s="42"/>
      <c r="L4389" s="42"/>
      <c r="M4389" s="42"/>
      <c r="N4389" s="42"/>
      <c r="O4389" s="63"/>
      <c r="P4389" s="42"/>
      <c r="Q4389" s="42"/>
      <c r="S4389" s="42"/>
      <c r="T4389" s="39"/>
      <c r="U4389" s="39"/>
      <c r="V4389" s="39"/>
      <c r="W4389" s="39"/>
      <c r="X4389" s="39"/>
      <c r="Y4389" s="39"/>
      <c r="AN4389" s="68"/>
      <c r="AO4389" s="68"/>
    </row>
    <row r="4390" spans="1:41" s="43" customFormat="1" x14ac:dyDescent="0.25">
      <c r="A4390" s="42"/>
      <c r="B4390" s="42"/>
      <c r="C4390" s="42"/>
      <c r="D4390" s="42"/>
      <c r="E4390" s="42"/>
      <c r="F4390" s="62"/>
      <c r="G4390" s="62"/>
      <c r="H4390" s="63"/>
      <c r="I4390" s="293"/>
      <c r="K4390" s="42"/>
      <c r="L4390" s="42"/>
      <c r="M4390" s="42"/>
      <c r="N4390" s="42"/>
      <c r="O4390" s="63"/>
      <c r="P4390" s="42"/>
      <c r="Q4390" s="42"/>
      <c r="S4390" s="42"/>
      <c r="T4390" s="39"/>
      <c r="U4390" s="39"/>
      <c r="V4390" s="39"/>
      <c r="W4390" s="39"/>
      <c r="X4390" s="39"/>
      <c r="Y4390" s="39"/>
      <c r="AN4390" s="68"/>
      <c r="AO4390" s="68"/>
    </row>
    <row r="4391" spans="1:41" s="43" customFormat="1" x14ac:dyDescent="0.25">
      <c r="A4391" s="42"/>
      <c r="B4391" s="42"/>
      <c r="C4391" s="42"/>
      <c r="D4391" s="42"/>
      <c r="E4391" s="42"/>
      <c r="F4391" s="62"/>
      <c r="G4391" s="62"/>
      <c r="H4391" s="63"/>
      <c r="I4391" s="293"/>
      <c r="K4391" s="42"/>
      <c r="L4391" s="42"/>
      <c r="M4391" s="42"/>
      <c r="N4391" s="42"/>
      <c r="O4391" s="63"/>
      <c r="P4391" s="42"/>
      <c r="Q4391" s="42"/>
      <c r="S4391" s="42"/>
      <c r="T4391" s="39"/>
      <c r="U4391" s="39"/>
      <c r="V4391" s="39"/>
      <c r="W4391" s="39"/>
      <c r="X4391" s="39"/>
      <c r="Y4391" s="39"/>
      <c r="AN4391" s="68"/>
      <c r="AO4391" s="68"/>
    </row>
    <row r="4392" spans="1:41" s="43" customFormat="1" x14ac:dyDescent="0.25">
      <c r="A4392" s="42"/>
      <c r="B4392" s="42"/>
      <c r="C4392" s="42"/>
      <c r="D4392" s="42"/>
      <c r="E4392" s="42"/>
      <c r="F4392" s="62"/>
      <c r="G4392" s="62"/>
      <c r="H4392" s="63"/>
      <c r="I4392" s="293"/>
      <c r="K4392" s="42"/>
      <c r="L4392" s="42"/>
      <c r="M4392" s="42"/>
      <c r="N4392" s="42"/>
      <c r="O4392" s="63"/>
      <c r="P4392" s="42"/>
      <c r="Q4392" s="42"/>
      <c r="S4392" s="42"/>
      <c r="T4392" s="39"/>
      <c r="U4392" s="39"/>
      <c r="V4392" s="39"/>
      <c r="W4392" s="39"/>
      <c r="X4392" s="39"/>
      <c r="Y4392" s="39"/>
      <c r="AN4392" s="68"/>
      <c r="AO4392" s="68"/>
    </row>
    <row r="4393" spans="1:41" s="43" customFormat="1" x14ac:dyDescent="0.25">
      <c r="A4393" s="42"/>
      <c r="B4393" s="42"/>
      <c r="C4393" s="42"/>
      <c r="D4393" s="42"/>
      <c r="E4393" s="42"/>
      <c r="F4393" s="62"/>
      <c r="G4393" s="62"/>
      <c r="H4393" s="63"/>
      <c r="I4393" s="293"/>
      <c r="K4393" s="42"/>
      <c r="L4393" s="42"/>
      <c r="M4393" s="42"/>
      <c r="N4393" s="42"/>
      <c r="O4393" s="63"/>
      <c r="P4393" s="42"/>
      <c r="Q4393" s="42"/>
      <c r="S4393" s="42"/>
      <c r="T4393" s="39"/>
      <c r="U4393" s="39"/>
      <c r="V4393" s="39"/>
      <c r="W4393" s="39"/>
      <c r="X4393" s="39"/>
      <c r="Y4393" s="39"/>
      <c r="AN4393" s="68"/>
      <c r="AO4393" s="68"/>
    </row>
    <row r="4394" spans="1:41" s="43" customFormat="1" x14ac:dyDescent="0.25">
      <c r="A4394" s="42"/>
      <c r="B4394" s="42"/>
      <c r="C4394" s="42"/>
      <c r="D4394" s="42"/>
      <c r="E4394" s="42"/>
      <c r="F4394" s="62"/>
      <c r="G4394" s="62"/>
      <c r="H4394" s="63"/>
      <c r="I4394" s="293"/>
      <c r="K4394" s="42"/>
      <c r="L4394" s="42"/>
      <c r="M4394" s="42"/>
      <c r="N4394" s="42"/>
      <c r="O4394" s="63"/>
      <c r="P4394" s="42"/>
      <c r="Q4394" s="42"/>
      <c r="S4394" s="42"/>
      <c r="T4394" s="39"/>
      <c r="U4394" s="39"/>
      <c r="V4394" s="39"/>
      <c r="W4394" s="39"/>
      <c r="X4394" s="39"/>
      <c r="Y4394" s="39"/>
      <c r="AN4394" s="68"/>
      <c r="AO4394" s="68"/>
    </row>
    <row r="4395" spans="1:41" s="43" customFormat="1" x14ac:dyDescent="0.25">
      <c r="A4395" s="42"/>
      <c r="B4395" s="42"/>
      <c r="C4395" s="42"/>
      <c r="D4395" s="42"/>
      <c r="E4395" s="42"/>
      <c r="F4395" s="62"/>
      <c r="G4395" s="62"/>
      <c r="H4395" s="63"/>
      <c r="I4395" s="293"/>
      <c r="K4395" s="42"/>
      <c r="L4395" s="42"/>
      <c r="M4395" s="42"/>
      <c r="N4395" s="42"/>
      <c r="O4395" s="63"/>
      <c r="P4395" s="42"/>
      <c r="Q4395" s="42"/>
      <c r="S4395" s="42"/>
      <c r="T4395" s="39"/>
      <c r="U4395" s="39"/>
      <c r="V4395" s="39"/>
      <c r="W4395" s="39"/>
      <c r="X4395" s="39"/>
      <c r="Y4395" s="39"/>
      <c r="AN4395" s="68"/>
      <c r="AO4395" s="68"/>
    </row>
    <row r="4396" spans="1:41" s="43" customFormat="1" x14ac:dyDescent="0.25">
      <c r="A4396" s="42"/>
      <c r="B4396" s="42"/>
      <c r="C4396" s="42"/>
      <c r="D4396" s="42"/>
      <c r="E4396" s="42"/>
      <c r="F4396" s="62"/>
      <c r="G4396" s="62"/>
      <c r="H4396" s="63"/>
      <c r="I4396" s="293"/>
      <c r="K4396" s="42"/>
      <c r="L4396" s="42"/>
      <c r="M4396" s="42"/>
      <c r="N4396" s="42"/>
      <c r="O4396" s="63"/>
      <c r="P4396" s="42"/>
      <c r="Q4396" s="42"/>
      <c r="S4396" s="42"/>
      <c r="T4396" s="39"/>
      <c r="U4396" s="39"/>
      <c r="V4396" s="39"/>
      <c r="W4396" s="39"/>
      <c r="X4396" s="39"/>
      <c r="Y4396" s="39"/>
      <c r="AN4396" s="68"/>
      <c r="AO4396" s="68"/>
    </row>
    <row r="4397" spans="1:41" s="43" customFormat="1" x14ac:dyDescent="0.25">
      <c r="A4397" s="42"/>
      <c r="B4397" s="42"/>
      <c r="C4397" s="42"/>
      <c r="D4397" s="42"/>
      <c r="E4397" s="42"/>
      <c r="F4397" s="62"/>
      <c r="G4397" s="62"/>
      <c r="H4397" s="63"/>
      <c r="I4397" s="293"/>
      <c r="K4397" s="42"/>
      <c r="L4397" s="42"/>
      <c r="M4397" s="42"/>
      <c r="N4397" s="42"/>
      <c r="O4397" s="63"/>
      <c r="P4397" s="42"/>
      <c r="Q4397" s="42"/>
      <c r="S4397" s="42"/>
      <c r="T4397" s="39"/>
      <c r="U4397" s="39"/>
      <c r="V4397" s="39"/>
      <c r="W4397" s="39"/>
      <c r="X4397" s="39"/>
      <c r="Y4397" s="39"/>
      <c r="AN4397" s="68"/>
      <c r="AO4397" s="68"/>
    </row>
    <row r="4398" spans="1:41" s="43" customFormat="1" x14ac:dyDescent="0.25">
      <c r="A4398" s="42"/>
      <c r="B4398" s="42"/>
      <c r="C4398" s="42"/>
      <c r="D4398" s="42"/>
      <c r="E4398" s="42"/>
      <c r="F4398" s="62"/>
      <c r="G4398" s="62"/>
      <c r="H4398" s="63"/>
      <c r="I4398" s="293"/>
      <c r="K4398" s="42"/>
      <c r="L4398" s="42"/>
      <c r="M4398" s="42"/>
      <c r="N4398" s="42"/>
      <c r="O4398" s="63"/>
      <c r="P4398" s="42"/>
      <c r="Q4398" s="42"/>
      <c r="S4398" s="42"/>
      <c r="T4398" s="39"/>
      <c r="U4398" s="39"/>
      <c r="V4398" s="39"/>
      <c r="W4398" s="39"/>
      <c r="X4398" s="39"/>
      <c r="Y4398" s="39"/>
      <c r="AN4398" s="68"/>
      <c r="AO4398" s="68"/>
    </row>
    <row r="4399" spans="1:41" s="43" customFormat="1" x14ac:dyDescent="0.25">
      <c r="A4399" s="42"/>
      <c r="B4399" s="42"/>
      <c r="C4399" s="42"/>
      <c r="D4399" s="42"/>
      <c r="E4399" s="42"/>
      <c r="F4399" s="62"/>
      <c r="G4399" s="62"/>
      <c r="H4399" s="63"/>
      <c r="I4399" s="293"/>
      <c r="K4399" s="42"/>
      <c r="L4399" s="42"/>
      <c r="M4399" s="42"/>
      <c r="N4399" s="42"/>
      <c r="O4399" s="63"/>
      <c r="P4399" s="42"/>
      <c r="Q4399" s="42"/>
      <c r="S4399" s="42"/>
      <c r="T4399" s="39"/>
      <c r="U4399" s="39"/>
      <c r="V4399" s="39"/>
      <c r="W4399" s="39"/>
      <c r="X4399" s="39"/>
      <c r="Y4399" s="39"/>
      <c r="AN4399" s="68"/>
      <c r="AO4399" s="68"/>
    </row>
    <row r="4400" spans="1:41" s="43" customFormat="1" x14ac:dyDescent="0.25">
      <c r="A4400" s="42"/>
      <c r="B4400" s="42"/>
      <c r="C4400" s="42"/>
      <c r="D4400" s="42"/>
      <c r="E4400" s="42"/>
      <c r="F4400" s="62"/>
      <c r="G4400" s="62"/>
      <c r="H4400" s="63"/>
      <c r="I4400" s="293"/>
      <c r="K4400" s="42"/>
      <c r="L4400" s="42"/>
      <c r="M4400" s="42"/>
      <c r="N4400" s="42"/>
      <c r="O4400" s="63"/>
      <c r="P4400" s="42"/>
      <c r="Q4400" s="42"/>
      <c r="S4400" s="42"/>
      <c r="T4400" s="39"/>
      <c r="U4400" s="39"/>
      <c r="V4400" s="39"/>
      <c r="W4400" s="39"/>
      <c r="X4400" s="39"/>
      <c r="Y4400" s="39"/>
      <c r="AN4400" s="68"/>
      <c r="AO4400" s="68"/>
    </row>
    <row r="4401" spans="1:41" s="43" customFormat="1" x14ac:dyDescent="0.25">
      <c r="A4401" s="42"/>
      <c r="B4401" s="42"/>
      <c r="C4401" s="42"/>
      <c r="D4401" s="42"/>
      <c r="E4401" s="42"/>
      <c r="F4401" s="62"/>
      <c r="G4401" s="62"/>
      <c r="H4401" s="63"/>
      <c r="I4401" s="293"/>
      <c r="K4401" s="42"/>
      <c r="L4401" s="42"/>
      <c r="M4401" s="42"/>
      <c r="N4401" s="42"/>
      <c r="O4401" s="63"/>
      <c r="P4401" s="42"/>
      <c r="Q4401" s="42"/>
      <c r="S4401" s="42"/>
      <c r="T4401" s="39"/>
      <c r="U4401" s="39"/>
      <c r="V4401" s="39"/>
      <c r="W4401" s="39"/>
      <c r="X4401" s="39"/>
      <c r="Y4401" s="39"/>
      <c r="AN4401" s="68"/>
      <c r="AO4401" s="68"/>
    </row>
    <row r="4402" spans="1:41" s="43" customFormat="1" x14ac:dyDescent="0.25">
      <c r="A4402" s="42"/>
      <c r="B4402" s="42"/>
      <c r="C4402" s="42"/>
      <c r="D4402" s="42"/>
      <c r="E4402" s="42"/>
      <c r="F4402" s="62"/>
      <c r="G4402" s="62"/>
      <c r="H4402" s="63"/>
      <c r="I4402" s="293"/>
      <c r="K4402" s="42"/>
      <c r="L4402" s="42"/>
      <c r="M4402" s="42"/>
      <c r="N4402" s="42"/>
      <c r="O4402" s="63"/>
      <c r="P4402" s="42"/>
      <c r="Q4402" s="42"/>
      <c r="S4402" s="42"/>
      <c r="T4402" s="39"/>
      <c r="U4402" s="39"/>
      <c r="V4402" s="39"/>
      <c r="W4402" s="39"/>
      <c r="X4402" s="39"/>
      <c r="Y4402" s="39"/>
      <c r="AN4402" s="68"/>
      <c r="AO4402" s="68"/>
    </row>
    <row r="4403" spans="1:41" s="43" customFormat="1" x14ac:dyDescent="0.25">
      <c r="A4403" s="42"/>
      <c r="B4403" s="42"/>
      <c r="C4403" s="42"/>
      <c r="D4403" s="42"/>
      <c r="E4403" s="42"/>
      <c r="F4403" s="62"/>
      <c r="G4403" s="62"/>
      <c r="H4403" s="63"/>
      <c r="I4403" s="293"/>
      <c r="K4403" s="42"/>
      <c r="L4403" s="42"/>
      <c r="M4403" s="42"/>
      <c r="N4403" s="42"/>
      <c r="O4403" s="63"/>
      <c r="P4403" s="42"/>
      <c r="Q4403" s="42"/>
      <c r="S4403" s="42"/>
      <c r="T4403" s="39"/>
      <c r="U4403" s="39"/>
      <c r="V4403" s="39"/>
      <c r="W4403" s="39"/>
      <c r="X4403" s="39"/>
      <c r="Y4403" s="39"/>
      <c r="AN4403" s="68"/>
      <c r="AO4403" s="68"/>
    </row>
    <row r="4404" spans="1:41" s="43" customFormat="1" x14ac:dyDescent="0.25">
      <c r="A4404" s="42"/>
      <c r="B4404" s="42"/>
      <c r="C4404" s="42"/>
      <c r="D4404" s="42"/>
      <c r="E4404" s="42"/>
      <c r="F4404" s="62"/>
      <c r="G4404" s="62"/>
      <c r="H4404" s="63"/>
      <c r="I4404" s="293"/>
      <c r="K4404" s="42"/>
      <c r="L4404" s="42"/>
      <c r="M4404" s="42"/>
      <c r="N4404" s="42"/>
      <c r="O4404" s="63"/>
      <c r="P4404" s="42"/>
      <c r="Q4404" s="42"/>
      <c r="S4404" s="42"/>
      <c r="T4404" s="39"/>
      <c r="U4404" s="39"/>
      <c r="V4404" s="39"/>
      <c r="W4404" s="39"/>
      <c r="X4404" s="39"/>
      <c r="Y4404" s="39"/>
      <c r="AN4404" s="68"/>
      <c r="AO4404" s="68"/>
    </row>
    <row r="4405" spans="1:41" s="43" customFormat="1" x14ac:dyDescent="0.25">
      <c r="A4405" s="42"/>
      <c r="B4405" s="42"/>
      <c r="C4405" s="42"/>
      <c r="D4405" s="42"/>
      <c r="E4405" s="42"/>
      <c r="F4405" s="62"/>
      <c r="G4405" s="62"/>
      <c r="H4405" s="63"/>
      <c r="I4405" s="293"/>
      <c r="K4405" s="42"/>
      <c r="L4405" s="42"/>
      <c r="M4405" s="42"/>
      <c r="N4405" s="42"/>
      <c r="O4405" s="63"/>
      <c r="P4405" s="42"/>
      <c r="Q4405" s="42"/>
      <c r="S4405" s="42"/>
      <c r="T4405" s="39"/>
      <c r="U4405" s="39"/>
      <c r="V4405" s="39"/>
      <c r="W4405" s="39"/>
      <c r="X4405" s="39"/>
      <c r="Y4405" s="39"/>
      <c r="AN4405" s="68"/>
      <c r="AO4405" s="68"/>
    </row>
    <row r="4406" spans="1:41" s="43" customFormat="1" x14ac:dyDescent="0.25">
      <c r="A4406" s="42"/>
      <c r="B4406" s="42"/>
      <c r="C4406" s="42"/>
      <c r="D4406" s="42"/>
      <c r="E4406" s="42"/>
      <c r="F4406" s="62"/>
      <c r="G4406" s="62"/>
      <c r="H4406" s="63"/>
      <c r="I4406" s="293"/>
      <c r="K4406" s="42"/>
      <c r="L4406" s="42"/>
      <c r="M4406" s="42"/>
      <c r="N4406" s="42"/>
      <c r="O4406" s="63"/>
      <c r="P4406" s="42"/>
      <c r="Q4406" s="42"/>
      <c r="S4406" s="42"/>
      <c r="T4406" s="39"/>
      <c r="U4406" s="39"/>
      <c r="V4406" s="39"/>
      <c r="W4406" s="39"/>
      <c r="X4406" s="39"/>
      <c r="Y4406" s="39"/>
      <c r="AN4406" s="68"/>
      <c r="AO4406" s="68"/>
    </row>
    <row r="4407" spans="1:41" s="43" customFormat="1" x14ac:dyDescent="0.25">
      <c r="A4407" s="42"/>
      <c r="B4407" s="42"/>
      <c r="C4407" s="42"/>
      <c r="D4407" s="42"/>
      <c r="E4407" s="42"/>
      <c r="F4407" s="62"/>
      <c r="G4407" s="62"/>
      <c r="H4407" s="63"/>
      <c r="I4407" s="293"/>
      <c r="K4407" s="42"/>
      <c r="L4407" s="42"/>
      <c r="M4407" s="42"/>
      <c r="N4407" s="42"/>
      <c r="O4407" s="63"/>
      <c r="P4407" s="42"/>
      <c r="Q4407" s="42"/>
      <c r="S4407" s="42"/>
      <c r="T4407" s="39"/>
      <c r="U4407" s="39"/>
      <c r="V4407" s="39"/>
      <c r="W4407" s="39"/>
      <c r="X4407" s="39"/>
      <c r="Y4407" s="39"/>
      <c r="AN4407" s="68"/>
      <c r="AO4407" s="68"/>
    </row>
    <row r="4408" spans="1:41" s="43" customFormat="1" x14ac:dyDescent="0.25">
      <c r="A4408" s="42"/>
      <c r="B4408" s="42"/>
      <c r="C4408" s="42"/>
      <c r="D4408" s="42"/>
      <c r="E4408" s="42"/>
      <c r="F4408" s="62"/>
      <c r="G4408" s="62"/>
      <c r="H4408" s="63"/>
      <c r="I4408" s="293"/>
      <c r="K4408" s="42"/>
      <c r="L4408" s="42"/>
      <c r="M4408" s="42"/>
      <c r="N4408" s="42"/>
      <c r="O4408" s="63"/>
      <c r="P4408" s="42"/>
      <c r="Q4408" s="42"/>
      <c r="S4408" s="42"/>
      <c r="T4408" s="39"/>
      <c r="U4408" s="39"/>
      <c r="V4408" s="39"/>
      <c r="W4408" s="39"/>
      <c r="X4408" s="39"/>
      <c r="Y4408" s="39"/>
      <c r="AN4408" s="68"/>
      <c r="AO4408" s="68"/>
    </row>
    <row r="4409" spans="1:41" s="43" customFormat="1" x14ac:dyDescent="0.25">
      <c r="A4409" s="42"/>
      <c r="B4409" s="42"/>
      <c r="C4409" s="42"/>
      <c r="D4409" s="42"/>
      <c r="E4409" s="42"/>
      <c r="F4409" s="62"/>
      <c r="G4409" s="62"/>
      <c r="H4409" s="63"/>
      <c r="I4409" s="293"/>
      <c r="K4409" s="42"/>
      <c r="L4409" s="42"/>
      <c r="M4409" s="42"/>
      <c r="N4409" s="42"/>
      <c r="O4409" s="63"/>
      <c r="P4409" s="42"/>
      <c r="Q4409" s="42"/>
      <c r="S4409" s="42"/>
      <c r="T4409" s="39"/>
      <c r="U4409" s="39"/>
      <c r="V4409" s="39"/>
      <c r="W4409" s="39"/>
      <c r="X4409" s="39"/>
      <c r="Y4409" s="39"/>
      <c r="AN4409" s="68"/>
      <c r="AO4409" s="68"/>
    </row>
    <row r="4410" spans="1:41" s="43" customFormat="1" x14ac:dyDescent="0.25">
      <c r="A4410" s="42"/>
      <c r="B4410" s="42"/>
      <c r="C4410" s="42"/>
      <c r="D4410" s="42"/>
      <c r="E4410" s="42"/>
      <c r="F4410" s="62"/>
      <c r="G4410" s="62"/>
      <c r="H4410" s="63"/>
      <c r="I4410" s="293"/>
      <c r="K4410" s="42"/>
      <c r="L4410" s="42"/>
      <c r="M4410" s="42"/>
      <c r="N4410" s="42"/>
      <c r="O4410" s="63"/>
      <c r="P4410" s="42"/>
      <c r="Q4410" s="42"/>
      <c r="S4410" s="42"/>
      <c r="T4410" s="39"/>
      <c r="U4410" s="39"/>
      <c r="V4410" s="39"/>
      <c r="W4410" s="39"/>
      <c r="X4410" s="39"/>
      <c r="Y4410" s="39"/>
      <c r="AN4410" s="68"/>
      <c r="AO4410" s="68"/>
    </row>
    <row r="4411" spans="1:41" s="43" customFormat="1" x14ac:dyDescent="0.25">
      <c r="A4411" s="42"/>
      <c r="B4411" s="42"/>
      <c r="C4411" s="42"/>
      <c r="D4411" s="42"/>
      <c r="E4411" s="42"/>
      <c r="F4411" s="62"/>
      <c r="G4411" s="62"/>
      <c r="H4411" s="63"/>
      <c r="I4411" s="293"/>
      <c r="K4411" s="42"/>
      <c r="L4411" s="42"/>
      <c r="M4411" s="42"/>
      <c r="N4411" s="42"/>
      <c r="O4411" s="63"/>
      <c r="P4411" s="42"/>
      <c r="Q4411" s="42"/>
      <c r="S4411" s="42"/>
      <c r="T4411" s="39"/>
      <c r="U4411" s="39"/>
      <c r="V4411" s="39"/>
      <c r="W4411" s="39"/>
      <c r="X4411" s="39"/>
      <c r="Y4411" s="39"/>
      <c r="AN4411" s="68"/>
      <c r="AO4411" s="68"/>
    </row>
    <row r="4412" spans="1:41" s="43" customFormat="1" x14ac:dyDescent="0.25">
      <c r="A4412" s="42"/>
      <c r="B4412" s="42"/>
      <c r="C4412" s="42"/>
      <c r="D4412" s="42"/>
      <c r="E4412" s="42"/>
      <c r="F4412" s="62"/>
      <c r="G4412" s="62"/>
      <c r="H4412" s="63"/>
      <c r="I4412" s="293"/>
      <c r="K4412" s="42"/>
      <c r="L4412" s="42"/>
      <c r="M4412" s="42"/>
      <c r="N4412" s="42"/>
      <c r="O4412" s="63"/>
      <c r="P4412" s="42"/>
      <c r="Q4412" s="42"/>
      <c r="S4412" s="42"/>
      <c r="T4412" s="39"/>
      <c r="U4412" s="39"/>
      <c r="V4412" s="39"/>
      <c r="W4412" s="39"/>
      <c r="X4412" s="39"/>
      <c r="Y4412" s="39"/>
      <c r="AN4412" s="68"/>
      <c r="AO4412" s="68"/>
    </row>
    <row r="4413" spans="1:41" s="43" customFormat="1" x14ac:dyDescent="0.25">
      <c r="A4413" s="42"/>
      <c r="B4413" s="42"/>
      <c r="C4413" s="42"/>
      <c r="D4413" s="42"/>
      <c r="E4413" s="42"/>
      <c r="F4413" s="62"/>
      <c r="G4413" s="62"/>
      <c r="H4413" s="63"/>
      <c r="I4413" s="293"/>
      <c r="K4413" s="42"/>
      <c r="L4413" s="42"/>
      <c r="M4413" s="42"/>
      <c r="N4413" s="42"/>
      <c r="O4413" s="63"/>
      <c r="P4413" s="42"/>
      <c r="Q4413" s="42"/>
      <c r="S4413" s="42"/>
      <c r="T4413" s="39"/>
      <c r="U4413" s="39"/>
      <c r="V4413" s="39"/>
      <c r="W4413" s="39"/>
      <c r="X4413" s="39"/>
      <c r="Y4413" s="39"/>
      <c r="AN4413" s="68"/>
      <c r="AO4413" s="68"/>
    </row>
    <row r="4414" spans="1:41" s="43" customFormat="1" x14ac:dyDescent="0.25">
      <c r="A4414" s="42"/>
      <c r="B4414" s="42"/>
      <c r="C4414" s="42"/>
      <c r="D4414" s="42"/>
      <c r="E4414" s="42"/>
      <c r="F4414" s="62"/>
      <c r="G4414" s="62"/>
      <c r="H4414" s="63"/>
      <c r="I4414" s="293"/>
      <c r="K4414" s="42"/>
      <c r="L4414" s="42"/>
      <c r="M4414" s="42"/>
      <c r="N4414" s="42"/>
      <c r="O4414" s="63"/>
      <c r="P4414" s="42"/>
      <c r="Q4414" s="42"/>
      <c r="S4414" s="42"/>
      <c r="T4414" s="39"/>
      <c r="U4414" s="39"/>
      <c r="V4414" s="39"/>
      <c r="W4414" s="39"/>
      <c r="X4414" s="39"/>
      <c r="Y4414" s="39"/>
      <c r="AN4414" s="68"/>
      <c r="AO4414" s="68"/>
    </row>
    <row r="4415" spans="1:41" s="43" customFormat="1" x14ac:dyDescent="0.25">
      <c r="A4415" s="42"/>
      <c r="B4415" s="42"/>
      <c r="C4415" s="42"/>
      <c r="D4415" s="42"/>
      <c r="E4415" s="42"/>
      <c r="F4415" s="62"/>
      <c r="G4415" s="62"/>
      <c r="H4415" s="63"/>
      <c r="I4415" s="293"/>
      <c r="K4415" s="42"/>
      <c r="L4415" s="42"/>
      <c r="M4415" s="42"/>
      <c r="N4415" s="42"/>
      <c r="O4415" s="63"/>
      <c r="P4415" s="42"/>
      <c r="Q4415" s="42"/>
      <c r="S4415" s="42"/>
      <c r="T4415" s="39"/>
      <c r="U4415" s="39"/>
      <c r="V4415" s="39"/>
      <c r="W4415" s="39"/>
      <c r="X4415" s="39"/>
      <c r="Y4415" s="39"/>
      <c r="AN4415" s="68"/>
      <c r="AO4415" s="68"/>
    </row>
    <row r="4416" spans="1:41" s="43" customFormat="1" x14ac:dyDescent="0.25">
      <c r="A4416" s="42"/>
      <c r="B4416" s="42"/>
      <c r="C4416" s="42"/>
      <c r="D4416" s="42"/>
      <c r="E4416" s="42"/>
      <c r="F4416" s="62"/>
      <c r="G4416" s="62"/>
      <c r="H4416" s="63"/>
      <c r="I4416" s="293"/>
      <c r="K4416" s="42"/>
      <c r="L4416" s="42"/>
      <c r="M4416" s="42"/>
      <c r="N4416" s="42"/>
      <c r="O4416" s="63"/>
      <c r="P4416" s="42"/>
      <c r="Q4416" s="42"/>
      <c r="S4416" s="42"/>
      <c r="T4416" s="39"/>
      <c r="U4416" s="39"/>
      <c r="V4416" s="39"/>
      <c r="W4416" s="39"/>
      <c r="X4416" s="39"/>
      <c r="Y4416" s="39"/>
      <c r="AN4416" s="68"/>
      <c r="AO4416" s="68"/>
    </row>
    <row r="4417" spans="1:41" s="43" customFormat="1" x14ac:dyDescent="0.25">
      <c r="A4417" s="42"/>
      <c r="B4417" s="42"/>
      <c r="C4417" s="42"/>
      <c r="D4417" s="42"/>
      <c r="E4417" s="42"/>
      <c r="F4417" s="62"/>
      <c r="G4417" s="62"/>
      <c r="H4417" s="63"/>
      <c r="I4417" s="293"/>
      <c r="K4417" s="42"/>
      <c r="L4417" s="42"/>
      <c r="M4417" s="42"/>
      <c r="N4417" s="42"/>
      <c r="O4417" s="63"/>
      <c r="P4417" s="42"/>
      <c r="Q4417" s="42"/>
      <c r="S4417" s="42"/>
      <c r="T4417" s="39"/>
      <c r="U4417" s="39"/>
      <c r="V4417" s="39"/>
      <c r="W4417" s="39"/>
      <c r="X4417" s="39"/>
      <c r="Y4417" s="39"/>
      <c r="AN4417" s="68"/>
      <c r="AO4417" s="68"/>
    </row>
    <row r="4418" spans="1:41" s="43" customFormat="1" x14ac:dyDescent="0.25">
      <c r="A4418" s="42"/>
      <c r="B4418" s="42"/>
      <c r="C4418" s="42"/>
      <c r="D4418" s="42"/>
      <c r="E4418" s="42"/>
      <c r="F4418" s="62"/>
      <c r="G4418" s="62"/>
      <c r="H4418" s="63"/>
      <c r="I4418" s="293"/>
      <c r="K4418" s="42"/>
      <c r="L4418" s="42"/>
      <c r="M4418" s="42"/>
      <c r="N4418" s="42"/>
      <c r="O4418" s="63"/>
      <c r="P4418" s="42"/>
      <c r="Q4418" s="42"/>
      <c r="S4418" s="42"/>
      <c r="T4418" s="39"/>
      <c r="U4418" s="39"/>
      <c r="V4418" s="39"/>
      <c r="W4418" s="39"/>
      <c r="X4418" s="39"/>
      <c r="Y4418" s="39"/>
      <c r="AN4418" s="68"/>
      <c r="AO4418" s="68"/>
    </row>
    <row r="4419" spans="1:41" s="43" customFormat="1" x14ac:dyDescent="0.25">
      <c r="A4419" s="42"/>
      <c r="B4419" s="42"/>
      <c r="C4419" s="42"/>
      <c r="D4419" s="42"/>
      <c r="E4419" s="42"/>
      <c r="F4419" s="62"/>
      <c r="G4419" s="62"/>
      <c r="H4419" s="63"/>
      <c r="I4419" s="293"/>
      <c r="K4419" s="42"/>
      <c r="L4419" s="42"/>
      <c r="M4419" s="42"/>
      <c r="N4419" s="42"/>
      <c r="O4419" s="63"/>
      <c r="P4419" s="42"/>
      <c r="Q4419" s="42"/>
      <c r="S4419" s="42"/>
      <c r="T4419" s="39"/>
      <c r="U4419" s="39"/>
      <c r="V4419" s="39"/>
      <c r="W4419" s="39"/>
      <c r="X4419" s="39"/>
      <c r="Y4419" s="39"/>
      <c r="AN4419" s="68"/>
      <c r="AO4419" s="68"/>
    </row>
    <row r="4420" spans="1:41" s="43" customFormat="1" x14ac:dyDescent="0.25">
      <c r="A4420" s="42"/>
      <c r="B4420" s="42"/>
      <c r="C4420" s="42"/>
      <c r="D4420" s="42"/>
      <c r="E4420" s="42"/>
      <c r="F4420" s="62"/>
      <c r="G4420" s="62"/>
      <c r="H4420" s="63"/>
      <c r="I4420" s="293"/>
      <c r="K4420" s="42"/>
      <c r="L4420" s="42"/>
      <c r="M4420" s="42"/>
      <c r="N4420" s="42"/>
      <c r="O4420" s="63"/>
      <c r="P4420" s="42"/>
      <c r="Q4420" s="42"/>
      <c r="S4420" s="42"/>
      <c r="T4420" s="39"/>
      <c r="U4420" s="39"/>
      <c r="V4420" s="39"/>
      <c r="W4420" s="39"/>
      <c r="X4420" s="39"/>
      <c r="Y4420" s="39"/>
      <c r="AN4420" s="68"/>
      <c r="AO4420" s="68"/>
    </row>
    <row r="4421" spans="1:41" s="43" customFormat="1" x14ac:dyDescent="0.25">
      <c r="A4421" s="42"/>
      <c r="B4421" s="42"/>
      <c r="C4421" s="42"/>
      <c r="D4421" s="42"/>
      <c r="E4421" s="42"/>
      <c r="F4421" s="62"/>
      <c r="G4421" s="62"/>
      <c r="H4421" s="63"/>
      <c r="I4421" s="293"/>
      <c r="K4421" s="42"/>
      <c r="L4421" s="42"/>
      <c r="M4421" s="42"/>
      <c r="N4421" s="42"/>
      <c r="O4421" s="63"/>
      <c r="P4421" s="42"/>
      <c r="Q4421" s="42"/>
      <c r="S4421" s="42"/>
      <c r="T4421" s="39"/>
      <c r="U4421" s="39"/>
      <c r="V4421" s="39"/>
      <c r="W4421" s="39"/>
      <c r="X4421" s="39"/>
      <c r="Y4421" s="39"/>
      <c r="AN4421" s="68"/>
      <c r="AO4421" s="68"/>
    </row>
    <row r="4422" spans="1:41" s="43" customFormat="1" x14ac:dyDescent="0.25">
      <c r="A4422" s="42"/>
      <c r="B4422" s="42"/>
      <c r="C4422" s="42"/>
      <c r="D4422" s="42"/>
      <c r="E4422" s="42"/>
      <c r="F4422" s="62"/>
      <c r="G4422" s="62"/>
      <c r="H4422" s="63"/>
      <c r="I4422" s="293"/>
      <c r="K4422" s="42"/>
      <c r="L4422" s="42"/>
      <c r="M4422" s="42"/>
      <c r="N4422" s="42"/>
      <c r="O4422" s="63"/>
      <c r="P4422" s="42"/>
      <c r="Q4422" s="42"/>
      <c r="S4422" s="42"/>
      <c r="T4422" s="39"/>
      <c r="U4422" s="39"/>
      <c r="V4422" s="39"/>
      <c r="W4422" s="39"/>
      <c r="X4422" s="39"/>
      <c r="Y4422" s="39"/>
      <c r="AN4422" s="68"/>
      <c r="AO4422" s="68"/>
    </row>
    <row r="4423" spans="1:41" s="43" customFormat="1" x14ac:dyDescent="0.25">
      <c r="A4423" s="42"/>
      <c r="B4423" s="42"/>
      <c r="C4423" s="42"/>
      <c r="D4423" s="42"/>
      <c r="E4423" s="42"/>
      <c r="F4423" s="62"/>
      <c r="G4423" s="62"/>
      <c r="H4423" s="63"/>
      <c r="I4423" s="293"/>
      <c r="K4423" s="42"/>
      <c r="L4423" s="42"/>
      <c r="M4423" s="42"/>
      <c r="N4423" s="42"/>
      <c r="O4423" s="63"/>
      <c r="P4423" s="42"/>
      <c r="Q4423" s="42"/>
      <c r="S4423" s="42"/>
      <c r="T4423" s="39"/>
      <c r="U4423" s="39"/>
      <c r="V4423" s="39"/>
      <c r="W4423" s="39"/>
      <c r="X4423" s="39"/>
      <c r="Y4423" s="39"/>
      <c r="AN4423" s="68"/>
      <c r="AO4423" s="68"/>
    </row>
    <row r="4424" spans="1:41" s="43" customFormat="1" x14ac:dyDescent="0.25">
      <c r="A4424" s="42"/>
      <c r="B4424" s="42"/>
      <c r="C4424" s="42"/>
      <c r="D4424" s="42"/>
      <c r="E4424" s="42"/>
      <c r="F4424" s="62"/>
      <c r="G4424" s="62"/>
      <c r="H4424" s="63"/>
      <c r="I4424" s="293"/>
      <c r="K4424" s="42"/>
      <c r="L4424" s="42"/>
      <c r="M4424" s="42"/>
      <c r="N4424" s="42"/>
      <c r="O4424" s="63"/>
      <c r="P4424" s="42"/>
      <c r="Q4424" s="42"/>
      <c r="S4424" s="42"/>
      <c r="T4424" s="39"/>
      <c r="U4424" s="39"/>
      <c r="V4424" s="39"/>
      <c r="W4424" s="39"/>
      <c r="X4424" s="39"/>
      <c r="Y4424" s="39"/>
      <c r="AN4424" s="68"/>
      <c r="AO4424" s="68"/>
    </row>
    <row r="4425" spans="1:41" s="43" customFormat="1" x14ac:dyDescent="0.25">
      <c r="A4425" s="42"/>
      <c r="B4425" s="42"/>
      <c r="C4425" s="42"/>
      <c r="D4425" s="42"/>
      <c r="E4425" s="42"/>
      <c r="F4425" s="62"/>
      <c r="G4425" s="62"/>
      <c r="H4425" s="63"/>
      <c r="I4425" s="293"/>
      <c r="K4425" s="42"/>
      <c r="L4425" s="42"/>
      <c r="M4425" s="42"/>
      <c r="N4425" s="42"/>
      <c r="O4425" s="63"/>
      <c r="P4425" s="42"/>
      <c r="Q4425" s="42"/>
      <c r="S4425" s="42"/>
      <c r="T4425" s="39"/>
      <c r="U4425" s="39"/>
      <c r="V4425" s="39"/>
      <c r="W4425" s="39"/>
      <c r="X4425" s="39"/>
      <c r="Y4425" s="39"/>
      <c r="AN4425" s="68"/>
      <c r="AO4425" s="68"/>
    </row>
    <row r="4426" spans="1:41" s="43" customFormat="1" x14ac:dyDescent="0.25">
      <c r="A4426" s="42"/>
      <c r="B4426" s="42"/>
      <c r="C4426" s="42"/>
      <c r="D4426" s="42"/>
      <c r="E4426" s="42"/>
      <c r="F4426" s="62"/>
      <c r="G4426" s="62"/>
      <c r="H4426" s="63"/>
      <c r="I4426" s="293"/>
      <c r="K4426" s="42"/>
      <c r="L4426" s="42"/>
      <c r="M4426" s="42"/>
      <c r="N4426" s="42"/>
      <c r="O4426" s="63"/>
      <c r="P4426" s="42"/>
      <c r="Q4426" s="42"/>
      <c r="S4426" s="42"/>
      <c r="T4426" s="39"/>
      <c r="U4426" s="39"/>
      <c r="V4426" s="39"/>
      <c r="W4426" s="39"/>
      <c r="X4426" s="39"/>
      <c r="Y4426" s="39"/>
      <c r="AN4426" s="68"/>
      <c r="AO4426" s="68"/>
    </row>
    <row r="4427" spans="1:41" s="43" customFormat="1" x14ac:dyDescent="0.25">
      <c r="A4427" s="42"/>
      <c r="B4427" s="42"/>
      <c r="C4427" s="42"/>
      <c r="D4427" s="42"/>
      <c r="E4427" s="42"/>
      <c r="F4427" s="62"/>
      <c r="G4427" s="62"/>
      <c r="H4427" s="63"/>
      <c r="I4427" s="293"/>
      <c r="K4427" s="42"/>
      <c r="L4427" s="42"/>
      <c r="M4427" s="42"/>
      <c r="N4427" s="42"/>
      <c r="O4427" s="63"/>
      <c r="P4427" s="42"/>
      <c r="Q4427" s="42"/>
      <c r="S4427" s="42"/>
      <c r="T4427" s="39"/>
      <c r="U4427" s="39"/>
      <c r="V4427" s="39"/>
      <c r="W4427" s="39"/>
      <c r="X4427" s="39"/>
      <c r="Y4427" s="39"/>
      <c r="AN4427" s="68"/>
      <c r="AO4427" s="68"/>
    </row>
    <row r="4428" spans="1:41" s="43" customFormat="1" x14ac:dyDescent="0.25">
      <c r="A4428" s="42"/>
      <c r="B4428" s="42"/>
      <c r="C4428" s="42"/>
      <c r="D4428" s="42"/>
      <c r="E4428" s="42"/>
      <c r="F4428" s="62"/>
      <c r="G4428" s="62"/>
      <c r="H4428" s="63"/>
      <c r="I4428" s="293"/>
      <c r="K4428" s="42"/>
      <c r="L4428" s="42"/>
      <c r="M4428" s="42"/>
      <c r="N4428" s="42"/>
      <c r="O4428" s="63"/>
      <c r="P4428" s="42"/>
      <c r="Q4428" s="42"/>
      <c r="S4428" s="42"/>
      <c r="T4428" s="39"/>
      <c r="U4428" s="39"/>
      <c r="V4428" s="39"/>
      <c r="W4428" s="39"/>
      <c r="X4428" s="39"/>
      <c r="Y4428" s="39"/>
      <c r="AN4428" s="68"/>
      <c r="AO4428" s="68"/>
    </row>
    <row r="4429" spans="1:41" s="43" customFormat="1" x14ac:dyDescent="0.25">
      <c r="A4429" s="42"/>
      <c r="B4429" s="42"/>
      <c r="C4429" s="42"/>
      <c r="D4429" s="42"/>
      <c r="E4429" s="42"/>
      <c r="F4429" s="62"/>
      <c r="G4429" s="62"/>
      <c r="H4429" s="63"/>
      <c r="I4429" s="293"/>
      <c r="K4429" s="42"/>
      <c r="L4429" s="42"/>
      <c r="M4429" s="42"/>
      <c r="N4429" s="42"/>
      <c r="O4429" s="63"/>
      <c r="P4429" s="42"/>
      <c r="Q4429" s="42"/>
      <c r="S4429" s="42"/>
      <c r="T4429" s="39"/>
      <c r="U4429" s="39"/>
      <c r="V4429" s="39"/>
      <c r="W4429" s="39"/>
      <c r="X4429" s="39"/>
      <c r="Y4429" s="39"/>
      <c r="AN4429" s="68"/>
      <c r="AO4429" s="68"/>
    </row>
    <row r="4430" spans="1:41" s="43" customFormat="1" x14ac:dyDescent="0.25">
      <c r="A4430" s="42"/>
      <c r="B4430" s="42"/>
      <c r="C4430" s="42"/>
      <c r="D4430" s="42"/>
      <c r="E4430" s="42"/>
      <c r="F4430" s="62"/>
      <c r="G4430" s="62"/>
      <c r="H4430" s="63"/>
      <c r="I4430" s="293"/>
      <c r="K4430" s="42"/>
      <c r="L4430" s="42"/>
      <c r="M4430" s="42"/>
      <c r="N4430" s="42"/>
      <c r="O4430" s="63"/>
      <c r="P4430" s="42"/>
      <c r="Q4430" s="42"/>
      <c r="S4430" s="42"/>
      <c r="T4430" s="39"/>
      <c r="U4430" s="39"/>
      <c r="V4430" s="39"/>
      <c r="W4430" s="39"/>
      <c r="X4430" s="39"/>
      <c r="Y4430" s="39"/>
      <c r="AN4430" s="68"/>
      <c r="AO4430" s="68"/>
    </row>
    <row r="4431" spans="1:41" s="43" customFormat="1" x14ac:dyDescent="0.25">
      <c r="A4431" s="42"/>
      <c r="B4431" s="42"/>
      <c r="C4431" s="42"/>
      <c r="D4431" s="42"/>
      <c r="E4431" s="42"/>
      <c r="F4431" s="62"/>
      <c r="G4431" s="62"/>
      <c r="H4431" s="63"/>
      <c r="I4431" s="293"/>
      <c r="K4431" s="42"/>
      <c r="L4431" s="42"/>
      <c r="M4431" s="42"/>
      <c r="N4431" s="42"/>
      <c r="O4431" s="63"/>
      <c r="P4431" s="42"/>
      <c r="Q4431" s="42"/>
      <c r="S4431" s="42"/>
      <c r="T4431" s="39"/>
      <c r="U4431" s="39"/>
      <c r="V4431" s="39"/>
      <c r="W4431" s="39"/>
      <c r="X4431" s="39"/>
      <c r="Y4431" s="39"/>
      <c r="AN4431" s="68"/>
      <c r="AO4431" s="68"/>
    </row>
    <row r="4432" spans="1:41" s="43" customFormat="1" x14ac:dyDescent="0.25">
      <c r="A4432" s="42"/>
      <c r="B4432" s="42"/>
      <c r="C4432" s="42"/>
      <c r="D4432" s="42"/>
      <c r="E4432" s="42"/>
      <c r="F4432" s="62"/>
      <c r="G4432" s="62"/>
      <c r="H4432" s="63"/>
      <c r="I4432" s="293"/>
      <c r="K4432" s="42"/>
      <c r="L4432" s="42"/>
      <c r="M4432" s="42"/>
      <c r="N4432" s="42"/>
      <c r="O4432" s="63"/>
      <c r="P4432" s="42"/>
      <c r="Q4432" s="42"/>
      <c r="S4432" s="42"/>
      <c r="T4432" s="39"/>
      <c r="U4432" s="39"/>
      <c r="V4432" s="39"/>
      <c r="W4432" s="39"/>
      <c r="X4432" s="39"/>
      <c r="Y4432" s="39"/>
      <c r="AN4432" s="68"/>
      <c r="AO4432" s="68"/>
    </row>
    <row r="4433" spans="1:41" s="43" customFormat="1" x14ac:dyDescent="0.25">
      <c r="A4433" s="42"/>
      <c r="B4433" s="42"/>
      <c r="C4433" s="42"/>
      <c r="D4433" s="42"/>
      <c r="E4433" s="42"/>
      <c r="F4433" s="62"/>
      <c r="G4433" s="62"/>
      <c r="H4433" s="63"/>
      <c r="I4433" s="293"/>
      <c r="K4433" s="42"/>
      <c r="L4433" s="42"/>
      <c r="M4433" s="42"/>
      <c r="N4433" s="42"/>
      <c r="O4433" s="63"/>
      <c r="P4433" s="42"/>
      <c r="Q4433" s="42"/>
      <c r="S4433" s="42"/>
      <c r="T4433" s="39"/>
      <c r="U4433" s="39"/>
      <c r="V4433" s="39"/>
      <c r="W4433" s="39"/>
      <c r="X4433" s="39"/>
      <c r="Y4433" s="39"/>
      <c r="AN4433" s="68"/>
      <c r="AO4433" s="68"/>
    </row>
    <row r="4434" spans="1:41" s="43" customFormat="1" x14ac:dyDescent="0.25">
      <c r="A4434" s="42"/>
      <c r="B4434" s="42"/>
      <c r="C4434" s="42"/>
      <c r="D4434" s="42"/>
      <c r="E4434" s="42"/>
      <c r="F4434" s="62"/>
      <c r="G4434" s="62"/>
      <c r="H4434" s="63"/>
      <c r="I4434" s="293"/>
      <c r="K4434" s="42"/>
      <c r="L4434" s="42"/>
      <c r="M4434" s="42"/>
      <c r="N4434" s="42"/>
      <c r="O4434" s="63"/>
      <c r="P4434" s="42"/>
      <c r="Q4434" s="42"/>
      <c r="S4434" s="42"/>
      <c r="T4434" s="39"/>
      <c r="U4434" s="39"/>
      <c r="V4434" s="39"/>
      <c r="W4434" s="39"/>
      <c r="X4434" s="39"/>
      <c r="Y4434" s="39"/>
      <c r="AN4434" s="68"/>
      <c r="AO4434" s="68"/>
    </row>
    <row r="4435" spans="1:41" s="43" customFormat="1" x14ac:dyDescent="0.25">
      <c r="A4435" s="42"/>
      <c r="B4435" s="42"/>
      <c r="C4435" s="42"/>
      <c r="D4435" s="42"/>
      <c r="E4435" s="42"/>
      <c r="F4435" s="62"/>
      <c r="G4435" s="62"/>
      <c r="H4435" s="63"/>
      <c r="I4435" s="293"/>
      <c r="K4435" s="42"/>
      <c r="L4435" s="42"/>
      <c r="M4435" s="42"/>
      <c r="N4435" s="42"/>
      <c r="O4435" s="63"/>
      <c r="P4435" s="42"/>
      <c r="Q4435" s="42"/>
      <c r="S4435" s="42"/>
      <c r="T4435" s="39"/>
      <c r="U4435" s="39"/>
      <c r="V4435" s="39"/>
      <c r="W4435" s="39"/>
      <c r="X4435" s="39"/>
      <c r="Y4435" s="39"/>
      <c r="AN4435" s="68"/>
      <c r="AO4435" s="68"/>
    </row>
    <row r="4436" spans="1:41" s="43" customFormat="1" x14ac:dyDescent="0.25">
      <c r="A4436" s="42"/>
      <c r="B4436" s="42"/>
      <c r="C4436" s="42"/>
      <c r="D4436" s="42"/>
      <c r="E4436" s="42"/>
      <c r="F4436" s="62"/>
      <c r="G4436" s="62"/>
      <c r="H4436" s="63"/>
      <c r="I4436" s="293"/>
      <c r="K4436" s="42"/>
      <c r="L4436" s="42"/>
      <c r="M4436" s="42"/>
      <c r="N4436" s="42"/>
      <c r="O4436" s="63"/>
      <c r="P4436" s="42"/>
      <c r="Q4436" s="42"/>
      <c r="S4436" s="42"/>
      <c r="T4436" s="39"/>
      <c r="U4436" s="39"/>
      <c r="V4436" s="39"/>
      <c r="W4436" s="39"/>
      <c r="X4436" s="39"/>
      <c r="Y4436" s="39"/>
      <c r="AN4436" s="68"/>
      <c r="AO4436" s="68"/>
    </row>
    <row r="4437" spans="1:41" s="43" customFormat="1" x14ac:dyDescent="0.25">
      <c r="A4437" s="42"/>
      <c r="B4437" s="42"/>
      <c r="C4437" s="42"/>
      <c r="D4437" s="42"/>
      <c r="E4437" s="42"/>
      <c r="F4437" s="62"/>
      <c r="G4437" s="62"/>
      <c r="H4437" s="63"/>
      <c r="I4437" s="293"/>
      <c r="K4437" s="42"/>
      <c r="L4437" s="42"/>
      <c r="M4437" s="42"/>
      <c r="N4437" s="42"/>
      <c r="O4437" s="63"/>
      <c r="P4437" s="42"/>
      <c r="Q4437" s="42"/>
      <c r="S4437" s="42"/>
      <c r="T4437" s="39"/>
      <c r="U4437" s="39"/>
      <c r="V4437" s="39"/>
      <c r="W4437" s="39"/>
      <c r="X4437" s="39"/>
      <c r="Y4437" s="39"/>
      <c r="AN4437" s="68"/>
      <c r="AO4437" s="68"/>
    </row>
    <row r="4438" spans="1:41" s="43" customFormat="1" x14ac:dyDescent="0.25">
      <c r="A4438" s="42"/>
      <c r="B4438" s="42"/>
      <c r="C4438" s="42"/>
      <c r="D4438" s="42"/>
      <c r="E4438" s="42"/>
      <c r="F4438" s="62"/>
      <c r="G4438" s="62"/>
      <c r="H4438" s="63"/>
      <c r="I4438" s="293"/>
      <c r="K4438" s="42"/>
      <c r="L4438" s="42"/>
      <c r="M4438" s="42"/>
      <c r="N4438" s="42"/>
      <c r="O4438" s="63"/>
      <c r="P4438" s="42"/>
      <c r="Q4438" s="42"/>
      <c r="S4438" s="42"/>
      <c r="T4438" s="39"/>
      <c r="U4438" s="39"/>
      <c r="V4438" s="39"/>
      <c r="W4438" s="39"/>
      <c r="X4438" s="39"/>
      <c r="Y4438" s="39"/>
      <c r="AN4438" s="68"/>
      <c r="AO4438" s="68"/>
    </row>
    <row r="4439" spans="1:41" s="43" customFormat="1" x14ac:dyDescent="0.25">
      <c r="A4439" s="42"/>
      <c r="B4439" s="42"/>
      <c r="C4439" s="42"/>
      <c r="D4439" s="42"/>
      <c r="E4439" s="42"/>
      <c r="F4439" s="62"/>
      <c r="G4439" s="62"/>
      <c r="H4439" s="63"/>
      <c r="I4439" s="293"/>
      <c r="K4439" s="42"/>
      <c r="L4439" s="42"/>
      <c r="M4439" s="42"/>
      <c r="N4439" s="42"/>
      <c r="O4439" s="63"/>
      <c r="P4439" s="42"/>
      <c r="Q4439" s="42"/>
      <c r="S4439" s="42"/>
      <c r="T4439" s="39"/>
      <c r="U4439" s="39"/>
      <c r="V4439" s="39"/>
      <c r="W4439" s="39"/>
      <c r="X4439" s="39"/>
      <c r="Y4439" s="39"/>
      <c r="AN4439" s="68"/>
      <c r="AO4439" s="68"/>
    </row>
    <row r="4440" spans="1:41" s="43" customFormat="1" x14ac:dyDescent="0.25">
      <c r="A4440" s="42"/>
      <c r="B4440" s="42"/>
      <c r="C4440" s="42"/>
      <c r="D4440" s="42"/>
      <c r="E4440" s="42"/>
      <c r="F4440" s="62"/>
      <c r="G4440" s="62"/>
      <c r="H4440" s="63"/>
      <c r="I4440" s="293"/>
      <c r="K4440" s="42"/>
      <c r="L4440" s="42"/>
      <c r="M4440" s="42"/>
      <c r="N4440" s="42"/>
      <c r="O4440" s="63"/>
      <c r="P4440" s="42"/>
      <c r="Q4440" s="42"/>
      <c r="S4440" s="42"/>
      <c r="T4440" s="39"/>
      <c r="U4440" s="39"/>
      <c r="V4440" s="39"/>
      <c r="W4440" s="39"/>
      <c r="X4440" s="39"/>
      <c r="Y4440" s="39"/>
      <c r="AN4440" s="68"/>
      <c r="AO4440" s="68"/>
    </row>
    <row r="4441" spans="1:41" s="43" customFormat="1" x14ac:dyDescent="0.25">
      <c r="A4441" s="42"/>
      <c r="B4441" s="42"/>
      <c r="C4441" s="42"/>
      <c r="D4441" s="42"/>
      <c r="E4441" s="42"/>
      <c r="F4441" s="62"/>
      <c r="G4441" s="62"/>
      <c r="H4441" s="63"/>
      <c r="I4441" s="293"/>
      <c r="K4441" s="42"/>
      <c r="L4441" s="42"/>
      <c r="M4441" s="42"/>
      <c r="N4441" s="42"/>
      <c r="O4441" s="63"/>
      <c r="P4441" s="42"/>
      <c r="Q4441" s="42"/>
      <c r="S4441" s="42"/>
      <c r="T4441" s="39"/>
      <c r="U4441" s="39"/>
      <c r="V4441" s="39"/>
      <c r="W4441" s="39"/>
      <c r="X4441" s="39"/>
      <c r="Y4441" s="39"/>
      <c r="AN4441" s="68"/>
      <c r="AO4441" s="68"/>
    </row>
    <row r="4442" spans="1:41" s="43" customFormat="1" x14ac:dyDescent="0.25">
      <c r="A4442" s="42"/>
      <c r="B4442" s="42"/>
      <c r="C4442" s="42"/>
      <c r="D4442" s="42"/>
      <c r="E4442" s="42"/>
      <c r="F4442" s="62"/>
      <c r="G4442" s="62"/>
      <c r="H4442" s="63"/>
      <c r="I4442" s="293"/>
      <c r="K4442" s="42"/>
      <c r="L4442" s="42"/>
      <c r="M4442" s="42"/>
      <c r="N4442" s="42"/>
      <c r="O4442" s="63"/>
      <c r="P4442" s="42"/>
      <c r="Q4442" s="42"/>
      <c r="S4442" s="42"/>
      <c r="T4442" s="39"/>
      <c r="U4442" s="39"/>
      <c r="V4442" s="39"/>
      <c r="W4442" s="39"/>
      <c r="X4442" s="39"/>
      <c r="Y4442" s="39"/>
      <c r="AN4442" s="68"/>
      <c r="AO4442" s="68"/>
    </row>
    <row r="4443" spans="1:41" s="43" customFormat="1" x14ac:dyDescent="0.25">
      <c r="A4443" s="42"/>
      <c r="B4443" s="42"/>
      <c r="C4443" s="42"/>
      <c r="D4443" s="42"/>
      <c r="E4443" s="42"/>
      <c r="F4443" s="62"/>
      <c r="G4443" s="62"/>
      <c r="H4443" s="63"/>
      <c r="I4443" s="293"/>
      <c r="K4443" s="42"/>
      <c r="L4443" s="42"/>
      <c r="M4443" s="42"/>
      <c r="N4443" s="42"/>
      <c r="O4443" s="63"/>
      <c r="P4443" s="42"/>
      <c r="Q4443" s="42"/>
      <c r="S4443" s="42"/>
      <c r="T4443" s="39"/>
      <c r="U4443" s="39"/>
      <c r="V4443" s="39"/>
      <c r="W4443" s="39"/>
      <c r="X4443" s="39"/>
      <c r="Y4443" s="39"/>
      <c r="AN4443" s="68"/>
      <c r="AO4443" s="68"/>
    </row>
    <row r="4444" spans="1:41" s="43" customFormat="1" x14ac:dyDescent="0.25">
      <c r="A4444" s="42"/>
      <c r="B4444" s="42"/>
      <c r="C4444" s="42"/>
      <c r="D4444" s="42"/>
      <c r="E4444" s="42"/>
      <c r="F4444" s="62"/>
      <c r="G4444" s="62"/>
      <c r="H4444" s="63"/>
      <c r="I4444" s="293"/>
      <c r="K4444" s="42"/>
      <c r="L4444" s="42"/>
      <c r="M4444" s="42"/>
      <c r="N4444" s="42"/>
      <c r="O4444" s="63"/>
      <c r="P4444" s="42"/>
      <c r="Q4444" s="42"/>
      <c r="S4444" s="42"/>
      <c r="T4444" s="39"/>
      <c r="U4444" s="39"/>
      <c r="V4444" s="39"/>
      <c r="W4444" s="39"/>
      <c r="X4444" s="39"/>
      <c r="Y4444" s="39"/>
      <c r="AN4444" s="68"/>
      <c r="AO4444" s="68"/>
    </row>
    <row r="4445" spans="1:41" s="43" customFormat="1" x14ac:dyDescent="0.25">
      <c r="A4445" s="42"/>
      <c r="B4445" s="42"/>
      <c r="C4445" s="42"/>
      <c r="D4445" s="42"/>
      <c r="E4445" s="42"/>
      <c r="F4445" s="62"/>
      <c r="G4445" s="62"/>
      <c r="H4445" s="63"/>
      <c r="I4445" s="293"/>
      <c r="K4445" s="42"/>
      <c r="L4445" s="42"/>
      <c r="M4445" s="42"/>
      <c r="N4445" s="42"/>
      <c r="O4445" s="63"/>
      <c r="P4445" s="42"/>
      <c r="Q4445" s="42"/>
      <c r="S4445" s="42"/>
      <c r="T4445" s="39"/>
      <c r="U4445" s="39"/>
      <c r="V4445" s="39"/>
      <c r="W4445" s="39"/>
      <c r="X4445" s="39"/>
      <c r="Y4445" s="39"/>
      <c r="AN4445" s="68"/>
      <c r="AO4445" s="68"/>
    </row>
    <row r="4446" spans="1:41" s="43" customFormat="1" x14ac:dyDescent="0.25">
      <c r="A4446" s="42"/>
      <c r="B4446" s="42"/>
      <c r="C4446" s="42"/>
      <c r="D4446" s="42"/>
      <c r="E4446" s="42"/>
      <c r="F4446" s="62"/>
      <c r="G4446" s="62"/>
      <c r="H4446" s="63"/>
      <c r="I4446" s="293"/>
      <c r="K4446" s="42"/>
      <c r="L4446" s="42"/>
      <c r="M4446" s="42"/>
      <c r="N4446" s="42"/>
      <c r="O4446" s="63"/>
      <c r="P4446" s="42"/>
      <c r="Q4446" s="42"/>
      <c r="S4446" s="42"/>
      <c r="T4446" s="39"/>
      <c r="U4446" s="39"/>
      <c r="V4446" s="39"/>
      <c r="W4446" s="39"/>
      <c r="X4446" s="39"/>
      <c r="Y4446" s="39"/>
      <c r="AN4446" s="68"/>
      <c r="AO4446" s="68"/>
    </row>
    <row r="4447" spans="1:41" s="43" customFormat="1" x14ac:dyDescent="0.25">
      <c r="A4447" s="42"/>
      <c r="B4447" s="42"/>
      <c r="C4447" s="42"/>
      <c r="D4447" s="42"/>
      <c r="E4447" s="42"/>
      <c r="F4447" s="62"/>
      <c r="G4447" s="62"/>
      <c r="H4447" s="63"/>
      <c r="I4447" s="293"/>
      <c r="K4447" s="42"/>
      <c r="L4447" s="42"/>
      <c r="M4447" s="42"/>
      <c r="N4447" s="42"/>
      <c r="O4447" s="63"/>
      <c r="P4447" s="42"/>
      <c r="Q4447" s="42"/>
      <c r="S4447" s="42"/>
      <c r="T4447" s="39"/>
      <c r="U4447" s="39"/>
      <c r="V4447" s="39"/>
      <c r="W4447" s="39"/>
      <c r="X4447" s="39"/>
      <c r="Y4447" s="39"/>
      <c r="AN4447" s="68"/>
      <c r="AO4447" s="68"/>
    </row>
    <row r="4448" spans="1:41" s="43" customFormat="1" x14ac:dyDescent="0.25">
      <c r="A4448" s="42"/>
      <c r="B4448" s="42"/>
      <c r="C4448" s="42"/>
      <c r="D4448" s="42"/>
      <c r="E4448" s="42"/>
      <c r="F4448" s="62"/>
      <c r="G4448" s="62"/>
      <c r="H4448" s="63"/>
      <c r="I4448" s="293"/>
      <c r="K4448" s="42"/>
      <c r="L4448" s="42"/>
      <c r="M4448" s="42"/>
      <c r="N4448" s="42"/>
      <c r="O4448" s="63"/>
      <c r="P4448" s="42"/>
      <c r="Q4448" s="42"/>
      <c r="S4448" s="42"/>
      <c r="T4448" s="39"/>
      <c r="U4448" s="39"/>
      <c r="V4448" s="39"/>
      <c r="W4448" s="39"/>
      <c r="X4448" s="39"/>
      <c r="Y4448" s="39"/>
      <c r="AN4448" s="68"/>
      <c r="AO4448" s="68"/>
    </row>
    <row r="4449" spans="1:41" s="43" customFormat="1" x14ac:dyDescent="0.25">
      <c r="A4449" s="42"/>
      <c r="B4449" s="42"/>
      <c r="C4449" s="42"/>
      <c r="D4449" s="42"/>
      <c r="E4449" s="42"/>
      <c r="F4449" s="62"/>
      <c r="G4449" s="62"/>
      <c r="H4449" s="63"/>
      <c r="I4449" s="293"/>
      <c r="K4449" s="42"/>
      <c r="L4449" s="42"/>
      <c r="M4449" s="42"/>
      <c r="N4449" s="42"/>
      <c r="O4449" s="63"/>
      <c r="P4449" s="42"/>
      <c r="Q4449" s="42"/>
      <c r="S4449" s="42"/>
      <c r="T4449" s="39"/>
      <c r="U4449" s="39"/>
      <c r="V4449" s="39"/>
      <c r="W4449" s="39"/>
      <c r="X4449" s="39"/>
      <c r="Y4449" s="39"/>
      <c r="AN4449" s="68"/>
      <c r="AO4449" s="68"/>
    </row>
    <row r="4450" spans="1:41" s="45" customFormat="1" x14ac:dyDescent="0.25">
      <c r="A4450" s="41"/>
      <c r="B4450" s="41"/>
      <c r="C4450" s="41"/>
      <c r="D4450" s="41"/>
      <c r="E4450" s="41"/>
      <c r="F4450" s="64"/>
      <c r="G4450" s="64"/>
      <c r="H4450" s="65"/>
      <c r="I4450" s="295"/>
      <c r="K4450" s="41"/>
      <c r="L4450" s="41"/>
      <c r="M4450" s="41"/>
      <c r="N4450" s="41"/>
      <c r="O4450" s="65"/>
      <c r="P4450" s="41"/>
      <c r="Q4450" s="41"/>
      <c r="S4450" s="41"/>
      <c r="T4450" s="44"/>
      <c r="U4450" s="44"/>
      <c r="V4450" s="44"/>
      <c r="W4450" s="44"/>
      <c r="X4450" s="44"/>
      <c r="Y4450" s="44"/>
      <c r="AN4450" s="69"/>
      <c r="AO4450" s="69"/>
    </row>
    <row r="4451" spans="1:41" x14ac:dyDescent="0.25">
      <c r="AG4451" s="33"/>
    </row>
  </sheetData>
  <autoFilter ref="A7:AR267"/>
  <mergeCells count="12">
    <mergeCell ref="AE299:AG299"/>
    <mergeCell ref="A2:AR2"/>
    <mergeCell ref="W6:Y6"/>
    <mergeCell ref="Z6:AE6"/>
    <mergeCell ref="AG6:AP6"/>
    <mergeCell ref="O299:P299"/>
    <mergeCell ref="R299:U299"/>
    <mergeCell ref="S6:U6"/>
    <mergeCell ref="X298:Z298"/>
    <mergeCell ref="AD298:AH298"/>
    <mergeCell ref="O298:P298"/>
    <mergeCell ref="R298:U298"/>
  </mergeCells>
  <printOptions horizontalCentered="1"/>
  <pageMargins left="0.23622047244094491" right="0.23622047244094491" top="0.74803149606299213" bottom="0.74803149606299213" header="0.31496062992125984" footer="0.31496062992125984"/>
  <pageSetup paperSize="513" scale="65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"/>
  <sheetViews>
    <sheetView workbookViewId="0">
      <selection activeCell="B4" sqref="B4"/>
    </sheetView>
  </sheetViews>
  <sheetFormatPr baseColWidth="10" defaultRowHeight="13.2" x14ac:dyDescent="0.25"/>
  <cols>
    <col min="1" max="1" width="7.6640625" customWidth="1"/>
    <col min="2" max="2" width="40.33203125" customWidth="1"/>
    <col min="3" max="3" width="21.33203125" customWidth="1"/>
    <col min="4" max="4" width="18.5546875" style="298" customWidth="1"/>
  </cols>
  <sheetData>
    <row r="1" spans="1:4" ht="16.2" customHeight="1" x14ac:dyDescent="0.25">
      <c r="A1" s="316" t="s">
        <v>715</v>
      </c>
      <c r="B1" s="317"/>
      <c r="C1" s="317"/>
      <c r="D1" s="318"/>
    </row>
    <row r="2" spans="1:4" ht="16.2" customHeight="1" x14ac:dyDescent="0.25">
      <c r="A2" s="301" t="s">
        <v>716</v>
      </c>
      <c r="B2" s="301" t="s">
        <v>712</v>
      </c>
      <c r="C2" s="302" t="s">
        <v>713</v>
      </c>
      <c r="D2" s="301" t="s">
        <v>714</v>
      </c>
    </row>
    <row r="3" spans="1:4" ht="17.399999999999999" customHeight="1" x14ac:dyDescent="0.25">
      <c r="A3" s="299">
        <v>1</v>
      </c>
      <c r="B3" s="298"/>
      <c r="C3" s="300"/>
    </row>
    <row r="4" spans="1:4" ht="17.399999999999999" customHeight="1" x14ac:dyDescent="0.25">
      <c r="A4" s="299">
        <v>2</v>
      </c>
      <c r="B4" s="298"/>
      <c r="C4" s="300"/>
    </row>
    <row r="5" spans="1:4" ht="17.399999999999999" customHeight="1" x14ac:dyDescent="0.25">
      <c r="A5" s="299">
        <v>3</v>
      </c>
      <c r="B5" s="298"/>
      <c r="C5" s="300"/>
    </row>
    <row r="6" spans="1:4" ht="17.399999999999999" customHeight="1" x14ac:dyDescent="0.25">
      <c r="A6" s="299">
        <v>4</v>
      </c>
      <c r="B6" s="298"/>
      <c r="C6" s="300"/>
    </row>
    <row r="7" spans="1:4" ht="17.399999999999999" customHeight="1" x14ac:dyDescent="0.25">
      <c r="A7" s="299">
        <v>5</v>
      </c>
      <c r="B7" s="298"/>
      <c r="C7" s="300"/>
    </row>
    <row r="8" spans="1:4" ht="17.399999999999999" customHeight="1" x14ac:dyDescent="0.25">
      <c r="A8" s="299">
        <v>6</v>
      </c>
      <c r="B8" s="298"/>
      <c r="C8" s="300"/>
    </row>
    <row r="9" spans="1:4" ht="17.399999999999999" customHeight="1" x14ac:dyDescent="0.25">
      <c r="A9" s="299">
        <v>7</v>
      </c>
      <c r="B9" s="298"/>
      <c r="C9" s="300"/>
    </row>
    <row r="10" spans="1:4" ht="17.399999999999999" customHeight="1" x14ac:dyDescent="0.25">
      <c r="A10" s="299">
        <v>8</v>
      </c>
      <c r="B10" s="298"/>
      <c r="C10" s="300"/>
    </row>
    <row r="11" spans="1:4" ht="17.399999999999999" customHeight="1" x14ac:dyDescent="0.25">
      <c r="A11" s="299">
        <v>9</v>
      </c>
      <c r="B11" s="298"/>
      <c r="C11" s="300"/>
    </row>
    <row r="12" spans="1:4" ht="17.399999999999999" customHeight="1" x14ac:dyDescent="0.25">
      <c r="A12" s="299">
        <v>10</v>
      </c>
      <c r="B12" s="298"/>
      <c r="C12" s="300"/>
    </row>
    <row r="13" spans="1:4" ht="17.399999999999999" customHeight="1" x14ac:dyDescent="0.25">
      <c r="A13" s="299">
        <v>11</v>
      </c>
      <c r="B13" s="298"/>
      <c r="C13" s="300"/>
    </row>
    <row r="14" spans="1:4" ht="17.399999999999999" customHeight="1" x14ac:dyDescent="0.25">
      <c r="A14" s="299">
        <v>12</v>
      </c>
      <c r="B14" s="298"/>
      <c r="C14" s="300"/>
    </row>
    <row r="15" spans="1:4" ht="17.399999999999999" customHeight="1" x14ac:dyDescent="0.25">
      <c r="A15" s="299">
        <v>13</v>
      </c>
      <c r="B15" s="298"/>
      <c r="C15" s="300"/>
    </row>
    <row r="16" spans="1:4" ht="17.399999999999999" customHeight="1" x14ac:dyDescent="0.25">
      <c r="A16" s="299">
        <v>14</v>
      </c>
      <c r="B16" s="298"/>
      <c r="C16" s="300"/>
    </row>
    <row r="17" spans="1:3" ht="17.399999999999999" customHeight="1" x14ac:dyDescent="0.25">
      <c r="A17" s="299">
        <v>15</v>
      </c>
      <c r="B17" s="298"/>
      <c r="C17" s="300"/>
    </row>
    <row r="18" spans="1:3" ht="17.399999999999999" customHeight="1" x14ac:dyDescent="0.25">
      <c r="A18" s="299">
        <v>16</v>
      </c>
      <c r="B18" s="298"/>
      <c r="C18" s="300"/>
    </row>
    <row r="19" spans="1:3" ht="17.399999999999999" customHeight="1" x14ac:dyDescent="0.25">
      <c r="A19" s="299">
        <v>17</v>
      </c>
      <c r="B19" s="298"/>
      <c r="C19" s="300"/>
    </row>
    <row r="20" spans="1:3" ht="17.399999999999999" customHeight="1" x14ac:dyDescent="0.25">
      <c r="A20" s="299">
        <v>18</v>
      </c>
      <c r="B20" s="298"/>
      <c r="C20" s="300"/>
    </row>
    <row r="21" spans="1:3" ht="17.399999999999999" customHeight="1" x14ac:dyDescent="0.25">
      <c r="A21" s="299">
        <v>19</v>
      </c>
      <c r="B21" s="298"/>
      <c r="C21" s="300"/>
    </row>
    <row r="22" spans="1:3" ht="17.399999999999999" customHeight="1" x14ac:dyDescent="0.25">
      <c r="A22" s="299">
        <v>20</v>
      </c>
      <c r="B22" s="298"/>
      <c r="C22" s="300"/>
    </row>
    <row r="23" spans="1:3" ht="17.399999999999999" customHeight="1" x14ac:dyDescent="0.25">
      <c r="A23" s="299">
        <v>21</v>
      </c>
      <c r="B23" s="298"/>
      <c r="C23" s="300"/>
    </row>
    <row r="24" spans="1:3" ht="17.399999999999999" customHeight="1" x14ac:dyDescent="0.25">
      <c r="A24" s="299">
        <v>22</v>
      </c>
      <c r="B24" s="298"/>
      <c r="C24" s="300"/>
    </row>
    <row r="25" spans="1:3" ht="17.399999999999999" customHeight="1" x14ac:dyDescent="0.25">
      <c r="A25" s="299">
        <v>23</v>
      </c>
      <c r="B25" s="298"/>
      <c r="C25" s="300"/>
    </row>
    <row r="26" spans="1:3" ht="17.399999999999999" customHeight="1" x14ac:dyDescent="0.25">
      <c r="A26" s="299">
        <v>24</v>
      </c>
      <c r="B26" s="298"/>
      <c r="C26" s="300"/>
    </row>
    <row r="27" spans="1:3" ht="17.399999999999999" customHeight="1" x14ac:dyDescent="0.25">
      <c r="A27" s="299">
        <v>25</v>
      </c>
      <c r="B27" s="298"/>
      <c r="C27" s="300"/>
    </row>
    <row r="28" spans="1:3" ht="17.399999999999999" customHeight="1" x14ac:dyDescent="0.25">
      <c r="A28" s="299">
        <v>26</v>
      </c>
      <c r="B28" s="298"/>
      <c r="C28" s="300"/>
    </row>
    <row r="29" spans="1:3" ht="17.399999999999999" customHeight="1" x14ac:dyDescent="0.25">
      <c r="A29" s="299">
        <v>27</v>
      </c>
      <c r="B29" s="298"/>
      <c r="C29" s="300"/>
    </row>
    <row r="30" spans="1:3" ht="17.399999999999999" customHeight="1" x14ac:dyDescent="0.25">
      <c r="A30" s="299">
        <v>28</v>
      </c>
      <c r="B30" s="298"/>
      <c r="C30" s="300"/>
    </row>
    <row r="31" spans="1:3" ht="17.399999999999999" customHeight="1" x14ac:dyDescent="0.25">
      <c r="A31" s="299">
        <v>29</v>
      </c>
      <c r="B31" s="298"/>
      <c r="C31" s="300"/>
    </row>
    <row r="32" spans="1:3" ht="17.399999999999999" customHeight="1" x14ac:dyDescent="0.25">
      <c r="A32" s="299">
        <v>30</v>
      </c>
      <c r="B32" s="298"/>
      <c r="C32" s="300"/>
    </row>
    <row r="33" spans="1:3" ht="17.399999999999999" customHeight="1" x14ac:dyDescent="0.25">
      <c r="A33" s="299">
        <v>31</v>
      </c>
      <c r="B33" s="298"/>
      <c r="C33" s="300"/>
    </row>
    <row r="34" spans="1:3" ht="17.399999999999999" customHeight="1" x14ac:dyDescent="0.25">
      <c r="A34" s="299">
        <v>32</v>
      </c>
      <c r="B34" s="298"/>
      <c r="C34" s="300"/>
    </row>
    <row r="35" spans="1:3" ht="17.399999999999999" customHeight="1" x14ac:dyDescent="0.25">
      <c r="A35" s="299">
        <v>33</v>
      </c>
      <c r="B35" s="298"/>
      <c r="C35" s="300"/>
    </row>
    <row r="36" spans="1:3" ht="17.399999999999999" customHeight="1" x14ac:dyDescent="0.25">
      <c r="A36" s="299">
        <v>34</v>
      </c>
      <c r="B36" s="298"/>
      <c r="C36" s="300"/>
    </row>
    <row r="37" spans="1:3" ht="17.399999999999999" customHeight="1" x14ac:dyDescent="0.25">
      <c r="A37" s="299">
        <v>35</v>
      </c>
      <c r="B37" s="298"/>
      <c r="C37" s="300"/>
    </row>
    <row r="38" spans="1:3" ht="17.399999999999999" customHeight="1" x14ac:dyDescent="0.25">
      <c r="A38" s="299">
        <v>36</v>
      </c>
      <c r="B38" s="298"/>
      <c r="C38" s="300"/>
    </row>
    <row r="39" spans="1:3" ht="17.399999999999999" customHeight="1" x14ac:dyDescent="0.25">
      <c r="A39" s="299">
        <v>37</v>
      </c>
      <c r="B39" s="298"/>
      <c r="C39" s="300"/>
    </row>
    <row r="40" spans="1:3" ht="17.399999999999999" customHeight="1" x14ac:dyDescent="0.25">
      <c r="A40" s="299">
        <v>38</v>
      </c>
      <c r="B40" s="298"/>
      <c r="C40" s="300"/>
    </row>
    <row r="41" spans="1:3" ht="17.399999999999999" customHeight="1" x14ac:dyDescent="0.25">
      <c r="A41" s="299">
        <v>39</v>
      </c>
      <c r="B41" s="298"/>
      <c r="C41" s="300"/>
    </row>
    <row r="42" spans="1:3" ht="17.399999999999999" customHeight="1" x14ac:dyDescent="0.25">
      <c r="A42" s="299">
        <v>40</v>
      </c>
      <c r="B42" s="298"/>
      <c r="C42" s="300"/>
    </row>
    <row r="43" spans="1:3" ht="17.399999999999999" customHeight="1" x14ac:dyDescent="0.25">
      <c r="A43" s="299">
        <v>41</v>
      </c>
      <c r="B43" s="298"/>
      <c r="C43" s="300"/>
    </row>
    <row r="44" spans="1:3" ht="17.399999999999999" customHeight="1" x14ac:dyDescent="0.25">
      <c r="A44" s="299">
        <v>42</v>
      </c>
      <c r="B44" s="298"/>
      <c r="C44" s="300"/>
    </row>
    <row r="45" spans="1:3" ht="17.399999999999999" customHeight="1" x14ac:dyDescent="0.25">
      <c r="A45" s="299">
        <v>43</v>
      </c>
      <c r="B45" s="298"/>
      <c r="C45" s="300"/>
    </row>
    <row r="46" spans="1:3" ht="17.399999999999999" customHeight="1" x14ac:dyDescent="0.25">
      <c r="A46" s="299">
        <v>44</v>
      </c>
      <c r="B46" s="298"/>
      <c r="C46" s="300"/>
    </row>
    <row r="47" spans="1:3" ht="17.399999999999999" customHeight="1" x14ac:dyDescent="0.25">
      <c r="A47" s="299">
        <v>45</v>
      </c>
      <c r="B47" s="298"/>
      <c r="C47" s="300"/>
    </row>
    <row r="48" spans="1:3" ht="17.399999999999999" customHeight="1" x14ac:dyDescent="0.25">
      <c r="A48" s="299">
        <v>46</v>
      </c>
      <c r="B48" s="298"/>
      <c r="C48" s="300"/>
    </row>
    <row r="49" spans="1:3" ht="17.399999999999999" customHeight="1" x14ac:dyDescent="0.25">
      <c r="A49" s="299">
        <v>47</v>
      </c>
      <c r="B49" s="298"/>
      <c r="C49" s="300"/>
    </row>
    <row r="50" spans="1:3" ht="17.399999999999999" customHeight="1" x14ac:dyDescent="0.25">
      <c r="A50" s="299">
        <v>48</v>
      </c>
      <c r="B50" s="298"/>
      <c r="C50" s="300"/>
    </row>
    <row r="51" spans="1:3" ht="17.399999999999999" customHeight="1" x14ac:dyDescent="0.25">
      <c r="A51" s="299">
        <v>49</v>
      </c>
      <c r="B51" s="298"/>
      <c r="C51" s="300"/>
    </row>
    <row r="52" spans="1:3" ht="17.399999999999999" customHeight="1" x14ac:dyDescent="0.25">
      <c r="A52" s="299">
        <v>50</v>
      </c>
      <c r="B52" s="298"/>
      <c r="C52" s="300"/>
    </row>
    <row r="53" spans="1:3" ht="17.399999999999999" customHeight="1" x14ac:dyDescent="0.25">
      <c r="A53" s="299">
        <v>51</v>
      </c>
      <c r="B53" s="298"/>
      <c r="C53" s="300"/>
    </row>
    <row r="54" spans="1:3" ht="17.399999999999999" customHeight="1" x14ac:dyDescent="0.25">
      <c r="A54" s="299">
        <v>52</v>
      </c>
      <c r="B54" s="298"/>
      <c r="C54" s="300"/>
    </row>
    <row r="55" spans="1:3" ht="17.399999999999999" customHeight="1" x14ac:dyDescent="0.25">
      <c r="A55" s="299">
        <v>53</v>
      </c>
      <c r="B55" s="298"/>
      <c r="C55" s="300"/>
    </row>
    <row r="56" spans="1:3" ht="17.399999999999999" customHeight="1" x14ac:dyDescent="0.25">
      <c r="A56" s="299">
        <v>54</v>
      </c>
      <c r="B56" s="298"/>
      <c r="C56" s="300"/>
    </row>
    <row r="57" spans="1:3" ht="17.399999999999999" customHeight="1" x14ac:dyDescent="0.25">
      <c r="A57" s="299">
        <v>55</v>
      </c>
      <c r="B57" s="298"/>
      <c r="C57" s="300"/>
    </row>
    <row r="58" spans="1:3" ht="17.399999999999999" customHeight="1" x14ac:dyDescent="0.25">
      <c r="A58" s="299">
        <v>56</v>
      </c>
      <c r="B58" s="298"/>
      <c r="C58" s="300"/>
    </row>
    <row r="59" spans="1:3" ht="17.399999999999999" customHeight="1" x14ac:dyDescent="0.25">
      <c r="A59" s="299">
        <v>57</v>
      </c>
      <c r="B59" s="298"/>
      <c r="C59" s="300"/>
    </row>
    <row r="60" spans="1:3" ht="17.399999999999999" customHeight="1" x14ac:dyDescent="0.25">
      <c r="A60" s="299">
        <v>58</v>
      </c>
      <c r="B60" s="298"/>
      <c r="C60" s="300"/>
    </row>
    <row r="61" spans="1:3" ht="17.399999999999999" customHeight="1" x14ac:dyDescent="0.25">
      <c r="A61" s="299">
        <v>59</v>
      </c>
      <c r="B61" s="298"/>
      <c r="C61" s="300"/>
    </row>
    <row r="62" spans="1:3" ht="17.399999999999999" customHeight="1" x14ac:dyDescent="0.25">
      <c r="A62" s="299">
        <v>60</v>
      </c>
      <c r="B62" s="298"/>
      <c r="C62" s="300"/>
    </row>
    <row r="63" spans="1:3" ht="17.399999999999999" customHeight="1" x14ac:dyDescent="0.25">
      <c r="A63" s="299">
        <v>61</v>
      </c>
      <c r="B63" s="298"/>
      <c r="C63" s="300"/>
    </row>
    <row r="64" spans="1:3" ht="17.399999999999999" customHeight="1" x14ac:dyDescent="0.25">
      <c r="A64" s="299">
        <v>62</v>
      </c>
      <c r="B64" s="298"/>
      <c r="C64" s="300"/>
    </row>
    <row r="65" spans="1:3" ht="17.399999999999999" customHeight="1" x14ac:dyDescent="0.25">
      <c r="A65" s="299">
        <v>63</v>
      </c>
      <c r="B65" s="298"/>
      <c r="C65" s="300"/>
    </row>
    <row r="66" spans="1:3" ht="17.399999999999999" customHeight="1" x14ac:dyDescent="0.25">
      <c r="A66" s="299">
        <v>64</v>
      </c>
      <c r="B66" s="298"/>
      <c r="C66" s="300"/>
    </row>
    <row r="67" spans="1:3" ht="17.399999999999999" customHeight="1" x14ac:dyDescent="0.25">
      <c r="A67" s="299">
        <v>65</v>
      </c>
      <c r="B67" s="298"/>
      <c r="C67" s="300"/>
    </row>
    <row r="68" spans="1:3" ht="17.399999999999999" customHeight="1" x14ac:dyDescent="0.25">
      <c r="A68" s="299">
        <v>66</v>
      </c>
      <c r="B68" s="298"/>
      <c r="C68" s="300"/>
    </row>
    <row r="69" spans="1:3" ht="17.399999999999999" customHeight="1" x14ac:dyDescent="0.25">
      <c r="A69" s="299">
        <v>67</v>
      </c>
      <c r="B69" s="298"/>
      <c r="C69" s="300"/>
    </row>
    <row r="70" spans="1:3" ht="17.399999999999999" customHeight="1" x14ac:dyDescent="0.25">
      <c r="A70" s="299">
        <v>68</v>
      </c>
      <c r="B70" s="298"/>
      <c r="C70" s="300"/>
    </row>
    <row r="71" spans="1:3" ht="17.399999999999999" customHeight="1" x14ac:dyDescent="0.25">
      <c r="A71" s="299">
        <v>69</v>
      </c>
      <c r="B71" s="298"/>
      <c r="C71" s="300"/>
    </row>
    <row r="72" spans="1:3" ht="17.399999999999999" customHeight="1" x14ac:dyDescent="0.25">
      <c r="A72" s="299">
        <v>70</v>
      </c>
      <c r="B72" s="298"/>
      <c r="C72" s="300"/>
    </row>
    <row r="73" spans="1:3" ht="17.399999999999999" customHeight="1" x14ac:dyDescent="0.25">
      <c r="A73" s="299">
        <v>71</v>
      </c>
      <c r="B73" s="298"/>
      <c r="C73" s="300"/>
    </row>
    <row r="74" spans="1:3" ht="17.399999999999999" customHeight="1" x14ac:dyDescent="0.25">
      <c r="A74" s="299">
        <v>72</v>
      </c>
      <c r="B74" s="298"/>
      <c r="C74" s="300"/>
    </row>
    <row r="75" spans="1:3" ht="17.399999999999999" customHeight="1" x14ac:dyDescent="0.25">
      <c r="A75" s="299">
        <v>73</v>
      </c>
      <c r="B75" s="298"/>
      <c r="C75" s="300"/>
    </row>
    <row r="76" spans="1:3" ht="17.399999999999999" customHeight="1" x14ac:dyDescent="0.25">
      <c r="A76" s="299">
        <v>74</v>
      </c>
      <c r="B76" s="298"/>
      <c r="C76" s="300"/>
    </row>
    <row r="77" spans="1:3" ht="17.399999999999999" customHeight="1" x14ac:dyDescent="0.25">
      <c r="A77" s="299">
        <v>75</v>
      </c>
      <c r="B77" s="298"/>
      <c r="C77" s="300"/>
    </row>
    <row r="78" spans="1:3" ht="17.399999999999999" customHeight="1" x14ac:dyDescent="0.25">
      <c r="A78" s="299">
        <v>76</v>
      </c>
      <c r="B78" s="298"/>
      <c r="C78" s="300"/>
    </row>
    <row r="79" spans="1:3" ht="17.399999999999999" customHeight="1" x14ac:dyDescent="0.25">
      <c r="A79" s="299">
        <v>77</v>
      </c>
      <c r="B79" s="298"/>
      <c r="C79" s="300"/>
    </row>
    <row r="80" spans="1:3" ht="17.399999999999999" customHeight="1" x14ac:dyDescent="0.25">
      <c r="A80" s="299">
        <v>78</v>
      </c>
      <c r="B80" s="298"/>
      <c r="C80" s="300"/>
    </row>
    <row r="81" spans="1:3" ht="17.399999999999999" customHeight="1" x14ac:dyDescent="0.25">
      <c r="A81" s="299">
        <v>79</v>
      </c>
      <c r="B81" s="298"/>
      <c r="C81" s="300"/>
    </row>
    <row r="82" spans="1:3" ht="17.399999999999999" customHeight="1" x14ac:dyDescent="0.25">
      <c r="A82" s="299">
        <v>80</v>
      </c>
      <c r="B82" s="298"/>
      <c r="C82" s="300"/>
    </row>
    <row r="83" spans="1:3" ht="17.399999999999999" customHeight="1" x14ac:dyDescent="0.25">
      <c r="A83" s="299">
        <v>81</v>
      </c>
      <c r="B83" s="298"/>
      <c r="C83" s="300"/>
    </row>
    <row r="84" spans="1:3" ht="17.399999999999999" customHeight="1" x14ac:dyDescent="0.25">
      <c r="A84" s="299">
        <v>82</v>
      </c>
      <c r="B84" s="298"/>
      <c r="C84" s="300"/>
    </row>
    <row r="85" spans="1:3" ht="17.399999999999999" customHeight="1" x14ac:dyDescent="0.25">
      <c r="A85" s="299">
        <v>83</v>
      </c>
      <c r="B85" s="298"/>
      <c r="C85" s="300"/>
    </row>
    <row r="86" spans="1:3" ht="17.399999999999999" customHeight="1" x14ac:dyDescent="0.25">
      <c r="A86" s="299">
        <v>84</v>
      </c>
      <c r="B86" s="298"/>
      <c r="C86" s="300"/>
    </row>
    <row r="87" spans="1:3" ht="17.399999999999999" customHeight="1" x14ac:dyDescent="0.25">
      <c r="A87" s="299">
        <v>85</v>
      </c>
      <c r="B87" s="298"/>
      <c r="C87" s="300"/>
    </row>
    <row r="88" spans="1:3" ht="17.399999999999999" customHeight="1" x14ac:dyDescent="0.25">
      <c r="A88" s="299">
        <v>86</v>
      </c>
      <c r="B88" s="298"/>
      <c r="C88" s="300"/>
    </row>
    <row r="89" spans="1:3" ht="17.399999999999999" customHeight="1" x14ac:dyDescent="0.25">
      <c r="A89" s="299">
        <v>87</v>
      </c>
      <c r="B89" s="298"/>
      <c r="C89" s="300"/>
    </row>
    <row r="90" spans="1:3" ht="17.399999999999999" customHeight="1" x14ac:dyDescent="0.25">
      <c r="A90" s="299">
        <v>88</v>
      </c>
      <c r="B90" s="298"/>
      <c r="C90" s="300"/>
    </row>
    <row r="91" spans="1:3" ht="17.399999999999999" customHeight="1" x14ac:dyDescent="0.25">
      <c r="A91" s="299">
        <v>89</v>
      </c>
      <c r="B91" s="298"/>
      <c r="C91" s="300"/>
    </row>
    <row r="92" spans="1:3" ht="17.399999999999999" customHeight="1" x14ac:dyDescent="0.25">
      <c r="A92" s="299">
        <v>90</v>
      </c>
      <c r="B92" s="298"/>
      <c r="C92" s="300"/>
    </row>
    <row r="93" spans="1:3" ht="17.399999999999999" customHeight="1" x14ac:dyDescent="0.25">
      <c r="A93" s="299">
        <v>91</v>
      </c>
      <c r="B93" s="298"/>
      <c r="C93" s="300"/>
    </row>
    <row r="94" spans="1:3" ht="17.399999999999999" customHeight="1" x14ac:dyDescent="0.25">
      <c r="A94" s="299">
        <v>92</v>
      </c>
      <c r="B94" s="298"/>
      <c r="C94" s="300"/>
    </row>
    <row r="95" spans="1:3" ht="17.399999999999999" customHeight="1" x14ac:dyDescent="0.25">
      <c r="A95" s="299">
        <v>93</v>
      </c>
      <c r="B95" s="298"/>
      <c r="C95" s="300"/>
    </row>
    <row r="96" spans="1:3" ht="17.399999999999999" customHeight="1" x14ac:dyDescent="0.25">
      <c r="A96" s="299">
        <v>94</v>
      </c>
      <c r="B96" s="298"/>
      <c r="C96" s="300"/>
    </row>
    <row r="97" spans="1:3" ht="17.399999999999999" customHeight="1" x14ac:dyDescent="0.25">
      <c r="A97" s="299">
        <v>95</v>
      </c>
      <c r="B97" s="298"/>
      <c r="C97" s="300"/>
    </row>
    <row r="98" spans="1:3" ht="17.399999999999999" customHeight="1" x14ac:dyDescent="0.25">
      <c r="A98" s="299">
        <v>96</v>
      </c>
      <c r="B98" s="298"/>
      <c r="C98" s="300"/>
    </row>
    <row r="99" spans="1:3" ht="17.399999999999999" customHeight="1" x14ac:dyDescent="0.25">
      <c r="A99" s="299">
        <v>97</v>
      </c>
      <c r="B99" s="298"/>
      <c r="C99" s="300"/>
    </row>
    <row r="100" spans="1:3" ht="17.399999999999999" customHeight="1" x14ac:dyDescent="0.25">
      <c r="A100" s="299">
        <v>98</v>
      </c>
      <c r="B100" s="298"/>
      <c r="C100" s="300"/>
    </row>
    <row r="101" spans="1:3" ht="17.399999999999999" customHeight="1" x14ac:dyDescent="0.25">
      <c r="A101" s="299">
        <v>99</v>
      </c>
      <c r="B101" s="298"/>
      <c r="C101" s="300"/>
    </row>
    <row r="102" spans="1:3" ht="17.399999999999999" customHeight="1" x14ac:dyDescent="0.25">
      <c r="A102" s="299">
        <v>100</v>
      </c>
      <c r="B102" s="298"/>
      <c r="C102" s="300"/>
    </row>
    <row r="103" spans="1:3" ht="17.399999999999999" customHeight="1" x14ac:dyDescent="0.25">
      <c r="A103" s="299">
        <v>101</v>
      </c>
      <c r="B103" s="298"/>
      <c r="C103" s="300"/>
    </row>
    <row r="104" spans="1:3" ht="17.399999999999999" customHeight="1" x14ac:dyDescent="0.25">
      <c r="A104" s="299">
        <v>102</v>
      </c>
      <c r="B104" s="298"/>
      <c r="C104" s="300"/>
    </row>
    <row r="105" spans="1:3" ht="17.399999999999999" customHeight="1" x14ac:dyDescent="0.25">
      <c r="A105" s="299">
        <v>103</v>
      </c>
      <c r="B105" s="298"/>
      <c r="C105" s="300"/>
    </row>
    <row r="106" spans="1:3" ht="17.399999999999999" customHeight="1" x14ac:dyDescent="0.25">
      <c r="A106" s="299">
        <v>104</v>
      </c>
      <c r="B106" s="298"/>
      <c r="C106" s="300"/>
    </row>
    <row r="107" spans="1:3" ht="17.399999999999999" customHeight="1" x14ac:dyDescent="0.25">
      <c r="A107" s="299">
        <v>105</v>
      </c>
      <c r="B107" s="298"/>
      <c r="C107" s="300"/>
    </row>
    <row r="108" spans="1:3" ht="17.399999999999999" customHeight="1" x14ac:dyDescent="0.25">
      <c r="A108" s="299">
        <v>106</v>
      </c>
      <c r="B108" s="298"/>
      <c r="C108" s="300"/>
    </row>
    <row r="109" spans="1:3" ht="17.399999999999999" customHeight="1" x14ac:dyDescent="0.25">
      <c r="A109" s="299">
        <v>107</v>
      </c>
      <c r="B109" s="298"/>
      <c r="C109" s="300"/>
    </row>
    <row r="110" spans="1:3" ht="17.399999999999999" customHeight="1" x14ac:dyDescent="0.25">
      <c r="A110" s="299">
        <v>108</v>
      </c>
      <c r="B110" s="298"/>
      <c r="C110" s="300"/>
    </row>
    <row r="111" spans="1:3" ht="17.399999999999999" customHeight="1" x14ac:dyDescent="0.25">
      <c r="A111" s="299">
        <v>109</v>
      </c>
      <c r="B111" s="298"/>
      <c r="C111" s="300"/>
    </row>
    <row r="112" spans="1:3" ht="17.399999999999999" customHeight="1" x14ac:dyDescent="0.25">
      <c r="A112" s="299">
        <v>110</v>
      </c>
      <c r="B112" s="298"/>
      <c r="C112" s="300"/>
    </row>
    <row r="113" spans="1:3" ht="17.399999999999999" customHeight="1" x14ac:dyDescent="0.25">
      <c r="A113" s="299">
        <v>111</v>
      </c>
      <c r="B113" s="298"/>
      <c r="C113" s="300"/>
    </row>
    <row r="114" spans="1:3" ht="17.399999999999999" customHeight="1" x14ac:dyDescent="0.25">
      <c r="A114" s="299">
        <v>112</v>
      </c>
      <c r="B114" s="298"/>
      <c r="C114" s="300"/>
    </row>
    <row r="115" spans="1:3" ht="17.399999999999999" customHeight="1" x14ac:dyDescent="0.25">
      <c r="A115" s="299">
        <v>113</v>
      </c>
      <c r="B115" s="298"/>
      <c r="C115" s="300"/>
    </row>
    <row r="116" spans="1:3" ht="17.399999999999999" customHeight="1" x14ac:dyDescent="0.25">
      <c r="A116" s="299">
        <v>114</v>
      </c>
      <c r="B116" s="298"/>
      <c r="C116" s="300"/>
    </row>
    <row r="117" spans="1:3" ht="17.399999999999999" customHeight="1" x14ac:dyDescent="0.25">
      <c r="A117" s="299">
        <v>115</v>
      </c>
      <c r="B117" s="298"/>
      <c r="C117" s="300"/>
    </row>
    <row r="118" spans="1:3" ht="17.399999999999999" customHeight="1" x14ac:dyDescent="0.25">
      <c r="A118" s="299">
        <v>116</v>
      </c>
      <c r="B118" s="298"/>
      <c r="C118" s="300"/>
    </row>
    <row r="119" spans="1:3" ht="17.399999999999999" customHeight="1" x14ac:dyDescent="0.25">
      <c r="A119" s="299">
        <v>117</v>
      </c>
      <c r="B119" s="298"/>
      <c r="C119" s="300"/>
    </row>
    <row r="120" spans="1:3" ht="17.399999999999999" customHeight="1" x14ac:dyDescent="0.25">
      <c r="A120" s="299">
        <v>118</v>
      </c>
      <c r="B120" s="298"/>
      <c r="C120" s="300"/>
    </row>
    <row r="121" spans="1:3" ht="17.399999999999999" customHeight="1" x14ac:dyDescent="0.25">
      <c r="A121" s="299">
        <v>119</v>
      </c>
      <c r="B121" s="298"/>
      <c r="C121" s="300"/>
    </row>
    <row r="122" spans="1:3" ht="17.399999999999999" customHeight="1" x14ac:dyDescent="0.25">
      <c r="A122" s="299">
        <v>120</v>
      </c>
      <c r="B122" s="298"/>
      <c r="C122" s="300"/>
    </row>
    <row r="123" spans="1:3" ht="17.399999999999999" customHeight="1" x14ac:dyDescent="0.25">
      <c r="A123" s="299">
        <v>121</v>
      </c>
      <c r="B123" s="298"/>
      <c r="C123" s="300"/>
    </row>
    <row r="124" spans="1:3" ht="17.399999999999999" customHeight="1" x14ac:dyDescent="0.25">
      <c r="A124" s="299">
        <v>122</v>
      </c>
      <c r="B124" s="298"/>
      <c r="C124" s="300"/>
    </row>
    <row r="125" spans="1:3" ht="17.399999999999999" customHeight="1" x14ac:dyDescent="0.25">
      <c r="A125" s="299">
        <v>123</v>
      </c>
      <c r="B125" s="298"/>
      <c r="C125" s="300"/>
    </row>
    <row r="126" spans="1:3" ht="17.399999999999999" customHeight="1" x14ac:dyDescent="0.25">
      <c r="A126" s="299">
        <v>124</v>
      </c>
      <c r="B126" s="298"/>
      <c r="C126" s="300"/>
    </row>
    <row r="127" spans="1:3" ht="17.399999999999999" customHeight="1" x14ac:dyDescent="0.25">
      <c r="A127" s="299">
        <v>125</v>
      </c>
      <c r="B127" s="298"/>
      <c r="C127" s="300"/>
    </row>
    <row r="128" spans="1:3" ht="17.399999999999999" customHeight="1" x14ac:dyDescent="0.25">
      <c r="A128" s="299">
        <v>126</v>
      </c>
      <c r="B128" s="298"/>
      <c r="C128" s="300"/>
    </row>
    <row r="129" spans="1:3" ht="17.399999999999999" customHeight="1" x14ac:dyDescent="0.25">
      <c r="A129" s="299">
        <v>127</v>
      </c>
      <c r="B129" s="298"/>
      <c r="C129" s="300"/>
    </row>
    <row r="130" spans="1:3" ht="17.399999999999999" customHeight="1" x14ac:dyDescent="0.25">
      <c r="A130" s="299">
        <v>128</v>
      </c>
      <c r="B130" s="298"/>
      <c r="C130" s="300"/>
    </row>
    <row r="131" spans="1:3" ht="17.399999999999999" customHeight="1" x14ac:dyDescent="0.25">
      <c r="A131" s="299">
        <v>129</v>
      </c>
      <c r="B131" s="298"/>
      <c r="C131" s="300"/>
    </row>
    <row r="132" spans="1:3" ht="17.399999999999999" customHeight="1" x14ac:dyDescent="0.25">
      <c r="A132" s="299">
        <v>130</v>
      </c>
      <c r="B132" s="298"/>
      <c r="C132" s="300"/>
    </row>
    <row r="133" spans="1:3" ht="17.399999999999999" customHeight="1" x14ac:dyDescent="0.25">
      <c r="A133" s="299">
        <v>131</v>
      </c>
      <c r="B133" s="298"/>
      <c r="C133" s="300"/>
    </row>
    <row r="134" spans="1:3" ht="17.399999999999999" customHeight="1" x14ac:dyDescent="0.25">
      <c r="A134" s="299">
        <v>132</v>
      </c>
      <c r="B134" s="298"/>
      <c r="C134" s="300"/>
    </row>
    <row r="135" spans="1:3" ht="17.399999999999999" customHeight="1" x14ac:dyDescent="0.25">
      <c r="A135" s="299">
        <v>133</v>
      </c>
      <c r="B135" s="298"/>
      <c r="C135" s="300"/>
    </row>
    <row r="136" spans="1:3" ht="17.399999999999999" customHeight="1" x14ac:dyDescent="0.25">
      <c r="A136" s="299">
        <v>134</v>
      </c>
      <c r="B136" s="298"/>
      <c r="C136" s="300"/>
    </row>
    <row r="137" spans="1:3" ht="17.399999999999999" customHeight="1" x14ac:dyDescent="0.25">
      <c r="A137" s="299">
        <v>135</v>
      </c>
      <c r="B137" s="298"/>
      <c r="C137" s="300"/>
    </row>
    <row r="138" spans="1:3" ht="17.399999999999999" customHeight="1" x14ac:dyDescent="0.25">
      <c r="A138" s="299">
        <v>136</v>
      </c>
      <c r="B138" s="298"/>
      <c r="C138" s="300"/>
    </row>
    <row r="139" spans="1:3" ht="17.399999999999999" customHeight="1" x14ac:dyDescent="0.25">
      <c r="A139" s="299">
        <v>137</v>
      </c>
      <c r="B139" s="298"/>
      <c r="C139" s="300"/>
    </row>
    <row r="140" spans="1:3" ht="17.399999999999999" customHeight="1" x14ac:dyDescent="0.25">
      <c r="A140" s="299">
        <v>138</v>
      </c>
      <c r="B140" s="298"/>
      <c r="C140" s="300"/>
    </row>
    <row r="141" spans="1:3" ht="17.399999999999999" customHeight="1" x14ac:dyDescent="0.25">
      <c r="A141" s="299">
        <v>139</v>
      </c>
      <c r="B141" s="298"/>
      <c r="C141" s="300"/>
    </row>
    <row r="142" spans="1:3" ht="17.399999999999999" customHeight="1" x14ac:dyDescent="0.25">
      <c r="A142" s="299">
        <v>140</v>
      </c>
      <c r="B142" s="298"/>
      <c r="C142" s="300"/>
    </row>
    <row r="143" spans="1:3" ht="17.399999999999999" customHeight="1" x14ac:dyDescent="0.25">
      <c r="A143" s="299">
        <v>141</v>
      </c>
      <c r="B143" s="298"/>
      <c r="C143" s="300"/>
    </row>
    <row r="144" spans="1:3" ht="17.399999999999999" customHeight="1" x14ac:dyDescent="0.25">
      <c r="A144" s="299">
        <v>142</v>
      </c>
      <c r="B144" s="298"/>
      <c r="C144" s="300"/>
    </row>
    <row r="145" spans="1:3" ht="17.399999999999999" customHeight="1" x14ac:dyDescent="0.25">
      <c r="A145" s="299">
        <v>143</v>
      </c>
      <c r="B145" s="298"/>
      <c r="C145" s="300"/>
    </row>
    <row r="146" spans="1:3" ht="17.399999999999999" customHeight="1" x14ac:dyDescent="0.25">
      <c r="A146" s="299">
        <v>144</v>
      </c>
      <c r="B146" s="298"/>
      <c r="C146" s="300"/>
    </row>
    <row r="147" spans="1:3" ht="17.399999999999999" customHeight="1" x14ac:dyDescent="0.25">
      <c r="A147" s="299">
        <v>145</v>
      </c>
      <c r="B147" s="298"/>
      <c r="C147" s="300"/>
    </row>
    <row r="148" spans="1:3" ht="17.399999999999999" customHeight="1" x14ac:dyDescent="0.25">
      <c r="A148" s="299">
        <v>146</v>
      </c>
      <c r="B148" s="298"/>
      <c r="C148" s="300"/>
    </row>
    <row r="149" spans="1:3" ht="17.399999999999999" customHeight="1" x14ac:dyDescent="0.25">
      <c r="A149" s="299">
        <v>147</v>
      </c>
      <c r="B149" s="298"/>
      <c r="C149" s="300"/>
    </row>
    <row r="150" spans="1:3" ht="17.399999999999999" customHeight="1" x14ac:dyDescent="0.25">
      <c r="A150" s="299">
        <v>148</v>
      </c>
      <c r="B150" s="298"/>
      <c r="C150" s="300"/>
    </row>
    <row r="151" spans="1:3" ht="17.399999999999999" customHeight="1" x14ac:dyDescent="0.25">
      <c r="A151" s="299">
        <v>149</v>
      </c>
      <c r="B151" s="298"/>
      <c r="C151" s="300"/>
    </row>
    <row r="152" spans="1:3" ht="17.399999999999999" customHeight="1" x14ac:dyDescent="0.25">
      <c r="A152" s="299">
        <v>150</v>
      </c>
      <c r="B152" s="298"/>
      <c r="C152" s="300"/>
    </row>
    <row r="153" spans="1:3" ht="17.399999999999999" customHeight="1" x14ac:dyDescent="0.25">
      <c r="A153" s="299">
        <v>151</v>
      </c>
      <c r="B153" s="298"/>
      <c r="C153" s="300"/>
    </row>
    <row r="154" spans="1:3" ht="17.399999999999999" customHeight="1" x14ac:dyDescent="0.25">
      <c r="A154" s="299">
        <v>152</v>
      </c>
      <c r="B154" s="298"/>
      <c r="C154" s="300"/>
    </row>
    <row r="155" spans="1:3" ht="17.399999999999999" customHeight="1" x14ac:dyDescent="0.25">
      <c r="A155" s="299">
        <v>153</v>
      </c>
      <c r="B155" s="298"/>
      <c r="C155" s="300"/>
    </row>
    <row r="156" spans="1:3" ht="17.399999999999999" customHeight="1" x14ac:dyDescent="0.25">
      <c r="A156" s="299">
        <v>154</v>
      </c>
      <c r="B156" s="298"/>
      <c r="C156" s="300"/>
    </row>
    <row r="157" spans="1:3" ht="17.399999999999999" customHeight="1" x14ac:dyDescent="0.25">
      <c r="A157" s="299">
        <v>155</v>
      </c>
      <c r="B157" s="298"/>
      <c r="C157" s="300"/>
    </row>
    <row r="158" spans="1:3" ht="17.399999999999999" customHeight="1" x14ac:dyDescent="0.25">
      <c r="A158" s="299">
        <v>156</v>
      </c>
      <c r="B158" s="298"/>
      <c r="C158" s="300"/>
    </row>
    <row r="159" spans="1:3" ht="17.399999999999999" customHeight="1" x14ac:dyDescent="0.25">
      <c r="A159" s="299">
        <v>157</v>
      </c>
      <c r="B159" s="298"/>
      <c r="C159" s="300"/>
    </row>
    <row r="160" spans="1:3" ht="17.399999999999999" customHeight="1" x14ac:dyDescent="0.25">
      <c r="A160" s="299">
        <v>158</v>
      </c>
      <c r="B160" s="298"/>
      <c r="C160" s="300"/>
    </row>
    <row r="161" spans="1:3" ht="17.399999999999999" customHeight="1" x14ac:dyDescent="0.25">
      <c r="A161" s="299">
        <v>159</v>
      </c>
      <c r="B161" s="298"/>
      <c r="C161" s="300"/>
    </row>
    <row r="162" spans="1:3" ht="17.399999999999999" customHeight="1" x14ac:dyDescent="0.25">
      <c r="A162" s="299">
        <v>160</v>
      </c>
      <c r="B162" s="298"/>
      <c r="C162" s="300"/>
    </row>
    <row r="163" spans="1:3" ht="17.399999999999999" customHeight="1" x14ac:dyDescent="0.25">
      <c r="A163" s="299">
        <v>161</v>
      </c>
      <c r="B163" s="298"/>
      <c r="C163" s="300"/>
    </row>
    <row r="164" spans="1:3" ht="17.399999999999999" customHeight="1" x14ac:dyDescent="0.25">
      <c r="A164" s="299">
        <v>162</v>
      </c>
      <c r="B164" s="298"/>
      <c r="C164" s="300"/>
    </row>
    <row r="165" spans="1:3" ht="17.399999999999999" customHeight="1" x14ac:dyDescent="0.25">
      <c r="A165" s="299">
        <v>163</v>
      </c>
      <c r="B165" s="298"/>
      <c r="C165" s="300"/>
    </row>
    <row r="166" spans="1:3" ht="17.399999999999999" customHeight="1" x14ac:dyDescent="0.25">
      <c r="A166" s="299">
        <v>164</v>
      </c>
      <c r="B166" s="298"/>
      <c r="C166" s="300"/>
    </row>
    <row r="167" spans="1:3" ht="17.399999999999999" customHeight="1" x14ac:dyDescent="0.25">
      <c r="A167" s="299">
        <v>165</v>
      </c>
      <c r="B167" s="298"/>
      <c r="C167" s="300"/>
    </row>
    <row r="168" spans="1:3" ht="17.399999999999999" customHeight="1" x14ac:dyDescent="0.25">
      <c r="A168" s="299">
        <v>166</v>
      </c>
      <c r="B168" s="298"/>
      <c r="C168" s="300"/>
    </row>
    <row r="169" spans="1:3" ht="17.399999999999999" customHeight="1" x14ac:dyDescent="0.25">
      <c r="A169" s="299">
        <v>167</v>
      </c>
      <c r="B169" s="298"/>
      <c r="C169" s="300"/>
    </row>
    <row r="170" spans="1:3" ht="17.399999999999999" customHeight="1" x14ac:dyDescent="0.25">
      <c r="A170" s="299">
        <v>168</v>
      </c>
      <c r="B170" s="298"/>
      <c r="C170" s="300"/>
    </row>
    <row r="171" spans="1:3" ht="17.399999999999999" customHeight="1" x14ac:dyDescent="0.25">
      <c r="A171" s="299">
        <v>169</v>
      </c>
      <c r="B171" s="298"/>
      <c r="C171" s="300"/>
    </row>
    <row r="172" spans="1:3" ht="17.399999999999999" customHeight="1" x14ac:dyDescent="0.25">
      <c r="A172" s="299">
        <v>170</v>
      </c>
      <c r="B172" s="298"/>
      <c r="C172" s="300"/>
    </row>
    <row r="173" spans="1:3" ht="17.399999999999999" customHeight="1" x14ac:dyDescent="0.25">
      <c r="A173" s="299">
        <v>171</v>
      </c>
      <c r="B173" s="298"/>
      <c r="C173" s="300"/>
    </row>
    <row r="174" spans="1:3" ht="17.399999999999999" customHeight="1" x14ac:dyDescent="0.25">
      <c r="A174" s="299">
        <v>172</v>
      </c>
      <c r="B174" s="298"/>
      <c r="C174" s="300"/>
    </row>
    <row r="175" spans="1:3" ht="17.399999999999999" customHeight="1" x14ac:dyDescent="0.25">
      <c r="A175" s="299">
        <v>173</v>
      </c>
      <c r="B175" s="298"/>
      <c r="C175" s="300"/>
    </row>
    <row r="176" spans="1:3" ht="17.399999999999999" customHeight="1" x14ac:dyDescent="0.25">
      <c r="A176" s="299">
        <v>174</v>
      </c>
      <c r="B176" s="298"/>
      <c r="C176" s="300"/>
    </row>
    <row r="177" spans="1:3" ht="17.399999999999999" customHeight="1" x14ac:dyDescent="0.25">
      <c r="A177" s="299">
        <v>175</v>
      </c>
      <c r="B177" s="298"/>
      <c r="C177" s="300"/>
    </row>
    <row r="178" spans="1:3" ht="17.399999999999999" customHeight="1" x14ac:dyDescent="0.25">
      <c r="A178" s="299">
        <v>176</v>
      </c>
      <c r="B178" s="298"/>
      <c r="C178" s="300"/>
    </row>
    <row r="179" spans="1:3" ht="17.399999999999999" customHeight="1" x14ac:dyDescent="0.25">
      <c r="A179" s="299">
        <v>177</v>
      </c>
      <c r="B179" s="298"/>
      <c r="C179" s="300"/>
    </row>
    <row r="180" spans="1:3" ht="17.399999999999999" customHeight="1" x14ac:dyDescent="0.25">
      <c r="A180" s="299">
        <v>178</v>
      </c>
      <c r="B180" s="298"/>
      <c r="C180" s="300"/>
    </row>
    <row r="181" spans="1:3" ht="17.399999999999999" customHeight="1" x14ac:dyDescent="0.25">
      <c r="A181" s="299">
        <v>179</v>
      </c>
      <c r="B181" s="298"/>
      <c r="C181" s="300"/>
    </row>
    <row r="182" spans="1:3" ht="17.399999999999999" customHeight="1" x14ac:dyDescent="0.25">
      <c r="A182" s="299">
        <v>180</v>
      </c>
      <c r="B182" s="298"/>
      <c r="C182" s="300"/>
    </row>
    <row r="183" spans="1:3" ht="17.399999999999999" customHeight="1" x14ac:dyDescent="0.25">
      <c r="A183" s="299">
        <v>181</v>
      </c>
      <c r="B183" s="298"/>
      <c r="C183" s="300"/>
    </row>
    <row r="184" spans="1:3" ht="17.399999999999999" customHeight="1" x14ac:dyDescent="0.25">
      <c r="A184" s="299">
        <v>182</v>
      </c>
      <c r="B184" s="298"/>
      <c r="C184" s="300"/>
    </row>
    <row r="185" spans="1:3" ht="17.399999999999999" customHeight="1" x14ac:dyDescent="0.25">
      <c r="A185" s="299">
        <v>183</v>
      </c>
      <c r="B185" s="298"/>
      <c r="C185" s="300"/>
    </row>
    <row r="186" spans="1:3" ht="17.399999999999999" customHeight="1" x14ac:dyDescent="0.25">
      <c r="A186" s="299">
        <v>184</v>
      </c>
      <c r="B186" s="298"/>
      <c r="C186" s="300"/>
    </row>
    <row r="187" spans="1:3" ht="17.399999999999999" customHeight="1" x14ac:dyDescent="0.25">
      <c r="A187" s="299">
        <v>185</v>
      </c>
      <c r="B187" s="298"/>
      <c r="C187" s="300"/>
    </row>
    <row r="188" spans="1:3" ht="17.399999999999999" customHeight="1" x14ac:dyDescent="0.25">
      <c r="A188" s="299">
        <v>186</v>
      </c>
      <c r="B188" s="298"/>
      <c r="C188" s="300"/>
    </row>
    <row r="189" spans="1:3" ht="17.399999999999999" customHeight="1" x14ac:dyDescent="0.25">
      <c r="A189" s="299">
        <v>187</v>
      </c>
      <c r="B189" s="298"/>
      <c r="C189" s="300"/>
    </row>
    <row r="190" spans="1:3" ht="17.399999999999999" customHeight="1" x14ac:dyDescent="0.25">
      <c r="A190" s="299">
        <v>188</v>
      </c>
      <c r="B190" s="298"/>
      <c r="C190" s="300"/>
    </row>
    <row r="191" spans="1:3" ht="17.399999999999999" customHeight="1" x14ac:dyDescent="0.25">
      <c r="A191" s="299">
        <v>189</v>
      </c>
      <c r="B191" s="298"/>
      <c r="C191" s="300"/>
    </row>
    <row r="192" spans="1:3" ht="17.399999999999999" customHeight="1" x14ac:dyDescent="0.25">
      <c r="A192" s="299">
        <v>190</v>
      </c>
      <c r="B192" s="298"/>
      <c r="C192" s="300"/>
    </row>
    <row r="193" spans="1:3" ht="17.399999999999999" customHeight="1" x14ac:dyDescent="0.25">
      <c r="A193" s="299">
        <v>191</v>
      </c>
      <c r="B193" s="298"/>
      <c r="C193" s="300"/>
    </row>
    <row r="194" spans="1:3" ht="17.399999999999999" customHeight="1" x14ac:dyDescent="0.25">
      <c r="A194" s="299">
        <v>192</v>
      </c>
      <c r="B194" s="298"/>
      <c r="C194" s="300"/>
    </row>
    <row r="195" spans="1:3" ht="17.399999999999999" customHeight="1" x14ac:dyDescent="0.25">
      <c r="A195" s="299">
        <v>193</v>
      </c>
      <c r="B195" s="298"/>
      <c r="C195" s="300"/>
    </row>
    <row r="196" spans="1:3" ht="17.399999999999999" customHeight="1" x14ac:dyDescent="0.25">
      <c r="A196" s="299">
        <v>194</v>
      </c>
      <c r="B196" s="298"/>
      <c r="C196" s="300"/>
    </row>
    <row r="197" spans="1:3" ht="17.399999999999999" customHeight="1" x14ac:dyDescent="0.25">
      <c r="A197" s="299">
        <v>195</v>
      </c>
      <c r="B197" s="298"/>
      <c r="C197" s="300"/>
    </row>
    <row r="198" spans="1:3" ht="17.399999999999999" customHeight="1" x14ac:dyDescent="0.25">
      <c r="A198" s="299">
        <v>196</v>
      </c>
      <c r="B198" s="298"/>
      <c r="C198" s="300"/>
    </row>
    <row r="199" spans="1:3" ht="17.399999999999999" customHeight="1" x14ac:dyDescent="0.25">
      <c r="A199" s="299">
        <v>197</v>
      </c>
      <c r="B199" s="298"/>
      <c r="C199" s="300"/>
    </row>
    <row r="200" spans="1:3" ht="17.399999999999999" customHeight="1" x14ac:dyDescent="0.25">
      <c r="A200" s="299">
        <v>198</v>
      </c>
      <c r="B200" s="298"/>
      <c r="C200" s="300"/>
    </row>
    <row r="201" spans="1:3" ht="17.399999999999999" customHeight="1" x14ac:dyDescent="0.25">
      <c r="A201" s="299">
        <v>199</v>
      </c>
      <c r="B201" s="298"/>
      <c r="C201" s="300"/>
    </row>
    <row r="202" spans="1:3" ht="17.399999999999999" customHeight="1" x14ac:dyDescent="0.25">
      <c r="A202" s="299">
        <v>200</v>
      </c>
      <c r="B202" s="298"/>
      <c r="C202" s="300"/>
    </row>
  </sheetData>
  <mergeCells count="1"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451"/>
  <sheetViews>
    <sheetView topLeftCell="G1" workbookViewId="0">
      <selection activeCell="V1" sqref="V1:AC1048576"/>
    </sheetView>
  </sheetViews>
  <sheetFormatPr baseColWidth="10" defaultColWidth="11.44140625" defaultRowHeight="13.2" x14ac:dyDescent="0.25"/>
  <cols>
    <col min="1" max="1" width="5.109375" style="118" hidden="1" customWidth="1"/>
    <col min="2" max="2" width="3.5546875" style="118" hidden="1" customWidth="1"/>
    <col min="3" max="3" width="4.6640625" style="118" hidden="1" customWidth="1"/>
    <col min="4" max="4" width="3.6640625" style="118" hidden="1" customWidth="1"/>
    <col min="5" max="5" width="5" style="118" hidden="1" customWidth="1"/>
    <col min="6" max="6" width="4.88671875" style="49" hidden="1" customWidth="1"/>
    <col min="7" max="7" width="5.6640625" style="49" customWidth="1"/>
    <col min="8" max="8" width="30.44140625" style="33" customWidth="1"/>
    <col min="9" max="9" width="14.33203125" style="118" hidden="1" customWidth="1"/>
    <col min="10" max="10" width="5.109375" style="95" hidden="1" customWidth="1"/>
    <col min="11" max="11" width="10.5546875" style="118" customWidth="1"/>
    <col min="12" max="12" width="4.33203125" style="118" customWidth="1"/>
    <col min="13" max="14" width="3.88671875" style="118" customWidth="1"/>
    <col min="15" max="15" width="26.88671875" style="46" customWidth="1"/>
    <col min="16" max="16" width="20.44140625" style="118" customWidth="1"/>
    <col min="17" max="17" width="19.6640625" style="118" customWidth="1"/>
    <col min="18" max="18" width="17.33203125" style="95" customWidth="1"/>
    <col min="19" max="19" width="13.109375" style="201" customWidth="1"/>
    <col min="20" max="20" width="10.33203125" style="201" customWidth="1"/>
    <col min="21" max="21" width="13.88671875" style="201" customWidth="1"/>
    <col min="22" max="22" width="12.6640625" style="31" hidden="1" customWidth="1"/>
    <col min="23" max="23" width="13.109375" style="31" hidden="1" customWidth="1"/>
    <col min="24" max="25" width="12" style="31" hidden="1" customWidth="1"/>
    <col min="26" max="26" width="10.88671875" style="33" hidden="1" customWidth="1"/>
    <col min="27" max="27" width="11.33203125" style="33" hidden="1" customWidth="1"/>
    <col min="28" max="28" width="10.88671875" style="33" hidden="1" customWidth="1"/>
    <col min="29" max="29" width="9.88671875" style="33" hidden="1" customWidth="1"/>
    <col min="30" max="30" width="12.6640625" style="190" customWidth="1"/>
    <col min="31" max="31" width="11.109375" style="190" customWidth="1"/>
    <col min="32" max="32" width="11.109375" style="259" customWidth="1"/>
    <col min="33" max="34" width="11" style="190" customWidth="1"/>
    <col min="35" max="35" width="11" style="259" customWidth="1"/>
    <col min="36" max="36" width="10.33203125" style="95" customWidth="1"/>
    <col min="37" max="37" width="11.33203125" style="95" customWidth="1"/>
    <col min="38" max="38" width="12.33203125" style="95" customWidth="1"/>
    <col min="39" max="39" width="10.33203125" style="95" customWidth="1"/>
    <col min="40" max="40" width="10.5546875" style="95" customWidth="1"/>
    <col min="41" max="41" width="11.33203125" style="95" customWidth="1"/>
    <col min="42" max="42" width="11.5546875" style="95" customWidth="1"/>
    <col min="43" max="43" width="9.6640625" style="95" customWidth="1"/>
    <col min="44" max="44" width="13" style="147" customWidth="1"/>
    <col min="45" max="45" width="11.88671875" style="67" customWidth="1"/>
    <col min="46" max="46" width="11.88671875" style="95" customWidth="1"/>
    <col min="47" max="47" width="11.5546875" style="95" customWidth="1"/>
    <col min="48" max="48" width="11.6640625" style="95" customWidth="1"/>
    <col min="49" max="49" width="9.109375" style="95" customWidth="1"/>
    <col min="50" max="50" width="11.5546875" style="95" customWidth="1"/>
    <col min="51" max="52" width="12" style="95" customWidth="1"/>
    <col min="53" max="53" width="11.5546875" style="95" customWidth="1"/>
    <col min="54" max="54" width="10.6640625" style="95" customWidth="1"/>
    <col min="55" max="55" width="11.5546875" style="95" customWidth="1"/>
    <col min="56" max="61" width="9.109375" style="95" customWidth="1"/>
    <col min="62" max="62" width="9.6640625" style="95" customWidth="1"/>
    <col min="63" max="64" width="9.109375" style="95" customWidth="1"/>
    <col min="65" max="65" width="11.88671875" style="95" customWidth="1"/>
    <col min="66" max="66" width="11.44140625" style="95" customWidth="1"/>
    <col min="67" max="16384" width="11.44140625" style="95"/>
  </cols>
  <sheetData>
    <row r="1" spans="1:81" s="80" customFormat="1" ht="12" x14ac:dyDescent="0.25">
      <c r="I1" s="82"/>
      <c r="O1" s="81"/>
      <c r="S1" s="184"/>
      <c r="T1" s="184"/>
      <c r="U1" s="184"/>
      <c r="AD1" s="184"/>
      <c r="AE1" s="184"/>
      <c r="AF1" s="250"/>
      <c r="AG1" s="184"/>
      <c r="AH1" s="184"/>
      <c r="AI1" s="250"/>
      <c r="AR1" s="145"/>
    </row>
    <row r="2" spans="1:81" s="80" customFormat="1" ht="21" x14ac:dyDescent="0.25">
      <c r="A2" s="304" t="s">
        <v>669</v>
      </c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23"/>
      <c r="T2" s="323"/>
      <c r="U2" s="323"/>
      <c r="V2" s="304"/>
      <c r="W2" s="304"/>
      <c r="X2" s="304"/>
      <c r="Y2" s="304"/>
      <c r="Z2" s="304"/>
      <c r="AA2" s="304"/>
      <c r="AB2" s="304"/>
      <c r="AC2" s="304"/>
      <c r="AD2" s="323"/>
      <c r="AE2" s="323"/>
      <c r="AF2" s="323"/>
      <c r="AG2" s="323"/>
      <c r="AH2" s="323"/>
      <c r="AI2" s="323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</row>
    <row r="3" spans="1:81" s="80" customFormat="1" ht="12" x14ac:dyDescent="0.2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1"/>
      <c r="P3" s="82"/>
      <c r="Q3" s="82"/>
      <c r="R3" s="82"/>
      <c r="S3" s="185"/>
      <c r="T3" s="185"/>
      <c r="U3" s="185"/>
      <c r="V3" s="82"/>
      <c r="W3" s="82"/>
      <c r="X3" s="82"/>
      <c r="Y3" s="82"/>
      <c r="Z3" s="82"/>
      <c r="AA3" s="82"/>
      <c r="AB3" s="82"/>
      <c r="AC3" s="82"/>
      <c r="AD3" s="185"/>
      <c r="AE3" s="185"/>
      <c r="AF3" s="251"/>
      <c r="AG3" s="185"/>
      <c r="AH3" s="185"/>
      <c r="AI3" s="251"/>
      <c r="AJ3" s="82"/>
      <c r="AK3" s="82"/>
      <c r="AL3" s="82"/>
      <c r="AM3" s="82"/>
      <c r="AN3" s="82"/>
      <c r="AO3" s="82"/>
      <c r="AP3" s="82"/>
      <c r="AQ3" s="82"/>
      <c r="AR3" s="146"/>
      <c r="AS3" s="82"/>
      <c r="AT3" s="82"/>
      <c r="AU3" s="82"/>
      <c r="AV3" s="82"/>
    </row>
    <row r="4" spans="1:81" s="80" customFormat="1" ht="12" x14ac:dyDescent="0.25">
      <c r="C4" s="82"/>
      <c r="D4" s="82"/>
      <c r="E4" s="83"/>
      <c r="F4" s="84"/>
      <c r="G4" s="84"/>
      <c r="H4" s="84"/>
      <c r="I4" s="148"/>
      <c r="J4" s="84"/>
      <c r="K4" s="84"/>
      <c r="L4" s="84"/>
      <c r="M4" s="84"/>
      <c r="N4" s="84"/>
      <c r="O4" s="81" t="s">
        <v>485</v>
      </c>
      <c r="P4" s="82"/>
      <c r="Q4" s="82"/>
      <c r="S4" s="185"/>
      <c r="T4" s="185"/>
      <c r="U4" s="185"/>
      <c r="V4" s="85"/>
      <c r="W4" s="85"/>
      <c r="X4" s="85"/>
      <c r="Y4" s="85"/>
      <c r="AD4" s="184"/>
      <c r="AE4" s="184"/>
      <c r="AF4" s="250"/>
      <c r="AG4" s="184"/>
      <c r="AH4" s="184"/>
      <c r="AI4" s="250"/>
      <c r="AR4" s="145"/>
    </row>
    <row r="5" spans="1:81" s="70" customFormat="1" ht="13.8" thickBot="1" x14ac:dyDescent="0.3">
      <c r="A5" s="70" t="s">
        <v>518</v>
      </c>
      <c r="C5" s="88"/>
      <c r="D5" s="90"/>
      <c r="E5" s="91"/>
      <c r="F5" s="93"/>
      <c r="G5" s="93"/>
      <c r="H5" s="93"/>
      <c r="I5" s="149"/>
      <c r="J5" s="94"/>
      <c r="K5" s="94"/>
      <c r="L5" s="94"/>
      <c r="M5" s="94"/>
      <c r="N5" s="94"/>
      <c r="O5" s="87"/>
      <c r="P5" s="88"/>
      <c r="Q5" s="88"/>
      <c r="S5" s="195"/>
      <c r="T5" s="195"/>
      <c r="U5" s="195"/>
      <c r="V5" s="89"/>
      <c r="W5" s="89"/>
      <c r="X5" s="89"/>
      <c r="Y5" s="89"/>
      <c r="AD5" s="186"/>
      <c r="AE5" s="186"/>
      <c r="AF5" s="252"/>
      <c r="AG5" s="186"/>
      <c r="AH5" s="186"/>
      <c r="AI5" s="252"/>
      <c r="AR5" s="33"/>
      <c r="AV5" s="92">
        <v>42124</v>
      </c>
    </row>
    <row r="6" spans="1:81" s="80" customFormat="1" ht="24.6" thickBot="1" x14ac:dyDescent="0.3">
      <c r="A6" s="82"/>
      <c r="B6" s="82"/>
      <c r="C6" s="82"/>
      <c r="D6" s="82"/>
      <c r="E6" s="82"/>
      <c r="F6" s="86"/>
      <c r="G6" s="86"/>
      <c r="I6" s="82"/>
      <c r="K6" s="82"/>
      <c r="L6" s="82"/>
      <c r="M6" s="82"/>
      <c r="N6" s="82"/>
      <c r="O6" s="81"/>
      <c r="P6" s="82"/>
      <c r="Q6" s="82"/>
      <c r="S6" s="324" t="s">
        <v>0</v>
      </c>
      <c r="T6" s="325"/>
      <c r="U6" s="325"/>
      <c r="V6" s="151"/>
      <c r="W6" s="305" t="s">
        <v>1</v>
      </c>
      <c r="X6" s="306"/>
      <c r="Y6" s="307"/>
      <c r="Z6" s="308" t="s">
        <v>0</v>
      </c>
      <c r="AA6" s="309"/>
      <c r="AB6" s="309"/>
      <c r="AC6" s="309"/>
      <c r="AD6" s="325"/>
      <c r="AE6" s="325"/>
      <c r="AF6" s="325"/>
      <c r="AG6" s="326"/>
      <c r="AH6" s="198"/>
      <c r="AI6" s="264"/>
      <c r="AJ6" s="77" t="s">
        <v>1</v>
      </c>
      <c r="AK6" s="311" t="s">
        <v>2</v>
      </c>
      <c r="AL6" s="311"/>
      <c r="AM6" s="311"/>
      <c r="AN6" s="311"/>
      <c r="AO6" s="311"/>
      <c r="AP6" s="311"/>
      <c r="AQ6" s="311"/>
      <c r="AR6" s="312"/>
      <c r="AS6" s="312"/>
      <c r="AT6" s="312"/>
      <c r="AU6" s="78"/>
      <c r="AV6" s="79"/>
    </row>
    <row r="7" spans="1:81" s="50" customFormat="1" ht="67.2" x14ac:dyDescent="0.25">
      <c r="A7" s="100" t="s">
        <v>3</v>
      </c>
      <c r="B7" s="100" t="s">
        <v>4</v>
      </c>
      <c r="C7" s="100" t="s">
        <v>5</v>
      </c>
      <c r="D7" s="100" t="s">
        <v>6</v>
      </c>
      <c r="E7" s="100" t="s">
        <v>7</v>
      </c>
      <c r="F7" s="100" t="s">
        <v>366</v>
      </c>
      <c r="G7" s="101" t="s">
        <v>463</v>
      </c>
      <c r="H7" s="100" t="s">
        <v>8</v>
      </c>
      <c r="I7" s="100" t="s">
        <v>9</v>
      </c>
      <c r="J7" s="102" t="s">
        <v>464</v>
      </c>
      <c r="K7" s="100" t="s">
        <v>10</v>
      </c>
      <c r="L7" s="103" t="s">
        <v>11</v>
      </c>
      <c r="M7" s="102" t="s">
        <v>12</v>
      </c>
      <c r="N7" s="104" t="s">
        <v>13</v>
      </c>
      <c r="O7" s="100" t="s">
        <v>465</v>
      </c>
      <c r="P7" s="100" t="s">
        <v>16</v>
      </c>
      <c r="Q7" s="105" t="s">
        <v>466</v>
      </c>
      <c r="R7" s="100" t="s">
        <v>15</v>
      </c>
      <c r="S7" s="187" t="s">
        <v>17</v>
      </c>
      <c r="T7" s="187" t="s">
        <v>674</v>
      </c>
      <c r="U7" s="196" t="s">
        <v>591</v>
      </c>
      <c r="V7" s="106" t="s">
        <v>18</v>
      </c>
      <c r="W7" s="106" t="s">
        <v>19</v>
      </c>
      <c r="X7" s="106" t="s">
        <v>20</v>
      </c>
      <c r="Y7" s="107" t="s">
        <v>21</v>
      </c>
      <c r="Z7" s="106" t="s">
        <v>22</v>
      </c>
      <c r="AA7" s="106" t="s">
        <v>23</v>
      </c>
      <c r="AB7" s="106" t="s">
        <v>24</v>
      </c>
      <c r="AC7" s="106" t="s">
        <v>25</v>
      </c>
      <c r="AD7" s="187" t="s">
        <v>418</v>
      </c>
      <c r="AE7" s="187" t="s">
        <v>674</v>
      </c>
      <c r="AF7" s="253" t="s">
        <v>675</v>
      </c>
      <c r="AG7" s="187" t="s">
        <v>419</v>
      </c>
      <c r="AH7" s="187" t="s">
        <v>674</v>
      </c>
      <c r="AI7" s="265" t="s">
        <v>676</v>
      </c>
      <c r="AJ7" s="108" t="s">
        <v>36</v>
      </c>
      <c r="AK7" s="107" t="s">
        <v>26</v>
      </c>
      <c r="AL7" s="107" t="s">
        <v>27</v>
      </c>
      <c r="AM7" s="107" t="s">
        <v>28</v>
      </c>
      <c r="AN7" s="107" t="s">
        <v>29</v>
      </c>
      <c r="AO7" s="107" t="s">
        <v>30</v>
      </c>
      <c r="AP7" s="107" t="s">
        <v>31</v>
      </c>
      <c r="AQ7" s="107" t="s">
        <v>32</v>
      </c>
      <c r="AR7" s="107" t="s">
        <v>33</v>
      </c>
      <c r="AS7" s="107" t="s">
        <v>34</v>
      </c>
      <c r="AT7" s="107" t="s">
        <v>35</v>
      </c>
      <c r="AU7" s="109" t="s">
        <v>37</v>
      </c>
      <c r="AV7" s="108" t="s">
        <v>38</v>
      </c>
    </row>
    <row r="8" spans="1:81" s="97" customFormat="1" x14ac:dyDescent="0.25">
      <c r="A8" s="54"/>
      <c r="B8" s="17"/>
      <c r="C8" s="5"/>
      <c r="D8" s="5"/>
      <c r="E8" s="6"/>
      <c r="F8" s="6"/>
      <c r="G8" s="168"/>
      <c r="H8" s="227" t="s">
        <v>39</v>
      </c>
      <c r="I8" s="2"/>
      <c r="J8" s="2"/>
      <c r="K8" s="172"/>
      <c r="L8" s="172"/>
      <c r="M8" s="172"/>
      <c r="N8" s="172"/>
      <c r="O8" s="228" t="s">
        <v>40</v>
      </c>
      <c r="P8" s="1"/>
      <c r="Q8" s="1"/>
      <c r="R8" s="2"/>
      <c r="S8" s="188"/>
      <c r="T8" s="188"/>
      <c r="U8" s="197"/>
      <c r="V8" s="3"/>
      <c r="W8" s="3"/>
      <c r="X8" s="3"/>
      <c r="Y8" s="3"/>
      <c r="Z8" s="4"/>
      <c r="AA8" s="4"/>
      <c r="AB8" s="3"/>
      <c r="AC8" s="4"/>
      <c r="AD8" s="188"/>
      <c r="AE8" s="188"/>
      <c r="AF8" s="254"/>
      <c r="AG8" s="188"/>
      <c r="AH8" s="188"/>
      <c r="AI8" s="266"/>
      <c r="AJ8" s="4"/>
      <c r="AK8" s="3"/>
      <c r="AL8" s="3"/>
      <c r="AM8" s="3"/>
      <c r="AN8" s="3"/>
      <c r="AO8" s="3"/>
      <c r="AP8" s="3"/>
      <c r="AQ8" s="3"/>
      <c r="AR8" s="3"/>
      <c r="AS8" s="3"/>
      <c r="AT8" s="3"/>
      <c r="AU8" s="4"/>
      <c r="AV8" s="4"/>
      <c r="AX8" s="51" t="s">
        <v>41</v>
      </c>
      <c r="AY8" s="51" t="s">
        <v>436</v>
      </c>
      <c r="AZ8" s="51" t="s">
        <v>42</v>
      </c>
      <c r="BA8" s="51" t="s">
        <v>437</v>
      </c>
      <c r="BB8" s="51" t="s">
        <v>438</v>
      </c>
      <c r="BC8" s="52"/>
      <c r="BF8" s="97" t="s">
        <v>439</v>
      </c>
      <c r="BG8" s="97" t="s">
        <v>440</v>
      </c>
      <c r="BH8" s="97" t="s">
        <v>441</v>
      </c>
      <c r="BI8" s="97" t="s">
        <v>442</v>
      </c>
      <c r="BJ8" s="97" t="s">
        <v>443</v>
      </c>
      <c r="BK8" s="97" t="s">
        <v>444</v>
      </c>
      <c r="BL8" s="97" t="s">
        <v>445</v>
      </c>
      <c r="BM8" s="97" t="s">
        <v>446</v>
      </c>
    </row>
    <row r="9" spans="1:81" s="224" customFormat="1" ht="12.75" customHeight="1" x14ac:dyDescent="0.25">
      <c r="A9" s="96">
        <v>1</v>
      </c>
      <c r="B9" s="17">
        <v>29</v>
      </c>
      <c r="C9" s="5" t="s">
        <v>43</v>
      </c>
      <c r="D9" s="5" t="s">
        <v>44</v>
      </c>
      <c r="E9" s="6">
        <v>15</v>
      </c>
      <c r="F9" s="6">
        <v>539</v>
      </c>
      <c r="G9" s="168">
        <v>1980</v>
      </c>
      <c r="H9" s="169" t="s">
        <v>499</v>
      </c>
      <c r="I9" s="2" t="s">
        <v>500</v>
      </c>
      <c r="J9" s="2" t="s">
        <v>467</v>
      </c>
      <c r="K9" s="222">
        <v>41396</v>
      </c>
      <c r="L9" s="180">
        <v>25</v>
      </c>
      <c r="M9" s="180">
        <v>8</v>
      </c>
      <c r="N9" s="172" t="s">
        <v>45</v>
      </c>
      <c r="O9" s="173" t="s">
        <v>46</v>
      </c>
      <c r="P9" s="18" t="s">
        <v>40</v>
      </c>
      <c r="Q9" s="18" t="s">
        <v>468</v>
      </c>
      <c r="R9" s="2">
        <v>2</v>
      </c>
      <c r="S9" s="183">
        <v>47106</v>
      </c>
      <c r="T9" s="175"/>
      <c r="U9" s="176">
        <f t="shared" ref="U9:U14" si="0">SUM(S9+T9)</f>
        <v>47106</v>
      </c>
      <c r="V9" s="9"/>
      <c r="W9" s="9">
        <f t="shared" ref="W9:W16" si="1">+S9/30*20*0.25</f>
        <v>7851</v>
      </c>
      <c r="X9" s="10">
        <f t="shared" ref="X9:X14" si="2">+U9/30*50</f>
        <v>78510</v>
      </c>
      <c r="Y9" s="4"/>
      <c r="Z9" s="4">
        <f>S9*13.5%</f>
        <v>6359.31</v>
      </c>
      <c r="AA9" s="4">
        <f t="shared" ref="AA9:AA14" si="3">S9*0.03</f>
        <v>1413.1799999999998</v>
      </c>
      <c r="AB9" s="11">
        <f t="shared" ref="AB9:AB14" si="4">+BM9</f>
        <v>1490.8397625</v>
      </c>
      <c r="AC9" s="4">
        <f t="shared" ref="AC9:AC14" si="5">S9*2%</f>
        <v>942.12</v>
      </c>
      <c r="AD9" s="177">
        <v>1920</v>
      </c>
      <c r="AE9" s="177"/>
      <c r="AF9" s="249">
        <f>AD9+AE9</f>
        <v>1920</v>
      </c>
      <c r="AG9" s="178">
        <v>1376</v>
      </c>
      <c r="AH9" s="178"/>
      <c r="AI9" s="240">
        <f>AG9+AH9</f>
        <v>1376</v>
      </c>
      <c r="AJ9" s="12"/>
      <c r="AK9" s="4"/>
      <c r="AL9" s="4"/>
      <c r="AM9" s="4"/>
      <c r="AN9" s="4"/>
      <c r="AO9" s="4"/>
      <c r="AP9" s="4"/>
      <c r="AQ9" s="4"/>
      <c r="AR9" s="20"/>
      <c r="AS9" s="20"/>
      <c r="AT9" s="4">
        <f t="shared" ref="AT9:AT14" si="6">S9/30*5+Z9/30*5+AA9/30*5+AB9/30*5+AC9/30*5</f>
        <v>9551.9082937500007</v>
      </c>
      <c r="AU9" s="4">
        <f>U9+V9+Z9+AA9+AB9+AC9+AD9+AG9+AO9+AN9</f>
        <v>60607.4497625</v>
      </c>
      <c r="AV9" s="4">
        <f>(AU9*12)+W9+X9+Y9+AT9+AJ9+AR9</f>
        <v>823202.30544375</v>
      </c>
      <c r="AW9" s="97"/>
      <c r="AX9" s="51">
        <f t="shared" ref="AX9:AX16" si="7">S9/30*5</f>
        <v>7851</v>
      </c>
      <c r="AY9" s="51">
        <f t="shared" ref="AY9:AY16" si="8">S9/30*5*0.135</f>
        <v>1059.885</v>
      </c>
      <c r="AZ9" s="51">
        <f t="shared" ref="AZ9:AZ16" si="9">S9/30*5*0.03</f>
        <v>235.53</v>
      </c>
      <c r="BA9" s="51">
        <f t="shared" ref="BA9:BA16" si="10">AB9/30*5</f>
        <v>248.47329375000001</v>
      </c>
      <c r="BB9" s="51">
        <f t="shared" ref="BB9:BB16" si="11">S9/30*5*0.02</f>
        <v>157.02000000000001</v>
      </c>
      <c r="BC9" s="52">
        <f>+AX9+AY9+AZ9+BA9+BB9-AT9</f>
        <v>0</v>
      </c>
      <c r="BD9" s="97"/>
      <c r="BE9" s="97"/>
      <c r="BF9" s="97"/>
      <c r="BG9" s="97">
        <v>1682.25</v>
      </c>
      <c r="BH9" s="97">
        <f>70.1*30*20.4%</f>
        <v>429.012</v>
      </c>
      <c r="BI9" s="97">
        <f>70.1*3*30</f>
        <v>6308.9999999999991</v>
      </c>
      <c r="BJ9" s="97">
        <f t="shared" ref="BJ9:BJ16" si="12">BG9*30</f>
        <v>50467.5</v>
      </c>
      <c r="BK9" s="97">
        <f t="shared" ref="BK9:BK16" si="13">(BJ9-BI9)*1.5%</f>
        <v>662.37749999999994</v>
      </c>
      <c r="BL9" s="97">
        <f t="shared" ref="BL9:BL16" si="14">BG9*30*0.7915%</f>
        <v>399.45026250000001</v>
      </c>
      <c r="BM9" s="97">
        <f t="shared" ref="BM9:BM16" si="15">BH9+BK9+BL9</f>
        <v>1490.8397625</v>
      </c>
      <c r="BN9" s="97">
        <f>+BM9-AB9</f>
        <v>0</v>
      </c>
    </row>
    <row r="10" spans="1:81" s="179" customFormat="1" ht="12.75" customHeight="1" x14ac:dyDescent="0.25">
      <c r="A10" s="96">
        <v>2</v>
      </c>
      <c r="B10" s="17">
        <v>29</v>
      </c>
      <c r="C10" s="5" t="s">
        <v>43</v>
      </c>
      <c r="D10" s="5" t="s">
        <v>44</v>
      </c>
      <c r="E10" s="6">
        <v>15</v>
      </c>
      <c r="F10" s="6">
        <v>539</v>
      </c>
      <c r="G10" s="168">
        <v>1218</v>
      </c>
      <c r="H10" s="169" t="s">
        <v>48</v>
      </c>
      <c r="I10" s="2" t="s">
        <v>49</v>
      </c>
      <c r="J10" s="2" t="s">
        <v>467</v>
      </c>
      <c r="K10" s="170">
        <v>36571</v>
      </c>
      <c r="L10" s="180">
        <v>9</v>
      </c>
      <c r="M10" s="180">
        <v>6</v>
      </c>
      <c r="N10" s="172" t="s">
        <v>45</v>
      </c>
      <c r="O10" s="173" t="s">
        <v>50</v>
      </c>
      <c r="P10" s="18" t="s">
        <v>40</v>
      </c>
      <c r="Q10" s="18" t="s">
        <v>468</v>
      </c>
      <c r="R10" s="2">
        <v>2</v>
      </c>
      <c r="S10" s="199">
        <v>8566</v>
      </c>
      <c r="T10" s="199">
        <v>274.5</v>
      </c>
      <c r="U10" s="200">
        <f t="shared" si="0"/>
        <v>8840.5</v>
      </c>
      <c r="V10" s="9">
        <v>280.39999999999998</v>
      </c>
      <c r="W10" s="9">
        <f t="shared" si="1"/>
        <v>1427.6666666666667</v>
      </c>
      <c r="X10" s="10">
        <f t="shared" si="2"/>
        <v>14734.166666666666</v>
      </c>
      <c r="Y10" s="4">
        <f t="shared" ref="Y10:Y16" si="16">S10/2</f>
        <v>4283</v>
      </c>
      <c r="Z10" s="4">
        <f t="shared" ref="Z10:Z15" si="17">S10*13.5%</f>
        <v>1156.4100000000001</v>
      </c>
      <c r="AA10" s="4">
        <f t="shared" si="3"/>
        <v>256.98</v>
      </c>
      <c r="AB10" s="11">
        <f t="shared" si="4"/>
        <v>568.31529090200002</v>
      </c>
      <c r="AC10" s="4">
        <f t="shared" si="5"/>
        <v>171.32</v>
      </c>
      <c r="AD10" s="189">
        <v>666</v>
      </c>
      <c r="AE10" s="189">
        <v>52.5</v>
      </c>
      <c r="AF10" s="249">
        <f>AD10+AE10</f>
        <v>718.5</v>
      </c>
      <c r="AG10" s="200">
        <v>474</v>
      </c>
      <c r="AH10" s="200">
        <v>22.5</v>
      </c>
      <c r="AI10" s="240">
        <f t="shared" ref="AI10:AI16" si="18">AG10+AH10</f>
        <v>496.5</v>
      </c>
      <c r="AJ10" s="12"/>
      <c r="AK10" s="4"/>
      <c r="AL10" s="4"/>
      <c r="AM10" s="4"/>
      <c r="AN10" s="4"/>
      <c r="AO10" s="4"/>
      <c r="AP10" s="4"/>
      <c r="AQ10" s="4"/>
      <c r="AR10" s="20"/>
      <c r="AS10" s="20"/>
      <c r="AT10" s="4">
        <f t="shared" si="6"/>
        <v>1786.5042151503333</v>
      </c>
      <c r="AU10" s="4">
        <f>U10+V10+Z10+AA10+AB10+AC10+AD10+AG10+AO10+AN10</f>
        <v>12413.925290902</v>
      </c>
      <c r="AV10" s="4">
        <f t="shared" ref="AV10:AV15" si="19">(AU10*12)+W10+X10+Y10+AT10+AJ10+AR10</f>
        <v>171198.44103930765</v>
      </c>
      <c r="AW10" s="33"/>
      <c r="AX10" s="51">
        <f t="shared" si="7"/>
        <v>1427.6666666666667</v>
      </c>
      <c r="AY10" s="51">
        <f t="shared" si="8"/>
        <v>192.73500000000001</v>
      </c>
      <c r="AZ10" s="51">
        <f t="shared" si="9"/>
        <v>42.83</v>
      </c>
      <c r="BA10" s="51">
        <f t="shared" si="10"/>
        <v>94.719215150333326</v>
      </c>
      <c r="BB10" s="51">
        <f t="shared" si="11"/>
        <v>28.553333333333335</v>
      </c>
      <c r="BC10" s="52">
        <f t="shared" ref="BC10:BC74" si="20">+AX10+AY10+AZ10+BA10+BB10-AT10</f>
        <v>0</v>
      </c>
      <c r="BD10" s="97"/>
      <c r="BE10" s="97"/>
      <c r="BF10" s="97">
        <f t="shared" ref="BF10:BF16" si="21">S10/30</f>
        <v>285.53333333333336</v>
      </c>
      <c r="BG10" s="97">
        <f t="shared" ref="BG10:BG16" si="22">BF10*1.1918</f>
        <v>340.29862666666668</v>
      </c>
      <c r="BH10" s="97">
        <f>70.1*30*20.4%</f>
        <v>429.012</v>
      </c>
      <c r="BI10" s="97">
        <f>70.1*3*30</f>
        <v>6308.9999999999991</v>
      </c>
      <c r="BJ10" s="97">
        <f t="shared" si="12"/>
        <v>10208.9588</v>
      </c>
      <c r="BK10" s="97">
        <f t="shared" si="13"/>
        <v>58.499382000000018</v>
      </c>
      <c r="BL10" s="97">
        <f t="shared" si="14"/>
        <v>80.803908902000003</v>
      </c>
      <c r="BM10" s="97">
        <f t="shared" si="15"/>
        <v>568.31529090200002</v>
      </c>
      <c r="BN10" s="97">
        <f t="shared" ref="BN10:BN74" si="23">+BM10-AB10</f>
        <v>0</v>
      </c>
    </row>
    <row r="11" spans="1:81" s="179" customFormat="1" ht="22.5" customHeight="1" x14ac:dyDescent="0.25">
      <c r="A11" s="96">
        <v>3</v>
      </c>
      <c r="B11" s="17">
        <v>29</v>
      </c>
      <c r="C11" s="5" t="s">
        <v>43</v>
      </c>
      <c r="D11" s="5" t="s">
        <v>44</v>
      </c>
      <c r="E11" s="6">
        <v>15</v>
      </c>
      <c r="F11" s="6">
        <v>539</v>
      </c>
      <c r="G11" s="168">
        <v>1668</v>
      </c>
      <c r="H11" s="214" t="s">
        <v>135</v>
      </c>
      <c r="I11" s="2" t="s">
        <v>136</v>
      </c>
      <c r="J11" s="2" t="s">
        <v>467</v>
      </c>
      <c r="K11" s="170">
        <v>38278</v>
      </c>
      <c r="L11" s="180">
        <v>22</v>
      </c>
      <c r="M11" s="180">
        <v>8</v>
      </c>
      <c r="N11" s="172" t="s">
        <v>45</v>
      </c>
      <c r="O11" s="223" t="s">
        <v>47</v>
      </c>
      <c r="P11" s="18" t="s">
        <v>40</v>
      </c>
      <c r="Q11" s="18" t="s">
        <v>468</v>
      </c>
      <c r="R11" s="2">
        <v>2</v>
      </c>
      <c r="S11" s="183">
        <v>34487</v>
      </c>
      <c r="T11" s="175"/>
      <c r="U11" s="176">
        <f t="shared" si="0"/>
        <v>34487</v>
      </c>
      <c r="V11" s="9">
        <v>210.3</v>
      </c>
      <c r="W11" s="9">
        <f t="shared" si="1"/>
        <v>5747.833333333333</v>
      </c>
      <c r="X11" s="10">
        <f t="shared" si="2"/>
        <v>57478.333333333328</v>
      </c>
      <c r="Y11" s="4">
        <f t="shared" si="16"/>
        <v>17243.5</v>
      </c>
      <c r="Z11" s="4">
        <f t="shared" si="17"/>
        <v>4655.7449999999999</v>
      </c>
      <c r="AA11" s="4">
        <f t="shared" si="3"/>
        <v>1034.6099999999999</v>
      </c>
      <c r="AB11" s="11">
        <f t="shared" si="4"/>
        <v>1276.220315239</v>
      </c>
      <c r="AC11" s="4">
        <f t="shared" si="5"/>
        <v>689.74</v>
      </c>
      <c r="AD11" s="177">
        <v>1680</v>
      </c>
      <c r="AE11" s="177"/>
      <c r="AF11" s="249">
        <f t="shared" ref="AF11:AF16" si="24">AD11+AE11</f>
        <v>1680</v>
      </c>
      <c r="AG11" s="178">
        <v>1191</v>
      </c>
      <c r="AH11" s="178"/>
      <c r="AI11" s="240">
        <f t="shared" si="18"/>
        <v>1191</v>
      </c>
      <c r="AJ11" s="12"/>
      <c r="AK11" s="4"/>
      <c r="AL11" s="4"/>
      <c r="AM11" s="4"/>
      <c r="AN11" s="4"/>
      <c r="AO11" s="4"/>
      <c r="AP11" s="4"/>
      <c r="AQ11" s="4"/>
      <c r="AR11" s="20"/>
      <c r="AS11" s="20"/>
      <c r="AT11" s="4">
        <f t="shared" si="6"/>
        <v>7023.8858858731664</v>
      </c>
      <c r="AU11" s="4">
        <f>+U11+V11+Z11+AA11+AB11+AC11+AD11+AG11+AO11</f>
        <v>45224.615315239003</v>
      </c>
      <c r="AV11" s="4">
        <f t="shared" si="19"/>
        <v>630188.9363354079</v>
      </c>
      <c r="AW11" s="33"/>
      <c r="AX11" s="51">
        <f t="shared" si="7"/>
        <v>5747.833333333333</v>
      </c>
      <c r="AY11" s="51">
        <f t="shared" si="8"/>
        <v>775.95749999999998</v>
      </c>
      <c r="AZ11" s="51">
        <f t="shared" si="9"/>
        <v>172.43499999999997</v>
      </c>
      <c r="BA11" s="51">
        <f t="shared" si="10"/>
        <v>212.70338587316667</v>
      </c>
      <c r="BB11" s="51">
        <f t="shared" si="11"/>
        <v>114.95666666666666</v>
      </c>
      <c r="BC11" s="52">
        <f>+AX11+AY11+AZ11+BA11+BB11-AT11</f>
        <v>0</v>
      </c>
      <c r="BD11" s="97"/>
      <c r="BE11" s="97"/>
      <c r="BF11" s="97">
        <f t="shared" si="21"/>
        <v>1149.5666666666666</v>
      </c>
      <c r="BG11" s="97">
        <f t="shared" si="22"/>
        <v>1370.0535533333332</v>
      </c>
      <c r="BH11" s="97">
        <f t="shared" ref="BH11:BH16" si="25">70.1*30*20.4%</f>
        <v>429.012</v>
      </c>
      <c r="BI11" s="97">
        <f t="shared" ref="BI11:BI16" si="26">70.1*3*30</f>
        <v>6308.9999999999991</v>
      </c>
      <c r="BJ11" s="97">
        <f t="shared" si="12"/>
        <v>41101.606599999999</v>
      </c>
      <c r="BK11" s="97">
        <f t="shared" si="13"/>
        <v>521.88909899999999</v>
      </c>
      <c r="BL11" s="97">
        <f t="shared" si="14"/>
        <v>325.31921623900001</v>
      </c>
      <c r="BM11" s="97">
        <f t="shared" si="15"/>
        <v>1276.220315239</v>
      </c>
      <c r="BN11" s="97">
        <f>+BM11-AB11</f>
        <v>0</v>
      </c>
    </row>
    <row r="12" spans="1:81" s="179" customFormat="1" ht="12.75" customHeight="1" x14ac:dyDescent="0.25">
      <c r="A12" s="96">
        <v>4</v>
      </c>
      <c r="B12" s="17">
        <v>29</v>
      </c>
      <c r="C12" s="5" t="s">
        <v>43</v>
      </c>
      <c r="D12" s="5" t="s">
        <v>44</v>
      </c>
      <c r="E12" s="6">
        <v>15</v>
      </c>
      <c r="F12" s="6">
        <v>539</v>
      </c>
      <c r="G12" s="168">
        <v>1973</v>
      </c>
      <c r="H12" s="214" t="s">
        <v>492</v>
      </c>
      <c r="I12" s="2" t="s">
        <v>588</v>
      </c>
      <c r="J12" s="2" t="s">
        <v>467</v>
      </c>
      <c r="K12" s="170">
        <v>41323</v>
      </c>
      <c r="L12" s="180">
        <v>11</v>
      </c>
      <c r="M12" s="180">
        <v>6</v>
      </c>
      <c r="N12" s="172" t="s">
        <v>45</v>
      </c>
      <c r="O12" s="173" t="s">
        <v>53</v>
      </c>
      <c r="P12" s="18" t="s">
        <v>40</v>
      </c>
      <c r="Q12" s="18" t="s">
        <v>468</v>
      </c>
      <c r="R12" s="2">
        <v>2</v>
      </c>
      <c r="S12" s="199">
        <v>9549</v>
      </c>
      <c r="T12" s="199">
        <v>300</v>
      </c>
      <c r="U12" s="200">
        <f t="shared" si="0"/>
        <v>9849</v>
      </c>
      <c r="V12" s="9"/>
      <c r="W12" s="9">
        <f t="shared" si="1"/>
        <v>1591.5</v>
      </c>
      <c r="X12" s="10">
        <f t="shared" si="2"/>
        <v>16415</v>
      </c>
      <c r="Y12" s="4">
        <f t="shared" si="16"/>
        <v>4774.5</v>
      </c>
      <c r="Z12" s="4">
        <f t="shared" si="17"/>
        <v>1289.115</v>
      </c>
      <c r="AA12" s="4">
        <f t="shared" si="3"/>
        <v>286.46999999999997</v>
      </c>
      <c r="AB12" s="11">
        <f t="shared" si="4"/>
        <v>595.16111625300005</v>
      </c>
      <c r="AC12" s="4">
        <f t="shared" si="5"/>
        <v>190.98000000000002</v>
      </c>
      <c r="AD12" s="189">
        <v>801</v>
      </c>
      <c r="AE12" s="189">
        <v>18.75</v>
      </c>
      <c r="AF12" s="249">
        <f t="shared" si="24"/>
        <v>819.75</v>
      </c>
      <c r="AG12" s="200">
        <v>510</v>
      </c>
      <c r="AH12" s="200"/>
      <c r="AI12" s="240">
        <f t="shared" si="18"/>
        <v>510</v>
      </c>
      <c r="AJ12" s="12"/>
      <c r="AK12" s="4"/>
      <c r="AL12" s="4"/>
      <c r="AM12" s="4"/>
      <c r="AN12" s="4"/>
      <c r="AO12" s="4"/>
      <c r="AP12" s="4"/>
      <c r="AQ12" s="4"/>
      <c r="AR12" s="20"/>
      <c r="AS12" s="20"/>
      <c r="AT12" s="4">
        <f t="shared" si="6"/>
        <v>1985.1210193754998</v>
      </c>
      <c r="AU12" s="4">
        <f>U12+V12+Z12+AA12+AB12+AC12+AD12+AG12+AO12+AN12</f>
        <v>13521.726116252999</v>
      </c>
      <c r="AV12" s="4">
        <f t="shared" si="19"/>
        <v>187026.83441441151</v>
      </c>
      <c r="AW12" s="33"/>
      <c r="AX12" s="51">
        <f t="shared" si="7"/>
        <v>1591.5</v>
      </c>
      <c r="AY12" s="51">
        <f t="shared" si="8"/>
        <v>214.85250000000002</v>
      </c>
      <c r="AZ12" s="51">
        <f t="shared" si="9"/>
        <v>47.744999999999997</v>
      </c>
      <c r="BA12" s="51">
        <f t="shared" si="10"/>
        <v>99.193519375500017</v>
      </c>
      <c r="BB12" s="51">
        <f t="shared" si="11"/>
        <v>31.830000000000002</v>
      </c>
      <c r="BC12" s="52">
        <f t="shared" si="20"/>
        <v>0</v>
      </c>
      <c r="BD12" s="97"/>
      <c r="BE12" s="97"/>
      <c r="BF12" s="97">
        <f t="shared" si="21"/>
        <v>318.3</v>
      </c>
      <c r="BG12" s="97">
        <f t="shared" si="22"/>
        <v>379.34994</v>
      </c>
      <c r="BH12" s="97">
        <f t="shared" si="25"/>
        <v>429.012</v>
      </c>
      <c r="BI12" s="97">
        <f t="shared" si="26"/>
        <v>6308.9999999999991</v>
      </c>
      <c r="BJ12" s="97">
        <f t="shared" si="12"/>
        <v>11380.4982</v>
      </c>
      <c r="BK12" s="97">
        <f t="shared" si="13"/>
        <v>76.072473000000016</v>
      </c>
      <c r="BL12" s="97">
        <f t="shared" si="14"/>
        <v>90.076643253</v>
      </c>
      <c r="BM12" s="97">
        <f t="shared" si="15"/>
        <v>595.16111625300005</v>
      </c>
      <c r="BN12" s="97">
        <f t="shared" si="23"/>
        <v>0</v>
      </c>
    </row>
    <row r="13" spans="1:81" s="179" customFormat="1" ht="12.75" customHeight="1" x14ac:dyDescent="0.25">
      <c r="A13" s="96">
        <v>5</v>
      </c>
      <c r="B13" s="17">
        <v>29</v>
      </c>
      <c r="C13" s="5" t="s">
        <v>43</v>
      </c>
      <c r="D13" s="5" t="s">
        <v>44</v>
      </c>
      <c r="E13" s="6">
        <v>15</v>
      </c>
      <c r="F13" s="6">
        <v>539</v>
      </c>
      <c r="G13" s="168">
        <v>1997</v>
      </c>
      <c r="H13" s="169" t="s">
        <v>519</v>
      </c>
      <c r="I13" s="2" t="s">
        <v>550</v>
      </c>
      <c r="J13" s="2" t="s">
        <v>467</v>
      </c>
      <c r="K13" s="170">
        <v>41494</v>
      </c>
      <c r="L13" s="180">
        <v>14</v>
      </c>
      <c r="M13" s="180">
        <v>5</v>
      </c>
      <c r="N13" s="172" t="s">
        <v>45</v>
      </c>
      <c r="O13" s="173" t="s">
        <v>51</v>
      </c>
      <c r="P13" s="18" t="s">
        <v>40</v>
      </c>
      <c r="Q13" s="18" t="s">
        <v>468</v>
      </c>
      <c r="R13" s="2">
        <v>2</v>
      </c>
      <c r="S13" s="175">
        <v>8730</v>
      </c>
      <c r="T13" s="175"/>
      <c r="U13" s="176">
        <f t="shared" si="0"/>
        <v>8730</v>
      </c>
      <c r="V13" s="9"/>
      <c r="W13" s="9">
        <f t="shared" si="1"/>
        <v>1455</v>
      </c>
      <c r="X13" s="10">
        <f t="shared" si="2"/>
        <v>14550</v>
      </c>
      <c r="Y13" s="4">
        <f t="shared" si="16"/>
        <v>4365</v>
      </c>
      <c r="Z13" s="4">
        <f t="shared" si="17"/>
        <v>1178.5500000000002</v>
      </c>
      <c r="AA13" s="4">
        <f t="shared" si="3"/>
        <v>261.89999999999998</v>
      </c>
      <c r="AB13" s="11">
        <f t="shared" si="4"/>
        <v>572.79414681000003</v>
      </c>
      <c r="AC13" s="4">
        <f t="shared" si="5"/>
        <v>174.6</v>
      </c>
      <c r="AD13" s="177">
        <v>727.5</v>
      </c>
      <c r="AE13" s="177"/>
      <c r="AF13" s="249">
        <f t="shared" si="24"/>
        <v>727.5</v>
      </c>
      <c r="AG13" s="178">
        <v>451</v>
      </c>
      <c r="AH13" s="178"/>
      <c r="AI13" s="240">
        <f t="shared" si="18"/>
        <v>451</v>
      </c>
      <c r="AJ13" s="12"/>
      <c r="AK13" s="4"/>
      <c r="AL13" s="4"/>
      <c r="AM13" s="4"/>
      <c r="AN13" s="4"/>
      <c r="AO13" s="4"/>
      <c r="AP13" s="4"/>
      <c r="AQ13" s="4"/>
      <c r="AR13" s="20"/>
      <c r="AS13" s="20"/>
      <c r="AT13" s="4">
        <f t="shared" si="6"/>
        <v>1819.640691135</v>
      </c>
      <c r="AU13" s="4">
        <f>U13+V13+Z13+AA13+AB13+AC13+AD13+AG13+AO13+AN13</f>
        <v>12096.344146809999</v>
      </c>
      <c r="AV13" s="4">
        <f t="shared" si="19"/>
        <v>167345.77045285498</v>
      </c>
      <c r="AW13" s="33"/>
      <c r="AX13" s="51">
        <f t="shared" si="7"/>
        <v>1455</v>
      </c>
      <c r="AY13" s="51">
        <f t="shared" si="8"/>
        <v>196.42500000000001</v>
      </c>
      <c r="AZ13" s="51">
        <f t="shared" si="9"/>
        <v>43.65</v>
      </c>
      <c r="BA13" s="51">
        <f t="shared" si="10"/>
        <v>95.465691135</v>
      </c>
      <c r="BB13" s="51">
        <f t="shared" si="11"/>
        <v>29.1</v>
      </c>
      <c r="BC13" s="52">
        <f t="shared" si="20"/>
        <v>0</v>
      </c>
      <c r="BD13" s="97"/>
      <c r="BE13" s="97"/>
      <c r="BF13" s="97">
        <f t="shared" si="21"/>
        <v>291</v>
      </c>
      <c r="BG13" s="97">
        <f t="shared" si="22"/>
        <v>346.81380000000001</v>
      </c>
      <c r="BH13" s="97">
        <f t="shared" si="25"/>
        <v>429.012</v>
      </c>
      <c r="BI13" s="97">
        <f t="shared" si="26"/>
        <v>6308.9999999999991</v>
      </c>
      <c r="BJ13" s="97">
        <f t="shared" si="12"/>
        <v>10404.414000000001</v>
      </c>
      <c r="BK13" s="97">
        <f t="shared" si="13"/>
        <v>61.431210000000021</v>
      </c>
      <c r="BL13" s="97">
        <f t="shared" si="14"/>
        <v>82.350936810000007</v>
      </c>
      <c r="BM13" s="97">
        <f t="shared" si="15"/>
        <v>572.79414681000003</v>
      </c>
      <c r="BN13" s="97">
        <f>+BM13-AB13</f>
        <v>0</v>
      </c>
    </row>
    <row r="14" spans="1:81" s="179" customFormat="1" ht="12.75" customHeight="1" x14ac:dyDescent="0.25">
      <c r="A14" s="96">
        <v>6</v>
      </c>
      <c r="B14" s="17">
        <v>29</v>
      </c>
      <c r="C14" s="5" t="s">
        <v>43</v>
      </c>
      <c r="D14" s="5" t="s">
        <v>44</v>
      </c>
      <c r="E14" s="6">
        <v>15</v>
      </c>
      <c r="F14" s="6">
        <v>539</v>
      </c>
      <c r="G14" s="168">
        <v>2024</v>
      </c>
      <c r="H14" s="169" t="s">
        <v>593</v>
      </c>
      <c r="I14" s="2" t="s">
        <v>594</v>
      </c>
      <c r="J14" s="2" t="s">
        <v>467</v>
      </c>
      <c r="K14" s="170">
        <v>41730</v>
      </c>
      <c r="L14" s="180">
        <v>5</v>
      </c>
      <c r="M14" s="180">
        <v>6</v>
      </c>
      <c r="N14" s="172" t="s">
        <v>45</v>
      </c>
      <c r="O14" s="173" t="s">
        <v>52</v>
      </c>
      <c r="P14" s="18" t="s">
        <v>40</v>
      </c>
      <c r="Q14" s="18" t="s">
        <v>468</v>
      </c>
      <c r="R14" s="2">
        <v>2</v>
      </c>
      <c r="S14" s="175">
        <v>6841</v>
      </c>
      <c r="T14" s="175">
        <v>337.5</v>
      </c>
      <c r="U14" s="176">
        <f t="shared" si="0"/>
        <v>7178.5</v>
      </c>
      <c r="V14" s="9"/>
      <c r="W14" s="9">
        <f t="shared" si="1"/>
        <v>1140.1666666666667</v>
      </c>
      <c r="X14" s="10">
        <f t="shared" si="2"/>
        <v>11964.166666666666</v>
      </c>
      <c r="Y14" s="4">
        <f t="shared" si="16"/>
        <v>3420.5</v>
      </c>
      <c r="Z14" s="4">
        <f t="shared" si="17"/>
        <v>923.53500000000008</v>
      </c>
      <c r="AA14" s="4">
        <f t="shared" si="3"/>
        <v>205.23</v>
      </c>
      <c r="AB14" s="11">
        <f t="shared" si="4"/>
        <v>521.20537357700005</v>
      </c>
      <c r="AC14" s="4">
        <f t="shared" si="5"/>
        <v>136.82</v>
      </c>
      <c r="AD14" s="177">
        <v>559</v>
      </c>
      <c r="AE14" s="177">
        <v>52.5</v>
      </c>
      <c r="AF14" s="249">
        <f t="shared" si="24"/>
        <v>611.5</v>
      </c>
      <c r="AG14" s="178">
        <v>350</v>
      </c>
      <c r="AH14" s="178">
        <v>22.5</v>
      </c>
      <c r="AI14" s="240">
        <f t="shared" si="18"/>
        <v>372.5</v>
      </c>
      <c r="AJ14" s="12"/>
      <c r="AK14" s="4"/>
      <c r="AL14" s="4"/>
      <c r="AM14" s="4"/>
      <c r="AN14" s="4"/>
      <c r="AO14" s="4"/>
      <c r="AP14" s="4"/>
      <c r="AQ14" s="4"/>
      <c r="AR14" s="20"/>
      <c r="AS14" s="20"/>
      <c r="AT14" s="4">
        <f t="shared" si="6"/>
        <v>1437.9650622628333</v>
      </c>
      <c r="AU14" s="4">
        <f>U14+V14+Z14+AA14+AB14+AC14+AD14+AG14+AO14+AN14</f>
        <v>9874.2903735769996</v>
      </c>
      <c r="AV14" s="4">
        <f t="shared" si="19"/>
        <v>136454.28287852017</v>
      </c>
      <c r="AW14" s="33"/>
      <c r="AX14" s="51">
        <f t="shared" si="7"/>
        <v>1140.1666666666667</v>
      </c>
      <c r="AY14" s="51">
        <f t="shared" si="8"/>
        <v>153.92250000000001</v>
      </c>
      <c r="AZ14" s="51">
        <f t="shared" si="9"/>
        <v>34.204999999999998</v>
      </c>
      <c r="BA14" s="51">
        <f t="shared" si="10"/>
        <v>86.867562262833346</v>
      </c>
      <c r="BB14" s="51">
        <f t="shared" si="11"/>
        <v>22.803333333333335</v>
      </c>
      <c r="BC14" s="52">
        <f>+AX14+AY14+AZ14+BA14+BB14-AT14</f>
        <v>0</v>
      </c>
      <c r="BD14" s="97"/>
      <c r="BE14" s="97"/>
      <c r="BF14" s="97">
        <f t="shared" si="21"/>
        <v>228.03333333333333</v>
      </c>
      <c r="BG14" s="97">
        <f t="shared" si="22"/>
        <v>271.77012666666667</v>
      </c>
      <c r="BH14" s="97">
        <f t="shared" si="25"/>
        <v>429.012</v>
      </c>
      <c r="BI14" s="97">
        <f t="shared" si="26"/>
        <v>6308.9999999999991</v>
      </c>
      <c r="BJ14" s="97">
        <f t="shared" si="12"/>
        <v>8153.1037999999999</v>
      </c>
      <c r="BK14" s="97">
        <f t="shared" si="13"/>
        <v>27.661557000000009</v>
      </c>
      <c r="BL14" s="97">
        <f t="shared" si="14"/>
        <v>64.531816577000001</v>
      </c>
      <c r="BM14" s="97">
        <f t="shared" si="15"/>
        <v>521.20537357700005</v>
      </c>
      <c r="BN14" s="97">
        <f>+BM14-AB14</f>
        <v>0</v>
      </c>
    </row>
    <row r="15" spans="1:81" s="179" customFormat="1" ht="12.75" customHeight="1" x14ac:dyDescent="0.25">
      <c r="A15" s="96">
        <v>7</v>
      </c>
      <c r="B15" s="17">
        <v>29</v>
      </c>
      <c r="C15" s="5" t="s">
        <v>43</v>
      </c>
      <c r="D15" s="5" t="s">
        <v>44</v>
      </c>
      <c r="E15" s="6">
        <v>15</v>
      </c>
      <c r="F15" s="6">
        <v>539</v>
      </c>
      <c r="G15" s="168">
        <v>2032</v>
      </c>
      <c r="H15" s="169" t="s">
        <v>608</v>
      </c>
      <c r="I15" s="2" t="s">
        <v>609</v>
      </c>
      <c r="J15" s="2" t="s">
        <v>467</v>
      </c>
      <c r="K15" s="170">
        <v>41843</v>
      </c>
      <c r="L15" s="180">
        <v>11</v>
      </c>
      <c r="M15" s="180">
        <v>6</v>
      </c>
      <c r="N15" s="172" t="s">
        <v>45</v>
      </c>
      <c r="O15" s="173" t="s">
        <v>53</v>
      </c>
      <c r="P15" s="18" t="s">
        <v>40</v>
      </c>
      <c r="Q15" s="18" t="s">
        <v>468</v>
      </c>
      <c r="R15" s="2">
        <v>2</v>
      </c>
      <c r="S15" s="199">
        <v>9549</v>
      </c>
      <c r="T15" s="199">
        <v>300</v>
      </c>
      <c r="U15" s="200">
        <f>SUM(S15+T15)</f>
        <v>9849</v>
      </c>
      <c r="V15" s="9"/>
      <c r="W15" s="9">
        <f t="shared" si="1"/>
        <v>1591.5</v>
      </c>
      <c r="X15" s="10">
        <f>+U15/30*50</f>
        <v>16415</v>
      </c>
      <c r="Y15" s="4">
        <f t="shared" si="16"/>
        <v>4774.5</v>
      </c>
      <c r="Z15" s="4">
        <f t="shared" si="17"/>
        <v>1289.115</v>
      </c>
      <c r="AA15" s="4">
        <f>S15*0.03</f>
        <v>286.46999999999997</v>
      </c>
      <c r="AB15" s="11">
        <f>+BM15</f>
        <v>595.16111625300005</v>
      </c>
      <c r="AC15" s="4">
        <f>S15*2%</f>
        <v>190.98000000000002</v>
      </c>
      <c r="AD15" s="189">
        <v>801</v>
      </c>
      <c r="AE15" s="189">
        <v>18.75</v>
      </c>
      <c r="AF15" s="249">
        <f t="shared" si="24"/>
        <v>819.75</v>
      </c>
      <c r="AG15" s="200">
        <v>510</v>
      </c>
      <c r="AH15" s="200"/>
      <c r="AI15" s="240">
        <f t="shared" si="18"/>
        <v>510</v>
      </c>
      <c r="AJ15" s="12"/>
      <c r="AK15" s="4"/>
      <c r="AL15" s="4"/>
      <c r="AM15" s="4"/>
      <c r="AN15" s="4"/>
      <c r="AO15" s="4"/>
      <c r="AP15" s="4"/>
      <c r="AQ15" s="4"/>
      <c r="AR15" s="20"/>
      <c r="AS15" s="20"/>
      <c r="AT15" s="4">
        <f>S15/30*5+Z15/30*5+AA15/30*5+AB15/30*5+AC15/30*5</f>
        <v>1985.1210193754998</v>
      </c>
      <c r="AU15" s="4">
        <f>U15+V15+Z15+AA15+AB15+AC15+AD15+AG15+AO15+AN15</f>
        <v>13521.726116252999</v>
      </c>
      <c r="AV15" s="4">
        <f t="shared" si="19"/>
        <v>187026.83441441151</v>
      </c>
      <c r="AW15" s="33"/>
      <c r="AX15" s="51">
        <f t="shared" si="7"/>
        <v>1591.5</v>
      </c>
      <c r="AY15" s="51">
        <f t="shared" si="8"/>
        <v>214.85250000000002</v>
      </c>
      <c r="AZ15" s="51">
        <f t="shared" si="9"/>
        <v>47.744999999999997</v>
      </c>
      <c r="BA15" s="51">
        <f t="shared" si="10"/>
        <v>99.193519375500017</v>
      </c>
      <c r="BB15" s="51">
        <f t="shared" si="11"/>
        <v>31.830000000000002</v>
      </c>
      <c r="BC15" s="52">
        <f>+AX15+AY15+AZ15+BA15+BB15-AT15</f>
        <v>0</v>
      </c>
      <c r="BD15" s="97"/>
      <c r="BE15" s="97"/>
      <c r="BF15" s="97">
        <f t="shared" si="21"/>
        <v>318.3</v>
      </c>
      <c r="BG15" s="97">
        <f t="shared" si="22"/>
        <v>379.34994</v>
      </c>
      <c r="BH15" s="97">
        <f t="shared" si="25"/>
        <v>429.012</v>
      </c>
      <c r="BI15" s="97">
        <f t="shared" si="26"/>
        <v>6308.9999999999991</v>
      </c>
      <c r="BJ15" s="97">
        <f t="shared" si="12"/>
        <v>11380.4982</v>
      </c>
      <c r="BK15" s="97">
        <f t="shared" si="13"/>
        <v>76.072473000000016</v>
      </c>
      <c r="BL15" s="97">
        <f t="shared" si="14"/>
        <v>90.076643253</v>
      </c>
      <c r="BM15" s="97">
        <f t="shared" si="15"/>
        <v>595.16111625300005</v>
      </c>
      <c r="BN15" s="97">
        <f>+BM15-AB15</f>
        <v>0</v>
      </c>
    </row>
    <row r="16" spans="1:81" s="179" customFormat="1" ht="12.75" customHeight="1" x14ac:dyDescent="0.25">
      <c r="A16" s="96">
        <v>8</v>
      </c>
      <c r="B16" s="17">
        <v>29</v>
      </c>
      <c r="C16" s="5" t="s">
        <v>43</v>
      </c>
      <c r="D16" s="5" t="s">
        <v>44</v>
      </c>
      <c r="E16" s="6">
        <v>15</v>
      </c>
      <c r="F16" s="6">
        <v>539</v>
      </c>
      <c r="G16" s="168">
        <v>2048</v>
      </c>
      <c r="H16" s="169" t="s">
        <v>634</v>
      </c>
      <c r="I16" s="2" t="s">
        <v>635</v>
      </c>
      <c r="J16" s="2" t="s">
        <v>467</v>
      </c>
      <c r="K16" s="170">
        <v>41946</v>
      </c>
      <c r="L16" s="180">
        <v>11</v>
      </c>
      <c r="M16" s="180">
        <v>6</v>
      </c>
      <c r="N16" s="172" t="s">
        <v>45</v>
      </c>
      <c r="O16" s="173" t="s">
        <v>53</v>
      </c>
      <c r="P16" s="18" t="s">
        <v>40</v>
      </c>
      <c r="Q16" s="18" t="s">
        <v>468</v>
      </c>
      <c r="R16" s="2">
        <v>2</v>
      </c>
      <c r="S16" s="199">
        <v>9549</v>
      </c>
      <c r="T16" s="199">
        <v>300</v>
      </c>
      <c r="U16" s="200">
        <f>SUM(S16+T16)</f>
        <v>9849</v>
      </c>
      <c r="V16" s="9"/>
      <c r="W16" s="9">
        <f t="shared" si="1"/>
        <v>1591.5</v>
      </c>
      <c r="X16" s="10">
        <f>+U16/30*50</f>
        <v>16415</v>
      </c>
      <c r="Y16" s="4">
        <f t="shared" si="16"/>
        <v>4774.5</v>
      </c>
      <c r="Z16" s="4">
        <f>S16*13.5%</f>
        <v>1289.115</v>
      </c>
      <c r="AA16" s="4">
        <f>S16*0.03</f>
        <v>286.46999999999997</v>
      </c>
      <c r="AB16" s="11">
        <f>+BM16</f>
        <v>595.16111625300005</v>
      </c>
      <c r="AC16" s="4">
        <f>S16*2%</f>
        <v>190.98000000000002</v>
      </c>
      <c r="AD16" s="189">
        <v>801</v>
      </c>
      <c r="AE16" s="189">
        <v>18.75</v>
      </c>
      <c r="AF16" s="249">
        <f t="shared" si="24"/>
        <v>819.75</v>
      </c>
      <c r="AG16" s="200">
        <v>510</v>
      </c>
      <c r="AH16" s="200"/>
      <c r="AI16" s="240">
        <f t="shared" si="18"/>
        <v>510</v>
      </c>
      <c r="AJ16" s="12"/>
      <c r="AK16" s="4"/>
      <c r="AL16" s="4"/>
      <c r="AM16" s="4"/>
      <c r="AN16" s="4"/>
      <c r="AO16" s="4"/>
      <c r="AP16" s="4"/>
      <c r="AQ16" s="4"/>
      <c r="AR16" s="20"/>
      <c r="AS16" s="20"/>
      <c r="AT16" s="4">
        <f>S16/30*5+Z16/30*5+AA16/30*5+AB16/30*5+AC16/30*5</f>
        <v>1985.1210193754998</v>
      </c>
      <c r="AU16" s="4">
        <f>U16+V16+Z16+AA16+AB16+AC16+AD16+AG16+AO16+AN16</f>
        <v>13521.726116252999</v>
      </c>
      <c r="AV16" s="4">
        <f>(AU16*12)+W16+X16+Y16+AT16+AJ16+AR16</f>
        <v>187026.83441441151</v>
      </c>
      <c r="AW16" s="33"/>
      <c r="AX16" s="51">
        <f t="shared" si="7"/>
        <v>1591.5</v>
      </c>
      <c r="AY16" s="51">
        <f t="shared" si="8"/>
        <v>214.85250000000002</v>
      </c>
      <c r="AZ16" s="51">
        <f t="shared" si="9"/>
        <v>47.744999999999997</v>
      </c>
      <c r="BA16" s="51">
        <f t="shared" si="10"/>
        <v>99.193519375500017</v>
      </c>
      <c r="BB16" s="51">
        <f t="shared" si="11"/>
        <v>31.830000000000002</v>
      </c>
      <c r="BC16" s="52">
        <f>+AX16+AY16+AZ16+BA16+BB16-AT16</f>
        <v>0</v>
      </c>
      <c r="BD16" s="97"/>
      <c r="BE16" s="97"/>
      <c r="BF16" s="97">
        <f t="shared" si="21"/>
        <v>318.3</v>
      </c>
      <c r="BG16" s="97">
        <f t="shared" si="22"/>
        <v>379.34994</v>
      </c>
      <c r="BH16" s="97">
        <f t="shared" si="25"/>
        <v>429.012</v>
      </c>
      <c r="BI16" s="97">
        <f t="shared" si="26"/>
        <v>6308.9999999999991</v>
      </c>
      <c r="BJ16" s="97">
        <f t="shared" si="12"/>
        <v>11380.4982</v>
      </c>
      <c r="BK16" s="97">
        <f t="shared" si="13"/>
        <v>76.072473000000016</v>
      </c>
      <c r="BL16" s="97">
        <f t="shared" si="14"/>
        <v>90.076643253</v>
      </c>
      <c r="BM16" s="97">
        <f t="shared" si="15"/>
        <v>595.16111625300005</v>
      </c>
      <c r="BN16" s="97">
        <f>+BM16-AB16</f>
        <v>0</v>
      </c>
      <c r="BO16" s="179" t="s">
        <v>644</v>
      </c>
    </row>
    <row r="17" spans="1:67" s="33" customFormat="1" ht="12.75" customHeight="1" x14ac:dyDescent="0.25">
      <c r="A17" s="96"/>
      <c r="B17" s="17"/>
      <c r="C17" s="5"/>
      <c r="D17" s="5"/>
      <c r="E17" s="6"/>
      <c r="F17" s="6"/>
      <c r="G17" s="6"/>
      <c r="H17" s="15"/>
      <c r="I17" s="2"/>
      <c r="J17" s="2"/>
      <c r="K17" s="2"/>
      <c r="L17" s="8"/>
      <c r="M17" s="8"/>
      <c r="N17" s="2"/>
      <c r="O17" s="73"/>
      <c r="P17" s="2"/>
      <c r="Q17" s="2"/>
      <c r="R17" s="2"/>
      <c r="S17" s="9"/>
      <c r="T17" s="23"/>
      <c r="U17" s="4"/>
      <c r="V17" s="9"/>
      <c r="W17" s="9"/>
      <c r="X17" s="10"/>
      <c r="Y17" s="4"/>
      <c r="Z17" s="4"/>
      <c r="AA17" s="4"/>
      <c r="AB17" s="11"/>
      <c r="AC17" s="4"/>
      <c r="AD17" s="35"/>
      <c r="AE17" s="35"/>
      <c r="AF17" s="255"/>
      <c r="AG17" s="34"/>
      <c r="AH17" s="34"/>
      <c r="AI17" s="266"/>
      <c r="AJ17" s="12"/>
      <c r="AK17" s="4"/>
      <c r="AL17" s="4"/>
      <c r="AM17" s="4"/>
      <c r="AN17" s="4"/>
      <c r="AO17" s="4"/>
      <c r="AP17" s="4"/>
      <c r="AQ17" s="4"/>
      <c r="AR17" s="20"/>
      <c r="AS17" s="20"/>
      <c r="AT17" s="4"/>
      <c r="AU17" s="4"/>
      <c r="AV17" s="4"/>
      <c r="AX17" s="51"/>
      <c r="AY17" s="51"/>
      <c r="AZ17" s="51"/>
      <c r="BA17" s="51"/>
      <c r="BB17" s="51"/>
      <c r="BC17" s="52">
        <f t="shared" si="20"/>
        <v>0</v>
      </c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>
        <f t="shared" si="23"/>
        <v>0</v>
      </c>
    </row>
    <row r="18" spans="1:67" s="33" customFormat="1" ht="12.75" customHeight="1" x14ac:dyDescent="0.25">
      <c r="A18" s="96"/>
      <c r="B18" s="17"/>
      <c r="C18" s="5"/>
      <c r="D18" s="5"/>
      <c r="E18" s="6"/>
      <c r="F18" s="6"/>
      <c r="G18" s="6"/>
      <c r="H18" s="15" t="s">
        <v>54</v>
      </c>
      <c r="I18" s="2"/>
      <c r="J18" s="2"/>
      <c r="K18" s="2"/>
      <c r="L18" s="8"/>
      <c r="M18" s="8"/>
      <c r="N18" s="2"/>
      <c r="O18" s="18"/>
      <c r="P18" s="18"/>
      <c r="Q18" s="18"/>
      <c r="R18" s="2"/>
      <c r="S18" s="9"/>
      <c r="T18" s="23"/>
      <c r="U18" s="4"/>
      <c r="V18" s="9"/>
      <c r="W18" s="9"/>
      <c r="X18" s="10"/>
      <c r="Y18" s="4"/>
      <c r="Z18" s="4"/>
      <c r="AA18" s="4"/>
      <c r="AB18" s="11"/>
      <c r="AC18" s="4"/>
      <c r="AD18" s="35"/>
      <c r="AE18" s="35"/>
      <c r="AF18" s="255"/>
      <c r="AG18" s="34"/>
      <c r="AH18" s="34"/>
      <c r="AI18" s="266"/>
      <c r="AJ18" s="12"/>
      <c r="AK18" s="4"/>
      <c r="AL18" s="4"/>
      <c r="AM18" s="4"/>
      <c r="AN18" s="4"/>
      <c r="AO18" s="4"/>
      <c r="AP18" s="4"/>
      <c r="AQ18" s="4"/>
      <c r="AR18" s="20"/>
      <c r="AS18" s="20"/>
      <c r="AT18" s="4"/>
      <c r="AU18" s="4"/>
      <c r="AV18" s="4"/>
      <c r="AX18" s="51"/>
      <c r="AY18" s="51"/>
      <c r="AZ18" s="51"/>
      <c r="BA18" s="51"/>
      <c r="BB18" s="51"/>
      <c r="BC18" s="52">
        <f t="shared" si="20"/>
        <v>0</v>
      </c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>
        <f t="shared" si="23"/>
        <v>0</v>
      </c>
    </row>
    <row r="19" spans="1:67" s="179" customFormat="1" ht="12.75" customHeight="1" x14ac:dyDescent="0.25">
      <c r="A19" s="96">
        <v>9</v>
      </c>
      <c r="B19" s="17">
        <v>29</v>
      </c>
      <c r="C19" s="5" t="s">
        <v>43</v>
      </c>
      <c r="D19" s="5" t="s">
        <v>44</v>
      </c>
      <c r="E19" s="6">
        <v>15</v>
      </c>
      <c r="F19" s="6">
        <v>539</v>
      </c>
      <c r="G19" s="168">
        <v>150</v>
      </c>
      <c r="H19" s="169" t="s">
        <v>55</v>
      </c>
      <c r="I19" s="2" t="s">
        <v>56</v>
      </c>
      <c r="J19" s="2" t="s">
        <v>458</v>
      </c>
      <c r="K19" s="170">
        <v>34003</v>
      </c>
      <c r="L19" s="180">
        <v>15</v>
      </c>
      <c r="M19" s="180">
        <v>6</v>
      </c>
      <c r="N19" s="172" t="s">
        <v>45</v>
      </c>
      <c r="O19" s="173" t="s">
        <v>57</v>
      </c>
      <c r="P19" s="18" t="s">
        <v>54</v>
      </c>
      <c r="Q19" s="18" t="s">
        <v>533</v>
      </c>
      <c r="R19" s="2">
        <v>2</v>
      </c>
      <c r="S19" s="225">
        <v>11569</v>
      </c>
      <c r="T19" s="199"/>
      <c r="U19" s="200">
        <f>SUM(S19+T19)</f>
        <v>11569</v>
      </c>
      <c r="V19" s="9">
        <v>350.5</v>
      </c>
      <c r="W19" s="9">
        <f t="shared" ref="W19:W24" si="27">+S19/30*20*0.25</f>
        <v>1928.1666666666665</v>
      </c>
      <c r="X19" s="10">
        <f t="shared" ref="X19:X24" si="28">+U19/30*50</f>
        <v>19281.666666666668</v>
      </c>
      <c r="Y19" s="4">
        <f t="shared" ref="Y19:Y24" si="29">S19/2</f>
        <v>5784.5</v>
      </c>
      <c r="Z19" s="4">
        <f t="shared" ref="Z19:Z24" si="30">S19*13.5%</f>
        <v>1561.8150000000001</v>
      </c>
      <c r="AA19" s="4">
        <f t="shared" ref="AA19:AA24" si="31">S19*0.03</f>
        <v>347.07</v>
      </c>
      <c r="AB19" s="11">
        <f t="shared" ref="AB19:AB24" si="32">+BM19</f>
        <v>650.32751219299996</v>
      </c>
      <c r="AC19" s="4">
        <f t="shared" ref="AC19:AC24" si="33">S19*2%</f>
        <v>231.38</v>
      </c>
      <c r="AD19" s="189">
        <v>905</v>
      </c>
      <c r="AE19" s="189"/>
      <c r="AF19" s="249">
        <f t="shared" ref="AF19:AF24" si="34">AD19+AE19</f>
        <v>905</v>
      </c>
      <c r="AG19" s="200">
        <v>567</v>
      </c>
      <c r="AH19" s="200"/>
      <c r="AI19" s="240">
        <f t="shared" ref="AI19:AI24" si="35">AG19+AH19</f>
        <v>567</v>
      </c>
      <c r="AJ19" s="12"/>
      <c r="AK19" s="4"/>
      <c r="AL19" s="4"/>
      <c r="AM19" s="4"/>
      <c r="AN19" s="4"/>
      <c r="AO19" s="4"/>
      <c r="AP19" s="4"/>
      <c r="AQ19" s="4"/>
      <c r="AR19" s="20"/>
      <c r="AS19" s="20"/>
      <c r="AT19" s="4">
        <f t="shared" ref="AT19:AT24" si="36">S19/30*5+Z19/30*5+AA19/30*5+AB19/30*5+AC19/30*5</f>
        <v>2393.2654186988334</v>
      </c>
      <c r="AU19" s="4">
        <f t="shared" ref="AU19:AU24" si="37">U19+V19+Z19+AA19+AB19+AC19+AD19+AG19+AO19+AN19</f>
        <v>16182.092512192999</v>
      </c>
      <c r="AV19" s="4">
        <f t="shared" ref="AV19:AV24" si="38">(AU19*12)+W19+X19+Y19+AT19+AJ19+AR19</f>
        <v>223572.70889834815</v>
      </c>
      <c r="AW19" s="33"/>
      <c r="AX19" s="51">
        <f t="shared" ref="AX19:AX24" si="39">S19/30*5</f>
        <v>1928.1666666666665</v>
      </c>
      <c r="AY19" s="51">
        <f t="shared" ref="AY19:AY24" si="40">S19/30*5*0.135</f>
        <v>260.30250000000001</v>
      </c>
      <c r="AZ19" s="51">
        <f t="shared" ref="AZ19:AZ24" si="41">S19/30*5*0.03</f>
        <v>57.844999999999992</v>
      </c>
      <c r="BA19" s="51">
        <f t="shared" ref="BA19:BA24" si="42">AB19/30*5</f>
        <v>108.38791869883332</v>
      </c>
      <c r="BB19" s="51">
        <f t="shared" ref="BB19:BB24" si="43">S19/30*5*0.02</f>
        <v>38.563333333333333</v>
      </c>
      <c r="BC19" s="52">
        <f t="shared" si="20"/>
        <v>0</v>
      </c>
      <c r="BD19" s="97"/>
      <c r="BE19" s="97"/>
      <c r="BF19" s="97">
        <f t="shared" ref="BF19:BF24" si="44">S19/30</f>
        <v>385.63333333333333</v>
      </c>
      <c r="BG19" s="97">
        <f t="shared" ref="BG19:BG24" si="45">BF19*1.1918</f>
        <v>459.59780666666666</v>
      </c>
      <c r="BH19" s="97">
        <f t="shared" ref="BH19:BH24" si="46">70.1*30*20.4%</f>
        <v>429.012</v>
      </c>
      <c r="BI19" s="97">
        <f t="shared" ref="BI19:BI24" si="47">70.1*3*30</f>
        <v>6308.9999999999991</v>
      </c>
      <c r="BJ19" s="97">
        <f t="shared" ref="BJ19:BJ24" si="48">BG19*30</f>
        <v>13787.9342</v>
      </c>
      <c r="BK19" s="97">
        <f t="shared" ref="BK19:BK24" si="49">(BJ19-BI19)*1.5%</f>
        <v>112.18401300000001</v>
      </c>
      <c r="BL19" s="97">
        <f t="shared" ref="BL19:BL24" si="50">BG19*30*0.7915%</f>
        <v>109.131499193</v>
      </c>
      <c r="BM19" s="97">
        <f t="shared" ref="BM19:BM24" si="51">BH19+BK19+BL19</f>
        <v>650.32751219299996</v>
      </c>
      <c r="BN19" s="97">
        <f t="shared" si="23"/>
        <v>0</v>
      </c>
      <c r="BO19" s="226"/>
    </row>
    <row r="20" spans="1:67" s="167" customFormat="1" ht="22.5" customHeight="1" x14ac:dyDescent="0.25">
      <c r="A20" s="96">
        <v>10</v>
      </c>
      <c r="B20" s="17">
        <v>29</v>
      </c>
      <c r="C20" s="5" t="s">
        <v>43</v>
      </c>
      <c r="D20" s="5" t="s">
        <v>44</v>
      </c>
      <c r="E20" s="6">
        <v>15</v>
      </c>
      <c r="F20" s="6">
        <v>539</v>
      </c>
      <c r="G20" s="161">
        <v>1202</v>
      </c>
      <c r="H20" s="162" t="s">
        <v>58</v>
      </c>
      <c r="I20" s="2" t="s">
        <v>59</v>
      </c>
      <c r="J20" s="2" t="s">
        <v>467</v>
      </c>
      <c r="K20" s="163">
        <v>34972</v>
      </c>
      <c r="L20" s="164">
        <v>8</v>
      </c>
      <c r="M20" s="164">
        <v>6</v>
      </c>
      <c r="N20" s="165" t="s">
        <v>45</v>
      </c>
      <c r="O20" s="166" t="s">
        <v>60</v>
      </c>
      <c r="P20" s="18" t="s">
        <v>54</v>
      </c>
      <c r="Q20" s="18" t="s">
        <v>57</v>
      </c>
      <c r="R20" s="2">
        <v>2</v>
      </c>
      <c r="S20" s="156">
        <v>9370</v>
      </c>
      <c r="T20" s="158">
        <v>0</v>
      </c>
      <c r="U20" s="160">
        <f>SUM(S20+T20)</f>
        <v>9370</v>
      </c>
      <c r="V20" s="9">
        <v>350.5</v>
      </c>
      <c r="W20" s="9">
        <f t="shared" si="27"/>
        <v>1561.6666666666665</v>
      </c>
      <c r="X20" s="10">
        <f t="shared" si="28"/>
        <v>15616.666666666666</v>
      </c>
      <c r="Y20" s="4">
        <f t="shared" si="29"/>
        <v>4685</v>
      </c>
      <c r="Z20" s="4">
        <f t="shared" si="30"/>
        <v>1264.95</v>
      </c>
      <c r="AA20" s="4">
        <f t="shared" si="31"/>
        <v>281.09999999999997</v>
      </c>
      <c r="AB20" s="11">
        <f t="shared" si="32"/>
        <v>590.27260889000001</v>
      </c>
      <c r="AC20" s="4">
        <f t="shared" si="33"/>
        <v>187.4</v>
      </c>
      <c r="AD20" s="177">
        <v>654</v>
      </c>
      <c r="AE20" s="177">
        <v>52.5</v>
      </c>
      <c r="AF20" s="249">
        <f t="shared" si="34"/>
        <v>706.5</v>
      </c>
      <c r="AG20" s="178">
        <v>461</v>
      </c>
      <c r="AH20" s="178">
        <v>22.5</v>
      </c>
      <c r="AI20" s="240">
        <f t="shared" si="35"/>
        <v>483.5</v>
      </c>
      <c r="AJ20" s="12"/>
      <c r="AK20" s="4"/>
      <c r="AL20" s="4"/>
      <c r="AM20" s="4"/>
      <c r="AN20" s="4"/>
      <c r="AO20" s="4"/>
      <c r="AP20" s="4"/>
      <c r="AQ20" s="4"/>
      <c r="AR20" s="20"/>
      <c r="AS20" s="20"/>
      <c r="AT20" s="4">
        <f t="shared" si="36"/>
        <v>1948.9537681483332</v>
      </c>
      <c r="AU20" s="4">
        <f t="shared" si="37"/>
        <v>13159.222608890001</v>
      </c>
      <c r="AV20" s="4">
        <f t="shared" si="38"/>
        <v>181722.95840816165</v>
      </c>
      <c r="AW20" s="33"/>
      <c r="AX20" s="51">
        <f t="shared" si="39"/>
        <v>1561.6666666666665</v>
      </c>
      <c r="AY20" s="51">
        <f t="shared" si="40"/>
        <v>210.82499999999999</v>
      </c>
      <c r="AZ20" s="51">
        <f t="shared" si="41"/>
        <v>46.849999999999994</v>
      </c>
      <c r="BA20" s="51">
        <f t="shared" si="42"/>
        <v>98.378768148333336</v>
      </c>
      <c r="BB20" s="51">
        <f t="shared" si="43"/>
        <v>31.233333333333331</v>
      </c>
      <c r="BC20" s="52">
        <f t="shared" si="20"/>
        <v>0</v>
      </c>
      <c r="BD20" s="97"/>
      <c r="BE20" s="97"/>
      <c r="BF20" s="97">
        <f t="shared" si="44"/>
        <v>312.33333333333331</v>
      </c>
      <c r="BG20" s="97">
        <f t="shared" si="45"/>
        <v>372.23886666666664</v>
      </c>
      <c r="BH20" s="97">
        <f t="shared" si="46"/>
        <v>429.012</v>
      </c>
      <c r="BI20" s="97">
        <f t="shared" si="47"/>
        <v>6308.9999999999991</v>
      </c>
      <c r="BJ20" s="97">
        <f t="shared" si="48"/>
        <v>11167.165999999999</v>
      </c>
      <c r="BK20" s="97">
        <f t="shared" si="49"/>
        <v>72.872489999999999</v>
      </c>
      <c r="BL20" s="97">
        <f t="shared" si="50"/>
        <v>88.388118890000001</v>
      </c>
      <c r="BM20" s="97">
        <f t="shared" si="51"/>
        <v>590.27260889000001</v>
      </c>
      <c r="BN20" s="97">
        <f t="shared" si="23"/>
        <v>0</v>
      </c>
    </row>
    <row r="21" spans="1:67" s="179" customFormat="1" ht="22.5" customHeight="1" x14ac:dyDescent="0.25">
      <c r="A21" s="96">
        <v>11</v>
      </c>
      <c r="B21" s="17">
        <v>29</v>
      </c>
      <c r="C21" s="5" t="s">
        <v>43</v>
      </c>
      <c r="D21" s="5" t="s">
        <v>44</v>
      </c>
      <c r="E21" s="6">
        <v>15</v>
      </c>
      <c r="F21" s="6">
        <v>539</v>
      </c>
      <c r="G21" s="168">
        <v>1318</v>
      </c>
      <c r="H21" s="169" t="s">
        <v>61</v>
      </c>
      <c r="I21" s="2" t="s">
        <v>62</v>
      </c>
      <c r="J21" s="2" t="s">
        <v>467</v>
      </c>
      <c r="K21" s="170">
        <v>35668</v>
      </c>
      <c r="L21" s="180">
        <v>8</v>
      </c>
      <c r="M21" s="180">
        <v>6</v>
      </c>
      <c r="N21" s="172" t="s">
        <v>63</v>
      </c>
      <c r="O21" s="173" t="s">
        <v>64</v>
      </c>
      <c r="P21" s="18" t="s">
        <v>54</v>
      </c>
      <c r="Q21" s="18" t="s">
        <v>57</v>
      </c>
      <c r="R21" s="2">
        <v>2</v>
      </c>
      <c r="S21" s="183">
        <v>7992</v>
      </c>
      <c r="T21" s="175">
        <v>337.5</v>
      </c>
      <c r="U21" s="176">
        <f>SUM(S21+T21)</f>
        <v>8329.5</v>
      </c>
      <c r="V21" s="9">
        <v>280.39999999999998</v>
      </c>
      <c r="W21" s="9">
        <f t="shared" si="27"/>
        <v>1332</v>
      </c>
      <c r="X21" s="10">
        <f t="shared" si="28"/>
        <v>13882.499999999998</v>
      </c>
      <c r="Y21" s="4">
        <f t="shared" si="29"/>
        <v>3996</v>
      </c>
      <c r="Z21" s="4">
        <f t="shared" si="30"/>
        <v>1078.92</v>
      </c>
      <c r="AA21" s="4">
        <f t="shared" si="31"/>
        <v>239.76</v>
      </c>
      <c r="AB21" s="11">
        <f t="shared" si="32"/>
        <v>552.63929522399997</v>
      </c>
      <c r="AC21" s="4">
        <f t="shared" si="33"/>
        <v>159.84</v>
      </c>
      <c r="AD21" s="177">
        <v>654</v>
      </c>
      <c r="AE21" s="177">
        <v>52.5</v>
      </c>
      <c r="AF21" s="249">
        <f t="shared" si="34"/>
        <v>706.5</v>
      </c>
      <c r="AG21" s="178">
        <v>461</v>
      </c>
      <c r="AH21" s="178">
        <v>22.5</v>
      </c>
      <c r="AI21" s="240">
        <f t="shared" si="35"/>
        <v>483.5</v>
      </c>
      <c r="AJ21" s="12"/>
      <c r="AK21" s="4"/>
      <c r="AL21" s="4"/>
      <c r="AM21" s="4"/>
      <c r="AN21" s="4"/>
      <c r="AO21" s="4"/>
      <c r="AP21" s="4"/>
      <c r="AQ21" s="4"/>
      <c r="AR21" s="20"/>
      <c r="AS21" s="20"/>
      <c r="AT21" s="4">
        <f t="shared" si="36"/>
        <v>1670.526549204</v>
      </c>
      <c r="AU21" s="4">
        <f t="shared" si="37"/>
        <v>11756.059295224</v>
      </c>
      <c r="AV21" s="4">
        <f t="shared" si="38"/>
        <v>161953.73809189201</v>
      </c>
      <c r="AW21" s="33"/>
      <c r="AX21" s="51">
        <f t="shared" si="39"/>
        <v>1332</v>
      </c>
      <c r="AY21" s="51">
        <f t="shared" si="40"/>
        <v>179.82000000000002</v>
      </c>
      <c r="AZ21" s="51">
        <f t="shared" si="41"/>
        <v>39.96</v>
      </c>
      <c r="BA21" s="51">
        <f t="shared" si="42"/>
        <v>92.106549204000004</v>
      </c>
      <c r="BB21" s="51">
        <f t="shared" si="43"/>
        <v>26.64</v>
      </c>
      <c r="BC21" s="52">
        <f t="shared" si="20"/>
        <v>0</v>
      </c>
      <c r="BD21" s="97"/>
      <c r="BE21" s="97"/>
      <c r="BF21" s="97">
        <f t="shared" si="44"/>
        <v>266.39999999999998</v>
      </c>
      <c r="BG21" s="97">
        <f t="shared" si="45"/>
        <v>317.49551999999994</v>
      </c>
      <c r="BH21" s="97">
        <f t="shared" si="46"/>
        <v>429.012</v>
      </c>
      <c r="BI21" s="97">
        <f t="shared" si="47"/>
        <v>6308.9999999999991</v>
      </c>
      <c r="BJ21" s="97">
        <f t="shared" si="48"/>
        <v>9524.8655999999974</v>
      </c>
      <c r="BK21" s="97">
        <f t="shared" si="49"/>
        <v>48.237983999999969</v>
      </c>
      <c r="BL21" s="97">
        <f t="shared" si="50"/>
        <v>75.389311223999982</v>
      </c>
      <c r="BM21" s="97">
        <f t="shared" si="51"/>
        <v>552.63929522399997</v>
      </c>
      <c r="BN21" s="97">
        <f t="shared" si="23"/>
        <v>0</v>
      </c>
    </row>
    <row r="22" spans="1:67" s="179" customFormat="1" ht="22.5" customHeight="1" x14ac:dyDescent="0.25">
      <c r="A22" s="96">
        <v>12</v>
      </c>
      <c r="B22" s="17">
        <v>29</v>
      </c>
      <c r="C22" s="5" t="s">
        <v>43</v>
      </c>
      <c r="D22" s="5" t="s">
        <v>44</v>
      </c>
      <c r="E22" s="6">
        <v>15</v>
      </c>
      <c r="F22" s="6">
        <v>539</v>
      </c>
      <c r="G22" s="168">
        <v>1695</v>
      </c>
      <c r="H22" s="169" t="s">
        <v>67</v>
      </c>
      <c r="I22" s="2" t="s">
        <v>68</v>
      </c>
      <c r="J22" s="2" t="s">
        <v>467</v>
      </c>
      <c r="K22" s="170">
        <v>38448</v>
      </c>
      <c r="L22" s="180">
        <v>11</v>
      </c>
      <c r="M22" s="180">
        <v>6</v>
      </c>
      <c r="N22" s="172" t="s">
        <v>45</v>
      </c>
      <c r="O22" s="173" t="s">
        <v>69</v>
      </c>
      <c r="P22" s="18" t="s">
        <v>54</v>
      </c>
      <c r="Q22" s="18" t="s">
        <v>57</v>
      </c>
      <c r="R22" s="2">
        <v>2</v>
      </c>
      <c r="S22" s="189">
        <v>9549</v>
      </c>
      <c r="T22" s="199">
        <v>300</v>
      </c>
      <c r="U22" s="200">
        <f>SUM(S22+T22)</f>
        <v>9849</v>
      </c>
      <c r="V22" s="9">
        <v>210.3</v>
      </c>
      <c r="W22" s="9">
        <f t="shared" si="27"/>
        <v>1591.5</v>
      </c>
      <c r="X22" s="10">
        <f t="shared" si="28"/>
        <v>16415</v>
      </c>
      <c r="Y22" s="4">
        <f t="shared" si="29"/>
        <v>4774.5</v>
      </c>
      <c r="Z22" s="4">
        <f t="shared" si="30"/>
        <v>1289.115</v>
      </c>
      <c r="AA22" s="4">
        <f t="shared" si="31"/>
        <v>286.46999999999997</v>
      </c>
      <c r="AB22" s="11">
        <f t="shared" si="32"/>
        <v>595.16111625300005</v>
      </c>
      <c r="AC22" s="4">
        <f t="shared" si="33"/>
        <v>190.98000000000002</v>
      </c>
      <c r="AD22" s="189">
        <v>801</v>
      </c>
      <c r="AE22" s="189">
        <v>18.75</v>
      </c>
      <c r="AF22" s="249">
        <f t="shared" si="34"/>
        <v>819.75</v>
      </c>
      <c r="AG22" s="200">
        <v>510</v>
      </c>
      <c r="AH22" s="200"/>
      <c r="AI22" s="240">
        <f t="shared" si="35"/>
        <v>510</v>
      </c>
      <c r="AJ22" s="12"/>
      <c r="AK22" s="4"/>
      <c r="AL22" s="4"/>
      <c r="AM22" s="4"/>
      <c r="AN22" s="4"/>
      <c r="AO22" s="4"/>
      <c r="AP22" s="4"/>
      <c r="AQ22" s="4"/>
      <c r="AR22" s="20"/>
      <c r="AS22" s="20"/>
      <c r="AT22" s="4">
        <f t="shared" si="36"/>
        <v>1985.1210193754998</v>
      </c>
      <c r="AU22" s="4">
        <f t="shared" si="37"/>
        <v>13732.026116252999</v>
      </c>
      <c r="AV22" s="4">
        <f t="shared" si="38"/>
        <v>189550.43441441149</v>
      </c>
      <c r="AW22" s="33"/>
      <c r="AX22" s="51">
        <f t="shared" si="39"/>
        <v>1591.5</v>
      </c>
      <c r="AY22" s="51">
        <f t="shared" si="40"/>
        <v>214.85250000000002</v>
      </c>
      <c r="AZ22" s="51">
        <f t="shared" si="41"/>
        <v>47.744999999999997</v>
      </c>
      <c r="BA22" s="51">
        <f t="shared" si="42"/>
        <v>99.193519375500017</v>
      </c>
      <c r="BB22" s="51">
        <f t="shared" si="43"/>
        <v>31.830000000000002</v>
      </c>
      <c r="BC22" s="52">
        <f t="shared" si="20"/>
        <v>0</v>
      </c>
      <c r="BD22" s="97"/>
      <c r="BE22" s="97"/>
      <c r="BF22" s="97">
        <f t="shared" si="44"/>
        <v>318.3</v>
      </c>
      <c r="BG22" s="97">
        <f t="shared" si="45"/>
        <v>379.34994</v>
      </c>
      <c r="BH22" s="97">
        <f t="shared" si="46"/>
        <v>429.012</v>
      </c>
      <c r="BI22" s="97">
        <f t="shared" si="47"/>
        <v>6308.9999999999991</v>
      </c>
      <c r="BJ22" s="97">
        <f t="shared" si="48"/>
        <v>11380.4982</v>
      </c>
      <c r="BK22" s="97">
        <f t="shared" si="49"/>
        <v>76.072473000000016</v>
      </c>
      <c r="BL22" s="97">
        <f t="shared" si="50"/>
        <v>90.076643253</v>
      </c>
      <c r="BM22" s="97">
        <f t="shared" si="51"/>
        <v>595.16111625300005</v>
      </c>
      <c r="BN22" s="97">
        <f t="shared" si="23"/>
        <v>0</v>
      </c>
    </row>
    <row r="23" spans="1:67" s="179" customFormat="1" ht="22.5" customHeight="1" x14ac:dyDescent="0.25">
      <c r="A23" s="96">
        <v>13</v>
      </c>
      <c r="B23" s="17">
        <v>29</v>
      </c>
      <c r="C23" s="5" t="s">
        <v>43</v>
      </c>
      <c r="D23" s="5" t="s">
        <v>44</v>
      </c>
      <c r="E23" s="6">
        <v>15</v>
      </c>
      <c r="F23" s="6">
        <v>539</v>
      </c>
      <c r="G23" s="168">
        <v>1711</v>
      </c>
      <c r="H23" s="169" t="s">
        <v>70</v>
      </c>
      <c r="I23" s="2" t="s">
        <v>71</v>
      </c>
      <c r="J23" s="2" t="s">
        <v>458</v>
      </c>
      <c r="K23" s="170">
        <v>38635</v>
      </c>
      <c r="L23" s="180">
        <v>11</v>
      </c>
      <c r="M23" s="180">
        <v>6</v>
      </c>
      <c r="N23" s="172" t="s">
        <v>45</v>
      </c>
      <c r="O23" s="173" t="s">
        <v>69</v>
      </c>
      <c r="P23" s="18" t="s">
        <v>54</v>
      </c>
      <c r="Q23" s="18" t="s">
        <v>57</v>
      </c>
      <c r="R23" s="2">
        <v>2</v>
      </c>
      <c r="S23" s="189">
        <v>9549</v>
      </c>
      <c r="T23" s="199">
        <v>300</v>
      </c>
      <c r="U23" s="200">
        <f>SUM(S23+T23)</f>
        <v>9849</v>
      </c>
      <c r="V23" s="9">
        <v>210.3</v>
      </c>
      <c r="W23" s="9">
        <f t="shared" si="27"/>
        <v>1591.5</v>
      </c>
      <c r="X23" s="10">
        <f t="shared" si="28"/>
        <v>16415</v>
      </c>
      <c r="Y23" s="4">
        <f t="shared" si="29"/>
        <v>4774.5</v>
      </c>
      <c r="Z23" s="4">
        <f t="shared" si="30"/>
        <v>1289.115</v>
      </c>
      <c r="AA23" s="4">
        <f t="shared" si="31"/>
        <v>286.46999999999997</v>
      </c>
      <c r="AB23" s="11">
        <f t="shared" si="32"/>
        <v>595.16111625300005</v>
      </c>
      <c r="AC23" s="4">
        <f t="shared" si="33"/>
        <v>190.98000000000002</v>
      </c>
      <c r="AD23" s="189">
        <v>801</v>
      </c>
      <c r="AE23" s="189">
        <v>18.75</v>
      </c>
      <c r="AF23" s="249">
        <f t="shared" si="34"/>
        <v>819.75</v>
      </c>
      <c r="AG23" s="200">
        <v>510</v>
      </c>
      <c r="AH23" s="200"/>
      <c r="AI23" s="240">
        <f t="shared" si="35"/>
        <v>510</v>
      </c>
      <c r="AJ23" s="12"/>
      <c r="AK23" s="4"/>
      <c r="AL23" s="4"/>
      <c r="AM23" s="4"/>
      <c r="AN23" s="4"/>
      <c r="AO23" s="4"/>
      <c r="AP23" s="4"/>
      <c r="AQ23" s="4"/>
      <c r="AR23" s="20"/>
      <c r="AS23" s="20"/>
      <c r="AT23" s="4">
        <f t="shared" si="36"/>
        <v>1985.1210193754998</v>
      </c>
      <c r="AU23" s="4">
        <f t="shared" si="37"/>
        <v>13732.026116252999</v>
      </c>
      <c r="AV23" s="4">
        <f t="shared" si="38"/>
        <v>189550.43441441149</v>
      </c>
      <c r="AW23" s="33"/>
      <c r="AX23" s="51">
        <f t="shared" si="39"/>
        <v>1591.5</v>
      </c>
      <c r="AY23" s="51">
        <f t="shared" si="40"/>
        <v>214.85250000000002</v>
      </c>
      <c r="AZ23" s="51">
        <f t="shared" si="41"/>
        <v>47.744999999999997</v>
      </c>
      <c r="BA23" s="51">
        <f t="shared" si="42"/>
        <v>99.193519375500017</v>
      </c>
      <c r="BB23" s="51">
        <f t="shared" si="43"/>
        <v>31.830000000000002</v>
      </c>
      <c r="BC23" s="52">
        <f t="shared" si="20"/>
        <v>0</v>
      </c>
      <c r="BD23" s="97"/>
      <c r="BE23" s="97"/>
      <c r="BF23" s="97">
        <f t="shared" si="44"/>
        <v>318.3</v>
      </c>
      <c r="BG23" s="97">
        <f t="shared" si="45"/>
        <v>379.34994</v>
      </c>
      <c r="BH23" s="97">
        <f t="shared" si="46"/>
        <v>429.012</v>
      </c>
      <c r="BI23" s="97">
        <f t="shared" si="47"/>
        <v>6308.9999999999991</v>
      </c>
      <c r="BJ23" s="97">
        <f t="shared" si="48"/>
        <v>11380.4982</v>
      </c>
      <c r="BK23" s="97">
        <f t="shared" si="49"/>
        <v>76.072473000000016</v>
      </c>
      <c r="BL23" s="97">
        <f t="shared" si="50"/>
        <v>90.076643253</v>
      </c>
      <c r="BM23" s="97">
        <f t="shared" si="51"/>
        <v>595.16111625300005</v>
      </c>
      <c r="BN23" s="97">
        <f t="shared" si="23"/>
        <v>0</v>
      </c>
    </row>
    <row r="24" spans="1:67" s="179" customFormat="1" ht="22.5" customHeight="1" x14ac:dyDescent="0.25">
      <c r="A24" s="96">
        <v>14</v>
      </c>
      <c r="B24" s="17">
        <v>29</v>
      </c>
      <c r="C24" s="5" t="s">
        <v>43</v>
      </c>
      <c r="D24" s="5" t="s">
        <v>44</v>
      </c>
      <c r="E24" s="6">
        <v>15</v>
      </c>
      <c r="F24" s="6">
        <v>539</v>
      </c>
      <c r="G24" s="168">
        <v>1849</v>
      </c>
      <c r="H24" s="169" t="s">
        <v>65</v>
      </c>
      <c r="I24" s="2" t="s">
        <v>449</v>
      </c>
      <c r="J24" s="2" t="s">
        <v>467</v>
      </c>
      <c r="K24" s="170">
        <v>39853</v>
      </c>
      <c r="L24" s="180">
        <v>4</v>
      </c>
      <c r="M24" s="180">
        <v>6</v>
      </c>
      <c r="N24" s="172" t="s">
        <v>45</v>
      </c>
      <c r="O24" s="173" t="s">
        <v>66</v>
      </c>
      <c r="P24" s="18" t="s">
        <v>54</v>
      </c>
      <c r="Q24" s="18" t="s">
        <v>57</v>
      </c>
      <c r="R24" s="2">
        <v>2</v>
      </c>
      <c r="S24" s="183">
        <v>6877.5</v>
      </c>
      <c r="T24" s="175">
        <v>126.5</v>
      </c>
      <c r="U24" s="176">
        <f>S24+T24</f>
        <v>7004</v>
      </c>
      <c r="V24" s="9">
        <v>140.19999999999999</v>
      </c>
      <c r="W24" s="9">
        <f t="shared" si="27"/>
        <v>1146.25</v>
      </c>
      <c r="X24" s="10">
        <f t="shared" si="28"/>
        <v>11673.333333333334</v>
      </c>
      <c r="Y24" s="4">
        <f t="shared" si="29"/>
        <v>3438.75</v>
      </c>
      <c r="Z24" s="4">
        <f t="shared" si="30"/>
        <v>928.46250000000009</v>
      </c>
      <c r="AA24" s="4">
        <f t="shared" si="31"/>
        <v>206.32499999999999</v>
      </c>
      <c r="AB24" s="11">
        <f t="shared" si="32"/>
        <v>522.20219211749998</v>
      </c>
      <c r="AC24" s="4">
        <f t="shared" si="33"/>
        <v>137.55000000000001</v>
      </c>
      <c r="AD24" s="177">
        <v>548</v>
      </c>
      <c r="AE24" s="177">
        <v>52.5</v>
      </c>
      <c r="AF24" s="249">
        <f t="shared" si="34"/>
        <v>600.5</v>
      </c>
      <c r="AG24" s="178">
        <v>338</v>
      </c>
      <c r="AH24" s="178">
        <v>22.5</v>
      </c>
      <c r="AI24" s="240">
        <f t="shared" si="35"/>
        <v>360.5</v>
      </c>
      <c r="AJ24" s="12"/>
      <c r="AK24" s="4"/>
      <c r="AL24" s="4"/>
      <c r="AM24" s="4"/>
      <c r="AN24" s="4"/>
      <c r="AO24" s="4"/>
      <c r="AP24" s="4"/>
      <c r="AQ24" s="4"/>
      <c r="AR24" s="20"/>
      <c r="AS24" s="20"/>
      <c r="AT24" s="4">
        <f t="shared" si="36"/>
        <v>1445.3399486862502</v>
      </c>
      <c r="AU24" s="4">
        <f t="shared" si="37"/>
        <v>9824.7396921175005</v>
      </c>
      <c r="AV24" s="4">
        <f t="shared" si="38"/>
        <v>135600.54958742956</v>
      </c>
      <c r="AW24" s="33"/>
      <c r="AX24" s="51">
        <f t="shared" si="39"/>
        <v>1146.25</v>
      </c>
      <c r="AY24" s="51">
        <f t="shared" si="40"/>
        <v>154.74375000000001</v>
      </c>
      <c r="AZ24" s="51">
        <f t="shared" si="41"/>
        <v>34.387499999999996</v>
      </c>
      <c r="BA24" s="51">
        <f t="shared" si="42"/>
        <v>87.033698686250005</v>
      </c>
      <c r="BB24" s="51">
        <f t="shared" si="43"/>
        <v>22.925000000000001</v>
      </c>
      <c r="BC24" s="52">
        <f t="shared" si="20"/>
        <v>0</v>
      </c>
      <c r="BD24" s="97"/>
      <c r="BE24" s="97"/>
      <c r="BF24" s="97">
        <f t="shared" si="44"/>
        <v>229.25</v>
      </c>
      <c r="BG24" s="97">
        <f t="shared" si="45"/>
        <v>273.22014999999999</v>
      </c>
      <c r="BH24" s="97">
        <f t="shared" si="46"/>
        <v>429.012</v>
      </c>
      <c r="BI24" s="97">
        <f t="shared" si="47"/>
        <v>6308.9999999999991</v>
      </c>
      <c r="BJ24" s="97">
        <f t="shared" si="48"/>
        <v>8196.6044999999995</v>
      </c>
      <c r="BK24" s="97">
        <f t="shared" si="49"/>
        <v>28.314067500000004</v>
      </c>
      <c r="BL24" s="97">
        <f t="shared" si="50"/>
        <v>64.876124617499997</v>
      </c>
      <c r="BM24" s="97">
        <f t="shared" si="51"/>
        <v>522.20219211749998</v>
      </c>
      <c r="BN24" s="97">
        <f t="shared" si="23"/>
        <v>0</v>
      </c>
    </row>
    <row r="25" spans="1:67" s="33" customFormat="1" ht="12.75" customHeight="1" x14ac:dyDescent="0.25">
      <c r="A25" s="96"/>
      <c r="B25" s="17"/>
      <c r="C25" s="5"/>
      <c r="D25" s="5"/>
      <c r="E25" s="6"/>
      <c r="F25" s="6"/>
      <c r="G25" s="6"/>
      <c r="H25" s="15"/>
      <c r="I25" s="2"/>
      <c r="J25" s="2"/>
      <c r="K25" s="2"/>
      <c r="L25" s="8"/>
      <c r="M25" s="8"/>
      <c r="N25" s="2"/>
      <c r="O25" s="73"/>
      <c r="P25" s="2"/>
      <c r="Q25" s="2"/>
      <c r="R25" s="2"/>
      <c r="S25" s="9"/>
      <c r="T25" s="23"/>
      <c r="U25" s="4"/>
      <c r="V25" s="9"/>
      <c r="W25" s="9"/>
      <c r="X25" s="10"/>
      <c r="Y25" s="4"/>
      <c r="Z25" s="4"/>
      <c r="AA25" s="4"/>
      <c r="AB25" s="11"/>
      <c r="AC25" s="4"/>
      <c r="AD25" s="35"/>
      <c r="AE25" s="35"/>
      <c r="AF25" s="255"/>
      <c r="AG25" s="34"/>
      <c r="AH25" s="34"/>
      <c r="AI25" s="266"/>
      <c r="AJ25" s="12"/>
      <c r="AK25" s="4"/>
      <c r="AL25" s="4"/>
      <c r="AM25" s="4"/>
      <c r="AN25" s="4"/>
      <c r="AO25" s="4"/>
      <c r="AP25" s="4"/>
      <c r="AQ25" s="4"/>
      <c r="AR25" s="20"/>
      <c r="AS25" s="20"/>
      <c r="AT25" s="4"/>
      <c r="AU25" s="4"/>
      <c r="AV25" s="4"/>
      <c r="AX25" s="51"/>
      <c r="AY25" s="51"/>
      <c r="AZ25" s="51"/>
      <c r="BA25" s="51"/>
      <c r="BB25" s="51"/>
      <c r="BC25" s="52">
        <f t="shared" si="20"/>
        <v>0</v>
      </c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>
        <f t="shared" si="23"/>
        <v>0</v>
      </c>
    </row>
    <row r="26" spans="1:67" s="33" customFormat="1" ht="12.75" customHeight="1" x14ac:dyDescent="0.25">
      <c r="A26" s="96"/>
      <c r="B26" s="17"/>
      <c r="C26" s="5"/>
      <c r="D26" s="5"/>
      <c r="E26" s="6"/>
      <c r="F26" s="6"/>
      <c r="G26" s="6"/>
      <c r="H26" s="15" t="s">
        <v>72</v>
      </c>
      <c r="I26" s="2"/>
      <c r="J26" s="2"/>
      <c r="K26" s="2"/>
      <c r="L26" s="8"/>
      <c r="M26" s="8"/>
      <c r="N26" s="2"/>
      <c r="O26" s="18"/>
      <c r="P26" s="18"/>
      <c r="Q26" s="18"/>
      <c r="R26" s="2"/>
      <c r="S26" s="9"/>
      <c r="T26" s="23"/>
      <c r="U26" s="4"/>
      <c r="V26" s="9"/>
      <c r="W26" s="9"/>
      <c r="X26" s="10"/>
      <c r="Y26" s="4"/>
      <c r="Z26" s="4"/>
      <c r="AA26" s="4"/>
      <c r="AB26" s="11"/>
      <c r="AC26" s="4"/>
      <c r="AD26" s="35"/>
      <c r="AE26" s="35"/>
      <c r="AF26" s="255"/>
      <c r="AG26" s="34"/>
      <c r="AH26" s="34"/>
      <c r="AI26" s="266"/>
      <c r="AJ26" s="12"/>
      <c r="AK26" s="4"/>
      <c r="AL26" s="4"/>
      <c r="AM26" s="4"/>
      <c r="AN26" s="4"/>
      <c r="AO26" s="4"/>
      <c r="AP26" s="4"/>
      <c r="AQ26" s="4"/>
      <c r="AR26" s="20"/>
      <c r="AS26" s="20"/>
      <c r="AT26" s="4"/>
      <c r="AU26" s="4"/>
      <c r="AV26" s="4"/>
      <c r="AX26" s="51"/>
      <c r="AY26" s="51"/>
      <c r="AZ26" s="51"/>
      <c r="BA26" s="51"/>
      <c r="BB26" s="51"/>
      <c r="BC26" s="52">
        <f t="shared" si="20"/>
        <v>0</v>
      </c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>
        <f t="shared" si="23"/>
        <v>0</v>
      </c>
    </row>
    <row r="27" spans="1:67" s="179" customFormat="1" ht="12.75" customHeight="1" x14ac:dyDescent="0.25">
      <c r="A27" s="96">
        <v>15</v>
      </c>
      <c r="B27" s="17">
        <v>29</v>
      </c>
      <c r="C27" s="5" t="s">
        <v>43</v>
      </c>
      <c r="D27" s="5" t="s">
        <v>44</v>
      </c>
      <c r="E27" s="6">
        <v>15</v>
      </c>
      <c r="F27" s="6">
        <v>539</v>
      </c>
      <c r="G27" s="168">
        <v>180</v>
      </c>
      <c r="H27" s="214" t="s">
        <v>86</v>
      </c>
      <c r="I27" s="2" t="s">
        <v>87</v>
      </c>
      <c r="J27" s="2" t="s">
        <v>467</v>
      </c>
      <c r="K27" s="170">
        <v>29252</v>
      </c>
      <c r="L27" s="180">
        <v>6</v>
      </c>
      <c r="M27" s="180">
        <v>7</v>
      </c>
      <c r="N27" s="172" t="s">
        <v>63</v>
      </c>
      <c r="O27" s="173" t="s">
        <v>88</v>
      </c>
      <c r="P27" s="18" t="s">
        <v>72</v>
      </c>
      <c r="Q27" s="18" t="s">
        <v>75</v>
      </c>
      <c r="R27" s="2">
        <v>2</v>
      </c>
      <c r="S27" s="199">
        <v>8472.5</v>
      </c>
      <c r="T27" s="199">
        <v>393.75</v>
      </c>
      <c r="U27" s="200">
        <f t="shared" ref="U27:U44" si="52">SUM(S27+T27)</f>
        <v>8866.25</v>
      </c>
      <c r="V27" s="9">
        <v>403.74</v>
      </c>
      <c r="W27" s="9">
        <f t="shared" ref="W27:W49" si="53">+S27/30*20*0.25</f>
        <v>1412.0833333333335</v>
      </c>
      <c r="X27" s="10">
        <f t="shared" ref="X27:X49" si="54">+U27/30*50</f>
        <v>14777.083333333334</v>
      </c>
      <c r="Y27" s="4">
        <f t="shared" ref="Y27:Y49" si="55">S27/2</f>
        <v>4236.25</v>
      </c>
      <c r="Z27" s="4">
        <f t="shared" ref="Z27:Z49" si="56">S27*13.5%</f>
        <v>1143.7875000000001</v>
      </c>
      <c r="AA27" s="4">
        <f t="shared" ref="AA27:AA49" si="57">S27*0.03</f>
        <v>254.17499999999998</v>
      </c>
      <c r="AB27" s="11">
        <f t="shared" ref="AB27:AB45" si="58">+BM27</f>
        <v>565.76179683249995</v>
      </c>
      <c r="AC27" s="4">
        <f t="shared" ref="AC27:AC49" si="59">S27*2%</f>
        <v>169.45000000000002</v>
      </c>
      <c r="AD27" s="189">
        <v>739.38</v>
      </c>
      <c r="AE27" s="189">
        <v>61.25</v>
      </c>
      <c r="AF27" s="249">
        <f>AD27+AE27</f>
        <v>800.63</v>
      </c>
      <c r="AG27" s="200">
        <v>512.75</v>
      </c>
      <c r="AH27" s="200">
        <v>26.25</v>
      </c>
      <c r="AI27" s="240">
        <f>AG27+AH27</f>
        <v>539</v>
      </c>
      <c r="AJ27" s="12"/>
      <c r="AK27" s="4"/>
      <c r="AL27" s="4"/>
      <c r="AM27" s="4"/>
      <c r="AN27" s="4"/>
      <c r="AO27" s="4"/>
      <c r="AP27" s="4"/>
      <c r="AQ27" s="4"/>
      <c r="AR27" s="20"/>
      <c r="AS27" s="20"/>
      <c r="AT27" s="4">
        <f t="shared" ref="AT27:AT49" si="60">S27/30*5+Z27/30*5+AA27/30*5+AB27/30*5+AC27/30*5</f>
        <v>1767.6123828054165</v>
      </c>
      <c r="AU27" s="4">
        <f t="shared" ref="AU27:AU45" si="61">U27+V27+Z27+AA27+AB27+AC27+AD27+AG27+AO27+AN27</f>
        <v>12655.294296832499</v>
      </c>
      <c r="AV27" s="4">
        <f t="shared" ref="AV27:AV49" si="62">(AU27*12)+W27+X27+Y27+AT27+AJ27+AR27</f>
        <v>174056.56061146208</v>
      </c>
      <c r="AW27" s="33"/>
      <c r="AX27" s="51">
        <f>S27/30*5</f>
        <v>1412.0833333333335</v>
      </c>
      <c r="AY27" s="51">
        <f t="shared" ref="AY27:AY49" si="63">S27/30*5*0.135</f>
        <v>190.63125000000002</v>
      </c>
      <c r="AZ27" s="51">
        <f>S27/30*5*0.03</f>
        <v>42.362500000000004</v>
      </c>
      <c r="BA27" s="51">
        <f>AB27/30*5</f>
        <v>94.293632805416664</v>
      </c>
      <c r="BB27" s="51">
        <f>S27/30*5*0.02</f>
        <v>28.241666666666671</v>
      </c>
      <c r="BC27" s="52">
        <f t="shared" si="20"/>
        <v>0</v>
      </c>
      <c r="BD27" s="97"/>
      <c r="BE27" s="97"/>
      <c r="BF27" s="97">
        <f t="shared" ref="BF27:BF49" si="64">S27/30</f>
        <v>282.41666666666669</v>
      </c>
      <c r="BG27" s="97">
        <f t="shared" ref="BG27:BG49" si="65">BF27*1.1918</f>
        <v>336.58418333333333</v>
      </c>
      <c r="BH27" s="97">
        <f t="shared" ref="BH27:BH49" si="66">70.1*30*20.4%</f>
        <v>429.012</v>
      </c>
      <c r="BI27" s="97">
        <f t="shared" ref="BI27:BI49" si="67">70.1*3*30</f>
        <v>6308.9999999999991</v>
      </c>
      <c r="BJ27" s="97">
        <f t="shared" ref="BJ27:BJ49" si="68">BG27*30</f>
        <v>10097.5255</v>
      </c>
      <c r="BK27" s="97">
        <f t="shared" ref="BK27:BK49" si="69">(BJ27-BI27)*1.5%</f>
        <v>56.827882500000008</v>
      </c>
      <c r="BL27" s="97">
        <f t="shared" ref="BL27:BL49" si="70">BG27*30*0.7915%</f>
        <v>79.921914332499995</v>
      </c>
      <c r="BM27" s="97">
        <f t="shared" ref="BM27:BM49" si="71">BH27+BK27+BL27</f>
        <v>565.76179683249995</v>
      </c>
      <c r="BN27" s="97">
        <f t="shared" si="23"/>
        <v>0</v>
      </c>
    </row>
    <row r="28" spans="1:67" s="167" customFormat="1" ht="12.75" customHeight="1" x14ac:dyDescent="0.25">
      <c r="A28" s="96">
        <v>16</v>
      </c>
      <c r="B28" s="17">
        <v>29</v>
      </c>
      <c r="C28" s="5" t="s">
        <v>43</v>
      </c>
      <c r="D28" s="5" t="s">
        <v>44</v>
      </c>
      <c r="E28" s="6">
        <v>15</v>
      </c>
      <c r="F28" s="6">
        <v>539</v>
      </c>
      <c r="G28" s="161">
        <v>187</v>
      </c>
      <c r="H28" s="162" t="s">
        <v>76</v>
      </c>
      <c r="I28" s="2" t="s">
        <v>77</v>
      </c>
      <c r="J28" s="2" t="s">
        <v>467</v>
      </c>
      <c r="K28" s="163">
        <v>34358</v>
      </c>
      <c r="L28" s="164">
        <v>15</v>
      </c>
      <c r="M28" s="164">
        <v>4</v>
      </c>
      <c r="N28" s="165" t="s">
        <v>45</v>
      </c>
      <c r="O28" s="166" t="s">
        <v>78</v>
      </c>
      <c r="P28" s="18" t="s">
        <v>72</v>
      </c>
      <c r="Q28" s="18" t="s">
        <v>75</v>
      </c>
      <c r="R28" s="2">
        <v>2</v>
      </c>
      <c r="S28" s="157">
        <v>8606.4</v>
      </c>
      <c r="T28" s="158"/>
      <c r="U28" s="160">
        <f t="shared" si="52"/>
        <v>8606.4</v>
      </c>
      <c r="V28" s="9">
        <v>350.5</v>
      </c>
      <c r="W28" s="9">
        <f t="shared" si="53"/>
        <v>1434.4</v>
      </c>
      <c r="X28" s="10">
        <f t="shared" si="54"/>
        <v>14344</v>
      </c>
      <c r="Y28" s="4">
        <f t="shared" si="55"/>
        <v>4303.2</v>
      </c>
      <c r="Z28" s="4">
        <f t="shared" si="56"/>
        <v>1161.864</v>
      </c>
      <c r="AA28" s="4">
        <f t="shared" si="57"/>
        <v>258.19200000000001</v>
      </c>
      <c r="AB28" s="11">
        <f t="shared" si="58"/>
        <v>569.41861882080002</v>
      </c>
      <c r="AC28" s="4">
        <f t="shared" si="59"/>
        <v>172.12799999999999</v>
      </c>
      <c r="AD28" s="155">
        <v>603.33000000000004</v>
      </c>
      <c r="AE28" s="155"/>
      <c r="AF28" s="249">
        <f t="shared" ref="AF28:AF49" si="72">AD28+AE28</f>
        <v>603.33000000000004</v>
      </c>
      <c r="AG28" s="154">
        <v>378</v>
      </c>
      <c r="AH28" s="154"/>
      <c r="AI28" s="240">
        <f t="shared" ref="AI28:AI49" si="73">AG28+AH28</f>
        <v>378</v>
      </c>
      <c r="AJ28" s="12"/>
      <c r="AK28" s="4"/>
      <c r="AL28" s="4"/>
      <c r="AM28" s="4"/>
      <c r="AN28" s="4"/>
      <c r="AO28" s="4"/>
      <c r="AP28" s="4"/>
      <c r="AQ28" s="4"/>
      <c r="AR28" s="20"/>
      <c r="AS28" s="20"/>
      <c r="AT28" s="4">
        <f t="shared" si="60"/>
        <v>1794.6671031368001</v>
      </c>
      <c r="AU28" s="4">
        <f t="shared" si="61"/>
        <v>12099.832618820799</v>
      </c>
      <c r="AV28" s="4">
        <f t="shared" si="62"/>
        <v>167074.25852898639</v>
      </c>
      <c r="AW28" s="33"/>
      <c r="AX28" s="51">
        <f t="shared" ref="AX28:AX49" si="74">S28/30*5</f>
        <v>1434.4</v>
      </c>
      <c r="AY28" s="51">
        <f t="shared" si="63"/>
        <v>193.64400000000003</v>
      </c>
      <c r="AZ28" s="51">
        <f t="shared" ref="AZ28:AZ49" si="75">S28/30*5*0.03</f>
        <v>43.032000000000004</v>
      </c>
      <c r="BA28" s="51">
        <f t="shared" ref="BA28:BA49" si="76">AB28/30*5</f>
        <v>94.903103136799999</v>
      </c>
      <c r="BB28" s="51">
        <f t="shared" ref="BB28:BB49" si="77">S28/30*5*0.02</f>
        <v>28.688000000000002</v>
      </c>
      <c r="BC28" s="52">
        <f t="shared" si="20"/>
        <v>0</v>
      </c>
      <c r="BD28" s="97"/>
      <c r="BE28" s="97"/>
      <c r="BF28" s="97">
        <f t="shared" si="64"/>
        <v>286.88</v>
      </c>
      <c r="BG28" s="97">
        <f t="shared" si="65"/>
        <v>341.90358399999997</v>
      </c>
      <c r="BH28" s="97">
        <f t="shared" si="66"/>
        <v>429.012</v>
      </c>
      <c r="BI28" s="97">
        <f t="shared" si="67"/>
        <v>6308.9999999999991</v>
      </c>
      <c r="BJ28" s="97">
        <f t="shared" si="68"/>
        <v>10257.10752</v>
      </c>
      <c r="BK28" s="97">
        <f t="shared" si="69"/>
        <v>59.221612800000003</v>
      </c>
      <c r="BL28" s="97">
        <f t="shared" si="70"/>
        <v>81.185006020800003</v>
      </c>
      <c r="BM28" s="97">
        <f t="shared" si="71"/>
        <v>569.41861882080002</v>
      </c>
      <c r="BN28" s="97">
        <f t="shared" si="23"/>
        <v>0</v>
      </c>
    </row>
    <row r="29" spans="1:67" s="179" customFormat="1" ht="12.75" customHeight="1" x14ac:dyDescent="0.25">
      <c r="A29" s="96">
        <v>17</v>
      </c>
      <c r="B29" s="17">
        <v>29</v>
      </c>
      <c r="C29" s="5" t="s">
        <v>43</v>
      </c>
      <c r="D29" s="5" t="s">
        <v>44</v>
      </c>
      <c r="E29" s="6">
        <v>15</v>
      </c>
      <c r="F29" s="6">
        <v>539</v>
      </c>
      <c r="G29" s="168">
        <v>200</v>
      </c>
      <c r="H29" s="169" t="s">
        <v>83</v>
      </c>
      <c r="I29" s="2" t="s">
        <v>84</v>
      </c>
      <c r="J29" s="2" t="s">
        <v>467</v>
      </c>
      <c r="K29" s="170">
        <v>31321</v>
      </c>
      <c r="L29" s="180">
        <v>7</v>
      </c>
      <c r="M29" s="180">
        <v>8</v>
      </c>
      <c r="N29" s="172" t="s">
        <v>45</v>
      </c>
      <c r="O29" s="173" t="s">
        <v>85</v>
      </c>
      <c r="P29" s="18" t="s">
        <v>72</v>
      </c>
      <c r="Q29" s="18" t="s">
        <v>75</v>
      </c>
      <c r="R29" s="2">
        <v>2</v>
      </c>
      <c r="S29" s="175">
        <v>10181</v>
      </c>
      <c r="T29" s="175">
        <v>450</v>
      </c>
      <c r="U29" s="176">
        <f t="shared" si="52"/>
        <v>10631</v>
      </c>
      <c r="V29" s="9">
        <v>403.74</v>
      </c>
      <c r="W29" s="9">
        <f t="shared" si="53"/>
        <v>1696.8333333333335</v>
      </c>
      <c r="X29" s="10">
        <f t="shared" si="54"/>
        <v>17718.333333333332</v>
      </c>
      <c r="Y29" s="4">
        <f t="shared" si="55"/>
        <v>5090.5</v>
      </c>
      <c r="Z29" s="4">
        <f t="shared" si="56"/>
        <v>1374.4350000000002</v>
      </c>
      <c r="AA29" s="4">
        <f t="shared" si="57"/>
        <v>305.43</v>
      </c>
      <c r="AB29" s="11">
        <f t="shared" si="58"/>
        <v>612.42109755700005</v>
      </c>
      <c r="AC29" s="4">
        <f t="shared" si="59"/>
        <v>203.62</v>
      </c>
      <c r="AD29" s="177">
        <v>856</v>
      </c>
      <c r="AE29" s="177">
        <v>70</v>
      </c>
      <c r="AF29" s="249">
        <f t="shared" si="72"/>
        <v>926</v>
      </c>
      <c r="AG29" s="178">
        <v>600</v>
      </c>
      <c r="AH29" s="178">
        <v>30</v>
      </c>
      <c r="AI29" s="240">
        <f t="shared" si="73"/>
        <v>630</v>
      </c>
      <c r="AJ29" s="12"/>
      <c r="AK29" s="4"/>
      <c r="AL29" s="4"/>
      <c r="AM29" s="4"/>
      <c r="AN29" s="4"/>
      <c r="AO29" s="4"/>
      <c r="AP29" s="4"/>
      <c r="AQ29" s="4"/>
      <c r="AR29" s="20"/>
      <c r="AS29" s="20"/>
      <c r="AT29" s="4">
        <f t="shared" si="60"/>
        <v>2112.8176829261665</v>
      </c>
      <c r="AU29" s="4">
        <f t="shared" si="61"/>
        <v>14986.646097557001</v>
      </c>
      <c r="AV29" s="4">
        <f t="shared" si="62"/>
        <v>206458.23752027686</v>
      </c>
      <c r="AW29" s="33"/>
      <c r="AX29" s="51">
        <f t="shared" si="74"/>
        <v>1696.8333333333335</v>
      </c>
      <c r="AY29" s="51">
        <f t="shared" si="63"/>
        <v>229.07250000000005</v>
      </c>
      <c r="AZ29" s="51">
        <f t="shared" si="75"/>
        <v>50.905000000000001</v>
      </c>
      <c r="BA29" s="51">
        <f t="shared" si="76"/>
        <v>102.07018292616668</v>
      </c>
      <c r="BB29" s="51">
        <f t="shared" si="77"/>
        <v>33.936666666666667</v>
      </c>
      <c r="BC29" s="52">
        <f t="shared" si="20"/>
        <v>0</v>
      </c>
      <c r="BD29" s="97"/>
      <c r="BE29" s="97"/>
      <c r="BF29" s="97">
        <f t="shared" si="64"/>
        <v>339.36666666666667</v>
      </c>
      <c r="BG29" s="97">
        <f t="shared" si="65"/>
        <v>404.45719333333335</v>
      </c>
      <c r="BH29" s="97">
        <f t="shared" si="66"/>
        <v>429.012</v>
      </c>
      <c r="BI29" s="97">
        <f t="shared" si="67"/>
        <v>6308.9999999999991</v>
      </c>
      <c r="BJ29" s="97">
        <f t="shared" si="68"/>
        <v>12133.7158</v>
      </c>
      <c r="BK29" s="97">
        <f t="shared" si="69"/>
        <v>87.370737000000005</v>
      </c>
      <c r="BL29" s="97">
        <f t="shared" si="70"/>
        <v>96.038360557000004</v>
      </c>
      <c r="BM29" s="97">
        <f t="shared" si="71"/>
        <v>612.42109755700005</v>
      </c>
      <c r="BN29" s="97">
        <f t="shared" si="23"/>
        <v>0</v>
      </c>
    </row>
    <row r="30" spans="1:67" s="179" customFormat="1" ht="12.75" customHeight="1" x14ac:dyDescent="0.25">
      <c r="A30" s="96">
        <v>18</v>
      </c>
      <c r="B30" s="17">
        <v>29</v>
      </c>
      <c r="C30" s="5" t="s">
        <v>43</v>
      </c>
      <c r="D30" s="5" t="s">
        <v>44</v>
      </c>
      <c r="E30" s="6">
        <v>15</v>
      </c>
      <c r="F30" s="6">
        <v>539</v>
      </c>
      <c r="G30" s="168">
        <v>210</v>
      </c>
      <c r="H30" s="214" t="s">
        <v>89</v>
      </c>
      <c r="I30" s="2" t="s">
        <v>90</v>
      </c>
      <c r="J30" s="2" t="s">
        <v>467</v>
      </c>
      <c r="K30" s="170">
        <v>31448</v>
      </c>
      <c r="L30" s="180">
        <v>6</v>
      </c>
      <c r="M30" s="180">
        <v>7</v>
      </c>
      <c r="N30" s="172" t="s">
        <v>63</v>
      </c>
      <c r="O30" s="173" t="s">
        <v>91</v>
      </c>
      <c r="P30" s="18" t="s">
        <v>72</v>
      </c>
      <c r="Q30" s="18" t="s">
        <v>75</v>
      </c>
      <c r="R30" s="2">
        <v>2</v>
      </c>
      <c r="S30" s="199">
        <v>8472.5</v>
      </c>
      <c r="T30" s="199">
        <v>393.75</v>
      </c>
      <c r="U30" s="200">
        <f t="shared" si="52"/>
        <v>8866.25</v>
      </c>
      <c r="V30" s="9">
        <v>403.74</v>
      </c>
      <c r="W30" s="9">
        <f t="shared" si="53"/>
        <v>1412.0833333333335</v>
      </c>
      <c r="X30" s="10">
        <f t="shared" si="54"/>
        <v>14777.083333333334</v>
      </c>
      <c r="Y30" s="4">
        <f t="shared" si="55"/>
        <v>4236.25</v>
      </c>
      <c r="Z30" s="4">
        <f t="shared" si="56"/>
        <v>1143.7875000000001</v>
      </c>
      <c r="AA30" s="4">
        <f t="shared" si="57"/>
        <v>254.17499999999998</v>
      </c>
      <c r="AB30" s="11">
        <f t="shared" si="58"/>
        <v>565.76179683249995</v>
      </c>
      <c r="AC30" s="4">
        <f t="shared" si="59"/>
        <v>169.45000000000002</v>
      </c>
      <c r="AD30" s="189">
        <v>739.38</v>
      </c>
      <c r="AE30" s="189">
        <v>61.25</v>
      </c>
      <c r="AF30" s="249">
        <f t="shared" si="72"/>
        <v>800.63</v>
      </c>
      <c r="AG30" s="200">
        <v>512.75</v>
      </c>
      <c r="AH30" s="200">
        <v>26.25</v>
      </c>
      <c r="AI30" s="240">
        <f t="shared" si="73"/>
        <v>539</v>
      </c>
      <c r="AJ30" s="12"/>
      <c r="AK30" s="4"/>
      <c r="AL30" s="4"/>
      <c r="AM30" s="4"/>
      <c r="AN30" s="4"/>
      <c r="AO30" s="4"/>
      <c r="AP30" s="4"/>
      <c r="AQ30" s="4"/>
      <c r="AR30" s="20"/>
      <c r="AS30" s="20"/>
      <c r="AT30" s="4">
        <f t="shared" si="60"/>
        <v>1767.6123828054165</v>
      </c>
      <c r="AU30" s="4">
        <f t="shared" si="61"/>
        <v>12655.294296832499</v>
      </c>
      <c r="AV30" s="4">
        <f t="shared" si="62"/>
        <v>174056.56061146208</v>
      </c>
      <c r="AW30" s="33"/>
      <c r="AX30" s="51">
        <f t="shared" si="74"/>
        <v>1412.0833333333335</v>
      </c>
      <c r="AY30" s="51">
        <f t="shared" si="63"/>
        <v>190.63125000000002</v>
      </c>
      <c r="AZ30" s="51">
        <f t="shared" si="75"/>
        <v>42.362500000000004</v>
      </c>
      <c r="BA30" s="51">
        <f t="shared" si="76"/>
        <v>94.293632805416664</v>
      </c>
      <c r="BB30" s="51">
        <f t="shared" si="77"/>
        <v>28.241666666666671</v>
      </c>
      <c r="BC30" s="52">
        <f t="shared" si="20"/>
        <v>0</v>
      </c>
      <c r="BD30" s="97"/>
      <c r="BE30" s="97"/>
      <c r="BF30" s="97">
        <f t="shared" si="64"/>
        <v>282.41666666666669</v>
      </c>
      <c r="BG30" s="97">
        <f t="shared" si="65"/>
        <v>336.58418333333333</v>
      </c>
      <c r="BH30" s="97">
        <f t="shared" si="66"/>
        <v>429.012</v>
      </c>
      <c r="BI30" s="97">
        <f t="shared" si="67"/>
        <v>6308.9999999999991</v>
      </c>
      <c r="BJ30" s="97">
        <f t="shared" si="68"/>
        <v>10097.5255</v>
      </c>
      <c r="BK30" s="97">
        <f t="shared" si="69"/>
        <v>56.827882500000008</v>
      </c>
      <c r="BL30" s="97">
        <f t="shared" si="70"/>
        <v>79.921914332499995</v>
      </c>
      <c r="BM30" s="97">
        <f t="shared" si="71"/>
        <v>565.76179683249995</v>
      </c>
      <c r="BN30" s="97">
        <f t="shared" si="23"/>
        <v>0</v>
      </c>
    </row>
    <row r="31" spans="1:67" s="179" customFormat="1" ht="12.75" customHeight="1" x14ac:dyDescent="0.25">
      <c r="A31" s="96">
        <v>19</v>
      </c>
      <c r="B31" s="17">
        <v>29</v>
      </c>
      <c r="C31" s="5" t="s">
        <v>43</v>
      </c>
      <c r="D31" s="5" t="s">
        <v>44</v>
      </c>
      <c r="E31" s="6">
        <v>15</v>
      </c>
      <c r="F31" s="6">
        <v>539</v>
      </c>
      <c r="G31" s="168">
        <v>230</v>
      </c>
      <c r="H31" s="169" t="s">
        <v>73</v>
      </c>
      <c r="I31" s="2" t="s">
        <v>74</v>
      </c>
      <c r="J31" s="2" t="s">
        <v>467</v>
      </c>
      <c r="K31" s="170">
        <v>36312</v>
      </c>
      <c r="L31" s="171">
        <v>19</v>
      </c>
      <c r="M31" s="171">
        <v>4</v>
      </c>
      <c r="N31" s="172" t="s">
        <v>45</v>
      </c>
      <c r="O31" s="173" t="s">
        <v>75</v>
      </c>
      <c r="P31" s="18" t="s">
        <v>72</v>
      </c>
      <c r="Q31" s="18" t="s">
        <v>468</v>
      </c>
      <c r="R31" s="2">
        <v>2</v>
      </c>
      <c r="S31" s="174">
        <v>12266.5</v>
      </c>
      <c r="T31" s="175"/>
      <c r="U31" s="176">
        <f t="shared" si="52"/>
        <v>12266.5</v>
      </c>
      <c r="V31" s="9">
        <v>280.39999999999998</v>
      </c>
      <c r="W31" s="9">
        <f t="shared" si="53"/>
        <v>2044.4166666666665</v>
      </c>
      <c r="X31" s="10">
        <f t="shared" si="54"/>
        <v>20444.166666666668</v>
      </c>
      <c r="Y31" s="4">
        <f t="shared" si="55"/>
        <v>6133.25</v>
      </c>
      <c r="Z31" s="4">
        <f t="shared" si="56"/>
        <v>1655.9775000000002</v>
      </c>
      <c r="AA31" s="4">
        <f t="shared" si="57"/>
        <v>367.995</v>
      </c>
      <c r="AB31" s="11">
        <f t="shared" si="58"/>
        <v>669.37630485049999</v>
      </c>
      <c r="AC31" s="4">
        <f t="shared" si="59"/>
        <v>245.33</v>
      </c>
      <c r="AD31" s="177">
        <v>774.5</v>
      </c>
      <c r="AE31" s="177"/>
      <c r="AF31" s="249">
        <f t="shared" si="72"/>
        <v>774.5</v>
      </c>
      <c r="AG31" s="178">
        <v>508</v>
      </c>
      <c r="AH31" s="178"/>
      <c r="AI31" s="240">
        <f t="shared" si="73"/>
        <v>508</v>
      </c>
      <c r="AJ31" s="12"/>
      <c r="AK31" s="4"/>
      <c r="AL31" s="4"/>
      <c r="AM31" s="4"/>
      <c r="AN31" s="4"/>
      <c r="AO31" s="4"/>
      <c r="AP31" s="4"/>
      <c r="AQ31" s="4"/>
      <c r="AR31" s="20"/>
      <c r="AS31" s="20"/>
      <c r="AT31" s="4">
        <f t="shared" si="60"/>
        <v>2534.1964674750834</v>
      </c>
      <c r="AU31" s="4">
        <f t="shared" si="61"/>
        <v>16768.078804850502</v>
      </c>
      <c r="AV31" s="4">
        <f t="shared" si="62"/>
        <v>232372.97545901441</v>
      </c>
      <c r="AW31" s="33"/>
      <c r="AX31" s="51">
        <f t="shared" si="74"/>
        <v>2044.4166666666665</v>
      </c>
      <c r="AY31" s="51">
        <f t="shared" si="63"/>
        <v>275.99624999999997</v>
      </c>
      <c r="AZ31" s="51">
        <f t="shared" si="75"/>
        <v>61.332499999999996</v>
      </c>
      <c r="BA31" s="51">
        <f t="shared" si="76"/>
        <v>111.56271747508333</v>
      </c>
      <c r="BB31" s="51">
        <f t="shared" si="77"/>
        <v>40.888333333333328</v>
      </c>
      <c r="BC31" s="52">
        <f t="shared" si="20"/>
        <v>0</v>
      </c>
      <c r="BD31" s="97"/>
      <c r="BE31" s="97"/>
      <c r="BF31" s="97">
        <f t="shared" si="64"/>
        <v>408.88333333333333</v>
      </c>
      <c r="BG31" s="97">
        <f t="shared" si="65"/>
        <v>487.30715666666663</v>
      </c>
      <c r="BH31" s="97">
        <f t="shared" si="66"/>
        <v>429.012</v>
      </c>
      <c r="BI31" s="97">
        <f t="shared" si="67"/>
        <v>6308.9999999999991</v>
      </c>
      <c r="BJ31" s="97">
        <f t="shared" si="68"/>
        <v>14619.214699999999</v>
      </c>
      <c r="BK31" s="97">
        <f t="shared" si="69"/>
        <v>124.6532205</v>
      </c>
      <c r="BL31" s="97">
        <f t="shared" si="70"/>
        <v>115.71108435049999</v>
      </c>
      <c r="BM31" s="97">
        <f t="shared" si="71"/>
        <v>669.37630485049999</v>
      </c>
      <c r="BN31" s="97">
        <f t="shared" si="23"/>
        <v>0</v>
      </c>
    </row>
    <row r="32" spans="1:67" s="179" customFormat="1" ht="12.75" customHeight="1" x14ac:dyDescent="0.25">
      <c r="A32" s="96">
        <v>20</v>
      </c>
      <c r="B32" s="17">
        <v>29</v>
      </c>
      <c r="C32" s="5" t="s">
        <v>43</v>
      </c>
      <c r="D32" s="5" t="s">
        <v>44</v>
      </c>
      <c r="E32" s="6">
        <v>15</v>
      </c>
      <c r="F32" s="6">
        <v>539</v>
      </c>
      <c r="G32" s="168">
        <v>240</v>
      </c>
      <c r="H32" s="169" t="s">
        <v>92</v>
      </c>
      <c r="I32" s="2" t="s">
        <v>93</v>
      </c>
      <c r="J32" s="2" t="s">
        <v>467</v>
      </c>
      <c r="K32" s="170">
        <v>34024</v>
      </c>
      <c r="L32" s="180">
        <v>6</v>
      </c>
      <c r="M32" s="180">
        <v>7</v>
      </c>
      <c r="N32" s="172" t="s">
        <v>63</v>
      </c>
      <c r="O32" s="173" t="s">
        <v>91</v>
      </c>
      <c r="P32" s="18" t="s">
        <v>72</v>
      </c>
      <c r="Q32" s="18" t="s">
        <v>75</v>
      </c>
      <c r="R32" s="2">
        <v>2</v>
      </c>
      <c r="S32" s="199">
        <v>8472.5</v>
      </c>
      <c r="T32" s="199">
        <v>393.75</v>
      </c>
      <c r="U32" s="200">
        <f t="shared" si="52"/>
        <v>8866.25</v>
      </c>
      <c r="V32" s="9">
        <v>350.5</v>
      </c>
      <c r="W32" s="9">
        <f t="shared" si="53"/>
        <v>1412.0833333333335</v>
      </c>
      <c r="X32" s="10">
        <f t="shared" si="54"/>
        <v>14777.083333333334</v>
      </c>
      <c r="Y32" s="4">
        <f t="shared" si="55"/>
        <v>4236.25</v>
      </c>
      <c r="Z32" s="4">
        <f t="shared" si="56"/>
        <v>1143.7875000000001</v>
      </c>
      <c r="AA32" s="4">
        <f t="shared" si="57"/>
        <v>254.17499999999998</v>
      </c>
      <c r="AB32" s="11">
        <f t="shared" si="58"/>
        <v>565.76179683249995</v>
      </c>
      <c r="AC32" s="4">
        <f t="shared" si="59"/>
        <v>169.45000000000002</v>
      </c>
      <c r="AD32" s="189">
        <v>739.38</v>
      </c>
      <c r="AE32" s="189">
        <v>61.25</v>
      </c>
      <c r="AF32" s="249">
        <f t="shared" si="72"/>
        <v>800.63</v>
      </c>
      <c r="AG32" s="200">
        <v>512.75</v>
      </c>
      <c r="AH32" s="200">
        <v>26.25</v>
      </c>
      <c r="AI32" s="240">
        <f t="shared" si="73"/>
        <v>539</v>
      </c>
      <c r="AJ32" s="12"/>
      <c r="AK32" s="4"/>
      <c r="AL32" s="4"/>
      <c r="AM32" s="4"/>
      <c r="AN32" s="4"/>
      <c r="AO32" s="4"/>
      <c r="AP32" s="4"/>
      <c r="AQ32" s="4"/>
      <c r="AR32" s="20"/>
      <c r="AS32" s="20"/>
      <c r="AT32" s="4">
        <f t="shared" si="60"/>
        <v>1767.6123828054165</v>
      </c>
      <c r="AU32" s="4">
        <f t="shared" si="61"/>
        <v>12602.054296832499</v>
      </c>
      <c r="AV32" s="4">
        <f t="shared" si="62"/>
        <v>173417.68061146207</v>
      </c>
      <c r="AW32" s="33"/>
      <c r="AX32" s="51">
        <f t="shared" si="74"/>
        <v>1412.0833333333335</v>
      </c>
      <c r="AY32" s="51">
        <f t="shared" si="63"/>
        <v>190.63125000000002</v>
      </c>
      <c r="AZ32" s="51">
        <f t="shared" si="75"/>
        <v>42.362500000000004</v>
      </c>
      <c r="BA32" s="51">
        <f t="shared" si="76"/>
        <v>94.293632805416664</v>
      </c>
      <c r="BB32" s="51">
        <f t="shared" si="77"/>
        <v>28.241666666666671</v>
      </c>
      <c r="BC32" s="52">
        <f t="shared" si="20"/>
        <v>0</v>
      </c>
      <c r="BD32" s="97"/>
      <c r="BE32" s="97"/>
      <c r="BF32" s="97">
        <f t="shared" si="64"/>
        <v>282.41666666666669</v>
      </c>
      <c r="BG32" s="97">
        <f t="shared" si="65"/>
        <v>336.58418333333333</v>
      </c>
      <c r="BH32" s="97">
        <f t="shared" si="66"/>
        <v>429.012</v>
      </c>
      <c r="BI32" s="97">
        <f t="shared" si="67"/>
        <v>6308.9999999999991</v>
      </c>
      <c r="BJ32" s="97">
        <f t="shared" si="68"/>
        <v>10097.5255</v>
      </c>
      <c r="BK32" s="97">
        <f t="shared" si="69"/>
        <v>56.827882500000008</v>
      </c>
      <c r="BL32" s="97">
        <f t="shared" si="70"/>
        <v>79.921914332499995</v>
      </c>
      <c r="BM32" s="97">
        <f t="shared" si="71"/>
        <v>565.76179683249995</v>
      </c>
      <c r="BN32" s="97">
        <f t="shared" si="23"/>
        <v>0</v>
      </c>
    </row>
    <row r="33" spans="1:66" s="179" customFormat="1" ht="12.75" customHeight="1" x14ac:dyDescent="0.25">
      <c r="A33" s="96">
        <v>21</v>
      </c>
      <c r="B33" s="17">
        <v>29</v>
      </c>
      <c r="C33" s="5" t="s">
        <v>43</v>
      </c>
      <c r="D33" s="5" t="s">
        <v>44</v>
      </c>
      <c r="E33" s="6">
        <v>15</v>
      </c>
      <c r="F33" s="6">
        <v>539</v>
      </c>
      <c r="G33" s="168">
        <v>940</v>
      </c>
      <c r="H33" s="214" t="s">
        <v>105</v>
      </c>
      <c r="I33" s="2" t="s">
        <v>106</v>
      </c>
      <c r="J33" s="2" t="s">
        <v>467</v>
      </c>
      <c r="K33" s="170">
        <v>33604</v>
      </c>
      <c r="L33" s="180">
        <v>5</v>
      </c>
      <c r="M33" s="180">
        <v>8</v>
      </c>
      <c r="N33" s="172" t="s">
        <v>63</v>
      </c>
      <c r="O33" s="173" t="s">
        <v>107</v>
      </c>
      <c r="P33" s="18" t="s">
        <v>72</v>
      </c>
      <c r="Q33" s="18" t="s">
        <v>75</v>
      </c>
      <c r="R33" s="2">
        <v>2</v>
      </c>
      <c r="S33" s="175">
        <v>9122</v>
      </c>
      <c r="T33" s="175">
        <v>450</v>
      </c>
      <c r="U33" s="176">
        <f t="shared" si="52"/>
        <v>9572</v>
      </c>
      <c r="V33" s="9">
        <v>350.5</v>
      </c>
      <c r="W33" s="9">
        <f t="shared" si="53"/>
        <v>1520.3333333333333</v>
      </c>
      <c r="X33" s="10">
        <f t="shared" si="54"/>
        <v>15953.333333333334</v>
      </c>
      <c r="Y33" s="4">
        <f t="shared" si="55"/>
        <v>4561</v>
      </c>
      <c r="Z33" s="4">
        <f t="shared" si="56"/>
        <v>1231.47</v>
      </c>
      <c r="AA33" s="4">
        <f t="shared" si="57"/>
        <v>273.65999999999997</v>
      </c>
      <c r="AB33" s="11">
        <f t="shared" si="58"/>
        <v>583.499704834</v>
      </c>
      <c r="AC33" s="4">
        <f t="shared" si="59"/>
        <v>182.44</v>
      </c>
      <c r="AD33" s="234">
        <v>745</v>
      </c>
      <c r="AE33" s="234">
        <v>70</v>
      </c>
      <c r="AF33" s="249">
        <f t="shared" si="72"/>
        <v>815</v>
      </c>
      <c r="AG33" s="178">
        <v>466</v>
      </c>
      <c r="AH33" s="178">
        <v>30</v>
      </c>
      <c r="AI33" s="240">
        <f t="shared" si="73"/>
        <v>496</v>
      </c>
      <c r="AJ33" s="12"/>
      <c r="AK33" s="4"/>
      <c r="AL33" s="4"/>
      <c r="AM33" s="4"/>
      <c r="AN33" s="4"/>
      <c r="AO33" s="4"/>
      <c r="AP33" s="4"/>
      <c r="AQ33" s="4"/>
      <c r="AR33" s="20"/>
      <c r="AS33" s="20"/>
      <c r="AT33" s="4">
        <f t="shared" si="60"/>
        <v>1898.8449508056667</v>
      </c>
      <c r="AU33" s="4">
        <f t="shared" si="61"/>
        <v>13404.569704833999</v>
      </c>
      <c r="AV33" s="4">
        <f t="shared" si="62"/>
        <v>184788.34807548035</v>
      </c>
      <c r="AW33" s="33"/>
      <c r="AX33" s="51">
        <f t="shared" si="74"/>
        <v>1520.3333333333333</v>
      </c>
      <c r="AY33" s="51">
        <f t="shared" si="63"/>
        <v>205.245</v>
      </c>
      <c r="AZ33" s="51">
        <f t="shared" si="75"/>
        <v>45.61</v>
      </c>
      <c r="BA33" s="51">
        <f t="shared" si="76"/>
        <v>97.249950805666657</v>
      </c>
      <c r="BB33" s="51">
        <f t="shared" si="77"/>
        <v>30.406666666666666</v>
      </c>
      <c r="BC33" s="52">
        <f t="shared" si="20"/>
        <v>0</v>
      </c>
      <c r="BD33" s="97"/>
      <c r="BE33" s="97"/>
      <c r="BF33" s="97">
        <f t="shared" si="64"/>
        <v>304.06666666666666</v>
      </c>
      <c r="BG33" s="97">
        <f t="shared" si="65"/>
        <v>362.3866533333333</v>
      </c>
      <c r="BH33" s="97">
        <f t="shared" si="66"/>
        <v>429.012</v>
      </c>
      <c r="BI33" s="97">
        <f t="shared" si="67"/>
        <v>6308.9999999999991</v>
      </c>
      <c r="BJ33" s="97">
        <f t="shared" si="68"/>
        <v>10871.5996</v>
      </c>
      <c r="BK33" s="97">
        <f t="shared" si="69"/>
        <v>68.438994000000008</v>
      </c>
      <c r="BL33" s="97">
        <f t="shared" si="70"/>
        <v>86.048710834000005</v>
      </c>
      <c r="BM33" s="97">
        <f t="shared" si="71"/>
        <v>583.499704834</v>
      </c>
      <c r="BN33" s="97">
        <f t="shared" si="23"/>
        <v>0</v>
      </c>
    </row>
    <row r="34" spans="1:66" s="179" customFormat="1" ht="12.75" customHeight="1" x14ac:dyDescent="0.25">
      <c r="A34" s="96">
        <v>22</v>
      </c>
      <c r="B34" s="17">
        <v>29</v>
      </c>
      <c r="C34" s="5" t="s">
        <v>43</v>
      </c>
      <c r="D34" s="5" t="s">
        <v>44</v>
      </c>
      <c r="E34" s="6">
        <v>15</v>
      </c>
      <c r="F34" s="6">
        <v>539</v>
      </c>
      <c r="G34" s="168">
        <v>1271</v>
      </c>
      <c r="H34" s="214" t="s">
        <v>660</v>
      </c>
      <c r="I34" s="2" t="s">
        <v>94</v>
      </c>
      <c r="J34" s="2" t="s">
        <v>467</v>
      </c>
      <c r="K34" s="170">
        <v>35373</v>
      </c>
      <c r="L34" s="180">
        <v>6</v>
      </c>
      <c r="M34" s="180">
        <v>7</v>
      </c>
      <c r="N34" s="172" t="s">
        <v>63</v>
      </c>
      <c r="O34" s="173" t="s">
        <v>91</v>
      </c>
      <c r="P34" s="18" t="s">
        <v>72</v>
      </c>
      <c r="Q34" s="18" t="s">
        <v>75</v>
      </c>
      <c r="R34" s="2">
        <v>2</v>
      </c>
      <c r="S34" s="199">
        <v>8472.5</v>
      </c>
      <c r="T34" s="199">
        <v>393.75</v>
      </c>
      <c r="U34" s="200">
        <f t="shared" si="52"/>
        <v>8866.25</v>
      </c>
      <c r="V34" s="9">
        <v>280.39999999999998</v>
      </c>
      <c r="W34" s="9">
        <f t="shared" si="53"/>
        <v>1412.0833333333335</v>
      </c>
      <c r="X34" s="10">
        <f t="shared" si="54"/>
        <v>14777.083333333334</v>
      </c>
      <c r="Y34" s="4">
        <f t="shared" si="55"/>
        <v>4236.25</v>
      </c>
      <c r="Z34" s="4">
        <f t="shared" si="56"/>
        <v>1143.7875000000001</v>
      </c>
      <c r="AA34" s="4">
        <f t="shared" si="57"/>
        <v>254.17499999999998</v>
      </c>
      <c r="AB34" s="11">
        <f t="shared" si="58"/>
        <v>565.76179683249995</v>
      </c>
      <c r="AC34" s="4">
        <f t="shared" si="59"/>
        <v>169.45000000000002</v>
      </c>
      <c r="AD34" s="189">
        <v>739.38</v>
      </c>
      <c r="AE34" s="189">
        <v>61.25</v>
      </c>
      <c r="AF34" s="249">
        <f t="shared" si="72"/>
        <v>800.63</v>
      </c>
      <c r="AG34" s="200">
        <v>512.75</v>
      </c>
      <c r="AH34" s="200">
        <v>26.25</v>
      </c>
      <c r="AI34" s="240">
        <f t="shared" si="73"/>
        <v>539</v>
      </c>
      <c r="AJ34" s="12"/>
      <c r="AK34" s="4"/>
      <c r="AL34" s="4"/>
      <c r="AM34" s="4"/>
      <c r="AN34" s="4"/>
      <c r="AO34" s="4"/>
      <c r="AP34" s="4"/>
      <c r="AQ34" s="4"/>
      <c r="AR34" s="20"/>
      <c r="AS34" s="20"/>
      <c r="AT34" s="4">
        <f t="shared" si="60"/>
        <v>1767.6123828054165</v>
      </c>
      <c r="AU34" s="4">
        <f t="shared" si="61"/>
        <v>12531.954296832499</v>
      </c>
      <c r="AV34" s="4">
        <f t="shared" si="62"/>
        <v>172576.48061146209</v>
      </c>
      <c r="AW34" s="33"/>
      <c r="AX34" s="51">
        <f t="shared" si="74"/>
        <v>1412.0833333333335</v>
      </c>
      <c r="AY34" s="51">
        <f t="shared" si="63"/>
        <v>190.63125000000002</v>
      </c>
      <c r="AZ34" s="51">
        <f t="shared" si="75"/>
        <v>42.362500000000004</v>
      </c>
      <c r="BA34" s="51">
        <f t="shared" si="76"/>
        <v>94.293632805416664</v>
      </c>
      <c r="BB34" s="51">
        <f t="shared" si="77"/>
        <v>28.241666666666671</v>
      </c>
      <c r="BC34" s="52">
        <f t="shared" si="20"/>
        <v>0</v>
      </c>
      <c r="BD34" s="97"/>
      <c r="BE34" s="97"/>
      <c r="BF34" s="97">
        <f t="shared" si="64"/>
        <v>282.41666666666669</v>
      </c>
      <c r="BG34" s="97">
        <f t="shared" si="65"/>
        <v>336.58418333333333</v>
      </c>
      <c r="BH34" s="97">
        <f t="shared" si="66"/>
        <v>429.012</v>
      </c>
      <c r="BI34" s="97">
        <f t="shared" si="67"/>
        <v>6308.9999999999991</v>
      </c>
      <c r="BJ34" s="97">
        <f t="shared" si="68"/>
        <v>10097.5255</v>
      </c>
      <c r="BK34" s="97">
        <f t="shared" si="69"/>
        <v>56.827882500000008</v>
      </c>
      <c r="BL34" s="97">
        <f t="shared" si="70"/>
        <v>79.921914332499995</v>
      </c>
      <c r="BM34" s="97">
        <f t="shared" si="71"/>
        <v>565.76179683249995</v>
      </c>
      <c r="BN34" s="97">
        <f t="shared" si="23"/>
        <v>0</v>
      </c>
    </row>
    <row r="35" spans="1:66" s="179" customFormat="1" ht="12.75" customHeight="1" x14ac:dyDescent="0.25">
      <c r="A35" s="96">
        <v>23</v>
      </c>
      <c r="B35" s="17">
        <v>29</v>
      </c>
      <c r="C35" s="5" t="s">
        <v>43</v>
      </c>
      <c r="D35" s="5" t="s">
        <v>44</v>
      </c>
      <c r="E35" s="6">
        <v>15</v>
      </c>
      <c r="F35" s="6">
        <v>539</v>
      </c>
      <c r="G35" s="168">
        <v>1290</v>
      </c>
      <c r="H35" s="169" t="s">
        <v>108</v>
      </c>
      <c r="I35" s="2" t="s">
        <v>551</v>
      </c>
      <c r="J35" s="2" t="s">
        <v>467</v>
      </c>
      <c r="K35" s="170">
        <v>35509</v>
      </c>
      <c r="L35" s="180">
        <v>5</v>
      </c>
      <c r="M35" s="180">
        <v>8</v>
      </c>
      <c r="N35" s="172" t="s">
        <v>63</v>
      </c>
      <c r="O35" s="173" t="s">
        <v>107</v>
      </c>
      <c r="P35" s="18" t="s">
        <v>72</v>
      </c>
      <c r="Q35" s="18" t="s">
        <v>75</v>
      </c>
      <c r="R35" s="2">
        <v>2</v>
      </c>
      <c r="S35" s="175">
        <v>9122</v>
      </c>
      <c r="T35" s="175">
        <v>450</v>
      </c>
      <c r="U35" s="176">
        <f t="shared" si="52"/>
        <v>9572</v>
      </c>
      <c r="V35" s="9">
        <v>280.39999999999998</v>
      </c>
      <c r="W35" s="9">
        <f t="shared" si="53"/>
        <v>1520.3333333333333</v>
      </c>
      <c r="X35" s="10">
        <f t="shared" si="54"/>
        <v>15953.333333333334</v>
      </c>
      <c r="Y35" s="4">
        <f t="shared" si="55"/>
        <v>4561</v>
      </c>
      <c r="Z35" s="4">
        <f t="shared" si="56"/>
        <v>1231.47</v>
      </c>
      <c r="AA35" s="4">
        <f t="shared" si="57"/>
        <v>273.65999999999997</v>
      </c>
      <c r="AB35" s="11">
        <f t="shared" si="58"/>
        <v>583.499704834</v>
      </c>
      <c r="AC35" s="4">
        <f t="shared" si="59"/>
        <v>182.44</v>
      </c>
      <c r="AD35" s="234">
        <v>745</v>
      </c>
      <c r="AE35" s="234">
        <v>70</v>
      </c>
      <c r="AF35" s="249">
        <f t="shared" si="72"/>
        <v>815</v>
      </c>
      <c r="AG35" s="178">
        <v>466</v>
      </c>
      <c r="AH35" s="178">
        <v>30</v>
      </c>
      <c r="AI35" s="240">
        <f t="shared" si="73"/>
        <v>496</v>
      </c>
      <c r="AJ35" s="12"/>
      <c r="AK35" s="4"/>
      <c r="AL35" s="4"/>
      <c r="AM35" s="4"/>
      <c r="AN35" s="4"/>
      <c r="AO35" s="4"/>
      <c r="AP35" s="4"/>
      <c r="AQ35" s="4"/>
      <c r="AR35" s="20"/>
      <c r="AS35" s="20"/>
      <c r="AT35" s="4">
        <f t="shared" si="60"/>
        <v>1898.8449508056667</v>
      </c>
      <c r="AU35" s="4">
        <f t="shared" si="61"/>
        <v>13334.469704833999</v>
      </c>
      <c r="AV35" s="4">
        <f t="shared" si="62"/>
        <v>183947.14807548033</v>
      </c>
      <c r="AW35" s="33"/>
      <c r="AX35" s="51">
        <f t="shared" si="74"/>
        <v>1520.3333333333333</v>
      </c>
      <c r="AY35" s="51">
        <f t="shared" si="63"/>
        <v>205.245</v>
      </c>
      <c r="AZ35" s="51">
        <f t="shared" si="75"/>
        <v>45.61</v>
      </c>
      <c r="BA35" s="51">
        <f t="shared" si="76"/>
        <v>97.249950805666657</v>
      </c>
      <c r="BB35" s="51">
        <f t="shared" si="77"/>
        <v>30.406666666666666</v>
      </c>
      <c r="BC35" s="52">
        <f t="shared" si="20"/>
        <v>0</v>
      </c>
      <c r="BD35" s="97"/>
      <c r="BE35" s="97"/>
      <c r="BF35" s="97">
        <f t="shared" si="64"/>
        <v>304.06666666666666</v>
      </c>
      <c r="BG35" s="97">
        <f t="shared" si="65"/>
        <v>362.3866533333333</v>
      </c>
      <c r="BH35" s="97">
        <f t="shared" si="66"/>
        <v>429.012</v>
      </c>
      <c r="BI35" s="97">
        <f t="shared" si="67"/>
        <v>6308.9999999999991</v>
      </c>
      <c r="BJ35" s="97">
        <f t="shared" si="68"/>
        <v>10871.5996</v>
      </c>
      <c r="BK35" s="97">
        <f t="shared" si="69"/>
        <v>68.438994000000008</v>
      </c>
      <c r="BL35" s="97">
        <f t="shared" si="70"/>
        <v>86.048710834000005</v>
      </c>
      <c r="BM35" s="97">
        <f t="shared" si="71"/>
        <v>583.499704834</v>
      </c>
      <c r="BN35" s="97">
        <f t="shared" si="23"/>
        <v>0</v>
      </c>
    </row>
    <row r="36" spans="1:66" s="179" customFormat="1" ht="12.75" customHeight="1" x14ac:dyDescent="0.25">
      <c r="A36" s="96">
        <v>24</v>
      </c>
      <c r="B36" s="17">
        <v>29</v>
      </c>
      <c r="C36" s="5" t="s">
        <v>43</v>
      </c>
      <c r="D36" s="5" t="s">
        <v>44</v>
      </c>
      <c r="E36" s="6">
        <v>15</v>
      </c>
      <c r="F36" s="6">
        <v>539</v>
      </c>
      <c r="G36" s="168">
        <v>1303</v>
      </c>
      <c r="H36" s="214" t="s">
        <v>95</v>
      </c>
      <c r="I36" s="2" t="s">
        <v>96</v>
      </c>
      <c r="J36" s="2" t="s">
        <v>467</v>
      </c>
      <c r="K36" s="170">
        <v>35544</v>
      </c>
      <c r="L36" s="180">
        <v>6</v>
      </c>
      <c r="M36" s="180">
        <v>7</v>
      </c>
      <c r="N36" s="172" t="s">
        <v>63</v>
      </c>
      <c r="O36" s="173" t="s">
        <v>91</v>
      </c>
      <c r="P36" s="18" t="s">
        <v>72</v>
      </c>
      <c r="Q36" s="18" t="s">
        <v>75</v>
      </c>
      <c r="R36" s="2">
        <v>2</v>
      </c>
      <c r="S36" s="199">
        <v>8472.5</v>
      </c>
      <c r="T36" s="199">
        <v>393.75</v>
      </c>
      <c r="U36" s="200">
        <f t="shared" si="52"/>
        <v>8866.25</v>
      </c>
      <c r="V36" s="9">
        <v>280.39999999999998</v>
      </c>
      <c r="W36" s="9">
        <f t="shared" si="53"/>
        <v>1412.0833333333335</v>
      </c>
      <c r="X36" s="10">
        <f t="shared" si="54"/>
        <v>14777.083333333334</v>
      </c>
      <c r="Y36" s="4">
        <f t="shared" si="55"/>
        <v>4236.25</v>
      </c>
      <c r="Z36" s="4">
        <f t="shared" si="56"/>
        <v>1143.7875000000001</v>
      </c>
      <c r="AA36" s="4">
        <f t="shared" si="57"/>
        <v>254.17499999999998</v>
      </c>
      <c r="AB36" s="11">
        <f t="shared" si="58"/>
        <v>565.76179683249995</v>
      </c>
      <c r="AC36" s="4">
        <f t="shared" si="59"/>
        <v>169.45000000000002</v>
      </c>
      <c r="AD36" s="189">
        <v>739.38</v>
      </c>
      <c r="AE36" s="189">
        <v>61.25</v>
      </c>
      <c r="AF36" s="249">
        <f t="shared" si="72"/>
        <v>800.63</v>
      </c>
      <c r="AG36" s="200">
        <v>512.75</v>
      </c>
      <c r="AH36" s="200">
        <v>26.25</v>
      </c>
      <c r="AI36" s="240">
        <f t="shared" si="73"/>
        <v>539</v>
      </c>
      <c r="AJ36" s="12"/>
      <c r="AK36" s="4"/>
      <c r="AL36" s="4"/>
      <c r="AM36" s="4"/>
      <c r="AN36" s="4"/>
      <c r="AO36" s="4"/>
      <c r="AP36" s="4"/>
      <c r="AQ36" s="4"/>
      <c r="AR36" s="20"/>
      <c r="AS36" s="20"/>
      <c r="AT36" s="4">
        <f t="shared" si="60"/>
        <v>1767.6123828054165</v>
      </c>
      <c r="AU36" s="4">
        <f t="shared" si="61"/>
        <v>12531.954296832499</v>
      </c>
      <c r="AV36" s="4">
        <f t="shared" si="62"/>
        <v>172576.48061146209</v>
      </c>
      <c r="AW36" s="33"/>
      <c r="AX36" s="51">
        <f t="shared" si="74"/>
        <v>1412.0833333333335</v>
      </c>
      <c r="AY36" s="51">
        <f t="shared" si="63"/>
        <v>190.63125000000002</v>
      </c>
      <c r="AZ36" s="51">
        <f t="shared" si="75"/>
        <v>42.362500000000004</v>
      </c>
      <c r="BA36" s="51">
        <f t="shared" si="76"/>
        <v>94.293632805416664</v>
      </c>
      <c r="BB36" s="51">
        <f t="shared" si="77"/>
        <v>28.241666666666671</v>
      </c>
      <c r="BC36" s="52">
        <f t="shared" si="20"/>
        <v>0</v>
      </c>
      <c r="BD36" s="97"/>
      <c r="BE36" s="97"/>
      <c r="BF36" s="97">
        <f t="shared" si="64"/>
        <v>282.41666666666669</v>
      </c>
      <c r="BG36" s="97">
        <f t="shared" si="65"/>
        <v>336.58418333333333</v>
      </c>
      <c r="BH36" s="97">
        <f t="shared" si="66"/>
        <v>429.012</v>
      </c>
      <c r="BI36" s="97">
        <f t="shared" si="67"/>
        <v>6308.9999999999991</v>
      </c>
      <c r="BJ36" s="97">
        <f t="shared" si="68"/>
        <v>10097.5255</v>
      </c>
      <c r="BK36" s="97">
        <f t="shared" si="69"/>
        <v>56.827882500000008</v>
      </c>
      <c r="BL36" s="97">
        <f t="shared" si="70"/>
        <v>79.921914332499995</v>
      </c>
      <c r="BM36" s="97">
        <f t="shared" si="71"/>
        <v>565.76179683249995</v>
      </c>
      <c r="BN36" s="97">
        <f t="shared" si="23"/>
        <v>0</v>
      </c>
    </row>
    <row r="37" spans="1:66" s="179" customFormat="1" ht="12.75" customHeight="1" x14ac:dyDescent="0.25">
      <c r="A37" s="96">
        <v>25</v>
      </c>
      <c r="B37" s="17">
        <v>29</v>
      </c>
      <c r="C37" s="5" t="s">
        <v>43</v>
      </c>
      <c r="D37" s="5" t="s">
        <v>44</v>
      </c>
      <c r="E37" s="6">
        <v>15</v>
      </c>
      <c r="F37" s="6">
        <v>539</v>
      </c>
      <c r="G37" s="168">
        <v>1357</v>
      </c>
      <c r="H37" s="169" t="s">
        <v>109</v>
      </c>
      <c r="I37" s="2" t="s">
        <v>110</v>
      </c>
      <c r="J37" s="2" t="s">
        <v>467</v>
      </c>
      <c r="K37" s="170">
        <v>35921</v>
      </c>
      <c r="L37" s="180">
        <v>5</v>
      </c>
      <c r="M37" s="180">
        <v>8</v>
      </c>
      <c r="N37" s="172" t="s">
        <v>63</v>
      </c>
      <c r="O37" s="173" t="s">
        <v>107</v>
      </c>
      <c r="P37" s="18" t="s">
        <v>72</v>
      </c>
      <c r="Q37" s="18" t="s">
        <v>75</v>
      </c>
      <c r="R37" s="2">
        <v>2</v>
      </c>
      <c r="S37" s="175">
        <v>9122</v>
      </c>
      <c r="T37" s="175">
        <v>450</v>
      </c>
      <c r="U37" s="176">
        <f t="shared" si="52"/>
        <v>9572</v>
      </c>
      <c r="V37" s="9">
        <v>280.39999999999998</v>
      </c>
      <c r="W37" s="9">
        <f t="shared" si="53"/>
        <v>1520.3333333333333</v>
      </c>
      <c r="X37" s="10">
        <f t="shared" si="54"/>
        <v>15953.333333333334</v>
      </c>
      <c r="Y37" s="4">
        <f t="shared" si="55"/>
        <v>4561</v>
      </c>
      <c r="Z37" s="4">
        <f t="shared" si="56"/>
        <v>1231.47</v>
      </c>
      <c r="AA37" s="4">
        <f t="shared" si="57"/>
        <v>273.65999999999997</v>
      </c>
      <c r="AB37" s="11">
        <f t="shared" si="58"/>
        <v>583.499704834</v>
      </c>
      <c r="AC37" s="4">
        <f t="shared" si="59"/>
        <v>182.44</v>
      </c>
      <c r="AD37" s="234">
        <v>745</v>
      </c>
      <c r="AE37" s="234">
        <v>70</v>
      </c>
      <c r="AF37" s="249">
        <f t="shared" si="72"/>
        <v>815</v>
      </c>
      <c r="AG37" s="178">
        <v>466</v>
      </c>
      <c r="AH37" s="178">
        <v>30</v>
      </c>
      <c r="AI37" s="240">
        <f t="shared" si="73"/>
        <v>496</v>
      </c>
      <c r="AJ37" s="12"/>
      <c r="AK37" s="4"/>
      <c r="AL37" s="4"/>
      <c r="AM37" s="4"/>
      <c r="AN37" s="4"/>
      <c r="AO37" s="4"/>
      <c r="AP37" s="4"/>
      <c r="AQ37" s="4"/>
      <c r="AR37" s="20"/>
      <c r="AS37" s="20"/>
      <c r="AT37" s="4">
        <f t="shared" si="60"/>
        <v>1898.8449508056667</v>
      </c>
      <c r="AU37" s="4">
        <f t="shared" si="61"/>
        <v>13334.469704833999</v>
      </c>
      <c r="AV37" s="4">
        <f t="shared" si="62"/>
        <v>183947.14807548033</v>
      </c>
      <c r="AW37" s="33"/>
      <c r="AX37" s="51">
        <f t="shared" si="74"/>
        <v>1520.3333333333333</v>
      </c>
      <c r="AY37" s="51">
        <f t="shared" si="63"/>
        <v>205.245</v>
      </c>
      <c r="AZ37" s="51">
        <f t="shared" si="75"/>
        <v>45.61</v>
      </c>
      <c r="BA37" s="51">
        <f t="shared" si="76"/>
        <v>97.249950805666657</v>
      </c>
      <c r="BB37" s="51">
        <f t="shared" si="77"/>
        <v>30.406666666666666</v>
      </c>
      <c r="BC37" s="52">
        <f t="shared" si="20"/>
        <v>0</v>
      </c>
      <c r="BD37" s="97"/>
      <c r="BE37" s="97"/>
      <c r="BF37" s="97">
        <f t="shared" si="64"/>
        <v>304.06666666666666</v>
      </c>
      <c r="BG37" s="97">
        <f t="shared" si="65"/>
        <v>362.3866533333333</v>
      </c>
      <c r="BH37" s="97">
        <f t="shared" si="66"/>
        <v>429.012</v>
      </c>
      <c r="BI37" s="97">
        <f t="shared" si="67"/>
        <v>6308.9999999999991</v>
      </c>
      <c r="BJ37" s="97">
        <f t="shared" si="68"/>
        <v>10871.5996</v>
      </c>
      <c r="BK37" s="97">
        <f t="shared" si="69"/>
        <v>68.438994000000008</v>
      </c>
      <c r="BL37" s="97">
        <f t="shared" si="70"/>
        <v>86.048710834000005</v>
      </c>
      <c r="BM37" s="97">
        <f t="shared" si="71"/>
        <v>583.499704834</v>
      </c>
      <c r="BN37" s="97">
        <f t="shared" si="23"/>
        <v>0</v>
      </c>
    </row>
    <row r="38" spans="1:66" s="179" customFormat="1" ht="12.75" customHeight="1" x14ac:dyDescent="0.25">
      <c r="A38" s="96">
        <v>26</v>
      </c>
      <c r="B38" s="17">
        <v>29</v>
      </c>
      <c r="C38" s="5" t="s">
        <v>43</v>
      </c>
      <c r="D38" s="5" t="s">
        <v>44</v>
      </c>
      <c r="E38" s="6">
        <v>15</v>
      </c>
      <c r="F38" s="6">
        <v>539</v>
      </c>
      <c r="G38" s="168">
        <v>1430</v>
      </c>
      <c r="H38" s="214" t="s">
        <v>97</v>
      </c>
      <c r="I38" s="2" t="s">
        <v>98</v>
      </c>
      <c r="J38" s="2" t="s">
        <v>467</v>
      </c>
      <c r="K38" s="170">
        <v>36339</v>
      </c>
      <c r="L38" s="180">
        <v>6</v>
      </c>
      <c r="M38" s="180">
        <v>7</v>
      </c>
      <c r="N38" s="172" t="s">
        <v>63</v>
      </c>
      <c r="O38" s="173" t="s">
        <v>91</v>
      </c>
      <c r="P38" s="18" t="s">
        <v>72</v>
      </c>
      <c r="Q38" s="18" t="s">
        <v>75</v>
      </c>
      <c r="R38" s="2">
        <v>2</v>
      </c>
      <c r="S38" s="199">
        <v>8472.5</v>
      </c>
      <c r="T38" s="199">
        <v>393.75</v>
      </c>
      <c r="U38" s="200">
        <f t="shared" si="52"/>
        <v>8866.25</v>
      </c>
      <c r="V38" s="9">
        <v>280.39999999999998</v>
      </c>
      <c r="W38" s="9">
        <f t="shared" si="53"/>
        <v>1412.0833333333335</v>
      </c>
      <c r="X38" s="10">
        <f t="shared" si="54"/>
        <v>14777.083333333334</v>
      </c>
      <c r="Y38" s="4">
        <f t="shared" si="55"/>
        <v>4236.25</v>
      </c>
      <c r="Z38" s="4">
        <f t="shared" si="56"/>
        <v>1143.7875000000001</v>
      </c>
      <c r="AA38" s="4">
        <f t="shared" si="57"/>
        <v>254.17499999999998</v>
      </c>
      <c r="AB38" s="11">
        <f t="shared" si="58"/>
        <v>565.76179683249995</v>
      </c>
      <c r="AC38" s="4">
        <f t="shared" si="59"/>
        <v>169.45000000000002</v>
      </c>
      <c r="AD38" s="189">
        <v>739.38</v>
      </c>
      <c r="AE38" s="189">
        <v>61.25</v>
      </c>
      <c r="AF38" s="249">
        <f t="shared" si="72"/>
        <v>800.63</v>
      </c>
      <c r="AG38" s="200">
        <v>512.75</v>
      </c>
      <c r="AH38" s="200">
        <v>26.25</v>
      </c>
      <c r="AI38" s="240">
        <f t="shared" si="73"/>
        <v>539</v>
      </c>
      <c r="AJ38" s="12"/>
      <c r="AK38" s="4"/>
      <c r="AL38" s="4"/>
      <c r="AM38" s="4"/>
      <c r="AN38" s="4"/>
      <c r="AO38" s="4"/>
      <c r="AP38" s="4"/>
      <c r="AQ38" s="4"/>
      <c r="AR38" s="20"/>
      <c r="AS38" s="20"/>
      <c r="AT38" s="4">
        <f t="shared" si="60"/>
        <v>1767.6123828054165</v>
      </c>
      <c r="AU38" s="4">
        <f t="shared" si="61"/>
        <v>12531.954296832499</v>
      </c>
      <c r="AV38" s="4">
        <f t="shared" si="62"/>
        <v>172576.48061146209</v>
      </c>
      <c r="AW38" s="33"/>
      <c r="AX38" s="51">
        <f t="shared" si="74"/>
        <v>1412.0833333333335</v>
      </c>
      <c r="AY38" s="51">
        <f t="shared" si="63"/>
        <v>190.63125000000002</v>
      </c>
      <c r="AZ38" s="51">
        <f t="shared" si="75"/>
        <v>42.362500000000004</v>
      </c>
      <c r="BA38" s="51">
        <f t="shared" si="76"/>
        <v>94.293632805416664</v>
      </c>
      <c r="BB38" s="51">
        <f t="shared" si="77"/>
        <v>28.241666666666671</v>
      </c>
      <c r="BC38" s="52">
        <f t="shared" si="20"/>
        <v>0</v>
      </c>
      <c r="BD38" s="97"/>
      <c r="BE38" s="97"/>
      <c r="BF38" s="97">
        <f t="shared" si="64"/>
        <v>282.41666666666669</v>
      </c>
      <c r="BG38" s="97">
        <f t="shared" si="65"/>
        <v>336.58418333333333</v>
      </c>
      <c r="BH38" s="97">
        <f t="shared" si="66"/>
        <v>429.012</v>
      </c>
      <c r="BI38" s="97">
        <f t="shared" si="67"/>
        <v>6308.9999999999991</v>
      </c>
      <c r="BJ38" s="97">
        <f t="shared" si="68"/>
        <v>10097.5255</v>
      </c>
      <c r="BK38" s="97">
        <f t="shared" si="69"/>
        <v>56.827882500000008</v>
      </c>
      <c r="BL38" s="97">
        <f t="shared" si="70"/>
        <v>79.921914332499995</v>
      </c>
      <c r="BM38" s="97">
        <f t="shared" si="71"/>
        <v>565.76179683249995</v>
      </c>
      <c r="BN38" s="97">
        <f t="shared" si="23"/>
        <v>0</v>
      </c>
    </row>
    <row r="39" spans="1:66" s="179" customFormat="1" ht="12.75" customHeight="1" x14ac:dyDescent="0.25">
      <c r="A39" s="96">
        <v>27</v>
      </c>
      <c r="B39" s="17">
        <v>29</v>
      </c>
      <c r="C39" s="5" t="s">
        <v>43</v>
      </c>
      <c r="D39" s="5" t="s">
        <v>44</v>
      </c>
      <c r="E39" s="6">
        <v>15</v>
      </c>
      <c r="F39" s="6">
        <v>539</v>
      </c>
      <c r="G39" s="168">
        <v>1490</v>
      </c>
      <c r="H39" s="214" t="s">
        <v>99</v>
      </c>
      <c r="I39" s="2" t="s">
        <v>661</v>
      </c>
      <c r="J39" s="2" t="s">
        <v>467</v>
      </c>
      <c r="K39" s="170">
        <v>36740</v>
      </c>
      <c r="L39" s="180">
        <v>6</v>
      </c>
      <c r="M39" s="180">
        <v>7</v>
      </c>
      <c r="N39" s="172" t="s">
        <v>63</v>
      </c>
      <c r="O39" s="173" t="s">
        <v>91</v>
      </c>
      <c r="P39" s="18" t="s">
        <v>72</v>
      </c>
      <c r="Q39" s="18" t="s">
        <v>75</v>
      </c>
      <c r="R39" s="2">
        <v>2</v>
      </c>
      <c r="S39" s="199">
        <v>8472.5</v>
      </c>
      <c r="T39" s="199">
        <v>393.75</v>
      </c>
      <c r="U39" s="200">
        <f t="shared" si="52"/>
        <v>8866.25</v>
      </c>
      <c r="V39" s="9">
        <v>280.39999999999998</v>
      </c>
      <c r="W39" s="9">
        <f t="shared" si="53"/>
        <v>1412.0833333333335</v>
      </c>
      <c r="X39" s="10">
        <f t="shared" si="54"/>
        <v>14777.083333333334</v>
      </c>
      <c r="Y39" s="4">
        <f t="shared" si="55"/>
        <v>4236.25</v>
      </c>
      <c r="Z39" s="4">
        <f t="shared" si="56"/>
        <v>1143.7875000000001</v>
      </c>
      <c r="AA39" s="4">
        <f t="shared" si="57"/>
        <v>254.17499999999998</v>
      </c>
      <c r="AB39" s="11">
        <f t="shared" si="58"/>
        <v>565.76179683249995</v>
      </c>
      <c r="AC39" s="4">
        <f t="shared" si="59"/>
        <v>169.45000000000002</v>
      </c>
      <c r="AD39" s="189">
        <v>739.38</v>
      </c>
      <c r="AE39" s="189">
        <v>61.25</v>
      </c>
      <c r="AF39" s="249">
        <f t="shared" si="72"/>
        <v>800.63</v>
      </c>
      <c r="AG39" s="200">
        <v>512.75</v>
      </c>
      <c r="AH39" s="200">
        <v>26.25</v>
      </c>
      <c r="AI39" s="240">
        <f t="shared" si="73"/>
        <v>539</v>
      </c>
      <c r="AJ39" s="12"/>
      <c r="AK39" s="4"/>
      <c r="AL39" s="4"/>
      <c r="AM39" s="4"/>
      <c r="AN39" s="4"/>
      <c r="AO39" s="4"/>
      <c r="AP39" s="4"/>
      <c r="AQ39" s="4"/>
      <c r="AR39" s="20"/>
      <c r="AS39" s="20"/>
      <c r="AT39" s="4">
        <f t="shared" si="60"/>
        <v>1767.6123828054165</v>
      </c>
      <c r="AU39" s="4">
        <f t="shared" si="61"/>
        <v>12531.954296832499</v>
      </c>
      <c r="AV39" s="4">
        <f t="shared" si="62"/>
        <v>172576.48061146209</v>
      </c>
      <c r="AW39" s="33"/>
      <c r="AX39" s="51">
        <f t="shared" si="74"/>
        <v>1412.0833333333335</v>
      </c>
      <c r="AY39" s="51">
        <f t="shared" si="63"/>
        <v>190.63125000000002</v>
      </c>
      <c r="AZ39" s="51">
        <f t="shared" si="75"/>
        <v>42.362500000000004</v>
      </c>
      <c r="BA39" s="51">
        <f t="shared" si="76"/>
        <v>94.293632805416664</v>
      </c>
      <c r="BB39" s="51">
        <f t="shared" si="77"/>
        <v>28.241666666666671</v>
      </c>
      <c r="BC39" s="52">
        <f t="shared" si="20"/>
        <v>0</v>
      </c>
      <c r="BD39" s="97"/>
      <c r="BE39" s="97"/>
      <c r="BF39" s="97">
        <f t="shared" si="64"/>
        <v>282.41666666666669</v>
      </c>
      <c r="BG39" s="97">
        <f t="shared" si="65"/>
        <v>336.58418333333333</v>
      </c>
      <c r="BH39" s="97">
        <f t="shared" si="66"/>
        <v>429.012</v>
      </c>
      <c r="BI39" s="97">
        <f t="shared" si="67"/>
        <v>6308.9999999999991</v>
      </c>
      <c r="BJ39" s="97">
        <f t="shared" si="68"/>
        <v>10097.5255</v>
      </c>
      <c r="BK39" s="97">
        <f t="shared" si="69"/>
        <v>56.827882500000008</v>
      </c>
      <c r="BL39" s="97">
        <f t="shared" si="70"/>
        <v>79.921914332499995</v>
      </c>
      <c r="BM39" s="97">
        <f t="shared" si="71"/>
        <v>565.76179683249995</v>
      </c>
      <c r="BN39" s="97">
        <f t="shared" si="23"/>
        <v>0</v>
      </c>
    </row>
    <row r="40" spans="1:66" s="179" customFormat="1" ht="12.75" customHeight="1" x14ac:dyDescent="0.25">
      <c r="A40" s="96">
        <v>28</v>
      </c>
      <c r="B40" s="17">
        <v>29</v>
      </c>
      <c r="C40" s="5" t="s">
        <v>43</v>
      </c>
      <c r="D40" s="5" t="s">
        <v>44</v>
      </c>
      <c r="E40" s="6">
        <v>15</v>
      </c>
      <c r="F40" s="6">
        <v>539</v>
      </c>
      <c r="G40" s="168">
        <v>1864</v>
      </c>
      <c r="H40" s="214" t="s">
        <v>100</v>
      </c>
      <c r="I40" s="2" t="s">
        <v>552</v>
      </c>
      <c r="J40" s="2" t="s">
        <v>467</v>
      </c>
      <c r="K40" s="170">
        <v>40010</v>
      </c>
      <c r="L40" s="180">
        <v>6</v>
      </c>
      <c r="M40" s="180">
        <v>7</v>
      </c>
      <c r="N40" s="172" t="s">
        <v>63</v>
      </c>
      <c r="O40" s="173" t="s">
        <v>91</v>
      </c>
      <c r="P40" s="18" t="s">
        <v>72</v>
      </c>
      <c r="Q40" s="18" t="s">
        <v>75</v>
      </c>
      <c r="R40" s="2">
        <v>2</v>
      </c>
      <c r="S40" s="199">
        <v>8472.5</v>
      </c>
      <c r="T40" s="199">
        <v>393.75</v>
      </c>
      <c r="U40" s="200">
        <f t="shared" si="52"/>
        <v>8866.25</v>
      </c>
      <c r="V40" s="9">
        <v>140.19999999999999</v>
      </c>
      <c r="W40" s="9">
        <f t="shared" si="53"/>
        <v>1412.0833333333335</v>
      </c>
      <c r="X40" s="10">
        <f t="shared" si="54"/>
        <v>14777.083333333334</v>
      </c>
      <c r="Y40" s="4">
        <f t="shared" si="55"/>
        <v>4236.25</v>
      </c>
      <c r="Z40" s="4">
        <f t="shared" si="56"/>
        <v>1143.7875000000001</v>
      </c>
      <c r="AA40" s="4">
        <f t="shared" si="57"/>
        <v>254.17499999999998</v>
      </c>
      <c r="AB40" s="11">
        <f t="shared" si="58"/>
        <v>565.76179683249995</v>
      </c>
      <c r="AC40" s="4">
        <f t="shared" si="59"/>
        <v>169.45000000000002</v>
      </c>
      <c r="AD40" s="189">
        <v>739.38</v>
      </c>
      <c r="AE40" s="189">
        <v>61.25</v>
      </c>
      <c r="AF40" s="249">
        <f t="shared" si="72"/>
        <v>800.63</v>
      </c>
      <c r="AG40" s="200">
        <v>512.75</v>
      </c>
      <c r="AH40" s="200">
        <v>26.25</v>
      </c>
      <c r="AI40" s="240">
        <f t="shared" si="73"/>
        <v>539</v>
      </c>
      <c r="AJ40" s="12"/>
      <c r="AK40" s="4"/>
      <c r="AL40" s="4"/>
      <c r="AM40" s="4"/>
      <c r="AN40" s="4"/>
      <c r="AO40" s="4"/>
      <c r="AP40" s="4"/>
      <c r="AQ40" s="4"/>
      <c r="AR40" s="20"/>
      <c r="AS40" s="20"/>
      <c r="AT40" s="4">
        <f t="shared" si="60"/>
        <v>1767.6123828054165</v>
      </c>
      <c r="AU40" s="4">
        <f t="shared" si="61"/>
        <v>12391.7542968325</v>
      </c>
      <c r="AV40" s="4">
        <f t="shared" si="62"/>
        <v>170894.08061146209</v>
      </c>
      <c r="AW40" s="33"/>
      <c r="AX40" s="51">
        <f t="shared" si="74"/>
        <v>1412.0833333333335</v>
      </c>
      <c r="AY40" s="51">
        <f t="shared" si="63"/>
        <v>190.63125000000002</v>
      </c>
      <c r="AZ40" s="51">
        <f t="shared" si="75"/>
        <v>42.362500000000004</v>
      </c>
      <c r="BA40" s="51">
        <f t="shared" si="76"/>
        <v>94.293632805416664</v>
      </c>
      <c r="BB40" s="51">
        <f t="shared" si="77"/>
        <v>28.241666666666671</v>
      </c>
      <c r="BC40" s="52">
        <f t="shared" si="20"/>
        <v>0</v>
      </c>
      <c r="BD40" s="97"/>
      <c r="BE40" s="97"/>
      <c r="BF40" s="97">
        <f t="shared" si="64"/>
        <v>282.41666666666669</v>
      </c>
      <c r="BG40" s="97">
        <f t="shared" si="65"/>
        <v>336.58418333333333</v>
      </c>
      <c r="BH40" s="97">
        <f t="shared" si="66"/>
        <v>429.012</v>
      </c>
      <c r="BI40" s="97">
        <f t="shared" si="67"/>
        <v>6308.9999999999991</v>
      </c>
      <c r="BJ40" s="97">
        <f t="shared" si="68"/>
        <v>10097.5255</v>
      </c>
      <c r="BK40" s="97">
        <f t="shared" si="69"/>
        <v>56.827882500000008</v>
      </c>
      <c r="BL40" s="97">
        <f t="shared" si="70"/>
        <v>79.921914332499995</v>
      </c>
      <c r="BM40" s="97">
        <f t="shared" si="71"/>
        <v>565.76179683249995</v>
      </c>
      <c r="BN40" s="97">
        <f t="shared" si="23"/>
        <v>0</v>
      </c>
    </row>
    <row r="41" spans="1:66" s="179" customFormat="1" ht="12.75" customHeight="1" x14ac:dyDescent="0.25">
      <c r="A41" s="96">
        <v>29</v>
      </c>
      <c r="B41" s="17">
        <v>29</v>
      </c>
      <c r="C41" s="5" t="s">
        <v>43</v>
      </c>
      <c r="D41" s="5" t="s">
        <v>44</v>
      </c>
      <c r="E41" s="6">
        <v>15</v>
      </c>
      <c r="F41" s="6">
        <v>539</v>
      </c>
      <c r="G41" s="168">
        <v>1875</v>
      </c>
      <c r="H41" s="214" t="s">
        <v>104</v>
      </c>
      <c r="I41" s="2" t="s">
        <v>553</v>
      </c>
      <c r="J41" s="2" t="s">
        <v>467</v>
      </c>
      <c r="K41" s="170">
        <v>40253</v>
      </c>
      <c r="L41" s="180">
        <v>6</v>
      </c>
      <c r="M41" s="180">
        <v>10</v>
      </c>
      <c r="N41" s="172" t="s">
        <v>63</v>
      </c>
      <c r="O41" s="173" t="s">
        <v>420</v>
      </c>
      <c r="P41" s="18" t="s">
        <v>72</v>
      </c>
      <c r="Q41" s="18" t="s">
        <v>75</v>
      </c>
      <c r="R41" s="2">
        <v>2</v>
      </c>
      <c r="S41" s="175">
        <v>9683</v>
      </c>
      <c r="T41" s="175">
        <v>450</v>
      </c>
      <c r="U41" s="176">
        <f t="shared" si="52"/>
        <v>10133</v>
      </c>
      <c r="V41" s="9">
        <v>140.19999999999999</v>
      </c>
      <c r="W41" s="9">
        <f t="shared" si="53"/>
        <v>1613.8333333333333</v>
      </c>
      <c r="X41" s="10">
        <f t="shared" si="54"/>
        <v>16888.333333333332</v>
      </c>
      <c r="Y41" s="4">
        <f t="shared" si="55"/>
        <v>4841.5</v>
      </c>
      <c r="Z41" s="4">
        <f t="shared" si="56"/>
        <v>1307.2050000000002</v>
      </c>
      <c r="AA41" s="4">
        <f t="shared" si="57"/>
        <v>290.49</v>
      </c>
      <c r="AB41" s="11">
        <f t="shared" si="58"/>
        <v>598.82066925100003</v>
      </c>
      <c r="AC41" s="4">
        <f t="shared" si="59"/>
        <v>193.66</v>
      </c>
      <c r="AD41" s="177">
        <v>845</v>
      </c>
      <c r="AE41" s="177">
        <v>70</v>
      </c>
      <c r="AF41" s="249">
        <f t="shared" si="72"/>
        <v>915</v>
      </c>
      <c r="AG41" s="178">
        <v>586</v>
      </c>
      <c r="AH41" s="178">
        <v>30</v>
      </c>
      <c r="AI41" s="240">
        <f t="shared" si="73"/>
        <v>616</v>
      </c>
      <c r="AJ41" s="12"/>
      <c r="AK41" s="4"/>
      <c r="AL41" s="4"/>
      <c r="AM41" s="4"/>
      <c r="AN41" s="4"/>
      <c r="AO41" s="4"/>
      <c r="AP41" s="4"/>
      <c r="AQ41" s="4"/>
      <c r="AR41" s="20"/>
      <c r="AS41" s="20"/>
      <c r="AT41" s="4">
        <f t="shared" si="60"/>
        <v>2012.1959448751666</v>
      </c>
      <c r="AU41" s="4">
        <f t="shared" si="61"/>
        <v>14094.375669251</v>
      </c>
      <c r="AV41" s="4">
        <f t="shared" si="62"/>
        <v>194488.37064255384</v>
      </c>
      <c r="AW41" s="33"/>
      <c r="AX41" s="51">
        <f t="shared" si="74"/>
        <v>1613.8333333333333</v>
      </c>
      <c r="AY41" s="51">
        <f t="shared" si="63"/>
        <v>217.86750000000001</v>
      </c>
      <c r="AZ41" s="51">
        <f t="shared" si="75"/>
        <v>48.414999999999999</v>
      </c>
      <c r="BA41" s="51">
        <f t="shared" si="76"/>
        <v>99.803444875166676</v>
      </c>
      <c r="BB41" s="51">
        <f t="shared" si="77"/>
        <v>32.276666666666664</v>
      </c>
      <c r="BC41" s="52">
        <f t="shared" si="20"/>
        <v>0</v>
      </c>
      <c r="BD41" s="97"/>
      <c r="BE41" s="97"/>
      <c r="BF41" s="97">
        <f t="shared" si="64"/>
        <v>322.76666666666665</v>
      </c>
      <c r="BG41" s="97">
        <f t="shared" si="65"/>
        <v>384.67331333333328</v>
      </c>
      <c r="BH41" s="97">
        <f t="shared" si="66"/>
        <v>429.012</v>
      </c>
      <c r="BI41" s="97">
        <f t="shared" si="67"/>
        <v>6308.9999999999991</v>
      </c>
      <c r="BJ41" s="97">
        <f t="shared" si="68"/>
        <v>11540.199399999998</v>
      </c>
      <c r="BK41" s="97">
        <f t="shared" si="69"/>
        <v>78.467990999999969</v>
      </c>
      <c r="BL41" s="97">
        <f t="shared" si="70"/>
        <v>91.340678250999986</v>
      </c>
      <c r="BM41" s="97">
        <f t="shared" si="71"/>
        <v>598.82066925100003</v>
      </c>
      <c r="BN41" s="97">
        <f t="shared" si="23"/>
        <v>0</v>
      </c>
    </row>
    <row r="42" spans="1:66" s="179" customFormat="1" ht="12.75" customHeight="1" x14ac:dyDescent="0.25">
      <c r="A42" s="96">
        <v>30</v>
      </c>
      <c r="B42" s="17">
        <v>29</v>
      </c>
      <c r="C42" s="5" t="s">
        <v>43</v>
      </c>
      <c r="D42" s="5" t="s">
        <v>44</v>
      </c>
      <c r="E42" s="6">
        <v>15</v>
      </c>
      <c r="F42" s="6">
        <v>539</v>
      </c>
      <c r="G42" s="168">
        <v>1907</v>
      </c>
      <c r="H42" s="169" t="s">
        <v>79</v>
      </c>
      <c r="I42" s="2" t="s">
        <v>80</v>
      </c>
      <c r="J42" s="2" t="s">
        <v>467</v>
      </c>
      <c r="K42" s="170">
        <v>40544</v>
      </c>
      <c r="L42" s="180">
        <v>15</v>
      </c>
      <c r="M42" s="180">
        <v>4</v>
      </c>
      <c r="N42" s="172" t="s">
        <v>45</v>
      </c>
      <c r="O42" s="173" t="s">
        <v>78</v>
      </c>
      <c r="P42" s="18" t="s">
        <v>72</v>
      </c>
      <c r="Q42" s="18" t="s">
        <v>75</v>
      </c>
      <c r="R42" s="2">
        <v>2</v>
      </c>
      <c r="S42" s="181">
        <v>7712.5</v>
      </c>
      <c r="T42" s="175"/>
      <c r="U42" s="176">
        <f t="shared" si="52"/>
        <v>7712.5</v>
      </c>
      <c r="V42" s="9"/>
      <c r="W42" s="9">
        <f t="shared" si="53"/>
        <v>1285.4166666666665</v>
      </c>
      <c r="X42" s="10">
        <f t="shared" si="54"/>
        <v>12854.166666666666</v>
      </c>
      <c r="Y42" s="4">
        <f t="shared" si="55"/>
        <v>3856.25</v>
      </c>
      <c r="Z42" s="4">
        <f t="shared" si="56"/>
        <v>1041.1875</v>
      </c>
      <c r="AA42" s="4">
        <f t="shared" si="57"/>
        <v>231.375</v>
      </c>
      <c r="AB42" s="11">
        <f t="shared" si="58"/>
        <v>545.00612311249995</v>
      </c>
      <c r="AC42" s="4">
        <f t="shared" si="59"/>
        <v>154.25</v>
      </c>
      <c r="AD42" s="177">
        <v>603</v>
      </c>
      <c r="AE42" s="177"/>
      <c r="AF42" s="249">
        <f t="shared" si="72"/>
        <v>603</v>
      </c>
      <c r="AG42" s="178">
        <v>377.5</v>
      </c>
      <c r="AH42" s="178"/>
      <c r="AI42" s="240">
        <f t="shared" si="73"/>
        <v>377.5</v>
      </c>
      <c r="AJ42" s="12"/>
      <c r="AK42" s="4"/>
      <c r="AL42" s="4"/>
      <c r="AM42" s="4"/>
      <c r="AN42" s="4"/>
      <c r="AO42" s="4"/>
      <c r="AP42" s="4"/>
      <c r="AQ42" s="4"/>
      <c r="AR42" s="20"/>
      <c r="AS42" s="20"/>
      <c r="AT42" s="4">
        <f t="shared" si="60"/>
        <v>1614.053103852083</v>
      </c>
      <c r="AU42" s="4">
        <f t="shared" si="61"/>
        <v>10664.8186231125</v>
      </c>
      <c r="AV42" s="4">
        <f t="shared" si="62"/>
        <v>147587.70991453543</v>
      </c>
      <c r="AW42" s="33"/>
      <c r="AX42" s="51">
        <f t="shared" si="74"/>
        <v>1285.4166666666665</v>
      </c>
      <c r="AY42" s="51">
        <f t="shared" si="63"/>
        <v>173.53125</v>
      </c>
      <c r="AZ42" s="51">
        <f t="shared" si="75"/>
        <v>38.562499999999993</v>
      </c>
      <c r="BA42" s="51">
        <f t="shared" si="76"/>
        <v>90.834353852083325</v>
      </c>
      <c r="BB42" s="51">
        <f t="shared" si="77"/>
        <v>25.708333333333332</v>
      </c>
      <c r="BC42" s="52">
        <f t="shared" si="20"/>
        <v>0</v>
      </c>
      <c r="BD42" s="97"/>
      <c r="BE42" s="97"/>
      <c r="BF42" s="97">
        <f t="shared" si="64"/>
        <v>257.08333333333331</v>
      </c>
      <c r="BG42" s="97">
        <f t="shared" si="65"/>
        <v>306.39191666666665</v>
      </c>
      <c r="BH42" s="97">
        <f t="shared" si="66"/>
        <v>429.012</v>
      </c>
      <c r="BI42" s="97">
        <f t="shared" si="67"/>
        <v>6308.9999999999991</v>
      </c>
      <c r="BJ42" s="97">
        <f t="shared" si="68"/>
        <v>9191.7574999999997</v>
      </c>
      <c r="BK42" s="97">
        <f t="shared" si="69"/>
        <v>43.241362500000008</v>
      </c>
      <c r="BL42" s="97">
        <f t="shared" si="70"/>
        <v>72.752760612499998</v>
      </c>
      <c r="BM42" s="97">
        <f t="shared" si="71"/>
        <v>545.00612311249995</v>
      </c>
      <c r="BN42" s="97">
        <f t="shared" si="23"/>
        <v>0</v>
      </c>
    </row>
    <row r="43" spans="1:66" s="179" customFormat="1" ht="12.75" customHeight="1" x14ac:dyDescent="0.25">
      <c r="A43" s="96">
        <v>31</v>
      </c>
      <c r="B43" s="17">
        <v>29</v>
      </c>
      <c r="C43" s="5" t="s">
        <v>43</v>
      </c>
      <c r="D43" s="5" t="s">
        <v>44</v>
      </c>
      <c r="E43" s="6">
        <v>15</v>
      </c>
      <c r="F43" s="6">
        <v>539</v>
      </c>
      <c r="G43" s="168">
        <v>1931</v>
      </c>
      <c r="H43" s="214" t="s">
        <v>101</v>
      </c>
      <c r="I43" s="2" t="s">
        <v>102</v>
      </c>
      <c r="J43" s="2" t="s">
        <v>467</v>
      </c>
      <c r="K43" s="170">
        <v>40832</v>
      </c>
      <c r="L43" s="180">
        <v>6</v>
      </c>
      <c r="M43" s="180">
        <v>10</v>
      </c>
      <c r="N43" s="172" t="s">
        <v>63</v>
      </c>
      <c r="O43" s="173" t="s">
        <v>420</v>
      </c>
      <c r="P43" s="18" t="s">
        <v>72</v>
      </c>
      <c r="Q43" s="18" t="s">
        <v>75</v>
      </c>
      <c r="R43" s="2">
        <v>2</v>
      </c>
      <c r="S43" s="175">
        <v>9683</v>
      </c>
      <c r="T43" s="175">
        <v>450</v>
      </c>
      <c r="U43" s="176">
        <f t="shared" si="52"/>
        <v>10133</v>
      </c>
      <c r="V43" s="9"/>
      <c r="W43" s="9">
        <f t="shared" si="53"/>
        <v>1613.8333333333333</v>
      </c>
      <c r="X43" s="10">
        <f t="shared" si="54"/>
        <v>16888.333333333332</v>
      </c>
      <c r="Y43" s="4">
        <f t="shared" si="55"/>
        <v>4841.5</v>
      </c>
      <c r="Z43" s="4">
        <f t="shared" si="56"/>
        <v>1307.2050000000002</v>
      </c>
      <c r="AA43" s="4">
        <f t="shared" si="57"/>
        <v>290.49</v>
      </c>
      <c r="AB43" s="11">
        <f t="shared" si="58"/>
        <v>598.82066925100003</v>
      </c>
      <c r="AC43" s="4">
        <f t="shared" si="59"/>
        <v>193.66</v>
      </c>
      <c r="AD43" s="177">
        <v>845</v>
      </c>
      <c r="AE43" s="177">
        <v>70</v>
      </c>
      <c r="AF43" s="249">
        <f t="shared" si="72"/>
        <v>915</v>
      </c>
      <c r="AG43" s="178">
        <v>586</v>
      </c>
      <c r="AH43" s="178">
        <v>30</v>
      </c>
      <c r="AI43" s="240">
        <f t="shared" si="73"/>
        <v>616</v>
      </c>
      <c r="AJ43" s="12"/>
      <c r="AK43" s="4"/>
      <c r="AL43" s="4"/>
      <c r="AM43" s="4"/>
      <c r="AN43" s="4"/>
      <c r="AO43" s="4"/>
      <c r="AP43" s="4"/>
      <c r="AQ43" s="4"/>
      <c r="AR43" s="20"/>
      <c r="AS43" s="20"/>
      <c r="AT43" s="4">
        <f t="shared" si="60"/>
        <v>2012.1959448751666</v>
      </c>
      <c r="AU43" s="4">
        <f t="shared" si="61"/>
        <v>13954.175669250999</v>
      </c>
      <c r="AV43" s="4">
        <f t="shared" si="62"/>
        <v>192805.97064255385</v>
      </c>
      <c r="AW43" s="33"/>
      <c r="AX43" s="51">
        <f t="shared" si="74"/>
        <v>1613.8333333333333</v>
      </c>
      <c r="AY43" s="51">
        <f t="shared" si="63"/>
        <v>217.86750000000001</v>
      </c>
      <c r="AZ43" s="51">
        <f t="shared" si="75"/>
        <v>48.414999999999999</v>
      </c>
      <c r="BA43" s="51">
        <f t="shared" si="76"/>
        <v>99.803444875166676</v>
      </c>
      <c r="BB43" s="51">
        <f t="shared" si="77"/>
        <v>32.276666666666664</v>
      </c>
      <c r="BC43" s="52">
        <f t="shared" si="20"/>
        <v>0</v>
      </c>
      <c r="BD43" s="97"/>
      <c r="BE43" s="97"/>
      <c r="BF43" s="97">
        <f t="shared" si="64"/>
        <v>322.76666666666665</v>
      </c>
      <c r="BG43" s="97">
        <f t="shared" si="65"/>
        <v>384.67331333333328</v>
      </c>
      <c r="BH43" s="97">
        <f t="shared" si="66"/>
        <v>429.012</v>
      </c>
      <c r="BI43" s="97">
        <f t="shared" si="67"/>
        <v>6308.9999999999991</v>
      </c>
      <c r="BJ43" s="97">
        <f t="shared" si="68"/>
        <v>11540.199399999998</v>
      </c>
      <c r="BK43" s="97">
        <f t="shared" si="69"/>
        <v>78.467990999999969</v>
      </c>
      <c r="BL43" s="97">
        <f t="shared" si="70"/>
        <v>91.340678250999986</v>
      </c>
      <c r="BM43" s="97">
        <f t="shared" si="71"/>
        <v>598.82066925100003</v>
      </c>
      <c r="BN43" s="97">
        <f t="shared" si="23"/>
        <v>0</v>
      </c>
    </row>
    <row r="44" spans="1:66" s="179" customFormat="1" ht="12.75" customHeight="1" x14ac:dyDescent="0.25">
      <c r="A44" s="96">
        <v>32</v>
      </c>
      <c r="B44" s="17">
        <v>29</v>
      </c>
      <c r="C44" s="5" t="s">
        <v>43</v>
      </c>
      <c r="D44" s="5" t="s">
        <v>44</v>
      </c>
      <c r="E44" s="6">
        <v>15</v>
      </c>
      <c r="F44" s="6">
        <v>539</v>
      </c>
      <c r="G44" s="168">
        <v>1938</v>
      </c>
      <c r="H44" s="169" t="s">
        <v>421</v>
      </c>
      <c r="I44" s="17" t="s">
        <v>486</v>
      </c>
      <c r="J44" s="2" t="s">
        <v>467</v>
      </c>
      <c r="K44" s="170">
        <v>40948</v>
      </c>
      <c r="L44" s="180">
        <v>6</v>
      </c>
      <c r="M44" s="247" t="s">
        <v>103</v>
      </c>
      <c r="N44" s="172" t="s">
        <v>63</v>
      </c>
      <c r="O44" s="173" t="s">
        <v>422</v>
      </c>
      <c r="P44" s="18" t="s">
        <v>72</v>
      </c>
      <c r="Q44" s="18" t="s">
        <v>75</v>
      </c>
      <c r="R44" s="2">
        <v>2</v>
      </c>
      <c r="S44" s="175">
        <v>9222</v>
      </c>
      <c r="T44" s="175">
        <v>450</v>
      </c>
      <c r="U44" s="176">
        <f t="shared" si="52"/>
        <v>9672</v>
      </c>
      <c r="V44" s="9"/>
      <c r="W44" s="9">
        <f t="shared" si="53"/>
        <v>1537</v>
      </c>
      <c r="X44" s="10">
        <f t="shared" si="54"/>
        <v>16119.999999999998</v>
      </c>
      <c r="Y44" s="4">
        <f t="shared" si="55"/>
        <v>4611</v>
      </c>
      <c r="Z44" s="4">
        <f t="shared" si="56"/>
        <v>1244.97</v>
      </c>
      <c r="AA44" s="4">
        <f t="shared" si="57"/>
        <v>276.65999999999997</v>
      </c>
      <c r="AB44" s="11">
        <f t="shared" si="58"/>
        <v>586.23071453400007</v>
      </c>
      <c r="AC44" s="4">
        <f t="shared" si="59"/>
        <v>184.44</v>
      </c>
      <c r="AD44" s="177">
        <v>794</v>
      </c>
      <c r="AE44" s="177">
        <v>70</v>
      </c>
      <c r="AF44" s="249">
        <f t="shared" si="72"/>
        <v>864</v>
      </c>
      <c r="AG44" s="178">
        <v>552</v>
      </c>
      <c r="AH44" s="178">
        <v>30</v>
      </c>
      <c r="AI44" s="240">
        <f t="shared" si="73"/>
        <v>582</v>
      </c>
      <c r="AJ44" s="12"/>
      <c r="AK44" s="4"/>
      <c r="AL44" s="4"/>
      <c r="AM44" s="4"/>
      <c r="AN44" s="4"/>
      <c r="AO44" s="4"/>
      <c r="AP44" s="4"/>
      <c r="AQ44" s="4"/>
      <c r="AR44" s="20"/>
      <c r="AS44" s="20"/>
      <c r="AT44" s="4">
        <f t="shared" si="60"/>
        <v>1919.0501190889997</v>
      </c>
      <c r="AU44" s="4">
        <f t="shared" si="61"/>
        <v>13310.300714534</v>
      </c>
      <c r="AV44" s="4">
        <f t="shared" si="62"/>
        <v>183910.65869349698</v>
      </c>
      <c r="AW44" s="33"/>
      <c r="AX44" s="51">
        <f t="shared" si="74"/>
        <v>1537</v>
      </c>
      <c r="AY44" s="51">
        <f t="shared" si="63"/>
        <v>207.495</v>
      </c>
      <c r="AZ44" s="51">
        <f t="shared" si="75"/>
        <v>46.11</v>
      </c>
      <c r="BA44" s="51">
        <f t="shared" si="76"/>
        <v>97.705119089000021</v>
      </c>
      <c r="BB44" s="51">
        <f t="shared" si="77"/>
        <v>30.740000000000002</v>
      </c>
      <c r="BC44" s="52">
        <f t="shared" si="20"/>
        <v>0</v>
      </c>
      <c r="BD44" s="97"/>
      <c r="BE44" s="97"/>
      <c r="BF44" s="97">
        <f t="shared" si="64"/>
        <v>307.39999999999998</v>
      </c>
      <c r="BG44" s="97">
        <f t="shared" si="65"/>
        <v>366.35931999999997</v>
      </c>
      <c r="BH44" s="97">
        <f t="shared" si="66"/>
        <v>429.012</v>
      </c>
      <c r="BI44" s="97">
        <f t="shared" si="67"/>
        <v>6308.9999999999991</v>
      </c>
      <c r="BJ44" s="97">
        <f t="shared" si="68"/>
        <v>10990.7796</v>
      </c>
      <c r="BK44" s="97">
        <f t="shared" si="69"/>
        <v>70.226694000000009</v>
      </c>
      <c r="BL44" s="97">
        <f t="shared" si="70"/>
        <v>86.992020534000005</v>
      </c>
      <c r="BM44" s="97">
        <f t="shared" si="71"/>
        <v>586.23071453400007</v>
      </c>
      <c r="BN44" s="97">
        <f t="shared" si="23"/>
        <v>0</v>
      </c>
    </row>
    <row r="45" spans="1:66" s="179" customFormat="1" ht="12.75" customHeight="1" x14ac:dyDescent="0.25">
      <c r="A45" s="96">
        <v>33</v>
      </c>
      <c r="B45" s="17">
        <v>29</v>
      </c>
      <c r="C45" s="5" t="s">
        <v>43</v>
      </c>
      <c r="D45" s="5" t="s">
        <v>44</v>
      </c>
      <c r="E45" s="6">
        <v>15</v>
      </c>
      <c r="F45" s="6">
        <v>539</v>
      </c>
      <c r="G45" s="168">
        <v>1959</v>
      </c>
      <c r="H45" s="169" t="s">
        <v>480</v>
      </c>
      <c r="I45" s="17" t="s">
        <v>487</v>
      </c>
      <c r="J45" s="2" t="s">
        <v>467</v>
      </c>
      <c r="K45" s="170">
        <v>41214</v>
      </c>
      <c r="L45" s="180">
        <v>6</v>
      </c>
      <c r="M45" s="180">
        <v>7</v>
      </c>
      <c r="N45" s="172" t="s">
        <v>63</v>
      </c>
      <c r="O45" s="173" t="s">
        <v>544</v>
      </c>
      <c r="P45" s="18" t="s">
        <v>72</v>
      </c>
      <c r="Q45" s="18" t="s">
        <v>75</v>
      </c>
      <c r="R45" s="2">
        <v>2</v>
      </c>
      <c r="S45" s="199">
        <v>8472.5</v>
      </c>
      <c r="T45" s="199">
        <v>393.75</v>
      </c>
      <c r="U45" s="200">
        <f>SUM(S45+T45)</f>
        <v>8866.25</v>
      </c>
      <c r="V45" s="9"/>
      <c r="W45" s="9">
        <f t="shared" si="53"/>
        <v>1412.0833333333335</v>
      </c>
      <c r="X45" s="10">
        <f t="shared" si="54"/>
        <v>14777.083333333334</v>
      </c>
      <c r="Y45" s="4">
        <f t="shared" si="55"/>
        <v>4236.25</v>
      </c>
      <c r="Z45" s="4">
        <f t="shared" si="56"/>
        <v>1143.7875000000001</v>
      </c>
      <c r="AA45" s="4">
        <f t="shared" si="57"/>
        <v>254.17499999999998</v>
      </c>
      <c r="AB45" s="11">
        <f t="shared" si="58"/>
        <v>565.76179683249995</v>
      </c>
      <c r="AC45" s="4">
        <f t="shared" si="59"/>
        <v>169.45000000000002</v>
      </c>
      <c r="AD45" s="189">
        <v>739</v>
      </c>
      <c r="AE45" s="189">
        <v>61.25</v>
      </c>
      <c r="AF45" s="249">
        <f t="shared" si="72"/>
        <v>800.25</v>
      </c>
      <c r="AG45" s="200">
        <v>513</v>
      </c>
      <c r="AH45" s="200">
        <v>26.25</v>
      </c>
      <c r="AI45" s="240">
        <f t="shared" si="73"/>
        <v>539.25</v>
      </c>
      <c r="AJ45" s="12"/>
      <c r="AK45" s="4"/>
      <c r="AL45" s="4"/>
      <c r="AM45" s="4"/>
      <c r="AN45" s="4"/>
      <c r="AO45" s="4"/>
      <c r="AP45" s="4"/>
      <c r="AQ45" s="4"/>
      <c r="AR45" s="20"/>
      <c r="AS45" s="20"/>
      <c r="AT45" s="4">
        <f t="shared" si="60"/>
        <v>1767.6123828054165</v>
      </c>
      <c r="AU45" s="4">
        <f t="shared" si="61"/>
        <v>12251.4242968325</v>
      </c>
      <c r="AV45" s="4">
        <f t="shared" si="62"/>
        <v>169210.1206114621</v>
      </c>
      <c r="AW45" s="33"/>
      <c r="AX45" s="51">
        <f t="shared" si="74"/>
        <v>1412.0833333333335</v>
      </c>
      <c r="AY45" s="51">
        <f t="shared" si="63"/>
        <v>190.63125000000002</v>
      </c>
      <c r="AZ45" s="51">
        <f t="shared" si="75"/>
        <v>42.362500000000004</v>
      </c>
      <c r="BA45" s="51">
        <f t="shared" si="76"/>
        <v>94.293632805416664</v>
      </c>
      <c r="BB45" s="51">
        <f t="shared" si="77"/>
        <v>28.241666666666671</v>
      </c>
      <c r="BC45" s="52">
        <f t="shared" si="20"/>
        <v>0</v>
      </c>
      <c r="BD45" s="97"/>
      <c r="BE45" s="97"/>
      <c r="BF45" s="97">
        <f t="shared" si="64"/>
        <v>282.41666666666669</v>
      </c>
      <c r="BG45" s="97">
        <f t="shared" si="65"/>
        <v>336.58418333333333</v>
      </c>
      <c r="BH45" s="97">
        <f t="shared" si="66"/>
        <v>429.012</v>
      </c>
      <c r="BI45" s="97">
        <f t="shared" si="67"/>
        <v>6308.9999999999991</v>
      </c>
      <c r="BJ45" s="97">
        <f t="shared" si="68"/>
        <v>10097.5255</v>
      </c>
      <c r="BK45" s="97">
        <f t="shared" si="69"/>
        <v>56.827882500000008</v>
      </c>
      <c r="BL45" s="97">
        <f t="shared" si="70"/>
        <v>79.921914332499995</v>
      </c>
      <c r="BM45" s="97">
        <f t="shared" si="71"/>
        <v>565.76179683249995</v>
      </c>
      <c r="BN45" s="97">
        <f t="shared" si="23"/>
        <v>0</v>
      </c>
    </row>
    <row r="46" spans="1:66" s="179" customFormat="1" ht="12.75" customHeight="1" x14ac:dyDescent="0.25">
      <c r="A46" s="96">
        <v>34</v>
      </c>
      <c r="B46" s="17">
        <v>29</v>
      </c>
      <c r="C46" s="5" t="s">
        <v>43</v>
      </c>
      <c r="D46" s="5" t="s">
        <v>44</v>
      </c>
      <c r="E46" s="6">
        <v>15</v>
      </c>
      <c r="F46" s="6">
        <v>539</v>
      </c>
      <c r="G46" s="168">
        <v>2002</v>
      </c>
      <c r="H46" s="169" t="s">
        <v>522</v>
      </c>
      <c r="I46" s="2" t="s">
        <v>589</v>
      </c>
      <c r="J46" s="2" t="s">
        <v>467</v>
      </c>
      <c r="K46" s="170">
        <v>41550</v>
      </c>
      <c r="L46" s="180">
        <v>15</v>
      </c>
      <c r="M46" s="180">
        <v>4</v>
      </c>
      <c r="N46" s="172" t="s">
        <v>45</v>
      </c>
      <c r="O46" s="173" t="s">
        <v>82</v>
      </c>
      <c r="P46" s="18" t="s">
        <v>72</v>
      </c>
      <c r="Q46" s="18" t="s">
        <v>75</v>
      </c>
      <c r="R46" s="2">
        <v>2</v>
      </c>
      <c r="S46" s="174">
        <v>7712.5</v>
      </c>
      <c r="T46" s="175"/>
      <c r="U46" s="176">
        <f>SUM(S46+T46)</f>
        <v>7712.5</v>
      </c>
      <c r="V46" s="9"/>
      <c r="W46" s="9">
        <f t="shared" si="53"/>
        <v>1285.4166666666665</v>
      </c>
      <c r="X46" s="10">
        <f t="shared" si="54"/>
        <v>12854.166666666666</v>
      </c>
      <c r="Y46" s="4">
        <f t="shared" si="55"/>
        <v>3856.25</v>
      </c>
      <c r="Z46" s="4">
        <f t="shared" si="56"/>
        <v>1041.1875</v>
      </c>
      <c r="AA46" s="4">
        <f t="shared" si="57"/>
        <v>231.375</v>
      </c>
      <c r="AB46" s="11">
        <f>+BM46</f>
        <v>545.00612311249995</v>
      </c>
      <c r="AC46" s="4">
        <f t="shared" si="59"/>
        <v>154.25</v>
      </c>
      <c r="AD46" s="177">
        <v>603.33000000000004</v>
      </c>
      <c r="AE46" s="177"/>
      <c r="AF46" s="249">
        <f t="shared" si="72"/>
        <v>603.33000000000004</v>
      </c>
      <c r="AG46" s="178">
        <v>378</v>
      </c>
      <c r="AH46" s="178"/>
      <c r="AI46" s="240">
        <f t="shared" si="73"/>
        <v>378</v>
      </c>
      <c r="AJ46" s="12"/>
      <c r="AK46" s="4"/>
      <c r="AL46" s="4"/>
      <c r="AM46" s="4"/>
      <c r="AN46" s="4"/>
      <c r="AO46" s="4"/>
      <c r="AP46" s="4"/>
      <c r="AQ46" s="4"/>
      <c r="AR46" s="159"/>
      <c r="AS46" s="159"/>
      <c r="AT46" s="4">
        <f t="shared" si="60"/>
        <v>1614.053103852083</v>
      </c>
      <c r="AU46" s="4">
        <f>U46+V46+Z46+AA46+AB46+AC46+AD46+AG46+AO46+AN46</f>
        <v>10665.6486231125</v>
      </c>
      <c r="AV46" s="4">
        <f t="shared" si="62"/>
        <v>147597.66991453542</v>
      </c>
      <c r="AW46" s="33"/>
      <c r="AX46" s="51">
        <f t="shared" si="74"/>
        <v>1285.4166666666665</v>
      </c>
      <c r="AY46" s="51">
        <f t="shared" si="63"/>
        <v>173.53125</v>
      </c>
      <c r="AZ46" s="51">
        <f t="shared" si="75"/>
        <v>38.562499999999993</v>
      </c>
      <c r="BA46" s="51">
        <f t="shared" si="76"/>
        <v>90.834353852083325</v>
      </c>
      <c r="BB46" s="51">
        <f t="shared" si="77"/>
        <v>25.708333333333332</v>
      </c>
      <c r="BC46" s="52">
        <f t="shared" si="20"/>
        <v>0</v>
      </c>
      <c r="BD46" s="97"/>
      <c r="BE46" s="97"/>
      <c r="BF46" s="97">
        <f t="shared" si="64"/>
        <v>257.08333333333331</v>
      </c>
      <c r="BG46" s="97">
        <f t="shared" si="65"/>
        <v>306.39191666666665</v>
      </c>
      <c r="BH46" s="97">
        <f t="shared" si="66"/>
        <v>429.012</v>
      </c>
      <c r="BI46" s="97">
        <f t="shared" si="67"/>
        <v>6308.9999999999991</v>
      </c>
      <c r="BJ46" s="97">
        <f t="shared" si="68"/>
        <v>9191.7574999999997</v>
      </c>
      <c r="BK46" s="97">
        <f t="shared" si="69"/>
        <v>43.241362500000008</v>
      </c>
      <c r="BL46" s="97">
        <f t="shared" si="70"/>
        <v>72.752760612499998</v>
      </c>
      <c r="BM46" s="97">
        <f t="shared" si="71"/>
        <v>545.00612311249995</v>
      </c>
      <c r="BN46" s="97">
        <f>+BM46-AB46</f>
        <v>0</v>
      </c>
    </row>
    <row r="47" spans="1:66" s="179" customFormat="1" ht="12.75" customHeight="1" x14ac:dyDescent="0.25">
      <c r="A47" s="96">
        <v>35</v>
      </c>
      <c r="B47" s="17">
        <v>29</v>
      </c>
      <c r="C47" s="5" t="s">
        <v>43</v>
      </c>
      <c r="D47" s="5" t="s">
        <v>44</v>
      </c>
      <c r="E47" s="6">
        <v>15</v>
      </c>
      <c r="F47" s="6">
        <v>539</v>
      </c>
      <c r="G47" s="215">
        <v>2008</v>
      </c>
      <c r="H47" s="220" t="s">
        <v>528</v>
      </c>
      <c r="I47" s="98" t="s">
        <v>529</v>
      </c>
      <c r="J47" s="2" t="s">
        <v>467</v>
      </c>
      <c r="K47" s="219">
        <v>41598</v>
      </c>
      <c r="L47" s="180">
        <v>13</v>
      </c>
      <c r="M47" s="180">
        <v>6</v>
      </c>
      <c r="N47" s="172" t="s">
        <v>45</v>
      </c>
      <c r="O47" s="173" t="s">
        <v>81</v>
      </c>
      <c r="P47" s="18" t="s">
        <v>72</v>
      </c>
      <c r="Q47" s="18" t="s">
        <v>75</v>
      </c>
      <c r="R47" s="2">
        <v>2</v>
      </c>
      <c r="S47" s="175">
        <v>9612</v>
      </c>
      <c r="T47" s="175">
        <v>300</v>
      </c>
      <c r="U47" s="176">
        <f>SUM(S47+T47)</f>
        <v>9912</v>
      </c>
      <c r="V47" s="9"/>
      <c r="W47" s="9">
        <f t="shared" si="53"/>
        <v>1602</v>
      </c>
      <c r="X47" s="10">
        <f t="shared" si="54"/>
        <v>16520</v>
      </c>
      <c r="Y47" s="4">
        <f t="shared" si="55"/>
        <v>4806</v>
      </c>
      <c r="Z47" s="4">
        <f t="shared" si="56"/>
        <v>1297.6200000000001</v>
      </c>
      <c r="AA47" s="4">
        <f t="shared" si="57"/>
        <v>288.36</v>
      </c>
      <c r="AB47" s="11">
        <f>+BM47</f>
        <v>596.88165236400005</v>
      </c>
      <c r="AC47" s="4">
        <f t="shared" si="59"/>
        <v>192.24</v>
      </c>
      <c r="AD47" s="177">
        <v>846</v>
      </c>
      <c r="AE47" s="177"/>
      <c r="AF47" s="249">
        <f t="shared" si="72"/>
        <v>846</v>
      </c>
      <c r="AG47" s="178">
        <v>528</v>
      </c>
      <c r="AH47" s="178"/>
      <c r="AI47" s="240">
        <f t="shared" si="73"/>
        <v>528</v>
      </c>
      <c r="AJ47" s="12"/>
      <c r="AK47" s="4"/>
      <c r="AL47" s="4"/>
      <c r="AM47" s="4"/>
      <c r="AN47" s="4"/>
      <c r="AO47" s="4"/>
      <c r="AP47" s="4"/>
      <c r="AQ47" s="4"/>
      <c r="AR47" s="20"/>
      <c r="AS47" s="20"/>
      <c r="AT47" s="4">
        <f t="shared" si="60"/>
        <v>1997.8502753939999</v>
      </c>
      <c r="AU47" s="4">
        <f>U47+V47+Z47+AA47+AB47+AC47+AD47+AG47+AO47+AN47</f>
        <v>13661.101652364001</v>
      </c>
      <c r="AV47" s="4">
        <f t="shared" si="62"/>
        <v>188859.07010376203</v>
      </c>
      <c r="AW47" s="33"/>
      <c r="AX47" s="51">
        <f t="shared" si="74"/>
        <v>1602</v>
      </c>
      <c r="AY47" s="51">
        <f t="shared" si="63"/>
        <v>216.27</v>
      </c>
      <c r="AZ47" s="51">
        <f t="shared" si="75"/>
        <v>48.059999999999995</v>
      </c>
      <c r="BA47" s="51">
        <f t="shared" si="76"/>
        <v>99.480275394000003</v>
      </c>
      <c r="BB47" s="51">
        <f t="shared" si="77"/>
        <v>32.04</v>
      </c>
      <c r="BC47" s="52">
        <f t="shared" si="20"/>
        <v>0</v>
      </c>
      <c r="BD47" s="97"/>
      <c r="BE47" s="97"/>
      <c r="BF47" s="97">
        <f t="shared" si="64"/>
        <v>320.39999999999998</v>
      </c>
      <c r="BG47" s="97">
        <f t="shared" si="65"/>
        <v>381.85271999999998</v>
      </c>
      <c r="BH47" s="97">
        <f t="shared" si="66"/>
        <v>429.012</v>
      </c>
      <c r="BI47" s="97">
        <f t="shared" si="67"/>
        <v>6308.9999999999991</v>
      </c>
      <c r="BJ47" s="97">
        <f t="shared" si="68"/>
        <v>11455.5816</v>
      </c>
      <c r="BK47" s="97">
        <f t="shared" si="69"/>
        <v>77.198723999999999</v>
      </c>
      <c r="BL47" s="97">
        <f t="shared" si="70"/>
        <v>90.670928363999991</v>
      </c>
      <c r="BM47" s="97">
        <f t="shared" si="71"/>
        <v>596.88165236400005</v>
      </c>
      <c r="BN47" s="97">
        <f>+BM47-AB47</f>
        <v>0</v>
      </c>
    </row>
    <row r="48" spans="1:66" s="179" customFormat="1" ht="12.75" customHeight="1" x14ac:dyDescent="0.25">
      <c r="A48" s="96">
        <v>36</v>
      </c>
      <c r="B48" s="17">
        <v>29</v>
      </c>
      <c r="C48" s="5" t="s">
        <v>43</v>
      </c>
      <c r="D48" s="5" t="s">
        <v>44</v>
      </c>
      <c r="E48" s="6">
        <v>15</v>
      </c>
      <c r="F48" s="6">
        <v>539</v>
      </c>
      <c r="G48" s="168">
        <v>2053</v>
      </c>
      <c r="H48" s="169" t="s">
        <v>633</v>
      </c>
      <c r="I48" s="2" t="s">
        <v>652</v>
      </c>
      <c r="J48" s="2" t="s">
        <v>467</v>
      </c>
      <c r="K48" s="170">
        <v>41953</v>
      </c>
      <c r="L48" s="180">
        <v>6</v>
      </c>
      <c r="M48" s="180">
        <v>7</v>
      </c>
      <c r="N48" s="172" t="s">
        <v>63</v>
      </c>
      <c r="O48" s="173" t="s">
        <v>91</v>
      </c>
      <c r="P48" s="18" t="s">
        <v>72</v>
      </c>
      <c r="Q48" s="18" t="s">
        <v>75</v>
      </c>
      <c r="R48" s="2">
        <v>2</v>
      </c>
      <c r="S48" s="199">
        <v>8472.5</v>
      </c>
      <c r="T48" s="199">
        <v>393.75</v>
      </c>
      <c r="U48" s="200">
        <f>SUM(S48+T48)</f>
        <v>8866.25</v>
      </c>
      <c r="V48" s="9"/>
      <c r="W48" s="9">
        <f>+S48/30*20*0.25</f>
        <v>1412.0833333333335</v>
      </c>
      <c r="X48" s="10">
        <f>+U48/30*50</f>
        <v>14777.083333333334</v>
      </c>
      <c r="Y48" s="4">
        <f>S48/2</f>
        <v>4236.25</v>
      </c>
      <c r="Z48" s="4">
        <f t="shared" si="56"/>
        <v>1143.7875000000001</v>
      </c>
      <c r="AA48" s="4">
        <f>S48*0.03</f>
        <v>254.17499999999998</v>
      </c>
      <c r="AB48" s="11">
        <f>+BM48</f>
        <v>565.76179683249995</v>
      </c>
      <c r="AC48" s="4">
        <f>S48*2%</f>
        <v>169.45000000000002</v>
      </c>
      <c r="AD48" s="189">
        <v>739.38</v>
      </c>
      <c r="AE48" s="189">
        <v>61.25</v>
      </c>
      <c r="AF48" s="249">
        <f t="shared" si="72"/>
        <v>800.63</v>
      </c>
      <c r="AG48" s="200">
        <v>512.75</v>
      </c>
      <c r="AH48" s="200">
        <v>26.25</v>
      </c>
      <c r="AI48" s="240">
        <f t="shared" si="73"/>
        <v>539</v>
      </c>
      <c r="AJ48" s="12"/>
      <c r="AK48" s="4"/>
      <c r="AL48" s="4"/>
      <c r="AM48" s="4"/>
      <c r="AN48" s="4"/>
      <c r="AO48" s="4"/>
      <c r="AP48" s="4"/>
      <c r="AQ48" s="4"/>
      <c r="AR48" s="20"/>
      <c r="AS48" s="20"/>
      <c r="AT48" s="4">
        <f>S48/30*5+Z48/30*5+AA48/30*5+AB48/30*5+AC48/30*5</f>
        <v>1767.6123828054165</v>
      </c>
      <c r="AU48" s="4">
        <f>U48+V48+Z48+AA48+AB48+AC48+AD48+AG48+AO48+AN48</f>
        <v>12251.554296832499</v>
      </c>
      <c r="AV48" s="4">
        <f>(AU48*12)+W48+X48+Y48+AT48+AJ48+AR48</f>
        <v>169211.68061146207</v>
      </c>
      <c r="AW48" s="33"/>
      <c r="AX48" s="51">
        <f>S48/30*5</f>
        <v>1412.0833333333335</v>
      </c>
      <c r="AY48" s="51">
        <f t="shared" si="63"/>
        <v>190.63125000000002</v>
      </c>
      <c r="AZ48" s="51">
        <f>S48/30*5*0.03</f>
        <v>42.362500000000004</v>
      </c>
      <c r="BA48" s="51">
        <f>AB48/30*5</f>
        <v>94.293632805416664</v>
      </c>
      <c r="BB48" s="51">
        <f>S48/30*5*0.02</f>
        <v>28.241666666666671</v>
      </c>
      <c r="BC48" s="52">
        <f>+AX48+AY48+AZ48+BA48+BB48-AT48</f>
        <v>0</v>
      </c>
      <c r="BD48" s="97"/>
      <c r="BE48" s="97"/>
      <c r="BF48" s="97">
        <f t="shared" si="64"/>
        <v>282.41666666666669</v>
      </c>
      <c r="BG48" s="97">
        <f t="shared" si="65"/>
        <v>336.58418333333333</v>
      </c>
      <c r="BH48" s="97">
        <f t="shared" si="66"/>
        <v>429.012</v>
      </c>
      <c r="BI48" s="97">
        <f t="shared" si="67"/>
        <v>6308.9999999999991</v>
      </c>
      <c r="BJ48" s="97">
        <f t="shared" si="68"/>
        <v>10097.5255</v>
      </c>
      <c r="BK48" s="97">
        <f t="shared" si="69"/>
        <v>56.827882500000008</v>
      </c>
      <c r="BL48" s="97">
        <f t="shared" si="70"/>
        <v>79.921914332499995</v>
      </c>
      <c r="BM48" s="97">
        <f t="shared" si="71"/>
        <v>565.76179683249995</v>
      </c>
      <c r="BN48" s="97">
        <f>+BM48-AB48</f>
        <v>0</v>
      </c>
    </row>
    <row r="49" spans="1:67" s="179" customFormat="1" ht="12.75" customHeight="1" x14ac:dyDescent="0.25">
      <c r="A49" s="96">
        <v>37</v>
      </c>
      <c r="B49" s="17">
        <v>29</v>
      </c>
      <c r="C49" s="5" t="s">
        <v>43</v>
      </c>
      <c r="D49" s="5" t="s">
        <v>44</v>
      </c>
      <c r="E49" s="6">
        <v>15</v>
      </c>
      <c r="F49" s="6">
        <v>539</v>
      </c>
      <c r="G49" s="168"/>
      <c r="H49" s="169" t="s">
        <v>540</v>
      </c>
      <c r="I49" s="17"/>
      <c r="J49" s="2"/>
      <c r="K49" s="170"/>
      <c r="L49" s="180">
        <v>6</v>
      </c>
      <c r="M49" s="180">
        <v>8</v>
      </c>
      <c r="N49" s="172" t="s">
        <v>63</v>
      </c>
      <c r="O49" s="173" t="s">
        <v>91</v>
      </c>
      <c r="P49" s="18" t="s">
        <v>72</v>
      </c>
      <c r="Q49" s="18" t="s">
        <v>75</v>
      </c>
      <c r="R49" s="2">
        <v>2</v>
      </c>
      <c r="S49" s="175">
        <v>9683</v>
      </c>
      <c r="T49" s="175">
        <v>450</v>
      </c>
      <c r="U49" s="176">
        <f>SUM(S49+T49)</f>
        <v>10133</v>
      </c>
      <c r="V49" s="9"/>
      <c r="W49" s="9">
        <f t="shared" si="53"/>
        <v>1613.8333333333333</v>
      </c>
      <c r="X49" s="10">
        <f t="shared" si="54"/>
        <v>16888.333333333332</v>
      </c>
      <c r="Y49" s="4">
        <f t="shared" si="55"/>
        <v>4841.5</v>
      </c>
      <c r="Z49" s="4">
        <f t="shared" si="56"/>
        <v>1307.2050000000002</v>
      </c>
      <c r="AA49" s="4">
        <f t="shared" si="57"/>
        <v>290.49</v>
      </c>
      <c r="AB49" s="11">
        <v>552.36</v>
      </c>
      <c r="AC49" s="4">
        <f t="shared" si="59"/>
        <v>193.66</v>
      </c>
      <c r="AD49" s="177">
        <v>845</v>
      </c>
      <c r="AE49" s="177">
        <v>70</v>
      </c>
      <c r="AF49" s="249">
        <f t="shared" si="72"/>
        <v>915</v>
      </c>
      <c r="AG49" s="178">
        <v>586</v>
      </c>
      <c r="AH49" s="178">
        <v>30</v>
      </c>
      <c r="AI49" s="240">
        <f t="shared" si="73"/>
        <v>616</v>
      </c>
      <c r="AJ49" s="12"/>
      <c r="AK49" s="4"/>
      <c r="AL49" s="4"/>
      <c r="AM49" s="4"/>
      <c r="AN49" s="4"/>
      <c r="AO49" s="4"/>
      <c r="AP49" s="4"/>
      <c r="AQ49" s="4"/>
      <c r="AR49" s="20"/>
      <c r="AS49" s="20"/>
      <c r="AT49" s="4">
        <f t="shared" si="60"/>
        <v>2004.4524999999999</v>
      </c>
      <c r="AU49" s="4">
        <f>U49+V49+Z49+AA49+AB49+AC49+AD49+AG49+AO49+AN49</f>
        <v>13907.715</v>
      </c>
      <c r="AV49" s="4">
        <f t="shared" si="62"/>
        <v>192240.69916666672</v>
      </c>
      <c r="AW49" s="33"/>
      <c r="AX49" s="51">
        <f t="shared" si="74"/>
        <v>1613.8333333333333</v>
      </c>
      <c r="AY49" s="51">
        <f t="shared" si="63"/>
        <v>217.86750000000001</v>
      </c>
      <c r="AZ49" s="51">
        <f t="shared" si="75"/>
        <v>48.414999999999999</v>
      </c>
      <c r="BA49" s="51">
        <f t="shared" si="76"/>
        <v>92.06</v>
      </c>
      <c r="BB49" s="51">
        <f t="shared" si="77"/>
        <v>32.276666666666664</v>
      </c>
      <c r="BC49" s="52">
        <f>+AX49+AY49+AZ49+BA49+BB49-AT49</f>
        <v>0</v>
      </c>
      <c r="BD49" s="97"/>
      <c r="BE49" s="97"/>
      <c r="BF49" s="97">
        <f t="shared" si="64"/>
        <v>322.76666666666665</v>
      </c>
      <c r="BG49" s="97">
        <f t="shared" si="65"/>
        <v>384.67331333333328</v>
      </c>
      <c r="BH49" s="97">
        <f t="shared" si="66"/>
        <v>429.012</v>
      </c>
      <c r="BI49" s="97">
        <f t="shared" si="67"/>
        <v>6308.9999999999991</v>
      </c>
      <c r="BJ49" s="97">
        <f t="shared" si="68"/>
        <v>11540.199399999998</v>
      </c>
      <c r="BK49" s="97">
        <f t="shared" si="69"/>
        <v>78.467990999999969</v>
      </c>
      <c r="BL49" s="97">
        <f t="shared" si="70"/>
        <v>91.340678250999986</v>
      </c>
      <c r="BM49" s="97">
        <f t="shared" si="71"/>
        <v>598.82066925100003</v>
      </c>
      <c r="BN49" s="97">
        <f>+BM49-AB49</f>
        <v>46.460669251000013</v>
      </c>
    </row>
    <row r="50" spans="1:67" s="33" customFormat="1" ht="12.75" customHeight="1" x14ac:dyDescent="0.25">
      <c r="A50" s="96"/>
      <c r="B50" s="17"/>
      <c r="C50" s="5"/>
      <c r="D50" s="5"/>
      <c r="E50" s="6"/>
      <c r="F50" s="6"/>
      <c r="G50" s="6"/>
      <c r="H50" s="72"/>
      <c r="I50" s="54"/>
      <c r="J50" s="72"/>
      <c r="K50" s="54"/>
      <c r="L50" s="8"/>
      <c r="M50" s="8"/>
      <c r="N50" s="2"/>
      <c r="O50" s="18"/>
      <c r="P50" s="18"/>
      <c r="Q50" s="18"/>
      <c r="R50" s="2"/>
      <c r="S50" s="10"/>
      <c r="T50" s="23"/>
      <c r="U50" s="4"/>
      <c r="V50" s="9"/>
      <c r="W50" s="9"/>
      <c r="X50" s="10"/>
      <c r="Y50" s="4"/>
      <c r="Z50" s="4"/>
      <c r="AA50" s="4"/>
      <c r="AB50" s="11"/>
      <c r="AC50" s="4"/>
      <c r="AD50" s="32"/>
      <c r="AE50" s="32"/>
      <c r="AF50" s="256"/>
      <c r="AG50" s="34"/>
      <c r="AH50" s="34"/>
      <c r="AI50" s="266"/>
      <c r="AJ50" s="12"/>
      <c r="AK50" s="4"/>
      <c r="AL50" s="4"/>
      <c r="AM50" s="4"/>
      <c r="AN50" s="4"/>
      <c r="AO50" s="4"/>
      <c r="AP50" s="4"/>
      <c r="AQ50" s="4"/>
      <c r="AR50" s="20"/>
      <c r="AS50" s="20"/>
      <c r="AT50" s="4"/>
      <c r="AU50" s="4"/>
      <c r="AV50" s="4"/>
      <c r="AX50" s="51"/>
      <c r="AY50" s="51"/>
      <c r="AZ50" s="51"/>
      <c r="BA50" s="51"/>
      <c r="BB50" s="51"/>
      <c r="BC50" s="52">
        <f t="shared" si="20"/>
        <v>0</v>
      </c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>
        <f t="shared" si="23"/>
        <v>0</v>
      </c>
    </row>
    <row r="51" spans="1:67" s="33" customFormat="1" ht="12.75" customHeight="1" x14ac:dyDescent="0.25">
      <c r="A51" s="96"/>
      <c r="B51" s="17"/>
      <c r="C51" s="5"/>
      <c r="D51" s="5"/>
      <c r="E51" s="6"/>
      <c r="F51" s="6"/>
      <c r="G51" s="6"/>
      <c r="H51" s="15" t="s">
        <v>111</v>
      </c>
      <c r="I51" s="2"/>
      <c r="J51" s="2"/>
      <c r="K51" s="2"/>
      <c r="L51" s="8"/>
      <c r="M51" s="8"/>
      <c r="N51" s="2"/>
      <c r="O51" s="73"/>
      <c r="P51" s="75"/>
      <c r="Q51" s="75"/>
      <c r="R51" s="2"/>
      <c r="S51" s="9"/>
      <c r="T51" s="23"/>
      <c r="U51" s="4"/>
      <c r="V51" s="9"/>
      <c r="W51" s="9"/>
      <c r="X51" s="10"/>
      <c r="Y51" s="4"/>
      <c r="Z51" s="4"/>
      <c r="AA51" s="4"/>
      <c r="AB51" s="11"/>
      <c r="AC51" s="4"/>
      <c r="AD51" s="35"/>
      <c r="AE51" s="35"/>
      <c r="AF51" s="255"/>
      <c r="AG51" s="34"/>
      <c r="AH51" s="34"/>
      <c r="AI51" s="266"/>
      <c r="AJ51" s="12"/>
      <c r="AK51" s="4"/>
      <c r="AL51" s="4"/>
      <c r="AM51" s="4"/>
      <c r="AN51" s="4"/>
      <c r="AO51" s="4"/>
      <c r="AP51" s="4"/>
      <c r="AQ51" s="4"/>
      <c r="AR51" s="20"/>
      <c r="AS51" s="20"/>
      <c r="AT51" s="4"/>
      <c r="AU51" s="4"/>
      <c r="AV51" s="4"/>
      <c r="AX51" s="51"/>
      <c r="AY51" s="51"/>
      <c r="AZ51" s="51"/>
      <c r="BA51" s="51"/>
      <c r="BB51" s="51"/>
      <c r="BC51" s="52">
        <f t="shared" si="20"/>
        <v>0</v>
      </c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>
        <f t="shared" si="23"/>
        <v>0</v>
      </c>
    </row>
    <row r="52" spans="1:67" s="179" customFormat="1" ht="12.75" customHeight="1" x14ac:dyDescent="0.25">
      <c r="A52" s="96">
        <v>38</v>
      </c>
      <c r="B52" s="17">
        <v>29</v>
      </c>
      <c r="C52" s="5" t="s">
        <v>43</v>
      </c>
      <c r="D52" s="5" t="s">
        <v>44</v>
      </c>
      <c r="E52" s="6">
        <v>15</v>
      </c>
      <c r="F52" s="6">
        <v>539</v>
      </c>
      <c r="G52" s="168">
        <v>410</v>
      </c>
      <c r="H52" s="169" t="s">
        <v>112</v>
      </c>
      <c r="I52" s="2" t="s">
        <v>113</v>
      </c>
      <c r="J52" s="2" t="s">
        <v>467</v>
      </c>
      <c r="K52" s="170">
        <v>33863</v>
      </c>
      <c r="L52" s="180">
        <v>17</v>
      </c>
      <c r="M52" s="180">
        <v>6</v>
      </c>
      <c r="N52" s="172" t="s">
        <v>45</v>
      </c>
      <c r="O52" s="173" t="s">
        <v>114</v>
      </c>
      <c r="P52" s="75" t="s">
        <v>111</v>
      </c>
      <c r="Q52" s="18" t="s">
        <v>468</v>
      </c>
      <c r="R52" s="2">
        <v>2</v>
      </c>
      <c r="S52" s="189">
        <v>14649</v>
      </c>
      <c r="T52" s="199"/>
      <c r="U52" s="200">
        <f>SUM(S52+T52)</f>
        <v>14649</v>
      </c>
      <c r="V52" s="9">
        <v>350.5</v>
      </c>
      <c r="W52" s="9">
        <f>+S52/30*20*0.25</f>
        <v>2441.5</v>
      </c>
      <c r="X52" s="10">
        <f>+U52/30*50</f>
        <v>24415</v>
      </c>
      <c r="Y52" s="4">
        <f>S52/2</f>
        <v>7324.5</v>
      </c>
      <c r="Z52" s="4">
        <f>S52*13.5%</f>
        <v>1977.6150000000002</v>
      </c>
      <c r="AA52" s="4">
        <f>S52*0.03</f>
        <v>439.46999999999997</v>
      </c>
      <c r="AB52" s="11">
        <f>+BM52</f>
        <v>734.44261095299998</v>
      </c>
      <c r="AC52" s="4">
        <f>S52*2%</f>
        <v>292.98</v>
      </c>
      <c r="AD52" s="189">
        <v>965</v>
      </c>
      <c r="AE52" s="189"/>
      <c r="AF52" s="249">
        <f>AD52+AE52</f>
        <v>965</v>
      </c>
      <c r="AG52" s="200">
        <v>643</v>
      </c>
      <c r="AH52" s="200"/>
      <c r="AI52" s="240">
        <f>AG52+AH52</f>
        <v>643</v>
      </c>
      <c r="AJ52" s="12"/>
      <c r="AK52" s="4"/>
      <c r="AL52" s="4"/>
      <c r="AM52" s="4"/>
      <c r="AN52" s="4"/>
      <c r="AO52" s="4"/>
      <c r="AP52" s="4"/>
      <c r="AQ52" s="4"/>
      <c r="AR52" s="20"/>
      <c r="AS52" s="20"/>
      <c r="AT52" s="4">
        <f>S52/30*5+Z52/30*5+AA52/30*5+AB52/30*5+AC52/30*5</f>
        <v>3015.5846018254997</v>
      </c>
      <c r="AU52" s="4">
        <f>+U52+V52+Z52+AA52+AB52+AC52+AD52+AG52+AO52</f>
        <v>20052.007610953002</v>
      </c>
      <c r="AV52" s="4">
        <f>(AU52*12)+W52+X52+Y52+AT52+AJ52+AR52</f>
        <v>277820.67593326152</v>
      </c>
      <c r="AW52" s="33"/>
      <c r="AX52" s="51">
        <f>S52/30*5</f>
        <v>2441.5</v>
      </c>
      <c r="AY52" s="51">
        <f>S52/30*5*0.135</f>
        <v>329.60250000000002</v>
      </c>
      <c r="AZ52" s="51">
        <f>S52/30*5*0.03</f>
        <v>73.24499999999999</v>
      </c>
      <c r="BA52" s="51">
        <f>AB52/30*5</f>
        <v>122.40710182550001</v>
      </c>
      <c r="BB52" s="51">
        <f>S52/30*5*0.02</f>
        <v>48.83</v>
      </c>
      <c r="BC52" s="52">
        <f t="shared" si="20"/>
        <v>0</v>
      </c>
      <c r="BD52" s="97"/>
      <c r="BE52" s="97"/>
      <c r="BF52" s="97">
        <f>S52/30</f>
        <v>488.3</v>
      </c>
      <c r="BG52" s="97">
        <f>BF52*1.1918</f>
        <v>581.95594000000006</v>
      </c>
      <c r="BH52" s="97">
        <f>70.1*30*20.4%</f>
        <v>429.012</v>
      </c>
      <c r="BI52" s="97">
        <f>70.1*3*30</f>
        <v>6308.9999999999991</v>
      </c>
      <c r="BJ52" s="97">
        <f>BG52*30</f>
        <v>17458.678200000002</v>
      </c>
      <c r="BK52" s="97">
        <f>(BJ52-BI52)*1.5%</f>
        <v>167.24517300000002</v>
      </c>
      <c r="BL52" s="97">
        <f>BG52*30*0.7915%</f>
        <v>138.18543795300002</v>
      </c>
      <c r="BM52" s="97">
        <f>BH52+BK52+BL52</f>
        <v>734.44261095299998</v>
      </c>
      <c r="BN52" s="97">
        <f t="shared" si="23"/>
        <v>0</v>
      </c>
    </row>
    <row r="53" spans="1:67" s="179" customFormat="1" ht="22.5" customHeight="1" x14ac:dyDescent="0.25">
      <c r="A53" s="96">
        <v>39</v>
      </c>
      <c r="B53" s="17">
        <v>29</v>
      </c>
      <c r="C53" s="5" t="s">
        <v>43</v>
      </c>
      <c r="D53" s="5" t="s">
        <v>44</v>
      </c>
      <c r="E53" s="6">
        <v>15</v>
      </c>
      <c r="F53" s="6">
        <v>539</v>
      </c>
      <c r="G53" s="168">
        <v>1179</v>
      </c>
      <c r="H53" s="169" t="s">
        <v>115</v>
      </c>
      <c r="I53" s="2" t="s">
        <v>116</v>
      </c>
      <c r="J53" s="2" t="s">
        <v>467</v>
      </c>
      <c r="K53" s="170">
        <v>34897</v>
      </c>
      <c r="L53" s="180">
        <v>10</v>
      </c>
      <c r="M53" s="180">
        <v>6</v>
      </c>
      <c r="N53" s="172" t="s">
        <v>45</v>
      </c>
      <c r="O53" s="173" t="s">
        <v>117</v>
      </c>
      <c r="P53" s="75" t="s">
        <v>111</v>
      </c>
      <c r="Q53" s="18" t="s">
        <v>114</v>
      </c>
      <c r="R53" s="2">
        <v>2</v>
      </c>
      <c r="S53" s="199">
        <v>8966</v>
      </c>
      <c r="T53" s="199">
        <v>300</v>
      </c>
      <c r="U53" s="200">
        <f>SUM(S53+T53)</f>
        <v>9266</v>
      </c>
      <c r="V53" s="9">
        <v>350.5</v>
      </c>
      <c r="W53" s="9">
        <f>+S53/30*20*0.25</f>
        <v>1494.3333333333335</v>
      </c>
      <c r="X53" s="10">
        <f>+U53/30*50</f>
        <v>15443.333333333334</v>
      </c>
      <c r="Y53" s="4">
        <f>S53/2</f>
        <v>4483</v>
      </c>
      <c r="Z53" s="4">
        <f>S53*13.5%</f>
        <v>1210.4100000000001</v>
      </c>
      <c r="AA53" s="4">
        <f>S53*0.03</f>
        <v>268.98</v>
      </c>
      <c r="AB53" s="11">
        <f>+BM53</f>
        <v>579.23932970200008</v>
      </c>
      <c r="AC53" s="4">
        <f>S53*2%</f>
        <v>179.32</v>
      </c>
      <c r="AD53" s="189">
        <v>765</v>
      </c>
      <c r="AE53" s="189">
        <v>18.75</v>
      </c>
      <c r="AF53" s="249">
        <f>AD53+AE53</f>
        <v>783.75</v>
      </c>
      <c r="AG53" s="200">
        <v>499</v>
      </c>
      <c r="AH53" s="200"/>
      <c r="AI53" s="240">
        <f>AG53+AH53</f>
        <v>499</v>
      </c>
      <c r="AJ53" s="12"/>
      <c r="AK53" s="4"/>
      <c r="AL53" s="4"/>
      <c r="AM53" s="4"/>
      <c r="AN53" s="4"/>
      <c r="AO53" s="4"/>
      <c r="AP53" s="4"/>
      <c r="AQ53" s="4"/>
      <c r="AR53" s="20"/>
      <c r="AS53" s="20"/>
      <c r="AT53" s="4">
        <f>S53/30*5+Z53/30*5+AA53/30*5+AB53/30*5+AC53/30*5</f>
        <v>1867.324888283667</v>
      </c>
      <c r="AU53" s="4">
        <f>+U53+V53+Z53+AA53+AB53+AC53+AD53+AG53+AO53</f>
        <v>13118.449329702</v>
      </c>
      <c r="AV53" s="4">
        <f>(AU53*12)+W53+X53+Y53+AT53+AJ53+AR53</f>
        <v>180709.38351137436</v>
      </c>
      <c r="AW53" s="33"/>
      <c r="AX53" s="51">
        <f>S53/30*5</f>
        <v>1494.3333333333335</v>
      </c>
      <c r="AY53" s="51">
        <f>S53/30*5*0.135</f>
        <v>201.73500000000004</v>
      </c>
      <c r="AZ53" s="51">
        <f>S53/30*5*0.03</f>
        <v>44.830000000000005</v>
      </c>
      <c r="BA53" s="51">
        <f>AB53/30*5</f>
        <v>96.53988828366667</v>
      </c>
      <c r="BB53" s="51">
        <f>S53/30*5*0.02</f>
        <v>29.88666666666667</v>
      </c>
      <c r="BC53" s="52">
        <f t="shared" si="20"/>
        <v>0</v>
      </c>
      <c r="BD53" s="97"/>
      <c r="BE53" s="97"/>
      <c r="BF53" s="97">
        <f>S53/30</f>
        <v>298.86666666666667</v>
      </c>
      <c r="BG53" s="97">
        <f>BF53*1.1918</f>
        <v>356.18929333333335</v>
      </c>
      <c r="BH53" s="97">
        <f>70.1*30*20.4%</f>
        <v>429.012</v>
      </c>
      <c r="BI53" s="97">
        <f>70.1*3*30</f>
        <v>6308.9999999999991</v>
      </c>
      <c r="BJ53" s="97">
        <f>BG53*30</f>
        <v>10685.678800000002</v>
      </c>
      <c r="BK53" s="97">
        <f>(BJ53-BI53)*1.5%</f>
        <v>65.650182000000029</v>
      </c>
      <c r="BL53" s="97">
        <f>BG53*30*0.7915%</f>
        <v>84.577147702000019</v>
      </c>
      <c r="BM53" s="97">
        <f>BH53+BK53+BL53</f>
        <v>579.23932970200008</v>
      </c>
      <c r="BN53" s="97">
        <f t="shared" si="23"/>
        <v>0</v>
      </c>
    </row>
    <row r="54" spans="1:67" s="179" customFormat="1" ht="22.5" customHeight="1" x14ac:dyDescent="0.25">
      <c r="A54" s="96">
        <v>40</v>
      </c>
      <c r="B54" s="17">
        <v>29</v>
      </c>
      <c r="C54" s="5" t="s">
        <v>43</v>
      </c>
      <c r="D54" s="5" t="s">
        <v>44</v>
      </c>
      <c r="E54" s="6">
        <v>15</v>
      </c>
      <c r="F54" s="6">
        <v>539</v>
      </c>
      <c r="G54" s="168">
        <v>1349</v>
      </c>
      <c r="H54" s="169" t="s">
        <v>118</v>
      </c>
      <c r="I54" s="2" t="s">
        <v>119</v>
      </c>
      <c r="J54" s="2" t="s">
        <v>467</v>
      </c>
      <c r="K54" s="170">
        <v>35849</v>
      </c>
      <c r="L54" s="180">
        <v>10</v>
      </c>
      <c r="M54" s="180">
        <v>6</v>
      </c>
      <c r="N54" s="172" t="s">
        <v>45</v>
      </c>
      <c r="O54" s="173" t="s">
        <v>117</v>
      </c>
      <c r="P54" s="75" t="s">
        <v>111</v>
      </c>
      <c r="Q54" s="18" t="s">
        <v>114</v>
      </c>
      <c r="R54" s="2">
        <v>2</v>
      </c>
      <c r="S54" s="199">
        <v>8966</v>
      </c>
      <c r="T54" s="199">
        <v>300</v>
      </c>
      <c r="U54" s="200">
        <f>SUM(S54+T54)</f>
        <v>9266</v>
      </c>
      <c r="V54" s="9">
        <v>280.39999999999998</v>
      </c>
      <c r="W54" s="9">
        <f>+S54/30*20*0.25</f>
        <v>1494.3333333333335</v>
      </c>
      <c r="X54" s="10">
        <f>+U54/30*50</f>
        <v>15443.333333333334</v>
      </c>
      <c r="Y54" s="4">
        <f>S54/2</f>
        <v>4483</v>
      </c>
      <c r="Z54" s="4">
        <f>S54*13.5%</f>
        <v>1210.4100000000001</v>
      </c>
      <c r="AA54" s="4">
        <f>S54*0.03</f>
        <v>268.98</v>
      </c>
      <c r="AB54" s="11">
        <f>+BM54</f>
        <v>579.23932970200008</v>
      </c>
      <c r="AC54" s="4">
        <f>S54*2%</f>
        <v>179.32</v>
      </c>
      <c r="AD54" s="189">
        <v>765</v>
      </c>
      <c r="AE54" s="189">
        <v>18.75</v>
      </c>
      <c r="AF54" s="249">
        <f>AD54+AE54</f>
        <v>783.75</v>
      </c>
      <c r="AG54" s="200">
        <v>499</v>
      </c>
      <c r="AH54" s="200"/>
      <c r="AI54" s="240">
        <f>AG54+AH54</f>
        <v>499</v>
      </c>
      <c r="AJ54" s="12"/>
      <c r="AK54" s="4"/>
      <c r="AL54" s="4"/>
      <c r="AM54" s="4"/>
      <c r="AN54" s="4"/>
      <c r="AO54" s="4"/>
      <c r="AP54" s="4"/>
      <c r="AQ54" s="4"/>
      <c r="AR54" s="20"/>
      <c r="AS54" s="20"/>
      <c r="AT54" s="4">
        <f>S54/30*5+Z54/30*5+AA54/30*5+AB54/30*5+AC54/30*5</f>
        <v>1867.324888283667</v>
      </c>
      <c r="AU54" s="4">
        <f>+U54+V54+Z54+AA54+AB54+AC54+AD54+AG54+AO54</f>
        <v>13048.349329702</v>
      </c>
      <c r="AV54" s="4">
        <f>(AU54*12)+W54+X54+Y54+AT54+AJ54+AR54</f>
        <v>179868.18351137434</v>
      </c>
      <c r="AW54" s="33"/>
      <c r="AX54" s="51">
        <f>S54/30*5</f>
        <v>1494.3333333333335</v>
      </c>
      <c r="AY54" s="51">
        <f>S54/30*5*0.135</f>
        <v>201.73500000000004</v>
      </c>
      <c r="AZ54" s="51">
        <f>S54/30*5*0.03</f>
        <v>44.830000000000005</v>
      </c>
      <c r="BA54" s="51">
        <f>AB54/30*5</f>
        <v>96.53988828366667</v>
      </c>
      <c r="BB54" s="51">
        <f>S54/30*5*0.02</f>
        <v>29.88666666666667</v>
      </c>
      <c r="BC54" s="52">
        <f t="shared" si="20"/>
        <v>0</v>
      </c>
      <c r="BD54" s="97"/>
      <c r="BE54" s="97"/>
      <c r="BF54" s="97">
        <f>S54/30</f>
        <v>298.86666666666667</v>
      </c>
      <c r="BG54" s="97">
        <f>BF54*1.1918</f>
        <v>356.18929333333335</v>
      </c>
      <c r="BH54" s="97">
        <f>70.1*30*20.4%</f>
        <v>429.012</v>
      </c>
      <c r="BI54" s="97">
        <f>70.1*3*30</f>
        <v>6308.9999999999991</v>
      </c>
      <c r="BJ54" s="97">
        <f>BG54*30</f>
        <v>10685.678800000002</v>
      </c>
      <c r="BK54" s="97">
        <f>(BJ54-BI54)*1.5%</f>
        <v>65.650182000000029</v>
      </c>
      <c r="BL54" s="97">
        <f>BG54*30*0.7915%</f>
        <v>84.577147702000019</v>
      </c>
      <c r="BM54" s="97">
        <f>BH54+BK54+BL54</f>
        <v>579.23932970200008</v>
      </c>
      <c r="BN54" s="97">
        <f t="shared" si="23"/>
        <v>0</v>
      </c>
    </row>
    <row r="55" spans="1:67" s="179" customFormat="1" ht="22.5" customHeight="1" x14ac:dyDescent="0.25">
      <c r="A55" s="96">
        <v>41</v>
      </c>
      <c r="B55" s="17">
        <v>29</v>
      </c>
      <c r="C55" s="5" t="s">
        <v>43</v>
      </c>
      <c r="D55" s="5" t="s">
        <v>44</v>
      </c>
      <c r="E55" s="6">
        <v>15</v>
      </c>
      <c r="F55" s="6">
        <v>539</v>
      </c>
      <c r="G55" s="168">
        <v>1402</v>
      </c>
      <c r="H55" s="169" t="s">
        <v>120</v>
      </c>
      <c r="I55" s="2" t="s">
        <v>121</v>
      </c>
      <c r="J55" s="2" t="s">
        <v>467</v>
      </c>
      <c r="K55" s="170">
        <v>36130</v>
      </c>
      <c r="L55" s="180">
        <v>10</v>
      </c>
      <c r="M55" s="180">
        <v>6</v>
      </c>
      <c r="N55" s="172" t="s">
        <v>45</v>
      </c>
      <c r="O55" s="173" t="s">
        <v>117</v>
      </c>
      <c r="P55" s="75" t="s">
        <v>111</v>
      </c>
      <c r="Q55" s="18" t="s">
        <v>114</v>
      </c>
      <c r="R55" s="2">
        <v>2</v>
      </c>
      <c r="S55" s="199">
        <v>8966</v>
      </c>
      <c r="T55" s="199">
        <v>300</v>
      </c>
      <c r="U55" s="200">
        <f>SUM(S55+T55)</f>
        <v>9266</v>
      </c>
      <c r="V55" s="9">
        <v>280.39999999999998</v>
      </c>
      <c r="W55" s="9">
        <f>+S55/30*20*0.25</f>
        <v>1494.3333333333335</v>
      </c>
      <c r="X55" s="10">
        <f>+U55/30*50</f>
        <v>15443.333333333334</v>
      </c>
      <c r="Y55" s="4">
        <f>S55/2</f>
        <v>4483</v>
      </c>
      <c r="Z55" s="4">
        <f>S55*13.5%</f>
        <v>1210.4100000000001</v>
      </c>
      <c r="AA55" s="4">
        <f>S55*0.03</f>
        <v>268.98</v>
      </c>
      <c r="AB55" s="11">
        <f>+BM55</f>
        <v>579.23932970200008</v>
      </c>
      <c r="AC55" s="4">
        <f>S55*2%</f>
        <v>179.32</v>
      </c>
      <c r="AD55" s="189">
        <v>765</v>
      </c>
      <c r="AE55" s="189">
        <v>18.75</v>
      </c>
      <c r="AF55" s="249">
        <f>AD55+AE55</f>
        <v>783.75</v>
      </c>
      <c r="AG55" s="200">
        <v>499</v>
      </c>
      <c r="AH55" s="200"/>
      <c r="AI55" s="240">
        <f>AG55+AH55</f>
        <v>499</v>
      </c>
      <c r="AJ55" s="12"/>
      <c r="AK55" s="4"/>
      <c r="AL55" s="4"/>
      <c r="AM55" s="4"/>
      <c r="AN55" s="4"/>
      <c r="AO55" s="4"/>
      <c r="AP55" s="4"/>
      <c r="AQ55" s="4"/>
      <c r="AR55" s="20"/>
      <c r="AS55" s="20"/>
      <c r="AT55" s="4">
        <f>S55/30*5+Z55/30*5+AA55/30*5+AB55/30*5+AC55/30*5</f>
        <v>1867.324888283667</v>
      </c>
      <c r="AU55" s="4">
        <f>+U55+V55+Z55+AA55+AB55+AC55+AD55+AG55+AO55</f>
        <v>13048.349329702</v>
      </c>
      <c r="AV55" s="4">
        <f>(AU55*12)+W55+X55+Y55+AT55+AJ55+AR55</f>
        <v>179868.18351137434</v>
      </c>
      <c r="AW55" s="33"/>
      <c r="AX55" s="51">
        <f>S55/30*5</f>
        <v>1494.3333333333335</v>
      </c>
      <c r="AY55" s="51">
        <f>S55/30*5*0.135</f>
        <v>201.73500000000004</v>
      </c>
      <c r="AZ55" s="51">
        <f>S55/30*5*0.03</f>
        <v>44.830000000000005</v>
      </c>
      <c r="BA55" s="51">
        <f>AB55/30*5</f>
        <v>96.53988828366667</v>
      </c>
      <c r="BB55" s="51">
        <f>S55/30*5*0.02</f>
        <v>29.88666666666667</v>
      </c>
      <c r="BC55" s="52">
        <f t="shared" si="20"/>
        <v>0</v>
      </c>
      <c r="BD55" s="97"/>
      <c r="BE55" s="97"/>
      <c r="BF55" s="97">
        <f>S55/30</f>
        <v>298.86666666666667</v>
      </c>
      <c r="BG55" s="97">
        <f>BF55*1.1918</f>
        <v>356.18929333333335</v>
      </c>
      <c r="BH55" s="97">
        <f>70.1*30*20.4%</f>
        <v>429.012</v>
      </c>
      <c r="BI55" s="97">
        <f>70.1*3*30</f>
        <v>6308.9999999999991</v>
      </c>
      <c r="BJ55" s="97">
        <f>BG55*30</f>
        <v>10685.678800000002</v>
      </c>
      <c r="BK55" s="97">
        <f>(BJ55-BI55)*1.5%</f>
        <v>65.650182000000029</v>
      </c>
      <c r="BL55" s="97">
        <f>BG55*30*0.7915%</f>
        <v>84.577147702000019</v>
      </c>
      <c r="BM55" s="97">
        <f>BH55+BK55+BL55</f>
        <v>579.23932970200008</v>
      </c>
      <c r="BN55" s="97">
        <f t="shared" si="23"/>
        <v>0</v>
      </c>
    </row>
    <row r="56" spans="1:67" s="179" customFormat="1" ht="22.5" customHeight="1" x14ac:dyDescent="0.25">
      <c r="A56" s="96">
        <v>42</v>
      </c>
      <c r="B56" s="17">
        <v>29</v>
      </c>
      <c r="C56" s="5" t="s">
        <v>43</v>
      </c>
      <c r="D56" s="5" t="s">
        <v>44</v>
      </c>
      <c r="E56" s="6">
        <v>15</v>
      </c>
      <c r="F56" s="6">
        <v>539</v>
      </c>
      <c r="G56" s="168">
        <v>1932</v>
      </c>
      <c r="H56" s="169" t="s">
        <v>122</v>
      </c>
      <c r="I56" s="2" t="s">
        <v>556</v>
      </c>
      <c r="J56" s="2" t="s">
        <v>467</v>
      </c>
      <c r="K56" s="170">
        <v>40842</v>
      </c>
      <c r="L56" s="180">
        <v>10</v>
      </c>
      <c r="M56" s="180">
        <v>6</v>
      </c>
      <c r="N56" s="172" t="s">
        <v>45</v>
      </c>
      <c r="O56" s="173" t="s">
        <v>117</v>
      </c>
      <c r="P56" s="75" t="s">
        <v>111</v>
      </c>
      <c r="Q56" s="18" t="s">
        <v>114</v>
      </c>
      <c r="R56" s="2">
        <v>2</v>
      </c>
      <c r="S56" s="199">
        <v>8966</v>
      </c>
      <c r="T56" s="199">
        <v>300</v>
      </c>
      <c r="U56" s="200">
        <f>SUM(S56+T56)</f>
        <v>9266</v>
      </c>
      <c r="V56" s="9"/>
      <c r="W56" s="9">
        <f>+S56/30*20*0.25</f>
        <v>1494.3333333333335</v>
      </c>
      <c r="X56" s="10">
        <f>+U56/30*50</f>
        <v>15443.333333333334</v>
      </c>
      <c r="Y56" s="4">
        <f>S56/2</f>
        <v>4483</v>
      </c>
      <c r="Z56" s="4">
        <f>S56*13.5%</f>
        <v>1210.4100000000001</v>
      </c>
      <c r="AA56" s="4">
        <f>S56*0.03</f>
        <v>268.98</v>
      </c>
      <c r="AB56" s="11">
        <f>+BM56</f>
        <v>579.23932970200008</v>
      </c>
      <c r="AC56" s="4">
        <f>S56*2%</f>
        <v>179.32</v>
      </c>
      <c r="AD56" s="189">
        <v>765</v>
      </c>
      <c r="AE56" s="189">
        <v>18.75</v>
      </c>
      <c r="AF56" s="249">
        <f>AD56+AE56</f>
        <v>783.75</v>
      </c>
      <c r="AG56" s="200">
        <v>499</v>
      </c>
      <c r="AH56" s="200"/>
      <c r="AI56" s="240">
        <f>AG56+AH56</f>
        <v>499</v>
      </c>
      <c r="AJ56" s="12"/>
      <c r="AK56" s="4"/>
      <c r="AL56" s="4"/>
      <c r="AM56" s="4"/>
      <c r="AN56" s="4"/>
      <c r="AO56" s="4"/>
      <c r="AP56" s="4"/>
      <c r="AQ56" s="4"/>
      <c r="AR56" s="20"/>
      <c r="AS56" s="20"/>
      <c r="AT56" s="4">
        <f>S56/30*5+Z56/30*5+AA56/30*5+AB56/30*5+AC56/30*5</f>
        <v>1867.324888283667</v>
      </c>
      <c r="AU56" s="4">
        <f>+U56+V56+Z56+AA56+AB56+AC56+AD56+AG56+AO56</f>
        <v>12767.949329702</v>
      </c>
      <c r="AV56" s="4">
        <f>(AU56*12)+W56+X56+Y56+AT56+AJ56+AR56</f>
        <v>176503.38351137436</v>
      </c>
      <c r="AW56" s="33"/>
      <c r="AX56" s="51">
        <f>S56/30*5</f>
        <v>1494.3333333333335</v>
      </c>
      <c r="AY56" s="51">
        <f>S56/30*5*0.135</f>
        <v>201.73500000000004</v>
      </c>
      <c r="AZ56" s="51">
        <f>S56/30*5*0.03</f>
        <v>44.830000000000005</v>
      </c>
      <c r="BA56" s="51">
        <f>AB56/30*5</f>
        <v>96.53988828366667</v>
      </c>
      <c r="BB56" s="51">
        <f>S56/30*5*0.02</f>
        <v>29.88666666666667</v>
      </c>
      <c r="BC56" s="52">
        <f t="shared" si="20"/>
        <v>0</v>
      </c>
      <c r="BD56" s="97"/>
      <c r="BE56" s="97"/>
      <c r="BF56" s="97">
        <f>S56/30</f>
        <v>298.86666666666667</v>
      </c>
      <c r="BG56" s="97">
        <f>BF56*1.1918</f>
        <v>356.18929333333335</v>
      </c>
      <c r="BH56" s="97">
        <f>70.1*30*20.4%</f>
        <v>429.012</v>
      </c>
      <c r="BI56" s="97">
        <f>70.1*3*30</f>
        <v>6308.9999999999991</v>
      </c>
      <c r="BJ56" s="97">
        <f>BG56*30</f>
        <v>10685.678800000002</v>
      </c>
      <c r="BK56" s="97">
        <f>(BJ56-BI56)*1.5%</f>
        <v>65.650182000000029</v>
      </c>
      <c r="BL56" s="97">
        <f>BG56*30*0.7915%</f>
        <v>84.577147702000019</v>
      </c>
      <c r="BM56" s="97">
        <f>BH56+BK56+BL56</f>
        <v>579.23932970200008</v>
      </c>
      <c r="BN56" s="97">
        <f t="shared" si="23"/>
        <v>0</v>
      </c>
    </row>
    <row r="57" spans="1:67" s="33" customFormat="1" ht="12.75" customHeight="1" x14ac:dyDescent="0.25">
      <c r="A57" s="96"/>
      <c r="B57" s="17"/>
      <c r="C57" s="5"/>
      <c r="D57" s="5"/>
      <c r="E57" s="6"/>
      <c r="F57" s="6"/>
      <c r="G57" s="6"/>
      <c r="H57" s="19"/>
      <c r="I57" s="2"/>
      <c r="J57" s="2"/>
      <c r="K57" s="2"/>
      <c r="L57" s="8"/>
      <c r="M57" s="8"/>
      <c r="N57" s="2"/>
      <c r="O57" s="18"/>
      <c r="P57" s="2"/>
      <c r="Q57" s="2"/>
      <c r="R57" s="2"/>
      <c r="S57" s="9"/>
      <c r="T57" s="23"/>
      <c r="U57" s="4"/>
      <c r="V57" s="9"/>
      <c r="W57" s="9"/>
      <c r="X57" s="10"/>
      <c r="Y57" s="4"/>
      <c r="Z57" s="4"/>
      <c r="AA57" s="4"/>
      <c r="AB57" s="11"/>
      <c r="AC57" s="4"/>
      <c r="AD57" s="35"/>
      <c r="AE57" s="35"/>
      <c r="AF57" s="255"/>
      <c r="AG57" s="34"/>
      <c r="AH57" s="34"/>
      <c r="AI57" s="266"/>
      <c r="AJ57" s="12"/>
      <c r="AK57" s="4"/>
      <c r="AL57" s="4"/>
      <c r="AM57" s="4"/>
      <c r="AN57" s="4"/>
      <c r="AO57" s="4"/>
      <c r="AP57" s="4"/>
      <c r="AQ57" s="4"/>
      <c r="AR57" s="20"/>
      <c r="AS57" s="20"/>
      <c r="AT57" s="4"/>
      <c r="AU57" s="4"/>
      <c r="AV57" s="4"/>
      <c r="AX57" s="51"/>
      <c r="AY57" s="51"/>
      <c r="AZ57" s="51"/>
      <c r="BA57" s="51"/>
      <c r="BB57" s="51"/>
      <c r="BC57" s="52">
        <f t="shared" si="20"/>
        <v>0</v>
      </c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>
        <f t="shared" si="23"/>
        <v>0</v>
      </c>
    </row>
    <row r="58" spans="1:67" s="33" customFormat="1" ht="12.75" customHeight="1" x14ac:dyDescent="0.25">
      <c r="A58" s="96"/>
      <c r="B58" s="17"/>
      <c r="C58" s="5"/>
      <c r="D58" s="5"/>
      <c r="E58" s="6"/>
      <c r="F58" s="6"/>
      <c r="G58" s="6"/>
      <c r="H58" s="19" t="s">
        <v>448</v>
      </c>
      <c r="I58" s="2"/>
      <c r="J58" s="2"/>
      <c r="K58" s="2"/>
      <c r="L58" s="8"/>
      <c r="M58" s="8"/>
      <c r="N58" s="2"/>
      <c r="O58" s="18"/>
      <c r="P58" s="2"/>
      <c r="Q58" s="2"/>
      <c r="R58" s="2"/>
      <c r="S58" s="9"/>
      <c r="T58" s="23"/>
      <c r="U58" s="4"/>
      <c r="V58" s="9"/>
      <c r="W58" s="9"/>
      <c r="X58" s="10"/>
      <c r="Y58" s="4"/>
      <c r="Z58" s="4"/>
      <c r="AA58" s="4"/>
      <c r="AB58" s="11"/>
      <c r="AC58" s="4"/>
      <c r="AD58" s="35"/>
      <c r="AE58" s="35"/>
      <c r="AF58" s="255"/>
      <c r="AG58" s="34"/>
      <c r="AH58" s="34"/>
      <c r="AI58" s="266"/>
      <c r="AJ58" s="12"/>
      <c r="AK58" s="4"/>
      <c r="AL58" s="4"/>
      <c r="AM58" s="4"/>
      <c r="AN58" s="4"/>
      <c r="AO58" s="4"/>
      <c r="AP58" s="4"/>
      <c r="AQ58" s="4"/>
      <c r="AR58" s="20"/>
      <c r="AS58" s="20"/>
      <c r="AT58" s="4"/>
      <c r="AU58" s="4"/>
      <c r="AV58" s="4"/>
      <c r="AX58" s="51"/>
      <c r="AY58" s="51"/>
      <c r="AZ58" s="51"/>
      <c r="BA58" s="51"/>
      <c r="BB58" s="51"/>
      <c r="BC58" s="52">
        <f t="shared" si="20"/>
        <v>0</v>
      </c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>
        <f t="shared" si="23"/>
        <v>0</v>
      </c>
    </row>
    <row r="59" spans="1:67" s="179" customFormat="1" ht="12.75" customHeight="1" x14ac:dyDescent="0.25">
      <c r="A59" s="96">
        <v>43</v>
      </c>
      <c r="B59" s="17">
        <v>29</v>
      </c>
      <c r="C59" s="5" t="s">
        <v>43</v>
      </c>
      <c r="D59" s="5" t="s">
        <v>44</v>
      </c>
      <c r="E59" s="6">
        <v>15</v>
      </c>
      <c r="F59" s="6">
        <v>539</v>
      </c>
      <c r="G59" s="168">
        <v>440</v>
      </c>
      <c r="H59" s="169" t="s">
        <v>124</v>
      </c>
      <c r="I59" s="2" t="s">
        <v>125</v>
      </c>
      <c r="J59" s="2" t="s">
        <v>467</v>
      </c>
      <c r="K59" s="170">
        <v>33178</v>
      </c>
      <c r="L59" s="180">
        <v>15</v>
      </c>
      <c r="M59" s="180">
        <v>6</v>
      </c>
      <c r="N59" s="172" t="s">
        <v>45</v>
      </c>
      <c r="O59" s="173" t="s">
        <v>126</v>
      </c>
      <c r="P59" s="18" t="s">
        <v>123</v>
      </c>
      <c r="Q59" s="18" t="s">
        <v>468</v>
      </c>
      <c r="R59" s="2">
        <v>2</v>
      </c>
      <c r="S59" s="225">
        <v>11569</v>
      </c>
      <c r="T59" s="199"/>
      <c r="U59" s="200">
        <f t="shared" ref="U59:U69" si="78">SUM(S59+T59)</f>
        <v>11569</v>
      </c>
      <c r="V59" s="9">
        <v>336.45</v>
      </c>
      <c r="W59" s="9">
        <f t="shared" ref="W59:W64" si="79">+S59/30*20*0.25</f>
        <v>1928.1666666666665</v>
      </c>
      <c r="X59" s="10">
        <f t="shared" ref="X59:X64" si="80">+U59/30*50</f>
        <v>19281.666666666668</v>
      </c>
      <c r="Y59" s="4">
        <f t="shared" ref="Y59:Y64" si="81">S59/2</f>
        <v>5784.5</v>
      </c>
      <c r="Z59" s="4">
        <f t="shared" ref="Z59:Z69" si="82">S59*13.5%</f>
        <v>1561.8150000000001</v>
      </c>
      <c r="AA59" s="4">
        <f t="shared" ref="AA59:AA64" si="83">S59*0.03</f>
        <v>347.07</v>
      </c>
      <c r="AB59" s="11">
        <f t="shared" ref="AB59:AB64" si="84">+BM59</f>
        <v>650.32751219299996</v>
      </c>
      <c r="AC59" s="4">
        <f t="shared" ref="AC59:AC64" si="85">S59*2%</f>
        <v>231.38</v>
      </c>
      <c r="AD59" s="189">
        <v>905</v>
      </c>
      <c r="AE59" s="189"/>
      <c r="AF59" s="249">
        <f t="shared" ref="AF59:AF69" si="86">AD59+AE59</f>
        <v>905</v>
      </c>
      <c r="AG59" s="200">
        <v>567</v>
      </c>
      <c r="AH59" s="200"/>
      <c r="AI59" s="240">
        <f t="shared" ref="AI59:AI69" si="87">AG59+AH59</f>
        <v>567</v>
      </c>
      <c r="AJ59" s="12"/>
      <c r="AK59" s="4"/>
      <c r="AL59" s="4"/>
      <c r="AM59" s="4"/>
      <c r="AN59" s="4"/>
      <c r="AO59" s="4"/>
      <c r="AP59" s="4"/>
      <c r="AQ59" s="4"/>
      <c r="AR59" s="20"/>
      <c r="AS59" s="20"/>
      <c r="AT59" s="4">
        <f t="shared" ref="AT59:AT64" si="88">S59/30*5+Z59/30*5+AA59/30*5+AB59/30*5+AC59/30*5</f>
        <v>2393.2654186988334</v>
      </c>
      <c r="AU59" s="4">
        <f t="shared" ref="AU59:AU64" si="89">+U59+V59+Z59+AA59+AB59+AC59+AD59+AG59+AO59</f>
        <v>16168.042512193</v>
      </c>
      <c r="AV59" s="4">
        <f t="shared" ref="AV59:AV69" si="90">(AU59*12)+W59+X59+Y59+AT59+AJ59+AR59</f>
        <v>223404.10889834815</v>
      </c>
      <c r="AW59" s="33"/>
      <c r="AX59" s="51">
        <f t="shared" ref="AX59:AX69" si="91">S59/30*5</f>
        <v>1928.1666666666665</v>
      </c>
      <c r="AY59" s="51">
        <f t="shared" ref="AY59:AY69" si="92">S59/30*5*0.135</f>
        <v>260.30250000000001</v>
      </c>
      <c r="AZ59" s="51">
        <f t="shared" ref="AZ59:AZ69" si="93">S59/30*5*0.03</f>
        <v>57.844999999999992</v>
      </c>
      <c r="BA59" s="51">
        <f t="shared" ref="BA59:BA69" si="94">AB59/30*5</f>
        <v>108.38791869883332</v>
      </c>
      <c r="BB59" s="51">
        <f t="shared" ref="BB59:BB69" si="95">S59/30*5*0.02</f>
        <v>38.563333333333333</v>
      </c>
      <c r="BC59" s="52">
        <f t="shared" si="20"/>
        <v>0</v>
      </c>
      <c r="BD59" s="97"/>
      <c r="BE59" s="97"/>
      <c r="BF59" s="97">
        <f t="shared" ref="BF59:BF69" si="96">S59/30</f>
        <v>385.63333333333333</v>
      </c>
      <c r="BG59" s="97">
        <f t="shared" ref="BG59:BG69" si="97">BF59*1.1918</f>
        <v>459.59780666666666</v>
      </c>
      <c r="BH59" s="97">
        <f t="shared" ref="BH59:BH69" si="98">70.1*30*20.4%</f>
        <v>429.012</v>
      </c>
      <c r="BI59" s="97">
        <f t="shared" ref="BI59:BI69" si="99">70.1*3*30</f>
        <v>6308.9999999999991</v>
      </c>
      <c r="BJ59" s="97">
        <f t="shared" ref="BJ59:BJ69" si="100">BG59*30</f>
        <v>13787.9342</v>
      </c>
      <c r="BK59" s="97">
        <f t="shared" ref="BK59:BK69" si="101">(BJ59-BI59)*1.5%</f>
        <v>112.18401300000001</v>
      </c>
      <c r="BL59" s="97">
        <f t="shared" ref="BL59:BL69" si="102">BG59*30*0.7915%</f>
        <v>109.131499193</v>
      </c>
      <c r="BM59" s="97">
        <f t="shared" ref="BM59:BM69" si="103">BH59+BK59+BL59</f>
        <v>650.32751219299996</v>
      </c>
      <c r="BN59" s="97">
        <f t="shared" si="23"/>
        <v>0</v>
      </c>
      <c r="BO59" s="226"/>
    </row>
    <row r="60" spans="1:67" s="179" customFormat="1" ht="12.75" customHeight="1" x14ac:dyDescent="0.25">
      <c r="A60" s="96">
        <v>44</v>
      </c>
      <c r="B60" s="17">
        <v>29</v>
      </c>
      <c r="C60" s="5" t="s">
        <v>43</v>
      </c>
      <c r="D60" s="5" t="s">
        <v>44</v>
      </c>
      <c r="E60" s="6">
        <v>15</v>
      </c>
      <c r="F60" s="6">
        <v>539</v>
      </c>
      <c r="G60" s="168">
        <v>1510</v>
      </c>
      <c r="H60" s="214" t="s">
        <v>130</v>
      </c>
      <c r="I60" s="2" t="s">
        <v>131</v>
      </c>
      <c r="J60" s="2" t="s">
        <v>467</v>
      </c>
      <c r="K60" s="170">
        <v>36831</v>
      </c>
      <c r="L60" s="180">
        <v>10</v>
      </c>
      <c r="M60" s="180">
        <v>6</v>
      </c>
      <c r="N60" s="172" t="s">
        <v>45</v>
      </c>
      <c r="O60" s="173" t="s">
        <v>127</v>
      </c>
      <c r="P60" s="18" t="s">
        <v>123</v>
      </c>
      <c r="Q60" s="18" t="s">
        <v>534</v>
      </c>
      <c r="R60" s="2">
        <v>2</v>
      </c>
      <c r="S60" s="199">
        <v>8966</v>
      </c>
      <c r="T60" s="199">
        <v>300</v>
      </c>
      <c r="U60" s="200">
        <f t="shared" si="78"/>
        <v>9266</v>
      </c>
      <c r="V60" s="9">
        <v>280.39999999999998</v>
      </c>
      <c r="W60" s="9">
        <f t="shared" si="79"/>
        <v>1494.3333333333335</v>
      </c>
      <c r="X60" s="10">
        <f t="shared" si="80"/>
        <v>15443.333333333334</v>
      </c>
      <c r="Y60" s="4">
        <f t="shared" si="81"/>
        <v>4483</v>
      </c>
      <c r="Z60" s="4">
        <f t="shared" si="82"/>
        <v>1210.4100000000001</v>
      </c>
      <c r="AA60" s="4">
        <f t="shared" si="83"/>
        <v>268.98</v>
      </c>
      <c r="AB60" s="11">
        <f t="shared" si="84"/>
        <v>579.23932970200008</v>
      </c>
      <c r="AC60" s="4">
        <f t="shared" si="85"/>
        <v>179.32</v>
      </c>
      <c r="AD60" s="189">
        <v>765</v>
      </c>
      <c r="AE60" s="189">
        <v>18.75</v>
      </c>
      <c r="AF60" s="249">
        <f t="shared" si="86"/>
        <v>783.75</v>
      </c>
      <c r="AG60" s="200">
        <v>499</v>
      </c>
      <c r="AH60" s="200"/>
      <c r="AI60" s="240">
        <f t="shared" si="87"/>
        <v>499</v>
      </c>
      <c r="AJ60" s="12"/>
      <c r="AK60" s="4"/>
      <c r="AL60" s="4"/>
      <c r="AM60" s="4"/>
      <c r="AN60" s="4"/>
      <c r="AO60" s="4"/>
      <c r="AP60" s="4"/>
      <c r="AQ60" s="4"/>
      <c r="AR60" s="20"/>
      <c r="AS60" s="20"/>
      <c r="AT60" s="4">
        <f t="shared" si="88"/>
        <v>1867.324888283667</v>
      </c>
      <c r="AU60" s="4">
        <f t="shared" si="89"/>
        <v>13048.349329702</v>
      </c>
      <c r="AV60" s="4">
        <f t="shared" si="90"/>
        <v>179868.18351137434</v>
      </c>
      <c r="AW60" s="33"/>
      <c r="AX60" s="51">
        <f t="shared" si="91"/>
        <v>1494.3333333333335</v>
      </c>
      <c r="AY60" s="51">
        <f t="shared" si="92"/>
        <v>201.73500000000004</v>
      </c>
      <c r="AZ60" s="51">
        <f t="shared" si="93"/>
        <v>44.830000000000005</v>
      </c>
      <c r="BA60" s="51">
        <f t="shared" si="94"/>
        <v>96.53988828366667</v>
      </c>
      <c r="BB60" s="51">
        <f t="shared" si="95"/>
        <v>29.88666666666667</v>
      </c>
      <c r="BC60" s="52">
        <f t="shared" si="20"/>
        <v>0</v>
      </c>
      <c r="BD60" s="97"/>
      <c r="BE60" s="97"/>
      <c r="BF60" s="97">
        <f t="shared" si="96"/>
        <v>298.86666666666667</v>
      </c>
      <c r="BG60" s="97">
        <f t="shared" si="97"/>
        <v>356.18929333333335</v>
      </c>
      <c r="BH60" s="97">
        <f t="shared" si="98"/>
        <v>429.012</v>
      </c>
      <c r="BI60" s="97">
        <f t="shared" si="99"/>
        <v>6308.9999999999991</v>
      </c>
      <c r="BJ60" s="97">
        <f t="shared" si="100"/>
        <v>10685.678800000002</v>
      </c>
      <c r="BK60" s="97">
        <f t="shared" si="101"/>
        <v>65.650182000000029</v>
      </c>
      <c r="BL60" s="97">
        <f t="shared" si="102"/>
        <v>84.577147702000019</v>
      </c>
      <c r="BM60" s="97">
        <f t="shared" si="103"/>
        <v>579.23932970200008</v>
      </c>
      <c r="BN60" s="97">
        <f t="shared" si="23"/>
        <v>0</v>
      </c>
    </row>
    <row r="61" spans="1:67" s="179" customFormat="1" ht="12.75" customHeight="1" x14ac:dyDescent="0.25">
      <c r="A61" s="96">
        <v>45</v>
      </c>
      <c r="B61" s="17">
        <v>29</v>
      </c>
      <c r="C61" s="5" t="s">
        <v>43</v>
      </c>
      <c r="D61" s="5" t="s">
        <v>44</v>
      </c>
      <c r="E61" s="6">
        <v>15</v>
      </c>
      <c r="F61" s="6">
        <v>539</v>
      </c>
      <c r="G61" s="168">
        <v>1660</v>
      </c>
      <c r="H61" s="214" t="s">
        <v>132</v>
      </c>
      <c r="I61" s="2" t="s">
        <v>133</v>
      </c>
      <c r="J61" s="2" t="s">
        <v>467</v>
      </c>
      <c r="K61" s="170">
        <v>38217</v>
      </c>
      <c r="L61" s="180">
        <v>10</v>
      </c>
      <c r="M61" s="180">
        <v>6</v>
      </c>
      <c r="N61" s="172" t="s">
        <v>45</v>
      </c>
      <c r="O61" s="173" t="s">
        <v>127</v>
      </c>
      <c r="P61" s="18" t="s">
        <v>123</v>
      </c>
      <c r="Q61" s="18" t="s">
        <v>534</v>
      </c>
      <c r="R61" s="2">
        <v>2</v>
      </c>
      <c r="S61" s="199">
        <v>8966</v>
      </c>
      <c r="T61" s="199">
        <v>300</v>
      </c>
      <c r="U61" s="200">
        <f t="shared" si="78"/>
        <v>9266</v>
      </c>
      <c r="V61" s="9">
        <v>210.3</v>
      </c>
      <c r="W61" s="9">
        <f t="shared" si="79"/>
        <v>1494.3333333333335</v>
      </c>
      <c r="X61" s="10">
        <f t="shared" si="80"/>
        <v>15443.333333333334</v>
      </c>
      <c r="Y61" s="4">
        <f t="shared" si="81"/>
        <v>4483</v>
      </c>
      <c r="Z61" s="4">
        <f t="shared" si="82"/>
        <v>1210.4100000000001</v>
      </c>
      <c r="AA61" s="4">
        <f t="shared" si="83"/>
        <v>268.98</v>
      </c>
      <c r="AB61" s="11">
        <f t="shared" si="84"/>
        <v>579.23932970200008</v>
      </c>
      <c r="AC61" s="4">
        <f t="shared" si="85"/>
        <v>179.32</v>
      </c>
      <c r="AD61" s="189">
        <v>765</v>
      </c>
      <c r="AE61" s="189">
        <v>18.75</v>
      </c>
      <c r="AF61" s="249">
        <f t="shared" si="86"/>
        <v>783.75</v>
      </c>
      <c r="AG61" s="200">
        <v>499</v>
      </c>
      <c r="AH61" s="200"/>
      <c r="AI61" s="240">
        <f t="shared" si="87"/>
        <v>499</v>
      </c>
      <c r="AJ61" s="12"/>
      <c r="AK61" s="4"/>
      <c r="AL61" s="4"/>
      <c r="AM61" s="4"/>
      <c r="AN61" s="4"/>
      <c r="AO61" s="4"/>
      <c r="AP61" s="4"/>
      <c r="AQ61" s="4"/>
      <c r="AR61" s="20"/>
      <c r="AS61" s="20"/>
      <c r="AT61" s="4">
        <f t="shared" si="88"/>
        <v>1867.324888283667</v>
      </c>
      <c r="AU61" s="4">
        <f t="shared" si="89"/>
        <v>12978.249329701999</v>
      </c>
      <c r="AV61" s="4">
        <f t="shared" si="90"/>
        <v>179026.98351137436</v>
      </c>
      <c r="AW61" s="33"/>
      <c r="AX61" s="51">
        <f t="shared" si="91"/>
        <v>1494.3333333333335</v>
      </c>
      <c r="AY61" s="51">
        <f t="shared" si="92"/>
        <v>201.73500000000004</v>
      </c>
      <c r="AZ61" s="51">
        <f t="shared" si="93"/>
        <v>44.830000000000005</v>
      </c>
      <c r="BA61" s="51">
        <f t="shared" si="94"/>
        <v>96.53988828366667</v>
      </c>
      <c r="BB61" s="51">
        <f t="shared" si="95"/>
        <v>29.88666666666667</v>
      </c>
      <c r="BC61" s="52">
        <f t="shared" si="20"/>
        <v>0</v>
      </c>
      <c r="BD61" s="97"/>
      <c r="BE61" s="97"/>
      <c r="BF61" s="97">
        <f t="shared" si="96"/>
        <v>298.86666666666667</v>
      </c>
      <c r="BG61" s="97">
        <f t="shared" si="97"/>
        <v>356.18929333333335</v>
      </c>
      <c r="BH61" s="97">
        <f t="shared" si="98"/>
        <v>429.012</v>
      </c>
      <c r="BI61" s="97">
        <f t="shared" si="99"/>
        <v>6308.9999999999991</v>
      </c>
      <c r="BJ61" s="97">
        <f t="shared" si="100"/>
        <v>10685.678800000002</v>
      </c>
      <c r="BK61" s="97">
        <f t="shared" si="101"/>
        <v>65.650182000000029</v>
      </c>
      <c r="BL61" s="97">
        <f t="shared" si="102"/>
        <v>84.577147702000019</v>
      </c>
      <c r="BM61" s="97">
        <f t="shared" si="103"/>
        <v>579.23932970200008</v>
      </c>
      <c r="BN61" s="97">
        <f t="shared" si="23"/>
        <v>0</v>
      </c>
    </row>
    <row r="62" spans="1:67" s="179" customFormat="1" ht="12.75" customHeight="1" x14ac:dyDescent="0.25">
      <c r="A62" s="96">
        <v>46</v>
      </c>
      <c r="B62" s="17">
        <v>29</v>
      </c>
      <c r="C62" s="5" t="s">
        <v>43</v>
      </c>
      <c r="D62" s="5" t="s">
        <v>44</v>
      </c>
      <c r="E62" s="6">
        <v>15</v>
      </c>
      <c r="F62" s="6">
        <v>539</v>
      </c>
      <c r="G62" s="168">
        <v>1694</v>
      </c>
      <c r="H62" s="214" t="s">
        <v>134</v>
      </c>
      <c r="I62" s="2" t="s">
        <v>450</v>
      </c>
      <c r="J62" s="2" t="s">
        <v>467</v>
      </c>
      <c r="K62" s="170">
        <v>38446</v>
      </c>
      <c r="L62" s="180">
        <v>10</v>
      </c>
      <c r="M62" s="180">
        <v>6</v>
      </c>
      <c r="N62" s="172" t="s">
        <v>45</v>
      </c>
      <c r="O62" s="173" t="s">
        <v>127</v>
      </c>
      <c r="P62" s="18" t="s">
        <v>123</v>
      </c>
      <c r="Q62" s="18" t="s">
        <v>534</v>
      </c>
      <c r="R62" s="2">
        <v>2</v>
      </c>
      <c r="S62" s="199">
        <v>8966</v>
      </c>
      <c r="T62" s="199">
        <v>300</v>
      </c>
      <c r="U62" s="200">
        <f t="shared" si="78"/>
        <v>9266</v>
      </c>
      <c r="V62" s="9">
        <v>210.3</v>
      </c>
      <c r="W62" s="9">
        <f t="shared" si="79"/>
        <v>1494.3333333333335</v>
      </c>
      <c r="X62" s="10">
        <f t="shared" si="80"/>
        <v>15443.333333333334</v>
      </c>
      <c r="Y62" s="4">
        <f t="shared" si="81"/>
        <v>4483</v>
      </c>
      <c r="Z62" s="4">
        <f t="shared" si="82"/>
        <v>1210.4100000000001</v>
      </c>
      <c r="AA62" s="4">
        <f t="shared" si="83"/>
        <v>268.98</v>
      </c>
      <c r="AB62" s="11">
        <f t="shared" si="84"/>
        <v>579.23932970200008</v>
      </c>
      <c r="AC62" s="4">
        <f t="shared" si="85"/>
        <v>179.32</v>
      </c>
      <c r="AD62" s="189">
        <v>765</v>
      </c>
      <c r="AE62" s="189">
        <v>18.75</v>
      </c>
      <c r="AF62" s="249">
        <f t="shared" si="86"/>
        <v>783.75</v>
      </c>
      <c r="AG62" s="200">
        <v>499</v>
      </c>
      <c r="AH62" s="200"/>
      <c r="AI62" s="240">
        <f t="shared" si="87"/>
        <v>499</v>
      </c>
      <c r="AJ62" s="12"/>
      <c r="AK62" s="4"/>
      <c r="AL62" s="4"/>
      <c r="AM62" s="4"/>
      <c r="AN62" s="4"/>
      <c r="AO62" s="4"/>
      <c r="AP62" s="4"/>
      <c r="AQ62" s="4"/>
      <c r="AR62" s="20"/>
      <c r="AS62" s="20"/>
      <c r="AT62" s="4">
        <f t="shared" si="88"/>
        <v>1867.324888283667</v>
      </c>
      <c r="AU62" s="4">
        <f t="shared" si="89"/>
        <v>12978.249329701999</v>
      </c>
      <c r="AV62" s="4">
        <f t="shared" si="90"/>
        <v>179026.98351137436</v>
      </c>
      <c r="AW62" s="33"/>
      <c r="AX62" s="51">
        <f t="shared" si="91"/>
        <v>1494.3333333333335</v>
      </c>
      <c r="AY62" s="51">
        <f t="shared" si="92"/>
        <v>201.73500000000004</v>
      </c>
      <c r="AZ62" s="51">
        <f t="shared" si="93"/>
        <v>44.830000000000005</v>
      </c>
      <c r="BA62" s="51">
        <f t="shared" si="94"/>
        <v>96.53988828366667</v>
      </c>
      <c r="BB62" s="51">
        <f t="shared" si="95"/>
        <v>29.88666666666667</v>
      </c>
      <c r="BC62" s="52">
        <f t="shared" si="20"/>
        <v>0</v>
      </c>
      <c r="BD62" s="97"/>
      <c r="BE62" s="97"/>
      <c r="BF62" s="97">
        <f t="shared" si="96"/>
        <v>298.86666666666667</v>
      </c>
      <c r="BG62" s="97">
        <f t="shared" si="97"/>
        <v>356.18929333333335</v>
      </c>
      <c r="BH62" s="97">
        <f t="shared" si="98"/>
        <v>429.012</v>
      </c>
      <c r="BI62" s="97">
        <f t="shared" si="99"/>
        <v>6308.9999999999991</v>
      </c>
      <c r="BJ62" s="97">
        <f t="shared" si="100"/>
        <v>10685.678800000002</v>
      </c>
      <c r="BK62" s="97">
        <f t="shared" si="101"/>
        <v>65.650182000000029</v>
      </c>
      <c r="BL62" s="97">
        <f t="shared" si="102"/>
        <v>84.577147702000019</v>
      </c>
      <c r="BM62" s="97">
        <f t="shared" si="103"/>
        <v>579.23932970200008</v>
      </c>
      <c r="BN62" s="97">
        <f t="shared" si="23"/>
        <v>0</v>
      </c>
    </row>
    <row r="63" spans="1:67" s="179" customFormat="1" ht="12.75" customHeight="1" x14ac:dyDescent="0.25">
      <c r="A63" s="96">
        <v>47</v>
      </c>
      <c r="B63" s="17">
        <v>29</v>
      </c>
      <c r="C63" s="5" t="s">
        <v>43</v>
      </c>
      <c r="D63" s="5" t="s">
        <v>44</v>
      </c>
      <c r="E63" s="6">
        <v>15</v>
      </c>
      <c r="F63" s="6">
        <v>539</v>
      </c>
      <c r="G63" s="168">
        <v>1908</v>
      </c>
      <c r="H63" s="214" t="s">
        <v>128</v>
      </c>
      <c r="I63" s="2" t="s">
        <v>129</v>
      </c>
      <c r="J63" s="2" t="s">
        <v>467</v>
      </c>
      <c r="K63" s="170">
        <v>40575</v>
      </c>
      <c r="L63" s="180">
        <v>15</v>
      </c>
      <c r="M63" s="180">
        <v>6</v>
      </c>
      <c r="N63" s="172" t="s">
        <v>45</v>
      </c>
      <c r="O63" s="173" t="s">
        <v>534</v>
      </c>
      <c r="P63" s="18" t="s">
        <v>123</v>
      </c>
      <c r="Q63" s="18" t="s">
        <v>468</v>
      </c>
      <c r="R63" s="2">
        <v>2</v>
      </c>
      <c r="S63" s="199">
        <v>11569</v>
      </c>
      <c r="T63" s="199"/>
      <c r="U63" s="200">
        <f t="shared" si="78"/>
        <v>11569</v>
      </c>
      <c r="V63" s="9"/>
      <c r="W63" s="9">
        <f t="shared" si="79"/>
        <v>1928.1666666666665</v>
      </c>
      <c r="X63" s="10">
        <f t="shared" si="80"/>
        <v>19281.666666666668</v>
      </c>
      <c r="Y63" s="4">
        <f t="shared" si="81"/>
        <v>5784.5</v>
      </c>
      <c r="Z63" s="4">
        <f t="shared" si="82"/>
        <v>1561.8150000000001</v>
      </c>
      <c r="AA63" s="4">
        <f t="shared" si="83"/>
        <v>347.07</v>
      </c>
      <c r="AB63" s="11">
        <f t="shared" si="84"/>
        <v>650.32751219299996</v>
      </c>
      <c r="AC63" s="4">
        <f t="shared" si="85"/>
        <v>231.38</v>
      </c>
      <c r="AD63" s="225">
        <v>905</v>
      </c>
      <c r="AE63" s="225"/>
      <c r="AF63" s="249">
        <f t="shared" si="86"/>
        <v>905</v>
      </c>
      <c r="AG63" s="200">
        <v>567</v>
      </c>
      <c r="AH63" s="200"/>
      <c r="AI63" s="240">
        <f t="shared" si="87"/>
        <v>567</v>
      </c>
      <c r="AJ63" s="12"/>
      <c r="AK63" s="4"/>
      <c r="AL63" s="4"/>
      <c r="AM63" s="4"/>
      <c r="AN63" s="4"/>
      <c r="AO63" s="4"/>
      <c r="AP63" s="4"/>
      <c r="AQ63" s="4"/>
      <c r="AR63" s="20"/>
      <c r="AS63" s="20"/>
      <c r="AT63" s="4">
        <f t="shared" si="88"/>
        <v>2393.2654186988334</v>
      </c>
      <c r="AU63" s="4">
        <f t="shared" si="89"/>
        <v>15831.592512192999</v>
      </c>
      <c r="AV63" s="4">
        <f t="shared" si="90"/>
        <v>219366.70889834815</v>
      </c>
      <c r="AW63" s="33"/>
      <c r="AX63" s="51">
        <f t="shared" si="91"/>
        <v>1928.1666666666665</v>
      </c>
      <c r="AY63" s="51">
        <f t="shared" si="92"/>
        <v>260.30250000000001</v>
      </c>
      <c r="AZ63" s="51">
        <f t="shared" si="93"/>
        <v>57.844999999999992</v>
      </c>
      <c r="BA63" s="51">
        <f t="shared" si="94"/>
        <v>108.38791869883332</v>
      </c>
      <c r="BB63" s="51">
        <f t="shared" si="95"/>
        <v>38.563333333333333</v>
      </c>
      <c r="BC63" s="52">
        <f t="shared" si="20"/>
        <v>0</v>
      </c>
      <c r="BD63" s="97"/>
      <c r="BE63" s="97"/>
      <c r="BF63" s="97">
        <f t="shared" si="96"/>
        <v>385.63333333333333</v>
      </c>
      <c r="BG63" s="97">
        <f t="shared" si="97"/>
        <v>459.59780666666666</v>
      </c>
      <c r="BH63" s="97">
        <f t="shared" si="98"/>
        <v>429.012</v>
      </c>
      <c r="BI63" s="97">
        <f t="shared" si="99"/>
        <v>6308.9999999999991</v>
      </c>
      <c r="BJ63" s="97">
        <f t="shared" si="100"/>
        <v>13787.9342</v>
      </c>
      <c r="BK63" s="97">
        <f t="shared" si="101"/>
        <v>112.18401300000001</v>
      </c>
      <c r="BL63" s="97">
        <f t="shared" si="102"/>
        <v>109.131499193</v>
      </c>
      <c r="BM63" s="97">
        <f t="shared" si="103"/>
        <v>650.32751219299996</v>
      </c>
      <c r="BN63" s="97">
        <f t="shared" si="23"/>
        <v>0</v>
      </c>
      <c r="BO63" s="226"/>
    </row>
    <row r="64" spans="1:67" s="179" customFormat="1" ht="12.75" customHeight="1" x14ac:dyDescent="0.25">
      <c r="A64" s="96">
        <v>48</v>
      </c>
      <c r="B64" s="17">
        <v>29</v>
      </c>
      <c r="C64" s="5" t="s">
        <v>43</v>
      </c>
      <c r="D64" s="5" t="s">
        <v>44</v>
      </c>
      <c r="E64" s="6">
        <v>15</v>
      </c>
      <c r="F64" s="6">
        <v>539</v>
      </c>
      <c r="G64" s="215">
        <v>2005</v>
      </c>
      <c r="H64" s="216" t="s">
        <v>525</v>
      </c>
      <c r="I64" s="98" t="s">
        <v>557</v>
      </c>
      <c r="J64" s="98" t="s">
        <v>467</v>
      </c>
      <c r="K64" s="219">
        <v>41579</v>
      </c>
      <c r="L64" s="180">
        <v>10</v>
      </c>
      <c r="M64" s="180">
        <v>6</v>
      </c>
      <c r="N64" s="172" t="s">
        <v>45</v>
      </c>
      <c r="O64" s="173" t="s">
        <v>127</v>
      </c>
      <c r="P64" s="18" t="s">
        <v>123</v>
      </c>
      <c r="Q64" s="18" t="s">
        <v>534</v>
      </c>
      <c r="R64" s="2">
        <v>2</v>
      </c>
      <c r="S64" s="199">
        <v>8966</v>
      </c>
      <c r="T64" s="199">
        <v>300</v>
      </c>
      <c r="U64" s="200">
        <f t="shared" si="78"/>
        <v>9266</v>
      </c>
      <c r="V64" s="9"/>
      <c r="W64" s="9">
        <f t="shared" si="79"/>
        <v>1494.3333333333335</v>
      </c>
      <c r="X64" s="10">
        <f t="shared" si="80"/>
        <v>15443.333333333334</v>
      </c>
      <c r="Y64" s="4">
        <f t="shared" si="81"/>
        <v>4483</v>
      </c>
      <c r="Z64" s="4">
        <f t="shared" si="82"/>
        <v>1210.4100000000001</v>
      </c>
      <c r="AA64" s="4">
        <f t="shared" si="83"/>
        <v>268.98</v>
      </c>
      <c r="AB64" s="11">
        <f t="shared" si="84"/>
        <v>579.23932970200008</v>
      </c>
      <c r="AC64" s="4">
        <f t="shared" si="85"/>
        <v>179.32</v>
      </c>
      <c r="AD64" s="189">
        <v>765</v>
      </c>
      <c r="AE64" s="189">
        <v>18.75</v>
      </c>
      <c r="AF64" s="249">
        <f t="shared" si="86"/>
        <v>783.75</v>
      </c>
      <c r="AG64" s="200">
        <v>499</v>
      </c>
      <c r="AH64" s="200"/>
      <c r="AI64" s="240">
        <f t="shared" si="87"/>
        <v>499</v>
      </c>
      <c r="AJ64" s="12"/>
      <c r="AK64" s="4"/>
      <c r="AL64" s="4"/>
      <c r="AM64" s="4"/>
      <c r="AN64" s="4"/>
      <c r="AO64" s="4"/>
      <c r="AP64" s="4"/>
      <c r="AQ64" s="4"/>
      <c r="AR64" s="20"/>
      <c r="AS64" s="20"/>
      <c r="AT64" s="4">
        <f t="shared" si="88"/>
        <v>1867.324888283667</v>
      </c>
      <c r="AU64" s="4">
        <f t="shared" si="89"/>
        <v>12767.949329702</v>
      </c>
      <c r="AV64" s="4">
        <f t="shared" si="90"/>
        <v>176503.38351137436</v>
      </c>
      <c r="AW64" s="33"/>
      <c r="AX64" s="51">
        <f t="shared" si="91"/>
        <v>1494.3333333333335</v>
      </c>
      <c r="AY64" s="51">
        <f t="shared" si="92"/>
        <v>201.73500000000004</v>
      </c>
      <c r="AZ64" s="51">
        <f t="shared" si="93"/>
        <v>44.830000000000005</v>
      </c>
      <c r="BA64" s="51">
        <f t="shared" si="94"/>
        <v>96.53988828366667</v>
      </c>
      <c r="BB64" s="51">
        <f t="shared" si="95"/>
        <v>29.88666666666667</v>
      </c>
      <c r="BC64" s="52">
        <f t="shared" si="20"/>
        <v>0</v>
      </c>
      <c r="BD64" s="97"/>
      <c r="BE64" s="97"/>
      <c r="BF64" s="97">
        <f t="shared" si="96"/>
        <v>298.86666666666667</v>
      </c>
      <c r="BG64" s="97">
        <f t="shared" si="97"/>
        <v>356.18929333333335</v>
      </c>
      <c r="BH64" s="97">
        <f t="shared" si="98"/>
        <v>429.012</v>
      </c>
      <c r="BI64" s="97">
        <f t="shared" si="99"/>
        <v>6308.9999999999991</v>
      </c>
      <c r="BJ64" s="97">
        <f t="shared" si="100"/>
        <v>10685.678800000002</v>
      </c>
      <c r="BK64" s="97">
        <f t="shared" si="101"/>
        <v>65.650182000000029</v>
      </c>
      <c r="BL64" s="97">
        <f t="shared" si="102"/>
        <v>84.577147702000019</v>
      </c>
      <c r="BM64" s="97">
        <f t="shared" si="103"/>
        <v>579.23932970200008</v>
      </c>
      <c r="BN64" s="97">
        <f t="shared" si="23"/>
        <v>0</v>
      </c>
    </row>
    <row r="65" spans="1:66" s="179" customFormat="1" ht="12.75" customHeight="1" x14ac:dyDescent="0.25">
      <c r="A65" s="96">
        <v>49</v>
      </c>
      <c r="B65" s="17">
        <v>29</v>
      </c>
      <c r="C65" s="5" t="s">
        <v>43</v>
      </c>
      <c r="D65" s="5" t="s">
        <v>44</v>
      </c>
      <c r="E65" s="6">
        <v>15</v>
      </c>
      <c r="F65" s="6">
        <v>539</v>
      </c>
      <c r="G65" s="215">
        <v>2006</v>
      </c>
      <c r="H65" s="216" t="s">
        <v>526</v>
      </c>
      <c r="I65" s="98" t="s">
        <v>530</v>
      </c>
      <c r="J65" s="98" t="s">
        <v>467</v>
      </c>
      <c r="K65" s="219">
        <v>41579</v>
      </c>
      <c r="L65" s="180">
        <v>10</v>
      </c>
      <c r="M65" s="180">
        <v>6</v>
      </c>
      <c r="N65" s="172" t="s">
        <v>45</v>
      </c>
      <c r="O65" s="173" t="s">
        <v>127</v>
      </c>
      <c r="P65" s="18" t="s">
        <v>123</v>
      </c>
      <c r="Q65" s="18" t="s">
        <v>534</v>
      </c>
      <c r="R65" s="2">
        <v>2</v>
      </c>
      <c r="S65" s="199">
        <v>8966</v>
      </c>
      <c r="T65" s="199">
        <v>300</v>
      </c>
      <c r="U65" s="200">
        <f>SUM(S65+T65)</f>
        <v>9266</v>
      </c>
      <c r="V65" s="9"/>
      <c r="W65" s="9">
        <f>+S65/30*20*0.25</f>
        <v>1494.3333333333335</v>
      </c>
      <c r="X65" s="10">
        <f>+U65/30*50</f>
        <v>15443.333333333334</v>
      </c>
      <c r="Y65" s="4">
        <f>S65/2</f>
        <v>4483</v>
      </c>
      <c r="Z65" s="4">
        <f t="shared" si="82"/>
        <v>1210.4100000000001</v>
      </c>
      <c r="AA65" s="4">
        <f>S65*0.03</f>
        <v>268.98</v>
      </c>
      <c r="AB65" s="11">
        <f>+BM65</f>
        <v>579.23932970200008</v>
      </c>
      <c r="AC65" s="4">
        <f>S65*2%</f>
        <v>179.32</v>
      </c>
      <c r="AD65" s="189">
        <v>765</v>
      </c>
      <c r="AE65" s="189">
        <v>18.75</v>
      </c>
      <c r="AF65" s="249">
        <f t="shared" si="86"/>
        <v>783.75</v>
      </c>
      <c r="AG65" s="200">
        <v>499</v>
      </c>
      <c r="AH65" s="200"/>
      <c r="AI65" s="240">
        <f t="shared" si="87"/>
        <v>499</v>
      </c>
      <c r="AJ65" s="12"/>
      <c r="AK65" s="4"/>
      <c r="AL65" s="4"/>
      <c r="AM65" s="4"/>
      <c r="AN65" s="4"/>
      <c r="AO65" s="4"/>
      <c r="AP65" s="4"/>
      <c r="AQ65" s="4"/>
      <c r="AR65" s="20"/>
      <c r="AS65" s="20"/>
      <c r="AT65" s="4">
        <f>S65/30*5+Z65/30*5+AA65/30*5+AB65/30*5+AC65/30*5</f>
        <v>1867.324888283667</v>
      </c>
      <c r="AU65" s="4">
        <f>+U65+V65+Z65+AA65+AB65+AC65+AD65+AG65+AO65</f>
        <v>12767.949329702</v>
      </c>
      <c r="AV65" s="4">
        <f>(AU65*12)+W65+X65+Y65+AT65+AJ65+AR65</f>
        <v>176503.38351137436</v>
      </c>
      <c r="AW65" s="33"/>
      <c r="AX65" s="51">
        <f t="shared" si="91"/>
        <v>1494.3333333333335</v>
      </c>
      <c r="AY65" s="51">
        <f t="shared" si="92"/>
        <v>201.73500000000004</v>
      </c>
      <c r="AZ65" s="51">
        <f t="shared" si="93"/>
        <v>44.830000000000005</v>
      </c>
      <c r="BA65" s="51">
        <f t="shared" si="94"/>
        <v>96.53988828366667</v>
      </c>
      <c r="BB65" s="51">
        <f t="shared" si="95"/>
        <v>29.88666666666667</v>
      </c>
      <c r="BC65" s="52">
        <f>+AX65+AY65+AZ65+BA65+BB65-AT65</f>
        <v>0</v>
      </c>
      <c r="BD65" s="97"/>
      <c r="BE65" s="97"/>
      <c r="BF65" s="97">
        <f t="shared" si="96"/>
        <v>298.86666666666667</v>
      </c>
      <c r="BG65" s="97">
        <f t="shared" si="97"/>
        <v>356.18929333333335</v>
      </c>
      <c r="BH65" s="97">
        <f t="shared" si="98"/>
        <v>429.012</v>
      </c>
      <c r="BI65" s="97">
        <f t="shared" si="99"/>
        <v>6308.9999999999991</v>
      </c>
      <c r="BJ65" s="97">
        <f t="shared" si="100"/>
        <v>10685.678800000002</v>
      </c>
      <c r="BK65" s="97">
        <f t="shared" si="101"/>
        <v>65.650182000000029</v>
      </c>
      <c r="BL65" s="97">
        <f t="shared" si="102"/>
        <v>84.577147702000019</v>
      </c>
      <c r="BM65" s="97">
        <f t="shared" si="103"/>
        <v>579.23932970200008</v>
      </c>
      <c r="BN65" s="97">
        <f>+BM65-AB65</f>
        <v>0</v>
      </c>
    </row>
    <row r="66" spans="1:66" s="179" customFormat="1" ht="12.75" customHeight="1" x14ac:dyDescent="0.25">
      <c r="A66" s="96">
        <v>50</v>
      </c>
      <c r="B66" s="17">
        <v>29</v>
      </c>
      <c r="C66" s="5" t="s">
        <v>43</v>
      </c>
      <c r="D66" s="5" t="s">
        <v>44</v>
      </c>
      <c r="E66" s="6">
        <v>15</v>
      </c>
      <c r="F66" s="6">
        <v>539</v>
      </c>
      <c r="G66" s="168">
        <v>2031</v>
      </c>
      <c r="H66" s="217" t="s">
        <v>610</v>
      </c>
      <c r="I66" s="2" t="s">
        <v>611</v>
      </c>
      <c r="J66" s="2" t="s">
        <v>467</v>
      </c>
      <c r="K66" s="170">
        <v>41836</v>
      </c>
      <c r="L66" s="180">
        <v>10</v>
      </c>
      <c r="M66" s="180">
        <v>6</v>
      </c>
      <c r="N66" s="172" t="s">
        <v>45</v>
      </c>
      <c r="O66" s="173" t="s">
        <v>127</v>
      </c>
      <c r="P66" s="18" t="s">
        <v>123</v>
      </c>
      <c r="Q66" s="18" t="s">
        <v>534</v>
      </c>
      <c r="R66" s="2">
        <v>2</v>
      </c>
      <c r="S66" s="199">
        <v>8966</v>
      </c>
      <c r="T66" s="199">
        <v>300</v>
      </c>
      <c r="U66" s="200">
        <f>SUM(S66+T66)</f>
        <v>9266</v>
      </c>
      <c r="V66" s="9"/>
      <c r="W66" s="9">
        <f>+S66/30*20*0.25</f>
        <v>1494.3333333333335</v>
      </c>
      <c r="X66" s="10">
        <f>+U66/30*50</f>
        <v>15443.333333333334</v>
      </c>
      <c r="Y66" s="4">
        <f>S66/2</f>
        <v>4483</v>
      </c>
      <c r="Z66" s="4">
        <f t="shared" si="82"/>
        <v>1210.4100000000001</v>
      </c>
      <c r="AA66" s="4">
        <f>S66*0.03</f>
        <v>268.98</v>
      </c>
      <c r="AB66" s="11">
        <f>+BM66</f>
        <v>579.23932970200008</v>
      </c>
      <c r="AC66" s="4">
        <f>S66*2%</f>
        <v>179.32</v>
      </c>
      <c r="AD66" s="189">
        <v>765</v>
      </c>
      <c r="AE66" s="189">
        <v>18.75</v>
      </c>
      <c r="AF66" s="249">
        <f t="shared" si="86"/>
        <v>783.75</v>
      </c>
      <c r="AG66" s="200">
        <v>499</v>
      </c>
      <c r="AH66" s="200"/>
      <c r="AI66" s="240">
        <f t="shared" si="87"/>
        <v>499</v>
      </c>
      <c r="AJ66" s="12"/>
      <c r="AK66" s="4"/>
      <c r="AL66" s="4"/>
      <c r="AM66" s="4"/>
      <c r="AN66" s="4"/>
      <c r="AO66" s="4"/>
      <c r="AP66" s="4"/>
      <c r="AQ66" s="4"/>
      <c r="AR66" s="20"/>
      <c r="AS66" s="20"/>
      <c r="AT66" s="4">
        <f>S66/30*5+Z66/30*5+AA66/30*5+AB66/30*5+AC66/30*5</f>
        <v>1867.324888283667</v>
      </c>
      <c r="AU66" s="4">
        <f>+U66+V66+Z66+AA66+AB66+AC66+AD66+AG66+AO66</f>
        <v>12767.949329702</v>
      </c>
      <c r="AV66" s="4">
        <f t="shared" si="90"/>
        <v>176503.38351137436</v>
      </c>
      <c r="AW66" s="33"/>
      <c r="AX66" s="51">
        <f t="shared" si="91"/>
        <v>1494.3333333333335</v>
      </c>
      <c r="AY66" s="51">
        <f t="shared" si="92"/>
        <v>201.73500000000004</v>
      </c>
      <c r="AZ66" s="51">
        <f t="shared" si="93"/>
        <v>44.830000000000005</v>
      </c>
      <c r="BA66" s="51">
        <f t="shared" si="94"/>
        <v>96.53988828366667</v>
      </c>
      <c r="BB66" s="51">
        <f t="shared" si="95"/>
        <v>29.88666666666667</v>
      </c>
      <c r="BC66" s="52">
        <f>+AX66+AY66+AZ66+BA66+BB66-AT66</f>
        <v>0</v>
      </c>
      <c r="BD66" s="97"/>
      <c r="BE66" s="97"/>
      <c r="BF66" s="97">
        <f t="shared" si="96"/>
        <v>298.86666666666667</v>
      </c>
      <c r="BG66" s="97">
        <f t="shared" si="97"/>
        <v>356.18929333333335</v>
      </c>
      <c r="BH66" s="97">
        <f t="shared" si="98"/>
        <v>429.012</v>
      </c>
      <c r="BI66" s="97">
        <f t="shared" si="99"/>
        <v>6308.9999999999991</v>
      </c>
      <c r="BJ66" s="97">
        <f t="shared" si="100"/>
        <v>10685.678800000002</v>
      </c>
      <c r="BK66" s="97">
        <f t="shared" si="101"/>
        <v>65.650182000000029</v>
      </c>
      <c r="BL66" s="97">
        <f t="shared" si="102"/>
        <v>84.577147702000019</v>
      </c>
      <c r="BM66" s="97">
        <f t="shared" si="103"/>
        <v>579.23932970200008</v>
      </c>
      <c r="BN66" s="97">
        <f>+BM66-AB66</f>
        <v>0</v>
      </c>
    </row>
    <row r="67" spans="1:66" s="179" customFormat="1" ht="12.75" customHeight="1" x14ac:dyDescent="0.25">
      <c r="A67" s="96">
        <v>51</v>
      </c>
      <c r="B67" s="17">
        <v>29</v>
      </c>
      <c r="C67" s="5" t="s">
        <v>43</v>
      </c>
      <c r="D67" s="5" t="s">
        <v>44</v>
      </c>
      <c r="E67" s="6">
        <v>15</v>
      </c>
      <c r="F67" s="6">
        <v>539</v>
      </c>
      <c r="G67" s="168">
        <v>2052</v>
      </c>
      <c r="H67" s="218" t="s">
        <v>636</v>
      </c>
      <c r="I67" s="2" t="s">
        <v>637</v>
      </c>
      <c r="J67" s="2" t="s">
        <v>467</v>
      </c>
      <c r="K67" s="170">
        <v>41953</v>
      </c>
      <c r="L67" s="180">
        <v>10</v>
      </c>
      <c r="M67" s="180">
        <v>6</v>
      </c>
      <c r="N67" s="172" t="s">
        <v>45</v>
      </c>
      <c r="O67" s="173" t="s">
        <v>127</v>
      </c>
      <c r="P67" s="18" t="s">
        <v>123</v>
      </c>
      <c r="Q67" s="18" t="s">
        <v>534</v>
      </c>
      <c r="R67" s="2">
        <v>2</v>
      </c>
      <c r="S67" s="199">
        <v>8966</v>
      </c>
      <c r="T67" s="199">
        <v>300</v>
      </c>
      <c r="U67" s="200">
        <f>SUM(S67+T67)</f>
        <v>9266</v>
      </c>
      <c r="V67" s="9"/>
      <c r="W67" s="9">
        <f>+S67/30*20*0.25</f>
        <v>1494.3333333333335</v>
      </c>
      <c r="X67" s="10">
        <f>+U67/30*50</f>
        <v>15443.333333333334</v>
      </c>
      <c r="Y67" s="4">
        <f>S67/2</f>
        <v>4483</v>
      </c>
      <c r="Z67" s="4">
        <f t="shared" si="82"/>
        <v>1210.4100000000001</v>
      </c>
      <c r="AA67" s="4">
        <f>S67*0.03</f>
        <v>268.98</v>
      </c>
      <c r="AB67" s="11">
        <f>+BM67</f>
        <v>579.23932970200008</v>
      </c>
      <c r="AC67" s="4">
        <f>S67*2%</f>
        <v>179.32</v>
      </c>
      <c r="AD67" s="189">
        <v>765</v>
      </c>
      <c r="AE67" s="189">
        <v>18.75</v>
      </c>
      <c r="AF67" s="249">
        <f t="shared" si="86"/>
        <v>783.75</v>
      </c>
      <c r="AG67" s="200">
        <v>499</v>
      </c>
      <c r="AH67" s="200"/>
      <c r="AI67" s="240">
        <f t="shared" si="87"/>
        <v>499</v>
      </c>
      <c r="AJ67" s="12"/>
      <c r="AK67" s="4"/>
      <c r="AL67" s="4"/>
      <c r="AM67" s="4"/>
      <c r="AN67" s="4"/>
      <c r="AO67" s="4"/>
      <c r="AP67" s="4"/>
      <c r="AQ67" s="4"/>
      <c r="AR67" s="20"/>
      <c r="AS67" s="20"/>
      <c r="AT67" s="4">
        <f>S67/30*5+Z67/30*5+AA67/30*5+AB67/30*5+AC67/30*5</f>
        <v>1867.324888283667</v>
      </c>
      <c r="AU67" s="4">
        <f>+U67+V67+Z67+AA67+AB67+AC67+AD67+AG67+AO67</f>
        <v>12767.949329702</v>
      </c>
      <c r="AV67" s="4">
        <f t="shared" si="90"/>
        <v>176503.38351137436</v>
      </c>
      <c r="AW67" s="33"/>
      <c r="AX67" s="51">
        <f t="shared" si="91"/>
        <v>1494.3333333333335</v>
      </c>
      <c r="AY67" s="51">
        <f t="shared" si="92"/>
        <v>201.73500000000004</v>
      </c>
      <c r="AZ67" s="51">
        <f t="shared" si="93"/>
        <v>44.830000000000005</v>
      </c>
      <c r="BA67" s="51">
        <f t="shared" si="94"/>
        <v>96.53988828366667</v>
      </c>
      <c r="BB67" s="51">
        <f t="shared" si="95"/>
        <v>29.88666666666667</v>
      </c>
      <c r="BC67" s="52">
        <f>+AX67+AY67+AZ67+BA67+BB67-AT67</f>
        <v>0</v>
      </c>
      <c r="BD67" s="97"/>
      <c r="BE67" s="97"/>
      <c r="BF67" s="97">
        <f t="shared" si="96"/>
        <v>298.86666666666667</v>
      </c>
      <c r="BG67" s="97">
        <f t="shared" si="97"/>
        <v>356.18929333333335</v>
      </c>
      <c r="BH67" s="97">
        <f t="shared" si="98"/>
        <v>429.012</v>
      </c>
      <c r="BI67" s="97">
        <f t="shared" si="99"/>
        <v>6308.9999999999991</v>
      </c>
      <c r="BJ67" s="97">
        <f t="shared" si="100"/>
        <v>10685.678800000002</v>
      </c>
      <c r="BK67" s="97">
        <f t="shared" si="101"/>
        <v>65.650182000000029</v>
      </c>
      <c r="BL67" s="97">
        <f t="shared" si="102"/>
        <v>84.577147702000019</v>
      </c>
      <c r="BM67" s="97">
        <f t="shared" si="103"/>
        <v>579.23932970200008</v>
      </c>
      <c r="BN67" s="97">
        <f>+BM67-AB67</f>
        <v>0</v>
      </c>
    </row>
    <row r="68" spans="1:66" s="179" customFormat="1" ht="12.75" customHeight="1" x14ac:dyDescent="0.25">
      <c r="A68" s="96">
        <v>52</v>
      </c>
      <c r="B68" s="17">
        <v>29</v>
      </c>
      <c r="C68" s="5" t="s">
        <v>43</v>
      </c>
      <c r="D68" s="5" t="s">
        <v>44</v>
      </c>
      <c r="E68" s="6">
        <v>15</v>
      </c>
      <c r="F68" s="6">
        <v>539</v>
      </c>
      <c r="G68" s="168">
        <v>2060</v>
      </c>
      <c r="H68" s="214" t="s">
        <v>650</v>
      </c>
      <c r="I68" s="2" t="s">
        <v>651</v>
      </c>
      <c r="J68" s="2" t="s">
        <v>467</v>
      </c>
      <c r="K68" s="170">
        <v>42030</v>
      </c>
      <c r="L68" s="180">
        <v>10</v>
      </c>
      <c r="M68" s="180">
        <v>6</v>
      </c>
      <c r="N68" s="172" t="s">
        <v>45</v>
      </c>
      <c r="O68" s="173" t="s">
        <v>127</v>
      </c>
      <c r="P68" s="18" t="s">
        <v>123</v>
      </c>
      <c r="Q68" s="18" t="s">
        <v>534</v>
      </c>
      <c r="R68" s="2">
        <v>2</v>
      </c>
      <c r="S68" s="199">
        <v>8966</v>
      </c>
      <c r="T68" s="199">
        <v>300</v>
      </c>
      <c r="U68" s="200">
        <f>SUM(S68+T68)</f>
        <v>9266</v>
      </c>
      <c r="V68" s="9"/>
      <c r="W68" s="9">
        <f>+S68/30*20*0.25</f>
        <v>1494.3333333333335</v>
      </c>
      <c r="X68" s="10">
        <f>+U68/30*50</f>
        <v>15443.333333333334</v>
      </c>
      <c r="Y68" s="4">
        <f>S68/2</f>
        <v>4483</v>
      </c>
      <c r="Z68" s="4">
        <f t="shared" si="82"/>
        <v>1210.4100000000001</v>
      </c>
      <c r="AA68" s="4">
        <f>S68*0.03</f>
        <v>268.98</v>
      </c>
      <c r="AB68" s="11">
        <f>+BM68</f>
        <v>579.23932970200008</v>
      </c>
      <c r="AC68" s="4">
        <f>S68*2%</f>
        <v>179.32</v>
      </c>
      <c r="AD68" s="189">
        <v>765</v>
      </c>
      <c r="AE68" s="189">
        <v>18.75</v>
      </c>
      <c r="AF68" s="249">
        <f t="shared" si="86"/>
        <v>783.75</v>
      </c>
      <c r="AG68" s="200">
        <v>499</v>
      </c>
      <c r="AH68" s="200"/>
      <c r="AI68" s="240">
        <f t="shared" si="87"/>
        <v>499</v>
      </c>
      <c r="AJ68" s="12"/>
      <c r="AK68" s="4"/>
      <c r="AL68" s="4"/>
      <c r="AM68" s="4"/>
      <c r="AN68" s="4"/>
      <c r="AO68" s="4"/>
      <c r="AP68" s="4"/>
      <c r="AQ68" s="4"/>
      <c r="AR68" s="20"/>
      <c r="AS68" s="20"/>
      <c r="AT68" s="4">
        <f>S68/30*5+Z68/30*5+AA68/30*5+AB68/30*5+AC68/30*5</f>
        <v>1867.324888283667</v>
      </c>
      <c r="AU68" s="4">
        <f>+U68+V68+Z68+AA68+AB68+AC68+AD68+AG68+AO68</f>
        <v>12767.949329702</v>
      </c>
      <c r="AV68" s="4">
        <f t="shared" si="90"/>
        <v>176503.38351137436</v>
      </c>
      <c r="AW68" s="33"/>
      <c r="AX68" s="51">
        <f t="shared" si="91"/>
        <v>1494.3333333333335</v>
      </c>
      <c r="AY68" s="51">
        <f t="shared" si="92"/>
        <v>201.73500000000004</v>
      </c>
      <c r="AZ68" s="51">
        <f t="shared" si="93"/>
        <v>44.830000000000005</v>
      </c>
      <c r="BA68" s="51">
        <f t="shared" si="94"/>
        <v>96.53988828366667</v>
      </c>
      <c r="BB68" s="51">
        <f t="shared" si="95"/>
        <v>29.88666666666667</v>
      </c>
      <c r="BC68" s="52">
        <f>+AX68+AY68+AZ68+BA68+BB68-AT68</f>
        <v>0</v>
      </c>
      <c r="BD68" s="97"/>
      <c r="BE68" s="97"/>
      <c r="BF68" s="97">
        <f t="shared" si="96"/>
        <v>298.86666666666667</v>
      </c>
      <c r="BG68" s="97">
        <f t="shared" si="97"/>
        <v>356.18929333333335</v>
      </c>
      <c r="BH68" s="97">
        <f t="shared" si="98"/>
        <v>429.012</v>
      </c>
      <c r="BI68" s="97">
        <f t="shared" si="99"/>
        <v>6308.9999999999991</v>
      </c>
      <c r="BJ68" s="97">
        <f t="shared" si="100"/>
        <v>10685.678800000002</v>
      </c>
      <c r="BK68" s="97">
        <f t="shared" si="101"/>
        <v>65.650182000000029</v>
      </c>
      <c r="BL68" s="97">
        <f t="shared" si="102"/>
        <v>84.577147702000019</v>
      </c>
      <c r="BM68" s="97">
        <f t="shared" si="103"/>
        <v>579.23932970200008</v>
      </c>
      <c r="BN68" s="97">
        <f>+BM68-AB68</f>
        <v>0</v>
      </c>
    </row>
    <row r="69" spans="1:66" s="179" customFormat="1" ht="12.75" customHeight="1" x14ac:dyDescent="0.25">
      <c r="A69" s="96">
        <v>53</v>
      </c>
      <c r="B69" s="17">
        <v>29</v>
      </c>
      <c r="C69" s="5" t="s">
        <v>43</v>
      </c>
      <c r="D69" s="5" t="s">
        <v>44</v>
      </c>
      <c r="E69" s="6">
        <v>15</v>
      </c>
      <c r="F69" s="6">
        <v>539</v>
      </c>
      <c r="G69" s="168"/>
      <c r="H69" s="218" t="s">
        <v>490</v>
      </c>
      <c r="I69" s="2"/>
      <c r="J69" s="2"/>
      <c r="K69" s="170"/>
      <c r="L69" s="180">
        <v>10</v>
      </c>
      <c r="M69" s="180">
        <v>6</v>
      </c>
      <c r="N69" s="172" t="s">
        <v>45</v>
      </c>
      <c r="O69" s="173" t="s">
        <v>127</v>
      </c>
      <c r="P69" s="18" t="s">
        <v>123</v>
      </c>
      <c r="Q69" s="18" t="s">
        <v>534</v>
      </c>
      <c r="R69" s="2">
        <v>2</v>
      </c>
      <c r="S69" s="199">
        <v>8966</v>
      </c>
      <c r="T69" s="199">
        <v>300</v>
      </c>
      <c r="U69" s="200">
        <f t="shared" si="78"/>
        <v>9266</v>
      </c>
      <c r="V69" s="9"/>
      <c r="W69" s="9">
        <f>+S69/30*20*0.25</f>
        <v>1494.3333333333335</v>
      </c>
      <c r="X69" s="10">
        <f>+U69/30*50</f>
        <v>15443.333333333334</v>
      </c>
      <c r="Y69" s="4">
        <f>S69/2</f>
        <v>4483</v>
      </c>
      <c r="Z69" s="4">
        <f t="shared" si="82"/>
        <v>1210.4100000000001</v>
      </c>
      <c r="AA69" s="4">
        <f>S69*0.03</f>
        <v>268.98</v>
      </c>
      <c r="AB69" s="11">
        <f>+BM69</f>
        <v>579.23932970200008</v>
      </c>
      <c r="AC69" s="4">
        <f>S69*2%</f>
        <v>179.32</v>
      </c>
      <c r="AD69" s="189">
        <v>765</v>
      </c>
      <c r="AE69" s="189">
        <v>18.75</v>
      </c>
      <c r="AF69" s="249">
        <f t="shared" si="86"/>
        <v>783.75</v>
      </c>
      <c r="AG69" s="200">
        <v>499</v>
      </c>
      <c r="AH69" s="200"/>
      <c r="AI69" s="240">
        <f t="shared" si="87"/>
        <v>499</v>
      </c>
      <c r="AJ69" s="12"/>
      <c r="AK69" s="4"/>
      <c r="AL69" s="4"/>
      <c r="AM69" s="4"/>
      <c r="AN69" s="4"/>
      <c r="AO69" s="4"/>
      <c r="AP69" s="4"/>
      <c r="AQ69" s="4"/>
      <c r="AR69" s="20"/>
      <c r="AS69" s="20"/>
      <c r="AT69" s="4">
        <f>S69/30*5+Z69/30*5+AA69/30*5+AB69/30*5+AC69/30*5</f>
        <v>1867.324888283667</v>
      </c>
      <c r="AU69" s="4">
        <f>+U69+V69+Z69+AA69+AB69+AC69+AD69+AG69+AO69</f>
        <v>12767.949329702</v>
      </c>
      <c r="AV69" s="4">
        <f t="shared" si="90"/>
        <v>176503.38351137436</v>
      </c>
      <c r="AW69" s="33"/>
      <c r="AX69" s="51">
        <f t="shared" si="91"/>
        <v>1494.3333333333335</v>
      </c>
      <c r="AY69" s="51">
        <f t="shared" si="92"/>
        <v>201.73500000000004</v>
      </c>
      <c r="AZ69" s="51">
        <f t="shared" si="93"/>
        <v>44.830000000000005</v>
      </c>
      <c r="BA69" s="51">
        <f t="shared" si="94"/>
        <v>96.53988828366667</v>
      </c>
      <c r="BB69" s="51">
        <f t="shared" si="95"/>
        <v>29.88666666666667</v>
      </c>
      <c r="BC69" s="52">
        <f>+AX69+AY69+AZ69+BA69+BB69-AT69</f>
        <v>0</v>
      </c>
      <c r="BD69" s="97"/>
      <c r="BE69" s="97"/>
      <c r="BF69" s="97">
        <f t="shared" si="96"/>
        <v>298.86666666666667</v>
      </c>
      <c r="BG69" s="97">
        <f t="shared" si="97"/>
        <v>356.18929333333335</v>
      </c>
      <c r="BH69" s="97">
        <f t="shared" si="98"/>
        <v>429.012</v>
      </c>
      <c r="BI69" s="97">
        <f t="shared" si="99"/>
        <v>6308.9999999999991</v>
      </c>
      <c r="BJ69" s="97">
        <f t="shared" si="100"/>
        <v>10685.678800000002</v>
      </c>
      <c r="BK69" s="97">
        <f t="shared" si="101"/>
        <v>65.650182000000029</v>
      </c>
      <c r="BL69" s="97">
        <f t="shared" si="102"/>
        <v>84.577147702000019</v>
      </c>
      <c r="BM69" s="97">
        <f t="shared" si="103"/>
        <v>579.23932970200008</v>
      </c>
      <c r="BN69" s="97">
        <f>+BM69-AB69</f>
        <v>0</v>
      </c>
    </row>
    <row r="70" spans="1:66" s="33" customFormat="1" ht="12.75" customHeight="1" x14ac:dyDescent="0.25">
      <c r="A70" s="96"/>
      <c r="B70" s="17"/>
      <c r="C70" s="5"/>
      <c r="D70" s="5"/>
      <c r="E70" s="6"/>
      <c r="F70" s="6"/>
      <c r="G70" s="6"/>
      <c r="H70" s="15"/>
      <c r="I70" s="2"/>
      <c r="J70" s="2"/>
      <c r="K70" s="2"/>
      <c r="L70" s="8"/>
      <c r="M70" s="8"/>
      <c r="N70" s="2"/>
      <c r="O70" s="18"/>
      <c r="P70" s="2"/>
      <c r="Q70" s="2"/>
      <c r="R70" s="2"/>
      <c r="S70" s="9"/>
      <c r="T70" s="23"/>
      <c r="U70" s="4"/>
      <c r="V70" s="9"/>
      <c r="W70" s="9"/>
      <c r="X70" s="10"/>
      <c r="Y70" s="4"/>
      <c r="Z70" s="4"/>
      <c r="AA70" s="4"/>
      <c r="AB70" s="11"/>
      <c r="AC70" s="4"/>
      <c r="AD70" s="35"/>
      <c r="AE70" s="35"/>
      <c r="AF70" s="255"/>
      <c r="AG70" s="34"/>
      <c r="AH70" s="34"/>
      <c r="AI70" s="266"/>
      <c r="AJ70" s="12"/>
      <c r="AK70" s="4"/>
      <c r="AL70" s="4"/>
      <c r="AM70" s="4"/>
      <c r="AN70" s="4"/>
      <c r="AO70" s="4"/>
      <c r="AP70" s="4"/>
      <c r="AQ70" s="4"/>
      <c r="AR70" s="20"/>
      <c r="AS70" s="20"/>
      <c r="AT70" s="4"/>
      <c r="AU70" s="4"/>
      <c r="AV70" s="4"/>
      <c r="AX70" s="51"/>
      <c r="AY70" s="51"/>
      <c r="AZ70" s="51"/>
      <c r="BA70" s="51"/>
      <c r="BB70" s="51"/>
      <c r="BC70" s="52">
        <f t="shared" si="20"/>
        <v>0</v>
      </c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>
        <f t="shared" si="23"/>
        <v>0</v>
      </c>
    </row>
    <row r="71" spans="1:66" s="33" customFormat="1" ht="12.75" customHeight="1" x14ac:dyDescent="0.25">
      <c r="A71" s="96"/>
      <c r="B71" s="17"/>
      <c r="C71" s="5"/>
      <c r="D71" s="5"/>
      <c r="E71" s="6"/>
      <c r="F71" s="6"/>
      <c r="G71" s="6"/>
      <c r="H71" s="15" t="s">
        <v>137</v>
      </c>
      <c r="I71" s="2"/>
      <c r="J71" s="2"/>
      <c r="K71" s="2"/>
      <c r="L71" s="8"/>
      <c r="M71" s="8"/>
      <c r="N71" s="2"/>
      <c r="O71" s="18"/>
      <c r="P71" s="2"/>
      <c r="Q71" s="2"/>
      <c r="R71" s="2"/>
      <c r="S71" s="9"/>
      <c r="T71" s="23"/>
      <c r="U71" s="4"/>
      <c r="V71" s="9"/>
      <c r="W71" s="9"/>
      <c r="X71" s="10"/>
      <c r="Y71" s="4"/>
      <c r="Z71" s="4"/>
      <c r="AA71" s="4"/>
      <c r="AB71" s="11"/>
      <c r="AC71" s="4"/>
      <c r="AD71" s="37"/>
      <c r="AE71" s="37"/>
      <c r="AF71" s="257"/>
      <c r="AG71" s="34"/>
      <c r="AH71" s="34"/>
      <c r="AI71" s="266"/>
      <c r="AJ71" s="12"/>
      <c r="AK71" s="4"/>
      <c r="AL71" s="4"/>
      <c r="AM71" s="4"/>
      <c r="AN71" s="4"/>
      <c r="AO71" s="4"/>
      <c r="AP71" s="4"/>
      <c r="AQ71" s="4"/>
      <c r="AR71" s="20"/>
      <c r="AS71" s="20"/>
      <c r="AT71" s="4"/>
      <c r="AU71" s="4"/>
      <c r="AV71" s="4"/>
      <c r="AX71" s="51"/>
      <c r="AY71" s="51"/>
      <c r="AZ71" s="51"/>
      <c r="BA71" s="51"/>
      <c r="BB71" s="51"/>
      <c r="BC71" s="52">
        <f t="shared" si="20"/>
        <v>0</v>
      </c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>
        <f t="shared" si="23"/>
        <v>0</v>
      </c>
    </row>
    <row r="72" spans="1:66" s="179" customFormat="1" ht="20.399999999999999" x14ac:dyDescent="0.25">
      <c r="A72" s="96">
        <v>54</v>
      </c>
      <c r="B72" s="17">
        <v>29</v>
      </c>
      <c r="C72" s="5" t="s">
        <v>43</v>
      </c>
      <c r="D72" s="5" t="s">
        <v>44</v>
      </c>
      <c r="E72" s="6">
        <v>15</v>
      </c>
      <c r="F72" s="6">
        <v>539</v>
      </c>
      <c r="G72" s="168">
        <v>172</v>
      </c>
      <c r="H72" s="169" t="s">
        <v>172</v>
      </c>
      <c r="I72" s="2" t="s">
        <v>173</v>
      </c>
      <c r="J72" s="2" t="s">
        <v>458</v>
      </c>
      <c r="K72" s="170">
        <v>34205</v>
      </c>
      <c r="L72" s="180">
        <v>3</v>
      </c>
      <c r="M72" s="180">
        <v>8</v>
      </c>
      <c r="N72" s="172" t="s">
        <v>63</v>
      </c>
      <c r="O72" s="173" t="s">
        <v>174</v>
      </c>
      <c r="P72" s="18" t="s">
        <v>137</v>
      </c>
      <c r="Q72" s="18" t="s">
        <v>138</v>
      </c>
      <c r="R72" s="2">
        <v>2</v>
      </c>
      <c r="S72" s="175">
        <v>8469</v>
      </c>
      <c r="T72" s="175">
        <v>500</v>
      </c>
      <c r="U72" s="176">
        <f>SUM(S72+T72)</f>
        <v>8969</v>
      </c>
      <c r="V72" s="9">
        <v>350.5</v>
      </c>
      <c r="W72" s="9">
        <f t="shared" ref="W72:W99" si="104">+S72/30*20*0.25</f>
        <v>1411.5</v>
      </c>
      <c r="X72" s="10">
        <f t="shared" ref="X72:X99" si="105">+U72/30*50</f>
        <v>14948.333333333332</v>
      </c>
      <c r="Y72" s="4">
        <f t="shared" ref="Y72:Y99" si="106">S72/2</f>
        <v>4234.5</v>
      </c>
      <c r="Z72" s="4">
        <f t="shared" ref="Z72:Z102" si="107">S72*13.5%</f>
        <v>1143.3150000000001</v>
      </c>
      <c r="AA72" s="4">
        <f t="shared" ref="AA72:AA99" si="108">S72*0.03</f>
        <v>254.07</v>
      </c>
      <c r="AB72" s="11">
        <f t="shared" ref="AB72:AB95" si="109">+BM72</f>
        <v>565.66621149299999</v>
      </c>
      <c r="AC72" s="4">
        <f t="shared" ref="AC72:AC99" si="110">S72*2%</f>
        <v>169.38</v>
      </c>
      <c r="AD72" s="182">
        <v>718</v>
      </c>
      <c r="AE72" s="182">
        <v>70</v>
      </c>
      <c r="AF72" s="249">
        <f t="shared" ref="AF72:AF102" si="111">AD72+AE72</f>
        <v>788</v>
      </c>
      <c r="AG72" s="178">
        <v>438</v>
      </c>
      <c r="AH72" s="178">
        <v>30</v>
      </c>
      <c r="AI72" s="240">
        <f t="shared" ref="AI72:AI102" si="112">AG72+AH72</f>
        <v>468</v>
      </c>
      <c r="AJ72" s="12"/>
      <c r="AK72" s="4"/>
      <c r="AL72" s="4"/>
      <c r="AM72" s="4"/>
      <c r="AN72" s="4"/>
      <c r="AO72" s="4"/>
      <c r="AP72" s="4"/>
      <c r="AQ72" s="4"/>
      <c r="AR72" s="20"/>
      <c r="AS72" s="20"/>
      <c r="AT72" s="4">
        <f t="shared" ref="AT72:AT96" si="113">S72/30*5+Z72/30*5+AA72/30*5+AB72/30*5+AC72/30*5</f>
        <v>1766.9052019155001</v>
      </c>
      <c r="AU72" s="4">
        <f t="shared" ref="AU72:AU95" si="114">+U72+V72+Z72+AA72+AB72+AC72+AD72+AG72+AO72</f>
        <v>12607.931211493</v>
      </c>
      <c r="AV72" s="4">
        <f t="shared" ref="AV72:AV102" si="115">(AU72*12)+W72+X72+Y72+AT72+AJ72+AR72</f>
        <v>173656.41307316485</v>
      </c>
      <c r="AW72" s="33"/>
      <c r="AX72" s="51">
        <f>S72/30*5</f>
        <v>1411.5</v>
      </c>
      <c r="AY72" s="51">
        <f t="shared" ref="AY72:AY102" si="116">S72/30*5*0.135</f>
        <v>190.55250000000001</v>
      </c>
      <c r="AZ72" s="51">
        <f>S72/30*5*0.03</f>
        <v>42.344999999999999</v>
      </c>
      <c r="BA72" s="51">
        <f>AB72/30*5</f>
        <v>94.277701915499989</v>
      </c>
      <c r="BB72" s="51">
        <f>S72/30*5*0.02</f>
        <v>28.23</v>
      </c>
      <c r="BC72" s="52">
        <f t="shared" si="20"/>
        <v>0</v>
      </c>
      <c r="BD72" s="97"/>
      <c r="BE72" s="97"/>
      <c r="BF72" s="97">
        <f t="shared" ref="BF72:BF102" si="117">S72/30</f>
        <v>282.3</v>
      </c>
      <c r="BG72" s="97">
        <f t="shared" ref="BG72:BG102" si="118">BF72*1.1918</f>
        <v>336.44513999999998</v>
      </c>
      <c r="BH72" s="97">
        <f t="shared" ref="BH72:BH102" si="119">70.1*30*20.4%</f>
        <v>429.012</v>
      </c>
      <c r="BI72" s="97">
        <f t="shared" ref="BI72:BI102" si="120">70.1*3*30</f>
        <v>6308.9999999999991</v>
      </c>
      <c r="BJ72" s="97">
        <f t="shared" ref="BJ72:BJ102" si="121">BG72*30</f>
        <v>10093.3542</v>
      </c>
      <c r="BK72" s="97">
        <f t="shared" ref="BK72:BK102" si="122">(BJ72-BI72)*1.5%</f>
        <v>56.765313000000006</v>
      </c>
      <c r="BL72" s="97">
        <f t="shared" ref="BL72:BL102" si="123">BG72*30*0.7915%</f>
        <v>79.888898492999999</v>
      </c>
      <c r="BM72" s="97">
        <f t="shared" ref="BM72:BM102" si="124">BH72+BK72+BL72</f>
        <v>565.66621149299999</v>
      </c>
      <c r="BN72" s="97">
        <f t="shared" si="23"/>
        <v>0</v>
      </c>
    </row>
    <row r="73" spans="1:66" s="179" customFormat="1" x14ac:dyDescent="0.25">
      <c r="A73" s="96">
        <v>55</v>
      </c>
      <c r="B73" s="17">
        <v>29</v>
      </c>
      <c r="C73" s="5" t="s">
        <v>43</v>
      </c>
      <c r="D73" s="5" t="s">
        <v>44</v>
      </c>
      <c r="E73" s="6">
        <v>15</v>
      </c>
      <c r="F73" s="6">
        <v>539</v>
      </c>
      <c r="G73" s="168">
        <v>252</v>
      </c>
      <c r="H73" s="169" t="s">
        <v>179</v>
      </c>
      <c r="I73" s="17" t="s">
        <v>180</v>
      </c>
      <c r="J73" s="2" t="s">
        <v>467</v>
      </c>
      <c r="K73" s="222">
        <v>34857</v>
      </c>
      <c r="L73" s="180">
        <v>1</v>
      </c>
      <c r="M73" s="180">
        <v>8</v>
      </c>
      <c r="N73" s="172" t="s">
        <v>63</v>
      </c>
      <c r="O73" s="173" t="s">
        <v>181</v>
      </c>
      <c r="P73" s="18" t="s">
        <v>137</v>
      </c>
      <c r="Q73" s="18" t="s">
        <v>533</v>
      </c>
      <c r="R73" s="2">
        <v>2</v>
      </c>
      <c r="S73" s="199">
        <v>7707</v>
      </c>
      <c r="T73" s="199">
        <v>500</v>
      </c>
      <c r="U73" s="200">
        <f>SUM(S73+T73)</f>
        <v>8207</v>
      </c>
      <c r="V73" s="9">
        <v>350.5</v>
      </c>
      <c r="W73" s="9">
        <f t="shared" si="104"/>
        <v>1284.5</v>
      </c>
      <c r="X73" s="10">
        <f t="shared" si="105"/>
        <v>13678.333333333334</v>
      </c>
      <c r="Y73" s="4">
        <f t="shared" si="106"/>
        <v>3853.5</v>
      </c>
      <c r="Z73" s="4">
        <f t="shared" si="107"/>
        <v>1040.4450000000002</v>
      </c>
      <c r="AA73" s="4">
        <f t="shared" si="108"/>
        <v>231.20999999999998</v>
      </c>
      <c r="AB73" s="11">
        <f t="shared" si="109"/>
        <v>544.85591757899999</v>
      </c>
      <c r="AC73" s="4">
        <f t="shared" si="110"/>
        <v>154.14000000000001</v>
      </c>
      <c r="AD73" s="225">
        <v>647</v>
      </c>
      <c r="AE73" s="225">
        <v>70</v>
      </c>
      <c r="AF73" s="249">
        <f t="shared" si="111"/>
        <v>717</v>
      </c>
      <c r="AG73" s="200">
        <v>417</v>
      </c>
      <c r="AH73" s="200">
        <v>30</v>
      </c>
      <c r="AI73" s="240">
        <f t="shared" si="112"/>
        <v>447</v>
      </c>
      <c r="AJ73" s="12"/>
      <c r="AK73" s="4"/>
      <c r="AL73" s="4"/>
      <c r="AM73" s="4"/>
      <c r="AN73" s="4"/>
      <c r="AO73" s="4"/>
      <c r="AP73" s="4"/>
      <c r="AQ73" s="4"/>
      <c r="AR73" s="20"/>
      <c r="AS73" s="20"/>
      <c r="AT73" s="4">
        <f t="shared" si="113"/>
        <v>1612.9418195965002</v>
      </c>
      <c r="AU73" s="4">
        <f t="shared" si="114"/>
        <v>11592.150917578998</v>
      </c>
      <c r="AV73" s="4">
        <f t="shared" si="115"/>
        <v>159535.08616387783</v>
      </c>
      <c r="AW73" s="33"/>
      <c r="AX73" s="51">
        <f t="shared" ref="AX73:AX99" si="125">S73/30*5</f>
        <v>1284.5</v>
      </c>
      <c r="AY73" s="51">
        <f t="shared" si="116"/>
        <v>173.4075</v>
      </c>
      <c r="AZ73" s="51">
        <f t="shared" ref="AZ73:AZ99" si="126">S73/30*5*0.03</f>
        <v>38.534999999999997</v>
      </c>
      <c r="BA73" s="51">
        <f t="shared" ref="BA73:BA99" si="127">AB73/30*5</f>
        <v>90.809319596500004</v>
      </c>
      <c r="BB73" s="51">
        <f t="shared" ref="BB73:BB99" si="128">S73/30*5*0.02</f>
        <v>25.69</v>
      </c>
      <c r="BC73" s="52">
        <f t="shared" si="20"/>
        <v>0</v>
      </c>
      <c r="BD73" s="97"/>
      <c r="BE73" s="97"/>
      <c r="BF73" s="97">
        <f t="shared" si="117"/>
        <v>256.89999999999998</v>
      </c>
      <c r="BG73" s="97">
        <f t="shared" si="118"/>
        <v>306.17341999999996</v>
      </c>
      <c r="BH73" s="97">
        <f t="shared" si="119"/>
        <v>429.012</v>
      </c>
      <c r="BI73" s="97">
        <f t="shared" si="120"/>
        <v>6308.9999999999991</v>
      </c>
      <c r="BJ73" s="97">
        <f t="shared" si="121"/>
        <v>9185.2025999999987</v>
      </c>
      <c r="BK73" s="97">
        <f t="shared" si="122"/>
        <v>43.143038999999995</v>
      </c>
      <c r="BL73" s="97">
        <f t="shared" si="123"/>
        <v>72.700878578999991</v>
      </c>
      <c r="BM73" s="97">
        <f t="shared" si="124"/>
        <v>544.85591757899999</v>
      </c>
      <c r="BN73" s="97">
        <f t="shared" si="23"/>
        <v>0</v>
      </c>
    </row>
    <row r="74" spans="1:66" s="179" customFormat="1" x14ac:dyDescent="0.25">
      <c r="A74" s="96">
        <v>56</v>
      </c>
      <c r="B74" s="17">
        <v>29</v>
      </c>
      <c r="C74" s="5" t="s">
        <v>43</v>
      </c>
      <c r="D74" s="5" t="s">
        <v>44</v>
      </c>
      <c r="E74" s="6">
        <v>15</v>
      </c>
      <c r="F74" s="6">
        <v>539</v>
      </c>
      <c r="G74" s="168">
        <v>580</v>
      </c>
      <c r="H74" s="169" t="s">
        <v>182</v>
      </c>
      <c r="I74" s="2" t="s">
        <v>587</v>
      </c>
      <c r="J74" s="2" t="s">
        <v>467</v>
      </c>
      <c r="K74" s="170">
        <v>33686</v>
      </c>
      <c r="L74" s="180">
        <v>1</v>
      </c>
      <c r="M74" s="180">
        <v>8</v>
      </c>
      <c r="N74" s="172" t="s">
        <v>63</v>
      </c>
      <c r="O74" s="173" t="s">
        <v>181</v>
      </c>
      <c r="P74" s="18" t="s">
        <v>137</v>
      </c>
      <c r="Q74" s="18" t="s">
        <v>533</v>
      </c>
      <c r="R74" s="2">
        <v>2</v>
      </c>
      <c r="S74" s="199">
        <v>7707</v>
      </c>
      <c r="T74" s="199">
        <v>500</v>
      </c>
      <c r="U74" s="200">
        <f>SUM(S74+T74)</f>
        <v>8207</v>
      </c>
      <c r="V74" s="9">
        <v>350.5</v>
      </c>
      <c r="W74" s="9">
        <f t="shared" si="104"/>
        <v>1284.5</v>
      </c>
      <c r="X74" s="10">
        <f t="shared" si="105"/>
        <v>13678.333333333334</v>
      </c>
      <c r="Y74" s="4">
        <f t="shared" si="106"/>
        <v>3853.5</v>
      </c>
      <c r="Z74" s="4">
        <f t="shared" si="107"/>
        <v>1040.4450000000002</v>
      </c>
      <c r="AA74" s="4">
        <f t="shared" si="108"/>
        <v>231.20999999999998</v>
      </c>
      <c r="AB74" s="11">
        <f t="shared" si="109"/>
        <v>544.85591757899999</v>
      </c>
      <c r="AC74" s="4">
        <f t="shared" si="110"/>
        <v>154.14000000000001</v>
      </c>
      <c r="AD74" s="225">
        <v>647</v>
      </c>
      <c r="AE74" s="225">
        <v>70</v>
      </c>
      <c r="AF74" s="249">
        <f t="shared" si="111"/>
        <v>717</v>
      </c>
      <c r="AG74" s="200">
        <v>417</v>
      </c>
      <c r="AH74" s="200">
        <v>30</v>
      </c>
      <c r="AI74" s="240">
        <f t="shared" si="112"/>
        <v>447</v>
      </c>
      <c r="AJ74" s="12"/>
      <c r="AK74" s="4"/>
      <c r="AL74" s="4"/>
      <c r="AM74" s="4"/>
      <c r="AN74" s="4"/>
      <c r="AO74" s="4"/>
      <c r="AP74" s="4"/>
      <c r="AQ74" s="4"/>
      <c r="AR74" s="20"/>
      <c r="AS74" s="20"/>
      <c r="AT74" s="4">
        <f t="shared" si="113"/>
        <v>1612.9418195965002</v>
      </c>
      <c r="AU74" s="4">
        <f t="shared" si="114"/>
        <v>11592.150917578998</v>
      </c>
      <c r="AV74" s="4">
        <f t="shared" si="115"/>
        <v>159535.08616387783</v>
      </c>
      <c r="AW74" s="33"/>
      <c r="AX74" s="51">
        <f t="shared" si="125"/>
        <v>1284.5</v>
      </c>
      <c r="AY74" s="51">
        <f t="shared" si="116"/>
        <v>173.4075</v>
      </c>
      <c r="AZ74" s="51">
        <f t="shared" si="126"/>
        <v>38.534999999999997</v>
      </c>
      <c r="BA74" s="51">
        <f t="shared" si="127"/>
        <v>90.809319596500004</v>
      </c>
      <c r="BB74" s="51">
        <f t="shared" si="128"/>
        <v>25.69</v>
      </c>
      <c r="BC74" s="52">
        <f t="shared" si="20"/>
        <v>0</v>
      </c>
      <c r="BD74" s="97"/>
      <c r="BE74" s="97"/>
      <c r="BF74" s="97">
        <f t="shared" si="117"/>
        <v>256.89999999999998</v>
      </c>
      <c r="BG74" s="97">
        <f t="shared" si="118"/>
        <v>306.17341999999996</v>
      </c>
      <c r="BH74" s="97">
        <f t="shared" si="119"/>
        <v>429.012</v>
      </c>
      <c r="BI74" s="97">
        <f t="shared" si="120"/>
        <v>6308.9999999999991</v>
      </c>
      <c r="BJ74" s="97">
        <f t="shared" si="121"/>
        <v>9185.2025999999987</v>
      </c>
      <c r="BK74" s="97">
        <f t="shared" si="122"/>
        <v>43.143038999999995</v>
      </c>
      <c r="BL74" s="97">
        <f t="shared" si="123"/>
        <v>72.700878578999991</v>
      </c>
      <c r="BM74" s="97">
        <f t="shared" si="124"/>
        <v>544.85591757899999</v>
      </c>
      <c r="BN74" s="97">
        <f t="shared" si="23"/>
        <v>0</v>
      </c>
    </row>
    <row r="75" spans="1:66" s="179" customFormat="1" ht="22.5" customHeight="1" x14ac:dyDescent="0.25">
      <c r="A75" s="96">
        <v>57</v>
      </c>
      <c r="B75" s="17">
        <v>29</v>
      </c>
      <c r="C75" s="5" t="s">
        <v>43</v>
      </c>
      <c r="D75" s="5" t="s">
        <v>44</v>
      </c>
      <c r="E75" s="6">
        <v>15</v>
      </c>
      <c r="F75" s="6">
        <v>539</v>
      </c>
      <c r="G75" s="168">
        <v>630</v>
      </c>
      <c r="H75" s="169" t="s">
        <v>139</v>
      </c>
      <c r="I75" s="2" t="s">
        <v>140</v>
      </c>
      <c r="J75" s="2" t="s">
        <v>458</v>
      </c>
      <c r="K75" s="170">
        <v>34032</v>
      </c>
      <c r="L75" s="180">
        <v>5</v>
      </c>
      <c r="M75" s="180">
        <v>10</v>
      </c>
      <c r="N75" s="172" t="s">
        <v>45</v>
      </c>
      <c r="O75" s="173" t="s">
        <v>141</v>
      </c>
      <c r="P75" s="18" t="s">
        <v>137</v>
      </c>
      <c r="Q75" s="18" t="s">
        <v>138</v>
      </c>
      <c r="R75" s="2">
        <v>2</v>
      </c>
      <c r="S75" s="175">
        <v>10977.5</v>
      </c>
      <c r="T75" s="175">
        <v>450</v>
      </c>
      <c r="U75" s="176">
        <f>SUM(S75+T75)</f>
        <v>11427.5</v>
      </c>
      <c r="V75" s="9">
        <v>350.5</v>
      </c>
      <c r="W75" s="9">
        <f t="shared" si="104"/>
        <v>1829.5833333333335</v>
      </c>
      <c r="X75" s="10">
        <f t="shared" si="105"/>
        <v>19045.833333333336</v>
      </c>
      <c r="Y75" s="4">
        <f t="shared" si="106"/>
        <v>5488.75</v>
      </c>
      <c r="Z75" s="4">
        <f t="shared" si="107"/>
        <v>1481.9625000000001</v>
      </c>
      <c r="AA75" s="4">
        <f t="shared" si="108"/>
        <v>329.32499999999999</v>
      </c>
      <c r="AB75" s="11">
        <f t="shared" si="109"/>
        <v>634.17358981749999</v>
      </c>
      <c r="AC75" s="4">
        <f t="shared" si="110"/>
        <v>219.55</v>
      </c>
      <c r="AD75" s="182">
        <v>921</v>
      </c>
      <c r="AE75" s="182">
        <v>70</v>
      </c>
      <c r="AF75" s="249">
        <f t="shared" si="111"/>
        <v>991</v>
      </c>
      <c r="AG75" s="178">
        <v>573</v>
      </c>
      <c r="AH75" s="178">
        <v>30</v>
      </c>
      <c r="AI75" s="240">
        <f t="shared" si="112"/>
        <v>603</v>
      </c>
      <c r="AJ75" s="12"/>
      <c r="AK75" s="4"/>
      <c r="AL75" s="4"/>
      <c r="AM75" s="4"/>
      <c r="AN75" s="4"/>
      <c r="AO75" s="4"/>
      <c r="AP75" s="4"/>
      <c r="AQ75" s="4"/>
      <c r="AR75" s="20"/>
      <c r="AS75" s="20"/>
      <c r="AT75" s="4">
        <f t="shared" si="113"/>
        <v>2273.7518483029166</v>
      </c>
      <c r="AU75" s="4">
        <f t="shared" si="114"/>
        <v>15937.011089817499</v>
      </c>
      <c r="AV75" s="4">
        <f t="shared" si="115"/>
        <v>219882.05159277961</v>
      </c>
      <c r="AW75" s="33"/>
      <c r="AX75" s="51">
        <f t="shared" si="125"/>
        <v>1829.5833333333335</v>
      </c>
      <c r="AY75" s="51">
        <f t="shared" si="116"/>
        <v>246.99375000000003</v>
      </c>
      <c r="AZ75" s="51">
        <f t="shared" si="126"/>
        <v>54.887500000000003</v>
      </c>
      <c r="BA75" s="51">
        <f t="shared" si="127"/>
        <v>105.69559830291666</v>
      </c>
      <c r="BB75" s="51">
        <f t="shared" si="128"/>
        <v>36.591666666666669</v>
      </c>
      <c r="BC75" s="52">
        <f t="shared" ref="BC75:BC139" si="129">+AX75+AY75+AZ75+BA75+BB75-AT75</f>
        <v>0</v>
      </c>
      <c r="BD75" s="97"/>
      <c r="BE75" s="97"/>
      <c r="BF75" s="97">
        <f t="shared" si="117"/>
        <v>365.91666666666669</v>
      </c>
      <c r="BG75" s="97">
        <f t="shared" si="118"/>
        <v>436.09948333333335</v>
      </c>
      <c r="BH75" s="97">
        <f t="shared" si="119"/>
        <v>429.012</v>
      </c>
      <c r="BI75" s="97">
        <f t="shared" si="120"/>
        <v>6308.9999999999991</v>
      </c>
      <c r="BJ75" s="97">
        <f t="shared" si="121"/>
        <v>13082.9845</v>
      </c>
      <c r="BK75" s="97">
        <f t="shared" si="122"/>
        <v>101.60976750000002</v>
      </c>
      <c r="BL75" s="97">
        <f t="shared" si="123"/>
        <v>103.55182231750001</v>
      </c>
      <c r="BM75" s="97">
        <f t="shared" si="124"/>
        <v>634.17358981749999</v>
      </c>
      <c r="BN75" s="97">
        <f t="shared" ref="BN75:BN139" si="130">+BM75-AB75</f>
        <v>0</v>
      </c>
    </row>
    <row r="76" spans="1:66" s="179" customFormat="1" x14ac:dyDescent="0.25">
      <c r="A76" s="96">
        <v>58</v>
      </c>
      <c r="B76" s="17">
        <v>29</v>
      </c>
      <c r="C76" s="5" t="s">
        <v>43</v>
      </c>
      <c r="D76" s="5" t="s">
        <v>44</v>
      </c>
      <c r="E76" s="6">
        <v>15</v>
      </c>
      <c r="F76" s="6">
        <v>539</v>
      </c>
      <c r="G76" s="168">
        <v>1000</v>
      </c>
      <c r="H76" s="169" t="s">
        <v>211</v>
      </c>
      <c r="I76" s="2" t="s">
        <v>558</v>
      </c>
      <c r="J76" s="2" t="s">
        <v>467</v>
      </c>
      <c r="K76" s="170">
        <v>30245</v>
      </c>
      <c r="L76" s="180">
        <v>1</v>
      </c>
      <c r="M76" s="180">
        <v>8</v>
      </c>
      <c r="N76" s="172" t="s">
        <v>63</v>
      </c>
      <c r="O76" s="173" t="s">
        <v>181</v>
      </c>
      <c r="P76" s="18" t="s">
        <v>137</v>
      </c>
      <c r="Q76" s="18" t="s">
        <v>533</v>
      </c>
      <c r="R76" s="2">
        <v>2</v>
      </c>
      <c r="S76" s="199">
        <v>7707</v>
      </c>
      <c r="T76" s="199">
        <v>500</v>
      </c>
      <c r="U76" s="200">
        <f t="shared" ref="U76:U95" si="131">SUM(S76+T76)</f>
        <v>8207</v>
      </c>
      <c r="V76" s="9">
        <v>420.6</v>
      </c>
      <c r="W76" s="9">
        <f t="shared" si="104"/>
        <v>1284.5</v>
      </c>
      <c r="X76" s="10">
        <f t="shared" si="105"/>
        <v>13678.333333333334</v>
      </c>
      <c r="Y76" s="4">
        <f t="shared" si="106"/>
        <v>3853.5</v>
      </c>
      <c r="Z76" s="4">
        <f t="shared" si="107"/>
        <v>1040.4450000000002</v>
      </c>
      <c r="AA76" s="4">
        <f t="shared" si="108"/>
        <v>231.20999999999998</v>
      </c>
      <c r="AB76" s="11">
        <f t="shared" si="109"/>
        <v>544.85591757899999</v>
      </c>
      <c r="AC76" s="4">
        <f t="shared" si="110"/>
        <v>154.14000000000001</v>
      </c>
      <c r="AD76" s="225">
        <v>647</v>
      </c>
      <c r="AE76" s="225">
        <v>70</v>
      </c>
      <c r="AF76" s="249">
        <f t="shared" si="111"/>
        <v>717</v>
      </c>
      <c r="AG76" s="200">
        <v>417</v>
      </c>
      <c r="AH76" s="200">
        <v>30</v>
      </c>
      <c r="AI76" s="240">
        <f t="shared" si="112"/>
        <v>447</v>
      </c>
      <c r="AJ76" s="12"/>
      <c r="AK76" s="4"/>
      <c r="AL76" s="4"/>
      <c r="AM76" s="4"/>
      <c r="AN76" s="4"/>
      <c r="AO76" s="4"/>
      <c r="AP76" s="4"/>
      <c r="AQ76" s="4"/>
      <c r="AR76" s="20"/>
      <c r="AS76" s="20"/>
      <c r="AT76" s="4">
        <f t="shared" si="113"/>
        <v>1612.9418195965002</v>
      </c>
      <c r="AU76" s="4">
        <f t="shared" si="114"/>
        <v>11662.250917578998</v>
      </c>
      <c r="AV76" s="4">
        <f t="shared" si="115"/>
        <v>160376.28616387784</v>
      </c>
      <c r="AW76" s="33"/>
      <c r="AX76" s="51">
        <f t="shared" si="125"/>
        <v>1284.5</v>
      </c>
      <c r="AY76" s="51">
        <f t="shared" si="116"/>
        <v>173.4075</v>
      </c>
      <c r="AZ76" s="51">
        <f t="shared" si="126"/>
        <v>38.534999999999997</v>
      </c>
      <c r="BA76" s="51">
        <f t="shared" si="127"/>
        <v>90.809319596500004</v>
      </c>
      <c r="BB76" s="51">
        <f t="shared" si="128"/>
        <v>25.69</v>
      </c>
      <c r="BC76" s="52">
        <f t="shared" si="129"/>
        <v>0</v>
      </c>
      <c r="BD76" s="97"/>
      <c r="BE76" s="97"/>
      <c r="BF76" s="97">
        <f t="shared" si="117"/>
        <v>256.89999999999998</v>
      </c>
      <c r="BG76" s="97">
        <f t="shared" si="118"/>
        <v>306.17341999999996</v>
      </c>
      <c r="BH76" s="97">
        <f t="shared" si="119"/>
        <v>429.012</v>
      </c>
      <c r="BI76" s="97">
        <f t="shared" si="120"/>
        <v>6308.9999999999991</v>
      </c>
      <c r="BJ76" s="97">
        <f t="shared" si="121"/>
        <v>9185.2025999999987</v>
      </c>
      <c r="BK76" s="97">
        <f t="shared" si="122"/>
        <v>43.143038999999995</v>
      </c>
      <c r="BL76" s="97">
        <f t="shared" si="123"/>
        <v>72.700878578999991</v>
      </c>
      <c r="BM76" s="97">
        <f t="shared" si="124"/>
        <v>544.85591757899999</v>
      </c>
      <c r="BN76" s="97">
        <f t="shared" si="130"/>
        <v>0</v>
      </c>
    </row>
    <row r="77" spans="1:66" s="179" customFormat="1" ht="20.399999999999999" x14ac:dyDescent="0.25">
      <c r="A77" s="96">
        <v>59</v>
      </c>
      <c r="B77" s="17">
        <v>29</v>
      </c>
      <c r="C77" s="5" t="s">
        <v>43</v>
      </c>
      <c r="D77" s="5" t="s">
        <v>44</v>
      </c>
      <c r="E77" s="6">
        <v>15</v>
      </c>
      <c r="F77" s="6">
        <v>539</v>
      </c>
      <c r="G77" s="168">
        <v>1190</v>
      </c>
      <c r="H77" s="169" t="s">
        <v>175</v>
      </c>
      <c r="I77" s="2" t="s">
        <v>176</v>
      </c>
      <c r="J77" s="2" t="s">
        <v>458</v>
      </c>
      <c r="K77" s="170">
        <v>34927</v>
      </c>
      <c r="L77" s="180">
        <v>3</v>
      </c>
      <c r="M77" s="180">
        <v>8</v>
      </c>
      <c r="N77" s="172" t="s">
        <v>63</v>
      </c>
      <c r="O77" s="173" t="s">
        <v>174</v>
      </c>
      <c r="P77" s="18" t="s">
        <v>137</v>
      </c>
      <c r="Q77" s="18" t="s">
        <v>138</v>
      </c>
      <c r="R77" s="2">
        <v>2</v>
      </c>
      <c r="S77" s="175">
        <v>8469</v>
      </c>
      <c r="T77" s="175">
        <v>500</v>
      </c>
      <c r="U77" s="176">
        <f t="shared" si="131"/>
        <v>8969</v>
      </c>
      <c r="V77" s="9">
        <v>350.5</v>
      </c>
      <c r="W77" s="9">
        <f t="shared" si="104"/>
        <v>1411.5</v>
      </c>
      <c r="X77" s="10">
        <f t="shared" si="105"/>
        <v>14948.333333333332</v>
      </c>
      <c r="Y77" s="4">
        <f t="shared" si="106"/>
        <v>4234.5</v>
      </c>
      <c r="Z77" s="4">
        <f t="shared" si="107"/>
        <v>1143.3150000000001</v>
      </c>
      <c r="AA77" s="4">
        <f t="shared" si="108"/>
        <v>254.07</v>
      </c>
      <c r="AB77" s="11">
        <f t="shared" si="109"/>
        <v>565.66621149299999</v>
      </c>
      <c r="AC77" s="4">
        <f t="shared" si="110"/>
        <v>169.38</v>
      </c>
      <c r="AD77" s="182">
        <v>718</v>
      </c>
      <c r="AE77" s="182">
        <v>70</v>
      </c>
      <c r="AF77" s="249">
        <f t="shared" si="111"/>
        <v>788</v>
      </c>
      <c r="AG77" s="178">
        <v>438</v>
      </c>
      <c r="AH77" s="178">
        <v>30</v>
      </c>
      <c r="AI77" s="240">
        <f t="shared" si="112"/>
        <v>468</v>
      </c>
      <c r="AJ77" s="12"/>
      <c r="AK77" s="4"/>
      <c r="AL77" s="4"/>
      <c r="AM77" s="4"/>
      <c r="AN77" s="4"/>
      <c r="AO77" s="4"/>
      <c r="AP77" s="4"/>
      <c r="AQ77" s="4"/>
      <c r="AR77" s="20"/>
      <c r="AS77" s="20"/>
      <c r="AT77" s="4">
        <f t="shared" si="113"/>
        <v>1766.9052019155001</v>
      </c>
      <c r="AU77" s="4">
        <f t="shared" si="114"/>
        <v>12607.931211493</v>
      </c>
      <c r="AV77" s="4">
        <f t="shared" si="115"/>
        <v>173656.41307316485</v>
      </c>
      <c r="AW77" s="33"/>
      <c r="AX77" s="51">
        <f t="shared" si="125"/>
        <v>1411.5</v>
      </c>
      <c r="AY77" s="51">
        <f t="shared" si="116"/>
        <v>190.55250000000001</v>
      </c>
      <c r="AZ77" s="51">
        <f t="shared" si="126"/>
        <v>42.344999999999999</v>
      </c>
      <c r="BA77" s="51">
        <f t="shared" si="127"/>
        <v>94.277701915499989</v>
      </c>
      <c r="BB77" s="51">
        <f t="shared" si="128"/>
        <v>28.23</v>
      </c>
      <c r="BC77" s="52">
        <f t="shared" si="129"/>
        <v>0</v>
      </c>
      <c r="BD77" s="97"/>
      <c r="BE77" s="97"/>
      <c r="BF77" s="97">
        <f t="shared" si="117"/>
        <v>282.3</v>
      </c>
      <c r="BG77" s="97">
        <f t="shared" si="118"/>
        <v>336.44513999999998</v>
      </c>
      <c r="BH77" s="97">
        <f t="shared" si="119"/>
        <v>429.012</v>
      </c>
      <c r="BI77" s="97">
        <f t="shared" si="120"/>
        <v>6308.9999999999991</v>
      </c>
      <c r="BJ77" s="97">
        <f t="shared" si="121"/>
        <v>10093.3542</v>
      </c>
      <c r="BK77" s="97">
        <f t="shared" si="122"/>
        <v>56.765313000000006</v>
      </c>
      <c r="BL77" s="97">
        <f t="shared" si="123"/>
        <v>79.888898492999999</v>
      </c>
      <c r="BM77" s="97">
        <f t="shared" si="124"/>
        <v>565.66621149299999</v>
      </c>
      <c r="BN77" s="97">
        <f t="shared" si="130"/>
        <v>0</v>
      </c>
    </row>
    <row r="78" spans="1:66" s="179" customFormat="1" ht="22.5" customHeight="1" x14ac:dyDescent="0.25">
      <c r="A78" s="96">
        <v>60</v>
      </c>
      <c r="B78" s="17">
        <v>29</v>
      </c>
      <c r="C78" s="5" t="s">
        <v>43</v>
      </c>
      <c r="D78" s="5" t="s">
        <v>44</v>
      </c>
      <c r="E78" s="6">
        <v>15</v>
      </c>
      <c r="F78" s="6">
        <v>539</v>
      </c>
      <c r="G78" s="168">
        <v>1274</v>
      </c>
      <c r="H78" s="169" t="s">
        <v>662</v>
      </c>
      <c r="I78" s="2" t="s">
        <v>559</v>
      </c>
      <c r="J78" s="2" t="s">
        <v>458</v>
      </c>
      <c r="K78" s="170">
        <v>36989</v>
      </c>
      <c r="L78" s="180">
        <v>5</v>
      </c>
      <c r="M78" s="180">
        <v>8</v>
      </c>
      <c r="N78" s="172" t="s">
        <v>63</v>
      </c>
      <c r="O78" s="173" t="s">
        <v>145</v>
      </c>
      <c r="P78" s="18" t="s">
        <v>137</v>
      </c>
      <c r="Q78" s="18" t="s">
        <v>138</v>
      </c>
      <c r="R78" s="2">
        <v>2</v>
      </c>
      <c r="S78" s="175">
        <v>9122</v>
      </c>
      <c r="T78" s="175">
        <v>450</v>
      </c>
      <c r="U78" s="176">
        <f t="shared" si="131"/>
        <v>9572</v>
      </c>
      <c r="V78" s="9">
        <v>210.3</v>
      </c>
      <c r="W78" s="9">
        <f t="shared" si="104"/>
        <v>1520.3333333333333</v>
      </c>
      <c r="X78" s="10">
        <f t="shared" si="105"/>
        <v>15953.333333333334</v>
      </c>
      <c r="Y78" s="4">
        <f t="shared" si="106"/>
        <v>4561</v>
      </c>
      <c r="Z78" s="4">
        <f t="shared" si="107"/>
        <v>1231.47</v>
      </c>
      <c r="AA78" s="4">
        <f t="shared" si="108"/>
        <v>273.65999999999997</v>
      </c>
      <c r="AB78" s="11">
        <f t="shared" si="109"/>
        <v>583.499704834</v>
      </c>
      <c r="AC78" s="4">
        <f t="shared" si="110"/>
        <v>182.44</v>
      </c>
      <c r="AD78" s="182">
        <v>745</v>
      </c>
      <c r="AE78" s="234">
        <v>70</v>
      </c>
      <c r="AF78" s="249">
        <f t="shared" si="111"/>
        <v>815</v>
      </c>
      <c r="AG78" s="178">
        <v>466</v>
      </c>
      <c r="AH78" s="178">
        <v>30</v>
      </c>
      <c r="AI78" s="240">
        <f t="shared" si="112"/>
        <v>496</v>
      </c>
      <c r="AJ78" s="12"/>
      <c r="AK78" s="4"/>
      <c r="AL78" s="4"/>
      <c r="AM78" s="4"/>
      <c r="AN78" s="4"/>
      <c r="AO78" s="4"/>
      <c r="AP78" s="4"/>
      <c r="AQ78" s="4"/>
      <c r="AR78" s="20"/>
      <c r="AS78" s="20"/>
      <c r="AT78" s="4">
        <f t="shared" si="113"/>
        <v>1898.8449508056667</v>
      </c>
      <c r="AU78" s="4">
        <f t="shared" si="114"/>
        <v>13264.369704833998</v>
      </c>
      <c r="AV78" s="4">
        <f t="shared" si="115"/>
        <v>183105.94807548035</v>
      </c>
      <c r="AW78" s="33"/>
      <c r="AX78" s="51">
        <f t="shared" si="125"/>
        <v>1520.3333333333333</v>
      </c>
      <c r="AY78" s="51">
        <f t="shared" si="116"/>
        <v>205.245</v>
      </c>
      <c r="AZ78" s="51">
        <f t="shared" si="126"/>
        <v>45.61</v>
      </c>
      <c r="BA78" s="51">
        <f t="shared" si="127"/>
        <v>97.249950805666657</v>
      </c>
      <c r="BB78" s="51">
        <f t="shared" si="128"/>
        <v>30.406666666666666</v>
      </c>
      <c r="BC78" s="52">
        <f t="shared" si="129"/>
        <v>0</v>
      </c>
      <c r="BD78" s="97"/>
      <c r="BE78" s="97"/>
      <c r="BF78" s="97">
        <f t="shared" si="117"/>
        <v>304.06666666666666</v>
      </c>
      <c r="BG78" s="97">
        <f t="shared" si="118"/>
        <v>362.3866533333333</v>
      </c>
      <c r="BH78" s="97">
        <f t="shared" si="119"/>
        <v>429.012</v>
      </c>
      <c r="BI78" s="97">
        <f t="shared" si="120"/>
        <v>6308.9999999999991</v>
      </c>
      <c r="BJ78" s="97">
        <f t="shared" si="121"/>
        <v>10871.5996</v>
      </c>
      <c r="BK78" s="97">
        <f t="shared" si="122"/>
        <v>68.438994000000008</v>
      </c>
      <c r="BL78" s="97">
        <f t="shared" si="123"/>
        <v>86.048710834000005</v>
      </c>
      <c r="BM78" s="97">
        <f t="shared" si="124"/>
        <v>583.499704834</v>
      </c>
      <c r="BN78" s="97">
        <f t="shared" si="130"/>
        <v>0</v>
      </c>
    </row>
    <row r="79" spans="1:66" s="179" customFormat="1" ht="22.5" customHeight="1" x14ac:dyDescent="0.25">
      <c r="A79" s="96">
        <v>61</v>
      </c>
      <c r="B79" s="17">
        <v>29</v>
      </c>
      <c r="C79" s="5" t="s">
        <v>43</v>
      </c>
      <c r="D79" s="5" t="s">
        <v>44</v>
      </c>
      <c r="E79" s="6">
        <v>15</v>
      </c>
      <c r="F79" s="6">
        <v>539</v>
      </c>
      <c r="G79" s="168">
        <v>1302</v>
      </c>
      <c r="H79" s="169" t="s">
        <v>143</v>
      </c>
      <c r="I79" s="2" t="s">
        <v>144</v>
      </c>
      <c r="J79" s="2" t="s">
        <v>458</v>
      </c>
      <c r="K79" s="170">
        <v>35541</v>
      </c>
      <c r="L79" s="180">
        <v>5</v>
      </c>
      <c r="M79" s="180">
        <v>8</v>
      </c>
      <c r="N79" s="172" t="s">
        <v>63</v>
      </c>
      <c r="O79" s="173" t="s">
        <v>145</v>
      </c>
      <c r="P79" s="18" t="s">
        <v>137</v>
      </c>
      <c r="Q79" s="18" t="s">
        <v>138</v>
      </c>
      <c r="R79" s="2">
        <v>2</v>
      </c>
      <c r="S79" s="175">
        <v>9122</v>
      </c>
      <c r="T79" s="175">
        <v>450</v>
      </c>
      <c r="U79" s="176">
        <f t="shared" si="131"/>
        <v>9572</v>
      </c>
      <c r="V79" s="9">
        <v>280.39999999999998</v>
      </c>
      <c r="W79" s="9">
        <f t="shared" si="104"/>
        <v>1520.3333333333333</v>
      </c>
      <c r="X79" s="10">
        <f t="shared" si="105"/>
        <v>15953.333333333334</v>
      </c>
      <c r="Y79" s="4">
        <f t="shared" si="106"/>
        <v>4561</v>
      </c>
      <c r="Z79" s="4">
        <f t="shared" si="107"/>
        <v>1231.47</v>
      </c>
      <c r="AA79" s="4">
        <f t="shared" si="108"/>
        <v>273.65999999999997</v>
      </c>
      <c r="AB79" s="11">
        <f t="shared" si="109"/>
        <v>583.499704834</v>
      </c>
      <c r="AC79" s="4">
        <f t="shared" si="110"/>
        <v>182.44</v>
      </c>
      <c r="AD79" s="182">
        <v>745</v>
      </c>
      <c r="AE79" s="234">
        <v>70</v>
      </c>
      <c r="AF79" s="249">
        <f t="shared" si="111"/>
        <v>815</v>
      </c>
      <c r="AG79" s="178">
        <v>466</v>
      </c>
      <c r="AH79" s="178">
        <v>30</v>
      </c>
      <c r="AI79" s="240">
        <f t="shared" si="112"/>
        <v>496</v>
      </c>
      <c r="AJ79" s="12"/>
      <c r="AK79" s="4"/>
      <c r="AL79" s="4"/>
      <c r="AM79" s="4"/>
      <c r="AN79" s="4"/>
      <c r="AO79" s="4"/>
      <c r="AP79" s="4"/>
      <c r="AQ79" s="4"/>
      <c r="AR79" s="20"/>
      <c r="AS79" s="20"/>
      <c r="AT79" s="4">
        <f t="shared" si="113"/>
        <v>1898.8449508056667</v>
      </c>
      <c r="AU79" s="4">
        <f t="shared" si="114"/>
        <v>13334.469704833999</v>
      </c>
      <c r="AV79" s="4">
        <f t="shared" si="115"/>
        <v>183947.14807548033</v>
      </c>
      <c r="AW79" s="33"/>
      <c r="AX79" s="51">
        <f t="shared" si="125"/>
        <v>1520.3333333333333</v>
      </c>
      <c r="AY79" s="51">
        <f t="shared" si="116"/>
        <v>205.245</v>
      </c>
      <c r="AZ79" s="51">
        <f t="shared" si="126"/>
        <v>45.61</v>
      </c>
      <c r="BA79" s="51">
        <f t="shared" si="127"/>
        <v>97.249950805666657</v>
      </c>
      <c r="BB79" s="51">
        <f t="shared" si="128"/>
        <v>30.406666666666666</v>
      </c>
      <c r="BC79" s="52">
        <f t="shared" si="129"/>
        <v>0</v>
      </c>
      <c r="BD79" s="97"/>
      <c r="BE79" s="97"/>
      <c r="BF79" s="97">
        <f t="shared" si="117"/>
        <v>304.06666666666666</v>
      </c>
      <c r="BG79" s="97">
        <f t="shared" si="118"/>
        <v>362.3866533333333</v>
      </c>
      <c r="BH79" s="97">
        <f t="shared" si="119"/>
        <v>429.012</v>
      </c>
      <c r="BI79" s="97">
        <f t="shared" si="120"/>
        <v>6308.9999999999991</v>
      </c>
      <c r="BJ79" s="97">
        <f t="shared" si="121"/>
        <v>10871.5996</v>
      </c>
      <c r="BK79" s="97">
        <f t="shared" si="122"/>
        <v>68.438994000000008</v>
      </c>
      <c r="BL79" s="97">
        <f t="shared" si="123"/>
        <v>86.048710834000005</v>
      </c>
      <c r="BM79" s="97">
        <f t="shared" si="124"/>
        <v>583.499704834</v>
      </c>
      <c r="BN79" s="97">
        <f t="shared" si="130"/>
        <v>0</v>
      </c>
    </row>
    <row r="80" spans="1:66" s="179" customFormat="1" ht="20.399999999999999" x14ac:dyDescent="0.25">
      <c r="A80" s="96">
        <v>62</v>
      </c>
      <c r="B80" s="17">
        <v>29</v>
      </c>
      <c r="C80" s="5" t="s">
        <v>43</v>
      </c>
      <c r="D80" s="5" t="s">
        <v>44</v>
      </c>
      <c r="E80" s="6">
        <v>15</v>
      </c>
      <c r="F80" s="6">
        <v>539</v>
      </c>
      <c r="G80" s="168">
        <v>1312</v>
      </c>
      <c r="H80" s="169" t="s">
        <v>177</v>
      </c>
      <c r="I80" s="2" t="s">
        <v>560</v>
      </c>
      <c r="J80" s="2" t="s">
        <v>458</v>
      </c>
      <c r="K80" s="170">
        <v>35604</v>
      </c>
      <c r="L80" s="180">
        <v>3</v>
      </c>
      <c r="M80" s="180">
        <v>8</v>
      </c>
      <c r="N80" s="172" t="s">
        <v>63</v>
      </c>
      <c r="O80" s="173" t="s">
        <v>178</v>
      </c>
      <c r="P80" s="18" t="s">
        <v>137</v>
      </c>
      <c r="Q80" s="18" t="s">
        <v>138</v>
      </c>
      <c r="R80" s="2">
        <v>2</v>
      </c>
      <c r="S80" s="175">
        <v>8469</v>
      </c>
      <c r="T80" s="175">
        <v>500</v>
      </c>
      <c r="U80" s="176">
        <f t="shared" si="131"/>
        <v>8969</v>
      </c>
      <c r="V80" s="9">
        <v>280.39999999999998</v>
      </c>
      <c r="W80" s="9">
        <f t="shared" si="104"/>
        <v>1411.5</v>
      </c>
      <c r="X80" s="10">
        <f t="shared" si="105"/>
        <v>14948.333333333332</v>
      </c>
      <c r="Y80" s="4">
        <f t="shared" si="106"/>
        <v>4234.5</v>
      </c>
      <c r="Z80" s="4">
        <f t="shared" si="107"/>
        <v>1143.3150000000001</v>
      </c>
      <c r="AA80" s="4">
        <f t="shared" si="108"/>
        <v>254.07</v>
      </c>
      <c r="AB80" s="11">
        <f t="shared" si="109"/>
        <v>565.66621149299999</v>
      </c>
      <c r="AC80" s="4">
        <f t="shared" si="110"/>
        <v>169.38</v>
      </c>
      <c r="AD80" s="182">
        <v>718</v>
      </c>
      <c r="AE80" s="182">
        <v>70</v>
      </c>
      <c r="AF80" s="249">
        <f t="shared" si="111"/>
        <v>788</v>
      </c>
      <c r="AG80" s="178">
        <v>438</v>
      </c>
      <c r="AH80" s="178">
        <v>30</v>
      </c>
      <c r="AI80" s="240">
        <f t="shared" si="112"/>
        <v>468</v>
      </c>
      <c r="AJ80" s="12"/>
      <c r="AK80" s="4"/>
      <c r="AL80" s="4"/>
      <c r="AM80" s="4"/>
      <c r="AN80" s="4"/>
      <c r="AO80" s="4"/>
      <c r="AP80" s="4"/>
      <c r="AQ80" s="4"/>
      <c r="AR80" s="20"/>
      <c r="AS80" s="20"/>
      <c r="AT80" s="4">
        <f t="shared" si="113"/>
        <v>1766.9052019155001</v>
      </c>
      <c r="AU80" s="4">
        <f t="shared" si="114"/>
        <v>12537.831211493</v>
      </c>
      <c r="AV80" s="4">
        <f t="shared" si="115"/>
        <v>172815.21307316484</v>
      </c>
      <c r="AW80" s="33"/>
      <c r="AX80" s="51">
        <f t="shared" si="125"/>
        <v>1411.5</v>
      </c>
      <c r="AY80" s="51">
        <f t="shared" si="116"/>
        <v>190.55250000000001</v>
      </c>
      <c r="AZ80" s="51">
        <f t="shared" si="126"/>
        <v>42.344999999999999</v>
      </c>
      <c r="BA80" s="51">
        <f t="shared" si="127"/>
        <v>94.277701915499989</v>
      </c>
      <c r="BB80" s="51">
        <f t="shared" si="128"/>
        <v>28.23</v>
      </c>
      <c r="BC80" s="52">
        <f t="shared" si="129"/>
        <v>0</v>
      </c>
      <c r="BD80" s="97"/>
      <c r="BE80" s="97"/>
      <c r="BF80" s="97">
        <f t="shared" si="117"/>
        <v>282.3</v>
      </c>
      <c r="BG80" s="97">
        <f t="shared" si="118"/>
        <v>336.44513999999998</v>
      </c>
      <c r="BH80" s="97">
        <f t="shared" si="119"/>
        <v>429.012</v>
      </c>
      <c r="BI80" s="97">
        <f t="shared" si="120"/>
        <v>6308.9999999999991</v>
      </c>
      <c r="BJ80" s="97">
        <f t="shared" si="121"/>
        <v>10093.3542</v>
      </c>
      <c r="BK80" s="97">
        <f t="shared" si="122"/>
        <v>56.765313000000006</v>
      </c>
      <c r="BL80" s="97">
        <f t="shared" si="123"/>
        <v>79.888898492999999</v>
      </c>
      <c r="BM80" s="97">
        <f t="shared" si="124"/>
        <v>565.66621149299999</v>
      </c>
      <c r="BN80" s="97">
        <f t="shared" si="130"/>
        <v>0</v>
      </c>
    </row>
    <row r="81" spans="1:66" s="179" customFormat="1" x14ac:dyDescent="0.25">
      <c r="A81" s="96">
        <v>63</v>
      </c>
      <c r="B81" s="17">
        <v>29</v>
      </c>
      <c r="C81" s="5" t="s">
        <v>43</v>
      </c>
      <c r="D81" s="5" t="s">
        <v>44</v>
      </c>
      <c r="E81" s="6">
        <v>15</v>
      </c>
      <c r="F81" s="6">
        <v>539</v>
      </c>
      <c r="G81" s="168">
        <v>1346</v>
      </c>
      <c r="H81" s="169" t="s">
        <v>183</v>
      </c>
      <c r="I81" s="17" t="s">
        <v>184</v>
      </c>
      <c r="J81" s="2" t="s">
        <v>467</v>
      </c>
      <c r="K81" s="222">
        <v>35844</v>
      </c>
      <c r="L81" s="180">
        <v>1</v>
      </c>
      <c r="M81" s="180">
        <v>8</v>
      </c>
      <c r="N81" s="172" t="s">
        <v>63</v>
      </c>
      <c r="O81" s="173" t="s">
        <v>181</v>
      </c>
      <c r="P81" s="18" t="s">
        <v>137</v>
      </c>
      <c r="Q81" s="18" t="s">
        <v>533</v>
      </c>
      <c r="R81" s="2">
        <v>2</v>
      </c>
      <c r="S81" s="199">
        <v>7707</v>
      </c>
      <c r="T81" s="199">
        <v>500</v>
      </c>
      <c r="U81" s="200">
        <f t="shared" si="131"/>
        <v>8207</v>
      </c>
      <c r="V81" s="9">
        <v>280.39999999999998</v>
      </c>
      <c r="W81" s="9">
        <f t="shared" si="104"/>
        <v>1284.5</v>
      </c>
      <c r="X81" s="10">
        <f t="shared" si="105"/>
        <v>13678.333333333334</v>
      </c>
      <c r="Y81" s="4">
        <f t="shared" si="106"/>
        <v>3853.5</v>
      </c>
      <c r="Z81" s="4">
        <f t="shared" si="107"/>
        <v>1040.4450000000002</v>
      </c>
      <c r="AA81" s="4">
        <f t="shared" si="108"/>
        <v>231.20999999999998</v>
      </c>
      <c r="AB81" s="11">
        <f t="shared" si="109"/>
        <v>544.85591757899999</v>
      </c>
      <c r="AC81" s="4">
        <f t="shared" si="110"/>
        <v>154.14000000000001</v>
      </c>
      <c r="AD81" s="225">
        <v>647</v>
      </c>
      <c r="AE81" s="225">
        <v>70</v>
      </c>
      <c r="AF81" s="249">
        <f t="shared" si="111"/>
        <v>717</v>
      </c>
      <c r="AG81" s="200">
        <v>417</v>
      </c>
      <c r="AH81" s="200">
        <v>30</v>
      </c>
      <c r="AI81" s="240">
        <f t="shared" si="112"/>
        <v>447</v>
      </c>
      <c r="AJ81" s="12"/>
      <c r="AK81" s="4"/>
      <c r="AL81" s="4"/>
      <c r="AM81" s="4"/>
      <c r="AN81" s="4"/>
      <c r="AO81" s="4"/>
      <c r="AP81" s="4"/>
      <c r="AQ81" s="4"/>
      <c r="AR81" s="20"/>
      <c r="AS81" s="20"/>
      <c r="AT81" s="4">
        <f t="shared" si="113"/>
        <v>1612.9418195965002</v>
      </c>
      <c r="AU81" s="4">
        <f t="shared" si="114"/>
        <v>11522.050917578998</v>
      </c>
      <c r="AV81" s="4">
        <f t="shared" si="115"/>
        <v>158693.88616387782</v>
      </c>
      <c r="AW81" s="33"/>
      <c r="AX81" s="51">
        <f t="shared" si="125"/>
        <v>1284.5</v>
      </c>
      <c r="AY81" s="51">
        <f t="shared" si="116"/>
        <v>173.4075</v>
      </c>
      <c r="AZ81" s="51">
        <f t="shared" si="126"/>
        <v>38.534999999999997</v>
      </c>
      <c r="BA81" s="51">
        <f t="shared" si="127"/>
        <v>90.809319596500004</v>
      </c>
      <c r="BB81" s="51">
        <f t="shared" si="128"/>
        <v>25.69</v>
      </c>
      <c r="BC81" s="52">
        <f t="shared" si="129"/>
        <v>0</v>
      </c>
      <c r="BD81" s="97"/>
      <c r="BE81" s="97"/>
      <c r="BF81" s="97">
        <f t="shared" si="117"/>
        <v>256.89999999999998</v>
      </c>
      <c r="BG81" s="97">
        <f t="shared" si="118"/>
        <v>306.17341999999996</v>
      </c>
      <c r="BH81" s="97">
        <f t="shared" si="119"/>
        <v>429.012</v>
      </c>
      <c r="BI81" s="97">
        <f t="shared" si="120"/>
        <v>6308.9999999999991</v>
      </c>
      <c r="BJ81" s="97">
        <f t="shared" si="121"/>
        <v>9185.2025999999987</v>
      </c>
      <c r="BK81" s="97">
        <f t="shared" si="122"/>
        <v>43.143038999999995</v>
      </c>
      <c r="BL81" s="97">
        <f t="shared" si="123"/>
        <v>72.700878578999991</v>
      </c>
      <c r="BM81" s="97">
        <f t="shared" si="124"/>
        <v>544.85591757899999</v>
      </c>
      <c r="BN81" s="97">
        <f t="shared" si="130"/>
        <v>0</v>
      </c>
    </row>
    <row r="82" spans="1:66" s="179" customFormat="1" ht="22.5" customHeight="1" x14ac:dyDescent="0.25">
      <c r="A82" s="96">
        <v>64</v>
      </c>
      <c r="B82" s="17">
        <v>29</v>
      </c>
      <c r="C82" s="5" t="s">
        <v>43</v>
      </c>
      <c r="D82" s="5" t="s">
        <v>44</v>
      </c>
      <c r="E82" s="6">
        <v>15</v>
      </c>
      <c r="F82" s="6">
        <v>539</v>
      </c>
      <c r="G82" s="168">
        <v>1380</v>
      </c>
      <c r="H82" s="169" t="s">
        <v>146</v>
      </c>
      <c r="I82" s="2" t="s">
        <v>147</v>
      </c>
      <c r="J82" s="2" t="s">
        <v>458</v>
      </c>
      <c r="K82" s="170">
        <v>36005</v>
      </c>
      <c r="L82" s="180">
        <v>5</v>
      </c>
      <c r="M82" s="180">
        <v>8</v>
      </c>
      <c r="N82" s="172" t="s">
        <v>63</v>
      </c>
      <c r="O82" s="173" t="s">
        <v>145</v>
      </c>
      <c r="P82" s="18" t="s">
        <v>137</v>
      </c>
      <c r="Q82" s="18" t="s">
        <v>138</v>
      </c>
      <c r="R82" s="2">
        <v>2</v>
      </c>
      <c r="S82" s="175">
        <v>9122</v>
      </c>
      <c r="T82" s="175">
        <v>450</v>
      </c>
      <c r="U82" s="176">
        <f t="shared" si="131"/>
        <v>9572</v>
      </c>
      <c r="V82" s="9">
        <v>280.39999999999998</v>
      </c>
      <c r="W82" s="9">
        <f t="shared" si="104"/>
        <v>1520.3333333333333</v>
      </c>
      <c r="X82" s="10">
        <f t="shared" si="105"/>
        <v>15953.333333333334</v>
      </c>
      <c r="Y82" s="4">
        <f t="shared" si="106"/>
        <v>4561</v>
      </c>
      <c r="Z82" s="4">
        <f t="shared" si="107"/>
        <v>1231.47</v>
      </c>
      <c r="AA82" s="4">
        <f t="shared" si="108"/>
        <v>273.65999999999997</v>
      </c>
      <c r="AB82" s="11">
        <f t="shared" si="109"/>
        <v>583.499704834</v>
      </c>
      <c r="AC82" s="4">
        <f t="shared" si="110"/>
        <v>182.44</v>
      </c>
      <c r="AD82" s="182">
        <v>745</v>
      </c>
      <c r="AE82" s="234">
        <v>70</v>
      </c>
      <c r="AF82" s="249">
        <f t="shared" si="111"/>
        <v>815</v>
      </c>
      <c r="AG82" s="178">
        <v>466</v>
      </c>
      <c r="AH82" s="178">
        <v>30</v>
      </c>
      <c r="AI82" s="240">
        <f t="shared" si="112"/>
        <v>496</v>
      </c>
      <c r="AJ82" s="12"/>
      <c r="AK82" s="4"/>
      <c r="AL82" s="4"/>
      <c r="AM82" s="4"/>
      <c r="AN82" s="4"/>
      <c r="AO82" s="4"/>
      <c r="AP82" s="4"/>
      <c r="AQ82" s="4"/>
      <c r="AR82" s="20"/>
      <c r="AS82" s="20"/>
      <c r="AT82" s="4">
        <f t="shared" si="113"/>
        <v>1898.8449508056667</v>
      </c>
      <c r="AU82" s="4">
        <f t="shared" si="114"/>
        <v>13334.469704833999</v>
      </c>
      <c r="AV82" s="4">
        <f t="shared" si="115"/>
        <v>183947.14807548033</v>
      </c>
      <c r="AW82" s="33"/>
      <c r="AX82" s="51">
        <f t="shared" si="125"/>
        <v>1520.3333333333333</v>
      </c>
      <c r="AY82" s="51">
        <f t="shared" si="116"/>
        <v>205.245</v>
      </c>
      <c r="AZ82" s="51">
        <f t="shared" si="126"/>
        <v>45.61</v>
      </c>
      <c r="BA82" s="51">
        <f t="shared" si="127"/>
        <v>97.249950805666657</v>
      </c>
      <c r="BB82" s="51">
        <f t="shared" si="128"/>
        <v>30.406666666666666</v>
      </c>
      <c r="BC82" s="52">
        <f t="shared" si="129"/>
        <v>0</v>
      </c>
      <c r="BD82" s="97"/>
      <c r="BE82" s="97"/>
      <c r="BF82" s="97">
        <f t="shared" si="117"/>
        <v>304.06666666666666</v>
      </c>
      <c r="BG82" s="97">
        <f t="shared" si="118"/>
        <v>362.3866533333333</v>
      </c>
      <c r="BH82" s="97">
        <f t="shared" si="119"/>
        <v>429.012</v>
      </c>
      <c r="BI82" s="97">
        <f t="shared" si="120"/>
        <v>6308.9999999999991</v>
      </c>
      <c r="BJ82" s="97">
        <f t="shared" si="121"/>
        <v>10871.5996</v>
      </c>
      <c r="BK82" s="97">
        <f t="shared" si="122"/>
        <v>68.438994000000008</v>
      </c>
      <c r="BL82" s="97">
        <f t="shared" si="123"/>
        <v>86.048710834000005</v>
      </c>
      <c r="BM82" s="97">
        <f t="shared" si="124"/>
        <v>583.499704834</v>
      </c>
      <c r="BN82" s="97">
        <f t="shared" si="130"/>
        <v>0</v>
      </c>
    </row>
    <row r="83" spans="1:66" s="179" customFormat="1" ht="20.399999999999999" x14ac:dyDescent="0.25">
      <c r="A83" s="96">
        <v>65</v>
      </c>
      <c r="B83" s="17">
        <v>29</v>
      </c>
      <c r="C83" s="5" t="s">
        <v>43</v>
      </c>
      <c r="D83" s="5" t="s">
        <v>44</v>
      </c>
      <c r="E83" s="6">
        <v>15</v>
      </c>
      <c r="F83" s="6">
        <v>539</v>
      </c>
      <c r="G83" s="168">
        <v>1392</v>
      </c>
      <c r="H83" s="169" t="s">
        <v>163</v>
      </c>
      <c r="I83" s="2" t="s">
        <v>164</v>
      </c>
      <c r="J83" s="2" t="s">
        <v>458</v>
      </c>
      <c r="K83" s="170">
        <v>36083</v>
      </c>
      <c r="L83" s="180">
        <v>2</v>
      </c>
      <c r="M83" s="180">
        <v>8</v>
      </c>
      <c r="N83" s="172" t="s">
        <v>63</v>
      </c>
      <c r="O83" s="173" t="s">
        <v>165</v>
      </c>
      <c r="P83" s="18" t="s">
        <v>137</v>
      </c>
      <c r="Q83" s="18" t="s">
        <v>138</v>
      </c>
      <c r="R83" s="2">
        <v>2</v>
      </c>
      <c r="S83" s="199">
        <v>8079</v>
      </c>
      <c r="T83" s="199">
        <v>500</v>
      </c>
      <c r="U83" s="200">
        <f t="shared" si="131"/>
        <v>8579</v>
      </c>
      <c r="V83" s="9">
        <v>280.39999999999998</v>
      </c>
      <c r="W83" s="9">
        <f t="shared" si="104"/>
        <v>1346.5</v>
      </c>
      <c r="X83" s="10">
        <f t="shared" si="105"/>
        <v>14298.333333333332</v>
      </c>
      <c r="Y83" s="4">
        <f t="shared" si="106"/>
        <v>4039.5</v>
      </c>
      <c r="Z83" s="4">
        <f t="shared" si="107"/>
        <v>1090.665</v>
      </c>
      <c r="AA83" s="4">
        <f t="shared" si="108"/>
        <v>242.37</v>
      </c>
      <c r="AB83" s="11">
        <f t="shared" si="109"/>
        <v>555.01527366300002</v>
      </c>
      <c r="AC83" s="4">
        <f t="shared" si="110"/>
        <v>161.58000000000001</v>
      </c>
      <c r="AD83" s="225">
        <v>667</v>
      </c>
      <c r="AE83" s="225">
        <v>70</v>
      </c>
      <c r="AF83" s="249">
        <f t="shared" si="111"/>
        <v>737</v>
      </c>
      <c r="AG83" s="200">
        <v>425</v>
      </c>
      <c r="AH83" s="200">
        <v>30</v>
      </c>
      <c r="AI83" s="240">
        <f t="shared" si="112"/>
        <v>455</v>
      </c>
      <c r="AJ83" s="12"/>
      <c r="AK83" s="4"/>
      <c r="AL83" s="4"/>
      <c r="AM83" s="4"/>
      <c r="AN83" s="4"/>
      <c r="AO83" s="4"/>
      <c r="AP83" s="4"/>
      <c r="AQ83" s="4"/>
      <c r="AR83" s="20"/>
      <c r="AS83" s="20"/>
      <c r="AT83" s="4">
        <f t="shared" si="113"/>
        <v>1688.1050456104999</v>
      </c>
      <c r="AU83" s="4">
        <f t="shared" si="114"/>
        <v>12001.030273663</v>
      </c>
      <c r="AV83" s="4">
        <f t="shared" si="115"/>
        <v>165384.80166289984</v>
      </c>
      <c r="AW83" s="33"/>
      <c r="AX83" s="51">
        <f t="shared" si="125"/>
        <v>1346.5</v>
      </c>
      <c r="AY83" s="51">
        <f t="shared" si="116"/>
        <v>181.7775</v>
      </c>
      <c r="AZ83" s="51">
        <f t="shared" si="126"/>
        <v>40.394999999999996</v>
      </c>
      <c r="BA83" s="51">
        <f t="shared" si="127"/>
        <v>92.502545610500007</v>
      </c>
      <c r="BB83" s="51">
        <f t="shared" si="128"/>
        <v>26.93</v>
      </c>
      <c r="BC83" s="52">
        <f t="shared" si="129"/>
        <v>0</v>
      </c>
      <c r="BD83" s="97"/>
      <c r="BE83" s="97"/>
      <c r="BF83" s="97">
        <f t="shared" si="117"/>
        <v>269.3</v>
      </c>
      <c r="BG83" s="97">
        <f t="shared" si="118"/>
        <v>320.95174000000003</v>
      </c>
      <c r="BH83" s="97">
        <f t="shared" si="119"/>
        <v>429.012</v>
      </c>
      <c r="BI83" s="97">
        <f t="shared" si="120"/>
        <v>6308.9999999999991</v>
      </c>
      <c r="BJ83" s="97">
        <f t="shared" si="121"/>
        <v>9628.5522000000001</v>
      </c>
      <c r="BK83" s="97">
        <f t="shared" si="122"/>
        <v>49.793283000000017</v>
      </c>
      <c r="BL83" s="97">
        <f t="shared" si="123"/>
        <v>76.209990662999999</v>
      </c>
      <c r="BM83" s="97">
        <f t="shared" si="124"/>
        <v>555.01527366300002</v>
      </c>
      <c r="BN83" s="97">
        <f t="shared" si="130"/>
        <v>0</v>
      </c>
    </row>
    <row r="84" spans="1:66" s="179" customFormat="1" ht="22.5" customHeight="1" x14ac:dyDescent="0.25">
      <c r="A84" s="96">
        <v>66</v>
      </c>
      <c r="B84" s="17">
        <v>29</v>
      </c>
      <c r="C84" s="5" t="s">
        <v>43</v>
      </c>
      <c r="D84" s="5" t="s">
        <v>44</v>
      </c>
      <c r="E84" s="6">
        <v>15</v>
      </c>
      <c r="F84" s="6">
        <v>539</v>
      </c>
      <c r="G84" s="168">
        <v>1393</v>
      </c>
      <c r="H84" s="169" t="s">
        <v>148</v>
      </c>
      <c r="I84" s="2" t="s">
        <v>149</v>
      </c>
      <c r="J84" s="2" t="s">
        <v>458</v>
      </c>
      <c r="K84" s="170">
        <v>36098</v>
      </c>
      <c r="L84" s="180">
        <v>5</v>
      </c>
      <c r="M84" s="180">
        <v>8</v>
      </c>
      <c r="N84" s="172" t="s">
        <v>63</v>
      </c>
      <c r="O84" s="173" t="s">
        <v>145</v>
      </c>
      <c r="P84" s="18" t="s">
        <v>137</v>
      </c>
      <c r="Q84" s="18" t="s">
        <v>138</v>
      </c>
      <c r="R84" s="2">
        <v>2</v>
      </c>
      <c r="S84" s="175">
        <v>9122</v>
      </c>
      <c r="T84" s="175">
        <v>450</v>
      </c>
      <c r="U84" s="176">
        <f t="shared" si="131"/>
        <v>9572</v>
      </c>
      <c r="V84" s="9">
        <v>280.39999999999998</v>
      </c>
      <c r="W84" s="9">
        <f t="shared" si="104"/>
        <v>1520.3333333333333</v>
      </c>
      <c r="X84" s="10">
        <f t="shared" si="105"/>
        <v>15953.333333333334</v>
      </c>
      <c r="Y84" s="4">
        <f t="shared" si="106"/>
        <v>4561</v>
      </c>
      <c r="Z84" s="4">
        <f t="shared" si="107"/>
        <v>1231.47</v>
      </c>
      <c r="AA84" s="4">
        <f t="shared" si="108"/>
        <v>273.65999999999997</v>
      </c>
      <c r="AB84" s="11">
        <f t="shared" si="109"/>
        <v>583.499704834</v>
      </c>
      <c r="AC84" s="4">
        <f t="shared" si="110"/>
        <v>182.44</v>
      </c>
      <c r="AD84" s="182">
        <v>745</v>
      </c>
      <c r="AE84" s="234">
        <v>70</v>
      </c>
      <c r="AF84" s="249">
        <f t="shared" si="111"/>
        <v>815</v>
      </c>
      <c r="AG84" s="178">
        <v>466</v>
      </c>
      <c r="AH84" s="178">
        <v>30</v>
      </c>
      <c r="AI84" s="240">
        <f t="shared" si="112"/>
        <v>496</v>
      </c>
      <c r="AJ84" s="12"/>
      <c r="AK84" s="4"/>
      <c r="AL84" s="4"/>
      <c r="AM84" s="4"/>
      <c r="AN84" s="4"/>
      <c r="AO84" s="4"/>
      <c r="AP84" s="4"/>
      <c r="AQ84" s="4"/>
      <c r="AR84" s="20"/>
      <c r="AS84" s="20"/>
      <c r="AT84" s="4">
        <f t="shared" si="113"/>
        <v>1898.8449508056667</v>
      </c>
      <c r="AU84" s="4">
        <f t="shared" si="114"/>
        <v>13334.469704833999</v>
      </c>
      <c r="AV84" s="4">
        <f t="shared" si="115"/>
        <v>183947.14807548033</v>
      </c>
      <c r="AW84" s="33"/>
      <c r="AX84" s="51">
        <f t="shared" si="125"/>
        <v>1520.3333333333333</v>
      </c>
      <c r="AY84" s="51">
        <f t="shared" si="116"/>
        <v>205.245</v>
      </c>
      <c r="AZ84" s="51">
        <f t="shared" si="126"/>
        <v>45.61</v>
      </c>
      <c r="BA84" s="51">
        <f t="shared" si="127"/>
        <v>97.249950805666657</v>
      </c>
      <c r="BB84" s="51">
        <f t="shared" si="128"/>
        <v>30.406666666666666</v>
      </c>
      <c r="BC84" s="52">
        <f t="shared" si="129"/>
        <v>0</v>
      </c>
      <c r="BD84" s="97"/>
      <c r="BE84" s="97"/>
      <c r="BF84" s="97">
        <f t="shared" si="117"/>
        <v>304.06666666666666</v>
      </c>
      <c r="BG84" s="97">
        <f t="shared" si="118"/>
        <v>362.3866533333333</v>
      </c>
      <c r="BH84" s="97">
        <f t="shared" si="119"/>
        <v>429.012</v>
      </c>
      <c r="BI84" s="97">
        <f t="shared" si="120"/>
        <v>6308.9999999999991</v>
      </c>
      <c r="BJ84" s="97">
        <f t="shared" si="121"/>
        <v>10871.5996</v>
      </c>
      <c r="BK84" s="97">
        <f t="shared" si="122"/>
        <v>68.438994000000008</v>
      </c>
      <c r="BL84" s="97">
        <f t="shared" si="123"/>
        <v>86.048710834000005</v>
      </c>
      <c r="BM84" s="97">
        <f t="shared" si="124"/>
        <v>583.499704834</v>
      </c>
      <c r="BN84" s="97">
        <f t="shared" si="130"/>
        <v>0</v>
      </c>
    </row>
    <row r="85" spans="1:66" s="179" customFormat="1" ht="22.5" customHeight="1" x14ac:dyDescent="0.25">
      <c r="A85" s="96">
        <v>67</v>
      </c>
      <c r="B85" s="17">
        <v>29</v>
      </c>
      <c r="C85" s="5" t="s">
        <v>43</v>
      </c>
      <c r="D85" s="5" t="s">
        <v>44</v>
      </c>
      <c r="E85" s="6">
        <v>15</v>
      </c>
      <c r="F85" s="6">
        <v>539</v>
      </c>
      <c r="G85" s="168">
        <v>1429</v>
      </c>
      <c r="H85" s="169" t="s">
        <v>150</v>
      </c>
      <c r="I85" s="2" t="s">
        <v>151</v>
      </c>
      <c r="J85" s="2" t="s">
        <v>458</v>
      </c>
      <c r="K85" s="170">
        <v>36308</v>
      </c>
      <c r="L85" s="180">
        <v>5</v>
      </c>
      <c r="M85" s="180">
        <v>8</v>
      </c>
      <c r="N85" s="172" t="s">
        <v>63</v>
      </c>
      <c r="O85" s="173" t="s">
        <v>145</v>
      </c>
      <c r="P85" s="18" t="s">
        <v>137</v>
      </c>
      <c r="Q85" s="18" t="s">
        <v>138</v>
      </c>
      <c r="R85" s="2">
        <v>2</v>
      </c>
      <c r="S85" s="175">
        <v>9122</v>
      </c>
      <c r="T85" s="175">
        <v>450</v>
      </c>
      <c r="U85" s="176">
        <f t="shared" si="131"/>
        <v>9572</v>
      </c>
      <c r="V85" s="9">
        <v>280.39999999999998</v>
      </c>
      <c r="W85" s="9">
        <f t="shared" si="104"/>
        <v>1520.3333333333333</v>
      </c>
      <c r="X85" s="10">
        <f t="shared" si="105"/>
        <v>15953.333333333334</v>
      </c>
      <c r="Y85" s="4">
        <f t="shared" si="106"/>
        <v>4561</v>
      </c>
      <c r="Z85" s="4">
        <f t="shared" si="107"/>
        <v>1231.47</v>
      </c>
      <c r="AA85" s="4">
        <f t="shared" si="108"/>
        <v>273.65999999999997</v>
      </c>
      <c r="AB85" s="11">
        <f t="shared" si="109"/>
        <v>583.499704834</v>
      </c>
      <c r="AC85" s="4">
        <f t="shared" si="110"/>
        <v>182.44</v>
      </c>
      <c r="AD85" s="182">
        <v>745</v>
      </c>
      <c r="AE85" s="234">
        <v>70</v>
      </c>
      <c r="AF85" s="249">
        <f t="shared" si="111"/>
        <v>815</v>
      </c>
      <c r="AG85" s="178">
        <v>466</v>
      </c>
      <c r="AH85" s="178">
        <v>30</v>
      </c>
      <c r="AI85" s="240">
        <f t="shared" si="112"/>
        <v>496</v>
      </c>
      <c r="AJ85" s="12"/>
      <c r="AK85" s="4"/>
      <c r="AL85" s="4"/>
      <c r="AM85" s="4"/>
      <c r="AN85" s="4"/>
      <c r="AO85" s="4"/>
      <c r="AP85" s="4"/>
      <c r="AQ85" s="4"/>
      <c r="AR85" s="20"/>
      <c r="AS85" s="20"/>
      <c r="AT85" s="4">
        <f t="shared" si="113"/>
        <v>1898.8449508056667</v>
      </c>
      <c r="AU85" s="4">
        <f t="shared" si="114"/>
        <v>13334.469704833999</v>
      </c>
      <c r="AV85" s="4">
        <f t="shared" si="115"/>
        <v>183947.14807548033</v>
      </c>
      <c r="AW85" s="33"/>
      <c r="AX85" s="51">
        <f t="shared" si="125"/>
        <v>1520.3333333333333</v>
      </c>
      <c r="AY85" s="51">
        <f t="shared" si="116"/>
        <v>205.245</v>
      </c>
      <c r="AZ85" s="51">
        <f t="shared" si="126"/>
        <v>45.61</v>
      </c>
      <c r="BA85" s="51">
        <f t="shared" si="127"/>
        <v>97.249950805666657</v>
      </c>
      <c r="BB85" s="51">
        <f t="shared" si="128"/>
        <v>30.406666666666666</v>
      </c>
      <c r="BC85" s="52">
        <f t="shared" si="129"/>
        <v>0</v>
      </c>
      <c r="BD85" s="97"/>
      <c r="BE85" s="97"/>
      <c r="BF85" s="97">
        <f t="shared" si="117"/>
        <v>304.06666666666666</v>
      </c>
      <c r="BG85" s="97">
        <f t="shared" si="118"/>
        <v>362.3866533333333</v>
      </c>
      <c r="BH85" s="97">
        <f t="shared" si="119"/>
        <v>429.012</v>
      </c>
      <c r="BI85" s="97">
        <f t="shared" si="120"/>
        <v>6308.9999999999991</v>
      </c>
      <c r="BJ85" s="97">
        <f t="shared" si="121"/>
        <v>10871.5996</v>
      </c>
      <c r="BK85" s="97">
        <f t="shared" si="122"/>
        <v>68.438994000000008</v>
      </c>
      <c r="BL85" s="97">
        <f t="shared" si="123"/>
        <v>86.048710834000005</v>
      </c>
      <c r="BM85" s="97">
        <f t="shared" si="124"/>
        <v>583.499704834</v>
      </c>
      <c r="BN85" s="97">
        <f t="shared" si="130"/>
        <v>0</v>
      </c>
    </row>
    <row r="86" spans="1:66" s="179" customFormat="1" ht="20.399999999999999" x14ac:dyDescent="0.25">
      <c r="A86" s="96">
        <v>68</v>
      </c>
      <c r="B86" s="17">
        <v>29</v>
      </c>
      <c r="C86" s="5" t="s">
        <v>43</v>
      </c>
      <c r="D86" s="5" t="s">
        <v>44</v>
      </c>
      <c r="E86" s="6">
        <v>15</v>
      </c>
      <c r="F86" s="6">
        <v>539</v>
      </c>
      <c r="G86" s="168">
        <v>1523</v>
      </c>
      <c r="H86" s="169" t="s">
        <v>168</v>
      </c>
      <c r="I86" s="2" t="s">
        <v>561</v>
      </c>
      <c r="J86" s="2" t="s">
        <v>458</v>
      </c>
      <c r="K86" s="170">
        <v>36923</v>
      </c>
      <c r="L86" s="180">
        <v>2</v>
      </c>
      <c r="M86" s="180">
        <v>8</v>
      </c>
      <c r="N86" s="172" t="s">
        <v>63</v>
      </c>
      <c r="O86" s="173" t="s">
        <v>165</v>
      </c>
      <c r="P86" s="18" t="s">
        <v>137</v>
      </c>
      <c r="Q86" s="18" t="s">
        <v>138</v>
      </c>
      <c r="R86" s="2">
        <v>2</v>
      </c>
      <c r="S86" s="199">
        <v>8079</v>
      </c>
      <c r="T86" s="199">
        <v>500</v>
      </c>
      <c r="U86" s="200">
        <f t="shared" si="131"/>
        <v>8579</v>
      </c>
      <c r="V86" s="9">
        <v>210.3</v>
      </c>
      <c r="W86" s="9">
        <f t="shared" si="104"/>
        <v>1346.5</v>
      </c>
      <c r="X86" s="10">
        <f t="shared" si="105"/>
        <v>14298.333333333332</v>
      </c>
      <c r="Y86" s="4">
        <f t="shared" si="106"/>
        <v>4039.5</v>
      </c>
      <c r="Z86" s="4">
        <f t="shared" si="107"/>
        <v>1090.665</v>
      </c>
      <c r="AA86" s="4">
        <f t="shared" si="108"/>
        <v>242.37</v>
      </c>
      <c r="AB86" s="11">
        <f t="shared" si="109"/>
        <v>555.01527366300002</v>
      </c>
      <c r="AC86" s="4">
        <f t="shared" si="110"/>
        <v>161.58000000000001</v>
      </c>
      <c r="AD86" s="225">
        <v>667</v>
      </c>
      <c r="AE86" s="225">
        <v>70</v>
      </c>
      <c r="AF86" s="249">
        <f t="shared" si="111"/>
        <v>737</v>
      </c>
      <c r="AG86" s="200">
        <v>425</v>
      </c>
      <c r="AH86" s="200">
        <v>30</v>
      </c>
      <c r="AI86" s="240">
        <f t="shared" si="112"/>
        <v>455</v>
      </c>
      <c r="AJ86" s="12"/>
      <c r="AK86" s="4"/>
      <c r="AL86" s="4"/>
      <c r="AM86" s="4"/>
      <c r="AN86" s="4"/>
      <c r="AO86" s="4"/>
      <c r="AP86" s="4"/>
      <c r="AQ86" s="4"/>
      <c r="AR86" s="20"/>
      <c r="AS86" s="20"/>
      <c r="AT86" s="4">
        <f t="shared" si="113"/>
        <v>1688.1050456104999</v>
      </c>
      <c r="AU86" s="4">
        <f t="shared" si="114"/>
        <v>11930.930273663002</v>
      </c>
      <c r="AV86" s="4">
        <f t="shared" si="115"/>
        <v>164543.60166289983</v>
      </c>
      <c r="AW86" s="33"/>
      <c r="AX86" s="51">
        <f t="shared" si="125"/>
        <v>1346.5</v>
      </c>
      <c r="AY86" s="51">
        <f t="shared" si="116"/>
        <v>181.7775</v>
      </c>
      <c r="AZ86" s="51">
        <f t="shared" si="126"/>
        <v>40.394999999999996</v>
      </c>
      <c r="BA86" s="51">
        <f t="shared" si="127"/>
        <v>92.502545610500007</v>
      </c>
      <c r="BB86" s="51">
        <f t="shared" si="128"/>
        <v>26.93</v>
      </c>
      <c r="BC86" s="52">
        <f t="shared" si="129"/>
        <v>0</v>
      </c>
      <c r="BD86" s="97"/>
      <c r="BE86" s="97"/>
      <c r="BF86" s="97">
        <f t="shared" si="117"/>
        <v>269.3</v>
      </c>
      <c r="BG86" s="97">
        <f t="shared" si="118"/>
        <v>320.95174000000003</v>
      </c>
      <c r="BH86" s="97">
        <f t="shared" si="119"/>
        <v>429.012</v>
      </c>
      <c r="BI86" s="97">
        <f t="shared" si="120"/>
        <v>6308.9999999999991</v>
      </c>
      <c r="BJ86" s="97">
        <f t="shared" si="121"/>
        <v>9628.5522000000001</v>
      </c>
      <c r="BK86" s="97">
        <f t="shared" si="122"/>
        <v>49.793283000000017</v>
      </c>
      <c r="BL86" s="97">
        <f t="shared" si="123"/>
        <v>76.209990662999999</v>
      </c>
      <c r="BM86" s="97">
        <f t="shared" si="124"/>
        <v>555.01527366300002</v>
      </c>
      <c r="BN86" s="97">
        <f t="shared" si="130"/>
        <v>0</v>
      </c>
    </row>
    <row r="87" spans="1:66" s="179" customFormat="1" ht="20.399999999999999" x14ac:dyDescent="0.25">
      <c r="A87" s="96">
        <v>69</v>
      </c>
      <c r="B87" s="17">
        <v>29</v>
      </c>
      <c r="C87" s="5" t="s">
        <v>43</v>
      </c>
      <c r="D87" s="5" t="s">
        <v>44</v>
      </c>
      <c r="E87" s="6">
        <v>15</v>
      </c>
      <c r="F87" s="6">
        <v>539</v>
      </c>
      <c r="G87" s="168">
        <v>1571</v>
      </c>
      <c r="H87" s="214" t="s">
        <v>166</v>
      </c>
      <c r="I87" s="2" t="s">
        <v>167</v>
      </c>
      <c r="J87" s="2" t="s">
        <v>458</v>
      </c>
      <c r="K87" s="170">
        <v>37355</v>
      </c>
      <c r="L87" s="230">
        <v>2</v>
      </c>
      <c r="M87" s="230">
        <v>8</v>
      </c>
      <c r="N87" s="172" t="s">
        <v>63</v>
      </c>
      <c r="O87" s="173" t="s">
        <v>165</v>
      </c>
      <c r="P87" s="18" t="s">
        <v>137</v>
      </c>
      <c r="Q87" s="18" t="s">
        <v>138</v>
      </c>
      <c r="R87" s="2">
        <v>2</v>
      </c>
      <c r="S87" s="199">
        <v>8079</v>
      </c>
      <c r="T87" s="199">
        <v>500</v>
      </c>
      <c r="U87" s="200">
        <f t="shared" si="131"/>
        <v>8579</v>
      </c>
      <c r="V87" s="9">
        <v>210.3</v>
      </c>
      <c r="W87" s="9">
        <f t="shared" si="104"/>
        <v>1346.5</v>
      </c>
      <c r="X87" s="10">
        <f t="shared" si="105"/>
        <v>14298.333333333332</v>
      </c>
      <c r="Y87" s="4">
        <f t="shared" si="106"/>
        <v>4039.5</v>
      </c>
      <c r="Z87" s="4">
        <f t="shared" si="107"/>
        <v>1090.665</v>
      </c>
      <c r="AA87" s="4">
        <f t="shared" si="108"/>
        <v>242.37</v>
      </c>
      <c r="AB87" s="11">
        <f t="shared" si="109"/>
        <v>555.01527366300002</v>
      </c>
      <c r="AC87" s="4">
        <f t="shared" si="110"/>
        <v>161.58000000000001</v>
      </c>
      <c r="AD87" s="225">
        <v>667</v>
      </c>
      <c r="AE87" s="225">
        <v>70</v>
      </c>
      <c r="AF87" s="249">
        <f t="shared" si="111"/>
        <v>737</v>
      </c>
      <c r="AG87" s="200">
        <v>425</v>
      </c>
      <c r="AH87" s="200">
        <v>30</v>
      </c>
      <c r="AI87" s="240">
        <f t="shared" si="112"/>
        <v>455</v>
      </c>
      <c r="AJ87" s="12"/>
      <c r="AK87" s="4"/>
      <c r="AL87" s="4"/>
      <c r="AM87" s="4"/>
      <c r="AN87" s="4"/>
      <c r="AO87" s="4"/>
      <c r="AP87" s="4"/>
      <c r="AQ87" s="4"/>
      <c r="AR87" s="20"/>
      <c r="AS87" s="20"/>
      <c r="AT87" s="4">
        <f t="shared" si="113"/>
        <v>1688.1050456104999</v>
      </c>
      <c r="AU87" s="4">
        <f t="shared" si="114"/>
        <v>11930.930273663002</v>
      </c>
      <c r="AV87" s="4">
        <f t="shared" si="115"/>
        <v>164543.60166289983</v>
      </c>
      <c r="AW87" s="33"/>
      <c r="AX87" s="51">
        <f t="shared" si="125"/>
        <v>1346.5</v>
      </c>
      <c r="AY87" s="51">
        <f t="shared" si="116"/>
        <v>181.7775</v>
      </c>
      <c r="AZ87" s="51">
        <f t="shared" si="126"/>
        <v>40.394999999999996</v>
      </c>
      <c r="BA87" s="51">
        <f t="shared" si="127"/>
        <v>92.502545610500007</v>
      </c>
      <c r="BB87" s="51">
        <f t="shared" si="128"/>
        <v>26.93</v>
      </c>
      <c r="BC87" s="52">
        <f t="shared" si="129"/>
        <v>0</v>
      </c>
      <c r="BD87" s="97"/>
      <c r="BE87" s="97"/>
      <c r="BF87" s="97">
        <f t="shared" si="117"/>
        <v>269.3</v>
      </c>
      <c r="BG87" s="97">
        <f t="shared" si="118"/>
        <v>320.95174000000003</v>
      </c>
      <c r="BH87" s="97">
        <f t="shared" si="119"/>
        <v>429.012</v>
      </c>
      <c r="BI87" s="97">
        <f t="shared" si="120"/>
        <v>6308.9999999999991</v>
      </c>
      <c r="BJ87" s="97">
        <f t="shared" si="121"/>
        <v>9628.5522000000001</v>
      </c>
      <c r="BK87" s="97">
        <f t="shared" si="122"/>
        <v>49.793283000000017</v>
      </c>
      <c r="BL87" s="97">
        <f t="shared" si="123"/>
        <v>76.209990662999999</v>
      </c>
      <c r="BM87" s="97">
        <f t="shared" si="124"/>
        <v>555.01527366300002</v>
      </c>
      <c r="BN87" s="97">
        <f t="shared" si="130"/>
        <v>0</v>
      </c>
    </row>
    <row r="88" spans="1:66" s="179" customFormat="1" ht="22.5" customHeight="1" x14ac:dyDescent="0.25">
      <c r="A88" s="96">
        <v>70</v>
      </c>
      <c r="B88" s="17">
        <v>29</v>
      </c>
      <c r="C88" s="5" t="s">
        <v>43</v>
      </c>
      <c r="D88" s="5" t="s">
        <v>44</v>
      </c>
      <c r="E88" s="6">
        <v>15</v>
      </c>
      <c r="F88" s="6">
        <v>539</v>
      </c>
      <c r="G88" s="168">
        <v>1587</v>
      </c>
      <c r="H88" s="169" t="s">
        <v>152</v>
      </c>
      <c r="I88" s="2" t="s">
        <v>153</v>
      </c>
      <c r="J88" s="2" t="s">
        <v>458</v>
      </c>
      <c r="K88" s="170">
        <v>37557</v>
      </c>
      <c r="L88" s="248" t="s">
        <v>617</v>
      </c>
      <c r="M88" s="248" t="s">
        <v>618</v>
      </c>
      <c r="N88" s="172" t="s">
        <v>63</v>
      </c>
      <c r="O88" s="173" t="s">
        <v>154</v>
      </c>
      <c r="P88" s="18" t="s">
        <v>137</v>
      </c>
      <c r="Q88" s="18" t="s">
        <v>138</v>
      </c>
      <c r="R88" s="2">
        <v>2</v>
      </c>
      <c r="S88" s="175">
        <v>9866</v>
      </c>
      <c r="T88" s="175">
        <v>450</v>
      </c>
      <c r="U88" s="176">
        <f t="shared" si="131"/>
        <v>10316</v>
      </c>
      <c r="V88" s="9">
        <v>210.3</v>
      </c>
      <c r="W88" s="9">
        <f t="shared" si="104"/>
        <v>1644.3333333333335</v>
      </c>
      <c r="X88" s="10">
        <f t="shared" si="105"/>
        <v>17193.333333333332</v>
      </c>
      <c r="Y88" s="4">
        <f t="shared" si="106"/>
        <v>4933</v>
      </c>
      <c r="Z88" s="4">
        <f t="shared" si="107"/>
        <v>1331.91</v>
      </c>
      <c r="AA88" s="4">
        <f t="shared" si="108"/>
        <v>295.97999999999996</v>
      </c>
      <c r="AB88" s="11">
        <f t="shared" si="109"/>
        <v>603.81841700200005</v>
      </c>
      <c r="AC88" s="4">
        <f t="shared" si="110"/>
        <v>197.32</v>
      </c>
      <c r="AD88" s="182">
        <v>745</v>
      </c>
      <c r="AE88" s="182">
        <v>70</v>
      </c>
      <c r="AF88" s="249">
        <f t="shared" si="111"/>
        <v>815</v>
      </c>
      <c r="AG88" s="178">
        <v>466</v>
      </c>
      <c r="AH88" s="178">
        <v>30</v>
      </c>
      <c r="AI88" s="240">
        <f t="shared" si="112"/>
        <v>496</v>
      </c>
      <c r="AJ88" s="12"/>
      <c r="AK88" s="4"/>
      <c r="AL88" s="4"/>
      <c r="AM88" s="4"/>
      <c r="AN88" s="4"/>
      <c r="AO88" s="4"/>
      <c r="AP88" s="4"/>
      <c r="AQ88" s="4"/>
      <c r="AR88" s="20"/>
      <c r="AS88" s="20"/>
      <c r="AT88" s="4">
        <f t="shared" si="113"/>
        <v>2049.1714028336669</v>
      </c>
      <c r="AU88" s="4">
        <f t="shared" si="114"/>
        <v>14166.328417001998</v>
      </c>
      <c r="AV88" s="4">
        <f t="shared" si="115"/>
        <v>195815.77907352432</v>
      </c>
      <c r="AW88" s="33"/>
      <c r="AX88" s="51">
        <f t="shared" si="125"/>
        <v>1644.3333333333335</v>
      </c>
      <c r="AY88" s="51">
        <f t="shared" si="116"/>
        <v>221.98500000000004</v>
      </c>
      <c r="AZ88" s="51">
        <f t="shared" si="126"/>
        <v>49.330000000000005</v>
      </c>
      <c r="BA88" s="51">
        <f t="shared" si="127"/>
        <v>100.63640283366668</v>
      </c>
      <c r="BB88" s="51">
        <f t="shared" si="128"/>
        <v>32.88666666666667</v>
      </c>
      <c r="BC88" s="52">
        <f t="shared" si="129"/>
        <v>0</v>
      </c>
      <c r="BD88" s="97"/>
      <c r="BE88" s="97"/>
      <c r="BF88" s="97">
        <f t="shared" si="117"/>
        <v>328.86666666666667</v>
      </c>
      <c r="BG88" s="97">
        <f t="shared" si="118"/>
        <v>391.94329333333332</v>
      </c>
      <c r="BH88" s="97">
        <f t="shared" si="119"/>
        <v>429.012</v>
      </c>
      <c r="BI88" s="97">
        <f t="shared" si="120"/>
        <v>6308.9999999999991</v>
      </c>
      <c r="BJ88" s="97">
        <f t="shared" si="121"/>
        <v>11758.298799999999</v>
      </c>
      <c r="BK88" s="97">
        <f t="shared" si="122"/>
        <v>81.739481999999995</v>
      </c>
      <c r="BL88" s="97">
        <f t="shared" si="123"/>
        <v>93.066935001999994</v>
      </c>
      <c r="BM88" s="97">
        <f t="shared" si="124"/>
        <v>603.81841700200005</v>
      </c>
      <c r="BN88" s="97">
        <f t="shared" si="130"/>
        <v>0</v>
      </c>
    </row>
    <row r="89" spans="1:66" s="179" customFormat="1" ht="22.5" customHeight="1" x14ac:dyDescent="0.25">
      <c r="A89" s="96">
        <v>71</v>
      </c>
      <c r="B89" s="17">
        <v>29</v>
      </c>
      <c r="C89" s="5" t="s">
        <v>43</v>
      </c>
      <c r="D89" s="5" t="s">
        <v>44</v>
      </c>
      <c r="E89" s="6">
        <v>15</v>
      </c>
      <c r="F89" s="6">
        <v>539</v>
      </c>
      <c r="G89" s="168">
        <v>1589</v>
      </c>
      <c r="H89" s="169" t="s">
        <v>155</v>
      </c>
      <c r="I89" s="2" t="s">
        <v>156</v>
      </c>
      <c r="J89" s="2" t="s">
        <v>458</v>
      </c>
      <c r="K89" s="170">
        <v>37571</v>
      </c>
      <c r="L89" s="180">
        <v>5</v>
      </c>
      <c r="M89" s="180">
        <v>8</v>
      </c>
      <c r="N89" s="172" t="s">
        <v>63</v>
      </c>
      <c r="O89" s="173" t="s">
        <v>145</v>
      </c>
      <c r="P89" s="18" t="s">
        <v>137</v>
      </c>
      <c r="Q89" s="18" t="s">
        <v>138</v>
      </c>
      <c r="R89" s="2">
        <v>2</v>
      </c>
      <c r="S89" s="175">
        <v>9122</v>
      </c>
      <c r="T89" s="175">
        <v>450</v>
      </c>
      <c r="U89" s="176">
        <f t="shared" si="131"/>
        <v>9572</v>
      </c>
      <c r="V89" s="9">
        <v>210.3</v>
      </c>
      <c r="W89" s="9">
        <f t="shared" si="104"/>
        <v>1520.3333333333333</v>
      </c>
      <c r="X89" s="10">
        <f t="shared" si="105"/>
        <v>15953.333333333334</v>
      </c>
      <c r="Y89" s="4">
        <f t="shared" si="106"/>
        <v>4561</v>
      </c>
      <c r="Z89" s="4">
        <f t="shared" si="107"/>
        <v>1231.47</v>
      </c>
      <c r="AA89" s="4">
        <f t="shared" si="108"/>
        <v>273.65999999999997</v>
      </c>
      <c r="AB89" s="11">
        <f t="shared" si="109"/>
        <v>583.499704834</v>
      </c>
      <c r="AC89" s="4">
        <f t="shared" si="110"/>
        <v>182.44</v>
      </c>
      <c r="AD89" s="182">
        <v>745</v>
      </c>
      <c r="AE89" s="234">
        <v>70</v>
      </c>
      <c r="AF89" s="249">
        <f t="shared" si="111"/>
        <v>815</v>
      </c>
      <c r="AG89" s="178">
        <v>466</v>
      </c>
      <c r="AH89" s="178">
        <v>30</v>
      </c>
      <c r="AI89" s="240">
        <f t="shared" si="112"/>
        <v>496</v>
      </c>
      <c r="AJ89" s="12"/>
      <c r="AK89" s="4"/>
      <c r="AL89" s="4"/>
      <c r="AM89" s="4"/>
      <c r="AN89" s="4"/>
      <c r="AO89" s="4"/>
      <c r="AP89" s="4"/>
      <c r="AQ89" s="4"/>
      <c r="AR89" s="20"/>
      <c r="AS89" s="20"/>
      <c r="AT89" s="4">
        <f t="shared" si="113"/>
        <v>1898.8449508056667</v>
      </c>
      <c r="AU89" s="4">
        <f t="shared" si="114"/>
        <v>13264.369704833998</v>
      </c>
      <c r="AV89" s="4">
        <f t="shared" si="115"/>
        <v>183105.94807548035</v>
      </c>
      <c r="AW89" s="33"/>
      <c r="AX89" s="51">
        <f t="shared" si="125"/>
        <v>1520.3333333333333</v>
      </c>
      <c r="AY89" s="51">
        <f t="shared" si="116"/>
        <v>205.245</v>
      </c>
      <c r="AZ89" s="51">
        <f t="shared" si="126"/>
        <v>45.61</v>
      </c>
      <c r="BA89" s="51">
        <f t="shared" si="127"/>
        <v>97.249950805666657</v>
      </c>
      <c r="BB89" s="51">
        <f t="shared" si="128"/>
        <v>30.406666666666666</v>
      </c>
      <c r="BC89" s="52">
        <f t="shared" si="129"/>
        <v>0</v>
      </c>
      <c r="BD89" s="97"/>
      <c r="BE89" s="97"/>
      <c r="BF89" s="97">
        <f t="shared" si="117"/>
        <v>304.06666666666666</v>
      </c>
      <c r="BG89" s="97">
        <f t="shared" si="118"/>
        <v>362.3866533333333</v>
      </c>
      <c r="BH89" s="97">
        <f t="shared" si="119"/>
        <v>429.012</v>
      </c>
      <c r="BI89" s="97">
        <f t="shared" si="120"/>
        <v>6308.9999999999991</v>
      </c>
      <c r="BJ89" s="97">
        <f t="shared" si="121"/>
        <v>10871.5996</v>
      </c>
      <c r="BK89" s="97">
        <f t="shared" si="122"/>
        <v>68.438994000000008</v>
      </c>
      <c r="BL89" s="97">
        <f t="shared" si="123"/>
        <v>86.048710834000005</v>
      </c>
      <c r="BM89" s="97">
        <f t="shared" si="124"/>
        <v>583.499704834</v>
      </c>
      <c r="BN89" s="97">
        <f t="shared" si="130"/>
        <v>0</v>
      </c>
    </row>
    <row r="90" spans="1:66" s="179" customFormat="1" ht="22.5" customHeight="1" x14ac:dyDescent="0.25">
      <c r="A90" s="96">
        <v>72</v>
      </c>
      <c r="B90" s="17">
        <v>29</v>
      </c>
      <c r="C90" s="5" t="s">
        <v>43</v>
      </c>
      <c r="D90" s="5" t="s">
        <v>44</v>
      </c>
      <c r="E90" s="6">
        <v>15</v>
      </c>
      <c r="F90" s="6">
        <v>539</v>
      </c>
      <c r="G90" s="168">
        <v>1647</v>
      </c>
      <c r="H90" s="169" t="s">
        <v>157</v>
      </c>
      <c r="I90" s="2" t="s">
        <v>158</v>
      </c>
      <c r="J90" s="2" t="s">
        <v>458</v>
      </c>
      <c r="K90" s="170">
        <v>38065</v>
      </c>
      <c r="L90" s="180">
        <v>5</v>
      </c>
      <c r="M90" s="180">
        <v>8</v>
      </c>
      <c r="N90" s="172" t="s">
        <v>63</v>
      </c>
      <c r="O90" s="173" t="s">
        <v>145</v>
      </c>
      <c r="P90" s="18" t="s">
        <v>137</v>
      </c>
      <c r="Q90" s="18" t="s">
        <v>138</v>
      </c>
      <c r="R90" s="2">
        <v>2</v>
      </c>
      <c r="S90" s="175">
        <v>9122</v>
      </c>
      <c r="T90" s="175">
        <v>450</v>
      </c>
      <c r="U90" s="176">
        <f t="shared" si="131"/>
        <v>9572</v>
      </c>
      <c r="V90" s="9">
        <v>210.3</v>
      </c>
      <c r="W90" s="9">
        <f t="shared" si="104"/>
        <v>1520.3333333333333</v>
      </c>
      <c r="X90" s="10">
        <f t="shared" si="105"/>
        <v>15953.333333333334</v>
      </c>
      <c r="Y90" s="4">
        <f t="shared" si="106"/>
        <v>4561</v>
      </c>
      <c r="Z90" s="4">
        <f t="shared" si="107"/>
        <v>1231.47</v>
      </c>
      <c r="AA90" s="4">
        <f t="shared" si="108"/>
        <v>273.65999999999997</v>
      </c>
      <c r="AB90" s="11">
        <f t="shared" si="109"/>
        <v>583.499704834</v>
      </c>
      <c r="AC90" s="4">
        <f t="shared" si="110"/>
        <v>182.44</v>
      </c>
      <c r="AD90" s="182">
        <v>745</v>
      </c>
      <c r="AE90" s="234">
        <v>70</v>
      </c>
      <c r="AF90" s="249">
        <f t="shared" si="111"/>
        <v>815</v>
      </c>
      <c r="AG90" s="178">
        <v>466</v>
      </c>
      <c r="AH90" s="178">
        <v>30</v>
      </c>
      <c r="AI90" s="240">
        <f t="shared" si="112"/>
        <v>496</v>
      </c>
      <c r="AJ90" s="12"/>
      <c r="AK90" s="4"/>
      <c r="AL90" s="4"/>
      <c r="AM90" s="4"/>
      <c r="AN90" s="4"/>
      <c r="AO90" s="4"/>
      <c r="AP90" s="4"/>
      <c r="AQ90" s="4"/>
      <c r="AR90" s="20"/>
      <c r="AS90" s="20"/>
      <c r="AT90" s="4">
        <f t="shared" si="113"/>
        <v>1898.8449508056667</v>
      </c>
      <c r="AU90" s="4">
        <f t="shared" si="114"/>
        <v>13264.369704833998</v>
      </c>
      <c r="AV90" s="4">
        <f t="shared" si="115"/>
        <v>183105.94807548035</v>
      </c>
      <c r="AW90" s="33"/>
      <c r="AX90" s="51">
        <f t="shared" si="125"/>
        <v>1520.3333333333333</v>
      </c>
      <c r="AY90" s="51">
        <f t="shared" si="116"/>
        <v>205.245</v>
      </c>
      <c r="AZ90" s="51">
        <f t="shared" si="126"/>
        <v>45.61</v>
      </c>
      <c r="BA90" s="51">
        <f t="shared" si="127"/>
        <v>97.249950805666657</v>
      </c>
      <c r="BB90" s="51">
        <f t="shared" si="128"/>
        <v>30.406666666666666</v>
      </c>
      <c r="BC90" s="52">
        <f t="shared" si="129"/>
        <v>0</v>
      </c>
      <c r="BD90" s="97"/>
      <c r="BE90" s="97"/>
      <c r="BF90" s="97">
        <f t="shared" si="117"/>
        <v>304.06666666666666</v>
      </c>
      <c r="BG90" s="97">
        <f t="shared" si="118"/>
        <v>362.3866533333333</v>
      </c>
      <c r="BH90" s="97">
        <f t="shared" si="119"/>
        <v>429.012</v>
      </c>
      <c r="BI90" s="97">
        <f t="shared" si="120"/>
        <v>6308.9999999999991</v>
      </c>
      <c r="BJ90" s="97">
        <f t="shared" si="121"/>
        <v>10871.5996</v>
      </c>
      <c r="BK90" s="97">
        <f t="shared" si="122"/>
        <v>68.438994000000008</v>
      </c>
      <c r="BL90" s="97">
        <f t="shared" si="123"/>
        <v>86.048710834000005</v>
      </c>
      <c r="BM90" s="97">
        <f t="shared" si="124"/>
        <v>583.499704834</v>
      </c>
      <c r="BN90" s="97">
        <f t="shared" si="130"/>
        <v>0</v>
      </c>
    </row>
    <row r="91" spans="1:66" s="179" customFormat="1" ht="22.5" customHeight="1" x14ac:dyDescent="0.25">
      <c r="A91" s="96">
        <v>73</v>
      </c>
      <c r="B91" s="17">
        <v>29</v>
      </c>
      <c r="C91" s="5" t="s">
        <v>43</v>
      </c>
      <c r="D91" s="5" t="s">
        <v>44</v>
      </c>
      <c r="E91" s="6">
        <v>15</v>
      </c>
      <c r="F91" s="6">
        <v>539</v>
      </c>
      <c r="G91" s="168">
        <v>1661</v>
      </c>
      <c r="H91" s="169" t="s">
        <v>159</v>
      </c>
      <c r="I91" s="2" t="s">
        <v>160</v>
      </c>
      <c r="J91" s="2" t="s">
        <v>458</v>
      </c>
      <c r="K91" s="170">
        <v>38222</v>
      </c>
      <c r="L91" s="180">
        <v>5</v>
      </c>
      <c r="M91" s="180">
        <v>8</v>
      </c>
      <c r="N91" s="172" t="s">
        <v>63</v>
      </c>
      <c r="O91" s="173" t="s">
        <v>145</v>
      </c>
      <c r="P91" s="18" t="s">
        <v>137</v>
      </c>
      <c r="Q91" s="18" t="s">
        <v>138</v>
      </c>
      <c r="R91" s="2">
        <v>2</v>
      </c>
      <c r="S91" s="175">
        <v>9122</v>
      </c>
      <c r="T91" s="175">
        <v>450</v>
      </c>
      <c r="U91" s="176">
        <f t="shared" si="131"/>
        <v>9572</v>
      </c>
      <c r="V91" s="9">
        <v>210.3</v>
      </c>
      <c r="W91" s="9">
        <f t="shared" si="104"/>
        <v>1520.3333333333333</v>
      </c>
      <c r="X91" s="10">
        <f t="shared" si="105"/>
        <v>15953.333333333334</v>
      </c>
      <c r="Y91" s="4">
        <f t="shared" si="106"/>
        <v>4561</v>
      </c>
      <c r="Z91" s="4">
        <f t="shared" si="107"/>
        <v>1231.47</v>
      </c>
      <c r="AA91" s="4">
        <f t="shared" si="108"/>
        <v>273.65999999999997</v>
      </c>
      <c r="AB91" s="11">
        <f t="shared" si="109"/>
        <v>583.499704834</v>
      </c>
      <c r="AC91" s="4">
        <f t="shared" si="110"/>
        <v>182.44</v>
      </c>
      <c r="AD91" s="182">
        <v>745</v>
      </c>
      <c r="AE91" s="234">
        <v>70</v>
      </c>
      <c r="AF91" s="249">
        <f t="shared" si="111"/>
        <v>815</v>
      </c>
      <c r="AG91" s="178">
        <v>466</v>
      </c>
      <c r="AH91" s="178">
        <v>30</v>
      </c>
      <c r="AI91" s="240">
        <f t="shared" si="112"/>
        <v>496</v>
      </c>
      <c r="AJ91" s="12"/>
      <c r="AK91" s="4"/>
      <c r="AL91" s="4"/>
      <c r="AM91" s="4"/>
      <c r="AN91" s="4"/>
      <c r="AO91" s="4"/>
      <c r="AP91" s="4"/>
      <c r="AQ91" s="4"/>
      <c r="AR91" s="20"/>
      <c r="AS91" s="20"/>
      <c r="AT91" s="4">
        <f t="shared" si="113"/>
        <v>1898.8449508056667</v>
      </c>
      <c r="AU91" s="4">
        <f t="shared" si="114"/>
        <v>13264.369704833998</v>
      </c>
      <c r="AV91" s="4">
        <f t="shared" si="115"/>
        <v>183105.94807548035</v>
      </c>
      <c r="AW91" s="33"/>
      <c r="AX91" s="51">
        <f t="shared" si="125"/>
        <v>1520.3333333333333</v>
      </c>
      <c r="AY91" s="51">
        <f t="shared" si="116"/>
        <v>205.245</v>
      </c>
      <c r="AZ91" s="51">
        <f t="shared" si="126"/>
        <v>45.61</v>
      </c>
      <c r="BA91" s="51">
        <f t="shared" si="127"/>
        <v>97.249950805666657</v>
      </c>
      <c r="BB91" s="51">
        <f t="shared" si="128"/>
        <v>30.406666666666666</v>
      </c>
      <c r="BC91" s="52">
        <f t="shared" si="129"/>
        <v>0</v>
      </c>
      <c r="BD91" s="97"/>
      <c r="BE91" s="97"/>
      <c r="BF91" s="97">
        <f t="shared" si="117"/>
        <v>304.06666666666666</v>
      </c>
      <c r="BG91" s="97">
        <f t="shared" si="118"/>
        <v>362.3866533333333</v>
      </c>
      <c r="BH91" s="97">
        <f t="shared" si="119"/>
        <v>429.012</v>
      </c>
      <c r="BI91" s="97">
        <f t="shared" si="120"/>
        <v>6308.9999999999991</v>
      </c>
      <c r="BJ91" s="97">
        <f t="shared" si="121"/>
        <v>10871.5996</v>
      </c>
      <c r="BK91" s="97">
        <f t="shared" si="122"/>
        <v>68.438994000000008</v>
      </c>
      <c r="BL91" s="97">
        <f t="shared" si="123"/>
        <v>86.048710834000005</v>
      </c>
      <c r="BM91" s="97">
        <f t="shared" si="124"/>
        <v>583.499704834</v>
      </c>
      <c r="BN91" s="97">
        <f t="shared" si="130"/>
        <v>0</v>
      </c>
    </row>
    <row r="92" spans="1:66" s="179" customFormat="1" ht="20.399999999999999" x14ac:dyDescent="0.25">
      <c r="A92" s="96">
        <v>74</v>
      </c>
      <c r="B92" s="17">
        <v>29</v>
      </c>
      <c r="C92" s="5" t="s">
        <v>43</v>
      </c>
      <c r="D92" s="5" t="s">
        <v>44</v>
      </c>
      <c r="E92" s="6">
        <v>15</v>
      </c>
      <c r="F92" s="6">
        <v>539</v>
      </c>
      <c r="G92" s="168">
        <v>1676</v>
      </c>
      <c r="H92" s="214" t="s">
        <v>171</v>
      </c>
      <c r="I92" s="2" t="s">
        <v>562</v>
      </c>
      <c r="J92" s="2" t="s">
        <v>458</v>
      </c>
      <c r="K92" s="170">
        <v>38296</v>
      </c>
      <c r="L92" s="230">
        <v>2</v>
      </c>
      <c r="M92" s="230">
        <v>8</v>
      </c>
      <c r="N92" s="172" t="s">
        <v>63</v>
      </c>
      <c r="O92" s="173" t="s">
        <v>169</v>
      </c>
      <c r="P92" s="18" t="s">
        <v>137</v>
      </c>
      <c r="Q92" s="18" t="s">
        <v>138</v>
      </c>
      <c r="R92" s="2">
        <v>2</v>
      </c>
      <c r="S92" s="199">
        <v>8079</v>
      </c>
      <c r="T92" s="199">
        <v>500</v>
      </c>
      <c r="U92" s="200">
        <f t="shared" si="131"/>
        <v>8579</v>
      </c>
      <c r="V92" s="9">
        <v>210.3</v>
      </c>
      <c r="W92" s="9">
        <f t="shared" si="104"/>
        <v>1346.5</v>
      </c>
      <c r="X92" s="10">
        <f t="shared" si="105"/>
        <v>14298.333333333332</v>
      </c>
      <c r="Y92" s="4">
        <f t="shared" si="106"/>
        <v>4039.5</v>
      </c>
      <c r="Z92" s="4">
        <f t="shared" si="107"/>
        <v>1090.665</v>
      </c>
      <c r="AA92" s="4">
        <f t="shared" si="108"/>
        <v>242.37</v>
      </c>
      <c r="AB92" s="11">
        <f t="shared" si="109"/>
        <v>555.01527366300002</v>
      </c>
      <c r="AC92" s="4">
        <f t="shared" si="110"/>
        <v>161.58000000000001</v>
      </c>
      <c r="AD92" s="225">
        <v>667</v>
      </c>
      <c r="AE92" s="225">
        <v>70</v>
      </c>
      <c r="AF92" s="249">
        <f t="shared" si="111"/>
        <v>737</v>
      </c>
      <c r="AG92" s="200">
        <v>425</v>
      </c>
      <c r="AH92" s="200">
        <v>30</v>
      </c>
      <c r="AI92" s="240">
        <f t="shared" si="112"/>
        <v>455</v>
      </c>
      <c r="AJ92" s="12"/>
      <c r="AK92" s="4"/>
      <c r="AL92" s="4"/>
      <c r="AM92" s="4"/>
      <c r="AN92" s="4"/>
      <c r="AO92" s="4"/>
      <c r="AP92" s="4"/>
      <c r="AQ92" s="4"/>
      <c r="AR92" s="20"/>
      <c r="AS92" s="20"/>
      <c r="AT92" s="4">
        <f t="shared" si="113"/>
        <v>1688.1050456104999</v>
      </c>
      <c r="AU92" s="4">
        <f t="shared" si="114"/>
        <v>11930.930273663002</v>
      </c>
      <c r="AV92" s="4">
        <f t="shared" si="115"/>
        <v>164543.60166289983</v>
      </c>
      <c r="AW92" s="33"/>
      <c r="AX92" s="51">
        <f t="shared" si="125"/>
        <v>1346.5</v>
      </c>
      <c r="AY92" s="51">
        <f t="shared" si="116"/>
        <v>181.7775</v>
      </c>
      <c r="AZ92" s="51">
        <f t="shared" si="126"/>
        <v>40.394999999999996</v>
      </c>
      <c r="BA92" s="51">
        <f t="shared" si="127"/>
        <v>92.502545610500007</v>
      </c>
      <c r="BB92" s="51">
        <f t="shared" si="128"/>
        <v>26.93</v>
      </c>
      <c r="BC92" s="52">
        <f t="shared" si="129"/>
        <v>0</v>
      </c>
      <c r="BD92" s="97"/>
      <c r="BE92" s="97"/>
      <c r="BF92" s="97">
        <f t="shared" si="117"/>
        <v>269.3</v>
      </c>
      <c r="BG92" s="97">
        <f t="shared" si="118"/>
        <v>320.95174000000003</v>
      </c>
      <c r="BH92" s="97">
        <f t="shared" si="119"/>
        <v>429.012</v>
      </c>
      <c r="BI92" s="97">
        <f t="shared" si="120"/>
        <v>6308.9999999999991</v>
      </c>
      <c r="BJ92" s="97">
        <f t="shared" si="121"/>
        <v>9628.5522000000001</v>
      </c>
      <c r="BK92" s="97">
        <f t="shared" si="122"/>
        <v>49.793283000000017</v>
      </c>
      <c r="BL92" s="97">
        <f t="shared" si="123"/>
        <v>76.209990662999999</v>
      </c>
      <c r="BM92" s="97">
        <f t="shared" si="124"/>
        <v>555.01527366300002</v>
      </c>
      <c r="BN92" s="97">
        <f t="shared" si="130"/>
        <v>0</v>
      </c>
    </row>
    <row r="93" spans="1:66" s="179" customFormat="1" ht="22.5" customHeight="1" x14ac:dyDescent="0.25">
      <c r="A93" s="96">
        <v>75</v>
      </c>
      <c r="B93" s="17">
        <v>29</v>
      </c>
      <c r="C93" s="5" t="s">
        <v>43</v>
      </c>
      <c r="D93" s="5" t="s">
        <v>44</v>
      </c>
      <c r="E93" s="6">
        <v>15</v>
      </c>
      <c r="F93" s="6">
        <v>539</v>
      </c>
      <c r="G93" s="168">
        <v>1710</v>
      </c>
      <c r="H93" s="169" t="s">
        <v>161</v>
      </c>
      <c r="I93" s="2" t="s">
        <v>162</v>
      </c>
      <c r="J93" s="2" t="s">
        <v>458</v>
      </c>
      <c r="K93" s="170">
        <v>38621</v>
      </c>
      <c r="L93" s="180">
        <v>5</v>
      </c>
      <c r="M93" s="180">
        <v>8</v>
      </c>
      <c r="N93" s="172" t="s">
        <v>63</v>
      </c>
      <c r="O93" s="173" t="s">
        <v>145</v>
      </c>
      <c r="P93" s="18" t="s">
        <v>137</v>
      </c>
      <c r="Q93" s="18" t="s">
        <v>138</v>
      </c>
      <c r="R93" s="2">
        <v>2</v>
      </c>
      <c r="S93" s="175">
        <v>9122</v>
      </c>
      <c r="T93" s="175">
        <v>450</v>
      </c>
      <c r="U93" s="176">
        <f t="shared" si="131"/>
        <v>9572</v>
      </c>
      <c r="V93" s="9">
        <v>210.3</v>
      </c>
      <c r="W93" s="9">
        <f t="shared" si="104"/>
        <v>1520.3333333333333</v>
      </c>
      <c r="X93" s="10">
        <f t="shared" si="105"/>
        <v>15953.333333333334</v>
      </c>
      <c r="Y93" s="4">
        <f t="shared" si="106"/>
        <v>4561</v>
      </c>
      <c r="Z93" s="4">
        <f t="shared" si="107"/>
        <v>1231.47</v>
      </c>
      <c r="AA93" s="4">
        <f t="shared" si="108"/>
        <v>273.65999999999997</v>
      </c>
      <c r="AB93" s="11">
        <f t="shared" si="109"/>
        <v>583.499704834</v>
      </c>
      <c r="AC93" s="4">
        <f t="shared" si="110"/>
        <v>182.44</v>
      </c>
      <c r="AD93" s="182">
        <v>745</v>
      </c>
      <c r="AE93" s="234">
        <v>70</v>
      </c>
      <c r="AF93" s="249">
        <f t="shared" si="111"/>
        <v>815</v>
      </c>
      <c r="AG93" s="178">
        <v>466</v>
      </c>
      <c r="AH93" s="178">
        <v>30</v>
      </c>
      <c r="AI93" s="240">
        <f t="shared" si="112"/>
        <v>496</v>
      </c>
      <c r="AJ93" s="12"/>
      <c r="AK93" s="4"/>
      <c r="AL93" s="4"/>
      <c r="AM93" s="4"/>
      <c r="AN93" s="4"/>
      <c r="AO93" s="4"/>
      <c r="AP93" s="4"/>
      <c r="AQ93" s="4"/>
      <c r="AR93" s="20"/>
      <c r="AS93" s="20"/>
      <c r="AT93" s="4">
        <f t="shared" si="113"/>
        <v>1898.8449508056667</v>
      </c>
      <c r="AU93" s="4">
        <f t="shared" si="114"/>
        <v>13264.369704833998</v>
      </c>
      <c r="AV93" s="4">
        <f t="shared" si="115"/>
        <v>183105.94807548035</v>
      </c>
      <c r="AW93" s="33"/>
      <c r="AX93" s="51">
        <f t="shared" si="125"/>
        <v>1520.3333333333333</v>
      </c>
      <c r="AY93" s="51">
        <f t="shared" si="116"/>
        <v>205.245</v>
      </c>
      <c r="AZ93" s="51">
        <f t="shared" si="126"/>
        <v>45.61</v>
      </c>
      <c r="BA93" s="51">
        <f t="shared" si="127"/>
        <v>97.249950805666657</v>
      </c>
      <c r="BB93" s="51">
        <f t="shared" si="128"/>
        <v>30.406666666666666</v>
      </c>
      <c r="BC93" s="52">
        <f t="shared" si="129"/>
        <v>0</v>
      </c>
      <c r="BD93" s="97"/>
      <c r="BE93" s="97"/>
      <c r="BF93" s="97">
        <f t="shared" si="117"/>
        <v>304.06666666666666</v>
      </c>
      <c r="BG93" s="97">
        <f t="shared" si="118"/>
        <v>362.3866533333333</v>
      </c>
      <c r="BH93" s="97">
        <f t="shared" si="119"/>
        <v>429.012</v>
      </c>
      <c r="BI93" s="97">
        <f t="shared" si="120"/>
        <v>6308.9999999999991</v>
      </c>
      <c r="BJ93" s="97">
        <f t="shared" si="121"/>
        <v>10871.5996</v>
      </c>
      <c r="BK93" s="97">
        <f t="shared" si="122"/>
        <v>68.438994000000008</v>
      </c>
      <c r="BL93" s="97">
        <f t="shared" si="123"/>
        <v>86.048710834000005</v>
      </c>
      <c r="BM93" s="97">
        <f t="shared" si="124"/>
        <v>583.499704834</v>
      </c>
      <c r="BN93" s="97">
        <f t="shared" si="130"/>
        <v>0</v>
      </c>
    </row>
    <row r="94" spans="1:66" s="179" customFormat="1" ht="22.5" customHeight="1" x14ac:dyDescent="0.25">
      <c r="A94" s="96">
        <v>76</v>
      </c>
      <c r="B94" s="17">
        <v>29</v>
      </c>
      <c r="C94" s="5" t="s">
        <v>43</v>
      </c>
      <c r="D94" s="5" t="s">
        <v>44</v>
      </c>
      <c r="E94" s="6">
        <v>15</v>
      </c>
      <c r="F94" s="6">
        <v>539</v>
      </c>
      <c r="G94" s="168">
        <v>1958</v>
      </c>
      <c r="H94" s="235" t="s">
        <v>473</v>
      </c>
      <c r="I94" s="96" t="s">
        <v>474</v>
      </c>
      <c r="J94" s="2" t="s">
        <v>458</v>
      </c>
      <c r="K94" s="236">
        <v>41113</v>
      </c>
      <c r="L94" s="180">
        <v>5</v>
      </c>
      <c r="M94" s="180">
        <v>8</v>
      </c>
      <c r="N94" s="172" t="s">
        <v>63</v>
      </c>
      <c r="O94" s="173" t="s">
        <v>145</v>
      </c>
      <c r="P94" s="18" t="s">
        <v>137</v>
      </c>
      <c r="Q94" s="18" t="s">
        <v>138</v>
      </c>
      <c r="R94" s="2">
        <v>2</v>
      </c>
      <c r="S94" s="175">
        <v>9122</v>
      </c>
      <c r="T94" s="175">
        <v>450</v>
      </c>
      <c r="U94" s="176">
        <f t="shared" si="131"/>
        <v>9572</v>
      </c>
      <c r="V94" s="9"/>
      <c r="W94" s="9">
        <f t="shared" si="104"/>
        <v>1520.3333333333333</v>
      </c>
      <c r="X94" s="10">
        <f t="shared" si="105"/>
        <v>15953.333333333334</v>
      </c>
      <c r="Y94" s="4">
        <f t="shared" si="106"/>
        <v>4561</v>
      </c>
      <c r="Z94" s="4">
        <f t="shared" si="107"/>
        <v>1231.47</v>
      </c>
      <c r="AA94" s="4">
        <f t="shared" si="108"/>
        <v>273.65999999999997</v>
      </c>
      <c r="AB94" s="11">
        <f t="shared" si="109"/>
        <v>583.499704834</v>
      </c>
      <c r="AC94" s="4">
        <f t="shared" si="110"/>
        <v>182.44</v>
      </c>
      <c r="AD94" s="182">
        <v>745</v>
      </c>
      <c r="AE94" s="234">
        <v>70</v>
      </c>
      <c r="AF94" s="249">
        <f t="shared" si="111"/>
        <v>815</v>
      </c>
      <c r="AG94" s="178">
        <v>466</v>
      </c>
      <c r="AH94" s="178">
        <v>30</v>
      </c>
      <c r="AI94" s="240">
        <f t="shared" si="112"/>
        <v>496</v>
      </c>
      <c r="AJ94" s="12"/>
      <c r="AK94" s="4"/>
      <c r="AL94" s="4"/>
      <c r="AM94" s="4"/>
      <c r="AN94" s="4"/>
      <c r="AO94" s="4"/>
      <c r="AP94" s="4"/>
      <c r="AQ94" s="4"/>
      <c r="AR94" s="20"/>
      <c r="AS94" s="20"/>
      <c r="AT94" s="4">
        <f t="shared" si="113"/>
        <v>1898.8449508056667</v>
      </c>
      <c r="AU94" s="4">
        <f t="shared" si="114"/>
        <v>13054.069704833999</v>
      </c>
      <c r="AV94" s="4">
        <f t="shared" si="115"/>
        <v>180582.34807548035</v>
      </c>
      <c r="AW94" s="33"/>
      <c r="AX94" s="51">
        <f t="shared" si="125"/>
        <v>1520.3333333333333</v>
      </c>
      <c r="AY94" s="51">
        <f t="shared" si="116"/>
        <v>205.245</v>
      </c>
      <c r="AZ94" s="51">
        <f t="shared" si="126"/>
        <v>45.61</v>
      </c>
      <c r="BA94" s="51">
        <f t="shared" si="127"/>
        <v>97.249950805666657</v>
      </c>
      <c r="BB94" s="51">
        <f t="shared" si="128"/>
        <v>30.406666666666666</v>
      </c>
      <c r="BC94" s="52">
        <f t="shared" si="129"/>
        <v>0</v>
      </c>
      <c r="BD94" s="97"/>
      <c r="BE94" s="97"/>
      <c r="BF94" s="97">
        <f t="shared" si="117"/>
        <v>304.06666666666666</v>
      </c>
      <c r="BG94" s="97">
        <f t="shared" si="118"/>
        <v>362.3866533333333</v>
      </c>
      <c r="BH94" s="97">
        <f t="shared" si="119"/>
        <v>429.012</v>
      </c>
      <c r="BI94" s="97">
        <f t="shared" si="120"/>
        <v>6308.9999999999991</v>
      </c>
      <c r="BJ94" s="97">
        <f t="shared" si="121"/>
        <v>10871.5996</v>
      </c>
      <c r="BK94" s="97">
        <f t="shared" si="122"/>
        <v>68.438994000000008</v>
      </c>
      <c r="BL94" s="97">
        <f t="shared" si="123"/>
        <v>86.048710834000005</v>
      </c>
      <c r="BM94" s="97">
        <f t="shared" si="124"/>
        <v>583.499704834</v>
      </c>
      <c r="BN94" s="97">
        <f t="shared" si="130"/>
        <v>0</v>
      </c>
    </row>
    <row r="95" spans="1:66" s="179" customFormat="1" ht="20.399999999999999" x14ac:dyDescent="0.25">
      <c r="A95" s="96">
        <v>77</v>
      </c>
      <c r="B95" s="17">
        <v>29</v>
      </c>
      <c r="C95" s="5" t="s">
        <v>43</v>
      </c>
      <c r="D95" s="5" t="s">
        <v>44</v>
      </c>
      <c r="E95" s="6">
        <v>15</v>
      </c>
      <c r="F95" s="6">
        <v>539</v>
      </c>
      <c r="G95" s="168">
        <v>1983</v>
      </c>
      <c r="H95" s="214" t="s">
        <v>501</v>
      </c>
      <c r="I95" s="2" t="s">
        <v>502</v>
      </c>
      <c r="J95" s="2" t="s">
        <v>458</v>
      </c>
      <c r="K95" s="170">
        <v>41396</v>
      </c>
      <c r="L95" s="180">
        <v>3</v>
      </c>
      <c r="M95" s="180">
        <v>8</v>
      </c>
      <c r="N95" s="172" t="s">
        <v>45</v>
      </c>
      <c r="O95" s="173" t="s">
        <v>348</v>
      </c>
      <c r="P95" s="18" t="s">
        <v>137</v>
      </c>
      <c r="Q95" s="18" t="s">
        <v>138</v>
      </c>
      <c r="R95" s="2">
        <v>2</v>
      </c>
      <c r="S95" s="175">
        <v>8469</v>
      </c>
      <c r="T95" s="175">
        <v>500</v>
      </c>
      <c r="U95" s="176">
        <f t="shared" si="131"/>
        <v>8969</v>
      </c>
      <c r="V95" s="9"/>
      <c r="W95" s="9">
        <f t="shared" si="104"/>
        <v>1411.5</v>
      </c>
      <c r="X95" s="10">
        <f t="shared" si="105"/>
        <v>14948.333333333332</v>
      </c>
      <c r="Y95" s="4">
        <f t="shared" si="106"/>
        <v>4234.5</v>
      </c>
      <c r="Z95" s="4">
        <f t="shared" si="107"/>
        <v>1143.3150000000001</v>
      </c>
      <c r="AA95" s="4">
        <f t="shared" si="108"/>
        <v>254.07</v>
      </c>
      <c r="AB95" s="11">
        <f t="shared" si="109"/>
        <v>565.66621149299999</v>
      </c>
      <c r="AC95" s="4">
        <f t="shared" si="110"/>
        <v>169.38</v>
      </c>
      <c r="AD95" s="182">
        <v>718</v>
      </c>
      <c r="AE95" s="182">
        <v>70</v>
      </c>
      <c r="AF95" s="249">
        <f t="shared" si="111"/>
        <v>788</v>
      </c>
      <c r="AG95" s="178">
        <v>438</v>
      </c>
      <c r="AH95" s="178">
        <v>30</v>
      </c>
      <c r="AI95" s="240">
        <f t="shared" si="112"/>
        <v>468</v>
      </c>
      <c r="AJ95" s="12"/>
      <c r="AK95" s="4"/>
      <c r="AL95" s="4"/>
      <c r="AM95" s="4"/>
      <c r="AN95" s="4"/>
      <c r="AO95" s="4"/>
      <c r="AP95" s="4"/>
      <c r="AQ95" s="4"/>
      <c r="AR95" s="20"/>
      <c r="AS95" s="20"/>
      <c r="AT95" s="4">
        <f t="shared" si="113"/>
        <v>1766.9052019155001</v>
      </c>
      <c r="AU95" s="4">
        <f t="shared" si="114"/>
        <v>12257.431211493</v>
      </c>
      <c r="AV95" s="4">
        <f t="shared" si="115"/>
        <v>169450.41307316485</v>
      </c>
      <c r="AW95" s="33"/>
      <c r="AX95" s="51">
        <f t="shared" si="125"/>
        <v>1411.5</v>
      </c>
      <c r="AY95" s="51">
        <f t="shared" si="116"/>
        <v>190.55250000000001</v>
      </c>
      <c r="AZ95" s="51">
        <f t="shared" si="126"/>
        <v>42.344999999999999</v>
      </c>
      <c r="BA95" s="51">
        <f t="shared" si="127"/>
        <v>94.277701915499989</v>
      </c>
      <c r="BB95" s="51">
        <f t="shared" si="128"/>
        <v>28.23</v>
      </c>
      <c r="BC95" s="52">
        <f t="shared" si="129"/>
        <v>0</v>
      </c>
      <c r="BD95" s="97"/>
      <c r="BE95" s="97"/>
      <c r="BF95" s="97">
        <f t="shared" si="117"/>
        <v>282.3</v>
      </c>
      <c r="BG95" s="97">
        <f t="shared" si="118"/>
        <v>336.44513999999998</v>
      </c>
      <c r="BH95" s="97">
        <f t="shared" si="119"/>
        <v>429.012</v>
      </c>
      <c r="BI95" s="97">
        <f t="shared" si="120"/>
        <v>6308.9999999999991</v>
      </c>
      <c r="BJ95" s="97">
        <f t="shared" si="121"/>
        <v>10093.3542</v>
      </c>
      <c r="BK95" s="97">
        <f t="shared" si="122"/>
        <v>56.765313000000006</v>
      </c>
      <c r="BL95" s="97">
        <f t="shared" si="123"/>
        <v>79.888898492999999</v>
      </c>
      <c r="BM95" s="97">
        <f t="shared" si="124"/>
        <v>565.66621149299999</v>
      </c>
      <c r="BN95" s="97">
        <f t="shared" si="130"/>
        <v>0</v>
      </c>
    </row>
    <row r="96" spans="1:66" s="179" customFormat="1" ht="20.399999999999999" x14ac:dyDescent="0.25">
      <c r="A96" s="96">
        <v>78</v>
      </c>
      <c r="B96" s="17">
        <v>29</v>
      </c>
      <c r="C96" s="5" t="s">
        <v>43</v>
      </c>
      <c r="D96" s="5" t="s">
        <v>44</v>
      </c>
      <c r="E96" s="6">
        <v>15</v>
      </c>
      <c r="F96" s="6">
        <v>539</v>
      </c>
      <c r="G96" s="168">
        <v>1998</v>
      </c>
      <c r="H96" s="214" t="s">
        <v>520</v>
      </c>
      <c r="I96" s="2" t="s">
        <v>521</v>
      </c>
      <c r="J96" s="2" t="s">
        <v>458</v>
      </c>
      <c r="K96" s="170">
        <v>41502</v>
      </c>
      <c r="L96" s="230">
        <v>2</v>
      </c>
      <c r="M96" s="230">
        <v>8</v>
      </c>
      <c r="N96" s="172" t="s">
        <v>63</v>
      </c>
      <c r="O96" s="173" t="s">
        <v>170</v>
      </c>
      <c r="P96" s="18" t="s">
        <v>137</v>
      </c>
      <c r="Q96" s="18" t="s">
        <v>138</v>
      </c>
      <c r="R96" s="2">
        <v>2</v>
      </c>
      <c r="S96" s="199">
        <v>8079</v>
      </c>
      <c r="T96" s="199">
        <v>500</v>
      </c>
      <c r="U96" s="200">
        <f t="shared" ref="U96:U102" si="132">SUM(S96+T96)</f>
        <v>8579</v>
      </c>
      <c r="V96" s="9"/>
      <c r="W96" s="9">
        <f t="shared" si="104"/>
        <v>1346.5</v>
      </c>
      <c r="X96" s="10">
        <f t="shared" si="105"/>
        <v>14298.333333333332</v>
      </c>
      <c r="Y96" s="4">
        <f t="shared" si="106"/>
        <v>4039.5</v>
      </c>
      <c r="Z96" s="4">
        <f t="shared" si="107"/>
        <v>1090.665</v>
      </c>
      <c r="AA96" s="4">
        <f t="shared" si="108"/>
        <v>242.37</v>
      </c>
      <c r="AB96" s="11">
        <f t="shared" ref="AB96:AB102" si="133">+BM96</f>
        <v>555.01527366300002</v>
      </c>
      <c r="AC96" s="4">
        <f t="shared" si="110"/>
        <v>161.58000000000001</v>
      </c>
      <c r="AD96" s="225">
        <v>667</v>
      </c>
      <c r="AE96" s="225">
        <v>70</v>
      </c>
      <c r="AF96" s="249">
        <f t="shared" si="111"/>
        <v>737</v>
      </c>
      <c r="AG96" s="200">
        <v>425</v>
      </c>
      <c r="AH96" s="200">
        <v>30</v>
      </c>
      <c r="AI96" s="240">
        <f t="shared" si="112"/>
        <v>455</v>
      </c>
      <c r="AJ96" s="12"/>
      <c r="AK96" s="4"/>
      <c r="AL96" s="4"/>
      <c r="AM96" s="4"/>
      <c r="AN96" s="4"/>
      <c r="AO96" s="4"/>
      <c r="AP96" s="4"/>
      <c r="AQ96" s="4"/>
      <c r="AR96" s="20"/>
      <c r="AS96" s="20"/>
      <c r="AT96" s="4">
        <f t="shared" si="113"/>
        <v>1688.1050456104999</v>
      </c>
      <c r="AU96" s="4">
        <f t="shared" ref="AU96:AU102" si="134">+U96+V96+Z96+AA96+AB96+AC96+AD96+AG96+AO96</f>
        <v>11720.630273663002</v>
      </c>
      <c r="AV96" s="4">
        <f t="shared" si="115"/>
        <v>162020.00166289986</v>
      </c>
      <c r="AW96" s="33"/>
      <c r="AX96" s="51">
        <f t="shared" si="125"/>
        <v>1346.5</v>
      </c>
      <c r="AY96" s="51">
        <f t="shared" si="116"/>
        <v>181.7775</v>
      </c>
      <c r="AZ96" s="51">
        <f t="shared" si="126"/>
        <v>40.394999999999996</v>
      </c>
      <c r="BA96" s="51">
        <f t="shared" si="127"/>
        <v>92.502545610500007</v>
      </c>
      <c r="BB96" s="51">
        <f t="shared" si="128"/>
        <v>26.93</v>
      </c>
      <c r="BC96" s="52">
        <f t="shared" si="129"/>
        <v>0</v>
      </c>
      <c r="BD96" s="97"/>
      <c r="BE96" s="97"/>
      <c r="BF96" s="97">
        <f t="shared" si="117"/>
        <v>269.3</v>
      </c>
      <c r="BG96" s="97">
        <f t="shared" si="118"/>
        <v>320.95174000000003</v>
      </c>
      <c r="BH96" s="97">
        <f t="shared" si="119"/>
        <v>429.012</v>
      </c>
      <c r="BI96" s="97">
        <f t="shared" si="120"/>
        <v>6308.9999999999991</v>
      </c>
      <c r="BJ96" s="97">
        <f t="shared" si="121"/>
        <v>9628.5522000000001</v>
      </c>
      <c r="BK96" s="97">
        <f t="shared" si="122"/>
        <v>49.793283000000017</v>
      </c>
      <c r="BL96" s="97">
        <f t="shared" si="123"/>
        <v>76.209990662999999</v>
      </c>
      <c r="BM96" s="97">
        <f t="shared" si="124"/>
        <v>555.01527366300002</v>
      </c>
      <c r="BN96" s="97">
        <f t="shared" ref="BN96:BN102" si="135">+BM96-AB96</f>
        <v>0</v>
      </c>
    </row>
    <row r="97" spans="1:66" s="179" customFormat="1" ht="12" customHeight="1" x14ac:dyDescent="0.25">
      <c r="A97" s="96">
        <v>79</v>
      </c>
      <c r="B97" s="17">
        <v>29</v>
      </c>
      <c r="C97" s="5" t="s">
        <v>43</v>
      </c>
      <c r="D97" s="5" t="s">
        <v>44</v>
      </c>
      <c r="E97" s="6">
        <v>15</v>
      </c>
      <c r="F97" s="6">
        <v>539</v>
      </c>
      <c r="G97" s="168">
        <v>2016</v>
      </c>
      <c r="H97" s="169" t="s">
        <v>542</v>
      </c>
      <c r="I97" s="2" t="s">
        <v>543</v>
      </c>
      <c r="J97" s="2" t="s">
        <v>458</v>
      </c>
      <c r="K97" s="170">
        <v>41659</v>
      </c>
      <c r="L97" s="180">
        <v>15</v>
      </c>
      <c r="M97" s="180">
        <v>8</v>
      </c>
      <c r="N97" s="172" t="s">
        <v>45</v>
      </c>
      <c r="O97" s="173" t="s">
        <v>138</v>
      </c>
      <c r="P97" s="18" t="s">
        <v>137</v>
      </c>
      <c r="Q97" s="18" t="s">
        <v>533</v>
      </c>
      <c r="R97" s="2">
        <v>2</v>
      </c>
      <c r="S97" s="242">
        <v>15425</v>
      </c>
      <c r="T97" s="175"/>
      <c r="U97" s="176">
        <f t="shared" si="132"/>
        <v>15425</v>
      </c>
      <c r="V97" s="9"/>
      <c r="W97" s="9">
        <f t="shared" si="104"/>
        <v>2570.833333333333</v>
      </c>
      <c r="X97" s="10">
        <f t="shared" si="105"/>
        <v>25708.333333333332</v>
      </c>
      <c r="Y97" s="4">
        <f t="shared" si="106"/>
        <v>7712.5</v>
      </c>
      <c r="Z97" s="4">
        <f t="shared" si="107"/>
        <v>2082.375</v>
      </c>
      <c r="AA97" s="4">
        <f t="shared" si="108"/>
        <v>462.75</v>
      </c>
      <c r="AB97" s="11">
        <f t="shared" si="133"/>
        <v>755.63524622499995</v>
      </c>
      <c r="AC97" s="4">
        <f t="shared" si="110"/>
        <v>308.5</v>
      </c>
      <c r="AD97" s="182">
        <v>1206</v>
      </c>
      <c r="AE97" s="182"/>
      <c r="AF97" s="249">
        <f t="shared" si="111"/>
        <v>1206</v>
      </c>
      <c r="AG97" s="178">
        <v>755</v>
      </c>
      <c r="AH97" s="178"/>
      <c r="AI97" s="240">
        <f t="shared" si="112"/>
        <v>755</v>
      </c>
      <c r="AJ97" s="12"/>
      <c r="AK97" s="4"/>
      <c r="AL97" s="4"/>
      <c r="AM97" s="4"/>
      <c r="AN97" s="4"/>
      <c r="AO97" s="4"/>
      <c r="AP97" s="4"/>
      <c r="AQ97" s="4"/>
      <c r="AR97" s="20"/>
      <c r="AS97" s="20"/>
      <c r="AT97" s="4">
        <f t="shared" ref="AT97:AT102" si="136">S97/30*5+Z97/30*5+AA97/30*5+AB97/30*5+AC97/30*5</f>
        <v>3172.3767077041662</v>
      </c>
      <c r="AU97" s="4">
        <f t="shared" si="134"/>
        <v>20995.260246225</v>
      </c>
      <c r="AV97" s="4">
        <f t="shared" si="115"/>
        <v>291107.16632907081</v>
      </c>
      <c r="AW97" s="33"/>
      <c r="AX97" s="51">
        <f>S97/30*5</f>
        <v>2570.833333333333</v>
      </c>
      <c r="AY97" s="51">
        <f t="shared" si="116"/>
        <v>347.0625</v>
      </c>
      <c r="AZ97" s="51">
        <f>S97/30*5*0.03</f>
        <v>77.124999999999986</v>
      </c>
      <c r="BA97" s="51">
        <f>AB97/30*5</f>
        <v>125.93920770416666</v>
      </c>
      <c r="BB97" s="51">
        <f>S97/30*5*0.02</f>
        <v>51.416666666666664</v>
      </c>
      <c r="BC97" s="52">
        <f t="shared" ref="BC97:BC102" si="137">+AX97+AY97+AZ97+BA97+BB97-AT97</f>
        <v>0</v>
      </c>
      <c r="BD97" s="97"/>
      <c r="BE97" s="97"/>
      <c r="BF97" s="97">
        <f t="shared" si="117"/>
        <v>514.16666666666663</v>
      </c>
      <c r="BG97" s="97">
        <f t="shared" si="118"/>
        <v>612.78383333333329</v>
      </c>
      <c r="BH97" s="97">
        <f t="shared" si="119"/>
        <v>429.012</v>
      </c>
      <c r="BI97" s="97">
        <f t="shared" si="120"/>
        <v>6308.9999999999991</v>
      </c>
      <c r="BJ97" s="97">
        <f t="shared" si="121"/>
        <v>18383.514999999999</v>
      </c>
      <c r="BK97" s="97">
        <f t="shared" si="122"/>
        <v>181.11772499999998</v>
      </c>
      <c r="BL97" s="97">
        <f t="shared" si="123"/>
        <v>145.505521225</v>
      </c>
      <c r="BM97" s="97">
        <f t="shared" si="124"/>
        <v>755.63524622499995</v>
      </c>
      <c r="BN97" s="97">
        <f t="shared" si="135"/>
        <v>0</v>
      </c>
    </row>
    <row r="98" spans="1:66" s="179" customFormat="1" ht="20.399999999999999" x14ac:dyDescent="0.25">
      <c r="A98" s="96">
        <v>80</v>
      </c>
      <c r="B98" s="17">
        <v>29</v>
      </c>
      <c r="C98" s="5" t="s">
        <v>43</v>
      </c>
      <c r="D98" s="5" t="s">
        <v>44</v>
      </c>
      <c r="E98" s="6">
        <v>15</v>
      </c>
      <c r="F98" s="6">
        <v>539</v>
      </c>
      <c r="G98" s="168">
        <v>2021</v>
      </c>
      <c r="H98" s="214" t="s">
        <v>563</v>
      </c>
      <c r="I98" s="13" t="s">
        <v>564</v>
      </c>
      <c r="J98" s="2" t="s">
        <v>458</v>
      </c>
      <c r="K98" s="170">
        <v>41688</v>
      </c>
      <c r="L98" s="180">
        <v>2</v>
      </c>
      <c r="M98" s="180">
        <v>8</v>
      </c>
      <c r="N98" s="172" t="s">
        <v>45</v>
      </c>
      <c r="O98" s="173" t="s">
        <v>488</v>
      </c>
      <c r="P98" s="18" t="s">
        <v>137</v>
      </c>
      <c r="Q98" s="18" t="s">
        <v>138</v>
      </c>
      <c r="R98" s="2">
        <v>2</v>
      </c>
      <c r="S98" s="199">
        <v>8079</v>
      </c>
      <c r="T98" s="199">
        <v>500</v>
      </c>
      <c r="U98" s="200">
        <f t="shared" si="132"/>
        <v>8579</v>
      </c>
      <c r="V98" s="9"/>
      <c r="W98" s="9">
        <f t="shared" si="104"/>
        <v>1346.5</v>
      </c>
      <c r="X98" s="10">
        <f t="shared" si="105"/>
        <v>14298.333333333332</v>
      </c>
      <c r="Y98" s="4">
        <f t="shared" si="106"/>
        <v>4039.5</v>
      </c>
      <c r="Z98" s="4">
        <f t="shared" si="107"/>
        <v>1090.665</v>
      </c>
      <c r="AA98" s="4">
        <f t="shared" si="108"/>
        <v>242.37</v>
      </c>
      <c r="AB98" s="11">
        <f t="shared" si="133"/>
        <v>555.01527366300002</v>
      </c>
      <c r="AC98" s="4">
        <f t="shared" si="110"/>
        <v>161.58000000000001</v>
      </c>
      <c r="AD98" s="225">
        <v>667</v>
      </c>
      <c r="AE98" s="225">
        <v>70</v>
      </c>
      <c r="AF98" s="249">
        <f t="shared" si="111"/>
        <v>737</v>
      </c>
      <c r="AG98" s="200">
        <v>425</v>
      </c>
      <c r="AH98" s="200">
        <v>30</v>
      </c>
      <c r="AI98" s="240">
        <f t="shared" si="112"/>
        <v>455</v>
      </c>
      <c r="AJ98" s="12"/>
      <c r="AK98" s="4"/>
      <c r="AL98" s="4"/>
      <c r="AM98" s="4"/>
      <c r="AN98" s="4"/>
      <c r="AO98" s="4"/>
      <c r="AP98" s="4"/>
      <c r="AQ98" s="4"/>
      <c r="AR98" s="20"/>
      <c r="AS98" s="4"/>
      <c r="AT98" s="4">
        <f t="shared" si="136"/>
        <v>1688.1050456104999</v>
      </c>
      <c r="AU98" s="4">
        <f t="shared" si="134"/>
        <v>11720.630273663002</v>
      </c>
      <c r="AV98" s="4">
        <f t="shared" si="115"/>
        <v>162020.00166289986</v>
      </c>
      <c r="AW98" s="33"/>
      <c r="AX98" s="51">
        <f t="shared" si="125"/>
        <v>1346.5</v>
      </c>
      <c r="AY98" s="51">
        <f t="shared" si="116"/>
        <v>181.7775</v>
      </c>
      <c r="AZ98" s="51">
        <f t="shared" si="126"/>
        <v>40.394999999999996</v>
      </c>
      <c r="BA98" s="51">
        <f t="shared" si="127"/>
        <v>92.502545610500007</v>
      </c>
      <c r="BB98" s="51">
        <f t="shared" si="128"/>
        <v>26.93</v>
      </c>
      <c r="BC98" s="52">
        <f t="shared" si="137"/>
        <v>0</v>
      </c>
      <c r="BD98" s="97"/>
      <c r="BE98" s="97"/>
      <c r="BF98" s="97">
        <f t="shared" si="117"/>
        <v>269.3</v>
      </c>
      <c r="BG98" s="97">
        <f t="shared" si="118"/>
        <v>320.95174000000003</v>
      </c>
      <c r="BH98" s="97">
        <f t="shared" si="119"/>
        <v>429.012</v>
      </c>
      <c r="BI98" s="97">
        <f t="shared" si="120"/>
        <v>6308.9999999999991</v>
      </c>
      <c r="BJ98" s="97">
        <f t="shared" si="121"/>
        <v>9628.5522000000001</v>
      </c>
      <c r="BK98" s="97">
        <f t="shared" si="122"/>
        <v>49.793283000000017</v>
      </c>
      <c r="BL98" s="97">
        <f t="shared" si="123"/>
        <v>76.209990662999999</v>
      </c>
      <c r="BM98" s="97">
        <f t="shared" si="124"/>
        <v>555.01527366300002</v>
      </c>
      <c r="BN98" s="97">
        <f t="shared" si="135"/>
        <v>0</v>
      </c>
    </row>
    <row r="99" spans="1:66" s="179" customFormat="1" ht="12.75" customHeight="1" x14ac:dyDescent="0.25">
      <c r="A99" s="96">
        <v>81</v>
      </c>
      <c r="B99" s="17">
        <v>29</v>
      </c>
      <c r="C99" s="5" t="s">
        <v>43</v>
      </c>
      <c r="D99" s="5" t="s">
        <v>44</v>
      </c>
      <c r="E99" s="6">
        <v>15</v>
      </c>
      <c r="F99" s="6">
        <v>539</v>
      </c>
      <c r="G99" s="168">
        <v>2037</v>
      </c>
      <c r="H99" s="169" t="s">
        <v>619</v>
      </c>
      <c r="I99" s="2" t="s">
        <v>620</v>
      </c>
      <c r="J99" s="2" t="s">
        <v>467</v>
      </c>
      <c r="K99" s="170">
        <v>41899</v>
      </c>
      <c r="L99" s="180">
        <v>1</v>
      </c>
      <c r="M99" s="180">
        <v>12</v>
      </c>
      <c r="N99" s="172" t="s">
        <v>63</v>
      </c>
      <c r="O99" s="173" t="s">
        <v>181</v>
      </c>
      <c r="P99" s="18" t="s">
        <v>137</v>
      </c>
      <c r="Q99" s="18" t="s">
        <v>533</v>
      </c>
      <c r="R99" s="2">
        <v>2</v>
      </c>
      <c r="S99" s="175">
        <v>10661</v>
      </c>
      <c r="T99" s="175">
        <v>500</v>
      </c>
      <c r="U99" s="176">
        <f t="shared" si="132"/>
        <v>11161</v>
      </c>
      <c r="V99" s="9"/>
      <c r="W99" s="9">
        <f t="shared" si="104"/>
        <v>1776.8333333333335</v>
      </c>
      <c r="X99" s="10">
        <f t="shared" si="105"/>
        <v>18601.666666666668</v>
      </c>
      <c r="Y99" s="4">
        <f t="shared" si="106"/>
        <v>5330.5</v>
      </c>
      <c r="Z99" s="4">
        <f t="shared" si="107"/>
        <v>1439.2350000000001</v>
      </c>
      <c r="AA99" s="4">
        <f t="shared" si="108"/>
        <v>319.83</v>
      </c>
      <c r="AB99" s="11">
        <f t="shared" si="133"/>
        <v>625.52994411700001</v>
      </c>
      <c r="AC99" s="4">
        <f t="shared" si="110"/>
        <v>213.22</v>
      </c>
      <c r="AD99" s="182">
        <v>951</v>
      </c>
      <c r="AE99" s="182">
        <v>70</v>
      </c>
      <c r="AF99" s="249">
        <f t="shared" si="111"/>
        <v>1021</v>
      </c>
      <c r="AG99" s="178">
        <v>606</v>
      </c>
      <c r="AH99" s="178">
        <v>30</v>
      </c>
      <c r="AI99" s="240">
        <f t="shared" si="112"/>
        <v>636</v>
      </c>
      <c r="AJ99" s="12"/>
      <c r="AK99" s="4"/>
      <c r="AL99" s="4"/>
      <c r="AM99" s="4"/>
      <c r="AN99" s="4"/>
      <c r="AO99" s="4"/>
      <c r="AP99" s="4"/>
      <c r="AQ99" s="4"/>
      <c r="AR99" s="20"/>
      <c r="AS99" s="20"/>
      <c r="AT99" s="4">
        <f t="shared" si="136"/>
        <v>2209.8024906861669</v>
      </c>
      <c r="AU99" s="4">
        <f t="shared" si="134"/>
        <v>15315.814944117001</v>
      </c>
      <c r="AV99" s="4">
        <f t="shared" si="115"/>
        <v>211708.58182009016</v>
      </c>
      <c r="AW99" s="33"/>
      <c r="AX99" s="51">
        <f t="shared" si="125"/>
        <v>1776.8333333333335</v>
      </c>
      <c r="AY99" s="51">
        <f t="shared" si="116"/>
        <v>239.87250000000003</v>
      </c>
      <c r="AZ99" s="51">
        <f t="shared" si="126"/>
        <v>53.305</v>
      </c>
      <c r="BA99" s="51">
        <f t="shared" si="127"/>
        <v>104.25499068616666</v>
      </c>
      <c r="BB99" s="51">
        <f t="shared" si="128"/>
        <v>35.536666666666669</v>
      </c>
      <c r="BC99" s="52">
        <f t="shared" si="137"/>
        <v>0</v>
      </c>
      <c r="BD99" s="97"/>
      <c r="BE99" s="97"/>
      <c r="BF99" s="97">
        <f t="shared" si="117"/>
        <v>355.36666666666667</v>
      </c>
      <c r="BG99" s="97">
        <f t="shared" si="118"/>
        <v>423.5259933333333</v>
      </c>
      <c r="BH99" s="97">
        <f t="shared" si="119"/>
        <v>429.012</v>
      </c>
      <c r="BI99" s="97">
        <f t="shared" si="120"/>
        <v>6308.9999999999991</v>
      </c>
      <c r="BJ99" s="97">
        <f t="shared" si="121"/>
        <v>12705.779799999998</v>
      </c>
      <c r="BK99" s="97">
        <f t="shared" si="122"/>
        <v>95.951696999999982</v>
      </c>
      <c r="BL99" s="97">
        <f t="shared" si="123"/>
        <v>100.56624711699999</v>
      </c>
      <c r="BM99" s="97">
        <f t="shared" si="124"/>
        <v>625.52994411700001</v>
      </c>
      <c r="BN99" s="97">
        <f t="shared" si="135"/>
        <v>0</v>
      </c>
    </row>
    <row r="100" spans="1:66" s="179" customFormat="1" ht="12.75" customHeight="1" x14ac:dyDescent="0.25">
      <c r="A100" s="96">
        <v>82</v>
      </c>
      <c r="B100" s="17">
        <v>29</v>
      </c>
      <c r="C100" s="5" t="s">
        <v>43</v>
      </c>
      <c r="D100" s="5" t="s">
        <v>44</v>
      </c>
      <c r="E100" s="6">
        <v>15</v>
      </c>
      <c r="F100" s="6">
        <v>539</v>
      </c>
      <c r="G100" s="168">
        <v>2057</v>
      </c>
      <c r="H100" s="169" t="s">
        <v>646</v>
      </c>
      <c r="I100" s="2" t="s">
        <v>647</v>
      </c>
      <c r="J100" s="2" t="s">
        <v>467</v>
      </c>
      <c r="K100" s="170">
        <v>42011</v>
      </c>
      <c r="L100" s="180">
        <v>1</v>
      </c>
      <c r="M100" s="180">
        <v>12</v>
      </c>
      <c r="N100" s="172" t="s">
        <v>63</v>
      </c>
      <c r="O100" s="173" t="s">
        <v>181</v>
      </c>
      <c r="P100" s="18" t="s">
        <v>137</v>
      </c>
      <c r="Q100" s="18" t="s">
        <v>533</v>
      </c>
      <c r="R100" s="2">
        <v>2</v>
      </c>
      <c r="S100" s="175">
        <v>10661</v>
      </c>
      <c r="T100" s="175">
        <v>500</v>
      </c>
      <c r="U100" s="176">
        <f t="shared" si="132"/>
        <v>11161</v>
      </c>
      <c r="V100" s="9"/>
      <c r="W100" s="9">
        <f>+S100/30*20*0.25</f>
        <v>1776.8333333333335</v>
      </c>
      <c r="X100" s="10">
        <f>+U100/30*50</f>
        <v>18601.666666666668</v>
      </c>
      <c r="Y100" s="4">
        <f>S100/2</f>
        <v>5330.5</v>
      </c>
      <c r="Z100" s="4">
        <f t="shared" si="107"/>
        <v>1439.2350000000001</v>
      </c>
      <c r="AA100" s="4">
        <f>S100*0.03</f>
        <v>319.83</v>
      </c>
      <c r="AB100" s="11">
        <f t="shared" si="133"/>
        <v>625.52994411700001</v>
      </c>
      <c r="AC100" s="4">
        <f>S100*2%</f>
        <v>213.22</v>
      </c>
      <c r="AD100" s="182">
        <v>951</v>
      </c>
      <c r="AE100" s="182">
        <v>70</v>
      </c>
      <c r="AF100" s="249">
        <f t="shared" si="111"/>
        <v>1021</v>
      </c>
      <c r="AG100" s="178">
        <v>606</v>
      </c>
      <c r="AH100" s="178">
        <v>30</v>
      </c>
      <c r="AI100" s="240">
        <f t="shared" si="112"/>
        <v>636</v>
      </c>
      <c r="AJ100" s="12"/>
      <c r="AK100" s="4"/>
      <c r="AL100" s="4"/>
      <c r="AM100" s="4"/>
      <c r="AN100" s="4"/>
      <c r="AO100" s="4"/>
      <c r="AP100" s="4"/>
      <c r="AQ100" s="4"/>
      <c r="AR100" s="20"/>
      <c r="AS100" s="20"/>
      <c r="AT100" s="4">
        <f t="shared" si="136"/>
        <v>2209.8024906861669</v>
      </c>
      <c r="AU100" s="4">
        <f t="shared" si="134"/>
        <v>15315.814944117001</v>
      </c>
      <c r="AV100" s="4">
        <f>(AU100*12)+W100+X100+Y100+AT100+AJ100+AR100</f>
        <v>211708.58182009016</v>
      </c>
      <c r="AW100" s="33"/>
      <c r="AX100" s="51">
        <f>S100/30*5</f>
        <v>1776.8333333333335</v>
      </c>
      <c r="AY100" s="51">
        <f t="shared" si="116"/>
        <v>239.87250000000003</v>
      </c>
      <c r="AZ100" s="51">
        <f>S100/30*5*0.03</f>
        <v>53.305</v>
      </c>
      <c r="BA100" s="51">
        <f>AB100/30*5</f>
        <v>104.25499068616666</v>
      </c>
      <c r="BB100" s="51">
        <f>S100/30*5*0.02</f>
        <v>35.536666666666669</v>
      </c>
      <c r="BC100" s="52">
        <f t="shared" si="137"/>
        <v>0</v>
      </c>
      <c r="BD100" s="97"/>
      <c r="BE100" s="97"/>
      <c r="BF100" s="97">
        <f t="shared" si="117"/>
        <v>355.36666666666667</v>
      </c>
      <c r="BG100" s="97">
        <f t="shared" si="118"/>
        <v>423.5259933333333</v>
      </c>
      <c r="BH100" s="97">
        <f t="shared" si="119"/>
        <v>429.012</v>
      </c>
      <c r="BI100" s="97">
        <f t="shared" si="120"/>
        <v>6308.9999999999991</v>
      </c>
      <c r="BJ100" s="97">
        <f t="shared" si="121"/>
        <v>12705.779799999998</v>
      </c>
      <c r="BK100" s="97">
        <f t="shared" si="122"/>
        <v>95.951696999999982</v>
      </c>
      <c r="BL100" s="97">
        <f t="shared" si="123"/>
        <v>100.56624711699999</v>
      </c>
      <c r="BM100" s="97">
        <f t="shared" si="124"/>
        <v>625.52994411700001</v>
      </c>
      <c r="BN100" s="97">
        <f t="shared" si="135"/>
        <v>0</v>
      </c>
    </row>
    <row r="101" spans="1:66" s="179" customFormat="1" ht="20.399999999999999" x14ac:dyDescent="0.25">
      <c r="A101" s="96">
        <v>83</v>
      </c>
      <c r="B101" s="17">
        <v>29</v>
      </c>
      <c r="C101" s="5" t="s">
        <v>43</v>
      </c>
      <c r="D101" s="5" t="s">
        <v>44</v>
      </c>
      <c r="E101" s="6">
        <v>15</v>
      </c>
      <c r="F101" s="6">
        <v>539</v>
      </c>
      <c r="G101" s="168"/>
      <c r="H101" s="169" t="s">
        <v>490</v>
      </c>
      <c r="I101" s="2"/>
      <c r="J101" s="2"/>
      <c r="K101" s="170"/>
      <c r="L101" s="180">
        <v>3</v>
      </c>
      <c r="M101" s="180">
        <v>8</v>
      </c>
      <c r="N101" s="172" t="s">
        <v>63</v>
      </c>
      <c r="O101" s="173" t="s">
        <v>142</v>
      </c>
      <c r="P101" s="18" t="s">
        <v>137</v>
      </c>
      <c r="Q101" s="18" t="s">
        <v>138</v>
      </c>
      <c r="R101" s="2">
        <v>2</v>
      </c>
      <c r="S101" s="175">
        <v>8469</v>
      </c>
      <c r="T101" s="175">
        <v>500</v>
      </c>
      <c r="U101" s="176">
        <f t="shared" si="132"/>
        <v>8969</v>
      </c>
      <c r="V101" s="9"/>
      <c r="W101" s="9">
        <f>+S101/30*20*0.25</f>
        <v>1411.5</v>
      </c>
      <c r="X101" s="10">
        <f>+U101/30*50</f>
        <v>14948.333333333332</v>
      </c>
      <c r="Y101" s="4">
        <f>S101/2</f>
        <v>4234.5</v>
      </c>
      <c r="Z101" s="4">
        <f t="shared" si="107"/>
        <v>1143.3150000000001</v>
      </c>
      <c r="AA101" s="4">
        <f>S101*0.03</f>
        <v>254.07</v>
      </c>
      <c r="AB101" s="11">
        <f t="shared" si="133"/>
        <v>565.66621149299999</v>
      </c>
      <c r="AC101" s="4">
        <f>S101*2%</f>
        <v>169.38</v>
      </c>
      <c r="AD101" s="182">
        <v>718</v>
      </c>
      <c r="AE101" s="182">
        <v>70</v>
      </c>
      <c r="AF101" s="249">
        <f t="shared" si="111"/>
        <v>788</v>
      </c>
      <c r="AG101" s="178">
        <v>438</v>
      </c>
      <c r="AH101" s="178">
        <v>30</v>
      </c>
      <c r="AI101" s="240">
        <f t="shared" si="112"/>
        <v>468</v>
      </c>
      <c r="AJ101" s="12"/>
      <c r="AK101" s="4"/>
      <c r="AL101" s="4"/>
      <c r="AM101" s="4"/>
      <c r="AN101" s="4"/>
      <c r="AO101" s="4"/>
      <c r="AP101" s="4"/>
      <c r="AQ101" s="4"/>
      <c r="AR101" s="20"/>
      <c r="AS101" s="20"/>
      <c r="AT101" s="4">
        <f t="shared" si="136"/>
        <v>1766.9052019155001</v>
      </c>
      <c r="AU101" s="4">
        <f t="shared" si="134"/>
        <v>12257.431211493</v>
      </c>
      <c r="AV101" s="4">
        <f>(AU101*12)+W101+X101+Y101+AT101+AJ101+AR101</f>
        <v>169450.41307316485</v>
      </c>
      <c r="AW101" s="33"/>
      <c r="AX101" s="51">
        <f>S101/30*5</f>
        <v>1411.5</v>
      </c>
      <c r="AY101" s="51">
        <f t="shared" si="116"/>
        <v>190.55250000000001</v>
      </c>
      <c r="AZ101" s="51">
        <f>S101/30*5*0.03</f>
        <v>42.344999999999999</v>
      </c>
      <c r="BA101" s="51">
        <f>AB101/30*5</f>
        <v>94.277701915499989</v>
      </c>
      <c r="BB101" s="51">
        <f>S101/30*5*0.02</f>
        <v>28.23</v>
      </c>
      <c r="BC101" s="52">
        <f t="shared" si="137"/>
        <v>0</v>
      </c>
      <c r="BD101" s="97"/>
      <c r="BE101" s="97"/>
      <c r="BF101" s="97">
        <f t="shared" si="117"/>
        <v>282.3</v>
      </c>
      <c r="BG101" s="97">
        <f t="shared" si="118"/>
        <v>336.44513999999998</v>
      </c>
      <c r="BH101" s="97">
        <f t="shared" si="119"/>
        <v>429.012</v>
      </c>
      <c r="BI101" s="97">
        <f t="shared" si="120"/>
        <v>6308.9999999999991</v>
      </c>
      <c r="BJ101" s="97">
        <f t="shared" si="121"/>
        <v>10093.3542</v>
      </c>
      <c r="BK101" s="97">
        <f t="shared" si="122"/>
        <v>56.765313000000006</v>
      </c>
      <c r="BL101" s="97">
        <f t="shared" si="123"/>
        <v>79.888898492999999</v>
      </c>
      <c r="BM101" s="97">
        <f t="shared" si="124"/>
        <v>565.66621149299999</v>
      </c>
      <c r="BN101" s="97">
        <f t="shared" si="135"/>
        <v>0</v>
      </c>
    </row>
    <row r="102" spans="1:66" s="179" customFormat="1" x14ac:dyDescent="0.25">
      <c r="A102" s="96">
        <v>84</v>
      </c>
      <c r="B102" s="17">
        <v>29</v>
      </c>
      <c r="C102" s="5" t="s">
        <v>43</v>
      </c>
      <c r="D102" s="5" t="s">
        <v>44</v>
      </c>
      <c r="E102" s="6">
        <v>15</v>
      </c>
      <c r="F102" s="6">
        <v>539</v>
      </c>
      <c r="G102" s="168"/>
      <c r="H102" s="214" t="s">
        <v>540</v>
      </c>
      <c r="I102" s="2"/>
      <c r="J102" s="2"/>
      <c r="K102" s="170"/>
      <c r="L102" s="180">
        <v>1</v>
      </c>
      <c r="M102" s="180">
        <v>8</v>
      </c>
      <c r="N102" s="172" t="s">
        <v>63</v>
      </c>
      <c r="O102" s="173" t="s">
        <v>181</v>
      </c>
      <c r="P102" s="18" t="s">
        <v>137</v>
      </c>
      <c r="Q102" s="18" t="s">
        <v>533</v>
      </c>
      <c r="R102" s="2">
        <v>2</v>
      </c>
      <c r="S102" s="199">
        <v>7707</v>
      </c>
      <c r="T102" s="199">
        <v>500</v>
      </c>
      <c r="U102" s="200">
        <f t="shared" si="132"/>
        <v>8207</v>
      </c>
      <c r="V102" s="9"/>
      <c r="W102" s="9">
        <f>+S102/30*20*0.25</f>
        <v>1284.5</v>
      </c>
      <c r="X102" s="10">
        <f>+U102/30*50</f>
        <v>13678.333333333334</v>
      </c>
      <c r="Y102" s="4">
        <f>S102/2</f>
        <v>3853.5</v>
      </c>
      <c r="Z102" s="4">
        <f t="shared" si="107"/>
        <v>1040.4450000000002</v>
      </c>
      <c r="AA102" s="4">
        <f>S102*0.03</f>
        <v>231.20999999999998</v>
      </c>
      <c r="AB102" s="11">
        <f t="shared" si="133"/>
        <v>544.85591757899999</v>
      </c>
      <c r="AC102" s="4">
        <f>S102*2%</f>
        <v>154.14000000000001</v>
      </c>
      <c r="AD102" s="225">
        <v>647</v>
      </c>
      <c r="AE102" s="225">
        <v>70</v>
      </c>
      <c r="AF102" s="249">
        <f t="shared" si="111"/>
        <v>717</v>
      </c>
      <c r="AG102" s="200">
        <v>417</v>
      </c>
      <c r="AH102" s="200">
        <v>30</v>
      </c>
      <c r="AI102" s="240">
        <f t="shared" si="112"/>
        <v>447</v>
      </c>
      <c r="AJ102" s="12"/>
      <c r="AK102" s="4"/>
      <c r="AL102" s="4"/>
      <c r="AM102" s="4"/>
      <c r="AN102" s="4"/>
      <c r="AO102" s="4"/>
      <c r="AP102" s="4"/>
      <c r="AQ102" s="4"/>
      <c r="AR102" s="20"/>
      <c r="AS102" s="20"/>
      <c r="AT102" s="4">
        <f t="shared" si="136"/>
        <v>1612.9418195965002</v>
      </c>
      <c r="AU102" s="4">
        <f t="shared" si="134"/>
        <v>11241.650917578998</v>
      </c>
      <c r="AV102" s="4">
        <f t="shared" si="115"/>
        <v>155329.08616387783</v>
      </c>
      <c r="AW102" s="33"/>
      <c r="AX102" s="51">
        <f>S102/30*5</f>
        <v>1284.5</v>
      </c>
      <c r="AY102" s="51">
        <f t="shared" si="116"/>
        <v>173.4075</v>
      </c>
      <c r="AZ102" s="51">
        <f>S102/30*5*0.03</f>
        <v>38.534999999999997</v>
      </c>
      <c r="BA102" s="51">
        <f>AB102/30*5</f>
        <v>90.809319596500004</v>
      </c>
      <c r="BB102" s="51">
        <f>S102/30*5*0.02</f>
        <v>25.69</v>
      </c>
      <c r="BC102" s="52">
        <f t="shared" si="137"/>
        <v>0</v>
      </c>
      <c r="BD102" s="97"/>
      <c r="BE102" s="97"/>
      <c r="BF102" s="97">
        <f t="shared" si="117"/>
        <v>256.89999999999998</v>
      </c>
      <c r="BG102" s="97">
        <f t="shared" si="118"/>
        <v>306.17341999999996</v>
      </c>
      <c r="BH102" s="97">
        <f t="shared" si="119"/>
        <v>429.012</v>
      </c>
      <c r="BI102" s="97">
        <f t="shared" si="120"/>
        <v>6308.9999999999991</v>
      </c>
      <c r="BJ102" s="97">
        <f t="shared" si="121"/>
        <v>9185.2025999999987</v>
      </c>
      <c r="BK102" s="97">
        <f t="shared" si="122"/>
        <v>43.143038999999995</v>
      </c>
      <c r="BL102" s="97">
        <f t="shared" si="123"/>
        <v>72.700878578999991</v>
      </c>
      <c r="BM102" s="97">
        <f t="shared" si="124"/>
        <v>544.85591757899999</v>
      </c>
      <c r="BN102" s="97">
        <f t="shared" si="135"/>
        <v>0</v>
      </c>
    </row>
    <row r="103" spans="1:66" s="33" customFormat="1" ht="12.75" customHeight="1" x14ac:dyDescent="0.25">
      <c r="A103" s="96"/>
      <c r="B103" s="17"/>
      <c r="C103" s="5"/>
      <c r="D103" s="5"/>
      <c r="E103" s="6"/>
      <c r="F103" s="6"/>
      <c r="G103" s="72"/>
      <c r="H103" s="72"/>
      <c r="I103" s="54"/>
      <c r="J103" s="72"/>
      <c r="K103" s="72"/>
      <c r="L103" s="8"/>
      <c r="M103" s="8"/>
      <c r="N103" s="2"/>
      <c r="O103" s="73"/>
      <c r="P103" s="18"/>
      <c r="Q103" s="18"/>
      <c r="R103" s="2"/>
      <c r="S103" s="9"/>
      <c r="T103" s="23"/>
      <c r="U103" s="4"/>
      <c r="V103" s="9"/>
      <c r="W103" s="9"/>
      <c r="X103" s="10"/>
      <c r="Y103" s="4"/>
      <c r="Z103" s="4"/>
      <c r="AA103" s="4"/>
      <c r="AB103" s="11"/>
      <c r="AC103" s="4"/>
      <c r="AD103" s="35"/>
      <c r="AE103" s="35"/>
      <c r="AF103" s="255"/>
      <c r="AG103" s="34"/>
      <c r="AH103" s="34"/>
      <c r="AI103" s="266"/>
      <c r="AJ103" s="12"/>
      <c r="AK103" s="4"/>
      <c r="AL103" s="4"/>
      <c r="AM103" s="4"/>
      <c r="AN103" s="4"/>
      <c r="AO103" s="4"/>
      <c r="AP103" s="4"/>
      <c r="AQ103" s="4"/>
      <c r="AR103" s="20"/>
      <c r="AS103" s="20"/>
      <c r="AT103" s="4"/>
      <c r="AU103" s="4"/>
      <c r="AV103" s="4"/>
      <c r="AX103" s="51"/>
      <c r="AY103" s="51"/>
      <c r="AZ103" s="51"/>
      <c r="BA103" s="51"/>
      <c r="BB103" s="51"/>
      <c r="BC103" s="52">
        <f t="shared" si="129"/>
        <v>0</v>
      </c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>
        <f t="shared" si="130"/>
        <v>0</v>
      </c>
    </row>
    <row r="104" spans="1:66" s="33" customFormat="1" ht="12.75" customHeight="1" x14ac:dyDescent="0.25">
      <c r="A104" s="96"/>
      <c r="B104" s="17"/>
      <c r="C104" s="5"/>
      <c r="D104" s="5"/>
      <c r="E104" s="6"/>
      <c r="F104" s="6"/>
      <c r="G104" s="6"/>
      <c r="H104" s="15" t="s">
        <v>185</v>
      </c>
      <c r="I104" s="2"/>
      <c r="J104" s="2"/>
      <c r="K104" s="2"/>
      <c r="L104" s="8"/>
      <c r="M104" s="8"/>
      <c r="N104" s="2"/>
      <c r="O104" s="18"/>
      <c r="P104" s="2"/>
      <c r="Q104" s="2"/>
      <c r="R104" s="2"/>
      <c r="S104" s="9"/>
      <c r="T104" s="23"/>
      <c r="U104" s="4"/>
      <c r="V104" s="9"/>
      <c r="W104" s="9"/>
      <c r="X104" s="10"/>
      <c r="Y104" s="4"/>
      <c r="Z104" s="4"/>
      <c r="AA104" s="4"/>
      <c r="AB104" s="11"/>
      <c r="AC104" s="4"/>
      <c r="AD104" s="37"/>
      <c r="AE104" s="37"/>
      <c r="AF104" s="257"/>
      <c r="AG104" s="34"/>
      <c r="AH104" s="34"/>
      <c r="AI104" s="266"/>
      <c r="AJ104" s="12"/>
      <c r="AK104" s="4"/>
      <c r="AL104" s="4"/>
      <c r="AM104" s="4"/>
      <c r="AN104" s="4"/>
      <c r="AO104" s="4"/>
      <c r="AP104" s="4"/>
      <c r="AQ104" s="4"/>
      <c r="AR104" s="20"/>
      <c r="AS104" s="20"/>
      <c r="AT104" s="4"/>
      <c r="AU104" s="4"/>
      <c r="AV104" s="4"/>
      <c r="AX104" s="51"/>
      <c r="AY104" s="51"/>
      <c r="AZ104" s="51"/>
      <c r="BA104" s="51"/>
      <c r="BB104" s="51"/>
      <c r="BC104" s="52">
        <f t="shared" si="129"/>
        <v>0</v>
      </c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>
        <f t="shared" si="130"/>
        <v>0</v>
      </c>
    </row>
    <row r="105" spans="1:66" s="179" customFormat="1" x14ac:dyDescent="0.25">
      <c r="A105" s="96">
        <v>85</v>
      </c>
      <c r="B105" s="17">
        <v>29</v>
      </c>
      <c r="C105" s="5" t="s">
        <v>43</v>
      </c>
      <c r="D105" s="5" t="s">
        <v>44</v>
      </c>
      <c r="E105" s="6">
        <v>15</v>
      </c>
      <c r="F105" s="6">
        <v>539</v>
      </c>
      <c r="G105" s="168">
        <v>166</v>
      </c>
      <c r="H105" s="169" t="s">
        <v>198</v>
      </c>
      <c r="I105" s="2" t="s">
        <v>199</v>
      </c>
      <c r="J105" s="2" t="s">
        <v>467</v>
      </c>
      <c r="K105" s="170">
        <v>34167</v>
      </c>
      <c r="L105" s="180">
        <v>4</v>
      </c>
      <c r="M105" s="180">
        <v>8</v>
      </c>
      <c r="N105" s="172" t="s">
        <v>63</v>
      </c>
      <c r="O105" s="173" t="s">
        <v>451</v>
      </c>
      <c r="P105" s="18" t="s">
        <v>185</v>
      </c>
      <c r="Q105" s="18" t="s">
        <v>533</v>
      </c>
      <c r="R105" s="2">
        <v>2</v>
      </c>
      <c r="S105" s="199">
        <v>8838</v>
      </c>
      <c r="T105" s="199">
        <v>500</v>
      </c>
      <c r="U105" s="200">
        <f t="shared" ref="U105:U125" si="138">SUM(S105+T105)</f>
        <v>9338</v>
      </c>
      <c r="V105" s="9">
        <v>350.5</v>
      </c>
      <c r="W105" s="9">
        <f t="shared" ref="W105:W126" si="139">+S105/30*20*0.25</f>
        <v>1473</v>
      </c>
      <c r="X105" s="10">
        <f t="shared" ref="X105:X126" si="140">+U105/30*50</f>
        <v>15563.333333333332</v>
      </c>
      <c r="Y105" s="4">
        <f t="shared" ref="Y105:Y126" si="141">S105/2</f>
        <v>4419</v>
      </c>
      <c r="Z105" s="4">
        <f t="shared" ref="Z105:Z126" si="142">S105*13.5%</f>
        <v>1193.1300000000001</v>
      </c>
      <c r="AA105" s="4">
        <f t="shared" ref="AA105:AA126" si="143">S105*0.03</f>
        <v>265.14</v>
      </c>
      <c r="AB105" s="11">
        <f t="shared" ref="AB105:AB126" si="144">+BM105</f>
        <v>575.74363728600008</v>
      </c>
      <c r="AC105" s="4">
        <f t="shared" ref="AC105:AC126" si="145">S105*2%</f>
        <v>176.76</v>
      </c>
      <c r="AD105" s="225">
        <v>732</v>
      </c>
      <c r="AE105" s="225">
        <v>70</v>
      </c>
      <c r="AF105" s="241">
        <f>AD105+AE105</f>
        <v>802</v>
      </c>
      <c r="AG105" s="200">
        <v>452</v>
      </c>
      <c r="AH105" s="200">
        <v>30</v>
      </c>
      <c r="AI105" s="240">
        <f t="shared" ref="AI105:AI126" si="146">AG105+AH105</f>
        <v>482</v>
      </c>
      <c r="AJ105" s="12"/>
      <c r="AK105" s="4"/>
      <c r="AL105" s="4"/>
      <c r="AM105" s="4"/>
      <c r="AN105" s="4"/>
      <c r="AO105" s="4"/>
      <c r="AP105" s="4"/>
      <c r="AQ105" s="4"/>
      <c r="AR105" s="20"/>
      <c r="AS105" s="20"/>
      <c r="AT105" s="4">
        <f t="shared" ref="AT105:AT126" si="147">S105/30*5+Z105/30*5+AA105/30*5+AB105/30*5+AC105/30*5</f>
        <v>1841.4622728810002</v>
      </c>
      <c r="AU105" s="4">
        <f t="shared" ref="AU105:AU126" si="148">+U105+V105+Z105+AA105+AB105+AC105+AD105+AG105+AO105</f>
        <v>13083.273637286</v>
      </c>
      <c r="AV105" s="4">
        <f t="shared" ref="AV105:AV126" si="149">(AU105*12)+W105+X105+Y105+AT105+AJ105+AR105</f>
        <v>180296.07925364634</v>
      </c>
      <c r="AW105" s="33"/>
      <c r="AX105" s="51">
        <f>S105/30*5</f>
        <v>1473</v>
      </c>
      <c r="AY105" s="51">
        <f t="shared" ref="AY105:AY126" si="150">S105/30*5*0.135</f>
        <v>198.85500000000002</v>
      </c>
      <c r="AZ105" s="51">
        <f>S105/30*5*0.03</f>
        <v>44.19</v>
      </c>
      <c r="BA105" s="51">
        <f>AB105/30*5</f>
        <v>95.957272881000009</v>
      </c>
      <c r="BB105" s="51">
        <f>S105/30*5*0.02</f>
        <v>29.46</v>
      </c>
      <c r="BC105" s="52">
        <f t="shared" si="129"/>
        <v>0</v>
      </c>
      <c r="BD105" s="97"/>
      <c r="BE105" s="97"/>
      <c r="BF105" s="97">
        <f t="shared" ref="BF105:BF126" si="151">S105/30</f>
        <v>294.60000000000002</v>
      </c>
      <c r="BG105" s="97">
        <f t="shared" ref="BG105:BG126" si="152">BF105*1.1918</f>
        <v>351.10428000000002</v>
      </c>
      <c r="BH105" s="97">
        <f t="shared" ref="BH105:BH126" si="153">70.1*30*20.4%</f>
        <v>429.012</v>
      </c>
      <c r="BI105" s="97">
        <f t="shared" ref="BI105:BI126" si="154">70.1*3*30</f>
        <v>6308.9999999999991</v>
      </c>
      <c r="BJ105" s="97">
        <f t="shared" ref="BJ105:BJ126" si="155">BG105*30</f>
        <v>10533.128400000001</v>
      </c>
      <c r="BK105" s="97">
        <f t="shared" ref="BK105:BK126" si="156">(BJ105-BI105)*1.5%</f>
        <v>63.361926000000032</v>
      </c>
      <c r="BL105" s="97">
        <f t="shared" ref="BL105:BL126" si="157">BG105*30*0.7915%</f>
        <v>83.369711286000012</v>
      </c>
      <c r="BM105" s="97">
        <f t="shared" ref="BM105:BM126" si="158">BH105+BK105+BL105</f>
        <v>575.74363728600008</v>
      </c>
      <c r="BN105" s="97">
        <f t="shared" si="130"/>
        <v>0</v>
      </c>
    </row>
    <row r="106" spans="1:66" s="179" customFormat="1" x14ac:dyDescent="0.25">
      <c r="A106" s="96">
        <v>86</v>
      </c>
      <c r="B106" s="17">
        <v>29</v>
      </c>
      <c r="C106" s="5" t="s">
        <v>43</v>
      </c>
      <c r="D106" s="5" t="s">
        <v>44</v>
      </c>
      <c r="E106" s="6">
        <v>15</v>
      </c>
      <c r="F106" s="6">
        <v>539</v>
      </c>
      <c r="G106" s="168">
        <v>190</v>
      </c>
      <c r="H106" s="169" t="s">
        <v>217</v>
      </c>
      <c r="I106" s="17" t="s">
        <v>218</v>
      </c>
      <c r="J106" s="2" t="s">
        <v>467</v>
      </c>
      <c r="K106" s="222">
        <v>31138</v>
      </c>
      <c r="L106" s="180">
        <v>2</v>
      </c>
      <c r="M106" s="180">
        <v>8</v>
      </c>
      <c r="N106" s="172" t="s">
        <v>63</v>
      </c>
      <c r="O106" s="173" t="s">
        <v>204</v>
      </c>
      <c r="P106" s="18" t="s">
        <v>185</v>
      </c>
      <c r="Q106" s="18" t="s">
        <v>533</v>
      </c>
      <c r="R106" s="2">
        <v>2</v>
      </c>
      <c r="S106" s="199">
        <v>8079</v>
      </c>
      <c r="T106" s="199">
        <v>500</v>
      </c>
      <c r="U106" s="200">
        <f t="shared" si="138"/>
        <v>8579</v>
      </c>
      <c r="V106" s="9">
        <v>420.6</v>
      </c>
      <c r="W106" s="9">
        <f t="shared" si="139"/>
        <v>1346.5</v>
      </c>
      <c r="X106" s="10">
        <f t="shared" si="140"/>
        <v>14298.333333333332</v>
      </c>
      <c r="Y106" s="4">
        <f t="shared" si="141"/>
        <v>4039.5</v>
      </c>
      <c r="Z106" s="4">
        <f t="shared" si="142"/>
        <v>1090.665</v>
      </c>
      <c r="AA106" s="4">
        <f t="shared" si="143"/>
        <v>242.37</v>
      </c>
      <c r="AB106" s="11">
        <f t="shared" si="144"/>
        <v>555.01527366300002</v>
      </c>
      <c r="AC106" s="4">
        <f t="shared" si="145"/>
        <v>161.58000000000001</v>
      </c>
      <c r="AD106" s="225">
        <v>667</v>
      </c>
      <c r="AE106" s="225">
        <v>70</v>
      </c>
      <c r="AF106" s="241">
        <f t="shared" ref="AF106:AF126" si="159">AD106+AE106</f>
        <v>737</v>
      </c>
      <c r="AG106" s="200">
        <v>425</v>
      </c>
      <c r="AH106" s="200">
        <v>30</v>
      </c>
      <c r="AI106" s="240">
        <f t="shared" si="146"/>
        <v>455</v>
      </c>
      <c r="AJ106" s="12"/>
      <c r="AK106" s="4"/>
      <c r="AL106" s="4"/>
      <c r="AM106" s="4"/>
      <c r="AN106" s="4"/>
      <c r="AO106" s="4"/>
      <c r="AP106" s="4"/>
      <c r="AQ106" s="4"/>
      <c r="AR106" s="20"/>
      <c r="AS106" s="20"/>
      <c r="AT106" s="4">
        <f t="shared" si="147"/>
        <v>1688.1050456104999</v>
      </c>
      <c r="AU106" s="4">
        <f t="shared" si="148"/>
        <v>12141.230273663001</v>
      </c>
      <c r="AV106" s="4">
        <f t="shared" si="149"/>
        <v>167067.20166289984</v>
      </c>
      <c r="AW106" s="33"/>
      <c r="AX106" s="51">
        <f t="shared" ref="AX106:AX126" si="160">S106/30*5</f>
        <v>1346.5</v>
      </c>
      <c r="AY106" s="51">
        <f t="shared" si="150"/>
        <v>181.7775</v>
      </c>
      <c r="AZ106" s="51">
        <f t="shared" ref="AZ106:AZ126" si="161">S106/30*5*0.03</f>
        <v>40.394999999999996</v>
      </c>
      <c r="BA106" s="51">
        <f t="shared" ref="BA106:BA126" si="162">AB106/30*5</f>
        <v>92.502545610500007</v>
      </c>
      <c r="BB106" s="51">
        <f t="shared" ref="BB106:BB126" si="163">S106/30*5*0.02</f>
        <v>26.93</v>
      </c>
      <c r="BC106" s="52">
        <f t="shared" si="129"/>
        <v>0</v>
      </c>
      <c r="BD106" s="97"/>
      <c r="BE106" s="97"/>
      <c r="BF106" s="97">
        <f t="shared" si="151"/>
        <v>269.3</v>
      </c>
      <c r="BG106" s="97">
        <f t="shared" si="152"/>
        <v>320.95174000000003</v>
      </c>
      <c r="BH106" s="97">
        <f t="shared" si="153"/>
        <v>429.012</v>
      </c>
      <c r="BI106" s="97">
        <f t="shared" si="154"/>
        <v>6308.9999999999991</v>
      </c>
      <c r="BJ106" s="97">
        <f t="shared" si="155"/>
        <v>9628.5522000000001</v>
      </c>
      <c r="BK106" s="97">
        <f t="shared" si="156"/>
        <v>49.793283000000017</v>
      </c>
      <c r="BL106" s="97">
        <f t="shared" si="157"/>
        <v>76.209990662999999</v>
      </c>
      <c r="BM106" s="97">
        <f t="shared" si="158"/>
        <v>555.01527366300002</v>
      </c>
      <c r="BN106" s="97">
        <f t="shared" si="130"/>
        <v>0</v>
      </c>
    </row>
    <row r="107" spans="1:66" s="179" customFormat="1" x14ac:dyDescent="0.25">
      <c r="A107" s="96">
        <v>87</v>
      </c>
      <c r="B107" s="17">
        <v>29</v>
      </c>
      <c r="C107" s="5" t="s">
        <v>43</v>
      </c>
      <c r="D107" s="5" t="s">
        <v>44</v>
      </c>
      <c r="E107" s="6">
        <v>15</v>
      </c>
      <c r="F107" s="6">
        <v>539</v>
      </c>
      <c r="G107" s="168">
        <v>233</v>
      </c>
      <c r="H107" s="169" t="s">
        <v>208</v>
      </c>
      <c r="I107" s="2" t="s">
        <v>209</v>
      </c>
      <c r="J107" s="2" t="s">
        <v>467</v>
      </c>
      <c r="K107" s="170">
        <v>34715</v>
      </c>
      <c r="L107" s="180">
        <v>2</v>
      </c>
      <c r="M107" s="180">
        <v>8</v>
      </c>
      <c r="N107" s="172" t="s">
        <v>63</v>
      </c>
      <c r="O107" s="173" t="s">
        <v>204</v>
      </c>
      <c r="P107" s="18" t="s">
        <v>185</v>
      </c>
      <c r="Q107" s="18" t="s">
        <v>533</v>
      </c>
      <c r="R107" s="2">
        <v>2</v>
      </c>
      <c r="S107" s="199">
        <v>8079</v>
      </c>
      <c r="T107" s="199">
        <v>500</v>
      </c>
      <c r="U107" s="200">
        <f t="shared" si="138"/>
        <v>8579</v>
      </c>
      <c r="V107" s="9">
        <v>350.5</v>
      </c>
      <c r="W107" s="9">
        <f t="shared" si="139"/>
        <v>1346.5</v>
      </c>
      <c r="X107" s="10">
        <f t="shared" si="140"/>
        <v>14298.333333333332</v>
      </c>
      <c r="Y107" s="4">
        <f t="shared" si="141"/>
        <v>4039.5</v>
      </c>
      <c r="Z107" s="4">
        <f t="shared" si="142"/>
        <v>1090.665</v>
      </c>
      <c r="AA107" s="4">
        <f t="shared" si="143"/>
        <v>242.37</v>
      </c>
      <c r="AB107" s="11">
        <f t="shared" si="144"/>
        <v>555.01527366300002</v>
      </c>
      <c r="AC107" s="4">
        <f t="shared" si="145"/>
        <v>161.58000000000001</v>
      </c>
      <c r="AD107" s="225">
        <v>667</v>
      </c>
      <c r="AE107" s="225">
        <v>70</v>
      </c>
      <c r="AF107" s="241">
        <f t="shared" si="159"/>
        <v>737</v>
      </c>
      <c r="AG107" s="200">
        <v>425</v>
      </c>
      <c r="AH107" s="200">
        <v>30</v>
      </c>
      <c r="AI107" s="240">
        <f t="shared" si="146"/>
        <v>455</v>
      </c>
      <c r="AJ107" s="12"/>
      <c r="AK107" s="4"/>
      <c r="AL107" s="4"/>
      <c r="AM107" s="4"/>
      <c r="AN107" s="4"/>
      <c r="AO107" s="4"/>
      <c r="AP107" s="4"/>
      <c r="AQ107" s="4"/>
      <c r="AR107" s="20"/>
      <c r="AS107" s="20"/>
      <c r="AT107" s="4">
        <f t="shared" si="147"/>
        <v>1688.1050456104999</v>
      </c>
      <c r="AU107" s="4">
        <f t="shared" si="148"/>
        <v>12071.130273663002</v>
      </c>
      <c r="AV107" s="4">
        <f t="shared" si="149"/>
        <v>166226.00166289986</v>
      </c>
      <c r="AW107" s="33"/>
      <c r="AX107" s="51">
        <f t="shared" si="160"/>
        <v>1346.5</v>
      </c>
      <c r="AY107" s="51">
        <f t="shared" si="150"/>
        <v>181.7775</v>
      </c>
      <c r="AZ107" s="51">
        <f t="shared" si="161"/>
        <v>40.394999999999996</v>
      </c>
      <c r="BA107" s="51">
        <f t="shared" si="162"/>
        <v>92.502545610500007</v>
      </c>
      <c r="BB107" s="51">
        <f t="shared" si="163"/>
        <v>26.93</v>
      </c>
      <c r="BC107" s="52">
        <f t="shared" si="129"/>
        <v>0</v>
      </c>
      <c r="BD107" s="97"/>
      <c r="BE107" s="97"/>
      <c r="BF107" s="97">
        <f t="shared" si="151"/>
        <v>269.3</v>
      </c>
      <c r="BG107" s="97">
        <f t="shared" si="152"/>
        <v>320.95174000000003</v>
      </c>
      <c r="BH107" s="97">
        <f t="shared" si="153"/>
        <v>429.012</v>
      </c>
      <c r="BI107" s="97">
        <f t="shared" si="154"/>
        <v>6308.9999999999991</v>
      </c>
      <c r="BJ107" s="97">
        <f t="shared" si="155"/>
        <v>9628.5522000000001</v>
      </c>
      <c r="BK107" s="97">
        <f t="shared" si="156"/>
        <v>49.793283000000017</v>
      </c>
      <c r="BL107" s="97">
        <f t="shared" si="157"/>
        <v>76.209990662999999</v>
      </c>
      <c r="BM107" s="97">
        <f t="shared" si="158"/>
        <v>555.01527366300002</v>
      </c>
      <c r="BN107" s="97">
        <f t="shared" si="130"/>
        <v>0</v>
      </c>
    </row>
    <row r="108" spans="1:66" s="179" customFormat="1" x14ac:dyDescent="0.25">
      <c r="A108" s="96">
        <v>88</v>
      </c>
      <c r="B108" s="17">
        <v>29</v>
      </c>
      <c r="C108" s="5" t="s">
        <v>43</v>
      </c>
      <c r="D108" s="5" t="s">
        <v>44</v>
      </c>
      <c r="E108" s="6">
        <v>15</v>
      </c>
      <c r="F108" s="6">
        <v>539</v>
      </c>
      <c r="G108" s="168">
        <v>260</v>
      </c>
      <c r="H108" s="169" t="s">
        <v>278</v>
      </c>
      <c r="I108" s="2" t="s">
        <v>279</v>
      </c>
      <c r="J108" s="2" t="s">
        <v>467</v>
      </c>
      <c r="K108" s="170">
        <v>34115</v>
      </c>
      <c r="L108" s="180">
        <v>2</v>
      </c>
      <c r="M108" s="180">
        <v>8</v>
      </c>
      <c r="N108" s="172" t="s">
        <v>63</v>
      </c>
      <c r="O108" s="173" t="s">
        <v>204</v>
      </c>
      <c r="P108" s="18" t="s">
        <v>185</v>
      </c>
      <c r="Q108" s="18" t="s">
        <v>533</v>
      </c>
      <c r="R108" s="2">
        <v>2</v>
      </c>
      <c r="S108" s="199">
        <v>8079</v>
      </c>
      <c r="T108" s="199">
        <v>500</v>
      </c>
      <c r="U108" s="200">
        <f>SUM(S108+T108)</f>
        <v>8579</v>
      </c>
      <c r="V108" s="9">
        <v>350.5</v>
      </c>
      <c r="W108" s="9">
        <f t="shared" si="139"/>
        <v>1346.5</v>
      </c>
      <c r="X108" s="10">
        <f t="shared" si="140"/>
        <v>14298.333333333332</v>
      </c>
      <c r="Y108" s="4">
        <f t="shared" si="141"/>
        <v>4039.5</v>
      </c>
      <c r="Z108" s="4">
        <f t="shared" si="142"/>
        <v>1090.665</v>
      </c>
      <c r="AA108" s="4">
        <f t="shared" si="143"/>
        <v>242.37</v>
      </c>
      <c r="AB108" s="11">
        <f t="shared" si="144"/>
        <v>555.01527366300002</v>
      </c>
      <c r="AC108" s="4">
        <f t="shared" si="145"/>
        <v>161.58000000000001</v>
      </c>
      <c r="AD108" s="225">
        <v>667</v>
      </c>
      <c r="AE108" s="225">
        <v>70</v>
      </c>
      <c r="AF108" s="241">
        <f t="shared" si="159"/>
        <v>737</v>
      </c>
      <c r="AG108" s="200">
        <v>425</v>
      </c>
      <c r="AH108" s="200">
        <v>30</v>
      </c>
      <c r="AI108" s="240">
        <f t="shared" si="146"/>
        <v>455</v>
      </c>
      <c r="AJ108" s="12"/>
      <c r="AK108" s="4"/>
      <c r="AL108" s="4"/>
      <c r="AM108" s="4"/>
      <c r="AN108" s="4"/>
      <c r="AO108" s="4"/>
      <c r="AP108" s="4"/>
      <c r="AQ108" s="4"/>
      <c r="AR108" s="20"/>
      <c r="AS108" s="20"/>
      <c r="AT108" s="4">
        <f t="shared" si="147"/>
        <v>1688.1050456104999</v>
      </c>
      <c r="AU108" s="4">
        <f t="shared" si="148"/>
        <v>12071.130273663002</v>
      </c>
      <c r="AV108" s="4">
        <f t="shared" si="149"/>
        <v>166226.00166289986</v>
      </c>
      <c r="AW108" s="33"/>
      <c r="AX108" s="51">
        <f t="shared" si="160"/>
        <v>1346.5</v>
      </c>
      <c r="AY108" s="51">
        <f t="shared" si="150"/>
        <v>181.7775</v>
      </c>
      <c r="AZ108" s="51">
        <f t="shared" si="161"/>
        <v>40.394999999999996</v>
      </c>
      <c r="BA108" s="51">
        <f t="shared" si="162"/>
        <v>92.502545610500007</v>
      </c>
      <c r="BB108" s="51">
        <f t="shared" si="163"/>
        <v>26.93</v>
      </c>
      <c r="BC108" s="52">
        <f t="shared" si="129"/>
        <v>0</v>
      </c>
      <c r="BD108" s="97"/>
      <c r="BE108" s="97"/>
      <c r="BF108" s="97">
        <f t="shared" si="151"/>
        <v>269.3</v>
      </c>
      <c r="BG108" s="97">
        <f t="shared" si="152"/>
        <v>320.95174000000003</v>
      </c>
      <c r="BH108" s="97">
        <f t="shared" si="153"/>
        <v>429.012</v>
      </c>
      <c r="BI108" s="97">
        <f t="shared" si="154"/>
        <v>6308.9999999999991</v>
      </c>
      <c r="BJ108" s="97">
        <f t="shared" si="155"/>
        <v>9628.5522000000001</v>
      </c>
      <c r="BK108" s="97">
        <f t="shared" si="156"/>
        <v>49.793283000000017</v>
      </c>
      <c r="BL108" s="97">
        <f t="shared" si="157"/>
        <v>76.209990662999999</v>
      </c>
      <c r="BM108" s="97">
        <f t="shared" si="158"/>
        <v>555.01527366300002</v>
      </c>
      <c r="BN108" s="97">
        <f t="shared" si="130"/>
        <v>0</v>
      </c>
    </row>
    <row r="109" spans="1:66" s="179" customFormat="1" x14ac:dyDescent="0.25">
      <c r="A109" s="96">
        <v>89</v>
      </c>
      <c r="B109" s="17">
        <v>29</v>
      </c>
      <c r="C109" s="5" t="s">
        <v>43</v>
      </c>
      <c r="D109" s="5" t="s">
        <v>44</v>
      </c>
      <c r="E109" s="6">
        <v>15</v>
      </c>
      <c r="F109" s="6">
        <v>539</v>
      </c>
      <c r="G109" s="168">
        <v>710</v>
      </c>
      <c r="H109" s="169" t="s">
        <v>194</v>
      </c>
      <c r="I109" s="2" t="s">
        <v>565</v>
      </c>
      <c r="J109" s="2" t="s">
        <v>467</v>
      </c>
      <c r="K109" s="170">
        <v>33946</v>
      </c>
      <c r="L109" s="180">
        <v>2</v>
      </c>
      <c r="M109" s="180">
        <v>8</v>
      </c>
      <c r="N109" s="172" t="s">
        <v>63</v>
      </c>
      <c r="O109" s="173" t="s">
        <v>195</v>
      </c>
      <c r="P109" s="18" t="s">
        <v>185</v>
      </c>
      <c r="Q109" s="18" t="s">
        <v>533</v>
      </c>
      <c r="R109" s="2">
        <v>2</v>
      </c>
      <c r="S109" s="199">
        <v>8079</v>
      </c>
      <c r="T109" s="199">
        <v>500</v>
      </c>
      <c r="U109" s="200">
        <f t="shared" si="138"/>
        <v>8579</v>
      </c>
      <c r="V109" s="9">
        <v>350.5</v>
      </c>
      <c r="W109" s="9">
        <f t="shared" si="139"/>
        <v>1346.5</v>
      </c>
      <c r="X109" s="10">
        <f t="shared" si="140"/>
        <v>14298.333333333332</v>
      </c>
      <c r="Y109" s="4">
        <f t="shared" si="141"/>
        <v>4039.5</v>
      </c>
      <c r="Z109" s="4">
        <f t="shared" si="142"/>
        <v>1090.665</v>
      </c>
      <c r="AA109" s="4">
        <f t="shared" si="143"/>
        <v>242.37</v>
      </c>
      <c r="AB109" s="11">
        <f t="shared" si="144"/>
        <v>555.01527366300002</v>
      </c>
      <c r="AC109" s="4">
        <f t="shared" si="145"/>
        <v>161.58000000000001</v>
      </c>
      <c r="AD109" s="225">
        <v>667</v>
      </c>
      <c r="AE109" s="225">
        <v>70</v>
      </c>
      <c r="AF109" s="241">
        <f t="shared" si="159"/>
        <v>737</v>
      </c>
      <c r="AG109" s="200">
        <v>425</v>
      </c>
      <c r="AH109" s="200">
        <v>30</v>
      </c>
      <c r="AI109" s="240">
        <f t="shared" si="146"/>
        <v>455</v>
      </c>
      <c r="AJ109" s="12"/>
      <c r="AK109" s="4"/>
      <c r="AL109" s="4"/>
      <c r="AM109" s="4"/>
      <c r="AN109" s="4"/>
      <c r="AO109" s="4"/>
      <c r="AP109" s="4"/>
      <c r="AQ109" s="4"/>
      <c r="AR109" s="20"/>
      <c r="AS109" s="20"/>
      <c r="AT109" s="4">
        <f t="shared" si="147"/>
        <v>1688.1050456104999</v>
      </c>
      <c r="AU109" s="4">
        <f t="shared" si="148"/>
        <v>12071.130273663002</v>
      </c>
      <c r="AV109" s="4">
        <f t="shared" si="149"/>
        <v>166226.00166289986</v>
      </c>
      <c r="AW109" s="33"/>
      <c r="AX109" s="51">
        <f t="shared" si="160"/>
        <v>1346.5</v>
      </c>
      <c r="AY109" s="51">
        <f t="shared" si="150"/>
        <v>181.7775</v>
      </c>
      <c r="AZ109" s="51">
        <f t="shared" si="161"/>
        <v>40.394999999999996</v>
      </c>
      <c r="BA109" s="51">
        <f t="shared" si="162"/>
        <v>92.502545610500007</v>
      </c>
      <c r="BB109" s="51">
        <f t="shared" si="163"/>
        <v>26.93</v>
      </c>
      <c r="BC109" s="52">
        <f t="shared" si="129"/>
        <v>0</v>
      </c>
      <c r="BD109" s="97"/>
      <c r="BE109" s="97"/>
      <c r="BF109" s="97">
        <f t="shared" si="151"/>
        <v>269.3</v>
      </c>
      <c r="BG109" s="97">
        <f t="shared" si="152"/>
        <v>320.95174000000003</v>
      </c>
      <c r="BH109" s="97">
        <f t="shared" si="153"/>
        <v>429.012</v>
      </c>
      <c r="BI109" s="97">
        <f t="shared" si="154"/>
        <v>6308.9999999999991</v>
      </c>
      <c r="BJ109" s="97">
        <f t="shared" si="155"/>
        <v>9628.5522000000001</v>
      </c>
      <c r="BK109" s="97">
        <f t="shared" si="156"/>
        <v>49.793283000000017</v>
      </c>
      <c r="BL109" s="97">
        <f t="shared" si="157"/>
        <v>76.209990662999999</v>
      </c>
      <c r="BM109" s="97">
        <f t="shared" si="158"/>
        <v>555.01527366300002</v>
      </c>
      <c r="BN109" s="97">
        <f t="shared" si="130"/>
        <v>0</v>
      </c>
    </row>
    <row r="110" spans="1:66" s="179" customFormat="1" x14ac:dyDescent="0.25">
      <c r="A110" s="96">
        <v>90</v>
      </c>
      <c r="B110" s="17">
        <v>29</v>
      </c>
      <c r="C110" s="5" t="s">
        <v>43</v>
      </c>
      <c r="D110" s="5" t="s">
        <v>44</v>
      </c>
      <c r="E110" s="6">
        <v>15</v>
      </c>
      <c r="F110" s="6">
        <v>539</v>
      </c>
      <c r="G110" s="168">
        <v>810</v>
      </c>
      <c r="H110" s="169" t="s">
        <v>221</v>
      </c>
      <c r="I110" s="2" t="s">
        <v>222</v>
      </c>
      <c r="J110" s="2" t="s">
        <v>458</v>
      </c>
      <c r="K110" s="170">
        <v>31110</v>
      </c>
      <c r="L110" s="180">
        <v>2</v>
      </c>
      <c r="M110" s="180">
        <v>8</v>
      </c>
      <c r="N110" s="172" t="s">
        <v>63</v>
      </c>
      <c r="O110" s="173" t="s">
        <v>223</v>
      </c>
      <c r="P110" s="18" t="s">
        <v>185</v>
      </c>
      <c r="Q110" s="18" t="s">
        <v>533</v>
      </c>
      <c r="R110" s="2">
        <v>2</v>
      </c>
      <c r="S110" s="199">
        <v>8079</v>
      </c>
      <c r="T110" s="199">
        <v>500</v>
      </c>
      <c r="U110" s="200">
        <f t="shared" si="138"/>
        <v>8579</v>
      </c>
      <c r="V110" s="9">
        <v>420.6</v>
      </c>
      <c r="W110" s="9">
        <f t="shared" si="139"/>
        <v>1346.5</v>
      </c>
      <c r="X110" s="10">
        <f t="shared" si="140"/>
        <v>14298.333333333332</v>
      </c>
      <c r="Y110" s="4">
        <f t="shared" si="141"/>
        <v>4039.5</v>
      </c>
      <c r="Z110" s="4">
        <f t="shared" si="142"/>
        <v>1090.665</v>
      </c>
      <c r="AA110" s="4">
        <f t="shared" si="143"/>
        <v>242.37</v>
      </c>
      <c r="AB110" s="11">
        <f t="shared" si="144"/>
        <v>555.01527366300002</v>
      </c>
      <c r="AC110" s="4">
        <f t="shared" si="145"/>
        <v>161.58000000000001</v>
      </c>
      <c r="AD110" s="225">
        <v>667</v>
      </c>
      <c r="AE110" s="225">
        <v>70</v>
      </c>
      <c r="AF110" s="241">
        <f t="shared" si="159"/>
        <v>737</v>
      </c>
      <c r="AG110" s="200">
        <v>425</v>
      </c>
      <c r="AH110" s="200">
        <v>30</v>
      </c>
      <c r="AI110" s="240">
        <f t="shared" si="146"/>
        <v>455</v>
      </c>
      <c r="AJ110" s="12"/>
      <c r="AK110" s="4"/>
      <c r="AL110" s="4"/>
      <c r="AM110" s="4"/>
      <c r="AN110" s="4"/>
      <c r="AO110" s="4"/>
      <c r="AP110" s="4"/>
      <c r="AQ110" s="4"/>
      <c r="AR110" s="20"/>
      <c r="AS110" s="20"/>
      <c r="AT110" s="4">
        <f t="shared" si="147"/>
        <v>1688.1050456104999</v>
      </c>
      <c r="AU110" s="4">
        <f t="shared" si="148"/>
        <v>12141.230273663001</v>
      </c>
      <c r="AV110" s="4">
        <f t="shared" si="149"/>
        <v>167067.20166289984</v>
      </c>
      <c r="AW110" s="33"/>
      <c r="AX110" s="51">
        <f t="shared" si="160"/>
        <v>1346.5</v>
      </c>
      <c r="AY110" s="51">
        <f t="shared" si="150"/>
        <v>181.7775</v>
      </c>
      <c r="AZ110" s="51">
        <f t="shared" si="161"/>
        <v>40.394999999999996</v>
      </c>
      <c r="BA110" s="51">
        <f t="shared" si="162"/>
        <v>92.502545610500007</v>
      </c>
      <c r="BB110" s="51">
        <f t="shared" si="163"/>
        <v>26.93</v>
      </c>
      <c r="BC110" s="52">
        <f t="shared" si="129"/>
        <v>0</v>
      </c>
      <c r="BD110" s="97"/>
      <c r="BE110" s="97"/>
      <c r="BF110" s="97">
        <f t="shared" si="151"/>
        <v>269.3</v>
      </c>
      <c r="BG110" s="97">
        <f t="shared" si="152"/>
        <v>320.95174000000003</v>
      </c>
      <c r="BH110" s="97">
        <f t="shared" si="153"/>
        <v>429.012</v>
      </c>
      <c r="BI110" s="97">
        <f t="shared" si="154"/>
        <v>6308.9999999999991</v>
      </c>
      <c r="BJ110" s="97">
        <f t="shared" si="155"/>
        <v>9628.5522000000001</v>
      </c>
      <c r="BK110" s="97">
        <f t="shared" si="156"/>
        <v>49.793283000000017</v>
      </c>
      <c r="BL110" s="97">
        <f t="shared" si="157"/>
        <v>76.209990662999999</v>
      </c>
      <c r="BM110" s="97">
        <f t="shared" si="158"/>
        <v>555.01527366300002</v>
      </c>
      <c r="BN110" s="97">
        <f t="shared" si="130"/>
        <v>0</v>
      </c>
    </row>
    <row r="111" spans="1:66" s="179" customFormat="1" ht="22.5" customHeight="1" x14ac:dyDescent="0.25">
      <c r="A111" s="96">
        <v>91</v>
      </c>
      <c r="B111" s="17">
        <v>29</v>
      </c>
      <c r="C111" s="5" t="s">
        <v>43</v>
      </c>
      <c r="D111" s="5" t="s">
        <v>44</v>
      </c>
      <c r="E111" s="6">
        <v>15</v>
      </c>
      <c r="F111" s="6">
        <v>539</v>
      </c>
      <c r="G111" s="168">
        <v>1201</v>
      </c>
      <c r="H111" s="169" t="s">
        <v>186</v>
      </c>
      <c r="I111" s="2" t="s">
        <v>187</v>
      </c>
      <c r="J111" s="2" t="s">
        <v>467</v>
      </c>
      <c r="K111" s="170">
        <v>34983</v>
      </c>
      <c r="L111" s="180">
        <v>8</v>
      </c>
      <c r="M111" s="180">
        <v>8</v>
      </c>
      <c r="N111" s="172" t="s">
        <v>45</v>
      </c>
      <c r="O111" s="173" t="s">
        <v>188</v>
      </c>
      <c r="P111" s="18" t="s">
        <v>185</v>
      </c>
      <c r="Q111" s="18" t="s">
        <v>533</v>
      </c>
      <c r="R111" s="2">
        <v>2</v>
      </c>
      <c r="S111" s="199">
        <v>10656</v>
      </c>
      <c r="T111" s="199">
        <v>450</v>
      </c>
      <c r="U111" s="200">
        <f t="shared" si="138"/>
        <v>11106</v>
      </c>
      <c r="V111" s="9">
        <v>350.5</v>
      </c>
      <c r="W111" s="9">
        <f t="shared" si="139"/>
        <v>1776</v>
      </c>
      <c r="X111" s="10">
        <f t="shared" si="140"/>
        <v>18510</v>
      </c>
      <c r="Y111" s="4">
        <f t="shared" si="141"/>
        <v>5328</v>
      </c>
      <c r="Z111" s="4">
        <f t="shared" si="142"/>
        <v>1438.5600000000002</v>
      </c>
      <c r="AA111" s="4">
        <f t="shared" si="143"/>
        <v>319.68</v>
      </c>
      <c r="AB111" s="11">
        <f t="shared" si="144"/>
        <v>625.39339363199997</v>
      </c>
      <c r="AC111" s="4">
        <f t="shared" si="145"/>
        <v>213.12</v>
      </c>
      <c r="AD111" s="225">
        <v>871</v>
      </c>
      <c r="AE111" s="225">
        <v>70</v>
      </c>
      <c r="AF111" s="241">
        <f t="shared" si="159"/>
        <v>941</v>
      </c>
      <c r="AG111" s="200">
        <v>615</v>
      </c>
      <c r="AH111" s="200">
        <v>30</v>
      </c>
      <c r="AI111" s="240">
        <f t="shared" si="146"/>
        <v>645</v>
      </c>
      <c r="AJ111" s="12"/>
      <c r="AK111" s="4"/>
      <c r="AL111" s="4"/>
      <c r="AM111" s="4"/>
      <c r="AN111" s="4"/>
      <c r="AO111" s="4"/>
      <c r="AP111" s="4"/>
      <c r="AQ111" s="4"/>
      <c r="AR111" s="20"/>
      <c r="AS111" s="20"/>
      <c r="AT111" s="4">
        <f t="shared" si="147"/>
        <v>2208.7922322720001</v>
      </c>
      <c r="AU111" s="4">
        <f t="shared" si="148"/>
        <v>15539.253393632001</v>
      </c>
      <c r="AV111" s="4">
        <f t="shared" si="149"/>
        <v>214293.83295585602</v>
      </c>
      <c r="AW111" s="33"/>
      <c r="AX111" s="51">
        <f t="shared" si="160"/>
        <v>1776</v>
      </c>
      <c r="AY111" s="51">
        <f t="shared" si="150"/>
        <v>239.76000000000002</v>
      </c>
      <c r="AZ111" s="51">
        <f t="shared" si="161"/>
        <v>53.28</v>
      </c>
      <c r="BA111" s="51">
        <f t="shared" si="162"/>
        <v>104.23223227199999</v>
      </c>
      <c r="BB111" s="51">
        <f t="shared" si="163"/>
        <v>35.520000000000003</v>
      </c>
      <c r="BC111" s="52">
        <f t="shared" si="129"/>
        <v>0</v>
      </c>
      <c r="BD111" s="97"/>
      <c r="BE111" s="97"/>
      <c r="BF111" s="97">
        <f t="shared" si="151"/>
        <v>355.2</v>
      </c>
      <c r="BG111" s="97">
        <f t="shared" si="152"/>
        <v>423.32736</v>
      </c>
      <c r="BH111" s="97">
        <f t="shared" si="153"/>
        <v>429.012</v>
      </c>
      <c r="BI111" s="97">
        <f t="shared" si="154"/>
        <v>6308.9999999999991</v>
      </c>
      <c r="BJ111" s="97">
        <f t="shared" si="155"/>
        <v>12699.8208</v>
      </c>
      <c r="BK111" s="97">
        <f t="shared" si="156"/>
        <v>95.862312000000003</v>
      </c>
      <c r="BL111" s="97">
        <f t="shared" si="157"/>
        <v>100.519081632</v>
      </c>
      <c r="BM111" s="97">
        <f t="shared" si="158"/>
        <v>625.39339363199997</v>
      </c>
      <c r="BN111" s="97">
        <f t="shared" si="130"/>
        <v>0</v>
      </c>
    </row>
    <row r="112" spans="1:66" s="179" customFormat="1" x14ac:dyDescent="0.25">
      <c r="A112" s="96">
        <v>92</v>
      </c>
      <c r="B112" s="17">
        <v>29</v>
      </c>
      <c r="C112" s="5" t="s">
        <v>43</v>
      </c>
      <c r="D112" s="5" t="s">
        <v>44</v>
      </c>
      <c r="E112" s="6">
        <v>15</v>
      </c>
      <c r="F112" s="6">
        <v>539</v>
      </c>
      <c r="G112" s="168">
        <v>1223</v>
      </c>
      <c r="H112" s="214" t="s">
        <v>212</v>
      </c>
      <c r="I112" s="17" t="s">
        <v>213</v>
      </c>
      <c r="J112" s="2" t="s">
        <v>467</v>
      </c>
      <c r="K112" s="222">
        <v>35114</v>
      </c>
      <c r="L112" s="180">
        <v>2</v>
      </c>
      <c r="M112" s="180">
        <v>8</v>
      </c>
      <c r="N112" s="172" t="s">
        <v>63</v>
      </c>
      <c r="O112" s="173" t="s">
        <v>204</v>
      </c>
      <c r="P112" s="18" t="s">
        <v>185</v>
      </c>
      <c r="Q112" s="18" t="s">
        <v>533</v>
      </c>
      <c r="R112" s="2">
        <v>2</v>
      </c>
      <c r="S112" s="199">
        <v>8079</v>
      </c>
      <c r="T112" s="199">
        <v>500</v>
      </c>
      <c r="U112" s="200">
        <f t="shared" si="138"/>
        <v>8579</v>
      </c>
      <c r="V112" s="9">
        <v>280.39999999999998</v>
      </c>
      <c r="W112" s="9">
        <f t="shared" si="139"/>
        <v>1346.5</v>
      </c>
      <c r="X112" s="10">
        <f t="shared" si="140"/>
        <v>14298.333333333332</v>
      </c>
      <c r="Y112" s="4">
        <f t="shared" si="141"/>
        <v>4039.5</v>
      </c>
      <c r="Z112" s="4">
        <f t="shared" si="142"/>
        <v>1090.665</v>
      </c>
      <c r="AA112" s="4">
        <f t="shared" si="143"/>
        <v>242.37</v>
      </c>
      <c r="AB112" s="11">
        <f t="shared" si="144"/>
        <v>555.01527366300002</v>
      </c>
      <c r="AC112" s="4">
        <f t="shared" si="145"/>
        <v>161.58000000000001</v>
      </c>
      <c r="AD112" s="225">
        <v>667</v>
      </c>
      <c r="AE112" s="225">
        <v>70</v>
      </c>
      <c r="AF112" s="241">
        <f t="shared" si="159"/>
        <v>737</v>
      </c>
      <c r="AG112" s="200">
        <v>425</v>
      </c>
      <c r="AH112" s="200">
        <v>30</v>
      </c>
      <c r="AI112" s="240">
        <f t="shared" si="146"/>
        <v>455</v>
      </c>
      <c r="AJ112" s="12"/>
      <c r="AK112" s="4"/>
      <c r="AL112" s="4"/>
      <c r="AM112" s="4"/>
      <c r="AN112" s="4"/>
      <c r="AO112" s="4"/>
      <c r="AP112" s="4"/>
      <c r="AQ112" s="4"/>
      <c r="AR112" s="20"/>
      <c r="AS112" s="20"/>
      <c r="AT112" s="4">
        <f t="shared" si="147"/>
        <v>1688.1050456104999</v>
      </c>
      <c r="AU112" s="4">
        <f t="shared" si="148"/>
        <v>12001.030273663</v>
      </c>
      <c r="AV112" s="4">
        <f t="shared" si="149"/>
        <v>165384.80166289984</v>
      </c>
      <c r="AW112" s="33"/>
      <c r="AX112" s="51">
        <f t="shared" si="160"/>
        <v>1346.5</v>
      </c>
      <c r="AY112" s="51">
        <f t="shared" si="150"/>
        <v>181.7775</v>
      </c>
      <c r="AZ112" s="51">
        <f t="shared" si="161"/>
        <v>40.394999999999996</v>
      </c>
      <c r="BA112" s="51">
        <f t="shared" si="162"/>
        <v>92.502545610500007</v>
      </c>
      <c r="BB112" s="51">
        <f t="shared" si="163"/>
        <v>26.93</v>
      </c>
      <c r="BC112" s="52">
        <f t="shared" si="129"/>
        <v>0</v>
      </c>
      <c r="BD112" s="97"/>
      <c r="BE112" s="97"/>
      <c r="BF112" s="97">
        <f t="shared" si="151"/>
        <v>269.3</v>
      </c>
      <c r="BG112" s="97">
        <f t="shared" si="152"/>
        <v>320.95174000000003</v>
      </c>
      <c r="BH112" s="97">
        <f t="shared" si="153"/>
        <v>429.012</v>
      </c>
      <c r="BI112" s="97">
        <f t="shared" si="154"/>
        <v>6308.9999999999991</v>
      </c>
      <c r="BJ112" s="97">
        <f t="shared" si="155"/>
        <v>9628.5522000000001</v>
      </c>
      <c r="BK112" s="97">
        <f t="shared" si="156"/>
        <v>49.793283000000017</v>
      </c>
      <c r="BL112" s="97">
        <f t="shared" si="157"/>
        <v>76.209990662999999</v>
      </c>
      <c r="BM112" s="97">
        <f t="shared" si="158"/>
        <v>555.01527366300002</v>
      </c>
      <c r="BN112" s="97">
        <f t="shared" si="130"/>
        <v>0</v>
      </c>
    </row>
    <row r="113" spans="1:66" s="179" customFormat="1" x14ac:dyDescent="0.25">
      <c r="A113" s="96">
        <v>93</v>
      </c>
      <c r="B113" s="17">
        <v>29</v>
      </c>
      <c r="C113" s="5" t="s">
        <v>43</v>
      </c>
      <c r="D113" s="5" t="s">
        <v>44</v>
      </c>
      <c r="E113" s="6">
        <v>15</v>
      </c>
      <c r="F113" s="6">
        <v>539</v>
      </c>
      <c r="G113" s="168">
        <v>1338</v>
      </c>
      <c r="H113" s="169" t="s">
        <v>196</v>
      </c>
      <c r="I113" s="2" t="s">
        <v>197</v>
      </c>
      <c r="J113" s="2" t="s">
        <v>467</v>
      </c>
      <c r="K113" s="170">
        <v>35836</v>
      </c>
      <c r="L113" s="180">
        <v>2</v>
      </c>
      <c r="M113" s="180">
        <v>8</v>
      </c>
      <c r="N113" s="172" t="s">
        <v>63</v>
      </c>
      <c r="O113" s="173" t="s">
        <v>195</v>
      </c>
      <c r="P113" s="18" t="s">
        <v>185</v>
      </c>
      <c r="Q113" s="18" t="s">
        <v>533</v>
      </c>
      <c r="R113" s="2">
        <v>2</v>
      </c>
      <c r="S113" s="199">
        <v>8079</v>
      </c>
      <c r="T113" s="199">
        <v>500</v>
      </c>
      <c r="U113" s="200">
        <f t="shared" si="138"/>
        <v>8579</v>
      </c>
      <c r="V113" s="9">
        <v>280.39999999999998</v>
      </c>
      <c r="W113" s="9">
        <f t="shared" si="139"/>
        <v>1346.5</v>
      </c>
      <c r="X113" s="10">
        <f t="shared" si="140"/>
        <v>14298.333333333332</v>
      </c>
      <c r="Y113" s="4">
        <f t="shared" si="141"/>
        <v>4039.5</v>
      </c>
      <c r="Z113" s="4">
        <f t="shared" si="142"/>
        <v>1090.665</v>
      </c>
      <c r="AA113" s="4">
        <f t="shared" si="143"/>
        <v>242.37</v>
      </c>
      <c r="AB113" s="11">
        <f t="shared" si="144"/>
        <v>555.01527366300002</v>
      </c>
      <c r="AC113" s="4">
        <f t="shared" si="145"/>
        <v>161.58000000000001</v>
      </c>
      <c r="AD113" s="225">
        <v>667</v>
      </c>
      <c r="AE113" s="225">
        <v>70</v>
      </c>
      <c r="AF113" s="241">
        <f t="shared" si="159"/>
        <v>737</v>
      </c>
      <c r="AG113" s="200">
        <v>425</v>
      </c>
      <c r="AH113" s="200">
        <v>30</v>
      </c>
      <c r="AI113" s="240">
        <f t="shared" si="146"/>
        <v>455</v>
      </c>
      <c r="AJ113" s="12"/>
      <c r="AK113" s="4"/>
      <c r="AL113" s="4"/>
      <c r="AM113" s="4"/>
      <c r="AN113" s="4"/>
      <c r="AO113" s="4"/>
      <c r="AP113" s="4"/>
      <c r="AQ113" s="4"/>
      <c r="AR113" s="20"/>
      <c r="AS113" s="20"/>
      <c r="AT113" s="4">
        <f t="shared" si="147"/>
        <v>1688.1050456104999</v>
      </c>
      <c r="AU113" s="4">
        <f t="shared" si="148"/>
        <v>12001.030273663</v>
      </c>
      <c r="AV113" s="4">
        <f t="shared" si="149"/>
        <v>165384.80166289984</v>
      </c>
      <c r="AW113" s="33"/>
      <c r="AX113" s="51">
        <f t="shared" si="160"/>
        <v>1346.5</v>
      </c>
      <c r="AY113" s="51">
        <f t="shared" si="150"/>
        <v>181.7775</v>
      </c>
      <c r="AZ113" s="51">
        <f t="shared" si="161"/>
        <v>40.394999999999996</v>
      </c>
      <c r="BA113" s="51">
        <f t="shared" si="162"/>
        <v>92.502545610500007</v>
      </c>
      <c r="BB113" s="51">
        <f t="shared" si="163"/>
        <v>26.93</v>
      </c>
      <c r="BC113" s="52">
        <f t="shared" si="129"/>
        <v>0</v>
      </c>
      <c r="BD113" s="97"/>
      <c r="BE113" s="97"/>
      <c r="BF113" s="97">
        <f t="shared" si="151"/>
        <v>269.3</v>
      </c>
      <c r="BG113" s="97">
        <f t="shared" si="152"/>
        <v>320.95174000000003</v>
      </c>
      <c r="BH113" s="97">
        <f t="shared" si="153"/>
        <v>429.012</v>
      </c>
      <c r="BI113" s="97">
        <f t="shared" si="154"/>
        <v>6308.9999999999991</v>
      </c>
      <c r="BJ113" s="97">
        <f t="shared" si="155"/>
        <v>9628.5522000000001</v>
      </c>
      <c r="BK113" s="97">
        <f t="shared" si="156"/>
        <v>49.793283000000017</v>
      </c>
      <c r="BL113" s="97">
        <f t="shared" si="157"/>
        <v>76.209990662999999</v>
      </c>
      <c r="BM113" s="97">
        <f t="shared" si="158"/>
        <v>555.01527366300002</v>
      </c>
      <c r="BN113" s="97">
        <f t="shared" si="130"/>
        <v>0</v>
      </c>
    </row>
    <row r="114" spans="1:66" s="179" customFormat="1" x14ac:dyDescent="0.25">
      <c r="A114" s="96">
        <v>94</v>
      </c>
      <c r="B114" s="17">
        <v>29</v>
      </c>
      <c r="C114" s="5" t="s">
        <v>43</v>
      </c>
      <c r="D114" s="5" t="s">
        <v>44</v>
      </c>
      <c r="E114" s="6">
        <v>15</v>
      </c>
      <c r="F114" s="6">
        <v>539</v>
      </c>
      <c r="G114" s="168">
        <v>1372</v>
      </c>
      <c r="H114" s="169" t="s">
        <v>192</v>
      </c>
      <c r="I114" s="2" t="s">
        <v>193</v>
      </c>
      <c r="J114" s="2" t="s">
        <v>467</v>
      </c>
      <c r="K114" s="170">
        <v>35977</v>
      </c>
      <c r="L114" s="180">
        <v>2</v>
      </c>
      <c r="M114" s="180">
        <v>8</v>
      </c>
      <c r="N114" s="172" t="s">
        <v>63</v>
      </c>
      <c r="O114" s="173" t="s">
        <v>204</v>
      </c>
      <c r="P114" s="18" t="s">
        <v>185</v>
      </c>
      <c r="Q114" s="18" t="s">
        <v>533</v>
      </c>
      <c r="R114" s="2">
        <v>2</v>
      </c>
      <c r="S114" s="199">
        <v>8079</v>
      </c>
      <c r="T114" s="199">
        <v>500</v>
      </c>
      <c r="U114" s="200">
        <f t="shared" si="138"/>
        <v>8579</v>
      </c>
      <c r="V114" s="9">
        <v>280.39999999999998</v>
      </c>
      <c r="W114" s="9">
        <f t="shared" si="139"/>
        <v>1346.5</v>
      </c>
      <c r="X114" s="10">
        <f t="shared" si="140"/>
        <v>14298.333333333332</v>
      </c>
      <c r="Y114" s="4">
        <f t="shared" si="141"/>
        <v>4039.5</v>
      </c>
      <c r="Z114" s="4">
        <f t="shared" si="142"/>
        <v>1090.665</v>
      </c>
      <c r="AA114" s="4">
        <f t="shared" si="143"/>
        <v>242.37</v>
      </c>
      <c r="AB114" s="11">
        <f t="shared" si="144"/>
        <v>555.01527366300002</v>
      </c>
      <c r="AC114" s="4">
        <f t="shared" si="145"/>
        <v>161.58000000000001</v>
      </c>
      <c r="AD114" s="225">
        <v>667</v>
      </c>
      <c r="AE114" s="225">
        <v>70</v>
      </c>
      <c r="AF114" s="241">
        <f t="shared" si="159"/>
        <v>737</v>
      </c>
      <c r="AG114" s="200">
        <v>425</v>
      </c>
      <c r="AH114" s="200">
        <v>30</v>
      </c>
      <c r="AI114" s="240">
        <f t="shared" si="146"/>
        <v>455</v>
      </c>
      <c r="AJ114" s="12"/>
      <c r="AK114" s="4"/>
      <c r="AL114" s="4"/>
      <c r="AM114" s="4"/>
      <c r="AN114" s="4"/>
      <c r="AO114" s="4"/>
      <c r="AP114" s="4"/>
      <c r="AQ114" s="4"/>
      <c r="AR114" s="20"/>
      <c r="AS114" s="20"/>
      <c r="AT114" s="4">
        <f t="shared" si="147"/>
        <v>1688.1050456104999</v>
      </c>
      <c r="AU114" s="4">
        <f t="shared" si="148"/>
        <v>12001.030273663</v>
      </c>
      <c r="AV114" s="4">
        <f t="shared" si="149"/>
        <v>165384.80166289984</v>
      </c>
      <c r="AW114" s="33"/>
      <c r="AX114" s="51">
        <f t="shared" si="160"/>
        <v>1346.5</v>
      </c>
      <c r="AY114" s="51">
        <f t="shared" si="150"/>
        <v>181.7775</v>
      </c>
      <c r="AZ114" s="51">
        <f t="shared" si="161"/>
        <v>40.394999999999996</v>
      </c>
      <c r="BA114" s="51">
        <f t="shared" si="162"/>
        <v>92.502545610500007</v>
      </c>
      <c r="BB114" s="51">
        <f t="shared" si="163"/>
        <v>26.93</v>
      </c>
      <c r="BC114" s="52">
        <f t="shared" si="129"/>
        <v>0</v>
      </c>
      <c r="BD114" s="97"/>
      <c r="BE114" s="97"/>
      <c r="BF114" s="97">
        <f t="shared" si="151"/>
        <v>269.3</v>
      </c>
      <c r="BG114" s="97">
        <f t="shared" si="152"/>
        <v>320.95174000000003</v>
      </c>
      <c r="BH114" s="97">
        <f t="shared" si="153"/>
        <v>429.012</v>
      </c>
      <c r="BI114" s="97">
        <f t="shared" si="154"/>
        <v>6308.9999999999991</v>
      </c>
      <c r="BJ114" s="97">
        <f t="shared" si="155"/>
        <v>9628.5522000000001</v>
      </c>
      <c r="BK114" s="97">
        <f t="shared" si="156"/>
        <v>49.793283000000017</v>
      </c>
      <c r="BL114" s="97">
        <f t="shared" si="157"/>
        <v>76.209990662999999</v>
      </c>
      <c r="BM114" s="97">
        <f t="shared" si="158"/>
        <v>555.01527366300002</v>
      </c>
      <c r="BN114" s="97">
        <f t="shared" si="130"/>
        <v>0</v>
      </c>
    </row>
    <row r="115" spans="1:66" s="179" customFormat="1" x14ac:dyDescent="0.25">
      <c r="A115" s="96">
        <v>95</v>
      </c>
      <c r="B115" s="17">
        <v>29</v>
      </c>
      <c r="C115" s="5" t="s">
        <v>43</v>
      </c>
      <c r="D115" s="5" t="s">
        <v>44</v>
      </c>
      <c r="E115" s="6">
        <v>15</v>
      </c>
      <c r="F115" s="6">
        <v>539</v>
      </c>
      <c r="G115" s="168">
        <v>1408</v>
      </c>
      <c r="H115" s="169" t="s">
        <v>206</v>
      </c>
      <c r="I115" s="17" t="s">
        <v>207</v>
      </c>
      <c r="J115" s="2" t="s">
        <v>467</v>
      </c>
      <c r="K115" s="222">
        <v>36172</v>
      </c>
      <c r="L115" s="180">
        <v>2</v>
      </c>
      <c r="M115" s="180">
        <v>8</v>
      </c>
      <c r="N115" s="172" t="s">
        <v>63</v>
      </c>
      <c r="O115" s="173" t="s">
        <v>204</v>
      </c>
      <c r="P115" s="18" t="s">
        <v>185</v>
      </c>
      <c r="Q115" s="18" t="s">
        <v>533</v>
      </c>
      <c r="R115" s="2">
        <v>2</v>
      </c>
      <c r="S115" s="199">
        <v>8079</v>
      </c>
      <c r="T115" s="199">
        <v>500</v>
      </c>
      <c r="U115" s="200">
        <f t="shared" si="138"/>
        <v>8579</v>
      </c>
      <c r="V115" s="9">
        <v>280.39999999999998</v>
      </c>
      <c r="W115" s="9">
        <f t="shared" si="139"/>
        <v>1346.5</v>
      </c>
      <c r="X115" s="10">
        <f t="shared" si="140"/>
        <v>14298.333333333332</v>
      </c>
      <c r="Y115" s="4">
        <f t="shared" si="141"/>
        <v>4039.5</v>
      </c>
      <c r="Z115" s="4">
        <f t="shared" si="142"/>
        <v>1090.665</v>
      </c>
      <c r="AA115" s="4">
        <f t="shared" si="143"/>
        <v>242.37</v>
      </c>
      <c r="AB115" s="11">
        <f t="shared" si="144"/>
        <v>555.01527366300002</v>
      </c>
      <c r="AC115" s="4">
        <f t="shared" si="145"/>
        <v>161.58000000000001</v>
      </c>
      <c r="AD115" s="225">
        <v>667</v>
      </c>
      <c r="AE115" s="225">
        <v>70</v>
      </c>
      <c r="AF115" s="241">
        <f t="shared" si="159"/>
        <v>737</v>
      </c>
      <c r="AG115" s="200">
        <v>425</v>
      </c>
      <c r="AH115" s="200">
        <v>30</v>
      </c>
      <c r="AI115" s="240">
        <f t="shared" si="146"/>
        <v>455</v>
      </c>
      <c r="AJ115" s="12"/>
      <c r="AK115" s="4"/>
      <c r="AL115" s="4"/>
      <c r="AM115" s="4"/>
      <c r="AN115" s="4"/>
      <c r="AO115" s="4"/>
      <c r="AP115" s="4"/>
      <c r="AQ115" s="4"/>
      <c r="AR115" s="20"/>
      <c r="AS115" s="20"/>
      <c r="AT115" s="4">
        <f t="shared" si="147"/>
        <v>1688.1050456104999</v>
      </c>
      <c r="AU115" s="4">
        <f t="shared" si="148"/>
        <v>12001.030273663</v>
      </c>
      <c r="AV115" s="4">
        <f t="shared" si="149"/>
        <v>165384.80166289984</v>
      </c>
      <c r="AW115" s="33"/>
      <c r="AX115" s="51">
        <f t="shared" si="160"/>
        <v>1346.5</v>
      </c>
      <c r="AY115" s="51">
        <f t="shared" si="150"/>
        <v>181.7775</v>
      </c>
      <c r="AZ115" s="51">
        <f t="shared" si="161"/>
        <v>40.394999999999996</v>
      </c>
      <c r="BA115" s="51">
        <f t="shared" si="162"/>
        <v>92.502545610500007</v>
      </c>
      <c r="BB115" s="51">
        <f t="shared" si="163"/>
        <v>26.93</v>
      </c>
      <c r="BC115" s="52">
        <f t="shared" si="129"/>
        <v>0</v>
      </c>
      <c r="BD115" s="97"/>
      <c r="BE115" s="97"/>
      <c r="BF115" s="97">
        <f t="shared" si="151"/>
        <v>269.3</v>
      </c>
      <c r="BG115" s="97">
        <f t="shared" si="152"/>
        <v>320.95174000000003</v>
      </c>
      <c r="BH115" s="97">
        <f t="shared" si="153"/>
        <v>429.012</v>
      </c>
      <c r="BI115" s="97">
        <f t="shared" si="154"/>
        <v>6308.9999999999991</v>
      </c>
      <c r="BJ115" s="97">
        <f t="shared" si="155"/>
        <v>9628.5522000000001</v>
      </c>
      <c r="BK115" s="97">
        <f t="shared" si="156"/>
        <v>49.793283000000017</v>
      </c>
      <c r="BL115" s="97">
        <f t="shared" si="157"/>
        <v>76.209990662999999</v>
      </c>
      <c r="BM115" s="97">
        <f t="shared" si="158"/>
        <v>555.01527366300002</v>
      </c>
      <c r="BN115" s="97">
        <f t="shared" si="130"/>
        <v>0</v>
      </c>
    </row>
    <row r="116" spans="1:66" s="179" customFormat="1" x14ac:dyDescent="0.25">
      <c r="A116" s="96">
        <v>96</v>
      </c>
      <c r="B116" s="17">
        <v>29</v>
      </c>
      <c r="C116" s="5" t="s">
        <v>43</v>
      </c>
      <c r="D116" s="5" t="s">
        <v>44</v>
      </c>
      <c r="E116" s="6">
        <v>15</v>
      </c>
      <c r="F116" s="6">
        <v>539</v>
      </c>
      <c r="G116" s="168">
        <v>1420</v>
      </c>
      <c r="H116" s="169" t="s">
        <v>189</v>
      </c>
      <c r="I116" s="2" t="s">
        <v>190</v>
      </c>
      <c r="J116" s="2" t="s">
        <v>467</v>
      </c>
      <c r="K116" s="170">
        <v>36203</v>
      </c>
      <c r="L116" s="180">
        <v>4</v>
      </c>
      <c r="M116" s="180">
        <v>8</v>
      </c>
      <c r="N116" s="172" t="s">
        <v>63</v>
      </c>
      <c r="O116" s="173" t="s">
        <v>191</v>
      </c>
      <c r="P116" s="18" t="s">
        <v>185</v>
      </c>
      <c r="Q116" s="18" t="s">
        <v>533</v>
      </c>
      <c r="R116" s="2">
        <v>2</v>
      </c>
      <c r="S116" s="199">
        <v>8838</v>
      </c>
      <c r="T116" s="199">
        <v>500</v>
      </c>
      <c r="U116" s="200">
        <f t="shared" si="138"/>
        <v>9338</v>
      </c>
      <c r="V116" s="9">
        <v>280.39999999999998</v>
      </c>
      <c r="W116" s="9">
        <f t="shared" si="139"/>
        <v>1473</v>
      </c>
      <c r="X116" s="10">
        <f t="shared" si="140"/>
        <v>15563.333333333332</v>
      </c>
      <c r="Y116" s="4">
        <f t="shared" si="141"/>
        <v>4419</v>
      </c>
      <c r="Z116" s="4">
        <f t="shared" si="142"/>
        <v>1193.1300000000001</v>
      </c>
      <c r="AA116" s="4">
        <f t="shared" si="143"/>
        <v>265.14</v>
      </c>
      <c r="AB116" s="11">
        <f t="shared" si="144"/>
        <v>575.74363728600008</v>
      </c>
      <c r="AC116" s="4">
        <f t="shared" si="145"/>
        <v>176.76</v>
      </c>
      <c r="AD116" s="225">
        <v>732</v>
      </c>
      <c r="AE116" s="225">
        <v>70</v>
      </c>
      <c r="AF116" s="241">
        <f t="shared" si="159"/>
        <v>802</v>
      </c>
      <c r="AG116" s="200">
        <v>452</v>
      </c>
      <c r="AH116" s="200">
        <v>30</v>
      </c>
      <c r="AI116" s="240">
        <f t="shared" si="146"/>
        <v>482</v>
      </c>
      <c r="AJ116" s="12"/>
      <c r="AK116" s="4"/>
      <c r="AL116" s="4"/>
      <c r="AM116" s="4"/>
      <c r="AN116" s="4"/>
      <c r="AO116" s="4"/>
      <c r="AP116" s="4"/>
      <c r="AQ116" s="4"/>
      <c r="AR116" s="20"/>
      <c r="AS116" s="20"/>
      <c r="AT116" s="4">
        <f t="shared" si="147"/>
        <v>1841.4622728810002</v>
      </c>
      <c r="AU116" s="4">
        <f t="shared" si="148"/>
        <v>13013.173637285998</v>
      </c>
      <c r="AV116" s="4">
        <f t="shared" si="149"/>
        <v>179454.87925364633</v>
      </c>
      <c r="AW116" s="33"/>
      <c r="AX116" s="51">
        <f t="shared" si="160"/>
        <v>1473</v>
      </c>
      <c r="AY116" s="51">
        <f t="shared" si="150"/>
        <v>198.85500000000002</v>
      </c>
      <c r="AZ116" s="51">
        <f t="shared" si="161"/>
        <v>44.19</v>
      </c>
      <c r="BA116" s="51">
        <f t="shared" si="162"/>
        <v>95.957272881000009</v>
      </c>
      <c r="BB116" s="51">
        <f t="shared" si="163"/>
        <v>29.46</v>
      </c>
      <c r="BC116" s="52">
        <f t="shared" si="129"/>
        <v>0</v>
      </c>
      <c r="BD116" s="97"/>
      <c r="BE116" s="97"/>
      <c r="BF116" s="97">
        <f t="shared" si="151"/>
        <v>294.60000000000002</v>
      </c>
      <c r="BG116" s="97">
        <f t="shared" si="152"/>
        <v>351.10428000000002</v>
      </c>
      <c r="BH116" s="97">
        <f t="shared" si="153"/>
        <v>429.012</v>
      </c>
      <c r="BI116" s="97">
        <f t="shared" si="154"/>
        <v>6308.9999999999991</v>
      </c>
      <c r="BJ116" s="97">
        <f t="shared" si="155"/>
        <v>10533.128400000001</v>
      </c>
      <c r="BK116" s="97">
        <f t="shared" si="156"/>
        <v>63.361926000000032</v>
      </c>
      <c r="BL116" s="97">
        <f t="shared" si="157"/>
        <v>83.369711286000012</v>
      </c>
      <c r="BM116" s="97">
        <f t="shared" si="158"/>
        <v>575.74363728600008</v>
      </c>
      <c r="BN116" s="97">
        <f t="shared" si="130"/>
        <v>0</v>
      </c>
    </row>
    <row r="117" spans="1:66" s="179" customFormat="1" x14ac:dyDescent="0.25">
      <c r="A117" s="96">
        <v>97</v>
      </c>
      <c r="B117" s="17">
        <v>29</v>
      </c>
      <c r="C117" s="5" t="s">
        <v>43</v>
      </c>
      <c r="D117" s="5" t="s">
        <v>44</v>
      </c>
      <c r="E117" s="6">
        <v>15</v>
      </c>
      <c r="F117" s="6">
        <v>539</v>
      </c>
      <c r="G117" s="168">
        <v>1471</v>
      </c>
      <c r="H117" s="169" t="s">
        <v>214</v>
      </c>
      <c r="I117" s="2" t="s">
        <v>215</v>
      </c>
      <c r="J117" s="2" t="s">
        <v>467</v>
      </c>
      <c r="K117" s="170">
        <v>36628</v>
      </c>
      <c r="L117" s="180">
        <v>2</v>
      </c>
      <c r="M117" s="180">
        <v>8</v>
      </c>
      <c r="N117" s="172" t="s">
        <v>63</v>
      </c>
      <c r="O117" s="173" t="s">
        <v>204</v>
      </c>
      <c r="P117" s="18" t="s">
        <v>185</v>
      </c>
      <c r="Q117" s="18" t="s">
        <v>533</v>
      </c>
      <c r="R117" s="2">
        <v>2</v>
      </c>
      <c r="S117" s="199">
        <v>8079</v>
      </c>
      <c r="T117" s="199">
        <v>500</v>
      </c>
      <c r="U117" s="200">
        <f t="shared" si="138"/>
        <v>8579</v>
      </c>
      <c r="V117" s="9">
        <v>280.39999999999998</v>
      </c>
      <c r="W117" s="9">
        <f t="shared" si="139"/>
        <v>1346.5</v>
      </c>
      <c r="X117" s="10">
        <f t="shared" si="140"/>
        <v>14298.333333333332</v>
      </c>
      <c r="Y117" s="4">
        <f t="shared" si="141"/>
        <v>4039.5</v>
      </c>
      <c r="Z117" s="4">
        <f t="shared" si="142"/>
        <v>1090.665</v>
      </c>
      <c r="AA117" s="4">
        <f t="shared" si="143"/>
        <v>242.37</v>
      </c>
      <c r="AB117" s="11">
        <f t="shared" si="144"/>
        <v>555.01527366300002</v>
      </c>
      <c r="AC117" s="4">
        <f t="shared" si="145"/>
        <v>161.58000000000001</v>
      </c>
      <c r="AD117" s="225">
        <v>667</v>
      </c>
      <c r="AE117" s="225">
        <v>70</v>
      </c>
      <c r="AF117" s="241">
        <f t="shared" si="159"/>
        <v>737</v>
      </c>
      <c r="AG117" s="200">
        <v>425</v>
      </c>
      <c r="AH117" s="200">
        <v>30</v>
      </c>
      <c r="AI117" s="240">
        <f t="shared" si="146"/>
        <v>455</v>
      </c>
      <c r="AJ117" s="12"/>
      <c r="AK117" s="4"/>
      <c r="AL117" s="4"/>
      <c r="AM117" s="4"/>
      <c r="AN117" s="4"/>
      <c r="AO117" s="4"/>
      <c r="AP117" s="4"/>
      <c r="AQ117" s="4"/>
      <c r="AR117" s="20"/>
      <c r="AS117" s="20"/>
      <c r="AT117" s="4">
        <f t="shared" si="147"/>
        <v>1688.1050456104999</v>
      </c>
      <c r="AU117" s="4">
        <f t="shared" si="148"/>
        <v>12001.030273663</v>
      </c>
      <c r="AV117" s="4">
        <f t="shared" si="149"/>
        <v>165384.80166289984</v>
      </c>
      <c r="AW117" s="33"/>
      <c r="AX117" s="51">
        <f t="shared" si="160"/>
        <v>1346.5</v>
      </c>
      <c r="AY117" s="51">
        <f t="shared" si="150"/>
        <v>181.7775</v>
      </c>
      <c r="AZ117" s="51">
        <f t="shared" si="161"/>
        <v>40.394999999999996</v>
      </c>
      <c r="BA117" s="51">
        <f t="shared" si="162"/>
        <v>92.502545610500007</v>
      </c>
      <c r="BB117" s="51">
        <f t="shared" si="163"/>
        <v>26.93</v>
      </c>
      <c r="BC117" s="52">
        <f t="shared" si="129"/>
        <v>0</v>
      </c>
      <c r="BD117" s="97"/>
      <c r="BE117" s="97"/>
      <c r="BF117" s="97">
        <f t="shared" si="151"/>
        <v>269.3</v>
      </c>
      <c r="BG117" s="97">
        <f t="shared" si="152"/>
        <v>320.95174000000003</v>
      </c>
      <c r="BH117" s="97">
        <f t="shared" si="153"/>
        <v>429.012</v>
      </c>
      <c r="BI117" s="97">
        <f t="shared" si="154"/>
        <v>6308.9999999999991</v>
      </c>
      <c r="BJ117" s="97">
        <f t="shared" si="155"/>
        <v>9628.5522000000001</v>
      </c>
      <c r="BK117" s="97">
        <f t="shared" si="156"/>
        <v>49.793283000000017</v>
      </c>
      <c r="BL117" s="97">
        <f t="shared" si="157"/>
        <v>76.209990662999999</v>
      </c>
      <c r="BM117" s="97">
        <f t="shared" si="158"/>
        <v>555.01527366300002</v>
      </c>
      <c r="BN117" s="97">
        <f t="shared" si="130"/>
        <v>0</v>
      </c>
    </row>
    <row r="118" spans="1:66" s="179" customFormat="1" x14ac:dyDescent="0.25">
      <c r="A118" s="96">
        <v>98</v>
      </c>
      <c r="B118" s="17">
        <v>29</v>
      </c>
      <c r="C118" s="5" t="s">
        <v>43</v>
      </c>
      <c r="D118" s="5" t="s">
        <v>44</v>
      </c>
      <c r="E118" s="6">
        <v>15</v>
      </c>
      <c r="F118" s="6">
        <v>539</v>
      </c>
      <c r="G118" s="168">
        <v>1623</v>
      </c>
      <c r="H118" s="169" t="s">
        <v>202</v>
      </c>
      <c r="I118" s="2" t="s">
        <v>203</v>
      </c>
      <c r="J118" s="2" t="s">
        <v>467</v>
      </c>
      <c r="K118" s="170">
        <v>37806</v>
      </c>
      <c r="L118" s="180">
        <v>2</v>
      </c>
      <c r="M118" s="180">
        <v>8</v>
      </c>
      <c r="N118" s="172" t="s">
        <v>63</v>
      </c>
      <c r="O118" s="173" t="s">
        <v>204</v>
      </c>
      <c r="P118" s="18" t="s">
        <v>185</v>
      </c>
      <c r="Q118" s="18" t="s">
        <v>533</v>
      </c>
      <c r="R118" s="2">
        <v>2</v>
      </c>
      <c r="S118" s="199">
        <v>8079</v>
      </c>
      <c r="T118" s="199">
        <v>500</v>
      </c>
      <c r="U118" s="200">
        <f t="shared" si="138"/>
        <v>8579</v>
      </c>
      <c r="V118" s="9">
        <v>210.3</v>
      </c>
      <c r="W118" s="9">
        <f t="shared" si="139"/>
        <v>1346.5</v>
      </c>
      <c r="X118" s="10">
        <f t="shared" si="140"/>
        <v>14298.333333333332</v>
      </c>
      <c r="Y118" s="4">
        <f t="shared" si="141"/>
        <v>4039.5</v>
      </c>
      <c r="Z118" s="4">
        <f t="shared" si="142"/>
        <v>1090.665</v>
      </c>
      <c r="AA118" s="4">
        <f t="shared" si="143"/>
        <v>242.37</v>
      </c>
      <c r="AB118" s="11">
        <f t="shared" si="144"/>
        <v>555.01527366300002</v>
      </c>
      <c r="AC118" s="4">
        <f t="shared" si="145"/>
        <v>161.58000000000001</v>
      </c>
      <c r="AD118" s="225">
        <v>667</v>
      </c>
      <c r="AE118" s="225">
        <v>70</v>
      </c>
      <c r="AF118" s="241">
        <f t="shared" si="159"/>
        <v>737</v>
      </c>
      <c r="AG118" s="200">
        <v>425</v>
      </c>
      <c r="AH118" s="200">
        <v>30</v>
      </c>
      <c r="AI118" s="240">
        <f t="shared" si="146"/>
        <v>455</v>
      </c>
      <c r="AJ118" s="12"/>
      <c r="AK118" s="4"/>
      <c r="AL118" s="4"/>
      <c r="AM118" s="4"/>
      <c r="AN118" s="4"/>
      <c r="AO118" s="4"/>
      <c r="AP118" s="4"/>
      <c r="AQ118" s="4"/>
      <c r="AR118" s="20"/>
      <c r="AS118" s="20"/>
      <c r="AT118" s="4">
        <f t="shared" si="147"/>
        <v>1688.1050456104999</v>
      </c>
      <c r="AU118" s="4">
        <f t="shared" si="148"/>
        <v>11930.930273663002</v>
      </c>
      <c r="AV118" s="4">
        <f t="shared" si="149"/>
        <v>164543.60166289983</v>
      </c>
      <c r="AW118" s="33"/>
      <c r="AX118" s="51">
        <f t="shared" si="160"/>
        <v>1346.5</v>
      </c>
      <c r="AY118" s="51">
        <f t="shared" si="150"/>
        <v>181.7775</v>
      </c>
      <c r="AZ118" s="51">
        <f t="shared" si="161"/>
        <v>40.394999999999996</v>
      </c>
      <c r="BA118" s="51">
        <f t="shared" si="162"/>
        <v>92.502545610500007</v>
      </c>
      <c r="BB118" s="51">
        <f t="shared" si="163"/>
        <v>26.93</v>
      </c>
      <c r="BC118" s="52">
        <f t="shared" si="129"/>
        <v>0</v>
      </c>
      <c r="BD118" s="97"/>
      <c r="BE118" s="97"/>
      <c r="BF118" s="97">
        <f t="shared" si="151"/>
        <v>269.3</v>
      </c>
      <c r="BG118" s="97">
        <f t="shared" si="152"/>
        <v>320.95174000000003</v>
      </c>
      <c r="BH118" s="97">
        <f t="shared" si="153"/>
        <v>429.012</v>
      </c>
      <c r="BI118" s="97">
        <f t="shared" si="154"/>
        <v>6308.9999999999991</v>
      </c>
      <c r="BJ118" s="97">
        <f t="shared" si="155"/>
        <v>9628.5522000000001</v>
      </c>
      <c r="BK118" s="97">
        <f t="shared" si="156"/>
        <v>49.793283000000017</v>
      </c>
      <c r="BL118" s="97">
        <f t="shared" si="157"/>
        <v>76.209990662999999</v>
      </c>
      <c r="BM118" s="97">
        <f t="shared" si="158"/>
        <v>555.01527366300002</v>
      </c>
      <c r="BN118" s="97">
        <f t="shared" si="130"/>
        <v>0</v>
      </c>
    </row>
    <row r="119" spans="1:66" s="179" customFormat="1" x14ac:dyDescent="0.25">
      <c r="A119" s="96">
        <v>99</v>
      </c>
      <c r="B119" s="17">
        <v>29</v>
      </c>
      <c r="C119" s="5" t="s">
        <v>43</v>
      </c>
      <c r="D119" s="5" t="s">
        <v>44</v>
      </c>
      <c r="E119" s="6">
        <v>15</v>
      </c>
      <c r="F119" s="6">
        <v>539</v>
      </c>
      <c r="G119" s="168">
        <v>1712</v>
      </c>
      <c r="H119" s="180" t="s">
        <v>219</v>
      </c>
      <c r="I119" s="17" t="s">
        <v>566</v>
      </c>
      <c r="J119" s="2" t="s">
        <v>467</v>
      </c>
      <c r="K119" s="222">
        <v>38643</v>
      </c>
      <c r="L119" s="180">
        <v>2</v>
      </c>
      <c r="M119" s="180">
        <v>8</v>
      </c>
      <c r="N119" s="172" t="s">
        <v>63</v>
      </c>
      <c r="O119" s="173" t="s">
        <v>204</v>
      </c>
      <c r="P119" s="18" t="s">
        <v>185</v>
      </c>
      <c r="Q119" s="18" t="s">
        <v>533</v>
      </c>
      <c r="R119" s="2">
        <v>2</v>
      </c>
      <c r="S119" s="199">
        <v>8079</v>
      </c>
      <c r="T119" s="199">
        <v>500</v>
      </c>
      <c r="U119" s="200">
        <f t="shared" si="138"/>
        <v>8579</v>
      </c>
      <c r="V119" s="9">
        <v>210.3</v>
      </c>
      <c r="W119" s="9">
        <f t="shared" si="139"/>
        <v>1346.5</v>
      </c>
      <c r="X119" s="10">
        <f t="shared" si="140"/>
        <v>14298.333333333332</v>
      </c>
      <c r="Y119" s="4">
        <f t="shared" si="141"/>
        <v>4039.5</v>
      </c>
      <c r="Z119" s="4">
        <f t="shared" si="142"/>
        <v>1090.665</v>
      </c>
      <c r="AA119" s="4">
        <f t="shared" si="143"/>
        <v>242.37</v>
      </c>
      <c r="AB119" s="11">
        <f t="shared" si="144"/>
        <v>555.01527366300002</v>
      </c>
      <c r="AC119" s="4">
        <f t="shared" si="145"/>
        <v>161.58000000000001</v>
      </c>
      <c r="AD119" s="225">
        <v>667</v>
      </c>
      <c r="AE119" s="225">
        <v>70</v>
      </c>
      <c r="AF119" s="241">
        <f t="shared" si="159"/>
        <v>737</v>
      </c>
      <c r="AG119" s="200">
        <v>425</v>
      </c>
      <c r="AH119" s="200">
        <v>30</v>
      </c>
      <c r="AI119" s="240">
        <f t="shared" si="146"/>
        <v>455</v>
      </c>
      <c r="AJ119" s="12"/>
      <c r="AK119" s="4"/>
      <c r="AL119" s="4"/>
      <c r="AM119" s="4"/>
      <c r="AN119" s="4"/>
      <c r="AO119" s="4"/>
      <c r="AP119" s="4"/>
      <c r="AQ119" s="4"/>
      <c r="AR119" s="20"/>
      <c r="AS119" s="20"/>
      <c r="AT119" s="4">
        <f t="shared" si="147"/>
        <v>1688.1050456104999</v>
      </c>
      <c r="AU119" s="4">
        <f t="shared" si="148"/>
        <v>11930.930273663002</v>
      </c>
      <c r="AV119" s="4">
        <f t="shared" si="149"/>
        <v>164543.60166289983</v>
      </c>
      <c r="AW119" s="33"/>
      <c r="AX119" s="51">
        <f t="shared" si="160"/>
        <v>1346.5</v>
      </c>
      <c r="AY119" s="51">
        <f t="shared" si="150"/>
        <v>181.7775</v>
      </c>
      <c r="AZ119" s="51">
        <f t="shared" si="161"/>
        <v>40.394999999999996</v>
      </c>
      <c r="BA119" s="51">
        <f t="shared" si="162"/>
        <v>92.502545610500007</v>
      </c>
      <c r="BB119" s="51">
        <f t="shared" si="163"/>
        <v>26.93</v>
      </c>
      <c r="BC119" s="52">
        <f t="shared" si="129"/>
        <v>0</v>
      </c>
      <c r="BD119" s="97"/>
      <c r="BE119" s="97"/>
      <c r="BF119" s="97">
        <f t="shared" si="151"/>
        <v>269.3</v>
      </c>
      <c r="BG119" s="97">
        <f t="shared" si="152"/>
        <v>320.95174000000003</v>
      </c>
      <c r="BH119" s="97">
        <f t="shared" si="153"/>
        <v>429.012</v>
      </c>
      <c r="BI119" s="97">
        <f t="shared" si="154"/>
        <v>6308.9999999999991</v>
      </c>
      <c r="BJ119" s="97">
        <f t="shared" si="155"/>
        <v>9628.5522000000001</v>
      </c>
      <c r="BK119" s="97">
        <f t="shared" si="156"/>
        <v>49.793283000000017</v>
      </c>
      <c r="BL119" s="97">
        <f t="shared" si="157"/>
        <v>76.209990662999999</v>
      </c>
      <c r="BM119" s="97">
        <f t="shared" si="158"/>
        <v>555.01527366300002</v>
      </c>
      <c r="BN119" s="97">
        <f t="shared" si="130"/>
        <v>0</v>
      </c>
    </row>
    <row r="120" spans="1:66" s="179" customFormat="1" x14ac:dyDescent="0.25">
      <c r="A120" s="96">
        <v>100</v>
      </c>
      <c r="B120" s="17">
        <v>29</v>
      </c>
      <c r="C120" s="5" t="s">
        <v>43</v>
      </c>
      <c r="D120" s="5" t="s">
        <v>44</v>
      </c>
      <c r="E120" s="6">
        <v>15</v>
      </c>
      <c r="F120" s="6">
        <v>539</v>
      </c>
      <c r="G120" s="168">
        <v>1718</v>
      </c>
      <c r="H120" s="169" t="s">
        <v>210</v>
      </c>
      <c r="I120" s="17" t="s">
        <v>590</v>
      </c>
      <c r="J120" s="2" t="s">
        <v>467</v>
      </c>
      <c r="K120" s="222">
        <v>38708</v>
      </c>
      <c r="L120" s="180">
        <v>2</v>
      </c>
      <c r="M120" s="180">
        <v>8</v>
      </c>
      <c r="N120" s="172" t="s">
        <v>63</v>
      </c>
      <c r="O120" s="173" t="s">
        <v>204</v>
      </c>
      <c r="P120" s="18" t="s">
        <v>185</v>
      </c>
      <c r="Q120" s="18" t="s">
        <v>533</v>
      </c>
      <c r="R120" s="2">
        <v>2</v>
      </c>
      <c r="S120" s="199">
        <v>8079</v>
      </c>
      <c r="T120" s="199">
        <v>500</v>
      </c>
      <c r="U120" s="200">
        <f t="shared" si="138"/>
        <v>8579</v>
      </c>
      <c r="V120" s="9">
        <v>210.3</v>
      </c>
      <c r="W120" s="9">
        <f t="shared" si="139"/>
        <v>1346.5</v>
      </c>
      <c r="X120" s="10">
        <f t="shared" si="140"/>
        <v>14298.333333333332</v>
      </c>
      <c r="Y120" s="4">
        <f t="shared" si="141"/>
        <v>4039.5</v>
      </c>
      <c r="Z120" s="4">
        <f t="shared" si="142"/>
        <v>1090.665</v>
      </c>
      <c r="AA120" s="4">
        <f t="shared" si="143"/>
        <v>242.37</v>
      </c>
      <c r="AB120" s="11">
        <f t="shared" si="144"/>
        <v>555.01527366300002</v>
      </c>
      <c r="AC120" s="4">
        <f t="shared" si="145"/>
        <v>161.58000000000001</v>
      </c>
      <c r="AD120" s="225">
        <v>667</v>
      </c>
      <c r="AE120" s="225">
        <v>70</v>
      </c>
      <c r="AF120" s="241">
        <f t="shared" si="159"/>
        <v>737</v>
      </c>
      <c r="AG120" s="200">
        <v>425</v>
      </c>
      <c r="AH120" s="200">
        <v>30</v>
      </c>
      <c r="AI120" s="240">
        <f t="shared" si="146"/>
        <v>455</v>
      </c>
      <c r="AJ120" s="12"/>
      <c r="AK120" s="4"/>
      <c r="AL120" s="4"/>
      <c r="AM120" s="4"/>
      <c r="AN120" s="4"/>
      <c r="AO120" s="4"/>
      <c r="AP120" s="4"/>
      <c r="AQ120" s="4"/>
      <c r="AR120" s="20"/>
      <c r="AS120" s="20"/>
      <c r="AT120" s="4">
        <f t="shared" si="147"/>
        <v>1688.1050456104999</v>
      </c>
      <c r="AU120" s="4">
        <f t="shared" si="148"/>
        <v>11930.930273663002</v>
      </c>
      <c r="AV120" s="4">
        <f t="shared" si="149"/>
        <v>164543.60166289983</v>
      </c>
      <c r="AW120" s="33"/>
      <c r="AX120" s="51">
        <f t="shared" si="160"/>
        <v>1346.5</v>
      </c>
      <c r="AY120" s="51">
        <f t="shared" si="150"/>
        <v>181.7775</v>
      </c>
      <c r="AZ120" s="51">
        <f t="shared" si="161"/>
        <v>40.394999999999996</v>
      </c>
      <c r="BA120" s="51">
        <f t="shared" si="162"/>
        <v>92.502545610500007</v>
      </c>
      <c r="BB120" s="51">
        <f t="shared" si="163"/>
        <v>26.93</v>
      </c>
      <c r="BC120" s="52">
        <f t="shared" si="129"/>
        <v>0</v>
      </c>
      <c r="BD120" s="97"/>
      <c r="BE120" s="97"/>
      <c r="BF120" s="97">
        <f t="shared" si="151"/>
        <v>269.3</v>
      </c>
      <c r="BG120" s="97">
        <f t="shared" si="152"/>
        <v>320.95174000000003</v>
      </c>
      <c r="BH120" s="97">
        <f t="shared" si="153"/>
        <v>429.012</v>
      </c>
      <c r="BI120" s="97">
        <f t="shared" si="154"/>
        <v>6308.9999999999991</v>
      </c>
      <c r="BJ120" s="97">
        <f t="shared" si="155"/>
        <v>9628.5522000000001</v>
      </c>
      <c r="BK120" s="97">
        <f t="shared" si="156"/>
        <v>49.793283000000017</v>
      </c>
      <c r="BL120" s="97">
        <f t="shared" si="157"/>
        <v>76.209990662999999</v>
      </c>
      <c r="BM120" s="97">
        <f t="shared" si="158"/>
        <v>555.01527366300002</v>
      </c>
      <c r="BN120" s="97">
        <f t="shared" si="130"/>
        <v>0</v>
      </c>
    </row>
    <row r="121" spans="1:66" s="179" customFormat="1" x14ac:dyDescent="0.25">
      <c r="A121" s="96">
        <v>101</v>
      </c>
      <c r="B121" s="17">
        <v>29</v>
      </c>
      <c r="C121" s="5" t="s">
        <v>43</v>
      </c>
      <c r="D121" s="5" t="s">
        <v>44</v>
      </c>
      <c r="E121" s="6">
        <v>15</v>
      </c>
      <c r="F121" s="6">
        <v>539</v>
      </c>
      <c r="G121" s="168">
        <v>1767</v>
      </c>
      <c r="H121" s="180" t="s">
        <v>220</v>
      </c>
      <c r="I121" s="17" t="s">
        <v>507</v>
      </c>
      <c r="J121" s="2" t="s">
        <v>467</v>
      </c>
      <c r="K121" s="222">
        <v>39029</v>
      </c>
      <c r="L121" s="180">
        <v>2</v>
      </c>
      <c r="M121" s="180">
        <v>8</v>
      </c>
      <c r="N121" s="172" t="s">
        <v>63</v>
      </c>
      <c r="O121" s="173" t="s">
        <v>204</v>
      </c>
      <c r="P121" s="18" t="s">
        <v>185</v>
      </c>
      <c r="Q121" s="18" t="s">
        <v>533</v>
      </c>
      <c r="R121" s="2">
        <v>2</v>
      </c>
      <c r="S121" s="199">
        <v>8079</v>
      </c>
      <c r="T121" s="199">
        <v>500</v>
      </c>
      <c r="U121" s="200">
        <f t="shared" si="138"/>
        <v>8579</v>
      </c>
      <c r="V121" s="9">
        <v>140.19999999999999</v>
      </c>
      <c r="W121" s="9">
        <f t="shared" si="139"/>
        <v>1346.5</v>
      </c>
      <c r="X121" s="10">
        <f t="shared" si="140"/>
        <v>14298.333333333332</v>
      </c>
      <c r="Y121" s="4">
        <f t="shared" si="141"/>
        <v>4039.5</v>
      </c>
      <c r="Z121" s="4">
        <f t="shared" si="142"/>
        <v>1090.665</v>
      </c>
      <c r="AA121" s="4">
        <f t="shared" si="143"/>
        <v>242.37</v>
      </c>
      <c r="AB121" s="11">
        <f t="shared" si="144"/>
        <v>555.01527366300002</v>
      </c>
      <c r="AC121" s="4">
        <f t="shared" si="145"/>
        <v>161.58000000000001</v>
      </c>
      <c r="AD121" s="225">
        <v>667</v>
      </c>
      <c r="AE121" s="225">
        <v>70</v>
      </c>
      <c r="AF121" s="241">
        <f t="shared" si="159"/>
        <v>737</v>
      </c>
      <c r="AG121" s="200">
        <v>425</v>
      </c>
      <c r="AH121" s="200">
        <v>30</v>
      </c>
      <c r="AI121" s="240">
        <f t="shared" si="146"/>
        <v>455</v>
      </c>
      <c r="AJ121" s="12"/>
      <c r="AK121" s="4"/>
      <c r="AL121" s="4"/>
      <c r="AM121" s="4"/>
      <c r="AN121" s="4"/>
      <c r="AO121" s="4"/>
      <c r="AP121" s="4"/>
      <c r="AQ121" s="4"/>
      <c r="AR121" s="20"/>
      <c r="AS121" s="20"/>
      <c r="AT121" s="4">
        <f t="shared" si="147"/>
        <v>1688.1050456104999</v>
      </c>
      <c r="AU121" s="4">
        <f t="shared" si="148"/>
        <v>11860.830273663003</v>
      </c>
      <c r="AV121" s="4">
        <f t="shared" si="149"/>
        <v>163702.40166289988</v>
      </c>
      <c r="AW121" s="33"/>
      <c r="AX121" s="51">
        <f t="shared" si="160"/>
        <v>1346.5</v>
      </c>
      <c r="AY121" s="51">
        <f t="shared" si="150"/>
        <v>181.7775</v>
      </c>
      <c r="AZ121" s="51">
        <f t="shared" si="161"/>
        <v>40.394999999999996</v>
      </c>
      <c r="BA121" s="51">
        <f t="shared" si="162"/>
        <v>92.502545610500007</v>
      </c>
      <c r="BB121" s="51">
        <f t="shared" si="163"/>
        <v>26.93</v>
      </c>
      <c r="BC121" s="52">
        <f t="shared" si="129"/>
        <v>0</v>
      </c>
      <c r="BD121" s="97"/>
      <c r="BE121" s="97"/>
      <c r="BF121" s="97">
        <f t="shared" si="151"/>
        <v>269.3</v>
      </c>
      <c r="BG121" s="97">
        <f t="shared" si="152"/>
        <v>320.95174000000003</v>
      </c>
      <c r="BH121" s="97">
        <f t="shared" si="153"/>
        <v>429.012</v>
      </c>
      <c r="BI121" s="97">
        <f t="shared" si="154"/>
        <v>6308.9999999999991</v>
      </c>
      <c r="BJ121" s="97">
        <f t="shared" si="155"/>
        <v>9628.5522000000001</v>
      </c>
      <c r="BK121" s="97">
        <f t="shared" si="156"/>
        <v>49.793283000000017</v>
      </c>
      <c r="BL121" s="97">
        <f t="shared" si="157"/>
        <v>76.209990662999999</v>
      </c>
      <c r="BM121" s="97">
        <f t="shared" si="158"/>
        <v>555.01527366300002</v>
      </c>
      <c r="BN121" s="97">
        <f t="shared" si="130"/>
        <v>0</v>
      </c>
    </row>
    <row r="122" spans="1:66" s="179" customFormat="1" x14ac:dyDescent="0.25">
      <c r="A122" s="96">
        <v>102</v>
      </c>
      <c r="B122" s="17">
        <v>29</v>
      </c>
      <c r="C122" s="5" t="s">
        <v>43</v>
      </c>
      <c r="D122" s="5" t="s">
        <v>44</v>
      </c>
      <c r="E122" s="6">
        <v>15</v>
      </c>
      <c r="F122" s="6">
        <v>539</v>
      </c>
      <c r="G122" s="168">
        <v>1783</v>
      </c>
      <c r="H122" s="169" t="s">
        <v>200</v>
      </c>
      <c r="I122" s="17" t="s">
        <v>201</v>
      </c>
      <c r="J122" s="2" t="s">
        <v>467</v>
      </c>
      <c r="K122" s="222">
        <v>39137</v>
      </c>
      <c r="L122" s="180">
        <v>4</v>
      </c>
      <c r="M122" s="180">
        <v>8</v>
      </c>
      <c r="N122" s="172" t="s">
        <v>63</v>
      </c>
      <c r="O122" s="173" t="s">
        <v>191</v>
      </c>
      <c r="P122" s="18" t="s">
        <v>185</v>
      </c>
      <c r="Q122" s="18" t="s">
        <v>533</v>
      </c>
      <c r="R122" s="2">
        <v>2</v>
      </c>
      <c r="S122" s="199">
        <v>8838</v>
      </c>
      <c r="T122" s="199">
        <v>500</v>
      </c>
      <c r="U122" s="200">
        <f t="shared" si="138"/>
        <v>9338</v>
      </c>
      <c r="V122" s="9">
        <v>140.19999999999999</v>
      </c>
      <c r="W122" s="9">
        <f t="shared" si="139"/>
        <v>1473</v>
      </c>
      <c r="X122" s="10">
        <f t="shared" si="140"/>
        <v>15563.333333333332</v>
      </c>
      <c r="Y122" s="4">
        <f t="shared" si="141"/>
        <v>4419</v>
      </c>
      <c r="Z122" s="4">
        <f t="shared" si="142"/>
        <v>1193.1300000000001</v>
      </c>
      <c r="AA122" s="4">
        <f t="shared" si="143"/>
        <v>265.14</v>
      </c>
      <c r="AB122" s="11">
        <f t="shared" si="144"/>
        <v>575.74363728600008</v>
      </c>
      <c r="AC122" s="4">
        <f t="shared" si="145"/>
        <v>176.76</v>
      </c>
      <c r="AD122" s="225">
        <v>732</v>
      </c>
      <c r="AE122" s="225">
        <v>70</v>
      </c>
      <c r="AF122" s="241">
        <f t="shared" si="159"/>
        <v>802</v>
      </c>
      <c r="AG122" s="200">
        <v>452</v>
      </c>
      <c r="AH122" s="200">
        <v>30</v>
      </c>
      <c r="AI122" s="240">
        <f t="shared" si="146"/>
        <v>482</v>
      </c>
      <c r="AJ122" s="12"/>
      <c r="AK122" s="4"/>
      <c r="AL122" s="4"/>
      <c r="AM122" s="4"/>
      <c r="AN122" s="4"/>
      <c r="AO122" s="4"/>
      <c r="AP122" s="4"/>
      <c r="AQ122" s="4"/>
      <c r="AR122" s="20"/>
      <c r="AS122" s="20"/>
      <c r="AT122" s="4">
        <f t="shared" si="147"/>
        <v>1841.4622728810002</v>
      </c>
      <c r="AU122" s="4">
        <f t="shared" si="148"/>
        <v>12872.973637286001</v>
      </c>
      <c r="AV122" s="4">
        <f t="shared" si="149"/>
        <v>177772.47925364636</v>
      </c>
      <c r="AW122" s="33"/>
      <c r="AX122" s="51">
        <f t="shared" si="160"/>
        <v>1473</v>
      </c>
      <c r="AY122" s="51">
        <f t="shared" si="150"/>
        <v>198.85500000000002</v>
      </c>
      <c r="AZ122" s="51">
        <f t="shared" si="161"/>
        <v>44.19</v>
      </c>
      <c r="BA122" s="51">
        <f t="shared" si="162"/>
        <v>95.957272881000009</v>
      </c>
      <c r="BB122" s="51">
        <f t="shared" si="163"/>
        <v>29.46</v>
      </c>
      <c r="BC122" s="52">
        <f t="shared" si="129"/>
        <v>0</v>
      </c>
      <c r="BD122" s="97"/>
      <c r="BE122" s="97"/>
      <c r="BF122" s="97">
        <f t="shared" si="151"/>
        <v>294.60000000000002</v>
      </c>
      <c r="BG122" s="97">
        <f t="shared" si="152"/>
        <v>351.10428000000002</v>
      </c>
      <c r="BH122" s="97">
        <f t="shared" si="153"/>
        <v>429.012</v>
      </c>
      <c r="BI122" s="97">
        <f t="shared" si="154"/>
        <v>6308.9999999999991</v>
      </c>
      <c r="BJ122" s="97">
        <f t="shared" si="155"/>
        <v>10533.128400000001</v>
      </c>
      <c r="BK122" s="97">
        <f t="shared" si="156"/>
        <v>63.361926000000032</v>
      </c>
      <c r="BL122" s="97">
        <f t="shared" si="157"/>
        <v>83.369711286000012</v>
      </c>
      <c r="BM122" s="97">
        <f t="shared" si="158"/>
        <v>575.74363728600008</v>
      </c>
      <c r="BN122" s="97">
        <f t="shared" si="130"/>
        <v>0</v>
      </c>
    </row>
    <row r="123" spans="1:66" s="179" customFormat="1" x14ac:dyDescent="0.25">
      <c r="A123" s="96">
        <v>103</v>
      </c>
      <c r="B123" s="17">
        <v>29</v>
      </c>
      <c r="C123" s="5" t="s">
        <v>43</v>
      </c>
      <c r="D123" s="5" t="s">
        <v>44</v>
      </c>
      <c r="E123" s="6">
        <v>15</v>
      </c>
      <c r="F123" s="6">
        <v>539</v>
      </c>
      <c r="G123" s="168">
        <v>1877</v>
      </c>
      <c r="H123" s="169" t="s">
        <v>216</v>
      </c>
      <c r="I123" s="17" t="s">
        <v>567</v>
      </c>
      <c r="J123" s="2" t="s">
        <v>467</v>
      </c>
      <c r="K123" s="222">
        <v>40183</v>
      </c>
      <c r="L123" s="180">
        <v>2</v>
      </c>
      <c r="M123" s="180">
        <v>8</v>
      </c>
      <c r="N123" s="172" t="s">
        <v>63</v>
      </c>
      <c r="O123" s="173" t="s">
        <v>204</v>
      </c>
      <c r="P123" s="18" t="s">
        <v>185</v>
      </c>
      <c r="Q123" s="18" t="s">
        <v>533</v>
      </c>
      <c r="R123" s="2">
        <v>2</v>
      </c>
      <c r="S123" s="199">
        <v>8079</v>
      </c>
      <c r="T123" s="199">
        <v>500</v>
      </c>
      <c r="U123" s="200">
        <f t="shared" si="138"/>
        <v>8579</v>
      </c>
      <c r="V123" s="9">
        <v>140.19999999999999</v>
      </c>
      <c r="W123" s="9">
        <f t="shared" si="139"/>
        <v>1346.5</v>
      </c>
      <c r="X123" s="10">
        <f t="shared" si="140"/>
        <v>14298.333333333332</v>
      </c>
      <c r="Y123" s="4">
        <f t="shared" si="141"/>
        <v>4039.5</v>
      </c>
      <c r="Z123" s="4">
        <f t="shared" si="142"/>
        <v>1090.665</v>
      </c>
      <c r="AA123" s="4">
        <f t="shared" si="143"/>
        <v>242.37</v>
      </c>
      <c r="AB123" s="11">
        <f t="shared" si="144"/>
        <v>555.01527366300002</v>
      </c>
      <c r="AC123" s="4">
        <f t="shared" si="145"/>
        <v>161.58000000000001</v>
      </c>
      <c r="AD123" s="225">
        <v>667</v>
      </c>
      <c r="AE123" s="225">
        <v>70</v>
      </c>
      <c r="AF123" s="241">
        <f t="shared" si="159"/>
        <v>737</v>
      </c>
      <c r="AG123" s="200">
        <v>425</v>
      </c>
      <c r="AH123" s="200">
        <v>30</v>
      </c>
      <c r="AI123" s="240">
        <f t="shared" si="146"/>
        <v>455</v>
      </c>
      <c r="AJ123" s="12"/>
      <c r="AK123" s="4"/>
      <c r="AL123" s="4"/>
      <c r="AM123" s="4"/>
      <c r="AN123" s="4"/>
      <c r="AO123" s="4"/>
      <c r="AP123" s="4"/>
      <c r="AQ123" s="4"/>
      <c r="AR123" s="20"/>
      <c r="AS123" s="20"/>
      <c r="AT123" s="4">
        <f t="shared" si="147"/>
        <v>1688.1050456104999</v>
      </c>
      <c r="AU123" s="4">
        <f t="shared" si="148"/>
        <v>11860.830273663003</v>
      </c>
      <c r="AV123" s="4">
        <f t="shared" si="149"/>
        <v>163702.40166289988</v>
      </c>
      <c r="AW123" s="33"/>
      <c r="AX123" s="51">
        <f t="shared" si="160"/>
        <v>1346.5</v>
      </c>
      <c r="AY123" s="51">
        <f t="shared" si="150"/>
        <v>181.7775</v>
      </c>
      <c r="AZ123" s="51">
        <f t="shared" si="161"/>
        <v>40.394999999999996</v>
      </c>
      <c r="BA123" s="51">
        <f t="shared" si="162"/>
        <v>92.502545610500007</v>
      </c>
      <c r="BB123" s="51">
        <f t="shared" si="163"/>
        <v>26.93</v>
      </c>
      <c r="BC123" s="52">
        <f t="shared" si="129"/>
        <v>0</v>
      </c>
      <c r="BD123" s="97"/>
      <c r="BE123" s="97"/>
      <c r="BF123" s="97">
        <f t="shared" si="151"/>
        <v>269.3</v>
      </c>
      <c r="BG123" s="97">
        <f t="shared" si="152"/>
        <v>320.95174000000003</v>
      </c>
      <c r="BH123" s="97">
        <f t="shared" si="153"/>
        <v>429.012</v>
      </c>
      <c r="BI123" s="97">
        <f t="shared" si="154"/>
        <v>6308.9999999999991</v>
      </c>
      <c r="BJ123" s="97">
        <f t="shared" si="155"/>
        <v>9628.5522000000001</v>
      </c>
      <c r="BK123" s="97">
        <f t="shared" si="156"/>
        <v>49.793283000000017</v>
      </c>
      <c r="BL123" s="97">
        <f t="shared" si="157"/>
        <v>76.209990662999999</v>
      </c>
      <c r="BM123" s="97">
        <f t="shared" si="158"/>
        <v>555.01527366300002</v>
      </c>
      <c r="BN123" s="97">
        <f t="shared" si="130"/>
        <v>0</v>
      </c>
    </row>
    <row r="124" spans="1:66" s="179" customFormat="1" x14ac:dyDescent="0.25">
      <c r="A124" s="96">
        <v>104</v>
      </c>
      <c r="B124" s="17">
        <v>29</v>
      </c>
      <c r="C124" s="5" t="s">
        <v>43</v>
      </c>
      <c r="D124" s="5" t="s">
        <v>44</v>
      </c>
      <c r="E124" s="6">
        <v>15</v>
      </c>
      <c r="F124" s="6">
        <v>539</v>
      </c>
      <c r="G124" s="168">
        <v>1887</v>
      </c>
      <c r="H124" s="214" t="s">
        <v>274</v>
      </c>
      <c r="I124" s="17" t="s">
        <v>275</v>
      </c>
      <c r="J124" s="2" t="s">
        <v>467</v>
      </c>
      <c r="K124" s="222">
        <v>40322</v>
      </c>
      <c r="L124" s="180">
        <v>2</v>
      </c>
      <c r="M124" s="180">
        <v>8</v>
      </c>
      <c r="N124" s="172" t="s">
        <v>63</v>
      </c>
      <c r="O124" s="173" t="s">
        <v>204</v>
      </c>
      <c r="P124" s="18" t="s">
        <v>185</v>
      </c>
      <c r="Q124" s="18" t="s">
        <v>533</v>
      </c>
      <c r="R124" s="2">
        <v>2</v>
      </c>
      <c r="S124" s="199">
        <v>8079</v>
      </c>
      <c r="T124" s="199">
        <v>500</v>
      </c>
      <c r="U124" s="200">
        <f>SUM(S124+T124)</f>
        <v>8579</v>
      </c>
      <c r="V124" s="9">
        <v>140.19999999999999</v>
      </c>
      <c r="W124" s="9">
        <f t="shared" si="139"/>
        <v>1346.5</v>
      </c>
      <c r="X124" s="10">
        <f t="shared" si="140"/>
        <v>14298.333333333332</v>
      </c>
      <c r="Y124" s="4">
        <f t="shared" si="141"/>
        <v>4039.5</v>
      </c>
      <c r="Z124" s="4">
        <f>S124*13.5%</f>
        <v>1090.665</v>
      </c>
      <c r="AA124" s="4">
        <f t="shared" si="143"/>
        <v>242.37</v>
      </c>
      <c r="AB124" s="11">
        <f t="shared" si="144"/>
        <v>555.01527366300002</v>
      </c>
      <c r="AC124" s="4">
        <f t="shared" si="145"/>
        <v>161.58000000000001</v>
      </c>
      <c r="AD124" s="225">
        <v>667</v>
      </c>
      <c r="AE124" s="225">
        <v>70</v>
      </c>
      <c r="AF124" s="241">
        <f t="shared" si="159"/>
        <v>737</v>
      </c>
      <c r="AG124" s="200">
        <v>425</v>
      </c>
      <c r="AH124" s="200">
        <v>30</v>
      </c>
      <c r="AI124" s="240">
        <f t="shared" si="146"/>
        <v>455</v>
      </c>
      <c r="AJ124" s="12"/>
      <c r="AK124" s="4"/>
      <c r="AL124" s="4"/>
      <c r="AM124" s="4"/>
      <c r="AN124" s="4"/>
      <c r="AO124" s="4"/>
      <c r="AP124" s="4"/>
      <c r="AQ124" s="4"/>
      <c r="AR124" s="20"/>
      <c r="AS124" s="20"/>
      <c r="AT124" s="4">
        <f t="shared" si="147"/>
        <v>1688.1050456104999</v>
      </c>
      <c r="AU124" s="4">
        <f t="shared" si="148"/>
        <v>11860.830273663003</v>
      </c>
      <c r="AV124" s="4">
        <f t="shared" si="149"/>
        <v>163702.40166289988</v>
      </c>
      <c r="AW124" s="33"/>
      <c r="AX124" s="51">
        <f t="shared" si="160"/>
        <v>1346.5</v>
      </c>
      <c r="AY124" s="51">
        <f>S124/30*5*0.135</f>
        <v>181.7775</v>
      </c>
      <c r="AZ124" s="51">
        <f t="shared" si="161"/>
        <v>40.394999999999996</v>
      </c>
      <c r="BA124" s="51">
        <f t="shared" si="162"/>
        <v>92.502545610500007</v>
      </c>
      <c r="BB124" s="51">
        <f t="shared" si="163"/>
        <v>26.93</v>
      </c>
      <c r="BC124" s="52">
        <f t="shared" si="129"/>
        <v>0</v>
      </c>
      <c r="BD124" s="97"/>
      <c r="BE124" s="97"/>
      <c r="BF124" s="97">
        <f>S124/30</f>
        <v>269.3</v>
      </c>
      <c r="BG124" s="97">
        <f>BF124*1.1918</f>
        <v>320.95174000000003</v>
      </c>
      <c r="BH124" s="97">
        <f t="shared" si="153"/>
        <v>429.012</v>
      </c>
      <c r="BI124" s="97">
        <f t="shared" si="154"/>
        <v>6308.9999999999991</v>
      </c>
      <c r="BJ124" s="97">
        <f>BG124*30</f>
        <v>9628.5522000000001</v>
      </c>
      <c r="BK124" s="97">
        <f>(BJ124-BI124)*1.5%</f>
        <v>49.793283000000017</v>
      </c>
      <c r="BL124" s="97">
        <f>BG124*30*0.7915%</f>
        <v>76.209990662999999</v>
      </c>
      <c r="BM124" s="97">
        <f>BH124+BK124+BL124</f>
        <v>555.01527366300002</v>
      </c>
      <c r="BN124" s="97">
        <f t="shared" si="130"/>
        <v>0</v>
      </c>
    </row>
    <row r="125" spans="1:66" s="179" customFormat="1" x14ac:dyDescent="0.25">
      <c r="A125" s="96">
        <v>105</v>
      </c>
      <c r="B125" s="17">
        <v>29</v>
      </c>
      <c r="C125" s="5" t="s">
        <v>43</v>
      </c>
      <c r="D125" s="5" t="s">
        <v>44</v>
      </c>
      <c r="E125" s="6">
        <v>15</v>
      </c>
      <c r="F125" s="6">
        <v>539</v>
      </c>
      <c r="G125" s="168">
        <v>1933</v>
      </c>
      <c r="H125" s="214" t="s">
        <v>205</v>
      </c>
      <c r="I125" s="17" t="s">
        <v>452</v>
      </c>
      <c r="J125" s="2" t="s">
        <v>467</v>
      </c>
      <c r="K125" s="222">
        <v>40848</v>
      </c>
      <c r="L125" s="180">
        <v>2</v>
      </c>
      <c r="M125" s="180">
        <v>8</v>
      </c>
      <c r="N125" s="172" t="s">
        <v>63</v>
      </c>
      <c r="O125" s="173" t="s">
        <v>204</v>
      </c>
      <c r="P125" s="18" t="s">
        <v>185</v>
      </c>
      <c r="Q125" s="18" t="s">
        <v>533</v>
      </c>
      <c r="R125" s="2">
        <v>2</v>
      </c>
      <c r="S125" s="199">
        <v>8079</v>
      </c>
      <c r="T125" s="199">
        <v>500</v>
      </c>
      <c r="U125" s="200">
        <f t="shared" si="138"/>
        <v>8579</v>
      </c>
      <c r="V125" s="36"/>
      <c r="W125" s="9">
        <f t="shared" si="139"/>
        <v>1346.5</v>
      </c>
      <c r="X125" s="10">
        <f t="shared" si="140"/>
        <v>14298.333333333332</v>
      </c>
      <c r="Y125" s="4">
        <f t="shared" si="141"/>
        <v>4039.5</v>
      </c>
      <c r="Z125" s="4">
        <f t="shared" si="142"/>
        <v>1090.665</v>
      </c>
      <c r="AA125" s="4">
        <f t="shared" si="143"/>
        <v>242.37</v>
      </c>
      <c r="AB125" s="11">
        <f t="shared" si="144"/>
        <v>555.01527366300002</v>
      </c>
      <c r="AC125" s="4">
        <f t="shared" si="145"/>
        <v>161.58000000000001</v>
      </c>
      <c r="AD125" s="225">
        <v>667</v>
      </c>
      <c r="AE125" s="225">
        <v>70</v>
      </c>
      <c r="AF125" s="241">
        <f t="shared" si="159"/>
        <v>737</v>
      </c>
      <c r="AG125" s="200">
        <v>425</v>
      </c>
      <c r="AH125" s="200">
        <v>30</v>
      </c>
      <c r="AI125" s="240">
        <f t="shared" si="146"/>
        <v>455</v>
      </c>
      <c r="AJ125" s="12"/>
      <c r="AK125" s="4"/>
      <c r="AL125" s="4"/>
      <c r="AM125" s="4"/>
      <c r="AN125" s="4"/>
      <c r="AO125" s="4"/>
      <c r="AP125" s="4"/>
      <c r="AQ125" s="4"/>
      <c r="AR125" s="20"/>
      <c r="AS125" s="20"/>
      <c r="AT125" s="4">
        <f t="shared" si="147"/>
        <v>1688.1050456104999</v>
      </c>
      <c r="AU125" s="4">
        <f t="shared" si="148"/>
        <v>11720.630273663002</v>
      </c>
      <c r="AV125" s="4">
        <f t="shared" si="149"/>
        <v>162020.00166289986</v>
      </c>
      <c r="AW125" s="33"/>
      <c r="AX125" s="51">
        <f t="shared" si="160"/>
        <v>1346.5</v>
      </c>
      <c r="AY125" s="51">
        <f t="shared" si="150"/>
        <v>181.7775</v>
      </c>
      <c r="AZ125" s="51">
        <f t="shared" si="161"/>
        <v>40.394999999999996</v>
      </c>
      <c r="BA125" s="51">
        <f t="shared" si="162"/>
        <v>92.502545610500007</v>
      </c>
      <c r="BB125" s="51">
        <f t="shared" si="163"/>
        <v>26.93</v>
      </c>
      <c r="BC125" s="52">
        <f t="shared" si="129"/>
        <v>0</v>
      </c>
      <c r="BD125" s="97"/>
      <c r="BE125" s="97"/>
      <c r="BF125" s="97">
        <f t="shared" si="151"/>
        <v>269.3</v>
      </c>
      <c r="BG125" s="97">
        <f t="shared" si="152"/>
        <v>320.95174000000003</v>
      </c>
      <c r="BH125" s="97">
        <f t="shared" si="153"/>
        <v>429.012</v>
      </c>
      <c r="BI125" s="97">
        <f t="shared" si="154"/>
        <v>6308.9999999999991</v>
      </c>
      <c r="BJ125" s="97">
        <f t="shared" si="155"/>
        <v>9628.5522000000001</v>
      </c>
      <c r="BK125" s="97">
        <f t="shared" si="156"/>
        <v>49.793283000000017</v>
      </c>
      <c r="BL125" s="97">
        <f t="shared" si="157"/>
        <v>76.209990662999999</v>
      </c>
      <c r="BM125" s="97">
        <f t="shared" si="158"/>
        <v>555.01527366300002</v>
      </c>
      <c r="BN125" s="97">
        <f t="shared" si="130"/>
        <v>0</v>
      </c>
    </row>
    <row r="126" spans="1:66" s="179" customFormat="1" x14ac:dyDescent="0.25">
      <c r="A126" s="96">
        <v>106</v>
      </c>
      <c r="B126" s="17">
        <v>29</v>
      </c>
      <c r="C126" s="5" t="s">
        <v>43</v>
      </c>
      <c r="D126" s="5" t="s">
        <v>44</v>
      </c>
      <c r="E126" s="6">
        <v>15</v>
      </c>
      <c r="F126" s="6">
        <v>539</v>
      </c>
      <c r="G126" s="168">
        <v>1945</v>
      </c>
      <c r="H126" s="214" t="s">
        <v>423</v>
      </c>
      <c r="I126" s="2" t="s">
        <v>568</v>
      </c>
      <c r="J126" s="2" t="s">
        <v>467</v>
      </c>
      <c r="K126" s="170">
        <v>40992</v>
      </c>
      <c r="L126" s="180">
        <v>4</v>
      </c>
      <c r="M126" s="180">
        <v>8</v>
      </c>
      <c r="N126" s="172" t="s">
        <v>63</v>
      </c>
      <c r="O126" s="173" t="s">
        <v>191</v>
      </c>
      <c r="P126" s="18" t="s">
        <v>185</v>
      </c>
      <c r="Q126" s="18" t="s">
        <v>533</v>
      </c>
      <c r="R126" s="2">
        <v>2</v>
      </c>
      <c r="S126" s="199">
        <v>8838</v>
      </c>
      <c r="T126" s="199">
        <v>500</v>
      </c>
      <c r="U126" s="200">
        <f>SUM(S126+T126)</f>
        <v>9338</v>
      </c>
      <c r="V126" s="9"/>
      <c r="W126" s="9">
        <f t="shared" si="139"/>
        <v>1473</v>
      </c>
      <c r="X126" s="10">
        <f t="shared" si="140"/>
        <v>15563.333333333332</v>
      </c>
      <c r="Y126" s="4">
        <f t="shared" si="141"/>
        <v>4419</v>
      </c>
      <c r="Z126" s="4">
        <f t="shared" si="142"/>
        <v>1193.1300000000001</v>
      </c>
      <c r="AA126" s="4">
        <f t="shared" si="143"/>
        <v>265.14</v>
      </c>
      <c r="AB126" s="11">
        <f t="shared" si="144"/>
        <v>575.74363728600008</v>
      </c>
      <c r="AC126" s="4">
        <f t="shared" si="145"/>
        <v>176.76</v>
      </c>
      <c r="AD126" s="225">
        <v>732</v>
      </c>
      <c r="AE126" s="225">
        <v>70</v>
      </c>
      <c r="AF126" s="241">
        <f t="shared" si="159"/>
        <v>802</v>
      </c>
      <c r="AG126" s="200">
        <v>452</v>
      </c>
      <c r="AH126" s="200">
        <v>30</v>
      </c>
      <c r="AI126" s="240">
        <f t="shared" si="146"/>
        <v>482</v>
      </c>
      <c r="AJ126" s="12"/>
      <c r="AK126" s="4"/>
      <c r="AL126" s="4"/>
      <c r="AM126" s="4"/>
      <c r="AN126" s="4"/>
      <c r="AO126" s="4"/>
      <c r="AP126" s="4"/>
      <c r="AQ126" s="4"/>
      <c r="AR126" s="20"/>
      <c r="AS126" s="4"/>
      <c r="AT126" s="4">
        <f t="shared" si="147"/>
        <v>1841.4622728810002</v>
      </c>
      <c r="AU126" s="4">
        <f t="shared" si="148"/>
        <v>12732.773637286</v>
      </c>
      <c r="AV126" s="4">
        <f t="shared" si="149"/>
        <v>176090.07925364634</v>
      </c>
      <c r="AW126" s="33"/>
      <c r="AX126" s="51">
        <f t="shared" si="160"/>
        <v>1473</v>
      </c>
      <c r="AY126" s="51">
        <f t="shared" si="150"/>
        <v>198.85500000000002</v>
      </c>
      <c r="AZ126" s="51">
        <f t="shared" si="161"/>
        <v>44.19</v>
      </c>
      <c r="BA126" s="51">
        <f t="shared" si="162"/>
        <v>95.957272881000009</v>
      </c>
      <c r="BB126" s="51">
        <f t="shared" si="163"/>
        <v>29.46</v>
      </c>
      <c r="BC126" s="52">
        <f t="shared" si="129"/>
        <v>0</v>
      </c>
      <c r="BD126" s="97"/>
      <c r="BE126" s="97"/>
      <c r="BF126" s="97">
        <f t="shared" si="151"/>
        <v>294.60000000000002</v>
      </c>
      <c r="BG126" s="97">
        <f t="shared" si="152"/>
        <v>351.10428000000002</v>
      </c>
      <c r="BH126" s="97">
        <f t="shared" si="153"/>
        <v>429.012</v>
      </c>
      <c r="BI126" s="97">
        <f t="shared" si="154"/>
        <v>6308.9999999999991</v>
      </c>
      <c r="BJ126" s="97">
        <f t="shared" si="155"/>
        <v>10533.128400000001</v>
      </c>
      <c r="BK126" s="97">
        <f t="shared" si="156"/>
        <v>63.361926000000032</v>
      </c>
      <c r="BL126" s="97">
        <f t="shared" si="157"/>
        <v>83.369711286000012</v>
      </c>
      <c r="BM126" s="97">
        <f t="shared" si="158"/>
        <v>575.74363728600008</v>
      </c>
      <c r="BN126" s="97">
        <f t="shared" si="130"/>
        <v>0</v>
      </c>
    </row>
    <row r="127" spans="1:66" s="33" customFormat="1" ht="12.75" customHeight="1" x14ac:dyDescent="0.25">
      <c r="A127" s="96"/>
      <c r="B127" s="17"/>
      <c r="C127" s="5"/>
      <c r="D127" s="5"/>
      <c r="E127" s="6"/>
      <c r="F127" s="6"/>
      <c r="G127" s="6"/>
      <c r="H127" s="72"/>
      <c r="I127" s="54"/>
      <c r="J127" s="72"/>
      <c r="K127" s="54"/>
      <c r="L127" s="8"/>
      <c r="M127" s="8"/>
      <c r="N127" s="2"/>
      <c r="O127" s="18"/>
      <c r="P127" s="18"/>
      <c r="Q127" s="18"/>
      <c r="R127" s="2"/>
      <c r="S127" s="9"/>
      <c r="T127" s="23"/>
      <c r="U127" s="4"/>
      <c r="V127" s="9"/>
      <c r="W127" s="9"/>
      <c r="X127" s="10"/>
      <c r="Y127" s="4"/>
      <c r="Z127" s="4"/>
      <c r="AA127" s="4"/>
      <c r="AB127" s="11"/>
      <c r="AC127" s="4"/>
      <c r="AD127" s="35"/>
      <c r="AE127" s="35"/>
      <c r="AF127" s="255"/>
      <c r="AG127" s="34"/>
      <c r="AH127" s="34"/>
      <c r="AI127" s="266"/>
      <c r="AJ127" s="12"/>
      <c r="AK127" s="4"/>
      <c r="AL127" s="4"/>
      <c r="AM127" s="4"/>
      <c r="AN127" s="4"/>
      <c r="AO127" s="4"/>
      <c r="AP127" s="4"/>
      <c r="AQ127" s="4"/>
      <c r="AR127" s="20"/>
      <c r="AS127" s="20"/>
      <c r="AT127" s="4"/>
      <c r="AU127" s="4"/>
      <c r="AV127" s="4"/>
      <c r="AX127" s="51"/>
      <c r="AY127" s="51"/>
      <c r="AZ127" s="51"/>
      <c r="BA127" s="51"/>
      <c r="BB127" s="51"/>
      <c r="BC127" s="52">
        <f t="shared" si="129"/>
        <v>0</v>
      </c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>
        <f t="shared" si="130"/>
        <v>0</v>
      </c>
    </row>
    <row r="128" spans="1:66" s="33" customFormat="1" ht="12.75" customHeight="1" x14ac:dyDescent="0.25">
      <c r="A128" s="96"/>
      <c r="B128" s="17"/>
      <c r="C128" s="5"/>
      <c r="D128" s="5"/>
      <c r="E128" s="6"/>
      <c r="F128" s="22"/>
      <c r="G128" s="22"/>
      <c r="H128" s="22" t="s">
        <v>224</v>
      </c>
      <c r="I128" s="2"/>
      <c r="J128" s="2"/>
      <c r="K128" s="2"/>
      <c r="L128" s="8"/>
      <c r="M128" s="8"/>
      <c r="N128" s="2"/>
      <c r="O128" s="18"/>
      <c r="P128" s="2"/>
      <c r="Q128" s="2"/>
      <c r="R128" s="2"/>
      <c r="S128" s="9"/>
      <c r="T128" s="23"/>
      <c r="U128" s="4"/>
      <c r="V128" s="9"/>
      <c r="W128" s="9"/>
      <c r="X128" s="10"/>
      <c r="Y128" s="4"/>
      <c r="Z128" s="4"/>
      <c r="AA128" s="4"/>
      <c r="AB128" s="11"/>
      <c r="AC128" s="4"/>
      <c r="AD128" s="37"/>
      <c r="AE128" s="37"/>
      <c r="AF128" s="257"/>
      <c r="AG128" s="34"/>
      <c r="AH128" s="34"/>
      <c r="AI128" s="266"/>
      <c r="AJ128" s="12"/>
      <c r="AK128" s="4"/>
      <c r="AL128" s="4"/>
      <c r="AM128" s="4"/>
      <c r="AN128" s="4"/>
      <c r="AO128" s="4"/>
      <c r="AP128" s="4"/>
      <c r="AQ128" s="4"/>
      <c r="AR128" s="20"/>
      <c r="AS128" s="20"/>
      <c r="AT128" s="4"/>
      <c r="AU128" s="4"/>
      <c r="AV128" s="4"/>
      <c r="AX128" s="51"/>
      <c r="AY128" s="51"/>
      <c r="AZ128" s="51"/>
      <c r="BA128" s="51"/>
      <c r="BB128" s="51"/>
      <c r="BC128" s="52">
        <f t="shared" si="129"/>
        <v>0</v>
      </c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>
        <f t="shared" si="130"/>
        <v>0</v>
      </c>
    </row>
    <row r="129" spans="1:66" s="179" customFormat="1" x14ac:dyDescent="0.25">
      <c r="A129" s="96">
        <v>107</v>
      </c>
      <c r="B129" s="17">
        <v>29</v>
      </c>
      <c r="C129" s="5" t="s">
        <v>43</v>
      </c>
      <c r="D129" s="5" t="s">
        <v>44</v>
      </c>
      <c r="E129" s="6">
        <v>15</v>
      </c>
      <c r="F129" s="6">
        <v>539</v>
      </c>
      <c r="G129" s="168">
        <v>770</v>
      </c>
      <c r="H129" s="169" t="s">
        <v>225</v>
      </c>
      <c r="I129" s="2" t="s">
        <v>226</v>
      </c>
      <c r="J129" s="2" t="s">
        <v>458</v>
      </c>
      <c r="K129" s="170">
        <v>34016</v>
      </c>
      <c r="L129" s="180">
        <v>3</v>
      </c>
      <c r="M129" s="180">
        <v>8</v>
      </c>
      <c r="N129" s="172" t="s">
        <v>45</v>
      </c>
      <c r="O129" s="173" t="s">
        <v>227</v>
      </c>
      <c r="P129" s="18" t="s">
        <v>224</v>
      </c>
      <c r="Q129" s="18" t="s">
        <v>533</v>
      </c>
      <c r="R129" s="2">
        <v>2</v>
      </c>
      <c r="S129" s="175">
        <v>8469</v>
      </c>
      <c r="T129" s="175">
        <v>500</v>
      </c>
      <c r="U129" s="176">
        <f>SUM(S129+T129)</f>
        <v>8969</v>
      </c>
      <c r="V129" s="9">
        <v>350.5</v>
      </c>
      <c r="W129" s="9">
        <f>+S129/30*20*0.25</f>
        <v>1411.5</v>
      </c>
      <c r="X129" s="10">
        <f>+U129/30*50</f>
        <v>14948.333333333332</v>
      </c>
      <c r="Y129" s="4">
        <f>S129/2</f>
        <v>4234.5</v>
      </c>
      <c r="Z129" s="4">
        <f>S129*13.5%</f>
        <v>1143.3150000000001</v>
      </c>
      <c r="AA129" s="4">
        <f>S129*0.03</f>
        <v>254.07</v>
      </c>
      <c r="AB129" s="11">
        <f>+BM129</f>
        <v>565.66621149299999</v>
      </c>
      <c r="AC129" s="4">
        <f>S129*2%</f>
        <v>169.38</v>
      </c>
      <c r="AD129" s="182">
        <v>718</v>
      </c>
      <c r="AE129" s="182">
        <v>70</v>
      </c>
      <c r="AF129" s="241">
        <f>+AD129+AE129</f>
        <v>788</v>
      </c>
      <c r="AG129" s="178">
        <v>438</v>
      </c>
      <c r="AH129" s="178">
        <v>30</v>
      </c>
      <c r="AI129" s="240">
        <f>+AG129+AH129</f>
        <v>468</v>
      </c>
      <c r="AJ129" s="12"/>
      <c r="AK129" s="4"/>
      <c r="AL129" s="4"/>
      <c r="AM129" s="4"/>
      <c r="AN129" s="4"/>
      <c r="AO129" s="4"/>
      <c r="AP129" s="4"/>
      <c r="AQ129" s="4"/>
      <c r="AR129" s="20"/>
      <c r="AS129" s="20"/>
      <c r="AT129" s="4">
        <f>S129/30*5+Z129/30*5+AA129/30*5+AB129/30*5+AC129/30*5</f>
        <v>1766.9052019155001</v>
      </c>
      <c r="AU129" s="4">
        <f>+U129+V129+Z129+AA129+AB129+AC129+AD129+AG129+AO129</f>
        <v>12607.931211493</v>
      </c>
      <c r="AV129" s="4">
        <f>(AU129*12)+W129+X129+Y129+AT129+AJ129+AR129</f>
        <v>173656.41307316485</v>
      </c>
      <c r="AW129" s="33"/>
      <c r="AX129" s="51">
        <f>S129/30*5</f>
        <v>1411.5</v>
      </c>
      <c r="AY129" s="51">
        <f>S129/30*5*0.135</f>
        <v>190.55250000000001</v>
      </c>
      <c r="AZ129" s="51">
        <f>S129/30*5*0.03</f>
        <v>42.344999999999999</v>
      </c>
      <c r="BA129" s="51">
        <f>AB129/30*5</f>
        <v>94.277701915499989</v>
      </c>
      <c r="BB129" s="51">
        <f>S129/30*5*0.02</f>
        <v>28.23</v>
      </c>
      <c r="BC129" s="52">
        <f t="shared" si="129"/>
        <v>0</v>
      </c>
      <c r="BD129" s="97"/>
      <c r="BE129" s="97"/>
      <c r="BF129" s="97">
        <f>S129/30</f>
        <v>282.3</v>
      </c>
      <c r="BG129" s="97">
        <f>BF129*1.1918</f>
        <v>336.44513999999998</v>
      </c>
      <c r="BH129" s="97">
        <f>70.1*30*20.4%</f>
        <v>429.012</v>
      </c>
      <c r="BI129" s="97">
        <f>70.1*3*30</f>
        <v>6308.9999999999991</v>
      </c>
      <c r="BJ129" s="97">
        <f>BG129*30</f>
        <v>10093.3542</v>
      </c>
      <c r="BK129" s="97">
        <f>(BJ129-BI129)*1.5%</f>
        <v>56.765313000000006</v>
      </c>
      <c r="BL129" s="97">
        <f>BG129*30*0.7915%</f>
        <v>79.888898492999999</v>
      </c>
      <c r="BM129" s="97">
        <f>BH129+BK129+BL129</f>
        <v>565.66621149299999</v>
      </c>
      <c r="BN129" s="97">
        <f t="shared" si="130"/>
        <v>0</v>
      </c>
    </row>
    <row r="130" spans="1:66" s="179" customFormat="1" x14ac:dyDescent="0.25">
      <c r="A130" s="96">
        <v>108</v>
      </c>
      <c r="B130" s="17">
        <v>29</v>
      </c>
      <c r="C130" s="5" t="s">
        <v>43</v>
      </c>
      <c r="D130" s="5" t="s">
        <v>44</v>
      </c>
      <c r="E130" s="6">
        <v>15</v>
      </c>
      <c r="F130" s="6">
        <v>539</v>
      </c>
      <c r="G130" s="168">
        <v>1456</v>
      </c>
      <c r="H130" s="169" t="s">
        <v>228</v>
      </c>
      <c r="I130" s="2" t="s">
        <v>229</v>
      </c>
      <c r="J130" s="2" t="s">
        <v>458</v>
      </c>
      <c r="K130" s="170">
        <v>36495</v>
      </c>
      <c r="L130" s="180">
        <v>3</v>
      </c>
      <c r="M130" s="180">
        <v>8</v>
      </c>
      <c r="N130" s="172" t="s">
        <v>45</v>
      </c>
      <c r="O130" s="173" t="s">
        <v>227</v>
      </c>
      <c r="P130" s="18" t="s">
        <v>224</v>
      </c>
      <c r="Q130" s="18" t="s">
        <v>533</v>
      </c>
      <c r="R130" s="2">
        <v>2</v>
      </c>
      <c r="S130" s="175">
        <v>8469</v>
      </c>
      <c r="T130" s="175">
        <v>500</v>
      </c>
      <c r="U130" s="176">
        <f>SUM(S130+T130)</f>
        <v>8969</v>
      </c>
      <c r="V130" s="9">
        <v>280.39999999999998</v>
      </c>
      <c r="W130" s="9">
        <f>+S130/30*20*0.25</f>
        <v>1411.5</v>
      </c>
      <c r="X130" s="10">
        <f>+U130/30*50</f>
        <v>14948.333333333332</v>
      </c>
      <c r="Y130" s="4">
        <f>S130/2</f>
        <v>4234.5</v>
      </c>
      <c r="Z130" s="4">
        <f>S130*13.5%</f>
        <v>1143.3150000000001</v>
      </c>
      <c r="AA130" s="4">
        <f>S130*0.03</f>
        <v>254.07</v>
      </c>
      <c r="AB130" s="11">
        <f>+BM130</f>
        <v>565.66621149299999</v>
      </c>
      <c r="AC130" s="4">
        <f>S130*2%</f>
        <v>169.38</v>
      </c>
      <c r="AD130" s="182">
        <v>718</v>
      </c>
      <c r="AE130" s="182">
        <v>70</v>
      </c>
      <c r="AF130" s="241">
        <f>+AD130+AE130</f>
        <v>788</v>
      </c>
      <c r="AG130" s="178">
        <v>438</v>
      </c>
      <c r="AH130" s="178">
        <v>30</v>
      </c>
      <c r="AI130" s="240">
        <f>+AG130+AH130</f>
        <v>468</v>
      </c>
      <c r="AJ130" s="12"/>
      <c r="AK130" s="4"/>
      <c r="AL130" s="4"/>
      <c r="AM130" s="4"/>
      <c r="AN130" s="4"/>
      <c r="AO130" s="4"/>
      <c r="AP130" s="4"/>
      <c r="AQ130" s="4"/>
      <c r="AR130" s="20"/>
      <c r="AS130" s="20"/>
      <c r="AT130" s="4">
        <f>S130/30*5+Z130/30*5+AA130/30*5+AB130/30*5+AC130/30*5</f>
        <v>1766.9052019155001</v>
      </c>
      <c r="AU130" s="4">
        <f>+U130+V130+Z130+AA130+AB130+AC130+AD130+AG130+AO130</f>
        <v>12537.831211493</v>
      </c>
      <c r="AV130" s="4">
        <f>(AU130*12)+W130+X130+Y130+AT130+AJ130+AR130</f>
        <v>172815.21307316484</v>
      </c>
      <c r="AW130" s="33"/>
      <c r="AX130" s="51">
        <f>S130/30*5</f>
        <v>1411.5</v>
      </c>
      <c r="AY130" s="51">
        <f>S130/30*5*0.135</f>
        <v>190.55250000000001</v>
      </c>
      <c r="AZ130" s="51">
        <f>S130/30*5*0.03</f>
        <v>42.344999999999999</v>
      </c>
      <c r="BA130" s="51">
        <f>AB130/30*5</f>
        <v>94.277701915499989</v>
      </c>
      <c r="BB130" s="51">
        <f>S130/30*5*0.02</f>
        <v>28.23</v>
      </c>
      <c r="BC130" s="52">
        <f t="shared" si="129"/>
        <v>0</v>
      </c>
      <c r="BD130" s="97"/>
      <c r="BE130" s="97"/>
      <c r="BF130" s="97">
        <f>S130/30</f>
        <v>282.3</v>
      </c>
      <c r="BG130" s="97">
        <f>BF130*1.1918</f>
        <v>336.44513999999998</v>
      </c>
      <c r="BH130" s="97">
        <f>70.1*30*20.4%</f>
        <v>429.012</v>
      </c>
      <c r="BI130" s="97">
        <f>70.1*3*30</f>
        <v>6308.9999999999991</v>
      </c>
      <c r="BJ130" s="97">
        <f>BG130*30</f>
        <v>10093.3542</v>
      </c>
      <c r="BK130" s="97">
        <f>(BJ130-BI130)*1.5%</f>
        <v>56.765313000000006</v>
      </c>
      <c r="BL130" s="97">
        <f>BG130*30*0.7915%</f>
        <v>79.888898492999999</v>
      </c>
      <c r="BM130" s="97">
        <f>BH130+BK130+BL130</f>
        <v>565.66621149299999</v>
      </c>
      <c r="BN130" s="97">
        <f t="shared" si="130"/>
        <v>0</v>
      </c>
    </row>
    <row r="131" spans="1:66" s="179" customFormat="1" x14ac:dyDescent="0.25">
      <c r="A131" s="96">
        <v>109</v>
      </c>
      <c r="B131" s="17">
        <v>29</v>
      </c>
      <c r="C131" s="5" t="s">
        <v>43</v>
      </c>
      <c r="D131" s="5" t="s">
        <v>44</v>
      </c>
      <c r="E131" s="6">
        <v>15</v>
      </c>
      <c r="F131" s="6">
        <v>539</v>
      </c>
      <c r="G131" s="168">
        <v>1619</v>
      </c>
      <c r="H131" s="169" t="s">
        <v>230</v>
      </c>
      <c r="I131" s="2" t="s">
        <v>231</v>
      </c>
      <c r="J131" s="2" t="s">
        <v>458</v>
      </c>
      <c r="K131" s="170">
        <v>37781</v>
      </c>
      <c r="L131" s="180">
        <v>3</v>
      </c>
      <c r="M131" s="180">
        <v>8</v>
      </c>
      <c r="N131" s="172" t="s">
        <v>45</v>
      </c>
      <c r="O131" s="173" t="s">
        <v>227</v>
      </c>
      <c r="P131" s="18" t="s">
        <v>224</v>
      </c>
      <c r="Q131" s="18" t="s">
        <v>533</v>
      </c>
      <c r="R131" s="2">
        <v>2</v>
      </c>
      <c r="S131" s="183">
        <v>8469</v>
      </c>
      <c r="T131" s="175">
        <v>500</v>
      </c>
      <c r="U131" s="176">
        <f>SUM(S131+T131)</f>
        <v>8969</v>
      </c>
      <c r="V131" s="9">
        <v>210.3</v>
      </c>
      <c r="W131" s="9">
        <f>+S131/30*20*0.25</f>
        <v>1411.5</v>
      </c>
      <c r="X131" s="10">
        <f>+U131/30*50</f>
        <v>14948.333333333332</v>
      </c>
      <c r="Y131" s="4">
        <f>S131/2</f>
        <v>4234.5</v>
      </c>
      <c r="Z131" s="4">
        <f>S131*13.5%</f>
        <v>1143.3150000000001</v>
      </c>
      <c r="AA131" s="4">
        <f>S131*0.03</f>
        <v>254.07</v>
      </c>
      <c r="AB131" s="11">
        <f>+BM131</f>
        <v>565.66621149299999</v>
      </c>
      <c r="AC131" s="4">
        <f>S131*2%</f>
        <v>169.38</v>
      </c>
      <c r="AD131" s="182">
        <v>718</v>
      </c>
      <c r="AE131" s="182">
        <v>70</v>
      </c>
      <c r="AF131" s="241">
        <f>+AD131+AE131</f>
        <v>788</v>
      </c>
      <c r="AG131" s="178">
        <v>438</v>
      </c>
      <c r="AH131" s="178">
        <v>30</v>
      </c>
      <c r="AI131" s="240">
        <f>+AG131+AH131</f>
        <v>468</v>
      </c>
      <c r="AJ131" s="12"/>
      <c r="AK131" s="4"/>
      <c r="AL131" s="4"/>
      <c r="AM131" s="4"/>
      <c r="AN131" s="4"/>
      <c r="AO131" s="4"/>
      <c r="AP131" s="4"/>
      <c r="AQ131" s="4"/>
      <c r="AR131" s="20"/>
      <c r="AS131" s="20"/>
      <c r="AT131" s="4">
        <f>S131/30*5+Z131/30*5+AA131/30*5+AB131/30*5+AC131/30*5</f>
        <v>1766.9052019155001</v>
      </c>
      <c r="AU131" s="4">
        <f>+U131+V131+Z131+AA131+AB131+AC131+AD131+AG131+AO131</f>
        <v>12467.731211492999</v>
      </c>
      <c r="AV131" s="4">
        <f>(AU131*12)+W131+X131+Y131+AT131+AJ131+AR131</f>
        <v>171974.01307316485</v>
      </c>
      <c r="AW131" s="33"/>
      <c r="AX131" s="51">
        <f>S131/30*5</f>
        <v>1411.5</v>
      </c>
      <c r="AY131" s="51">
        <f>S131/30*5*0.135</f>
        <v>190.55250000000001</v>
      </c>
      <c r="AZ131" s="51">
        <f>S131/30*5*0.03</f>
        <v>42.344999999999999</v>
      </c>
      <c r="BA131" s="51">
        <f>AB131/30*5</f>
        <v>94.277701915499989</v>
      </c>
      <c r="BB131" s="51">
        <f>S131/30*5*0.02</f>
        <v>28.23</v>
      </c>
      <c r="BC131" s="52">
        <f t="shared" si="129"/>
        <v>0</v>
      </c>
      <c r="BD131" s="97"/>
      <c r="BE131" s="97"/>
      <c r="BF131" s="97">
        <f>S131/30</f>
        <v>282.3</v>
      </c>
      <c r="BG131" s="97">
        <f>BF131*1.1918</f>
        <v>336.44513999999998</v>
      </c>
      <c r="BH131" s="97">
        <f>70.1*30*20.4%</f>
        <v>429.012</v>
      </c>
      <c r="BI131" s="97">
        <f>70.1*3*30</f>
        <v>6308.9999999999991</v>
      </c>
      <c r="BJ131" s="97">
        <f>BG131*30</f>
        <v>10093.3542</v>
      </c>
      <c r="BK131" s="97">
        <f>(BJ131-BI131)*1.5%</f>
        <v>56.765313000000006</v>
      </c>
      <c r="BL131" s="97">
        <f>BG131*30*0.7915%</f>
        <v>79.888898492999999</v>
      </c>
      <c r="BM131" s="97">
        <f>BH131+BK131+BL131</f>
        <v>565.66621149299999</v>
      </c>
      <c r="BN131" s="97">
        <f t="shared" si="130"/>
        <v>0</v>
      </c>
    </row>
    <row r="132" spans="1:66" s="179" customFormat="1" x14ac:dyDescent="0.25">
      <c r="A132" s="96">
        <v>110</v>
      </c>
      <c r="B132" s="17">
        <v>29</v>
      </c>
      <c r="C132" s="5" t="s">
        <v>43</v>
      </c>
      <c r="D132" s="5" t="s">
        <v>44</v>
      </c>
      <c r="E132" s="6">
        <v>15</v>
      </c>
      <c r="F132" s="6">
        <v>539</v>
      </c>
      <c r="G132" s="168">
        <v>1886</v>
      </c>
      <c r="H132" s="169" t="s">
        <v>232</v>
      </c>
      <c r="I132" s="2" t="s">
        <v>453</v>
      </c>
      <c r="J132" s="2" t="s">
        <v>458</v>
      </c>
      <c r="K132" s="170">
        <v>40305</v>
      </c>
      <c r="L132" s="180">
        <v>3</v>
      </c>
      <c r="M132" s="180">
        <v>8</v>
      </c>
      <c r="N132" s="172" t="s">
        <v>45</v>
      </c>
      <c r="O132" s="173" t="s">
        <v>227</v>
      </c>
      <c r="P132" s="18" t="s">
        <v>224</v>
      </c>
      <c r="Q132" s="18" t="s">
        <v>533</v>
      </c>
      <c r="R132" s="2">
        <v>2</v>
      </c>
      <c r="S132" s="183">
        <v>8469</v>
      </c>
      <c r="T132" s="175">
        <v>500</v>
      </c>
      <c r="U132" s="176">
        <f>SUM(S132+T132)</f>
        <v>8969</v>
      </c>
      <c r="V132" s="9">
        <v>140.19999999999999</v>
      </c>
      <c r="W132" s="9">
        <f>+S132/30*20*0.25</f>
        <v>1411.5</v>
      </c>
      <c r="X132" s="10">
        <f>+U132/30*50</f>
        <v>14948.333333333332</v>
      </c>
      <c r="Y132" s="4">
        <f>S132/2</f>
        <v>4234.5</v>
      </c>
      <c r="Z132" s="4">
        <f>S132*13.5%</f>
        <v>1143.3150000000001</v>
      </c>
      <c r="AA132" s="4">
        <f>S132*0.03</f>
        <v>254.07</v>
      </c>
      <c r="AB132" s="11">
        <f>+BM132</f>
        <v>565.66621149299999</v>
      </c>
      <c r="AC132" s="4">
        <f>S132*2%</f>
        <v>169.38</v>
      </c>
      <c r="AD132" s="182">
        <v>718</v>
      </c>
      <c r="AE132" s="182">
        <v>70</v>
      </c>
      <c r="AF132" s="241">
        <f>+AD132+AE132</f>
        <v>788</v>
      </c>
      <c r="AG132" s="178">
        <v>438</v>
      </c>
      <c r="AH132" s="178">
        <v>30</v>
      </c>
      <c r="AI132" s="240">
        <f>+AG132+AH132</f>
        <v>468</v>
      </c>
      <c r="AJ132" s="12"/>
      <c r="AK132" s="4"/>
      <c r="AL132" s="4"/>
      <c r="AM132" s="4"/>
      <c r="AN132" s="4"/>
      <c r="AO132" s="4"/>
      <c r="AP132" s="4"/>
      <c r="AQ132" s="4"/>
      <c r="AR132" s="20"/>
      <c r="AS132" s="20"/>
      <c r="AT132" s="4">
        <f>S132/30*5+Z132/30*5+AA132/30*5+AB132/30*5+AC132/30*5</f>
        <v>1766.9052019155001</v>
      </c>
      <c r="AU132" s="4">
        <f>+U132+V132+Z132+AA132+AB132+AC132+AD132+AG132+AO132</f>
        <v>12397.631211493001</v>
      </c>
      <c r="AV132" s="4">
        <f>(AU132*12)+W132+X132+Y132+AT132+AJ132+AR132</f>
        <v>171132.81307316484</v>
      </c>
      <c r="AW132" s="33"/>
      <c r="AX132" s="51">
        <f>S132/30*5</f>
        <v>1411.5</v>
      </c>
      <c r="AY132" s="51">
        <f>S132/30*5*0.135</f>
        <v>190.55250000000001</v>
      </c>
      <c r="AZ132" s="51">
        <f>S132/30*5*0.03</f>
        <v>42.344999999999999</v>
      </c>
      <c r="BA132" s="51">
        <f>AB132/30*5</f>
        <v>94.277701915499989</v>
      </c>
      <c r="BB132" s="51">
        <f>S132/30*5*0.02</f>
        <v>28.23</v>
      </c>
      <c r="BC132" s="52">
        <f t="shared" si="129"/>
        <v>0</v>
      </c>
      <c r="BD132" s="97"/>
      <c r="BE132" s="97"/>
      <c r="BF132" s="97">
        <f>S132/30</f>
        <v>282.3</v>
      </c>
      <c r="BG132" s="97">
        <f>BF132*1.1918</f>
        <v>336.44513999999998</v>
      </c>
      <c r="BH132" s="97">
        <f>70.1*30*20.4%</f>
        <v>429.012</v>
      </c>
      <c r="BI132" s="97">
        <f>70.1*3*30</f>
        <v>6308.9999999999991</v>
      </c>
      <c r="BJ132" s="97">
        <f>BG132*30</f>
        <v>10093.3542</v>
      </c>
      <c r="BK132" s="97">
        <f>(BJ132-BI132)*1.5%</f>
        <v>56.765313000000006</v>
      </c>
      <c r="BL132" s="97">
        <f>BG132*30*0.7915%</f>
        <v>79.888898492999999</v>
      </c>
      <c r="BM132" s="97">
        <f>BH132+BK132+BL132</f>
        <v>565.66621149299999</v>
      </c>
      <c r="BN132" s="97">
        <f t="shared" si="130"/>
        <v>0</v>
      </c>
    </row>
    <row r="133" spans="1:66" s="179" customFormat="1" x14ac:dyDescent="0.25">
      <c r="A133" s="96">
        <v>111</v>
      </c>
      <c r="B133" s="17">
        <v>29</v>
      </c>
      <c r="C133" s="5" t="s">
        <v>43</v>
      </c>
      <c r="D133" s="5" t="s">
        <v>44</v>
      </c>
      <c r="E133" s="6">
        <v>15</v>
      </c>
      <c r="F133" s="6">
        <v>539</v>
      </c>
      <c r="G133" s="168">
        <v>1946</v>
      </c>
      <c r="H133" s="214" t="s">
        <v>424</v>
      </c>
      <c r="I133" s="2" t="s">
        <v>425</v>
      </c>
      <c r="J133" s="2" t="s">
        <v>458</v>
      </c>
      <c r="K133" s="170">
        <v>40995</v>
      </c>
      <c r="L133" s="180">
        <v>3</v>
      </c>
      <c r="M133" s="180">
        <v>8</v>
      </c>
      <c r="N133" s="172" t="s">
        <v>45</v>
      </c>
      <c r="O133" s="173" t="s">
        <v>227</v>
      </c>
      <c r="P133" s="18" t="s">
        <v>224</v>
      </c>
      <c r="Q133" s="18" t="s">
        <v>533</v>
      </c>
      <c r="R133" s="2">
        <v>2</v>
      </c>
      <c r="S133" s="175">
        <v>8469</v>
      </c>
      <c r="T133" s="175">
        <v>500</v>
      </c>
      <c r="U133" s="176">
        <f>SUM(S133+T133)</f>
        <v>8969</v>
      </c>
      <c r="V133" s="9"/>
      <c r="W133" s="9">
        <f>+S133/30*20*0.25</f>
        <v>1411.5</v>
      </c>
      <c r="X133" s="10">
        <f>+U133/30*50</f>
        <v>14948.333333333332</v>
      </c>
      <c r="Y133" s="4">
        <f>S133/2</f>
        <v>4234.5</v>
      </c>
      <c r="Z133" s="4">
        <f>S133*13.5%</f>
        <v>1143.3150000000001</v>
      </c>
      <c r="AA133" s="4">
        <f>S133*0.03</f>
        <v>254.07</v>
      </c>
      <c r="AB133" s="11">
        <f>+BM133</f>
        <v>565.66621149299999</v>
      </c>
      <c r="AC133" s="4">
        <f>S133*2%</f>
        <v>169.38</v>
      </c>
      <c r="AD133" s="182">
        <v>718</v>
      </c>
      <c r="AE133" s="182">
        <v>70</v>
      </c>
      <c r="AF133" s="241">
        <f>+AD133+AE133</f>
        <v>788</v>
      </c>
      <c r="AG133" s="178">
        <v>438</v>
      </c>
      <c r="AH133" s="178">
        <v>30</v>
      </c>
      <c r="AI133" s="240">
        <f>+AG133+AH133</f>
        <v>468</v>
      </c>
      <c r="AJ133" s="12"/>
      <c r="AK133" s="4"/>
      <c r="AL133" s="4"/>
      <c r="AM133" s="4"/>
      <c r="AN133" s="4"/>
      <c r="AO133" s="4"/>
      <c r="AP133" s="4"/>
      <c r="AQ133" s="4"/>
      <c r="AR133" s="20"/>
      <c r="AS133" s="4"/>
      <c r="AT133" s="4">
        <f>S133/30*5+Z133/30*5+AA133/30*5+AB133/30*5+AC133/30*5</f>
        <v>1766.9052019155001</v>
      </c>
      <c r="AU133" s="4">
        <f>+U133+V133+Z133+AA133+AB133+AC133+AD133+AG133+AO133</f>
        <v>12257.431211493</v>
      </c>
      <c r="AV133" s="4">
        <f>(AU133*12)+W133+X133+Y133+AT133+AJ133+AR133</f>
        <v>169450.41307316485</v>
      </c>
      <c r="AW133" s="33"/>
      <c r="AX133" s="51">
        <f>S133/30*5</f>
        <v>1411.5</v>
      </c>
      <c r="AY133" s="51">
        <f>S133/30*5*0.135</f>
        <v>190.55250000000001</v>
      </c>
      <c r="AZ133" s="51">
        <f>S133/30*5*0.03</f>
        <v>42.344999999999999</v>
      </c>
      <c r="BA133" s="51">
        <f>AB133/30*5</f>
        <v>94.277701915499989</v>
      </c>
      <c r="BB133" s="51">
        <f>S133/30*5*0.02</f>
        <v>28.23</v>
      </c>
      <c r="BC133" s="52">
        <f t="shared" si="129"/>
        <v>0</v>
      </c>
      <c r="BD133" s="97"/>
      <c r="BE133" s="97"/>
      <c r="BF133" s="97">
        <f>S133/30</f>
        <v>282.3</v>
      </c>
      <c r="BG133" s="97">
        <f>BF133*1.1918</f>
        <v>336.44513999999998</v>
      </c>
      <c r="BH133" s="97">
        <f>70.1*30*20.4%</f>
        <v>429.012</v>
      </c>
      <c r="BI133" s="97">
        <f>70.1*3*30</f>
        <v>6308.9999999999991</v>
      </c>
      <c r="BJ133" s="97">
        <f>BG133*30</f>
        <v>10093.3542</v>
      </c>
      <c r="BK133" s="97">
        <f>(BJ133-BI133)*1.5%</f>
        <v>56.765313000000006</v>
      </c>
      <c r="BL133" s="97">
        <f>BG133*30*0.7915%</f>
        <v>79.888898492999999</v>
      </c>
      <c r="BM133" s="97">
        <f>BH133+BK133+BL133</f>
        <v>565.66621149299999</v>
      </c>
      <c r="BN133" s="97">
        <f t="shared" si="130"/>
        <v>0</v>
      </c>
    </row>
    <row r="134" spans="1:66" s="33" customFormat="1" ht="12.75" customHeight="1" x14ac:dyDescent="0.25">
      <c r="A134" s="96"/>
      <c r="B134" s="17"/>
      <c r="C134" s="5"/>
      <c r="D134" s="5"/>
      <c r="E134" s="6"/>
      <c r="F134" s="6"/>
      <c r="G134" s="6"/>
      <c r="H134" s="7"/>
      <c r="I134" s="2"/>
      <c r="J134" s="2"/>
      <c r="K134" s="13"/>
      <c r="L134" s="8"/>
      <c r="M134" s="8"/>
      <c r="N134" s="2"/>
      <c r="O134" s="73"/>
      <c r="P134" s="18"/>
      <c r="Q134" s="18"/>
      <c r="R134" s="2"/>
      <c r="S134" s="23"/>
      <c r="T134" s="23"/>
      <c r="U134" s="4"/>
      <c r="V134" s="9"/>
      <c r="W134" s="9"/>
      <c r="X134" s="10"/>
      <c r="Y134" s="4"/>
      <c r="Z134" s="4"/>
      <c r="AA134" s="4"/>
      <c r="AB134" s="11"/>
      <c r="AC134" s="4"/>
      <c r="AD134" s="35"/>
      <c r="AE134" s="35"/>
      <c r="AF134" s="255"/>
      <c r="AG134" s="34"/>
      <c r="AH134" s="34"/>
      <c r="AI134" s="266"/>
      <c r="AJ134" s="12"/>
      <c r="AK134" s="4"/>
      <c r="AL134" s="4"/>
      <c r="AM134" s="4"/>
      <c r="AN134" s="4"/>
      <c r="AO134" s="4"/>
      <c r="AP134" s="4"/>
      <c r="AQ134" s="4"/>
      <c r="AR134" s="20"/>
      <c r="AS134" s="20"/>
      <c r="AT134" s="4"/>
      <c r="AU134" s="4"/>
      <c r="AV134" s="4"/>
      <c r="AX134" s="51"/>
      <c r="AY134" s="51"/>
      <c r="AZ134" s="51"/>
      <c r="BA134" s="51"/>
      <c r="BB134" s="51"/>
      <c r="BC134" s="52">
        <f t="shared" si="129"/>
        <v>0</v>
      </c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>
        <f t="shared" si="130"/>
        <v>0</v>
      </c>
    </row>
    <row r="135" spans="1:66" s="33" customFormat="1" ht="12.75" customHeight="1" x14ac:dyDescent="0.25">
      <c r="A135" s="96"/>
      <c r="B135" s="17"/>
      <c r="C135" s="5"/>
      <c r="D135" s="5"/>
      <c r="E135" s="6"/>
      <c r="F135" s="6"/>
      <c r="G135" s="6"/>
      <c r="H135" s="15" t="s">
        <v>233</v>
      </c>
      <c r="I135" s="2"/>
      <c r="J135" s="2"/>
      <c r="K135" s="2"/>
      <c r="L135" s="8"/>
      <c r="M135" s="8"/>
      <c r="N135" s="2"/>
      <c r="O135" s="18"/>
      <c r="P135" s="2"/>
      <c r="Q135" s="2"/>
      <c r="R135" s="2"/>
      <c r="S135" s="23"/>
      <c r="T135" s="23"/>
      <c r="U135" s="4"/>
      <c r="V135" s="9"/>
      <c r="W135" s="9"/>
      <c r="X135" s="10"/>
      <c r="Y135" s="4"/>
      <c r="Z135" s="4"/>
      <c r="AA135" s="4"/>
      <c r="AB135" s="11"/>
      <c r="AC135" s="4"/>
      <c r="AD135" s="35"/>
      <c r="AE135" s="35"/>
      <c r="AF135" s="255"/>
      <c r="AG135" s="34"/>
      <c r="AH135" s="34"/>
      <c r="AI135" s="266"/>
      <c r="AJ135" s="12"/>
      <c r="AK135" s="4"/>
      <c r="AL135" s="4"/>
      <c r="AM135" s="4"/>
      <c r="AN135" s="4"/>
      <c r="AO135" s="4"/>
      <c r="AP135" s="4"/>
      <c r="AQ135" s="4"/>
      <c r="AR135" s="20"/>
      <c r="AS135" s="20"/>
      <c r="AT135" s="4"/>
      <c r="AU135" s="4"/>
      <c r="AV135" s="4"/>
      <c r="AX135" s="51"/>
      <c r="AY135" s="51"/>
      <c r="AZ135" s="51"/>
      <c r="BA135" s="51"/>
      <c r="BB135" s="51"/>
      <c r="BC135" s="52">
        <f t="shared" si="129"/>
        <v>0</v>
      </c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>
        <f t="shared" si="130"/>
        <v>0</v>
      </c>
    </row>
    <row r="136" spans="1:66" s="179" customFormat="1" x14ac:dyDescent="0.25">
      <c r="A136" s="96">
        <v>112</v>
      </c>
      <c r="B136" s="17">
        <v>29</v>
      </c>
      <c r="C136" s="5" t="s">
        <v>43</v>
      </c>
      <c r="D136" s="5" t="s">
        <v>44</v>
      </c>
      <c r="E136" s="6">
        <v>15</v>
      </c>
      <c r="F136" s="6">
        <v>539</v>
      </c>
      <c r="G136" s="168">
        <v>570</v>
      </c>
      <c r="H136" s="169" t="s">
        <v>238</v>
      </c>
      <c r="I136" s="2" t="s">
        <v>454</v>
      </c>
      <c r="J136" s="2" t="s">
        <v>458</v>
      </c>
      <c r="K136" s="170">
        <v>32295</v>
      </c>
      <c r="L136" s="180">
        <v>3</v>
      </c>
      <c r="M136" s="180">
        <v>8</v>
      </c>
      <c r="N136" s="172" t="s">
        <v>63</v>
      </c>
      <c r="O136" s="173" t="s">
        <v>239</v>
      </c>
      <c r="P136" s="18" t="s">
        <v>237</v>
      </c>
      <c r="Q136" s="18" t="s">
        <v>533</v>
      </c>
      <c r="R136" s="2">
        <v>2</v>
      </c>
      <c r="S136" s="175">
        <v>8469</v>
      </c>
      <c r="T136" s="175">
        <v>500</v>
      </c>
      <c r="U136" s="176">
        <f>SUM(S136+T136)</f>
        <v>8969</v>
      </c>
      <c r="V136" s="9">
        <v>420.6</v>
      </c>
      <c r="W136" s="9">
        <f>+S136/30*20*0.25</f>
        <v>1411.5</v>
      </c>
      <c r="X136" s="10">
        <f>+U136/30*50</f>
        <v>14948.333333333332</v>
      </c>
      <c r="Y136" s="4">
        <f>S136/2</f>
        <v>4234.5</v>
      </c>
      <c r="Z136" s="4">
        <f>S136*13.5%</f>
        <v>1143.3150000000001</v>
      </c>
      <c r="AA136" s="4">
        <f>S136*0.03</f>
        <v>254.07</v>
      </c>
      <c r="AB136" s="11">
        <f>+BM136</f>
        <v>565.66621149299999</v>
      </c>
      <c r="AC136" s="4">
        <f>S136*2%</f>
        <v>169.38</v>
      </c>
      <c r="AD136" s="182">
        <v>718</v>
      </c>
      <c r="AE136" s="182">
        <v>70</v>
      </c>
      <c r="AF136" s="241">
        <f>+AD136+AE136</f>
        <v>788</v>
      </c>
      <c r="AG136" s="178">
        <v>438</v>
      </c>
      <c r="AH136" s="178">
        <v>30</v>
      </c>
      <c r="AI136" s="240">
        <f>+AG136+AH136</f>
        <v>468</v>
      </c>
      <c r="AJ136" s="12"/>
      <c r="AK136" s="4"/>
      <c r="AL136" s="4"/>
      <c r="AM136" s="4"/>
      <c r="AN136" s="4"/>
      <c r="AO136" s="4"/>
      <c r="AP136" s="4"/>
      <c r="AQ136" s="4"/>
      <c r="AR136" s="20"/>
      <c r="AS136" s="20"/>
      <c r="AT136" s="4">
        <f>S136/30*5+Z136/30*5+AA136/30*5+AB136/30*5+AC136/30*5</f>
        <v>1766.9052019155001</v>
      </c>
      <c r="AU136" s="4">
        <f>+U136+V136+Z136+AA136+AB136+AC136+AD136+AG136+AO136</f>
        <v>12678.031211493</v>
      </c>
      <c r="AV136" s="4">
        <f>(AU136*12)+W136+X136+Y136+AT136+AJ136+AR136</f>
        <v>174497.61307316486</v>
      </c>
      <c r="AW136" s="33"/>
      <c r="AX136" s="51">
        <f>S136/30*5</f>
        <v>1411.5</v>
      </c>
      <c r="AY136" s="51">
        <f>S136/30*5*0.135</f>
        <v>190.55250000000001</v>
      </c>
      <c r="AZ136" s="51">
        <f>S136/30*5*0.03</f>
        <v>42.344999999999999</v>
      </c>
      <c r="BA136" s="51">
        <f>AB136/30*5</f>
        <v>94.277701915499989</v>
      </c>
      <c r="BB136" s="51">
        <f>S136/30*5*0.02</f>
        <v>28.23</v>
      </c>
      <c r="BC136" s="52">
        <f t="shared" si="129"/>
        <v>0</v>
      </c>
      <c r="BD136" s="97"/>
      <c r="BE136" s="97"/>
      <c r="BF136" s="97">
        <f>S136/30</f>
        <v>282.3</v>
      </c>
      <c r="BG136" s="97">
        <f>BF136*1.1918</f>
        <v>336.44513999999998</v>
      </c>
      <c r="BH136" s="97">
        <f>70.1*30*20.4%</f>
        <v>429.012</v>
      </c>
      <c r="BI136" s="97">
        <f>70.1*3*30</f>
        <v>6308.9999999999991</v>
      </c>
      <c r="BJ136" s="97">
        <f>BG136*30</f>
        <v>10093.3542</v>
      </c>
      <c r="BK136" s="97">
        <f>(BJ136-BI136)*1.5%</f>
        <v>56.765313000000006</v>
      </c>
      <c r="BL136" s="97">
        <f>BG136*30*0.7915%</f>
        <v>79.888898492999999</v>
      </c>
      <c r="BM136" s="97">
        <f>BH136+BK136+BL136</f>
        <v>565.66621149299999</v>
      </c>
      <c r="BN136" s="97">
        <f t="shared" si="130"/>
        <v>0</v>
      </c>
    </row>
    <row r="137" spans="1:66" s="179" customFormat="1" ht="12.75" customHeight="1" x14ac:dyDescent="0.25">
      <c r="A137" s="96">
        <v>113</v>
      </c>
      <c r="B137" s="17">
        <v>29</v>
      </c>
      <c r="C137" s="5" t="s">
        <v>43</v>
      </c>
      <c r="D137" s="5" t="s">
        <v>44</v>
      </c>
      <c r="E137" s="6">
        <v>15</v>
      </c>
      <c r="F137" s="6">
        <v>539</v>
      </c>
      <c r="G137" s="168">
        <v>1259</v>
      </c>
      <c r="H137" s="169" t="s">
        <v>234</v>
      </c>
      <c r="I137" s="2" t="s">
        <v>235</v>
      </c>
      <c r="J137" s="2" t="s">
        <v>458</v>
      </c>
      <c r="K137" s="170">
        <v>35279</v>
      </c>
      <c r="L137" s="180">
        <v>8</v>
      </c>
      <c r="M137" s="180">
        <v>8</v>
      </c>
      <c r="N137" s="172" t="s">
        <v>45</v>
      </c>
      <c r="O137" s="173" t="s">
        <v>236</v>
      </c>
      <c r="P137" s="18" t="s">
        <v>237</v>
      </c>
      <c r="Q137" s="18" t="s">
        <v>533</v>
      </c>
      <c r="R137" s="2">
        <v>2</v>
      </c>
      <c r="S137" s="199">
        <v>10656</v>
      </c>
      <c r="T137" s="199">
        <v>450</v>
      </c>
      <c r="U137" s="200">
        <f>SUM(S137+T137)</f>
        <v>11106</v>
      </c>
      <c r="V137" s="9">
        <v>280.39999999999998</v>
      </c>
      <c r="W137" s="9">
        <f>+S137/30*20*0.25</f>
        <v>1776</v>
      </c>
      <c r="X137" s="10">
        <f>+U137/30*50</f>
        <v>18510</v>
      </c>
      <c r="Y137" s="4">
        <f>S137/2</f>
        <v>5328</v>
      </c>
      <c r="Z137" s="4">
        <f>S137*13.5%</f>
        <v>1438.5600000000002</v>
      </c>
      <c r="AA137" s="4">
        <f>S137*0.03</f>
        <v>319.68</v>
      </c>
      <c r="AB137" s="11">
        <f>+BM137</f>
        <v>625.39339363199997</v>
      </c>
      <c r="AC137" s="4">
        <f>S137*2%</f>
        <v>213.12</v>
      </c>
      <c r="AD137" s="225">
        <v>871</v>
      </c>
      <c r="AE137" s="225">
        <v>70</v>
      </c>
      <c r="AF137" s="241">
        <f>+AD137+AE137</f>
        <v>941</v>
      </c>
      <c r="AG137" s="200">
        <v>615</v>
      </c>
      <c r="AH137" s="200">
        <v>30</v>
      </c>
      <c r="AI137" s="240">
        <f>+AG137+AH137</f>
        <v>645</v>
      </c>
      <c r="AJ137" s="12"/>
      <c r="AK137" s="4"/>
      <c r="AL137" s="4"/>
      <c r="AM137" s="4"/>
      <c r="AN137" s="4"/>
      <c r="AO137" s="4"/>
      <c r="AP137" s="4"/>
      <c r="AQ137" s="4"/>
      <c r="AR137" s="20"/>
      <c r="AS137" s="20"/>
      <c r="AT137" s="4">
        <f>S137/30*5+Z137/30*5+AA137/30*5+AB137/30*5+AC137/30*5</f>
        <v>2208.7922322720001</v>
      </c>
      <c r="AU137" s="4">
        <f>+U137+V137+Z137+AA137+AB137+AC137+AD137+AG137+AO137</f>
        <v>15469.153393631999</v>
      </c>
      <c r="AV137" s="4">
        <f>(AU137*12)+W137+X137+Y137+AT137+AJ137+AR137</f>
        <v>213452.63295585601</v>
      </c>
      <c r="AW137" s="33"/>
      <c r="AX137" s="51">
        <f>S137/30*5</f>
        <v>1776</v>
      </c>
      <c r="AY137" s="51">
        <f>S137/30*5*0.135</f>
        <v>239.76000000000002</v>
      </c>
      <c r="AZ137" s="51">
        <f>S137/30*5*0.03</f>
        <v>53.28</v>
      </c>
      <c r="BA137" s="51">
        <f>AB137/30*5</f>
        <v>104.23223227199999</v>
      </c>
      <c r="BB137" s="51">
        <f>S137/30*5*0.02</f>
        <v>35.520000000000003</v>
      </c>
      <c r="BC137" s="52">
        <f t="shared" si="129"/>
        <v>0</v>
      </c>
      <c r="BD137" s="97"/>
      <c r="BE137" s="97"/>
      <c r="BF137" s="97">
        <f>S137/30</f>
        <v>355.2</v>
      </c>
      <c r="BG137" s="97">
        <f>BF137*1.1918</f>
        <v>423.32736</v>
      </c>
      <c r="BH137" s="97">
        <f>70.1*30*20.4%</f>
        <v>429.012</v>
      </c>
      <c r="BI137" s="97">
        <f>70.1*3*30</f>
        <v>6308.9999999999991</v>
      </c>
      <c r="BJ137" s="97">
        <f>BG137*30</f>
        <v>12699.8208</v>
      </c>
      <c r="BK137" s="97">
        <f>(BJ137-BI137)*1.5%</f>
        <v>95.862312000000003</v>
      </c>
      <c r="BL137" s="97">
        <f>BG137*30*0.7915%</f>
        <v>100.519081632</v>
      </c>
      <c r="BM137" s="97">
        <f>BH137+BK137+BL137</f>
        <v>625.39339363199997</v>
      </c>
      <c r="BN137" s="97">
        <f t="shared" si="130"/>
        <v>0</v>
      </c>
    </row>
    <row r="138" spans="1:66" s="179" customFormat="1" x14ac:dyDescent="0.25">
      <c r="A138" s="96">
        <v>114</v>
      </c>
      <c r="B138" s="17">
        <v>29</v>
      </c>
      <c r="C138" s="5" t="s">
        <v>43</v>
      </c>
      <c r="D138" s="5" t="s">
        <v>44</v>
      </c>
      <c r="E138" s="6">
        <v>15</v>
      </c>
      <c r="F138" s="6">
        <v>539</v>
      </c>
      <c r="G138" s="168">
        <v>1835</v>
      </c>
      <c r="H138" s="169" t="s">
        <v>240</v>
      </c>
      <c r="I138" s="2" t="s">
        <v>241</v>
      </c>
      <c r="J138" s="2" t="s">
        <v>458</v>
      </c>
      <c r="K138" s="170">
        <v>39673</v>
      </c>
      <c r="L138" s="180">
        <v>3</v>
      </c>
      <c r="M138" s="180">
        <v>8</v>
      </c>
      <c r="N138" s="172" t="s">
        <v>63</v>
      </c>
      <c r="O138" s="173" t="s">
        <v>239</v>
      </c>
      <c r="P138" s="18" t="s">
        <v>237</v>
      </c>
      <c r="Q138" s="18" t="s">
        <v>533</v>
      </c>
      <c r="R138" s="2">
        <v>2</v>
      </c>
      <c r="S138" s="175">
        <v>8469</v>
      </c>
      <c r="T138" s="175">
        <v>500</v>
      </c>
      <c r="U138" s="176">
        <f>SUM(S138+T138)</f>
        <v>8969</v>
      </c>
      <c r="V138" s="9">
        <v>140.19999999999999</v>
      </c>
      <c r="W138" s="9">
        <f>+S138/30*20*0.25</f>
        <v>1411.5</v>
      </c>
      <c r="X138" s="10">
        <f>+U138/30*50</f>
        <v>14948.333333333332</v>
      </c>
      <c r="Y138" s="4">
        <f>S138/2</f>
        <v>4234.5</v>
      </c>
      <c r="Z138" s="4">
        <f>S138*13.5%</f>
        <v>1143.3150000000001</v>
      </c>
      <c r="AA138" s="4">
        <f>S138*0.03</f>
        <v>254.07</v>
      </c>
      <c r="AB138" s="11">
        <f>+BM138</f>
        <v>565.66621149299999</v>
      </c>
      <c r="AC138" s="4">
        <f>S138*2%</f>
        <v>169.38</v>
      </c>
      <c r="AD138" s="182">
        <v>718</v>
      </c>
      <c r="AE138" s="182">
        <v>70</v>
      </c>
      <c r="AF138" s="241">
        <f>+AD138+AE138</f>
        <v>788</v>
      </c>
      <c r="AG138" s="178">
        <v>438</v>
      </c>
      <c r="AH138" s="178">
        <v>30</v>
      </c>
      <c r="AI138" s="240">
        <f>+AG138+AH138</f>
        <v>468</v>
      </c>
      <c r="AJ138" s="12"/>
      <c r="AK138" s="4"/>
      <c r="AL138" s="4"/>
      <c r="AM138" s="4"/>
      <c r="AN138" s="4"/>
      <c r="AO138" s="4"/>
      <c r="AP138" s="4"/>
      <c r="AQ138" s="4"/>
      <c r="AR138" s="20"/>
      <c r="AS138" s="20"/>
      <c r="AT138" s="4">
        <f>S138/30*5+Z138/30*5+AA138/30*5+AB138/30*5+AC138/30*5</f>
        <v>1766.9052019155001</v>
      </c>
      <c r="AU138" s="4">
        <f>+U138+V138+Z138+AA138+AB138+AC138+AD138+AG138+AO138</f>
        <v>12397.631211493001</v>
      </c>
      <c r="AV138" s="4">
        <f>(AU138*12)+W138+X138+Y138+AT138+AJ138+AR138</f>
        <v>171132.81307316484</v>
      </c>
      <c r="AW138" s="33"/>
      <c r="AX138" s="51">
        <f>S138/30*5</f>
        <v>1411.5</v>
      </c>
      <c r="AY138" s="51">
        <f>S138/30*5*0.135</f>
        <v>190.55250000000001</v>
      </c>
      <c r="AZ138" s="51">
        <f>S138/30*5*0.03</f>
        <v>42.344999999999999</v>
      </c>
      <c r="BA138" s="51">
        <f>AB138/30*5</f>
        <v>94.277701915499989</v>
      </c>
      <c r="BB138" s="51">
        <f>S138/30*5*0.02</f>
        <v>28.23</v>
      </c>
      <c r="BC138" s="52">
        <f t="shared" si="129"/>
        <v>0</v>
      </c>
      <c r="BD138" s="97"/>
      <c r="BE138" s="97"/>
      <c r="BF138" s="97">
        <f>S138/30</f>
        <v>282.3</v>
      </c>
      <c r="BG138" s="97">
        <f>BF138*1.1918</f>
        <v>336.44513999999998</v>
      </c>
      <c r="BH138" s="97">
        <f>70.1*30*20.4%</f>
        <v>429.012</v>
      </c>
      <c r="BI138" s="97">
        <f>70.1*3*30</f>
        <v>6308.9999999999991</v>
      </c>
      <c r="BJ138" s="97">
        <f>BG138*30</f>
        <v>10093.3542</v>
      </c>
      <c r="BK138" s="97">
        <f>(BJ138-BI138)*1.5%</f>
        <v>56.765313000000006</v>
      </c>
      <c r="BL138" s="97">
        <f>BG138*30*0.7915%</f>
        <v>79.888898492999999</v>
      </c>
      <c r="BM138" s="97">
        <f>BH138+BK138+BL138</f>
        <v>565.66621149299999</v>
      </c>
      <c r="BN138" s="97">
        <f t="shared" si="130"/>
        <v>0</v>
      </c>
    </row>
    <row r="139" spans="1:66" s="179" customFormat="1" x14ac:dyDescent="0.25">
      <c r="A139" s="96">
        <v>115</v>
      </c>
      <c r="B139" s="17">
        <v>29</v>
      </c>
      <c r="C139" s="5" t="s">
        <v>43</v>
      </c>
      <c r="D139" s="5" t="s">
        <v>44</v>
      </c>
      <c r="E139" s="6">
        <v>15</v>
      </c>
      <c r="F139" s="6">
        <v>539</v>
      </c>
      <c r="G139" s="168">
        <v>1955</v>
      </c>
      <c r="H139" s="169" t="s">
        <v>475</v>
      </c>
      <c r="I139" s="2" t="s">
        <v>476</v>
      </c>
      <c r="J139" s="2" t="s">
        <v>458</v>
      </c>
      <c r="K139" s="170">
        <v>41093</v>
      </c>
      <c r="L139" s="180">
        <v>3</v>
      </c>
      <c r="M139" s="180">
        <v>8</v>
      </c>
      <c r="N139" s="172" t="s">
        <v>63</v>
      </c>
      <c r="O139" s="173" t="s">
        <v>239</v>
      </c>
      <c r="P139" s="18" t="s">
        <v>237</v>
      </c>
      <c r="Q139" s="18" t="s">
        <v>533</v>
      </c>
      <c r="R139" s="2">
        <v>2</v>
      </c>
      <c r="S139" s="175">
        <v>8469</v>
      </c>
      <c r="T139" s="175">
        <v>500</v>
      </c>
      <c r="U139" s="176">
        <f>SUM(S139+T139)</f>
        <v>8969</v>
      </c>
      <c r="V139" s="9"/>
      <c r="W139" s="9">
        <f>+S139/30*20*0.25</f>
        <v>1411.5</v>
      </c>
      <c r="X139" s="10">
        <f>+U139/30*50</f>
        <v>14948.333333333332</v>
      </c>
      <c r="Y139" s="4">
        <f>S139/2</f>
        <v>4234.5</v>
      </c>
      <c r="Z139" s="4">
        <f>S139*13.5%</f>
        <v>1143.3150000000001</v>
      </c>
      <c r="AA139" s="4">
        <f>S139*0.03</f>
        <v>254.07</v>
      </c>
      <c r="AB139" s="11">
        <f>+BM139</f>
        <v>565.66621149299999</v>
      </c>
      <c r="AC139" s="4">
        <f>S139*2%</f>
        <v>169.38</v>
      </c>
      <c r="AD139" s="182">
        <v>718</v>
      </c>
      <c r="AE139" s="182">
        <v>70</v>
      </c>
      <c r="AF139" s="241">
        <f>+AD139+AE139</f>
        <v>788</v>
      </c>
      <c r="AG139" s="178">
        <v>438</v>
      </c>
      <c r="AH139" s="178">
        <v>30</v>
      </c>
      <c r="AI139" s="240">
        <f>+AG139+AH139</f>
        <v>468</v>
      </c>
      <c r="AJ139" s="12"/>
      <c r="AK139" s="4"/>
      <c r="AL139" s="4"/>
      <c r="AM139" s="4"/>
      <c r="AN139" s="4"/>
      <c r="AO139" s="4"/>
      <c r="AP139" s="4"/>
      <c r="AQ139" s="4"/>
      <c r="AR139" s="20"/>
      <c r="AS139" s="20"/>
      <c r="AT139" s="4">
        <f>S139/30*5+Z139/30*5+AA139/30*5+AB139/30*5+AC139/30*5</f>
        <v>1766.9052019155001</v>
      </c>
      <c r="AU139" s="4">
        <f>+U139+V139+Z139+AA139+AB139+AC139+AD139+AG139+AO139</f>
        <v>12257.431211493</v>
      </c>
      <c r="AV139" s="4">
        <f>(AU139*12)+W139+X139+Y139+AT139+AJ139+AR139</f>
        <v>169450.41307316485</v>
      </c>
      <c r="AW139" s="33"/>
      <c r="AX139" s="51">
        <f>S139/30*5</f>
        <v>1411.5</v>
      </c>
      <c r="AY139" s="51">
        <f>S139/30*5*0.135</f>
        <v>190.55250000000001</v>
      </c>
      <c r="AZ139" s="51">
        <f>S139/30*5*0.03</f>
        <v>42.344999999999999</v>
      </c>
      <c r="BA139" s="51">
        <f>AB139/30*5</f>
        <v>94.277701915499989</v>
      </c>
      <c r="BB139" s="51">
        <f>S139/30*5*0.02</f>
        <v>28.23</v>
      </c>
      <c r="BC139" s="52">
        <f t="shared" si="129"/>
        <v>0</v>
      </c>
      <c r="BD139" s="97"/>
      <c r="BE139" s="97"/>
      <c r="BF139" s="97">
        <f>S139/30</f>
        <v>282.3</v>
      </c>
      <c r="BG139" s="97">
        <f>BF139*1.1918</f>
        <v>336.44513999999998</v>
      </c>
      <c r="BH139" s="97">
        <f>70.1*30*20.4%</f>
        <v>429.012</v>
      </c>
      <c r="BI139" s="97">
        <f>70.1*3*30</f>
        <v>6308.9999999999991</v>
      </c>
      <c r="BJ139" s="97">
        <f>BG139*30</f>
        <v>10093.3542</v>
      </c>
      <c r="BK139" s="97">
        <f>(BJ139-BI139)*1.5%</f>
        <v>56.765313000000006</v>
      </c>
      <c r="BL139" s="97">
        <f>BG139*30*0.7915%</f>
        <v>79.888898492999999</v>
      </c>
      <c r="BM139" s="97">
        <f>BH139+BK139+BL139</f>
        <v>565.66621149299999</v>
      </c>
      <c r="BN139" s="97">
        <f t="shared" si="130"/>
        <v>0</v>
      </c>
    </row>
    <row r="140" spans="1:66" s="33" customFormat="1" x14ac:dyDescent="0.25">
      <c r="A140" s="96"/>
      <c r="B140" s="17">
        <v>29</v>
      </c>
      <c r="C140" s="5" t="s">
        <v>43</v>
      </c>
      <c r="D140" s="5" t="s">
        <v>44</v>
      </c>
      <c r="E140" s="6">
        <v>15</v>
      </c>
      <c r="F140" s="6">
        <v>539</v>
      </c>
      <c r="G140" s="6"/>
      <c r="H140" s="28" t="s">
        <v>459</v>
      </c>
      <c r="I140" s="2"/>
      <c r="J140" s="2"/>
      <c r="K140" s="13"/>
      <c r="L140" s="8">
        <v>3</v>
      </c>
      <c r="M140" s="8">
        <v>8</v>
      </c>
      <c r="N140" s="2" t="s">
        <v>63</v>
      </c>
      <c r="O140" s="18" t="s">
        <v>349</v>
      </c>
      <c r="P140" s="18" t="s">
        <v>237</v>
      </c>
      <c r="Q140" s="18" t="s">
        <v>533</v>
      </c>
      <c r="R140" s="2">
        <v>2</v>
      </c>
      <c r="S140" s="23">
        <v>390</v>
      </c>
      <c r="T140" s="23"/>
      <c r="U140" s="4">
        <f>SUM(S140+T140)</f>
        <v>390</v>
      </c>
      <c r="V140" s="9"/>
      <c r="W140" s="9">
        <f>+S140/30*20*0.25</f>
        <v>65</v>
      </c>
      <c r="X140" s="10">
        <f>+U140/30*50</f>
        <v>650</v>
      </c>
      <c r="Y140" s="4">
        <f>S140/2</f>
        <v>195</v>
      </c>
      <c r="Z140" s="4">
        <f>S140*13.5%</f>
        <v>52.650000000000006</v>
      </c>
      <c r="AA140" s="4">
        <f>S140*0.03</f>
        <v>11.7</v>
      </c>
      <c r="AB140" s="11">
        <f>+BM140</f>
        <v>345.02793783000004</v>
      </c>
      <c r="AC140" s="4">
        <f>S140*2%</f>
        <v>7.8</v>
      </c>
      <c r="AD140" s="35">
        <v>51</v>
      </c>
      <c r="AE140" s="35"/>
      <c r="AF140" s="255">
        <f>+AD140+AE140</f>
        <v>51</v>
      </c>
      <c r="AG140" s="34">
        <v>13</v>
      </c>
      <c r="AH140" s="34"/>
      <c r="AI140" s="266">
        <f>+AG140+AH140</f>
        <v>13</v>
      </c>
      <c r="AJ140" s="12"/>
      <c r="AK140" s="4"/>
      <c r="AL140" s="4"/>
      <c r="AM140" s="4"/>
      <c r="AN140" s="4"/>
      <c r="AO140" s="4"/>
      <c r="AP140" s="4"/>
      <c r="AQ140" s="4"/>
      <c r="AR140" s="20"/>
      <c r="AS140" s="4"/>
      <c r="AT140" s="4">
        <f>S140/30*5+Z140/30*5+AA140/30*5+AB140/30*5+AC140/30*5</f>
        <v>134.52965630500003</v>
      </c>
      <c r="AU140" s="4">
        <f>+U140+V140+Z140+AA140+AB140+AC140+AD140+AG140+AO140</f>
        <v>871.17793783000002</v>
      </c>
      <c r="AV140" s="4">
        <f>(AU140*12)+W140+X140+Y140+AT140+AJ140+AR140</f>
        <v>11498.664910265001</v>
      </c>
      <c r="AX140" s="51">
        <f>S140/30*5</f>
        <v>65</v>
      </c>
      <c r="AY140" s="51">
        <f>S140/30*5*0.135</f>
        <v>8.7750000000000004</v>
      </c>
      <c r="AZ140" s="51">
        <f>S140/30*5*0.03</f>
        <v>1.95</v>
      </c>
      <c r="BA140" s="51">
        <f>AB140/30*5</f>
        <v>57.504656305000012</v>
      </c>
      <c r="BB140" s="51">
        <f>S140/30*5*0.02</f>
        <v>1.3</v>
      </c>
      <c r="BC140" s="52">
        <f t="shared" ref="BC140:BC203" si="164">+AX140+AY140+AZ140+BA140+BB140-AT140</f>
        <v>0</v>
      </c>
      <c r="BD140" s="97"/>
      <c r="BE140" s="97"/>
      <c r="BF140" s="97">
        <f>S140/30</f>
        <v>13</v>
      </c>
      <c r="BG140" s="97">
        <f>BF140*1.1918</f>
        <v>15.493399999999999</v>
      </c>
      <c r="BH140" s="97">
        <f>70.1*30*20.4%</f>
        <v>429.012</v>
      </c>
      <c r="BI140" s="97">
        <f>70.1*3*30</f>
        <v>6308.9999999999991</v>
      </c>
      <c r="BJ140" s="97">
        <f>BG140*30</f>
        <v>464.80199999999996</v>
      </c>
      <c r="BK140" s="97">
        <f>(BJ140-BI140)*1.5%</f>
        <v>-87.662969999999987</v>
      </c>
      <c r="BL140" s="97">
        <f>BG140*30*0.7915%</f>
        <v>3.67890783</v>
      </c>
      <c r="BM140" s="97">
        <f>BH140+BK140+BL140</f>
        <v>345.02793783000004</v>
      </c>
      <c r="BN140" s="97">
        <f t="shared" ref="BN140:BN201" si="165">+BM140-AB140</f>
        <v>0</v>
      </c>
    </row>
    <row r="141" spans="1:66" s="33" customFormat="1" ht="12.75" customHeight="1" x14ac:dyDescent="0.25">
      <c r="A141" s="96"/>
      <c r="B141" s="17"/>
      <c r="C141" s="5"/>
      <c r="D141" s="5"/>
      <c r="E141" s="6"/>
      <c r="F141" s="6"/>
      <c r="G141" s="6"/>
      <c r="H141" s="15"/>
      <c r="I141" s="2"/>
      <c r="J141" s="2"/>
      <c r="K141" s="13"/>
      <c r="L141" s="8"/>
      <c r="M141" s="8"/>
      <c r="N141" s="2"/>
      <c r="O141" s="73"/>
      <c r="P141" s="2"/>
      <c r="Q141" s="2"/>
      <c r="R141" s="2"/>
      <c r="S141" s="9"/>
      <c r="T141" s="23"/>
      <c r="U141" s="4"/>
      <c r="V141" s="9"/>
      <c r="W141" s="9"/>
      <c r="X141" s="10"/>
      <c r="Y141" s="4"/>
      <c r="Z141" s="4"/>
      <c r="AA141" s="4"/>
      <c r="AB141" s="11"/>
      <c r="AC141" s="4"/>
      <c r="AD141" s="35"/>
      <c r="AE141" s="35"/>
      <c r="AF141" s="255"/>
      <c r="AG141" s="34"/>
      <c r="AH141" s="34"/>
      <c r="AI141" s="266"/>
      <c r="AJ141" s="12"/>
      <c r="AK141" s="4"/>
      <c r="AL141" s="4"/>
      <c r="AM141" s="4"/>
      <c r="AN141" s="4"/>
      <c r="AO141" s="4"/>
      <c r="AP141" s="4"/>
      <c r="AQ141" s="4"/>
      <c r="AR141" s="20"/>
      <c r="AS141" s="20"/>
      <c r="AT141" s="4"/>
      <c r="AU141" s="4"/>
      <c r="AV141" s="4"/>
      <c r="AX141" s="51"/>
      <c r="AY141" s="51"/>
      <c r="AZ141" s="51"/>
      <c r="BA141" s="51"/>
      <c r="BB141" s="51"/>
      <c r="BC141" s="52">
        <f t="shared" si="164"/>
        <v>0</v>
      </c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>
        <f t="shared" si="165"/>
        <v>0</v>
      </c>
    </row>
    <row r="142" spans="1:66" s="33" customFormat="1" ht="12.75" customHeight="1" x14ac:dyDescent="0.25">
      <c r="A142" s="96"/>
      <c r="B142" s="17"/>
      <c r="C142" s="5"/>
      <c r="D142" s="5"/>
      <c r="E142" s="6"/>
      <c r="F142" s="6"/>
      <c r="G142" s="6"/>
      <c r="H142" s="15" t="s">
        <v>242</v>
      </c>
      <c r="I142" s="2"/>
      <c r="J142" s="2"/>
      <c r="K142" s="2"/>
      <c r="L142" s="8"/>
      <c r="M142" s="8"/>
      <c r="N142" s="2"/>
      <c r="O142" s="18"/>
      <c r="P142" s="18"/>
      <c r="Q142" s="18"/>
      <c r="R142" s="2"/>
      <c r="S142" s="23"/>
      <c r="T142" s="23"/>
      <c r="U142" s="4"/>
      <c r="V142" s="9"/>
      <c r="W142" s="9"/>
      <c r="X142" s="10"/>
      <c r="Y142" s="4"/>
      <c r="Z142" s="4"/>
      <c r="AA142" s="4"/>
      <c r="AB142" s="11"/>
      <c r="AC142" s="4"/>
      <c r="AD142" s="37"/>
      <c r="AE142" s="37"/>
      <c r="AF142" s="257"/>
      <c r="AG142" s="34"/>
      <c r="AH142" s="34"/>
      <c r="AI142" s="266"/>
      <c r="AJ142" s="12"/>
      <c r="AK142" s="4"/>
      <c r="AL142" s="4"/>
      <c r="AM142" s="4"/>
      <c r="AN142" s="4"/>
      <c r="AO142" s="4"/>
      <c r="AP142" s="4"/>
      <c r="AQ142" s="4"/>
      <c r="AR142" s="20"/>
      <c r="AS142" s="20"/>
      <c r="AT142" s="4"/>
      <c r="AU142" s="4"/>
      <c r="AV142" s="4"/>
      <c r="AX142" s="51"/>
      <c r="AY142" s="51"/>
      <c r="AZ142" s="51"/>
      <c r="BA142" s="51"/>
      <c r="BB142" s="51"/>
      <c r="BC142" s="52">
        <f t="shared" si="164"/>
        <v>0</v>
      </c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>
        <f t="shared" si="165"/>
        <v>0</v>
      </c>
    </row>
    <row r="143" spans="1:66" s="179" customFormat="1" ht="12.75" customHeight="1" x14ac:dyDescent="0.25">
      <c r="A143" s="96">
        <v>116</v>
      </c>
      <c r="B143" s="17">
        <v>29</v>
      </c>
      <c r="C143" s="5" t="s">
        <v>43</v>
      </c>
      <c r="D143" s="5" t="s">
        <v>44</v>
      </c>
      <c r="E143" s="6">
        <v>15</v>
      </c>
      <c r="F143" s="6">
        <v>539</v>
      </c>
      <c r="G143" s="168">
        <v>1987</v>
      </c>
      <c r="H143" s="214" t="s">
        <v>513</v>
      </c>
      <c r="I143" s="2" t="s">
        <v>514</v>
      </c>
      <c r="J143" s="2" t="s">
        <v>458</v>
      </c>
      <c r="K143" s="170">
        <v>41428</v>
      </c>
      <c r="L143" s="180">
        <v>20</v>
      </c>
      <c r="M143" s="180">
        <v>8</v>
      </c>
      <c r="N143" s="172" t="s">
        <v>45</v>
      </c>
      <c r="O143" s="173" t="s">
        <v>532</v>
      </c>
      <c r="P143" s="18" t="s">
        <v>242</v>
      </c>
      <c r="Q143" s="18" t="s">
        <v>468</v>
      </c>
      <c r="R143" s="2">
        <v>2</v>
      </c>
      <c r="S143" s="183">
        <v>27627</v>
      </c>
      <c r="T143" s="175"/>
      <c r="U143" s="176">
        <f t="shared" ref="U143:U148" si="166">SUM(S143+T143)</f>
        <v>27627</v>
      </c>
      <c r="V143" s="9"/>
      <c r="W143" s="9">
        <f t="shared" ref="W143:W148" si="167">+S143/30*20*0.25</f>
        <v>4604.5</v>
      </c>
      <c r="X143" s="10">
        <f t="shared" ref="X143:X148" si="168">+U143/30*50</f>
        <v>46045</v>
      </c>
      <c r="Y143" s="4">
        <f t="shared" ref="Y143:Y148" si="169">S143/2</f>
        <v>13813.5</v>
      </c>
      <c r="Z143" s="4">
        <f t="shared" ref="Z143:Z148" si="170">S143*13.5%</f>
        <v>3729.6450000000004</v>
      </c>
      <c r="AA143" s="4">
        <f t="shared" ref="AA143:AA148" si="171">S143*0.03</f>
        <v>828.81</v>
      </c>
      <c r="AB143" s="11">
        <f t="shared" ref="AB143:AB148" si="172">+BM143</f>
        <v>1088.873049819</v>
      </c>
      <c r="AC143" s="4">
        <f t="shared" ref="AC143:AC148" si="173">S143*2%</f>
        <v>552.54</v>
      </c>
      <c r="AD143" s="182">
        <v>1664</v>
      </c>
      <c r="AE143" s="182"/>
      <c r="AF143" s="241">
        <f t="shared" ref="AF143:AF148" si="174">AD143+AE143</f>
        <v>1664</v>
      </c>
      <c r="AG143" s="178">
        <v>1119</v>
      </c>
      <c r="AH143" s="178"/>
      <c r="AI143" s="240">
        <f t="shared" ref="AI143:AI148" si="175">AG143+AH143</f>
        <v>1119</v>
      </c>
      <c r="AJ143" s="12"/>
      <c r="AK143" s="4"/>
      <c r="AL143" s="4"/>
      <c r="AM143" s="4"/>
      <c r="AN143" s="4"/>
      <c r="AO143" s="4"/>
      <c r="AP143" s="4"/>
      <c r="AQ143" s="4"/>
      <c r="AR143" s="20"/>
      <c r="AS143" s="20"/>
      <c r="AT143" s="4">
        <f t="shared" ref="AT143:AT148" si="176">S143/30*5+Z143/30*5+AA143/30*5+AB143/30*5+AC143/30*5</f>
        <v>5637.8113416365004</v>
      </c>
      <c r="AU143" s="4">
        <f>+U143+V143+Z143+AA143+AB143+AC143+AD143+AG143+AO143</f>
        <v>36609.868049819001</v>
      </c>
      <c r="AV143" s="4">
        <f t="shared" ref="AV143:AV148" si="177">(AU143*12)+W143+X143+Y143+AT143+AJ143+AR143</f>
        <v>509419.22793946456</v>
      </c>
      <c r="AW143" s="33"/>
      <c r="AX143" s="51">
        <f t="shared" ref="AX143:AX148" si="178">S143/30*5</f>
        <v>4604.5</v>
      </c>
      <c r="AY143" s="51">
        <f t="shared" ref="AY143:AY148" si="179">S143/30*5*0.135</f>
        <v>621.60750000000007</v>
      </c>
      <c r="AZ143" s="51">
        <f t="shared" ref="AZ143:AZ148" si="180">S143/30*5*0.03</f>
        <v>138.13499999999999</v>
      </c>
      <c r="BA143" s="51">
        <f t="shared" ref="BA143:BA148" si="181">AB143/30*5</f>
        <v>181.47884163650002</v>
      </c>
      <c r="BB143" s="51">
        <f t="shared" ref="BB143:BB148" si="182">S143/30*5*0.02</f>
        <v>92.09</v>
      </c>
      <c r="BC143" s="52">
        <f t="shared" si="164"/>
        <v>0</v>
      </c>
      <c r="BD143" s="97"/>
      <c r="BE143" s="97"/>
      <c r="BF143" s="97">
        <f t="shared" ref="BF143:BF148" si="183">S143/30</f>
        <v>920.9</v>
      </c>
      <c r="BG143" s="97">
        <f t="shared" ref="BG143:BG148" si="184">BF143*1.1918</f>
        <v>1097.52862</v>
      </c>
      <c r="BH143" s="97">
        <f t="shared" ref="BH143:BH148" si="185">70.1*30*20.4%</f>
        <v>429.012</v>
      </c>
      <c r="BI143" s="97">
        <f t="shared" ref="BI143:BI148" si="186">70.1*3*30</f>
        <v>6308.9999999999991</v>
      </c>
      <c r="BJ143" s="97">
        <f t="shared" ref="BJ143:BJ148" si="187">BG143*30</f>
        <v>32925.8586</v>
      </c>
      <c r="BK143" s="97">
        <f t="shared" ref="BK143:BK148" si="188">(BJ143-BI143)*1.5%</f>
        <v>399.25287900000001</v>
      </c>
      <c r="BL143" s="97">
        <f t="shared" ref="BL143:BL148" si="189">BG143*30*0.7915%</f>
        <v>260.60817081900001</v>
      </c>
      <c r="BM143" s="97">
        <f t="shared" ref="BM143:BM148" si="190">BH143+BK143+BL143</f>
        <v>1088.873049819</v>
      </c>
      <c r="BN143" s="97">
        <f t="shared" si="165"/>
        <v>0</v>
      </c>
    </row>
    <row r="144" spans="1:66" s="179" customFormat="1" ht="12.75" customHeight="1" x14ac:dyDescent="0.25">
      <c r="A144" s="96">
        <v>117</v>
      </c>
      <c r="B144" s="17">
        <v>29</v>
      </c>
      <c r="C144" s="5" t="s">
        <v>43</v>
      </c>
      <c r="D144" s="5" t="s">
        <v>44</v>
      </c>
      <c r="E144" s="6">
        <v>15</v>
      </c>
      <c r="F144" s="6">
        <v>539</v>
      </c>
      <c r="G144" s="168">
        <v>1627</v>
      </c>
      <c r="H144" s="169" t="s">
        <v>346</v>
      </c>
      <c r="I144" s="17" t="s">
        <v>554</v>
      </c>
      <c r="J144" s="2" t="s">
        <v>467</v>
      </c>
      <c r="K144" s="222">
        <v>37834</v>
      </c>
      <c r="L144" s="180">
        <v>7</v>
      </c>
      <c r="M144" s="180">
        <v>10</v>
      </c>
      <c r="N144" s="172" t="s">
        <v>63</v>
      </c>
      <c r="O144" s="173" t="s">
        <v>247</v>
      </c>
      <c r="P144" s="18" t="s">
        <v>242</v>
      </c>
      <c r="Q144" s="18" t="s">
        <v>533</v>
      </c>
      <c r="R144" s="2">
        <v>2</v>
      </c>
      <c r="S144" s="175">
        <v>12302</v>
      </c>
      <c r="T144" s="175">
        <v>450</v>
      </c>
      <c r="U144" s="176">
        <f t="shared" si="166"/>
        <v>12752</v>
      </c>
      <c r="V144" s="9">
        <v>210.3</v>
      </c>
      <c r="W144" s="9">
        <f t="shared" si="167"/>
        <v>2050.3333333333335</v>
      </c>
      <c r="X144" s="10">
        <f t="shared" si="168"/>
        <v>21253.333333333332</v>
      </c>
      <c r="Y144" s="4">
        <f t="shared" si="169"/>
        <v>6151</v>
      </c>
      <c r="Z144" s="4">
        <f t="shared" si="170"/>
        <v>1660.7700000000002</v>
      </c>
      <c r="AA144" s="4">
        <f t="shared" si="171"/>
        <v>369.06</v>
      </c>
      <c r="AB144" s="11">
        <f t="shared" si="172"/>
        <v>670.34581329399998</v>
      </c>
      <c r="AC144" s="4">
        <f t="shared" si="173"/>
        <v>246.04</v>
      </c>
      <c r="AD144" s="182">
        <v>1060</v>
      </c>
      <c r="AE144" s="182">
        <v>70</v>
      </c>
      <c r="AF144" s="241">
        <f t="shared" si="174"/>
        <v>1130</v>
      </c>
      <c r="AG144" s="178">
        <v>740</v>
      </c>
      <c r="AH144" s="178">
        <v>30</v>
      </c>
      <c r="AI144" s="240">
        <f t="shared" si="175"/>
        <v>770</v>
      </c>
      <c r="AJ144" s="12"/>
      <c r="AK144" s="4"/>
      <c r="AL144" s="4"/>
      <c r="AM144" s="4"/>
      <c r="AN144" s="4"/>
      <c r="AO144" s="4"/>
      <c r="AP144" s="4"/>
      <c r="AQ144" s="4"/>
      <c r="AR144" s="20"/>
      <c r="AS144" s="20"/>
      <c r="AT144" s="4">
        <f t="shared" si="176"/>
        <v>2541.3693022156672</v>
      </c>
      <c r="AU144" s="4">
        <f>+U144+V144+Z144+AA144+AB144+AC144+AD144+AG144+AO144</f>
        <v>17708.515813293998</v>
      </c>
      <c r="AV144" s="4">
        <f t="shared" si="177"/>
        <v>244498.22572841033</v>
      </c>
      <c r="AW144" s="33"/>
      <c r="AX144" s="51">
        <f t="shared" si="178"/>
        <v>2050.3333333333335</v>
      </c>
      <c r="AY144" s="51">
        <f t="shared" si="179"/>
        <v>276.79500000000002</v>
      </c>
      <c r="AZ144" s="51">
        <f t="shared" si="180"/>
        <v>61.510000000000005</v>
      </c>
      <c r="BA144" s="51">
        <f t="shared" si="181"/>
        <v>111.72430221566665</v>
      </c>
      <c r="BB144" s="51">
        <f t="shared" si="182"/>
        <v>41.006666666666668</v>
      </c>
      <c r="BC144" s="52">
        <f t="shared" si="164"/>
        <v>0</v>
      </c>
      <c r="BD144" s="97"/>
      <c r="BE144" s="97"/>
      <c r="BF144" s="97">
        <f t="shared" si="183"/>
        <v>410.06666666666666</v>
      </c>
      <c r="BG144" s="97">
        <f t="shared" si="184"/>
        <v>488.71745333333331</v>
      </c>
      <c r="BH144" s="97">
        <f t="shared" si="185"/>
        <v>429.012</v>
      </c>
      <c r="BI144" s="97">
        <f t="shared" si="186"/>
        <v>6308.9999999999991</v>
      </c>
      <c r="BJ144" s="97">
        <f t="shared" si="187"/>
        <v>14661.523599999999</v>
      </c>
      <c r="BK144" s="97">
        <f t="shared" si="188"/>
        <v>125.287854</v>
      </c>
      <c r="BL144" s="97">
        <f t="shared" si="189"/>
        <v>116.04595929399999</v>
      </c>
      <c r="BM144" s="97">
        <f t="shared" si="190"/>
        <v>670.34581329399998</v>
      </c>
      <c r="BN144" s="97">
        <f t="shared" si="165"/>
        <v>0</v>
      </c>
    </row>
    <row r="145" spans="1:66" s="179" customFormat="1" ht="22.5" customHeight="1" x14ac:dyDescent="0.25">
      <c r="A145" s="96">
        <v>118</v>
      </c>
      <c r="B145" s="17">
        <v>29</v>
      </c>
      <c r="C145" s="5" t="s">
        <v>43</v>
      </c>
      <c r="D145" s="5" t="s">
        <v>44</v>
      </c>
      <c r="E145" s="6">
        <v>15</v>
      </c>
      <c r="F145" s="6">
        <v>539</v>
      </c>
      <c r="G145" s="168">
        <v>1866</v>
      </c>
      <c r="H145" s="169" t="s">
        <v>244</v>
      </c>
      <c r="I145" s="2" t="s">
        <v>245</v>
      </c>
      <c r="J145" s="2" t="s">
        <v>467</v>
      </c>
      <c r="K145" s="170">
        <v>40028</v>
      </c>
      <c r="L145" s="180">
        <v>9</v>
      </c>
      <c r="M145" s="180">
        <v>8</v>
      </c>
      <c r="N145" s="172" t="s">
        <v>45</v>
      </c>
      <c r="O145" s="173" t="s">
        <v>243</v>
      </c>
      <c r="P145" s="18" t="s">
        <v>242</v>
      </c>
      <c r="Q145" s="18" t="s">
        <v>533</v>
      </c>
      <c r="R145" s="2">
        <v>2</v>
      </c>
      <c r="S145" s="175">
        <v>11337</v>
      </c>
      <c r="T145" s="175">
        <v>450</v>
      </c>
      <c r="U145" s="176">
        <f t="shared" si="166"/>
        <v>11787</v>
      </c>
      <c r="V145" s="9">
        <v>140.19999999999999</v>
      </c>
      <c r="W145" s="9">
        <f t="shared" si="167"/>
        <v>1889.5</v>
      </c>
      <c r="X145" s="10">
        <f t="shared" si="168"/>
        <v>19645</v>
      </c>
      <c r="Y145" s="4">
        <f t="shared" si="169"/>
        <v>5668.5</v>
      </c>
      <c r="Z145" s="4">
        <f t="shared" si="170"/>
        <v>1530.4950000000001</v>
      </c>
      <c r="AA145" s="4">
        <f t="shared" si="171"/>
        <v>340.11</v>
      </c>
      <c r="AB145" s="11">
        <f t="shared" si="172"/>
        <v>643.99156968900002</v>
      </c>
      <c r="AC145" s="4">
        <f t="shared" si="173"/>
        <v>226.74</v>
      </c>
      <c r="AD145" s="182">
        <v>887</v>
      </c>
      <c r="AE145" s="182">
        <v>70</v>
      </c>
      <c r="AF145" s="241">
        <f t="shared" si="174"/>
        <v>957</v>
      </c>
      <c r="AG145" s="178">
        <v>631</v>
      </c>
      <c r="AH145" s="178">
        <v>30</v>
      </c>
      <c r="AI145" s="240">
        <f t="shared" si="175"/>
        <v>661</v>
      </c>
      <c r="AJ145" s="12"/>
      <c r="AK145" s="4"/>
      <c r="AL145" s="4"/>
      <c r="AM145" s="4"/>
      <c r="AN145" s="4"/>
      <c r="AO145" s="4"/>
      <c r="AP145" s="4"/>
      <c r="AQ145" s="4"/>
      <c r="AR145" s="20"/>
      <c r="AS145" s="20"/>
      <c r="AT145" s="4">
        <f t="shared" si="176"/>
        <v>2346.3894282814999</v>
      </c>
      <c r="AU145" s="4">
        <f>+U145+V145+Z145+AA145+AB145+AC145+AD145+AG145+AO145</f>
        <v>16186.536569689002</v>
      </c>
      <c r="AV145" s="4">
        <f t="shared" si="177"/>
        <v>223787.82826454952</v>
      </c>
      <c r="AW145" s="33"/>
      <c r="AX145" s="51">
        <f t="shared" si="178"/>
        <v>1889.5</v>
      </c>
      <c r="AY145" s="51">
        <f t="shared" si="179"/>
        <v>255.08250000000001</v>
      </c>
      <c r="AZ145" s="51">
        <f t="shared" si="180"/>
        <v>56.684999999999995</v>
      </c>
      <c r="BA145" s="51">
        <f t="shared" si="181"/>
        <v>107.33192828150001</v>
      </c>
      <c r="BB145" s="51">
        <f t="shared" si="182"/>
        <v>37.79</v>
      </c>
      <c r="BC145" s="52">
        <f t="shared" si="164"/>
        <v>0</v>
      </c>
      <c r="BD145" s="97"/>
      <c r="BE145" s="97"/>
      <c r="BF145" s="97">
        <f t="shared" si="183"/>
        <v>377.9</v>
      </c>
      <c r="BG145" s="97">
        <f t="shared" si="184"/>
        <v>450.38121999999998</v>
      </c>
      <c r="BH145" s="97">
        <f t="shared" si="185"/>
        <v>429.012</v>
      </c>
      <c r="BI145" s="97">
        <f t="shared" si="186"/>
        <v>6308.9999999999991</v>
      </c>
      <c r="BJ145" s="97">
        <f t="shared" si="187"/>
        <v>13511.436599999999</v>
      </c>
      <c r="BK145" s="97">
        <f t="shared" si="188"/>
        <v>108.03654899999999</v>
      </c>
      <c r="BL145" s="97">
        <f t="shared" si="189"/>
        <v>106.94302068899999</v>
      </c>
      <c r="BM145" s="97">
        <f t="shared" si="190"/>
        <v>643.99156968900002</v>
      </c>
      <c r="BN145" s="97">
        <f t="shared" si="165"/>
        <v>0</v>
      </c>
    </row>
    <row r="146" spans="1:66" s="179" customFormat="1" ht="22.5" customHeight="1" x14ac:dyDescent="0.25">
      <c r="A146" s="96">
        <v>119</v>
      </c>
      <c r="B146" s="17">
        <v>29</v>
      </c>
      <c r="C146" s="5" t="s">
        <v>43</v>
      </c>
      <c r="D146" s="5" t="s">
        <v>44</v>
      </c>
      <c r="E146" s="6">
        <v>15</v>
      </c>
      <c r="F146" s="6">
        <v>539</v>
      </c>
      <c r="G146" s="168">
        <v>2014</v>
      </c>
      <c r="H146" s="169" t="s">
        <v>539</v>
      </c>
      <c r="I146" s="2" t="s">
        <v>555</v>
      </c>
      <c r="J146" s="2" t="s">
        <v>467</v>
      </c>
      <c r="K146" s="170">
        <v>41644</v>
      </c>
      <c r="L146" s="180">
        <v>9</v>
      </c>
      <c r="M146" s="180">
        <v>8</v>
      </c>
      <c r="N146" s="172" t="s">
        <v>45</v>
      </c>
      <c r="O146" s="173" t="s">
        <v>243</v>
      </c>
      <c r="P146" s="18" t="s">
        <v>242</v>
      </c>
      <c r="Q146" s="18" t="s">
        <v>533</v>
      </c>
      <c r="R146" s="2">
        <v>2</v>
      </c>
      <c r="S146" s="175">
        <v>11337</v>
      </c>
      <c r="T146" s="175">
        <v>450</v>
      </c>
      <c r="U146" s="176">
        <f t="shared" si="166"/>
        <v>11787</v>
      </c>
      <c r="V146" s="9"/>
      <c r="W146" s="9">
        <f t="shared" si="167"/>
        <v>1889.5</v>
      </c>
      <c r="X146" s="10">
        <f t="shared" si="168"/>
        <v>19645</v>
      </c>
      <c r="Y146" s="4">
        <f t="shared" si="169"/>
        <v>5668.5</v>
      </c>
      <c r="Z146" s="4">
        <f t="shared" si="170"/>
        <v>1530.4950000000001</v>
      </c>
      <c r="AA146" s="4">
        <f t="shared" si="171"/>
        <v>340.11</v>
      </c>
      <c r="AB146" s="11">
        <f t="shared" si="172"/>
        <v>643.99156968900002</v>
      </c>
      <c r="AC146" s="4">
        <f t="shared" si="173"/>
        <v>226.74</v>
      </c>
      <c r="AD146" s="182">
        <v>887</v>
      </c>
      <c r="AE146" s="182">
        <v>70</v>
      </c>
      <c r="AF146" s="241">
        <f t="shared" si="174"/>
        <v>957</v>
      </c>
      <c r="AG146" s="178">
        <v>631</v>
      </c>
      <c r="AH146" s="178">
        <v>30</v>
      </c>
      <c r="AI146" s="240">
        <f t="shared" si="175"/>
        <v>661</v>
      </c>
      <c r="AJ146" s="12"/>
      <c r="AK146" s="4"/>
      <c r="AL146" s="4"/>
      <c r="AM146" s="4"/>
      <c r="AN146" s="4"/>
      <c r="AO146" s="4"/>
      <c r="AP146" s="4"/>
      <c r="AQ146" s="4"/>
      <c r="AR146" s="20"/>
      <c r="AS146" s="20"/>
      <c r="AT146" s="4">
        <f t="shared" si="176"/>
        <v>2346.3894282814999</v>
      </c>
      <c r="AU146" s="4">
        <f>+U146+V146+Z146+AA146+AB146+AC146+AD146+AG146+AO146</f>
        <v>16046.336569689001</v>
      </c>
      <c r="AV146" s="4">
        <f t="shared" si="177"/>
        <v>222105.4282645495</v>
      </c>
      <c r="AW146" s="33"/>
      <c r="AX146" s="51">
        <f t="shared" si="178"/>
        <v>1889.5</v>
      </c>
      <c r="AY146" s="51">
        <f t="shared" si="179"/>
        <v>255.08250000000001</v>
      </c>
      <c r="AZ146" s="51">
        <f t="shared" si="180"/>
        <v>56.684999999999995</v>
      </c>
      <c r="BA146" s="51">
        <f t="shared" si="181"/>
        <v>107.33192828150001</v>
      </c>
      <c r="BB146" s="51">
        <f t="shared" si="182"/>
        <v>37.79</v>
      </c>
      <c r="BC146" s="52">
        <f>+AX146+AY146+AZ146+BA146+BB146-AT146</f>
        <v>0</v>
      </c>
      <c r="BD146" s="97"/>
      <c r="BE146" s="97"/>
      <c r="BF146" s="97">
        <f t="shared" si="183"/>
        <v>377.9</v>
      </c>
      <c r="BG146" s="97">
        <f t="shared" si="184"/>
        <v>450.38121999999998</v>
      </c>
      <c r="BH146" s="97">
        <f t="shared" si="185"/>
        <v>429.012</v>
      </c>
      <c r="BI146" s="97">
        <f t="shared" si="186"/>
        <v>6308.9999999999991</v>
      </c>
      <c r="BJ146" s="97">
        <f t="shared" si="187"/>
        <v>13511.436599999999</v>
      </c>
      <c r="BK146" s="97">
        <f t="shared" si="188"/>
        <v>108.03654899999999</v>
      </c>
      <c r="BL146" s="97">
        <f t="shared" si="189"/>
        <v>106.94302068899999</v>
      </c>
      <c r="BM146" s="97">
        <f t="shared" si="190"/>
        <v>643.99156968900002</v>
      </c>
      <c r="BN146" s="97">
        <f>+BM146-AB146</f>
        <v>0</v>
      </c>
    </row>
    <row r="147" spans="1:66" s="179" customFormat="1" ht="12.75" customHeight="1" x14ac:dyDescent="0.25">
      <c r="A147" s="96">
        <v>120</v>
      </c>
      <c r="B147" s="17">
        <v>29</v>
      </c>
      <c r="C147" s="5" t="s">
        <v>43</v>
      </c>
      <c r="D147" s="5" t="s">
        <v>44</v>
      </c>
      <c r="E147" s="6">
        <v>15</v>
      </c>
      <c r="F147" s="6">
        <v>539</v>
      </c>
      <c r="G147" s="168">
        <v>2066</v>
      </c>
      <c r="H147" s="169" t="s">
        <v>670</v>
      </c>
      <c r="I147" s="2" t="s">
        <v>671</v>
      </c>
      <c r="J147" s="2" t="s">
        <v>467</v>
      </c>
      <c r="K147" s="170">
        <v>42095</v>
      </c>
      <c r="L147" s="180">
        <v>12</v>
      </c>
      <c r="M147" s="180">
        <v>6</v>
      </c>
      <c r="N147" s="172" t="s">
        <v>45</v>
      </c>
      <c r="O147" s="173" t="s">
        <v>246</v>
      </c>
      <c r="P147" s="18" t="s">
        <v>242</v>
      </c>
      <c r="Q147" s="18" t="s">
        <v>533</v>
      </c>
      <c r="R147" s="2">
        <v>2</v>
      </c>
      <c r="S147" s="175">
        <v>9598</v>
      </c>
      <c r="T147" s="175">
        <v>300</v>
      </c>
      <c r="U147" s="176">
        <f t="shared" si="166"/>
        <v>9898</v>
      </c>
      <c r="V147" s="9"/>
      <c r="W147" s="9">
        <f t="shared" si="167"/>
        <v>1599.6666666666667</v>
      </c>
      <c r="X147" s="10">
        <f>+U147/30*50</f>
        <v>16496.666666666668</v>
      </c>
      <c r="Y147" s="4">
        <f>S147/2</f>
        <v>4799</v>
      </c>
      <c r="Z147" s="4">
        <f t="shared" si="170"/>
        <v>1295.73</v>
      </c>
      <c r="AA147" s="4">
        <f t="shared" si="171"/>
        <v>287.94</v>
      </c>
      <c r="AB147" s="11">
        <f t="shared" si="172"/>
        <v>596.49931100599997</v>
      </c>
      <c r="AC147" s="4">
        <f>S147*2%</f>
        <v>191.96</v>
      </c>
      <c r="AD147" s="182">
        <v>825</v>
      </c>
      <c r="AE147" s="182"/>
      <c r="AF147" s="241">
        <f t="shared" si="174"/>
        <v>825</v>
      </c>
      <c r="AG147" s="178">
        <v>517</v>
      </c>
      <c r="AH147" s="178"/>
      <c r="AI147" s="240">
        <f t="shared" si="175"/>
        <v>517</v>
      </c>
      <c r="AJ147" s="12"/>
      <c r="AK147" s="4"/>
      <c r="AL147" s="4"/>
      <c r="AM147" s="4"/>
      <c r="AN147" s="4"/>
      <c r="AO147" s="4"/>
      <c r="AP147" s="4"/>
      <c r="AQ147" s="4"/>
      <c r="AR147" s="20"/>
      <c r="AS147" s="20"/>
      <c r="AT147" s="4">
        <f>S147/30*5+Z147/30*5+AA147/30*5+AB147/30*5+AC147/30*5</f>
        <v>1995.0215518343334</v>
      </c>
      <c r="AU147" s="4">
        <f>+U147+V147+Z147+AA147+AB147+AC147+AD147+AG147+AO147</f>
        <v>13612.129311006</v>
      </c>
      <c r="AV147" s="4">
        <f>(AU147*12)+W147+X147+Y147+AT147+AJ147+AR147</f>
        <v>188235.90661723964</v>
      </c>
      <c r="AW147" s="33"/>
      <c r="AX147" s="51">
        <f>S147/30*5</f>
        <v>1599.6666666666667</v>
      </c>
      <c r="AY147" s="51">
        <f t="shared" si="179"/>
        <v>215.95500000000001</v>
      </c>
      <c r="AZ147" s="51">
        <f>S147/30*5*0.03</f>
        <v>47.99</v>
      </c>
      <c r="BA147" s="51">
        <f>AB147/30*5</f>
        <v>99.416551834333333</v>
      </c>
      <c r="BB147" s="51">
        <f>S147/30*5*0.02</f>
        <v>31.993333333333336</v>
      </c>
      <c r="BC147" s="52">
        <f>+AX147+AY147+AZ147+BA147+BB147-AT147</f>
        <v>0</v>
      </c>
      <c r="BD147" s="97"/>
      <c r="BE147" s="97"/>
      <c r="BF147" s="97">
        <f t="shared" si="183"/>
        <v>319.93333333333334</v>
      </c>
      <c r="BG147" s="97">
        <f t="shared" si="184"/>
        <v>381.29654666666664</v>
      </c>
      <c r="BH147" s="97">
        <f t="shared" si="185"/>
        <v>429.012</v>
      </c>
      <c r="BI147" s="97">
        <f t="shared" si="186"/>
        <v>6308.9999999999991</v>
      </c>
      <c r="BJ147" s="97">
        <f t="shared" si="187"/>
        <v>11438.8964</v>
      </c>
      <c r="BK147" s="97">
        <f t="shared" si="188"/>
        <v>76.948446000000004</v>
      </c>
      <c r="BL147" s="97">
        <f t="shared" si="189"/>
        <v>90.538865005999995</v>
      </c>
      <c r="BM147" s="97">
        <f t="shared" si="190"/>
        <v>596.49931100599997</v>
      </c>
      <c r="BN147" s="97">
        <f>+BM147-AB147</f>
        <v>0</v>
      </c>
    </row>
    <row r="148" spans="1:66" s="224" customFormat="1" ht="12.75" customHeight="1" x14ac:dyDescent="0.25">
      <c r="A148" s="96">
        <v>121</v>
      </c>
      <c r="B148" s="17">
        <v>29</v>
      </c>
      <c r="C148" s="5" t="s">
        <v>43</v>
      </c>
      <c r="D148" s="5" t="s">
        <v>44</v>
      </c>
      <c r="E148" s="6">
        <v>15</v>
      </c>
      <c r="F148" s="6">
        <v>539</v>
      </c>
      <c r="G148" s="168"/>
      <c r="H148" s="221" t="s">
        <v>540</v>
      </c>
      <c r="I148" s="17"/>
      <c r="J148" s="2"/>
      <c r="K148" s="222"/>
      <c r="L148" s="180">
        <v>13</v>
      </c>
      <c r="M148" s="180">
        <v>6</v>
      </c>
      <c r="N148" s="172" t="s">
        <v>45</v>
      </c>
      <c r="O148" s="223" t="s">
        <v>541</v>
      </c>
      <c r="P148" s="18" t="s">
        <v>242</v>
      </c>
      <c r="Q148" s="18" t="s">
        <v>533</v>
      </c>
      <c r="R148" s="2">
        <v>2</v>
      </c>
      <c r="S148" s="183">
        <v>9612</v>
      </c>
      <c r="T148" s="175">
        <v>300</v>
      </c>
      <c r="U148" s="176">
        <f t="shared" si="166"/>
        <v>9912</v>
      </c>
      <c r="V148" s="9"/>
      <c r="W148" s="9">
        <f t="shared" si="167"/>
        <v>1602</v>
      </c>
      <c r="X148" s="10">
        <f t="shared" si="168"/>
        <v>16520</v>
      </c>
      <c r="Y148" s="4">
        <f t="shared" si="169"/>
        <v>4806</v>
      </c>
      <c r="Z148" s="4">
        <f t="shared" si="170"/>
        <v>1297.6200000000001</v>
      </c>
      <c r="AA148" s="4">
        <f t="shared" si="171"/>
        <v>288.36</v>
      </c>
      <c r="AB148" s="11">
        <f t="shared" si="172"/>
        <v>596.88165236400005</v>
      </c>
      <c r="AC148" s="4">
        <f t="shared" si="173"/>
        <v>192.24</v>
      </c>
      <c r="AD148" s="177">
        <v>846</v>
      </c>
      <c r="AE148" s="177"/>
      <c r="AF148" s="241">
        <f t="shared" si="174"/>
        <v>846</v>
      </c>
      <c r="AG148" s="178">
        <v>528</v>
      </c>
      <c r="AH148" s="178"/>
      <c r="AI148" s="240">
        <f t="shared" si="175"/>
        <v>528</v>
      </c>
      <c r="AJ148" s="12"/>
      <c r="AK148" s="4"/>
      <c r="AL148" s="4"/>
      <c r="AM148" s="4"/>
      <c r="AN148" s="4"/>
      <c r="AO148" s="4"/>
      <c r="AP148" s="4"/>
      <c r="AQ148" s="4"/>
      <c r="AR148" s="20"/>
      <c r="AS148" s="20"/>
      <c r="AT148" s="4">
        <f t="shared" si="176"/>
        <v>1997.8502753939999</v>
      </c>
      <c r="AU148" s="4">
        <f>U148+V148+Z148+AA148+AB148+AC148+AD148+AG148+AO148+AN148</f>
        <v>13661.101652364001</v>
      </c>
      <c r="AV148" s="4">
        <f t="shared" si="177"/>
        <v>188859.07010376203</v>
      </c>
      <c r="AW148" s="97"/>
      <c r="AX148" s="51">
        <f t="shared" si="178"/>
        <v>1602</v>
      </c>
      <c r="AY148" s="51">
        <f t="shared" si="179"/>
        <v>216.27</v>
      </c>
      <c r="AZ148" s="51">
        <f t="shared" si="180"/>
        <v>48.059999999999995</v>
      </c>
      <c r="BA148" s="51">
        <f t="shared" si="181"/>
        <v>99.480275394000003</v>
      </c>
      <c r="BB148" s="51">
        <f t="shared" si="182"/>
        <v>32.04</v>
      </c>
      <c r="BC148" s="52">
        <f>+AX148+AY148+AZ148+BA148+BB148-AT148</f>
        <v>0</v>
      </c>
      <c r="BD148" s="97"/>
      <c r="BE148" s="97"/>
      <c r="BF148" s="97">
        <f t="shared" si="183"/>
        <v>320.39999999999998</v>
      </c>
      <c r="BG148" s="97">
        <f t="shared" si="184"/>
        <v>381.85271999999998</v>
      </c>
      <c r="BH148" s="97">
        <f t="shared" si="185"/>
        <v>429.012</v>
      </c>
      <c r="BI148" s="97">
        <f t="shared" si="186"/>
        <v>6308.9999999999991</v>
      </c>
      <c r="BJ148" s="97">
        <f t="shared" si="187"/>
        <v>11455.5816</v>
      </c>
      <c r="BK148" s="97">
        <f t="shared" si="188"/>
        <v>77.198723999999999</v>
      </c>
      <c r="BL148" s="97">
        <f t="shared" si="189"/>
        <v>90.670928363999991</v>
      </c>
      <c r="BM148" s="97">
        <f t="shared" si="190"/>
        <v>596.88165236400005</v>
      </c>
      <c r="BN148" s="97">
        <f>+BM148-AB148</f>
        <v>0</v>
      </c>
    </row>
    <row r="149" spans="1:66" s="33" customFormat="1" ht="12.75" customHeight="1" x14ac:dyDescent="0.25">
      <c r="A149" s="96"/>
      <c r="B149" s="17"/>
      <c r="C149" s="5"/>
      <c r="D149" s="5"/>
      <c r="E149" s="6"/>
      <c r="F149" s="6"/>
      <c r="G149" s="6"/>
      <c r="H149" s="72"/>
      <c r="I149" s="54"/>
      <c r="J149" s="72"/>
      <c r="K149" s="54"/>
      <c r="L149" s="8"/>
      <c r="M149" s="8"/>
      <c r="N149" s="2"/>
      <c r="O149" s="18"/>
      <c r="P149" s="18"/>
      <c r="Q149" s="18"/>
      <c r="R149" s="2"/>
      <c r="S149" s="9"/>
      <c r="T149" s="23"/>
      <c r="U149" s="4"/>
      <c r="V149" s="36"/>
      <c r="W149" s="9"/>
      <c r="X149" s="10"/>
      <c r="Y149" s="4"/>
      <c r="Z149" s="4"/>
      <c r="AA149" s="4"/>
      <c r="AB149" s="11"/>
      <c r="AC149" s="4"/>
      <c r="AD149" s="35"/>
      <c r="AE149" s="35"/>
      <c r="AF149" s="255"/>
      <c r="AG149" s="34"/>
      <c r="AH149" s="34"/>
      <c r="AI149" s="266"/>
      <c r="AJ149" s="12"/>
      <c r="AK149" s="4"/>
      <c r="AL149" s="4"/>
      <c r="AM149" s="4"/>
      <c r="AN149" s="4"/>
      <c r="AO149" s="4"/>
      <c r="AP149" s="4"/>
      <c r="AQ149" s="4"/>
      <c r="AR149" s="20"/>
      <c r="AS149" s="20"/>
      <c r="AT149" s="4"/>
      <c r="AU149" s="4"/>
      <c r="AV149" s="4"/>
      <c r="AX149" s="51"/>
      <c r="AY149" s="51"/>
      <c r="AZ149" s="51"/>
      <c r="BA149" s="51"/>
      <c r="BB149" s="51"/>
      <c r="BC149" s="52">
        <f t="shared" si="164"/>
        <v>0</v>
      </c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>
        <f t="shared" si="165"/>
        <v>0</v>
      </c>
    </row>
    <row r="150" spans="1:66" s="33" customFormat="1" ht="12.75" customHeight="1" x14ac:dyDescent="0.25">
      <c r="A150" s="96"/>
      <c r="B150" s="17"/>
      <c r="C150" s="5"/>
      <c r="D150" s="5"/>
      <c r="E150" s="6"/>
      <c r="F150" s="6"/>
      <c r="G150" s="6"/>
      <c r="H150" s="15" t="s">
        <v>248</v>
      </c>
      <c r="I150" s="2"/>
      <c r="J150" s="2"/>
      <c r="K150" s="13"/>
      <c r="L150" s="8"/>
      <c r="M150" s="8"/>
      <c r="N150" s="2"/>
      <c r="O150" s="18"/>
      <c r="P150" s="18"/>
      <c r="Q150" s="18"/>
      <c r="R150" s="2"/>
      <c r="S150" s="9"/>
      <c r="T150" s="23"/>
      <c r="U150" s="4"/>
      <c r="V150" s="36"/>
      <c r="W150" s="9"/>
      <c r="X150" s="10"/>
      <c r="Y150" s="4"/>
      <c r="Z150" s="4"/>
      <c r="AA150" s="4"/>
      <c r="AB150" s="11"/>
      <c r="AC150" s="4"/>
      <c r="AD150" s="35"/>
      <c r="AE150" s="35"/>
      <c r="AF150" s="255"/>
      <c r="AG150" s="34"/>
      <c r="AH150" s="34"/>
      <c r="AI150" s="266"/>
      <c r="AJ150" s="12"/>
      <c r="AK150" s="4"/>
      <c r="AL150" s="4"/>
      <c r="AM150" s="4"/>
      <c r="AN150" s="4"/>
      <c r="AO150" s="4"/>
      <c r="AP150" s="4"/>
      <c r="AQ150" s="4"/>
      <c r="AR150" s="20"/>
      <c r="AS150" s="20"/>
      <c r="AT150" s="4"/>
      <c r="AU150" s="4"/>
      <c r="AV150" s="4"/>
      <c r="AX150" s="51"/>
      <c r="AY150" s="51"/>
      <c r="AZ150" s="51"/>
      <c r="BA150" s="51"/>
      <c r="BB150" s="51"/>
      <c r="BC150" s="52">
        <f t="shared" si="164"/>
        <v>0</v>
      </c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>
        <f t="shared" si="165"/>
        <v>0</v>
      </c>
    </row>
    <row r="151" spans="1:66" s="179" customFormat="1" x14ac:dyDescent="0.25">
      <c r="A151" s="96">
        <v>122</v>
      </c>
      <c r="B151" s="17">
        <v>29</v>
      </c>
      <c r="C151" s="5" t="s">
        <v>43</v>
      </c>
      <c r="D151" s="5" t="s">
        <v>44</v>
      </c>
      <c r="E151" s="6">
        <v>15</v>
      </c>
      <c r="F151" s="6">
        <v>539</v>
      </c>
      <c r="G151" s="168">
        <v>860</v>
      </c>
      <c r="H151" s="169" t="s">
        <v>307</v>
      </c>
      <c r="I151" s="17" t="s">
        <v>569</v>
      </c>
      <c r="J151" s="2" t="s">
        <v>467</v>
      </c>
      <c r="K151" s="222">
        <v>31566</v>
      </c>
      <c r="L151" s="180">
        <v>3</v>
      </c>
      <c r="M151" s="180">
        <v>8</v>
      </c>
      <c r="N151" s="172" t="s">
        <v>63</v>
      </c>
      <c r="O151" s="173" t="s">
        <v>308</v>
      </c>
      <c r="P151" s="18" t="s">
        <v>248</v>
      </c>
      <c r="Q151" s="18" t="s">
        <v>533</v>
      </c>
      <c r="R151" s="2">
        <v>2</v>
      </c>
      <c r="S151" s="175">
        <v>8469</v>
      </c>
      <c r="T151" s="175">
        <v>500</v>
      </c>
      <c r="U151" s="176">
        <f t="shared" ref="U151:U198" si="191">SUM(S151+T151)</f>
        <v>8969</v>
      </c>
      <c r="V151" s="9">
        <v>420.6</v>
      </c>
      <c r="W151" s="9">
        <f t="shared" ref="W151:W198" si="192">+S151/30*20*0.25</f>
        <v>1411.5</v>
      </c>
      <c r="X151" s="10">
        <f t="shared" ref="X151:X198" si="193">+U151/30*50</f>
        <v>14948.333333333332</v>
      </c>
      <c r="Y151" s="4">
        <f t="shared" ref="Y151:Y198" si="194">S151/2</f>
        <v>4234.5</v>
      </c>
      <c r="Z151" s="4">
        <f t="shared" ref="Z151:Z198" si="195">S151*13.5%</f>
        <v>1143.3150000000001</v>
      </c>
      <c r="AA151" s="4">
        <f t="shared" ref="AA151:AA198" si="196">S151*0.03</f>
        <v>254.07</v>
      </c>
      <c r="AB151" s="11">
        <f t="shared" ref="AB151:AB198" si="197">+BM151</f>
        <v>565.66621149299999</v>
      </c>
      <c r="AC151" s="4">
        <f t="shared" ref="AC151:AC198" si="198">S151*2%</f>
        <v>169.38</v>
      </c>
      <c r="AD151" s="182">
        <v>718</v>
      </c>
      <c r="AE151" s="182">
        <v>70</v>
      </c>
      <c r="AF151" s="241">
        <f t="shared" ref="AF151:AF199" si="199">AD151+AE151</f>
        <v>788</v>
      </c>
      <c r="AG151" s="178">
        <v>438</v>
      </c>
      <c r="AH151" s="178">
        <v>30</v>
      </c>
      <c r="AI151" s="240">
        <f>+AG151+AH151</f>
        <v>468</v>
      </c>
      <c r="AJ151" s="12"/>
      <c r="AK151" s="4"/>
      <c r="AL151" s="4"/>
      <c r="AM151" s="4"/>
      <c r="AN151" s="4"/>
      <c r="AO151" s="4"/>
      <c r="AP151" s="4"/>
      <c r="AQ151" s="4"/>
      <c r="AR151" s="20"/>
      <c r="AS151" s="20"/>
      <c r="AT151" s="4">
        <f t="shared" ref="AT151:AT198" si="200">S151/30*5+Z151/30*5+AA151/30*5+AB151/30*5+AC151/30*5</f>
        <v>1766.9052019155001</v>
      </c>
      <c r="AU151" s="4">
        <f t="shared" ref="AU151:AU198" si="201">+U151+V151+Z151+AA151+AB151+AC151+AD151+AG151+AO151</f>
        <v>12678.031211493</v>
      </c>
      <c r="AV151" s="4">
        <f t="shared" ref="AV151:AV198" si="202">(AU151*12)+W151+X151+Y151+AT151+AJ151+AR151</f>
        <v>174497.61307316486</v>
      </c>
      <c r="AW151" s="33"/>
      <c r="AX151" s="51">
        <f t="shared" ref="AX151:AX199" si="203">S151/30*5</f>
        <v>1411.5</v>
      </c>
      <c r="AY151" s="51">
        <f t="shared" ref="AY151:AY198" si="204">S151/30*5*0.135</f>
        <v>190.55250000000001</v>
      </c>
      <c r="AZ151" s="51">
        <f t="shared" ref="AZ151:AZ199" si="205">S151/30*5*0.03</f>
        <v>42.344999999999999</v>
      </c>
      <c r="BA151" s="51">
        <f t="shared" ref="BA151:BA199" si="206">AB151/30*5</f>
        <v>94.277701915499989</v>
      </c>
      <c r="BB151" s="51">
        <f t="shared" ref="BB151:BB199" si="207">S151/30*5*0.02</f>
        <v>28.23</v>
      </c>
      <c r="BC151" s="52">
        <f t="shared" si="164"/>
        <v>0</v>
      </c>
      <c r="BD151" s="97"/>
      <c r="BE151" s="97"/>
      <c r="BF151" s="97">
        <f t="shared" ref="BF151:BF198" si="208">S151/30</f>
        <v>282.3</v>
      </c>
      <c r="BG151" s="97">
        <f t="shared" ref="BG151:BG198" si="209">BF151*1.1918</f>
        <v>336.44513999999998</v>
      </c>
      <c r="BH151" s="97">
        <f t="shared" ref="BH151:BH199" si="210">70.1*30*20.4%</f>
        <v>429.012</v>
      </c>
      <c r="BI151" s="97">
        <f t="shared" ref="BI151:BI199" si="211">70.1*3*30</f>
        <v>6308.9999999999991</v>
      </c>
      <c r="BJ151" s="97">
        <f t="shared" ref="BJ151:BJ198" si="212">BG151*30</f>
        <v>10093.3542</v>
      </c>
      <c r="BK151" s="97">
        <f t="shared" ref="BK151:BK198" si="213">(BJ151-BI151)*1.5%</f>
        <v>56.765313000000006</v>
      </c>
      <c r="BL151" s="97">
        <f t="shared" ref="BL151:BL198" si="214">BG151*30*0.7915%</f>
        <v>79.888898492999999</v>
      </c>
      <c r="BM151" s="97">
        <f t="shared" ref="BM151:BM198" si="215">BH151+BK151+BL151</f>
        <v>565.66621149299999</v>
      </c>
      <c r="BN151" s="97">
        <f t="shared" si="165"/>
        <v>0</v>
      </c>
    </row>
    <row r="152" spans="1:66" s="179" customFormat="1" x14ac:dyDescent="0.25">
      <c r="A152" s="96">
        <v>123</v>
      </c>
      <c r="B152" s="17">
        <v>29</v>
      </c>
      <c r="C152" s="5" t="s">
        <v>43</v>
      </c>
      <c r="D152" s="5" t="s">
        <v>44</v>
      </c>
      <c r="E152" s="6">
        <v>15</v>
      </c>
      <c r="F152" s="6">
        <v>539</v>
      </c>
      <c r="G152" s="168">
        <v>870</v>
      </c>
      <c r="H152" s="169" t="s">
        <v>309</v>
      </c>
      <c r="I152" s="17" t="s">
        <v>310</v>
      </c>
      <c r="J152" s="2" t="s">
        <v>467</v>
      </c>
      <c r="K152" s="222">
        <v>31569</v>
      </c>
      <c r="L152" s="230">
        <v>4</v>
      </c>
      <c r="M152" s="230">
        <v>8</v>
      </c>
      <c r="N152" s="172" t="s">
        <v>63</v>
      </c>
      <c r="O152" s="173" t="s">
        <v>311</v>
      </c>
      <c r="P152" s="18" t="s">
        <v>248</v>
      </c>
      <c r="Q152" s="18" t="s">
        <v>533</v>
      </c>
      <c r="R152" s="2">
        <v>2</v>
      </c>
      <c r="S152" s="199">
        <v>8838</v>
      </c>
      <c r="T152" s="199">
        <v>500</v>
      </c>
      <c r="U152" s="200">
        <f t="shared" si="191"/>
        <v>9338</v>
      </c>
      <c r="V152" s="9">
        <v>420.6</v>
      </c>
      <c r="W152" s="9">
        <f t="shared" si="192"/>
        <v>1473</v>
      </c>
      <c r="X152" s="10">
        <f t="shared" si="193"/>
        <v>15563.333333333332</v>
      </c>
      <c r="Y152" s="4">
        <f t="shared" si="194"/>
        <v>4419</v>
      </c>
      <c r="Z152" s="4">
        <f t="shared" si="195"/>
        <v>1193.1300000000001</v>
      </c>
      <c r="AA152" s="4">
        <f t="shared" si="196"/>
        <v>265.14</v>
      </c>
      <c r="AB152" s="11">
        <f t="shared" si="197"/>
        <v>575.74363728600008</v>
      </c>
      <c r="AC152" s="4">
        <f t="shared" si="198"/>
        <v>176.76</v>
      </c>
      <c r="AD152" s="225">
        <v>732</v>
      </c>
      <c r="AE152" s="225">
        <v>70</v>
      </c>
      <c r="AF152" s="241">
        <f t="shared" si="199"/>
        <v>802</v>
      </c>
      <c r="AG152" s="200">
        <v>452</v>
      </c>
      <c r="AH152" s="200">
        <v>30</v>
      </c>
      <c r="AI152" s="240">
        <f t="shared" ref="AI152:AI199" si="216">+AG152+AH152</f>
        <v>482</v>
      </c>
      <c r="AJ152" s="12"/>
      <c r="AK152" s="4"/>
      <c r="AL152" s="4"/>
      <c r="AM152" s="4"/>
      <c r="AN152" s="4"/>
      <c r="AO152" s="4"/>
      <c r="AP152" s="4"/>
      <c r="AQ152" s="4"/>
      <c r="AR152" s="20"/>
      <c r="AS152" s="20"/>
      <c r="AT152" s="4">
        <f t="shared" si="200"/>
        <v>1841.4622728810002</v>
      </c>
      <c r="AU152" s="4">
        <f t="shared" si="201"/>
        <v>13153.373637285998</v>
      </c>
      <c r="AV152" s="4">
        <f t="shared" si="202"/>
        <v>181137.27925364632</v>
      </c>
      <c r="AW152" s="33"/>
      <c r="AX152" s="51">
        <f t="shared" si="203"/>
        <v>1473</v>
      </c>
      <c r="AY152" s="51">
        <f t="shared" si="204"/>
        <v>198.85500000000002</v>
      </c>
      <c r="AZ152" s="51">
        <f t="shared" si="205"/>
        <v>44.19</v>
      </c>
      <c r="BA152" s="51">
        <f t="shared" si="206"/>
        <v>95.957272881000009</v>
      </c>
      <c r="BB152" s="51">
        <f t="shared" si="207"/>
        <v>29.46</v>
      </c>
      <c r="BC152" s="52">
        <f t="shared" si="164"/>
        <v>0</v>
      </c>
      <c r="BD152" s="97"/>
      <c r="BE152" s="97"/>
      <c r="BF152" s="97">
        <f t="shared" si="208"/>
        <v>294.60000000000002</v>
      </c>
      <c r="BG152" s="97">
        <f t="shared" si="209"/>
        <v>351.10428000000002</v>
      </c>
      <c r="BH152" s="97">
        <f t="shared" si="210"/>
        <v>429.012</v>
      </c>
      <c r="BI152" s="97">
        <f t="shared" si="211"/>
        <v>6308.9999999999991</v>
      </c>
      <c r="BJ152" s="97">
        <f t="shared" si="212"/>
        <v>10533.128400000001</v>
      </c>
      <c r="BK152" s="97">
        <f t="shared" si="213"/>
        <v>63.361926000000032</v>
      </c>
      <c r="BL152" s="97">
        <f t="shared" si="214"/>
        <v>83.369711286000012</v>
      </c>
      <c r="BM152" s="97">
        <f t="shared" si="215"/>
        <v>575.74363728600008</v>
      </c>
      <c r="BN152" s="97">
        <f t="shared" si="165"/>
        <v>0</v>
      </c>
    </row>
    <row r="153" spans="1:66" s="167" customFormat="1" ht="20.399999999999999" x14ac:dyDescent="0.25">
      <c r="A153" s="96">
        <v>124</v>
      </c>
      <c r="B153" s="17">
        <v>29</v>
      </c>
      <c r="C153" s="5" t="s">
        <v>43</v>
      </c>
      <c r="D153" s="5" t="s">
        <v>44</v>
      </c>
      <c r="E153" s="6">
        <v>15</v>
      </c>
      <c r="F153" s="6">
        <v>539</v>
      </c>
      <c r="G153" s="161">
        <v>990</v>
      </c>
      <c r="H153" s="162" t="s">
        <v>313</v>
      </c>
      <c r="I153" s="17" t="s">
        <v>314</v>
      </c>
      <c r="J153" s="2" t="s">
        <v>467</v>
      </c>
      <c r="K153" s="229">
        <v>27903</v>
      </c>
      <c r="L153" s="164">
        <v>2</v>
      </c>
      <c r="M153" s="164">
        <v>8</v>
      </c>
      <c r="N153" s="165" t="s">
        <v>63</v>
      </c>
      <c r="O153" s="166" t="s">
        <v>315</v>
      </c>
      <c r="P153" s="18" t="s">
        <v>248</v>
      </c>
      <c r="Q153" s="18" t="s">
        <v>533</v>
      </c>
      <c r="R153" s="2">
        <v>2</v>
      </c>
      <c r="S153" s="231">
        <v>10868</v>
      </c>
      <c r="T153" s="231">
        <v>500</v>
      </c>
      <c r="U153" s="232">
        <f t="shared" si="191"/>
        <v>11368</v>
      </c>
      <c r="V153" s="9">
        <v>420.6</v>
      </c>
      <c r="W153" s="9">
        <f t="shared" si="192"/>
        <v>1811.3333333333333</v>
      </c>
      <c r="X153" s="10">
        <f t="shared" si="193"/>
        <v>18946.666666666668</v>
      </c>
      <c r="Y153" s="4">
        <f t="shared" si="194"/>
        <v>5434</v>
      </c>
      <c r="Z153" s="4">
        <f t="shared" si="195"/>
        <v>1467.18</v>
      </c>
      <c r="AA153" s="4">
        <f t="shared" si="196"/>
        <v>326.03999999999996</v>
      </c>
      <c r="AB153" s="11">
        <f t="shared" si="197"/>
        <v>631.18313419599997</v>
      </c>
      <c r="AC153" s="4">
        <f t="shared" si="198"/>
        <v>217.36</v>
      </c>
      <c r="AD153" s="225">
        <v>667</v>
      </c>
      <c r="AE153" s="225">
        <v>70</v>
      </c>
      <c r="AF153" s="241">
        <f t="shared" si="199"/>
        <v>737</v>
      </c>
      <c r="AG153" s="200">
        <v>425</v>
      </c>
      <c r="AH153" s="200">
        <v>30</v>
      </c>
      <c r="AI153" s="240">
        <f t="shared" si="216"/>
        <v>455</v>
      </c>
      <c r="AJ153" s="12"/>
      <c r="AK153" s="4"/>
      <c r="AL153" s="4"/>
      <c r="AM153" s="4"/>
      <c r="AN153" s="4"/>
      <c r="AO153" s="4"/>
      <c r="AP153" s="4"/>
      <c r="AQ153" s="4"/>
      <c r="AR153" s="20"/>
      <c r="AS153" s="20"/>
      <c r="AT153" s="4">
        <f t="shared" si="200"/>
        <v>2251.6271890326666</v>
      </c>
      <c r="AU153" s="4">
        <f t="shared" si="201"/>
        <v>15522.363134196001</v>
      </c>
      <c r="AV153" s="4">
        <f t="shared" si="202"/>
        <v>214711.98479938469</v>
      </c>
      <c r="AW153" s="33"/>
      <c r="AX153" s="51">
        <f t="shared" si="203"/>
        <v>1811.3333333333333</v>
      </c>
      <c r="AY153" s="51">
        <f t="shared" si="204"/>
        <v>244.53</v>
      </c>
      <c r="AZ153" s="51">
        <f t="shared" si="205"/>
        <v>54.339999999999996</v>
      </c>
      <c r="BA153" s="51">
        <f t="shared" si="206"/>
        <v>105.19718903266666</v>
      </c>
      <c r="BB153" s="51">
        <f t="shared" si="207"/>
        <v>36.226666666666667</v>
      </c>
      <c r="BC153" s="52">
        <f t="shared" si="164"/>
        <v>0</v>
      </c>
      <c r="BD153" s="97"/>
      <c r="BE153" s="97"/>
      <c r="BF153" s="97">
        <f t="shared" si="208"/>
        <v>362.26666666666665</v>
      </c>
      <c r="BG153" s="97">
        <f t="shared" si="209"/>
        <v>431.74941333333328</v>
      </c>
      <c r="BH153" s="97">
        <f t="shared" si="210"/>
        <v>429.012</v>
      </c>
      <c r="BI153" s="97">
        <f t="shared" si="211"/>
        <v>6308.9999999999991</v>
      </c>
      <c r="BJ153" s="97">
        <f t="shared" si="212"/>
        <v>12952.482399999999</v>
      </c>
      <c r="BK153" s="97">
        <f t="shared" si="213"/>
        <v>99.652235999999988</v>
      </c>
      <c r="BL153" s="97">
        <f t="shared" si="214"/>
        <v>102.51889819599999</v>
      </c>
      <c r="BM153" s="97">
        <f t="shared" si="215"/>
        <v>631.18313419599997</v>
      </c>
      <c r="BN153" s="97">
        <f t="shared" si="165"/>
        <v>0</v>
      </c>
    </row>
    <row r="154" spans="1:66" s="179" customFormat="1" ht="22.5" customHeight="1" x14ac:dyDescent="0.25">
      <c r="A154" s="96">
        <v>125</v>
      </c>
      <c r="B154" s="17">
        <v>29</v>
      </c>
      <c r="C154" s="5" t="s">
        <v>43</v>
      </c>
      <c r="D154" s="5" t="s">
        <v>44</v>
      </c>
      <c r="E154" s="6">
        <v>15</v>
      </c>
      <c r="F154" s="6">
        <v>539</v>
      </c>
      <c r="G154" s="168">
        <v>1070</v>
      </c>
      <c r="H154" s="169" t="s">
        <v>284</v>
      </c>
      <c r="I154" s="17" t="s">
        <v>285</v>
      </c>
      <c r="J154" s="2" t="s">
        <v>467</v>
      </c>
      <c r="K154" s="222">
        <v>34071</v>
      </c>
      <c r="L154" s="180">
        <v>5</v>
      </c>
      <c r="M154" s="180">
        <v>12</v>
      </c>
      <c r="N154" s="172" t="s">
        <v>63</v>
      </c>
      <c r="O154" s="173" t="s">
        <v>283</v>
      </c>
      <c r="P154" s="18" t="s">
        <v>248</v>
      </c>
      <c r="Q154" s="14" t="s">
        <v>469</v>
      </c>
      <c r="R154" s="2">
        <v>2</v>
      </c>
      <c r="S154" s="175">
        <v>10050</v>
      </c>
      <c r="T154" s="175">
        <v>450</v>
      </c>
      <c r="U154" s="176">
        <f t="shared" si="191"/>
        <v>10500</v>
      </c>
      <c r="V154" s="9">
        <v>350.5</v>
      </c>
      <c r="W154" s="9">
        <f t="shared" si="192"/>
        <v>1675</v>
      </c>
      <c r="X154" s="10">
        <f t="shared" si="193"/>
        <v>17500</v>
      </c>
      <c r="Y154" s="4">
        <f t="shared" si="194"/>
        <v>5025</v>
      </c>
      <c r="Z154" s="4">
        <f t="shared" si="195"/>
        <v>1356.75</v>
      </c>
      <c r="AA154" s="4">
        <f t="shared" si="196"/>
        <v>301.5</v>
      </c>
      <c r="AB154" s="11">
        <f t="shared" si="197"/>
        <v>608.84347485000001</v>
      </c>
      <c r="AC154" s="4">
        <f t="shared" si="198"/>
        <v>201</v>
      </c>
      <c r="AD154" s="182">
        <v>833</v>
      </c>
      <c r="AE154" s="182">
        <v>70</v>
      </c>
      <c r="AF154" s="241">
        <f t="shared" si="199"/>
        <v>903</v>
      </c>
      <c r="AG154" s="178">
        <v>519</v>
      </c>
      <c r="AH154" s="178">
        <v>30</v>
      </c>
      <c r="AI154" s="240">
        <f t="shared" si="216"/>
        <v>549</v>
      </c>
      <c r="AJ154" s="12"/>
      <c r="AK154" s="4"/>
      <c r="AL154" s="4"/>
      <c r="AM154" s="4"/>
      <c r="AN154" s="4"/>
      <c r="AO154" s="4"/>
      <c r="AP154" s="4"/>
      <c r="AQ154" s="4"/>
      <c r="AR154" s="20"/>
      <c r="AS154" s="20"/>
      <c r="AT154" s="4">
        <f t="shared" si="200"/>
        <v>2086.3489124749999</v>
      </c>
      <c r="AU154" s="4">
        <f t="shared" si="201"/>
        <v>14670.59347485</v>
      </c>
      <c r="AV154" s="4">
        <f t="shared" si="202"/>
        <v>202333.47061067499</v>
      </c>
      <c r="AW154" s="33"/>
      <c r="AX154" s="51">
        <f t="shared" si="203"/>
        <v>1675</v>
      </c>
      <c r="AY154" s="51">
        <f t="shared" si="204"/>
        <v>226.12500000000003</v>
      </c>
      <c r="AZ154" s="51">
        <f t="shared" si="205"/>
        <v>50.25</v>
      </c>
      <c r="BA154" s="51">
        <f t="shared" si="206"/>
        <v>101.47391247499999</v>
      </c>
      <c r="BB154" s="51">
        <f t="shared" si="207"/>
        <v>33.5</v>
      </c>
      <c r="BC154" s="52">
        <f t="shared" si="164"/>
        <v>0</v>
      </c>
      <c r="BD154" s="97"/>
      <c r="BE154" s="97"/>
      <c r="BF154" s="97">
        <f t="shared" si="208"/>
        <v>335</v>
      </c>
      <c r="BG154" s="97">
        <f t="shared" si="209"/>
        <v>399.25299999999999</v>
      </c>
      <c r="BH154" s="97">
        <f t="shared" si="210"/>
        <v>429.012</v>
      </c>
      <c r="BI154" s="97">
        <f t="shared" si="211"/>
        <v>6308.9999999999991</v>
      </c>
      <c r="BJ154" s="97">
        <f t="shared" si="212"/>
        <v>11977.59</v>
      </c>
      <c r="BK154" s="97">
        <f t="shared" si="213"/>
        <v>85.028850000000006</v>
      </c>
      <c r="BL154" s="97">
        <f t="shared" si="214"/>
        <v>94.802624850000001</v>
      </c>
      <c r="BM154" s="97">
        <f t="shared" si="215"/>
        <v>608.84347485000001</v>
      </c>
      <c r="BN154" s="97">
        <f t="shared" si="165"/>
        <v>0</v>
      </c>
    </row>
    <row r="155" spans="1:66" s="179" customFormat="1" x14ac:dyDescent="0.25">
      <c r="A155" s="96">
        <v>126</v>
      </c>
      <c r="B155" s="17">
        <v>29</v>
      </c>
      <c r="C155" s="5" t="s">
        <v>43</v>
      </c>
      <c r="D155" s="5" t="s">
        <v>44</v>
      </c>
      <c r="E155" s="6">
        <v>15</v>
      </c>
      <c r="F155" s="6">
        <v>539</v>
      </c>
      <c r="G155" s="168">
        <v>1333</v>
      </c>
      <c r="H155" s="169" t="s">
        <v>304</v>
      </c>
      <c r="I155" s="17" t="s">
        <v>305</v>
      </c>
      <c r="J155" s="2" t="s">
        <v>467</v>
      </c>
      <c r="K155" s="222">
        <v>35830</v>
      </c>
      <c r="L155" s="180">
        <v>2</v>
      </c>
      <c r="M155" s="180">
        <v>8</v>
      </c>
      <c r="N155" s="172" t="s">
        <v>63</v>
      </c>
      <c r="O155" s="173" t="s">
        <v>306</v>
      </c>
      <c r="P155" s="18" t="s">
        <v>248</v>
      </c>
      <c r="Q155" s="18" t="s">
        <v>533</v>
      </c>
      <c r="R155" s="2">
        <v>2</v>
      </c>
      <c r="S155" s="199">
        <v>8079</v>
      </c>
      <c r="T155" s="199">
        <v>500</v>
      </c>
      <c r="U155" s="200">
        <f t="shared" si="191"/>
        <v>8579</v>
      </c>
      <c r="V155" s="9">
        <v>280.39999999999998</v>
      </c>
      <c r="W155" s="9">
        <f t="shared" si="192"/>
        <v>1346.5</v>
      </c>
      <c r="X155" s="10">
        <f t="shared" si="193"/>
        <v>14298.333333333332</v>
      </c>
      <c r="Y155" s="4">
        <f t="shared" si="194"/>
        <v>4039.5</v>
      </c>
      <c r="Z155" s="4">
        <f t="shared" si="195"/>
        <v>1090.665</v>
      </c>
      <c r="AA155" s="4">
        <f t="shared" si="196"/>
        <v>242.37</v>
      </c>
      <c r="AB155" s="11">
        <f t="shared" si="197"/>
        <v>555.01527366300002</v>
      </c>
      <c r="AC155" s="4">
        <f t="shared" si="198"/>
        <v>161.58000000000001</v>
      </c>
      <c r="AD155" s="225">
        <v>667</v>
      </c>
      <c r="AE155" s="225">
        <v>70</v>
      </c>
      <c r="AF155" s="241">
        <f t="shared" si="199"/>
        <v>737</v>
      </c>
      <c r="AG155" s="200">
        <v>425</v>
      </c>
      <c r="AH155" s="200">
        <v>30</v>
      </c>
      <c r="AI155" s="240">
        <f t="shared" si="216"/>
        <v>455</v>
      </c>
      <c r="AJ155" s="12"/>
      <c r="AK155" s="4"/>
      <c r="AL155" s="4"/>
      <c r="AM155" s="4"/>
      <c r="AN155" s="4"/>
      <c r="AO155" s="4"/>
      <c r="AP155" s="4"/>
      <c r="AQ155" s="4"/>
      <c r="AR155" s="20"/>
      <c r="AS155" s="20"/>
      <c r="AT155" s="4">
        <f t="shared" si="200"/>
        <v>1688.1050456104999</v>
      </c>
      <c r="AU155" s="4">
        <f t="shared" si="201"/>
        <v>12001.030273663</v>
      </c>
      <c r="AV155" s="4">
        <f t="shared" si="202"/>
        <v>165384.80166289984</v>
      </c>
      <c r="AW155" s="33"/>
      <c r="AX155" s="51">
        <f t="shared" si="203"/>
        <v>1346.5</v>
      </c>
      <c r="AY155" s="51">
        <f t="shared" si="204"/>
        <v>181.7775</v>
      </c>
      <c r="AZ155" s="51">
        <f t="shared" si="205"/>
        <v>40.394999999999996</v>
      </c>
      <c r="BA155" s="51">
        <f t="shared" si="206"/>
        <v>92.502545610500007</v>
      </c>
      <c r="BB155" s="51">
        <f t="shared" si="207"/>
        <v>26.93</v>
      </c>
      <c r="BC155" s="52">
        <f t="shared" si="164"/>
        <v>0</v>
      </c>
      <c r="BD155" s="97"/>
      <c r="BE155" s="97"/>
      <c r="BF155" s="97">
        <f t="shared" si="208"/>
        <v>269.3</v>
      </c>
      <c r="BG155" s="97">
        <f t="shared" si="209"/>
        <v>320.95174000000003</v>
      </c>
      <c r="BH155" s="97">
        <f t="shared" si="210"/>
        <v>429.012</v>
      </c>
      <c r="BI155" s="97">
        <f t="shared" si="211"/>
        <v>6308.9999999999991</v>
      </c>
      <c r="BJ155" s="97">
        <f t="shared" si="212"/>
        <v>9628.5522000000001</v>
      </c>
      <c r="BK155" s="97">
        <f t="shared" si="213"/>
        <v>49.793283000000017</v>
      </c>
      <c r="BL155" s="97">
        <f t="shared" si="214"/>
        <v>76.209990662999999</v>
      </c>
      <c r="BM155" s="97">
        <f t="shared" si="215"/>
        <v>555.01527366300002</v>
      </c>
      <c r="BN155" s="97">
        <f t="shared" si="165"/>
        <v>0</v>
      </c>
    </row>
    <row r="156" spans="1:66" s="179" customFormat="1" ht="22.5" customHeight="1" x14ac:dyDescent="0.25">
      <c r="A156" s="96">
        <v>127</v>
      </c>
      <c r="B156" s="17">
        <v>29</v>
      </c>
      <c r="C156" s="5" t="s">
        <v>43</v>
      </c>
      <c r="D156" s="5" t="s">
        <v>44</v>
      </c>
      <c r="E156" s="6">
        <v>15</v>
      </c>
      <c r="F156" s="6">
        <v>539</v>
      </c>
      <c r="G156" s="168">
        <v>1355</v>
      </c>
      <c r="H156" s="169" t="s">
        <v>286</v>
      </c>
      <c r="I156" s="17" t="s">
        <v>287</v>
      </c>
      <c r="J156" s="2" t="s">
        <v>467</v>
      </c>
      <c r="K156" s="222">
        <v>35880</v>
      </c>
      <c r="L156" s="180">
        <v>5</v>
      </c>
      <c r="M156" s="180">
        <v>12</v>
      </c>
      <c r="N156" s="172" t="s">
        <v>63</v>
      </c>
      <c r="O156" s="173" t="s">
        <v>283</v>
      </c>
      <c r="P156" s="18" t="s">
        <v>248</v>
      </c>
      <c r="Q156" s="14" t="s">
        <v>469</v>
      </c>
      <c r="R156" s="2">
        <v>2</v>
      </c>
      <c r="S156" s="175">
        <v>10050</v>
      </c>
      <c r="T156" s="175">
        <v>450</v>
      </c>
      <c r="U156" s="176">
        <f t="shared" si="191"/>
        <v>10500</v>
      </c>
      <c r="V156" s="9">
        <v>280.39999999999998</v>
      </c>
      <c r="W156" s="9">
        <f t="shared" si="192"/>
        <v>1675</v>
      </c>
      <c r="X156" s="10">
        <f t="shared" si="193"/>
        <v>17500</v>
      </c>
      <c r="Y156" s="4">
        <f t="shared" si="194"/>
        <v>5025</v>
      </c>
      <c r="Z156" s="4">
        <f t="shared" si="195"/>
        <v>1356.75</v>
      </c>
      <c r="AA156" s="4">
        <f t="shared" si="196"/>
        <v>301.5</v>
      </c>
      <c r="AB156" s="11">
        <f t="shared" si="197"/>
        <v>608.84347485000001</v>
      </c>
      <c r="AC156" s="4">
        <f t="shared" si="198"/>
        <v>201</v>
      </c>
      <c r="AD156" s="182">
        <v>833</v>
      </c>
      <c r="AE156" s="182">
        <v>70</v>
      </c>
      <c r="AF156" s="241">
        <f t="shared" si="199"/>
        <v>903</v>
      </c>
      <c r="AG156" s="178">
        <v>519</v>
      </c>
      <c r="AH156" s="178">
        <v>30</v>
      </c>
      <c r="AI156" s="240">
        <f t="shared" si="216"/>
        <v>549</v>
      </c>
      <c r="AJ156" s="12"/>
      <c r="AK156" s="4"/>
      <c r="AL156" s="4"/>
      <c r="AM156" s="4"/>
      <c r="AN156" s="4"/>
      <c r="AO156" s="4"/>
      <c r="AP156" s="4"/>
      <c r="AQ156" s="4"/>
      <c r="AR156" s="20"/>
      <c r="AS156" s="20"/>
      <c r="AT156" s="4">
        <f t="shared" si="200"/>
        <v>2086.3489124749999</v>
      </c>
      <c r="AU156" s="4">
        <f t="shared" si="201"/>
        <v>14600.49347485</v>
      </c>
      <c r="AV156" s="4">
        <f t="shared" si="202"/>
        <v>201492.27061067498</v>
      </c>
      <c r="AW156" s="33"/>
      <c r="AX156" s="51">
        <f t="shared" si="203"/>
        <v>1675</v>
      </c>
      <c r="AY156" s="51">
        <f t="shared" si="204"/>
        <v>226.12500000000003</v>
      </c>
      <c r="AZ156" s="51">
        <f t="shared" si="205"/>
        <v>50.25</v>
      </c>
      <c r="BA156" s="51">
        <f t="shared" si="206"/>
        <v>101.47391247499999</v>
      </c>
      <c r="BB156" s="51">
        <f t="shared" si="207"/>
        <v>33.5</v>
      </c>
      <c r="BC156" s="52">
        <f t="shared" si="164"/>
        <v>0</v>
      </c>
      <c r="BD156" s="97"/>
      <c r="BE156" s="97"/>
      <c r="BF156" s="97">
        <f t="shared" si="208"/>
        <v>335</v>
      </c>
      <c r="BG156" s="97">
        <f t="shared" si="209"/>
        <v>399.25299999999999</v>
      </c>
      <c r="BH156" s="97">
        <f t="shared" si="210"/>
        <v>429.012</v>
      </c>
      <c r="BI156" s="97">
        <f t="shared" si="211"/>
        <v>6308.9999999999991</v>
      </c>
      <c r="BJ156" s="97">
        <f t="shared" si="212"/>
        <v>11977.59</v>
      </c>
      <c r="BK156" s="97">
        <f t="shared" si="213"/>
        <v>85.028850000000006</v>
      </c>
      <c r="BL156" s="97">
        <f t="shared" si="214"/>
        <v>94.802624850000001</v>
      </c>
      <c r="BM156" s="97">
        <f t="shared" si="215"/>
        <v>608.84347485000001</v>
      </c>
      <c r="BN156" s="97">
        <f t="shared" si="165"/>
        <v>0</v>
      </c>
    </row>
    <row r="157" spans="1:66" s="179" customFormat="1" ht="22.5" customHeight="1" x14ac:dyDescent="0.25">
      <c r="A157" s="96">
        <v>128</v>
      </c>
      <c r="B157" s="17">
        <v>29</v>
      </c>
      <c r="C157" s="5" t="s">
        <v>43</v>
      </c>
      <c r="D157" s="5" t="s">
        <v>44</v>
      </c>
      <c r="E157" s="6">
        <v>15</v>
      </c>
      <c r="F157" s="6">
        <v>539</v>
      </c>
      <c r="G157" s="168">
        <v>1407</v>
      </c>
      <c r="H157" s="169" t="s">
        <v>288</v>
      </c>
      <c r="I157" s="17" t="s">
        <v>289</v>
      </c>
      <c r="J157" s="2" t="s">
        <v>467</v>
      </c>
      <c r="K157" s="222">
        <v>36167</v>
      </c>
      <c r="L157" s="180">
        <v>5</v>
      </c>
      <c r="M157" s="180">
        <v>12</v>
      </c>
      <c r="N157" s="172" t="s">
        <v>63</v>
      </c>
      <c r="O157" s="173" t="s">
        <v>283</v>
      </c>
      <c r="P157" s="18" t="s">
        <v>248</v>
      </c>
      <c r="Q157" s="14" t="s">
        <v>469</v>
      </c>
      <c r="R157" s="2">
        <v>2</v>
      </c>
      <c r="S157" s="175">
        <v>10050</v>
      </c>
      <c r="T157" s="175">
        <v>450</v>
      </c>
      <c r="U157" s="176">
        <f t="shared" si="191"/>
        <v>10500</v>
      </c>
      <c r="V157" s="9">
        <v>280.39999999999998</v>
      </c>
      <c r="W157" s="9">
        <f t="shared" si="192"/>
        <v>1675</v>
      </c>
      <c r="X157" s="10">
        <f t="shared" si="193"/>
        <v>17500</v>
      </c>
      <c r="Y157" s="4">
        <f t="shared" si="194"/>
        <v>5025</v>
      </c>
      <c r="Z157" s="4">
        <f t="shared" si="195"/>
        <v>1356.75</v>
      </c>
      <c r="AA157" s="4">
        <f t="shared" si="196"/>
        <v>301.5</v>
      </c>
      <c r="AB157" s="11">
        <f t="shared" si="197"/>
        <v>608.84347485000001</v>
      </c>
      <c r="AC157" s="4">
        <f t="shared" si="198"/>
        <v>201</v>
      </c>
      <c r="AD157" s="182">
        <v>833</v>
      </c>
      <c r="AE157" s="182">
        <v>70</v>
      </c>
      <c r="AF157" s="241">
        <f t="shared" si="199"/>
        <v>903</v>
      </c>
      <c r="AG157" s="178">
        <v>519</v>
      </c>
      <c r="AH157" s="178">
        <v>30</v>
      </c>
      <c r="AI157" s="240">
        <f t="shared" si="216"/>
        <v>549</v>
      </c>
      <c r="AJ157" s="12"/>
      <c r="AK157" s="4"/>
      <c r="AL157" s="4"/>
      <c r="AM157" s="4"/>
      <c r="AN157" s="4"/>
      <c r="AO157" s="4"/>
      <c r="AP157" s="4"/>
      <c r="AQ157" s="4"/>
      <c r="AR157" s="20"/>
      <c r="AS157" s="20"/>
      <c r="AT157" s="4">
        <f t="shared" si="200"/>
        <v>2086.3489124749999</v>
      </c>
      <c r="AU157" s="4">
        <f t="shared" si="201"/>
        <v>14600.49347485</v>
      </c>
      <c r="AV157" s="4">
        <f t="shared" si="202"/>
        <v>201492.27061067498</v>
      </c>
      <c r="AW157" s="33"/>
      <c r="AX157" s="51">
        <f t="shared" si="203"/>
        <v>1675</v>
      </c>
      <c r="AY157" s="51">
        <f t="shared" si="204"/>
        <v>226.12500000000003</v>
      </c>
      <c r="AZ157" s="51">
        <f t="shared" si="205"/>
        <v>50.25</v>
      </c>
      <c r="BA157" s="51">
        <f t="shared" si="206"/>
        <v>101.47391247499999</v>
      </c>
      <c r="BB157" s="51">
        <f t="shared" si="207"/>
        <v>33.5</v>
      </c>
      <c r="BC157" s="52">
        <f t="shared" si="164"/>
        <v>0</v>
      </c>
      <c r="BD157" s="97"/>
      <c r="BE157" s="97"/>
      <c r="BF157" s="97">
        <f t="shared" si="208"/>
        <v>335</v>
      </c>
      <c r="BG157" s="97">
        <f t="shared" si="209"/>
        <v>399.25299999999999</v>
      </c>
      <c r="BH157" s="97">
        <f t="shared" si="210"/>
        <v>429.012</v>
      </c>
      <c r="BI157" s="97">
        <f t="shared" si="211"/>
        <v>6308.9999999999991</v>
      </c>
      <c r="BJ157" s="97">
        <f t="shared" si="212"/>
        <v>11977.59</v>
      </c>
      <c r="BK157" s="97">
        <f t="shared" si="213"/>
        <v>85.028850000000006</v>
      </c>
      <c r="BL157" s="97">
        <f t="shared" si="214"/>
        <v>94.802624850000001</v>
      </c>
      <c r="BM157" s="97">
        <f t="shared" si="215"/>
        <v>608.84347485000001</v>
      </c>
      <c r="BN157" s="97">
        <f t="shared" si="165"/>
        <v>0</v>
      </c>
    </row>
    <row r="158" spans="1:66" s="179" customFormat="1" ht="22.5" customHeight="1" x14ac:dyDescent="0.25">
      <c r="A158" s="96">
        <v>129</v>
      </c>
      <c r="B158" s="17">
        <v>29</v>
      </c>
      <c r="C158" s="5" t="s">
        <v>43</v>
      </c>
      <c r="D158" s="5" t="s">
        <v>44</v>
      </c>
      <c r="E158" s="6">
        <v>15</v>
      </c>
      <c r="F158" s="6">
        <v>539</v>
      </c>
      <c r="G158" s="168">
        <v>1424</v>
      </c>
      <c r="H158" s="169" t="s">
        <v>276</v>
      </c>
      <c r="I158" s="2" t="s">
        <v>277</v>
      </c>
      <c r="J158" s="2" t="s">
        <v>467</v>
      </c>
      <c r="K158" s="170">
        <v>36271</v>
      </c>
      <c r="L158" s="180">
        <v>6</v>
      </c>
      <c r="M158" s="180">
        <v>8</v>
      </c>
      <c r="N158" s="172" t="s">
        <v>63</v>
      </c>
      <c r="O158" s="173" t="s">
        <v>545</v>
      </c>
      <c r="P158" s="18" t="s">
        <v>248</v>
      </c>
      <c r="Q158" s="14" t="s">
        <v>469</v>
      </c>
      <c r="R158" s="2">
        <v>2</v>
      </c>
      <c r="S158" s="175">
        <v>9683</v>
      </c>
      <c r="T158" s="175">
        <v>450</v>
      </c>
      <c r="U158" s="176">
        <f t="shared" si="191"/>
        <v>10133</v>
      </c>
      <c r="V158" s="9">
        <v>280.39999999999998</v>
      </c>
      <c r="W158" s="9">
        <f t="shared" si="192"/>
        <v>1613.8333333333333</v>
      </c>
      <c r="X158" s="10">
        <f t="shared" si="193"/>
        <v>16888.333333333332</v>
      </c>
      <c r="Y158" s="4">
        <f t="shared" si="194"/>
        <v>4841.5</v>
      </c>
      <c r="Z158" s="4">
        <f t="shared" si="195"/>
        <v>1307.2050000000002</v>
      </c>
      <c r="AA158" s="4">
        <f t="shared" si="196"/>
        <v>290.49</v>
      </c>
      <c r="AB158" s="11">
        <f t="shared" si="197"/>
        <v>598.82066925100003</v>
      </c>
      <c r="AC158" s="4">
        <f t="shared" si="198"/>
        <v>193.66</v>
      </c>
      <c r="AD158" s="182">
        <v>845</v>
      </c>
      <c r="AE158" s="177">
        <v>70</v>
      </c>
      <c r="AF158" s="241">
        <f t="shared" si="199"/>
        <v>915</v>
      </c>
      <c r="AG158" s="178">
        <v>586</v>
      </c>
      <c r="AH158" s="178">
        <v>30</v>
      </c>
      <c r="AI158" s="240">
        <f t="shared" si="216"/>
        <v>616</v>
      </c>
      <c r="AJ158" s="12"/>
      <c r="AK158" s="4"/>
      <c r="AL158" s="4"/>
      <c r="AM158" s="4"/>
      <c r="AN158" s="4"/>
      <c r="AO158" s="4"/>
      <c r="AP158" s="4"/>
      <c r="AQ158" s="4"/>
      <c r="AR158" s="20"/>
      <c r="AS158" s="20"/>
      <c r="AT158" s="4">
        <f t="shared" si="200"/>
        <v>2012.1959448751666</v>
      </c>
      <c r="AU158" s="4">
        <f t="shared" si="201"/>
        <v>14234.575669250999</v>
      </c>
      <c r="AV158" s="4">
        <f t="shared" si="202"/>
        <v>196170.77064255383</v>
      </c>
      <c r="AW158" s="33"/>
      <c r="AX158" s="51">
        <f t="shared" si="203"/>
        <v>1613.8333333333333</v>
      </c>
      <c r="AY158" s="51">
        <f t="shared" si="204"/>
        <v>217.86750000000001</v>
      </c>
      <c r="AZ158" s="51">
        <f t="shared" si="205"/>
        <v>48.414999999999999</v>
      </c>
      <c r="BA158" s="51">
        <f t="shared" si="206"/>
        <v>99.803444875166676</v>
      </c>
      <c r="BB158" s="51">
        <f t="shared" si="207"/>
        <v>32.276666666666664</v>
      </c>
      <c r="BC158" s="52">
        <f t="shared" si="164"/>
        <v>0</v>
      </c>
      <c r="BD158" s="97"/>
      <c r="BE158" s="97"/>
      <c r="BF158" s="97">
        <f t="shared" si="208"/>
        <v>322.76666666666665</v>
      </c>
      <c r="BG158" s="97">
        <f t="shared" si="209"/>
        <v>384.67331333333328</v>
      </c>
      <c r="BH158" s="97">
        <f t="shared" si="210"/>
        <v>429.012</v>
      </c>
      <c r="BI158" s="97">
        <f t="shared" si="211"/>
        <v>6308.9999999999991</v>
      </c>
      <c r="BJ158" s="97">
        <f t="shared" si="212"/>
        <v>11540.199399999998</v>
      </c>
      <c r="BK158" s="97">
        <f t="shared" si="213"/>
        <v>78.467990999999969</v>
      </c>
      <c r="BL158" s="97">
        <f t="shared" si="214"/>
        <v>91.340678250999986</v>
      </c>
      <c r="BM158" s="97">
        <f t="shared" si="215"/>
        <v>598.82066925100003</v>
      </c>
      <c r="BN158" s="97">
        <f t="shared" si="165"/>
        <v>0</v>
      </c>
    </row>
    <row r="159" spans="1:66" s="179" customFormat="1" ht="22.5" customHeight="1" x14ac:dyDescent="0.25">
      <c r="A159" s="96">
        <v>130</v>
      </c>
      <c r="B159" s="17">
        <v>29</v>
      </c>
      <c r="C159" s="5" t="s">
        <v>43</v>
      </c>
      <c r="D159" s="5" t="s">
        <v>44</v>
      </c>
      <c r="E159" s="6">
        <v>15</v>
      </c>
      <c r="F159" s="6">
        <v>539</v>
      </c>
      <c r="G159" s="168">
        <v>1513</v>
      </c>
      <c r="H159" s="169" t="s">
        <v>290</v>
      </c>
      <c r="I159" s="17" t="s">
        <v>570</v>
      </c>
      <c r="J159" s="2" t="s">
        <v>467</v>
      </c>
      <c r="K159" s="222">
        <v>36825</v>
      </c>
      <c r="L159" s="180">
        <v>5</v>
      </c>
      <c r="M159" s="180">
        <v>12</v>
      </c>
      <c r="N159" s="172" t="s">
        <v>63</v>
      </c>
      <c r="O159" s="173" t="s">
        <v>283</v>
      </c>
      <c r="P159" s="18" t="s">
        <v>248</v>
      </c>
      <c r="Q159" s="14" t="s">
        <v>469</v>
      </c>
      <c r="R159" s="2">
        <v>2</v>
      </c>
      <c r="S159" s="175">
        <v>10050</v>
      </c>
      <c r="T159" s="175">
        <v>450</v>
      </c>
      <c r="U159" s="176">
        <f t="shared" si="191"/>
        <v>10500</v>
      </c>
      <c r="V159" s="9">
        <v>280.39999999999998</v>
      </c>
      <c r="W159" s="9">
        <f t="shared" si="192"/>
        <v>1675</v>
      </c>
      <c r="X159" s="10">
        <f t="shared" si="193"/>
        <v>17500</v>
      </c>
      <c r="Y159" s="4">
        <f t="shared" si="194"/>
        <v>5025</v>
      </c>
      <c r="Z159" s="4">
        <f t="shared" si="195"/>
        <v>1356.75</v>
      </c>
      <c r="AA159" s="4">
        <f t="shared" si="196"/>
        <v>301.5</v>
      </c>
      <c r="AB159" s="11">
        <f t="shared" si="197"/>
        <v>608.84347485000001</v>
      </c>
      <c r="AC159" s="4">
        <f t="shared" si="198"/>
        <v>201</v>
      </c>
      <c r="AD159" s="182">
        <v>833</v>
      </c>
      <c r="AE159" s="182">
        <v>70</v>
      </c>
      <c r="AF159" s="241">
        <f t="shared" si="199"/>
        <v>903</v>
      </c>
      <c r="AG159" s="178">
        <v>519</v>
      </c>
      <c r="AH159" s="178">
        <v>30</v>
      </c>
      <c r="AI159" s="240">
        <f t="shared" si="216"/>
        <v>549</v>
      </c>
      <c r="AJ159" s="12"/>
      <c r="AK159" s="4"/>
      <c r="AL159" s="4"/>
      <c r="AM159" s="4"/>
      <c r="AN159" s="4"/>
      <c r="AO159" s="4"/>
      <c r="AP159" s="4"/>
      <c r="AQ159" s="4"/>
      <c r="AR159" s="20"/>
      <c r="AS159" s="20"/>
      <c r="AT159" s="4">
        <f t="shared" si="200"/>
        <v>2086.3489124749999</v>
      </c>
      <c r="AU159" s="4">
        <f t="shared" si="201"/>
        <v>14600.49347485</v>
      </c>
      <c r="AV159" s="4">
        <f t="shared" si="202"/>
        <v>201492.27061067498</v>
      </c>
      <c r="AW159" s="33"/>
      <c r="AX159" s="51">
        <f t="shared" si="203"/>
        <v>1675</v>
      </c>
      <c r="AY159" s="51">
        <f t="shared" si="204"/>
        <v>226.12500000000003</v>
      </c>
      <c r="AZ159" s="51">
        <f t="shared" si="205"/>
        <v>50.25</v>
      </c>
      <c r="BA159" s="51">
        <f t="shared" si="206"/>
        <v>101.47391247499999</v>
      </c>
      <c r="BB159" s="51">
        <f t="shared" si="207"/>
        <v>33.5</v>
      </c>
      <c r="BC159" s="52">
        <f t="shared" si="164"/>
        <v>0</v>
      </c>
      <c r="BD159" s="97"/>
      <c r="BE159" s="97"/>
      <c r="BF159" s="97">
        <f t="shared" si="208"/>
        <v>335</v>
      </c>
      <c r="BG159" s="97">
        <f t="shared" si="209"/>
        <v>399.25299999999999</v>
      </c>
      <c r="BH159" s="97">
        <f t="shared" si="210"/>
        <v>429.012</v>
      </c>
      <c r="BI159" s="97">
        <f t="shared" si="211"/>
        <v>6308.9999999999991</v>
      </c>
      <c r="BJ159" s="97">
        <f t="shared" si="212"/>
        <v>11977.59</v>
      </c>
      <c r="BK159" s="97">
        <f t="shared" si="213"/>
        <v>85.028850000000006</v>
      </c>
      <c r="BL159" s="97">
        <f t="shared" si="214"/>
        <v>94.802624850000001</v>
      </c>
      <c r="BM159" s="97">
        <f t="shared" si="215"/>
        <v>608.84347485000001</v>
      </c>
      <c r="BN159" s="97">
        <f t="shared" si="165"/>
        <v>0</v>
      </c>
    </row>
    <row r="160" spans="1:66" s="179" customFormat="1" ht="22.5" customHeight="1" x14ac:dyDescent="0.25">
      <c r="A160" s="96">
        <v>131</v>
      </c>
      <c r="B160" s="17">
        <v>29</v>
      </c>
      <c r="C160" s="5" t="s">
        <v>43</v>
      </c>
      <c r="D160" s="5" t="s">
        <v>44</v>
      </c>
      <c r="E160" s="6">
        <v>15</v>
      </c>
      <c r="F160" s="6">
        <v>539</v>
      </c>
      <c r="G160" s="168">
        <v>1528</v>
      </c>
      <c r="H160" s="169" t="s">
        <v>291</v>
      </c>
      <c r="I160" s="17" t="s">
        <v>292</v>
      </c>
      <c r="J160" s="2" t="s">
        <v>467</v>
      </c>
      <c r="K160" s="222">
        <v>36938</v>
      </c>
      <c r="L160" s="180">
        <v>5</v>
      </c>
      <c r="M160" s="180">
        <v>12</v>
      </c>
      <c r="N160" s="172" t="s">
        <v>63</v>
      </c>
      <c r="O160" s="173" t="s">
        <v>283</v>
      </c>
      <c r="P160" s="18" t="s">
        <v>248</v>
      </c>
      <c r="Q160" s="14" t="s">
        <v>469</v>
      </c>
      <c r="R160" s="2">
        <v>2</v>
      </c>
      <c r="S160" s="175">
        <v>10050</v>
      </c>
      <c r="T160" s="175">
        <v>450</v>
      </c>
      <c r="U160" s="176">
        <f t="shared" si="191"/>
        <v>10500</v>
      </c>
      <c r="V160" s="9">
        <v>210.3</v>
      </c>
      <c r="W160" s="9">
        <f t="shared" si="192"/>
        <v>1675</v>
      </c>
      <c r="X160" s="10">
        <f t="shared" si="193"/>
        <v>17500</v>
      </c>
      <c r="Y160" s="4">
        <f t="shared" si="194"/>
        <v>5025</v>
      </c>
      <c r="Z160" s="4">
        <f t="shared" si="195"/>
        <v>1356.75</v>
      </c>
      <c r="AA160" s="4">
        <f t="shared" si="196"/>
        <v>301.5</v>
      </c>
      <c r="AB160" s="11">
        <f t="shared" si="197"/>
        <v>608.84347485000001</v>
      </c>
      <c r="AC160" s="4">
        <f t="shared" si="198"/>
        <v>201</v>
      </c>
      <c r="AD160" s="182">
        <v>833</v>
      </c>
      <c r="AE160" s="182">
        <v>70</v>
      </c>
      <c r="AF160" s="241">
        <f t="shared" si="199"/>
        <v>903</v>
      </c>
      <c r="AG160" s="178">
        <v>519</v>
      </c>
      <c r="AH160" s="178">
        <v>30</v>
      </c>
      <c r="AI160" s="240">
        <f t="shared" si="216"/>
        <v>549</v>
      </c>
      <c r="AJ160" s="12"/>
      <c r="AK160" s="4"/>
      <c r="AL160" s="4"/>
      <c r="AM160" s="4"/>
      <c r="AN160" s="4"/>
      <c r="AO160" s="4"/>
      <c r="AP160" s="4"/>
      <c r="AQ160" s="4"/>
      <c r="AR160" s="20"/>
      <c r="AS160" s="20"/>
      <c r="AT160" s="4">
        <f t="shared" si="200"/>
        <v>2086.3489124749999</v>
      </c>
      <c r="AU160" s="4">
        <f t="shared" si="201"/>
        <v>14530.39347485</v>
      </c>
      <c r="AV160" s="4">
        <f t="shared" si="202"/>
        <v>200651.07061067497</v>
      </c>
      <c r="AW160" s="33"/>
      <c r="AX160" s="51">
        <f t="shared" si="203"/>
        <v>1675</v>
      </c>
      <c r="AY160" s="51">
        <f t="shared" si="204"/>
        <v>226.12500000000003</v>
      </c>
      <c r="AZ160" s="51">
        <f t="shared" si="205"/>
        <v>50.25</v>
      </c>
      <c r="BA160" s="51">
        <f t="shared" si="206"/>
        <v>101.47391247499999</v>
      </c>
      <c r="BB160" s="51">
        <f t="shared" si="207"/>
        <v>33.5</v>
      </c>
      <c r="BC160" s="52">
        <f t="shared" si="164"/>
        <v>0</v>
      </c>
      <c r="BD160" s="97"/>
      <c r="BE160" s="97"/>
      <c r="BF160" s="97">
        <f t="shared" si="208"/>
        <v>335</v>
      </c>
      <c r="BG160" s="97">
        <f t="shared" si="209"/>
        <v>399.25299999999999</v>
      </c>
      <c r="BH160" s="97">
        <f t="shared" si="210"/>
        <v>429.012</v>
      </c>
      <c r="BI160" s="97">
        <f t="shared" si="211"/>
        <v>6308.9999999999991</v>
      </c>
      <c r="BJ160" s="97">
        <f t="shared" si="212"/>
        <v>11977.59</v>
      </c>
      <c r="BK160" s="97">
        <f t="shared" si="213"/>
        <v>85.028850000000006</v>
      </c>
      <c r="BL160" s="97">
        <f t="shared" si="214"/>
        <v>94.802624850000001</v>
      </c>
      <c r="BM160" s="97">
        <f t="shared" si="215"/>
        <v>608.84347485000001</v>
      </c>
      <c r="BN160" s="97">
        <f t="shared" si="165"/>
        <v>0</v>
      </c>
    </row>
    <row r="161" spans="1:66" s="179" customFormat="1" ht="22.5" customHeight="1" x14ac:dyDescent="0.25">
      <c r="A161" s="96">
        <v>132</v>
      </c>
      <c r="B161" s="17">
        <v>29</v>
      </c>
      <c r="C161" s="5" t="s">
        <v>43</v>
      </c>
      <c r="D161" s="5" t="s">
        <v>44</v>
      </c>
      <c r="E161" s="6">
        <v>15</v>
      </c>
      <c r="F161" s="6">
        <v>539</v>
      </c>
      <c r="G161" s="168">
        <v>1559</v>
      </c>
      <c r="H161" s="169" t="s">
        <v>280</v>
      </c>
      <c r="I161" s="2" t="s">
        <v>281</v>
      </c>
      <c r="J161" s="2" t="s">
        <v>467</v>
      </c>
      <c r="K161" s="170">
        <v>37182</v>
      </c>
      <c r="L161" s="180">
        <v>6</v>
      </c>
      <c r="M161" s="180">
        <v>8</v>
      </c>
      <c r="N161" s="172" t="s">
        <v>63</v>
      </c>
      <c r="O161" s="173" t="s">
        <v>545</v>
      </c>
      <c r="P161" s="18" t="s">
        <v>248</v>
      </c>
      <c r="Q161" s="14" t="s">
        <v>469</v>
      </c>
      <c r="R161" s="2">
        <v>2</v>
      </c>
      <c r="S161" s="175">
        <v>9683</v>
      </c>
      <c r="T161" s="175">
        <v>450</v>
      </c>
      <c r="U161" s="176">
        <f t="shared" si="191"/>
        <v>10133</v>
      </c>
      <c r="V161" s="9">
        <v>210.3</v>
      </c>
      <c r="W161" s="9">
        <f t="shared" si="192"/>
        <v>1613.8333333333333</v>
      </c>
      <c r="X161" s="10">
        <f t="shared" si="193"/>
        <v>16888.333333333332</v>
      </c>
      <c r="Y161" s="4">
        <f t="shared" si="194"/>
        <v>4841.5</v>
      </c>
      <c r="Z161" s="4">
        <f t="shared" si="195"/>
        <v>1307.2050000000002</v>
      </c>
      <c r="AA161" s="4">
        <f t="shared" si="196"/>
        <v>290.49</v>
      </c>
      <c r="AB161" s="11">
        <f t="shared" si="197"/>
        <v>598.82066925100003</v>
      </c>
      <c r="AC161" s="4">
        <f t="shared" si="198"/>
        <v>193.66</v>
      </c>
      <c r="AD161" s="182">
        <v>845</v>
      </c>
      <c r="AE161" s="177">
        <v>70</v>
      </c>
      <c r="AF161" s="241">
        <f t="shared" si="199"/>
        <v>915</v>
      </c>
      <c r="AG161" s="178">
        <v>586</v>
      </c>
      <c r="AH161" s="178">
        <v>30</v>
      </c>
      <c r="AI161" s="240">
        <f t="shared" si="216"/>
        <v>616</v>
      </c>
      <c r="AJ161" s="12"/>
      <c r="AK161" s="4"/>
      <c r="AL161" s="4"/>
      <c r="AM161" s="4"/>
      <c r="AN161" s="4"/>
      <c r="AO161" s="4"/>
      <c r="AP161" s="4"/>
      <c r="AQ161" s="4"/>
      <c r="AR161" s="20"/>
      <c r="AS161" s="20"/>
      <c r="AT161" s="4">
        <f t="shared" si="200"/>
        <v>2012.1959448751666</v>
      </c>
      <c r="AU161" s="4">
        <f t="shared" si="201"/>
        <v>14164.475669250998</v>
      </c>
      <c r="AV161" s="4">
        <f t="shared" si="202"/>
        <v>195329.57064255382</v>
      </c>
      <c r="AW161" s="33"/>
      <c r="AX161" s="51">
        <f t="shared" si="203"/>
        <v>1613.8333333333333</v>
      </c>
      <c r="AY161" s="51">
        <f t="shared" si="204"/>
        <v>217.86750000000001</v>
      </c>
      <c r="AZ161" s="51">
        <f t="shared" si="205"/>
        <v>48.414999999999999</v>
      </c>
      <c r="BA161" s="51">
        <f t="shared" si="206"/>
        <v>99.803444875166676</v>
      </c>
      <c r="BB161" s="51">
        <f t="shared" si="207"/>
        <v>32.276666666666664</v>
      </c>
      <c r="BC161" s="52">
        <f t="shared" si="164"/>
        <v>0</v>
      </c>
      <c r="BD161" s="97"/>
      <c r="BE161" s="97"/>
      <c r="BF161" s="97">
        <f t="shared" si="208"/>
        <v>322.76666666666665</v>
      </c>
      <c r="BG161" s="97">
        <f t="shared" si="209"/>
        <v>384.67331333333328</v>
      </c>
      <c r="BH161" s="97">
        <f t="shared" si="210"/>
        <v>429.012</v>
      </c>
      <c r="BI161" s="97">
        <f t="shared" si="211"/>
        <v>6308.9999999999991</v>
      </c>
      <c r="BJ161" s="97">
        <f t="shared" si="212"/>
        <v>11540.199399999998</v>
      </c>
      <c r="BK161" s="97">
        <f t="shared" si="213"/>
        <v>78.467990999999969</v>
      </c>
      <c r="BL161" s="97">
        <f t="shared" si="214"/>
        <v>91.340678250999986</v>
      </c>
      <c r="BM161" s="97">
        <f t="shared" si="215"/>
        <v>598.82066925100003</v>
      </c>
      <c r="BN161" s="97">
        <f t="shared" si="165"/>
        <v>0</v>
      </c>
    </row>
    <row r="162" spans="1:66" s="179" customFormat="1" ht="20.399999999999999" x14ac:dyDescent="0.25">
      <c r="A162" s="96">
        <v>133</v>
      </c>
      <c r="B162" s="17">
        <v>29</v>
      </c>
      <c r="C162" s="5" t="s">
        <v>43</v>
      </c>
      <c r="D162" s="5" t="s">
        <v>44</v>
      </c>
      <c r="E162" s="6">
        <v>15</v>
      </c>
      <c r="F162" s="6">
        <v>539</v>
      </c>
      <c r="G162" s="168">
        <v>1581</v>
      </c>
      <c r="H162" s="233" t="s">
        <v>302</v>
      </c>
      <c r="I162" s="2" t="s">
        <v>508</v>
      </c>
      <c r="J162" s="2" t="s">
        <v>467</v>
      </c>
      <c r="K162" s="170">
        <v>37463</v>
      </c>
      <c r="L162" s="180">
        <v>4</v>
      </c>
      <c r="M162" s="180">
        <v>8</v>
      </c>
      <c r="N162" s="172" t="s">
        <v>63</v>
      </c>
      <c r="O162" s="173" t="s">
        <v>303</v>
      </c>
      <c r="P162" s="18" t="s">
        <v>248</v>
      </c>
      <c r="Q162" s="18" t="s">
        <v>533</v>
      </c>
      <c r="R162" s="2">
        <v>2</v>
      </c>
      <c r="S162" s="199">
        <v>8838</v>
      </c>
      <c r="T162" s="199">
        <v>500</v>
      </c>
      <c r="U162" s="200">
        <f t="shared" si="191"/>
        <v>9338</v>
      </c>
      <c r="V162" s="9">
        <v>210.3</v>
      </c>
      <c r="W162" s="9">
        <f t="shared" si="192"/>
        <v>1473</v>
      </c>
      <c r="X162" s="10">
        <f t="shared" si="193"/>
        <v>15563.333333333332</v>
      </c>
      <c r="Y162" s="4">
        <f t="shared" si="194"/>
        <v>4419</v>
      </c>
      <c r="Z162" s="4">
        <f t="shared" si="195"/>
        <v>1193.1300000000001</v>
      </c>
      <c r="AA162" s="4">
        <f t="shared" si="196"/>
        <v>265.14</v>
      </c>
      <c r="AB162" s="11">
        <f t="shared" si="197"/>
        <v>575.74363728600008</v>
      </c>
      <c r="AC162" s="4">
        <f t="shared" si="198"/>
        <v>176.76</v>
      </c>
      <c r="AD162" s="225">
        <v>732</v>
      </c>
      <c r="AE162" s="225">
        <v>70</v>
      </c>
      <c r="AF162" s="241">
        <f t="shared" si="199"/>
        <v>802</v>
      </c>
      <c r="AG162" s="200">
        <v>452</v>
      </c>
      <c r="AH162" s="200">
        <v>30</v>
      </c>
      <c r="AI162" s="240">
        <f t="shared" si="216"/>
        <v>482</v>
      </c>
      <c r="AJ162" s="12"/>
      <c r="AK162" s="4"/>
      <c r="AL162" s="4"/>
      <c r="AM162" s="4"/>
      <c r="AN162" s="4"/>
      <c r="AO162" s="4"/>
      <c r="AP162" s="4"/>
      <c r="AQ162" s="4"/>
      <c r="AR162" s="20"/>
      <c r="AS162" s="20"/>
      <c r="AT162" s="4">
        <f t="shared" si="200"/>
        <v>1841.4622728810002</v>
      </c>
      <c r="AU162" s="4">
        <f t="shared" si="201"/>
        <v>12943.073637285999</v>
      </c>
      <c r="AV162" s="4">
        <f t="shared" si="202"/>
        <v>178613.67925364635</v>
      </c>
      <c r="AW162" s="33"/>
      <c r="AX162" s="51">
        <f t="shared" si="203"/>
        <v>1473</v>
      </c>
      <c r="AY162" s="51">
        <f t="shared" si="204"/>
        <v>198.85500000000002</v>
      </c>
      <c r="AZ162" s="51">
        <f t="shared" si="205"/>
        <v>44.19</v>
      </c>
      <c r="BA162" s="51">
        <f t="shared" si="206"/>
        <v>95.957272881000009</v>
      </c>
      <c r="BB162" s="51">
        <f t="shared" si="207"/>
        <v>29.46</v>
      </c>
      <c r="BC162" s="52">
        <f t="shared" si="164"/>
        <v>0</v>
      </c>
      <c r="BD162" s="97"/>
      <c r="BE162" s="97"/>
      <c r="BF162" s="97">
        <f t="shared" si="208"/>
        <v>294.60000000000002</v>
      </c>
      <c r="BG162" s="97">
        <f t="shared" si="209"/>
        <v>351.10428000000002</v>
      </c>
      <c r="BH162" s="97">
        <f t="shared" si="210"/>
        <v>429.012</v>
      </c>
      <c r="BI162" s="97">
        <f t="shared" si="211"/>
        <v>6308.9999999999991</v>
      </c>
      <c r="BJ162" s="97">
        <f t="shared" si="212"/>
        <v>10533.128400000001</v>
      </c>
      <c r="BK162" s="97">
        <f t="shared" si="213"/>
        <v>63.361926000000032</v>
      </c>
      <c r="BL162" s="97">
        <f t="shared" si="214"/>
        <v>83.369711286000012</v>
      </c>
      <c r="BM162" s="97">
        <f t="shared" si="215"/>
        <v>575.74363728600008</v>
      </c>
      <c r="BN162" s="97">
        <f t="shared" si="165"/>
        <v>0</v>
      </c>
    </row>
    <row r="163" spans="1:66" s="179" customFormat="1" ht="22.5" customHeight="1" x14ac:dyDescent="0.25">
      <c r="A163" s="96">
        <v>134</v>
      </c>
      <c r="B163" s="17">
        <v>29</v>
      </c>
      <c r="C163" s="5" t="s">
        <v>43</v>
      </c>
      <c r="D163" s="5" t="s">
        <v>44</v>
      </c>
      <c r="E163" s="6">
        <v>15</v>
      </c>
      <c r="F163" s="6">
        <v>539</v>
      </c>
      <c r="G163" s="168">
        <v>1583</v>
      </c>
      <c r="H163" s="169" t="s">
        <v>293</v>
      </c>
      <c r="I163" s="17" t="s">
        <v>294</v>
      </c>
      <c r="J163" s="2" t="s">
        <v>467</v>
      </c>
      <c r="K163" s="222">
        <v>37473</v>
      </c>
      <c r="L163" s="180">
        <v>5</v>
      </c>
      <c r="M163" s="180">
        <v>12</v>
      </c>
      <c r="N163" s="172" t="s">
        <v>63</v>
      </c>
      <c r="O163" s="173" t="s">
        <v>295</v>
      </c>
      <c r="P163" s="18" t="s">
        <v>248</v>
      </c>
      <c r="Q163" s="14" t="s">
        <v>469</v>
      </c>
      <c r="R163" s="2">
        <v>2</v>
      </c>
      <c r="S163" s="175">
        <v>10050</v>
      </c>
      <c r="T163" s="175">
        <v>450</v>
      </c>
      <c r="U163" s="176">
        <f t="shared" si="191"/>
        <v>10500</v>
      </c>
      <c r="V163" s="9">
        <v>210.3</v>
      </c>
      <c r="W163" s="9">
        <f t="shared" si="192"/>
        <v>1675</v>
      </c>
      <c r="X163" s="10">
        <f t="shared" si="193"/>
        <v>17500</v>
      </c>
      <c r="Y163" s="4">
        <f t="shared" si="194"/>
        <v>5025</v>
      </c>
      <c r="Z163" s="4">
        <f t="shared" si="195"/>
        <v>1356.75</v>
      </c>
      <c r="AA163" s="4">
        <f t="shared" si="196"/>
        <v>301.5</v>
      </c>
      <c r="AB163" s="11">
        <f t="shared" si="197"/>
        <v>608.84347485000001</v>
      </c>
      <c r="AC163" s="4">
        <f t="shared" si="198"/>
        <v>201</v>
      </c>
      <c r="AD163" s="182">
        <v>833</v>
      </c>
      <c r="AE163" s="182">
        <v>70</v>
      </c>
      <c r="AF163" s="241">
        <f t="shared" si="199"/>
        <v>903</v>
      </c>
      <c r="AG163" s="178">
        <v>519</v>
      </c>
      <c r="AH163" s="178">
        <v>30</v>
      </c>
      <c r="AI163" s="240">
        <f t="shared" si="216"/>
        <v>549</v>
      </c>
      <c r="AJ163" s="12"/>
      <c r="AK163" s="4"/>
      <c r="AL163" s="4"/>
      <c r="AM163" s="4"/>
      <c r="AN163" s="4"/>
      <c r="AO163" s="4"/>
      <c r="AP163" s="4"/>
      <c r="AQ163" s="4"/>
      <c r="AR163" s="20"/>
      <c r="AS163" s="20"/>
      <c r="AT163" s="4">
        <f t="shared" si="200"/>
        <v>2086.3489124749999</v>
      </c>
      <c r="AU163" s="4">
        <f t="shared" si="201"/>
        <v>14530.39347485</v>
      </c>
      <c r="AV163" s="4">
        <f t="shared" si="202"/>
        <v>200651.07061067497</v>
      </c>
      <c r="AW163" s="33"/>
      <c r="AX163" s="51">
        <f t="shared" si="203"/>
        <v>1675</v>
      </c>
      <c r="AY163" s="51">
        <f t="shared" si="204"/>
        <v>226.12500000000003</v>
      </c>
      <c r="AZ163" s="51">
        <f t="shared" si="205"/>
        <v>50.25</v>
      </c>
      <c r="BA163" s="51">
        <f t="shared" si="206"/>
        <v>101.47391247499999</v>
      </c>
      <c r="BB163" s="51">
        <f t="shared" si="207"/>
        <v>33.5</v>
      </c>
      <c r="BC163" s="52">
        <f t="shared" si="164"/>
        <v>0</v>
      </c>
      <c r="BD163" s="97"/>
      <c r="BE163" s="97"/>
      <c r="BF163" s="97">
        <f t="shared" si="208"/>
        <v>335</v>
      </c>
      <c r="BG163" s="97">
        <f t="shared" si="209"/>
        <v>399.25299999999999</v>
      </c>
      <c r="BH163" s="97">
        <f t="shared" si="210"/>
        <v>429.012</v>
      </c>
      <c r="BI163" s="97">
        <f t="shared" si="211"/>
        <v>6308.9999999999991</v>
      </c>
      <c r="BJ163" s="97">
        <f t="shared" si="212"/>
        <v>11977.59</v>
      </c>
      <c r="BK163" s="97">
        <f t="shared" si="213"/>
        <v>85.028850000000006</v>
      </c>
      <c r="BL163" s="97">
        <f t="shared" si="214"/>
        <v>94.802624850000001</v>
      </c>
      <c r="BM163" s="97">
        <f t="shared" si="215"/>
        <v>608.84347485000001</v>
      </c>
      <c r="BN163" s="97">
        <f t="shared" si="165"/>
        <v>0</v>
      </c>
    </row>
    <row r="164" spans="1:66" s="179" customFormat="1" ht="22.5" customHeight="1" x14ac:dyDescent="0.25">
      <c r="A164" s="96">
        <v>135</v>
      </c>
      <c r="B164" s="17">
        <v>29</v>
      </c>
      <c r="C164" s="5" t="s">
        <v>43</v>
      </c>
      <c r="D164" s="5" t="s">
        <v>44</v>
      </c>
      <c r="E164" s="6">
        <v>15</v>
      </c>
      <c r="F164" s="6">
        <v>539</v>
      </c>
      <c r="G164" s="168">
        <v>1626</v>
      </c>
      <c r="H164" s="169" t="s">
        <v>331</v>
      </c>
      <c r="I164" s="17" t="s">
        <v>332</v>
      </c>
      <c r="J164" s="2" t="s">
        <v>467</v>
      </c>
      <c r="K164" s="222">
        <v>37839</v>
      </c>
      <c r="L164" s="180">
        <v>6</v>
      </c>
      <c r="M164" s="180">
        <v>8</v>
      </c>
      <c r="N164" s="172" t="s">
        <v>63</v>
      </c>
      <c r="O164" s="173" t="s">
        <v>545</v>
      </c>
      <c r="P164" s="18" t="s">
        <v>248</v>
      </c>
      <c r="Q164" s="14" t="s">
        <v>469</v>
      </c>
      <c r="R164" s="2">
        <v>2</v>
      </c>
      <c r="S164" s="175">
        <v>9683</v>
      </c>
      <c r="T164" s="175">
        <v>450</v>
      </c>
      <c r="U164" s="176">
        <f>SUM(S164+T164)</f>
        <v>10133</v>
      </c>
      <c r="V164" s="9">
        <v>210.3</v>
      </c>
      <c r="W164" s="9">
        <f t="shared" si="192"/>
        <v>1613.8333333333333</v>
      </c>
      <c r="X164" s="10">
        <f t="shared" si="193"/>
        <v>16888.333333333332</v>
      </c>
      <c r="Y164" s="4">
        <f t="shared" si="194"/>
        <v>4841.5</v>
      </c>
      <c r="Z164" s="4">
        <f t="shared" si="195"/>
        <v>1307.2050000000002</v>
      </c>
      <c r="AA164" s="4">
        <f t="shared" si="196"/>
        <v>290.49</v>
      </c>
      <c r="AB164" s="11">
        <f t="shared" si="197"/>
        <v>598.82066925100003</v>
      </c>
      <c r="AC164" s="4">
        <f t="shared" si="198"/>
        <v>193.66</v>
      </c>
      <c r="AD164" s="182">
        <v>845</v>
      </c>
      <c r="AE164" s="177">
        <v>70</v>
      </c>
      <c r="AF164" s="241">
        <f t="shared" si="199"/>
        <v>915</v>
      </c>
      <c r="AG164" s="178">
        <v>586</v>
      </c>
      <c r="AH164" s="178">
        <v>30</v>
      </c>
      <c r="AI164" s="240">
        <f t="shared" si="216"/>
        <v>616</v>
      </c>
      <c r="AJ164" s="12"/>
      <c r="AK164" s="4"/>
      <c r="AL164" s="4"/>
      <c r="AM164" s="4"/>
      <c r="AN164" s="4"/>
      <c r="AO164" s="4"/>
      <c r="AP164" s="4"/>
      <c r="AQ164" s="4"/>
      <c r="AR164" s="20"/>
      <c r="AS164" s="20"/>
      <c r="AT164" s="4">
        <f t="shared" si="200"/>
        <v>2012.1959448751666</v>
      </c>
      <c r="AU164" s="4">
        <f t="shared" si="201"/>
        <v>14164.475669250998</v>
      </c>
      <c r="AV164" s="4">
        <f t="shared" si="202"/>
        <v>195329.57064255382</v>
      </c>
      <c r="AW164" s="33"/>
      <c r="AX164" s="51">
        <f t="shared" si="203"/>
        <v>1613.8333333333333</v>
      </c>
      <c r="AY164" s="51">
        <f t="shared" si="204"/>
        <v>217.86750000000001</v>
      </c>
      <c r="AZ164" s="51">
        <f t="shared" si="205"/>
        <v>48.414999999999999</v>
      </c>
      <c r="BA164" s="51">
        <f t="shared" si="206"/>
        <v>99.803444875166676</v>
      </c>
      <c r="BB164" s="51">
        <f t="shared" si="207"/>
        <v>32.276666666666664</v>
      </c>
      <c r="BC164" s="52">
        <f t="shared" si="164"/>
        <v>0</v>
      </c>
      <c r="BD164" s="97"/>
      <c r="BE164" s="97"/>
      <c r="BF164" s="97">
        <f t="shared" si="208"/>
        <v>322.76666666666665</v>
      </c>
      <c r="BG164" s="97">
        <f t="shared" si="209"/>
        <v>384.67331333333328</v>
      </c>
      <c r="BH164" s="97">
        <f t="shared" si="210"/>
        <v>429.012</v>
      </c>
      <c r="BI164" s="97">
        <f t="shared" si="211"/>
        <v>6308.9999999999991</v>
      </c>
      <c r="BJ164" s="97">
        <f t="shared" si="212"/>
        <v>11540.199399999998</v>
      </c>
      <c r="BK164" s="97">
        <f t="shared" si="213"/>
        <v>78.467990999999969</v>
      </c>
      <c r="BL164" s="97">
        <f t="shared" si="214"/>
        <v>91.340678250999986</v>
      </c>
      <c r="BM164" s="97">
        <f t="shared" si="215"/>
        <v>598.82066925100003</v>
      </c>
      <c r="BN164" s="97">
        <f t="shared" si="165"/>
        <v>0</v>
      </c>
    </row>
    <row r="165" spans="1:66" s="179" customFormat="1" ht="22.5" customHeight="1" x14ac:dyDescent="0.25">
      <c r="A165" s="96">
        <v>136</v>
      </c>
      <c r="B165" s="17">
        <v>29</v>
      </c>
      <c r="C165" s="5" t="s">
        <v>43</v>
      </c>
      <c r="D165" s="5" t="s">
        <v>44</v>
      </c>
      <c r="E165" s="6">
        <v>15</v>
      </c>
      <c r="F165" s="6">
        <v>539</v>
      </c>
      <c r="G165" s="168">
        <v>1643</v>
      </c>
      <c r="H165" s="169" t="s">
        <v>296</v>
      </c>
      <c r="I165" s="17" t="s">
        <v>297</v>
      </c>
      <c r="J165" s="2" t="s">
        <v>467</v>
      </c>
      <c r="K165" s="222">
        <v>38204</v>
      </c>
      <c r="L165" s="180">
        <v>5</v>
      </c>
      <c r="M165" s="180">
        <v>12</v>
      </c>
      <c r="N165" s="172" t="s">
        <v>63</v>
      </c>
      <c r="O165" s="173" t="s">
        <v>283</v>
      </c>
      <c r="P165" s="18" t="s">
        <v>248</v>
      </c>
      <c r="Q165" s="14" t="s">
        <v>469</v>
      </c>
      <c r="R165" s="2">
        <v>2</v>
      </c>
      <c r="S165" s="175">
        <v>10050</v>
      </c>
      <c r="T165" s="175">
        <v>450</v>
      </c>
      <c r="U165" s="176">
        <f t="shared" si="191"/>
        <v>10500</v>
      </c>
      <c r="V165" s="9">
        <v>210.3</v>
      </c>
      <c r="W165" s="9">
        <f t="shared" si="192"/>
        <v>1675</v>
      </c>
      <c r="X165" s="10">
        <f t="shared" si="193"/>
        <v>17500</v>
      </c>
      <c r="Y165" s="4">
        <f t="shared" si="194"/>
        <v>5025</v>
      </c>
      <c r="Z165" s="4">
        <f t="shared" si="195"/>
        <v>1356.75</v>
      </c>
      <c r="AA165" s="4">
        <f t="shared" si="196"/>
        <v>301.5</v>
      </c>
      <c r="AB165" s="11">
        <f t="shared" si="197"/>
        <v>608.84347485000001</v>
      </c>
      <c r="AC165" s="4">
        <f t="shared" si="198"/>
        <v>201</v>
      </c>
      <c r="AD165" s="182">
        <v>833</v>
      </c>
      <c r="AE165" s="182">
        <v>70</v>
      </c>
      <c r="AF165" s="241">
        <f t="shared" si="199"/>
        <v>903</v>
      </c>
      <c r="AG165" s="178">
        <v>519</v>
      </c>
      <c r="AH165" s="178">
        <v>30</v>
      </c>
      <c r="AI165" s="240">
        <f t="shared" si="216"/>
        <v>549</v>
      </c>
      <c r="AJ165" s="12"/>
      <c r="AK165" s="4"/>
      <c r="AL165" s="4"/>
      <c r="AM165" s="4"/>
      <c r="AN165" s="4"/>
      <c r="AO165" s="4"/>
      <c r="AP165" s="4"/>
      <c r="AQ165" s="4"/>
      <c r="AR165" s="20"/>
      <c r="AS165" s="20"/>
      <c r="AT165" s="4">
        <f t="shared" si="200"/>
        <v>2086.3489124749999</v>
      </c>
      <c r="AU165" s="4">
        <f t="shared" si="201"/>
        <v>14530.39347485</v>
      </c>
      <c r="AV165" s="4">
        <f t="shared" si="202"/>
        <v>200651.07061067497</v>
      </c>
      <c r="AW165" s="33"/>
      <c r="AX165" s="51">
        <f t="shared" si="203"/>
        <v>1675</v>
      </c>
      <c r="AY165" s="51">
        <f t="shared" si="204"/>
        <v>226.12500000000003</v>
      </c>
      <c r="AZ165" s="51">
        <f t="shared" si="205"/>
        <v>50.25</v>
      </c>
      <c r="BA165" s="51">
        <f t="shared" si="206"/>
        <v>101.47391247499999</v>
      </c>
      <c r="BB165" s="51">
        <f t="shared" si="207"/>
        <v>33.5</v>
      </c>
      <c r="BC165" s="52">
        <f t="shared" si="164"/>
        <v>0</v>
      </c>
      <c r="BD165" s="97"/>
      <c r="BE165" s="97"/>
      <c r="BF165" s="97">
        <f t="shared" si="208"/>
        <v>335</v>
      </c>
      <c r="BG165" s="97">
        <f t="shared" si="209"/>
        <v>399.25299999999999</v>
      </c>
      <c r="BH165" s="97">
        <f t="shared" si="210"/>
        <v>429.012</v>
      </c>
      <c r="BI165" s="97">
        <f t="shared" si="211"/>
        <v>6308.9999999999991</v>
      </c>
      <c r="BJ165" s="97">
        <f t="shared" si="212"/>
        <v>11977.59</v>
      </c>
      <c r="BK165" s="97">
        <f t="shared" si="213"/>
        <v>85.028850000000006</v>
      </c>
      <c r="BL165" s="97">
        <f t="shared" si="214"/>
        <v>94.802624850000001</v>
      </c>
      <c r="BM165" s="97">
        <f t="shared" si="215"/>
        <v>608.84347485000001</v>
      </c>
      <c r="BN165" s="97">
        <f t="shared" si="165"/>
        <v>0</v>
      </c>
    </row>
    <row r="166" spans="1:66" s="179" customFormat="1" x14ac:dyDescent="0.25">
      <c r="A166" s="96">
        <v>137</v>
      </c>
      <c r="B166" s="17">
        <v>29</v>
      </c>
      <c r="C166" s="5" t="s">
        <v>43</v>
      </c>
      <c r="D166" s="5" t="s">
        <v>44</v>
      </c>
      <c r="E166" s="6">
        <v>15</v>
      </c>
      <c r="F166" s="6">
        <v>539</v>
      </c>
      <c r="G166" s="168">
        <v>1749</v>
      </c>
      <c r="H166" s="169" t="s">
        <v>316</v>
      </c>
      <c r="I166" s="17" t="s">
        <v>317</v>
      </c>
      <c r="J166" s="2" t="s">
        <v>467</v>
      </c>
      <c r="K166" s="222">
        <v>38916</v>
      </c>
      <c r="L166" s="180">
        <v>2</v>
      </c>
      <c r="M166" s="180">
        <v>8</v>
      </c>
      <c r="N166" s="172" t="s">
        <v>63</v>
      </c>
      <c r="O166" s="173" t="s">
        <v>318</v>
      </c>
      <c r="P166" s="18" t="s">
        <v>248</v>
      </c>
      <c r="Q166" s="18" t="s">
        <v>533</v>
      </c>
      <c r="R166" s="2">
        <v>2</v>
      </c>
      <c r="S166" s="199">
        <v>8079</v>
      </c>
      <c r="T166" s="199">
        <v>500</v>
      </c>
      <c r="U166" s="200">
        <f t="shared" si="191"/>
        <v>8579</v>
      </c>
      <c r="V166" s="9">
        <v>140.19999999999999</v>
      </c>
      <c r="W166" s="9">
        <f t="shared" si="192"/>
        <v>1346.5</v>
      </c>
      <c r="X166" s="10">
        <f t="shared" si="193"/>
        <v>14298.333333333332</v>
      </c>
      <c r="Y166" s="4">
        <f t="shared" si="194"/>
        <v>4039.5</v>
      </c>
      <c r="Z166" s="4">
        <f t="shared" si="195"/>
        <v>1090.665</v>
      </c>
      <c r="AA166" s="4">
        <f t="shared" si="196"/>
        <v>242.37</v>
      </c>
      <c r="AB166" s="11">
        <f t="shared" si="197"/>
        <v>555.01527366300002</v>
      </c>
      <c r="AC166" s="4">
        <f t="shared" si="198"/>
        <v>161.58000000000001</v>
      </c>
      <c r="AD166" s="225">
        <v>667</v>
      </c>
      <c r="AE166" s="225">
        <v>70</v>
      </c>
      <c r="AF166" s="241">
        <f t="shared" si="199"/>
        <v>737</v>
      </c>
      <c r="AG166" s="200">
        <v>425</v>
      </c>
      <c r="AH166" s="200">
        <v>30</v>
      </c>
      <c r="AI166" s="240">
        <f t="shared" si="216"/>
        <v>455</v>
      </c>
      <c r="AJ166" s="12"/>
      <c r="AK166" s="4"/>
      <c r="AL166" s="4"/>
      <c r="AM166" s="4"/>
      <c r="AN166" s="4"/>
      <c r="AO166" s="4"/>
      <c r="AP166" s="4"/>
      <c r="AQ166" s="4"/>
      <c r="AR166" s="20"/>
      <c r="AS166" s="20"/>
      <c r="AT166" s="4">
        <f t="shared" si="200"/>
        <v>1688.1050456104999</v>
      </c>
      <c r="AU166" s="4">
        <f t="shared" si="201"/>
        <v>11860.830273663003</v>
      </c>
      <c r="AV166" s="4">
        <f t="shared" si="202"/>
        <v>163702.40166289988</v>
      </c>
      <c r="AW166" s="33"/>
      <c r="AX166" s="51">
        <f t="shared" si="203"/>
        <v>1346.5</v>
      </c>
      <c r="AY166" s="51">
        <f t="shared" si="204"/>
        <v>181.7775</v>
      </c>
      <c r="AZ166" s="51">
        <f t="shared" si="205"/>
        <v>40.394999999999996</v>
      </c>
      <c r="BA166" s="51">
        <f t="shared" si="206"/>
        <v>92.502545610500007</v>
      </c>
      <c r="BB166" s="51">
        <f t="shared" si="207"/>
        <v>26.93</v>
      </c>
      <c r="BC166" s="52">
        <f t="shared" si="164"/>
        <v>0</v>
      </c>
      <c r="BD166" s="97"/>
      <c r="BE166" s="97"/>
      <c r="BF166" s="97">
        <f t="shared" si="208"/>
        <v>269.3</v>
      </c>
      <c r="BG166" s="97">
        <f t="shared" si="209"/>
        <v>320.95174000000003</v>
      </c>
      <c r="BH166" s="97">
        <f t="shared" si="210"/>
        <v>429.012</v>
      </c>
      <c r="BI166" s="97">
        <f t="shared" si="211"/>
        <v>6308.9999999999991</v>
      </c>
      <c r="BJ166" s="97">
        <f t="shared" si="212"/>
        <v>9628.5522000000001</v>
      </c>
      <c r="BK166" s="97">
        <f t="shared" si="213"/>
        <v>49.793283000000017</v>
      </c>
      <c r="BL166" s="97">
        <f t="shared" si="214"/>
        <v>76.209990662999999</v>
      </c>
      <c r="BM166" s="97">
        <f t="shared" si="215"/>
        <v>555.01527366300002</v>
      </c>
      <c r="BN166" s="97">
        <f t="shared" si="165"/>
        <v>0</v>
      </c>
    </row>
    <row r="167" spans="1:66" s="179" customFormat="1" ht="22.5" customHeight="1" x14ac:dyDescent="0.25">
      <c r="A167" s="96">
        <v>138</v>
      </c>
      <c r="B167" s="17">
        <v>29</v>
      </c>
      <c r="C167" s="5" t="s">
        <v>43</v>
      </c>
      <c r="D167" s="5" t="s">
        <v>44</v>
      </c>
      <c r="E167" s="6">
        <v>15</v>
      </c>
      <c r="F167" s="6">
        <v>539</v>
      </c>
      <c r="G167" s="168">
        <v>1750</v>
      </c>
      <c r="H167" s="169" t="s">
        <v>254</v>
      </c>
      <c r="I167" s="2" t="s">
        <v>255</v>
      </c>
      <c r="J167" s="2" t="s">
        <v>467</v>
      </c>
      <c r="K167" s="170">
        <v>38920</v>
      </c>
      <c r="L167" s="180">
        <v>6</v>
      </c>
      <c r="M167" s="180">
        <v>6</v>
      </c>
      <c r="N167" s="172" t="s">
        <v>63</v>
      </c>
      <c r="O167" s="173" t="s">
        <v>273</v>
      </c>
      <c r="P167" s="18" t="s">
        <v>248</v>
      </c>
      <c r="Q167" s="14" t="s">
        <v>469</v>
      </c>
      <c r="R167" s="2">
        <v>2</v>
      </c>
      <c r="S167" s="175">
        <v>7262</v>
      </c>
      <c r="T167" s="175">
        <v>337.5</v>
      </c>
      <c r="U167" s="176">
        <f>SUM(S167+T167)</f>
        <v>7599.5</v>
      </c>
      <c r="V167" s="9">
        <v>140.19999999999999</v>
      </c>
      <c r="W167" s="9">
        <f t="shared" si="192"/>
        <v>1210.3333333333333</v>
      </c>
      <c r="X167" s="10">
        <f t="shared" si="193"/>
        <v>12665.833333333334</v>
      </c>
      <c r="Y167" s="4">
        <f t="shared" si="194"/>
        <v>3631</v>
      </c>
      <c r="Z167" s="4">
        <f t="shared" si="195"/>
        <v>980.37000000000012</v>
      </c>
      <c r="AA167" s="4">
        <f t="shared" si="196"/>
        <v>217.85999999999999</v>
      </c>
      <c r="AB167" s="11">
        <f t="shared" si="197"/>
        <v>532.70292441399999</v>
      </c>
      <c r="AC167" s="4">
        <f t="shared" si="198"/>
        <v>145.24</v>
      </c>
      <c r="AD167" s="182">
        <v>634</v>
      </c>
      <c r="AE167" s="182">
        <v>52.5</v>
      </c>
      <c r="AF167" s="241">
        <f t="shared" si="199"/>
        <v>686.5</v>
      </c>
      <c r="AG167" s="178">
        <v>439</v>
      </c>
      <c r="AH167" s="178">
        <v>22.5</v>
      </c>
      <c r="AI167" s="240">
        <f t="shared" si="216"/>
        <v>461.5</v>
      </c>
      <c r="AJ167" s="12"/>
      <c r="AK167" s="4"/>
      <c r="AL167" s="4"/>
      <c r="AM167" s="4"/>
      <c r="AN167" s="4"/>
      <c r="AO167" s="4"/>
      <c r="AP167" s="4"/>
      <c r="AQ167" s="4"/>
      <c r="AR167" s="20"/>
      <c r="AS167" s="20"/>
      <c r="AT167" s="4">
        <f t="shared" si="200"/>
        <v>1523.0288207356666</v>
      </c>
      <c r="AU167" s="4">
        <f t="shared" si="201"/>
        <v>10688.872924413999</v>
      </c>
      <c r="AV167" s="4">
        <f t="shared" si="202"/>
        <v>147296.67058037032</v>
      </c>
      <c r="AW167" s="33"/>
      <c r="AX167" s="51">
        <f t="shared" si="203"/>
        <v>1210.3333333333333</v>
      </c>
      <c r="AY167" s="51">
        <f t="shared" si="204"/>
        <v>163.39500000000001</v>
      </c>
      <c r="AZ167" s="51">
        <f t="shared" si="205"/>
        <v>36.309999999999995</v>
      </c>
      <c r="BA167" s="51">
        <f t="shared" si="206"/>
        <v>88.783820735666666</v>
      </c>
      <c r="BB167" s="51">
        <f t="shared" si="207"/>
        <v>24.206666666666667</v>
      </c>
      <c r="BC167" s="52">
        <f t="shared" si="164"/>
        <v>0</v>
      </c>
      <c r="BD167" s="97"/>
      <c r="BE167" s="97"/>
      <c r="BF167" s="97">
        <f t="shared" si="208"/>
        <v>242.06666666666666</v>
      </c>
      <c r="BG167" s="97">
        <f t="shared" si="209"/>
        <v>288.49505333333332</v>
      </c>
      <c r="BH167" s="97">
        <f t="shared" si="210"/>
        <v>429.012</v>
      </c>
      <c r="BI167" s="97">
        <f t="shared" si="211"/>
        <v>6308.9999999999991</v>
      </c>
      <c r="BJ167" s="97">
        <f t="shared" si="212"/>
        <v>8654.8516</v>
      </c>
      <c r="BK167" s="97">
        <f t="shared" si="213"/>
        <v>35.187774000000012</v>
      </c>
      <c r="BL167" s="97">
        <f t="shared" si="214"/>
        <v>68.503150414000004</v>
      </c>
      <c r="BM167" s="97">
        <f t="shared" si="215"/>
        <v>532.70292441399999</v>
      </c>
      <c r="BN167" s="97">
        <f t="shared" si="165"/>
        <v>0</v>
      </c>
    </row>
    <row r="168" spans="1:66" s="179" customFormat="1" ht="22.5" customHeight="1" x14ac:dyDescent="0.25">
      <c r="A168" s="96">
        <v>139</v>
      </c>
      <c r="B168" s="17">
        <v>29</v>
      </c>
      <c r="C168" s="5" t="s">
        <v>43</v>
      </c>
      <c r="D168" s="5" t="s">
        <v>44</v>
      </c>
      <c r="E168" s="6">
        <v>15</v>
      </c>
      <c r="F168" s="6">
        <v>539</v>
      </c>
      <c r="G168" s="168">
        <v>1756</v>
      </c>
      <c r="H168" s="169" t="s">
        <v>298</v>
      </c>
      <c r="I168" s="17" t="s">
        <v>299</v>
      </c>
      <c r="J168" s="2" t="s">
        <v>467</v>
      </c>
      <c r="K168" s="222">
        <v>38962</v>
      </c>
      <c r="L168" s="180">
        <v>5</v>
      </c>
      <c r="M168" s="180">
        <v>12</v>
      </c>
      <c r="N168" s="172" t="s">
        <v>63</v>
      </c>
      <c r="O168" s="173" t="s">
        <v>295</v>
      </c>
      <c r="P168" s="18" t="s">
        <v>248</v>
      </c>
      <c r="Q168" s="14" t="s">
        <v>469</v>
      </c>
      <c r="R168" s="2">
        <v>2</v>
      </c>
      <c r="S168" s="175">
        <v>10050</v>
      </c>
      <c r="T168" s="175">
        <v>450</v>
      </c>
      <c r="U168" s="176">
        <f t="shared" si="191"/>
        <v>10500</v>
      </c>
      <c r="V168" s="9">
        <v>140.19999999999999</v>
      </c>
      <c r="W168" s="9">
        <f t="shared" si="192"/>
        <v>1675</v>
      </c>
      <c r="X168" s="10">
        <f t="shared" si="193"/>
        <v>17500</v>
      </c>
      <c r="Y168" s="4">
        <f t="shared" si="194"/>
        <v>5025</v>
      </c>
      <c r="Z168" s="4">
        <f t="shared" si="195"/>
        <v>1356.75</v>
      </c>
      <c r="AA168" s="4">
        <f t="shared" si="196"/>
        <v>301.5</v>
      </c>
      <c r="AB168" s="11">
        <f t="shared" si="197"/>
        <v>608.84347485000001</v>
      </c>
      <c r="AC168" s="4">
        <f t="shared" si="198"/>
        <v>201</v>
      </c>
      <c r="AD168" s="182">
        <v>833</v>
      </c>
      <c r="AE168" s="182">
        <v>70</v>
      </c>
      <c r="AF168" s="241">
        <f t="shared" si="199"/>
        <v>903</v>
      </c>
      <c r="AG168" s="178">
        <v>519</v>
      </c>
      <c r="AH168" s="178">
        <v>30</v>
      </c>
      <c r="AI168" s="240">
        <f t="shared" si="216"/>
        <v>549</v>
      </c>
      <c r="AJ168" s="12"/>
      <c r="AK168" s="4"/>
      <c r="AL168" s="4"/>
      <c r="AM168" s="4"/>
      <c r="AN168" s="4"/>
      <c r="AO168" s="4"/>
      <c r="AP168" s="4"/>
      <c r="AQ168" s="4"/>
      <c r="AR168" s="20"/>
      <c r="AS168" s="20"/>
      <c r="AT168" s="4">
        <f t="shared" si="200"/>
        <v>2086.3489124749999</v>
      </c>
      <c r="AU168" s="4">
        <f t="shared" si="201"/>
        <v>14460.293474850001</v>
      </c>
      <c r="AV168" s="4">
        <f t="shared" si="202"/>
        <v>199809.87061067502</v>
      </c>
      <c r="AW168" s="33"/>
      <c r="AX168" s="51">
        <f t="shared" si="203"/>
        <v>1675</v>
      </c>
      <c r="AY168" s="51">
        <f t="shared" si="204"/>
        <v>226.12500000000003</v>
      </c>
      <c r="AZ168" s="51">
        <f t="shared" si="205"/>
        <v>50.25</v>
      </c>
      <c r="BA168" s="51">
        <f t="shared" si="206"/>
        <v>101.47391247499999</v>
      </c>
      <c r="BB168" s="51">
        <f t="shared" si="207"/>
        <v>33.5</v>
      </c>
      <c r="BC168" s="52">
        <f t="shared" si="164"/>
        <v>0</v>
      </c>
      <c r="BD168" s="97"/>
      <c r="BE168" s="97"/>
      <c r="BF168" s="97">
        <f t="shared" si="208"/>
        <v>335</v>
      </c>
      <c r="BG168" s="97">
        <f t="shared" si="209"/>
        <v>399.25299999999999</v>
      </c>
      <c r="BH168" s="97">
        <f t="shared" si="210"/>
        <v>429.012</v>
      </c>
      <c r="BI168" s="97">
        <f t="shared" si="211"/>
        <v>6308.9999999999991</v>
      </c>
      <c r="BJ168" s="97">
        <f t="shared" si="212"/>
        <v>11977.59</v>
      </c>
      <c r="BK168" s="97">
        <f t="shared" si="213"/>
        <v>85.028850000000006</v>
      </c>
      <c r="BL168" s="97">
        <f t="shared" si="214"/>
        <v>94.802624850000001</v>
      </c>
      <c r="BM168" s="97">
        <f t="shared" si="215"/>
        <v>608.84347485000001</v>
      </c>
      <c r="BN168" s="97">
        <f t="shared" si="165"/>
        <v>0</v>
      </c>
    </row>
    <row r="169" spans="1:66" s="179" customFormat="1" ht="22.5" customHeight="1" x14ac:dyDescent="0.25">
      <c r="A169" s="96">
        <v>140</v>
      </c>
      <c r="B169" s="17">
        <v>29</v>
      </c>
      <c r="C169" s="5" t="s">
        <v>43</v>
      </c>
      <c r="D169" s="5" t="s">
        <v>44</v>
      </c>
      <c r="E169" s="6">
        <v>15</v>
      </c>
      <c r="F169" s="6">
        <v>539</v>
      </c>
      <c r="G169" s="168">
        <v>1786</v>
      </c>
      <c r="H169" s="169" t="s">
        <v>249</v>
      </c>
      <c r="I169" s="2" t="s">
        <v>250</v>
      </c>
      <c r="J169" s="2" t="s">
        <v>467</v>
      </c>
      <c r="K169" s="170">
        <v>39160</v>
      </c>
      <c r="L169" s="180">
        <v>13</v>
      </c>
      <c r="M169" s="180">
        <v>4</v>
      </c>
      <c r="N169" s="172" t="s">
        <v>45</v>
      </c>
      <c r="O169" s="173" t="s">
        <v>251</v>
      </c>
      <c r="P169" s="18" t="s">
        <v>248</v>
      </c>
      <c r="Q169" s="14" t="s">
        <v>469</v>
      </c>
      <c r="R169" s="2">
        <v>2</v>
      </c>
      <c r="S169" s="175">
        <v>6407</v>
      </c>
      <c r="T169" s="175">
        <v>200</v>
      </c>
      <c r="U169" s="176">
        <f t="shared" si="191"/>
        <v>6607</v>
      </c>
      <c r="V169" s="9">
        <v>140.19999999999999</v>
      </c>
      <c r="W169" s="9">
        <f t="shared" si="192"/>
        <v>1067.8333333333333</v>
      </c>
      <c r="X169" s="10">
        <f t="shared" si="193"/>
        <v>11011.666666666666</v>
      </c>
      <c r="Y169" s="4">
        <f t="shared" si="194"/>
        <v>3203.5</v>
      </c>
      <c r="Z169" s="4">
        <f t="shared" si="195"/>
        <v>864.94500000000005</v>
      </c>
      <c r="AA169" s="4">
        <f t="shared" si="196"/>
        <v>192.20999999999998</v>
      </c>
      <c r="AB169" s="11">
        <f t="shared" si="197"/>
        <v>509.35279147900002</v>
      </c>
      <c r="AC169" s="4">
        <f t="shared" si="198"/>
        <v>128.14000000000001</v>
      </c>
      <c r="AD169" s="182">
        <v>564</v>
      </c>
      <c r="AE169" s="182">
        <v>0</v>
      </c>
      <c r="AF169" s="241">
        <f t="shared" si="199"/>
        <v>564</v>
      </c>
      <c r="AG169" s="178">
        <v>352</v>
      </c>
      <c r="AH169" s="178">
        <v>0</v>
      </c>
      <c r="AI169" s="240">
        <f t="shared" si="216"/>
        <v>352</v>
      </c>
      <c r="AJ169" s="12"/>
      <c r="AK169" s="4"/>
      <c r="AL169" s="4"/>
      <c r="AM169" s="4"/>
      <c r="AN169" s="4"/>
      <c r="AO169" s="4"/>
      <c r="AP169" s="4"/>
      <c r="AQ169" s="4"/>
      <c r="AR169" s="20"/>
      <c r="AS169" s="20"/>
      <c r="AT169" s="4">
        <f t="shared" si="200"/>
        <v>1350.2746319131666</v>
      </c>
      <c r="AU169" s="4">
        <f t="shared" si="201"/>
        <v>9357.8477914789983</v>
      </c>
      <c r="AV169" s="4">
        <f t="shared" si="202"/>
        <v>128927.44812966115</v>
      </c>
      <c r="AW169" s="33"/>
      <c r="AX169" s="51">
        <f t="shared" si="203"/>
        <v>1067.8333333333333</v>
      </c>
      <c r="AY169" s="51">
        <f t="shared" si="204"/>
        <v>144.1575</v>
      </c>
      <c r="AZ169" s="51">
        <f t="shared" si="205"/>
        <v>32.034999999999997</v>
      </c>
      <c r="BA169" s="51">
        <f t="shared" si="206"/>
        <v>84.892131913166665</v>
      </c>
      <c r="BB169" s="51">
        <f t="shared" si="207"/>
        <v>21.356666666666666</v>
      </c>
      <c r="BC169" s="52">
        <f t="shared" si="164"/>
        <v>0</v>
      </c>
      <c r="BD169" s="97"/>
      <c r="BE169" s="97"/>
      <c r="BF169" s="97">
        <f t="shared" si="208"/>
        <v>213.56666666666666</v>
      </c>
      <c r="BG169" s="97">
        <f t="shared" si="209"/>
        <v>254.52875333333333</v>
      </c>
      <c r="BH169" s="97">
        <f t="shared" si="210"/>
        <v>429.012</v>
      </c>
      <c r="BI169" s="97">
        <f t="shared" si="211"/>
        <v>6308.9999999999991</v>
      </c>
      <c r="BJ169" s="97">
        <f t="shared" si="212"/>
        <v>7635.8625999999995</v>
      </c>
      <c r="BK169" s="97">
        <f t="shared" si="213"/>
        <v>19.902939000000003</v>
      </c>
      <c r="BL169" s="97">
        <f t="shared" si="214"/>
        <v>60.437852479</v>
      </c>
      <c r="BM169" s="97">
        <f t="shared" si="215"/>
        <v>509.35279147900002</v>
      </c>
      <c r="BN169" s="97">
        <f t="shared" si="165"/>
        <v>0</v>
      </c>
    </row>
    <row r="170" spans="1:66" s="179" customFormat="1" ht="22.5" customHeight="1" x14ac:dyDescent="0.25">
      <c r="A170" s="96">
        <v>141</v>
      </c>
      <c r="B170" s="17">
        <v>29</v>
      </c>
      <c r="C170" s="5" t="s">
        <v>43</v>
      </c>
      <c r="D170" s="5" t="s">
        <v>44</v>
      </c>
      <c r="E170" s="6">
        <v>15</v>
      </c>
      <c r="F170" s="6">
        <v>539</v>
      </c>
      <c r="G170" s="168">
        <v>1812</v>
      </c>
      <c r="H170" s="214" t="s">
        <v>272</v>
      </c>
      <c r="I170" s="17" t="s">
        <v>571</v>
      </c>
      <c r="J170" s="2" t="s">
        <v>467</v>
      </c>
      <c r="K170" s="222">
        <v>39395</v>
      </c>
      <c r="L170" s="180">
        <v>5</v>
      </c>
      <c r="M170" s="180">
        <v>12</v>
      </c>
      <c r="N170" s="172" t="s">
        <v>63</v>
      </c>
      <c r="O170" s="173" t="s">
        <v>295</v>
      </c>
      <c r="P170" s="18" t="s">
        <v>248</v>
      </c>
      <c r="Q170" s="14" t="s">
        <v>469</v>
      </c>
      <c r="R170" s="2">
        <v>2</v>
      </c>
      <c r="S170" s="175">
        <v>10050</v>
      </c>
      <c r="T170" s="175">
        <v>450</v>
      </c>
      <c r="U170" s="176">
        <f t="shared" si="191"/>
        <v>10500</v>
      </c>
      <c r="V170" s="9">
        <v>140.19999999999999</v>
      </c>
      <c r="W170" s="9">
        <f t="shared" si="192"/>
        <v>1675</v>
      </c>
      <c r="X170" s="10">
        <f t="shared" si="193"/>
        <v>17500</v>
      </c>
      <c r="Y170" s="4">
        <f t="shared" si="194"/>
        <v>5025</v>
      </c>
      <c r="Z170" s="4">
        <f t="shared" si="195"/>
        <v>1356.75</v>
      </c>
      <c r="AA170" s="4">
        <f t="shared" si="196"/>
        <v>301.5</v>
      </c>
      <c r="AB170" s="11">
        <f t="shared" si="197"/>
        <v>608.84347485000001</v>
      </c>
      <c r="AC170" s="4">
        <f t="shared" si="198"/>
        <v>201</v>
      </c>
      <c r="AD170" s="182">
        <v>833</v>
      </c>
      <c r="AE170" s="182">
        <v>70</v>
      </c>
      <c r="AF170" s="241">
        <f t="shared" si="199"/>
        <v>903</v>
      </c>
      <c r="AG170" s="178">
        <v>519</v>
      </c>
      <c r="AH170" s="178">
        <v>30</v>
      </c>
      <c r="AI170" s="240">
        <f t="shared" si="216"/>
        <v>549</v>
      </c>
      <c r="AJ170" s="12"/>
      <c r="AK170" s="4"/>
      <c r="AL170" s="4"/>
      <c r="AM170" s="4"/>
      <c r="AN170" s="4"/>
      <c r="AO170" s="4"/>
      <c r="AP170" s="4"/>
      <c r="AQ170" s="4"/>
      <c r="AR170" s="20"/>
      <c r="AS170" s="20"/>
      <c r="AT170" s="4">
        <f t="shared" si="200"/>
        <v>2086.3489124749999</v>
      </c>
      <c r="AU170" s="4">
        <f t="shared" si="201"/>
        <v>14460.293474850001</v>
      </c>
      <c r="AV170" s="4">
        <f t="shared" si="202"/>
        <v>199809.87061067502</v>
      </c>
      <c r="AW170" s="33"/>
      <c r="AX170" s="51">
        <f t="shared" si="203"/>
        <v>1675</v>
      </c>
      <c r="AY170" s="51">
        <f t="shared" si="204"/>
        <v>226.12500000000003</v>
      </c>
      <c r="AZ170" s="51">
        <f t="shared" si="205"/>
        <v>50.25</v>
      </c>
      <c r="BA170" s="51">
        <f t="shared" si="206"/>
        <v>101.47391247499999</v>
      </c>
      <c r="BB170" s="51">
        <f t="shared" si="207"/>
        <v>33.5</v>
      </c>
      <c r="BC170" s="52">
        <f t="shared" si="164"/>
        <v>0</v>
      </c>
      <c r="BD170" s="97"/>
      <c r="BE170" s="97"/>
      <c r="BF170" s="97">
        <f t="shared" si="208"/>
        <v>335</v>
      </c>
      <c r="BG170" s="97">
        <f t="shared" si="209"/>
        <v>399.25299999999999</v>
      </c>
      <c r="BH170" s="97">
        <f t="shared" si="210"/>
        <v>429.012</v>
      </c>
      <c r="BI170" s="97">
        <f t="shared" si="211"/>
        <v>6308.9999999999991</v>
      </c>
      <c r="BJ170" s="97">
        <f t="shared" si="212"/>
        <v>11977.59</v>
      </c>
      <c r="BK170" s="97">
        <f t="shared" si="213"/>
        <v>85.028850000000006</v>
      </c>
      <c r="BL170" s="97">
        <f t="shared" si="214"/>
        <v>94.802624850000001</v>
      </c>
      <c r="BM170" s="97">
        <f t="shared" si="215"/>
        <v>608.84347485000001</v>
      </c>
      <c r="BN170" s="97">
        <f t="shared" si="165"/>
        <v>0</v>
      </c>
    </row>
    <row r="171" spans="1:66" s="179" customFormat="1" ht="22.5" customHeight="1" x14ac:dyDescent="0.25">
      <c r="A171" s="96">
        <v>142</v>
      </c>
      <c r="B171" s="17">
        <v>29</v>
      </c>
      <c r="C171" s="5" t="s">
        <v>43</v>
      </c>
      <c r="D171" s="5" t="s">
        <v>44</v>
      </c>
      <c r="E171" s="6">
        <v>15</v>
      </c>
      <c r="F171" s="6">
        <v>539</v>
      </c>
      <c r="G171" s="168">
        <v>1816</v>
      </c>
      <c r="H171" s="214" t="s">
        <v>270</v>
      </c>
      <c r="I171" s="17" t="s">
        <v>271</v>
      </c>
      <c r="J171" s="2" t="s">
        <v>467</v>
      </c>
      <c r="K171" s="222">
        <v>39432</v>
      </c>
      <c r="L171" s="180">
        <v>6</v>
      </c>
      <c r="M171" s="180">
        <v>12</v>
      </c>
      <c r="N171" s="172" t="s">
        <v>63</v>
      </c>
      <c r="O171" s="173" t="s">
        <v>253</v>
      </c>
      <c r="P171" s="18" t="s">
        <v>248</v>
      </c>
      <c r="Q171" s="14" t="s">
        <v>469</v>
      </c>
      <c r="R171" s="2">
        <v>2</v>
      </c>
      <c r="S171" s="175">
        <v>10681</v>
      </c>
      <c r="T171" s="175">
        <v>450</v>
      </c>
      <c r="U171" s="176">
        <f t="shared" si="191"/>
        <v>11131</v>
      </c>
      <c r="V171" s="9">
        <v>140.19999999999999</v>
      </c>
      <c r="W171" s="9">
        <f t="shared" si="192"/>
        <v>1780.1666666666667</v>
      </c>
      <c r="X171" s="10">
        <f t="shared" si="193"/>
        <v>18551.666666666668</v>
      </c>
      <c r="Y171" s="4">
        <f t="shared" si="194"/>
        <v>5340.5</v>
      </c>
      <c r="Z171" s="4">
        <f t="shared" si="195"/>
        <v>1441.9350000000002</v>
      </c>
      <c r="AA171" s="4">
        <f t="shared" si="196"/>
        <v>320.43</v>
      </c>
      <c r="AB171" s="11">
        <f t="shared" si="197"/>
        <v>626.07614605699996</v>
      </c>
      <c r="AC171" s="4">
        <f t="shared" si="198"/>
        <v>213.62</v>
      </c>
      <c r="AD171" s="182">
        <v>946</v>
      </c>
      <c r="AE171" s="182">
        <v>70</v>
      </c>
      <c r="AF171" s="241">
        <f t="shared" si="199"/>
        <v>1016</v>
      </c>
      <c r="AG171" s="178">
        <v>654</v>
      </c>
      <c r="AH171" s="178">
        <v>30</v>
      </c>
      <c r="AI171" s="240">
        <f t="shared" si="216"/>
        <v>684</v>
      </c>
      <c r="AJ171" s="12"/>
      <c r="AK171" s="4"/>
      <c r="AL171" s="4"/>
      <c r="AM171" s="4"/>
      <c r="AN171" s="4"/>
      <c r="AO171" s="4">
        <v>150</v>
      </c>
      <c r="AP171" s="4"/>
      <c r="AQ171" s="4"/>
      <c r="AR171" s="20"/>
      <c r="AS171" s="20"/>
      <c r="AT171" s="4">
        <f t="shared" si="200"/>
        <v>2213.8435243428339</v>
      </c>
      <c r="AU171" s="4">
        <f t="shared" si="201"/>
        <v>15623.261146057001</v>
      </c>
      <c r="AV171" s="4">
        <f t="shared" si="202"/>
        <v>215365.31061036015</v>
      </c>
      <c r="AW171" s="33"/>
      <c r="AX171" s="51">
        <f t="shared" si="203"/>
        <v>1780.1666666666667</v>
      </c>
      <c r="AY171" s="51">
        <f t="shared" si="204"/>
        <v>240.32250000000002</v>
      </c>
      <c r="AZ171" s="51">
        <f t="shared" si="205"/>
        <v>53.405000000000001</v>
      </c>
      <c r="BA171" s="51">
        <f t="shared" si="206"/>
        <v>104.34602434283333</v>
      </c>
      <c r="BB171" s="51">
        <f t="shared" si="207"/>
        <v>35.603333333333339</v>
      </c>
      <c r="BC171" s="52">
        <f t="shared" si="164"/>
        <v>0</v>
      </c>
      <c r="BD171" s="97"/>
      <c r="BE171" s="97"/>
      <c r="BF171" s="97">
        <f t="shared" si="208"/>
        <v>356.03333333333336</v>
      </c>
      <c r="BG171" s="97">
        <f t="shared" si="209"/>
        <v>424.32052666666669</v>
      </c>
      <c r="BH171" s="97">
        <f t="shared" si="210"/>
        <v>429.012</v>
      </c>
      <c r="BI171" s="97">
        <f t="shared" si="211"/>
        <v>6308.9999999999991</v>
      </c>
      <c r="BJ171" s="97">
        <f t="shared" si="212"/>
        <v>12729.615800000001</v>
      </c>
      <c r="BK171" s="97">
        <f t="shared" si="213"/>
        <v>96.309237000000024</v>
      </c>
      <c r="BL171" s="97">
        <f t="shared" si="214"/>
        <v>100.75490905700001</v>
      </c>
      <c r="BM171" s="97">
        <f t="shared" si="215"/>
        <v>626.07614605699996</v>
      </c>
      <c r="BN171" s="97">
        <f t="shared" si="165"/>
        <v>0</v>
      </c>
    </row>
    <row r="172" spans="1:66" s="179" customFormat="1" ht="22.5" customHeight="1" x14ac:dyDescent="0.25">
      <c r="A172" s="96">
        <v>143</v>
      </c>
      <c r="B172" s="17">
        <v>29</v>
      </c>
      <c r="C172" s="5" t="s">
        <v>43</v>
      </c>
      <c r="D172" s="5" t="s">
        <v>44</v>
      </c>
      <c r="E172" s="6">
        <v>15</v>
      </c>
      <c r="F172" s="6">
        <v>539</v>
      </c>
      <c r="G172" s="168">
        <v>1837</v>
      </c>
      <c r="H172" s="214" t="s">
        <v>256</v>
      </c>
      <c r="I172" s="17" t="s">
        <v>257</v>
      </c>
      <c r="J172" s="2" t="s">
        <v>467</v>
      </c>
      <c r="K172" s="222">
        <v>39696</v>
      </c>
      <c r="L172" s="180">
        <v>6</v>
      </c>
      <c r="M172" s="180">
        <v>12</v>
      </c>
      <c r="N172" s="172" t="s">
        <v>63</v>
      </c>
      <c r="O172" s="173" t="s">
        <v>253</v>
      </c>
      <c r="P172" s="18" t="s">
        <v>248</v>
      </c>
      <c r="Q172" s="14" t="s">
        <v>469</v>
      </c>
      <c r="R172" s="2">
        <v>2</v>
      </c>
      <c r="S172" s="175">
        <v>10681</v>
      </c>
      <c r="T172" s="175">
        <v>450</v>
      </c>
      <c r="U172" s="176">
        <f t="shared" si="191"/>
        <v>11131</v>
      </c>
      <c r="V172" s="9">
        <v>140.19999999999999</v>
      </c>
      <c r="W172" s="9">
        <f t="shared" si="192"/>
        <v>1780.1666666666667</v>
      </c>
      <c r="X172" s="10">
        <f t="shared" si="193"/>
        <v>18551.666666666668</v>
      </c>
      <c r="Y172" s="4">
        <f t="shared" si="194"/>
        <v>5340.5</v>
      </c>
      <c r="Z172" s="4">
        <f t="shared" si="195"/>
        <v>1441.9350000000002</v>
      </c>
      <c r="AA172" s="4">
        <f t="shared" si="196"/>
        <v>320.43</v>
      </c>
      <c r="AB172" s="11">
        <f t="shared" si="197"/>
        <v>626.07614605699996</v>
      </c>
      <c r="AC172" s="4">
        <f t="shared" si="198"/>
        <v>213.62</v>
      </c>
      <c r="AD172" s="182">
        <v>946</v>
      </c>
      <c r="AE172" s="182">
        <v>70</v>
      </c>
      <c r="AF172" s="241">
        <f t="shared" si="199"/>
        <v>1016</v>
      </c>
      <c r="AG172" s="178">
        <v>654</v>
      </c>
      <c r="AH172" s="178">
        <v>30</v>
      </c>
      <c r="AI172" s="240">
        <f t="shared" si="216"/>
        <v>684</v>
      </c>
      <c r="AJ172" s="12"/>
      <c r="AK172" s="4"/>
      <c r="AL172" s="4"/>
      <c r="AM172" s="4"/>
      <c r="AN172" s="4"/>
      <c r="AO172" s="4">
        <v>150</v>
      </c>
      <c r="AP172" s="4"/>
      <c r="AQ172" s="4"/>
      <c r="AR172" s="20"/>
      <c r="AS172" s="20"/>
      <c r="AT172" s="4">
        <f t="shared" si="200"/>
        <v>2213.8435243428339</v>
      </c>
      <c r="AU172" s="4">
        <f t="shared" si="201"/>
        <v>15623.261146057001</v>
      </c>
      <c r="AV172" s="4">
        <f t="shared" si="202"/>
        <v>215365.31061036015</v>
      </c>
      <c r="AW172" s="33"/>
      <c r="AX172" s="51">
        <f t="shared" si="203"/>
        <v>1780.1666666666667</v>
      </c>
      <c r="AY172" s="51">
        <f t="shared" si="204"/>
        <v>240.32250000000002</v>
      </c>
      <c r="AZ172" s="51">
        <f t="shared" si="205"/>
        <v>53.405000000000001</v>
      </c>
      <c r="BA172" s="51">
        <f t="shared" si="206"/>
        <v>104.34602434283333</v>
      </c>
      <c r="BB172" s="51">
        <f t="shared" si="207"/>
        <v>35.603333333333339</v>
      </c>
      <c r="BC172" s="52">
        <f t="shared" si="164"/>
        <v>0</v>
      </c>
      <c r="BD172" s="97"/>
      <c r="BE172" s="97"/>
      <c r="BF172" s="97">
        <f t="shared" si="208"/>
        <v>356.03333333333336</v>
      </c>
      <c r="BG172" s="97">
        <f t="shared" si="209"/>
        <v>424.32052666666669</v>
      </c>
      <c r="BH172" s="97">
        <f t="shared" si="210"/>
        <v>429.012</v>
      </c>
      <c r="BI172" s="97">
        <f t="shared" si="211"/>
        <v>6308.9999999999991</v>
      </c>
      <c r="BJ172" s="97">
        <f t="shared" si="212"/>
        <v>12729.615800000001</v>
      </c>
      <c r="BK172" s="97">
        <f t="shared" si="213"/>
        <v>96.309237000000024</v>
      </c>
      <c r="BL172" s="97">
        <f t="shared" si="214"/>
        <v>100.75490905700001</v>
      </c>
      <c r="BM172" s="97">
        <f t="shared" si="215"/>
        <v>626.07614605699996</v>
      </c>
      <c r="BN172" s="97">
        <f t="shared" si="165"/>
        <v>0</v>
      </c>
    </row>
    <row r="173" spans="1:66" s="179" customFormat="1" ht="22.5" customHeight="1" x14ac:dyDescent="0.25">
      <c r="A173" s="96">
        <v>144</v>
      </c>
      <c r="B173" s="17">
        <v>29</v>
      </c>
      <c r="C173" s="5" t="s">
        <v>43</v>
      </c>
      <c r="D173" s="5" t="s">
        <v>44</v>
      </c>
      <c r="E173" s="6">
        <v>15</v>
      </c>
      <c r="F173" s="6">
        <v>539</v>
      </c>
      <c r="G173" s="168">
        <v>1839</v>
      </c>
      <c r="H173" s="169" t="s">
        <v>300</v>
      </c>
      <c r="I173" s="17" t="s">
        <v>301</v>
      </c>
      <c r="J173" s="2" t="s">
        <v>467</v>
      </c>
      <c r="K173" s="222">
        <v>39710</v>
      </c>
      <c r="L173" s="180">
        <v>5</v>
      </c>
      <c r="M173" s="180">
        <v>12</v>
      </c>
      <c r="N173" s="172" t="s">
        <v>63</v>
      </c>
      <c r="O173" s="173" t="s">
        <v>282</v>
      </c>
      <c r="P173" s="18" t="s">
        <v>248</v>
      </c>
      <c r="Q173" s="14" t="s">
        <v>469</v>
      </c>
      <c r="R173" s="2">
        <v>2</v>
      </c>
      <c r="S173" s="175">
        <v>10050</v>
      </c>
      <c r="T173" s="175">
        <v>450</v>
      </c>
      <c r="U173" s="176">
        <f t="shared" si="191"/>
        <v>10500</v>
      </c>
      <c r="V173" s="9">
        <v>140.19999999999999</v>
      </c>
      <c r="W173" s="9">
        <f t="shared" si="192"/>
        <v>1675</v>
      </c>
      <c r="X173" s="10">
        <f t="shared" si="193"/>
        <v>17500</v>
      </c>
      <c r="Y173" s="4">
        <f t="shared" si="194"/>
        <v>5025</v>
      </c>
      <c r="Z173" s="4">
        <f t="shared" si="195"/>
        <v>1356.75</v>
      </c>
      <c r="AA173" s="4">
        <f t="shared" si="196"/>
        <v>301.5</v>
      </c>
      <c r="AB173" s="11">
        <f t="shared" si="197"/>
        <v>608.84347485000001</v>
      </c>
      <c r="AC173" s="4">
        <f t="shared" si="198"/>
        <v>201</v>
      </c>
      <c r="AD173" s="182">
        <v>833</v>
      </c>
      <c r="AE173" s="182">
        <v>70</v>
      </c>
      <c r="AF173" s="241">
        <f t="shared" si="199"/>
        <v>903</v>
      </c>
      <c r="AG173" s="178">
        <v>519</v>
      </c>
      <c r="AH173" s="178">
        <v>30</v>
      </c>
      <c r="AI173" s="240">
        <f t="shared" si="216"/>
        <v>549</v>
      </c>
      <c r="AJ173" s="12"/>
      <c r="AK173" s="4"/>
      <c r="AL173" s="4"/>
      <c r="AM173" s="4"/>
      <c r="AN173" s="4"/>
      <c r="AO173" s="4"/>
      <c r="AP173" s="4"/>
      <c r="AQ173" s="4"/>
      <c r="AR173" s="20"/>
      <c r="AS173" s="20"/>
      <c r="AT173" s="4">
        <f t="shared" si="200"/>
        <v>2086.3489124749999</v>
      </c>
      <c r="AU173" s="4">
        <f t="shared" si="201"/>
        <v>14460.293474850001</v>
      </c>
      <c r="AV173" s="4">
        <f t="shared" si="202"/>
        <v>199809.87061067502</v>
      </c>
      <c r="AW173" s="33"/>
      <c r="AX173" s="51">
        <f t="shared" si="203"/>
        <v>1675</v>
      </c>
      <c r="AY173" s="51">
        <f t="shared" si="204"/>
        <v>226.12500000000003</v>
      </c>
      <c r="AZ173" s="51">
        <f t="shared" si="205"/>
        <v>50.25</v>
      </c>
      <c r="BA173" s="51">
        <f t="shared" si="206"/>
        <v>101.47391247499999</v>
      </c>
      <c r="BB173" s="51">
        <f t="shared" si="207"/>
        <v>33.5</v>
      </c>
      <c r="BC173" s="52">
        <f t="shared" si="164"/>
        <v>0</v>
      </c>
      <c r="BD173" s="97"/>
      <c r="BE173" s="97"/>
      <c r="BF173" s="97">
        <f t="shared" si="208"/>
        <v>335</v>
      </c>
      <c r="BG173" s="97">
        <f t="shared" si="209"/>
        <v>399.25299999999999</v>
      </c>
      <c r="BH173" s="97">
        <f t="shared" si="210"/>
        <v>429.012</v>
      </c>
      <c r="BI173" s="97">
        <f t="shared" si="211"/>
        <v>6308.9999999999991</v>
      </c>
      <c r="BJ173" s="97">
        <f t="shared" si="212"/>
        <v>11977.59</v>
      </c>
      <c r="BK173" s="97">
        <f t="shared" si="213"/>
        <v>85.028850000000006</v>
      </c>
      <c r="BL173" s="97">
        <f t="shared" si="214"/>
        <v>94.802624850000001</v>
      </c>
      <c r="BM173" s="97">
        <f t="shared" si="215"/>
        <v>608.84347485000001</v>
      </c>
      <c r="BN173" s="97">
        <f t="shared" si="165"/>
        <v>0</v>
      </c>
    </row>
    <row r="174" spans="1:66" s="179" customFormat="1" ht="22.5" customHeight="1" x14ac:dyDescent="0.25">
      <c r="A174" s="96">
        <v>145</v>
      </c>
      <c r="B174" s="17">
        <v>29</v>
      </c>
      <c r="C174" s="5" t="s">
        <v>43</v>
      </c>
      <c r="D174" s="5" t="s">
        <v>44</v>
      </c>
      <c r="E174" s="6">
        <v>15</v>
      </c>
      <c r="F174" s="6">
        <v>539</v>
      </c>
      <c r="G174" s="168">
        <v>1879</v>
      </c>
      <c r="H174" s="169" t="s">
        <v>260</v>
      </c>
      <c r="I174" s="17" t="s">
        <v>261</v>
      </c>
      <c r="J174" s="2" t="s">
        <v>467</v>
      </c>
      <c r="K174" s="222">
        <v>40219</v>
      </c>
      <c r="L174" s="180">
        <v>6</v>
      </c>
      <c r="M174" s="180">
        <v>12</v>
      </c>
      <c r="N174" s="172" t="s">
        <v>63</v>
      </c>
      <c r="O174" s="173" t="s">
        <v>253</v>
      </c>
      <c r="P174" s="18" t="s">
        <v>248</v>
      </c>
      <c r="Q174" s="14" t="s">
        <v>469</v>
      </c>
      <c r="R174" s="2">
        <v>2</v>
      </c>
      <c r="S174" s="175">
        <v>10681</v>
      </c>
      <c r="T174" s="175">
        <v>450</v>
      </c>
      <c r="U174" s="176">
        <f t="shared" si="191"/>
        <v>11131</v>
      </c>
      <c r="V174" s="9">
        <v>140.19999999999999</v>
      </c>
      <c r="W174" s="9">
        <f t="shared" si="192"/>
        <v>1780.1666666666667</v>
      </c>
      <c r="X174" s="10">
        <f t="shared" si="193"/>
        <v>18551.666666666668</v>
      </c>
      <c r="Y174" s="4">
        <f t="shared" si="194"/>
        <v>5340.5</v>
      </c>
      <c r="Z174" s="4">
        <f t="shared" si="195"/>
        <v>1441.9350000000002</v>
      </c>
      <c r="AA174" s="4">
        <f t="shared" si="196"/>
        <v>320.43</v>
      </c>
      <c r="AB174" s="11">
        <f t="shared" si="197"/>
        <v>626.07614605699996</v>
      </c>
      <c r="AC174" s="4">
        <f t="shared" si="198"/>
        <v>213.62</v>
      </c>
      <c r="AD174" s="182">
        <v>946</v>
      </c>
      <c r="AE174" s="182">
        <v>70</v>
      </c>
      <c r="AF174" s="241">
        <f t="shared" si="199"/>
        <v>1016</v>
      </c>
      <c r="AG174" s="178">
        <v>654</v>
      </c>
      <c r="AH174" s="178">
        <v>30</v>
      </c>
      <c r="AI174" s="240">
        <f t="shared" si="216"/>
        <v>684</v>
      </c>
      <c r="AJ174" s="12"/>
      <c r="AK174" s="4"/>
      <c r="AL174" s="4"/>
      <c r="AM174" s="4"/>
      <c r="AN174" s="4"/>
      <c r="AO174" s="4">
        <v>150</v>
      </c>
      <c r="AP174" s="4"/>
      <c r="AQ174" s="4"/>
      <c r="AR174" s="20"/>
      <c r="AS174" s="20"/>
      <c r="AT174" s="4">
        <f t="shared" si="200"/>
        <v>2213.8435243428339</v>
      </c>
      <c r="AU174" s="4">
        <f t="shared" si="201"/>
        <v>15623.261146057001</v>
      </c>
      <c r="AV174" s="4">
        <f t="shared" si="202"/>
        <v>215365.31061036015</v>
      </c>
      <c r="AW174" s="33"/>
      <c r="AX174" s="51">
        <f t="shared" si="203"/>
        <v>1780.1666666666667</v>
      </c>
      <c r="AY174" s="51">
        <f t="shared" si="204"/>
        <v>240.32250000000002</v>
      </c>
      <c r="AZ174" s="51">
        <f t="shared" si="205"/>
        <v>53.405000000000001</v>
      </c>
      <c r="BA174" s="51">
        <f t="shared" si="206"/>
        <v>104.34602434283333</v>
      </c>
      <c r="BB174" s="51">
        <f t="shared" si="207"/>
        <v>35.603333333333339</v>
      </c>
      <c r="BC174" s="52">
        <f t="shared" si="164"/>
        <v>0</v>
      </c>
      <c r="BD174" s="97"/>
      <c r="BE174" s="97"/>
      <c r="BF174" s="97">
        <f t="shared" si="208"/>
        <v>356.03333333333336</v>
      </c>
      <c r="BG174" s="97">
        <f t="shared" si="209"/>
        <v>424.32052666666669</v>
      </c>
      <c r="BH174" s="97">
        <f t="shared" si="210"/>
        <v>429.012</v>
      </c>
      <c r="BI174" s="97">
        <f t="shared" si="211"/>
        <v>6308.9999999999991</v>
      </c>
      <c r="BJ174" s="97">
        <f t="shared" si="212"/>
        <v>12729.615800000001</v>
      </c>
      <c r="BK174" s="97">
        <f t="shared" si="213"/>
        <v>96.309237000000024</v>
      </c>
      <c r="BL174" s="97">
        <f t="shared" si="214"/>
        <v>100.75490905700001</v>
      </c>
      <c r="BM174" s="97">
        <f t="shared" si="215"/>
        <v>626.07614605699996</v>
      </c>
      <c r="BN174" s="97">
        <f t="shared" si="165"/>
        <v>0</v>
      </c>
    </row>
    <row r="175" spans="1:66" s="179" customFormat="1" ht="22.5" customHeight="1" x14ac:dyDescent="0.25">
      <c r="A175" s="96">
        <v>146</v>
      </c>
      <c r="B175" s="17">
        <v>29</v>
      </c>
      <c r="C175" s="5" t="s">
        <v>43</v>
      </c>
      <c r="D175" s="5" t="s">
        <v>44</v>
      </c>
      <c r="E175" s="6">
        <v>15</v>
      </c>
      <c r="F175" s="6">
        <v>539</v>
      </c>
      <c r="G175" s="168">
        <v>1881</v>
      </c>
      <c r="H175" s="169" t="s">
        <v>258</v>
      </c>
      <c r="I175" s="17" t="s">
        <v>259</v>
      </c>
      <c r="J175" s="2" t="s">
        <v>467</v>
      </c>
      <c r="K175" s="222">
        <v>40225</v>
      </c>
      <c r="L175" s="180">
        <v>6</v>
      </c>
      <c r="M175" s="180">
        <v>12</v>
      </c>
      <c r="N175" s="172" t="s">
        <v>63</v>
      </c>
      <c r="O175" s="173" t="s">
        <v>253</v>
      </c>
      <c r="P175" s="18" t="s">
        <v>248</v>
      </c>
      <c r="Q175" s="14" t="s">
        <v>469</v>
      </c>
      <c r="R175" s="2">
        <v>2</v>
      </c>
      <c r="S175" s="175">
        <v>10681</v>
      </c>
      <c r="T175" s="175">
        <v>450</v>
      </c>
      <c r="U175" s="176">
        <f t="shared" si="191"/>
        <v>11131</v>
      </c>
      <c r="V175" s="9">
        <v>140.19999999999999</v>
      </c>
      <c r="W175" s="9">
        <f t="shared" si="192"/>
        <v>1780.1666666666667</v>
      </c>
      <c r="X175" s="10">
        <f t="shared" si="193"/>
        <v>18551.666666666668</v>
      </c>
      <c r="Y175" s="4">
        <f t="shared" si="194"/>
        <v>5340.5</v>
      </c>
      <c r="Z175" s="4">
        <f t="shared" si="195"/>
        <v>1441.9350000000002</v>
      </c>
      <c r="AA175" s="4">
        <f t="shared" si="196"/>
        <v>320.43</v>
      </c>
      <c r="AB175" s="11">
        <f t="shared" si="197"/>
        <v>626.07614605699996</v>
      </c>
      <c r="AC175" s="4">
        <f t="shared" si="198"/>
        <v>213.62</v>
      </c>
      <c r="AD175" s="182">
        <v>946</v>
      </c>
      <c r="AE175" s="182">
        <v>70</v>
      </c>
      <c r="AF175" s="241">
        <f t="shared" si="199"/>
        <v>1016</v>
      </c>
      <c r="AG175" s="178">
        <v>654</v>
      </c>
      <c r="AH175" s="178">
        <v>30</v>
      </c>
      <c r="AI175" s="240">
        <f t="shared" si="216"/>
        <v>684</v>
      </c>
      <c r="AJ175" s="12"/>
      <c r="AK175" s="4"/>
      <c r="AL175" s="4"/>
      <c r="AM175" s="4"/>
      <c r="AN175" s="4"/>
      <c r="AO175" s="4">
        <v>150</v>
      </c>
      <c r="AP175" s="4"/>
      <c r="AQ175" s="4"/>
      <c r="AR175" s="20"/>
      <c r="AS175" s="20"/>
      <c r="AT175" s="4">
        <f t="shared" si="200"/>
        <v>2213.8435243428339</v>
      </c>
      <c r="AU175" s="4">
        <f t="shared" si="201"/>
        <v>15623.261146057001</v>
      </c>
      <c r="AV175" s="4">
        <f t="shared" si="202"/>
        <v>215365.31061036015</v>
      </c>
      <c r="AW175" s="33"/>
      <c r="AX175" s="51">
        <f t="shared" si="203"/>
        <v>1780.1666666666667</v>
      </c>
      <c r="AY175" s="51">
        <f t="shared" si="204"/>
        <v>240.32250000000002</v>
      </c>
      <c r="AZ175" s="51">
        <f t="shared" si="205"/>
        <v>53.405000000000001</v>
      </c>
      <c r="BA175" s="51">
        <f t="shared" si="206"/>
        <v>104.34602434283333</v>
      </c>
      <c r="BB175" s="51">
        <f t="shared" si="207"/>
        <v>35.603333333333339</v>
      </c>
      <c r="BC175" s="52">
        <f t="shared" si="164"/>
        <v>0</v>
      </c>
      <c r="BD175" s="97"/>
      <c r="BE175" s="97"/>
      <c r="BF175" s="97">
        <f t="shared" si="208"/>
        <v>356.03333333333336</v>
      </c>
      <c r="BG175" s="97">
        <f t="shared" si="209"/>
        <v>424.32052666666669</v>
      </c>
      <c r="BH175" s="97">
        <f t="shared" si="210"/>
        <v>429.012</v>
      </c>
      <c r="BI175" s="97">
        <f t="shared" si="211"/>
        <v>6308.9999999999991</v>
      </c>
      <c r="BJ175" s="97">
        <f t="shared" si="212"/>
        <v>12729.615800000001</v>
      </c>
      <c r="BK175" s="97">
        <f t="shared" si="213"/>
        <v>96.309237000000024</v>
      </c>
      <c r="BL175" s="97">
        <f t="shared" si="214"/>
        <v>100.75490905700001</v>
      </c>
      <c r="BM175" s="97">
        <f t="shared" si="215"/>
        <v>626.07614605699996</v>
      </c>
      <c r="BN175" s="97">
        <f t="shared" si="165"/>
        <v>0</v>
      </c>
    </row>
    <row r="176" spans="1:66" s="179" customFormat="1" ht="22.5" customHeight="1" x14ac:dyDescent="0.25">
      <c r="A176" s="96">
        <v>147</v>
      </c>
      <c r="B176" s="17">
        <v>29</v>
      </c>
      <c r="C176" s="5" t="s">
        <v>43</v>
      </c>
      <c r="D176" s="5" t="s">
        <v>44</v>
      </c>
      <c r="E176" s="6">
        <v>15</v>
      </c>
      <c r="F176" s="6">
        <v>539</v>
      </c>
      <c r="G176" s="168">
        <v>1890</v>
      </c>
      <c r="H176" s="214" t="s">
        <v>264</v>
      </c>
      <c r="I176" s="17" t="s">
        <v>265</v>
      </c>
      <c r="J176" s="2" t="s">
        <v>467</v>
      </c>
      <c r="K176" s="222">
        <v>40375</v>
      </c>
      <c r="L176" s="180">
        <v>6</v>
      </c>
      <c r="M176" s="180">
        <v>12</v>
      </c>
      <c r="N176" s="172" t="s">
        <v>63</v>
      </c>
      <c r="O176" s="173" t="s">
        <v>253</v>
      </c>
      <c r="P176" s="18" t="s">
        <v>248</v>
      </c>
      <c r="Q176" s="14" t="s">
        <v>469</v>
      </c>
      <c r="R176" s="2">
        <v>2</v>
      </c>
      <c r="S176" s="175">
        <v>10681</v>
      </c>
      <c r="T176" s="175">
        <v>450</v>
      </c>
      <c r="U176" s="176">
        <f t="shared" si="191"/>
        <v>11131</v>
      </c>
      <c r="V176" s="9">
        <v>140.19999999999999</v>
      </c>
      <c r="W176" s="9">
        <f t="shared" si="192"/>
        <v>1780.1666666666667</v>
      </c>
      <c r="X176" s="10">
        <f t="shared" si="193"/>
        <v>18551.666666666668</v>
      </c>
      <c r="Y176" s="4">
        <f t="shared" si="194"/>
        <v>5340.5</v>
      </c>
      <c r="Z176" s="4">
        <f t="shared" si="195"/>
        <v>1441.9350000000002</v>
      </c>
      <c r="AA176" s="4">
        <f t="shared" si="196"/>
        <v>320.43</v>
      </c>
      <c r="AB176" s="11">
        <f t="shared" si="197"/>
        <v>626.07614605699996</v>
      </c>
      <c r="AC176" s="4">
        <f t="shared" si="198"/>
        <v>213.62</v>
      </c>
      <c r="AD176" s="182">
        <v>946</v>
      </c>
      <c r="AE176" s="182">
        <v>70</v>
      </c>
      <c r="AF176" s="241">
        <f t="shared" si="199"/>
        <v>1016</v>
      </c>
      <c r="AG176" s="178">
        <v>654</v>
      </c>
      <c r="AH176" s="178">
        <v>30</v>
      </c>
      <c r="AI176" s="240">
        <f t="shared" si="216"/>
        <v>684</v>
      </c>
      <c r="AJ176" s="12"/>
      <c r="AK176" s="4"/>
      <c r="AL176" s="4"/>
      <c r="AM176" s="4"/>
      <c r="AN176" s="4"/>
      <c r="AO176" s="4"/>
      <c r="AP176" s="4"/>
      <c r="AQ176" s="4"/>
      <c r="AR176" s="20"/>
      <c r="AS176" s="20"/>
      <c r="AT176" s="4">
        <f t="shared" si="200"/>
        <v>2213.8435243428339</v>
      </c>
      <c r="AU176" s="4">
        <f t="shared" si="201"/>
        <v>15473.261146057001</v>
      </c>
      <c r="AV176" s="4">
        <f t="shared" si="202"/>
        <v>213565.31061036015</v>
      </c>
      <c r="AW176" s="33"/>
      <c r="AX176" s="51">
        <f t="shared" si="203"/>
        <v>1780.1666666666667</v>
      </c>
      <c r="AY176" s="51">
        <f t="shared" si="204"/>
        <v>240.32250000000002</v>
      </c>
      <c r="AZ176" s="51">
        <f t="shared" si="205"/>
        <v>53.405000000000001</v>
      </c>
      <c r="BA176" s="51">
        <f t="shared" si="206"/>
        <v>104.34602434283333</v>
      </c>
      <c r="BB176" s="51">
        <f t="shared" si="207"/>
        <v>35.603333333333339</v>
      </c>
      <c r="BC176" s="52">
        <f t="shared" si="164"/>
        <v>0</v>
      </c>
      <c r="BD176" s="97"/>
      <c r="BE176" s="97"/>
      <c r="BF176" s="97">
        <f t="shared" si="208"/>
        <v>356.03333333333336</v>
      </c>
      <c r="BG176" s="97">
        <f t="shared" si="209"/>
        <v>424.32052666666669</v>
      </c>
      <c r="BH176" s="97">
        <f t="shared" si="210"/>
        <v>429.012</v>
      </c>
      <c r="BI176" s="97">
        <f t="shared" si="211"/>
        <v>6308.9999999999991</v>
      </c>
      <c r="BJ176" s="97">
        <f t="shared" si="212"/>
        <v>12729.615800000001</v>
      </c>
      <c r="BK176" s="97">
        <f t="shared" si="213"/>
        <v>96.309237000000024</v>
      </c>
      <c r="BL176" s="97">
        <f t="shared" si="214"/>
        <v>100.75490905700001</v>
      </c>
      <c r="BM176" s="97">
        <f t="shared" si="215"/>
        <v>626.07614605699996</v>
      </c>
      <c r="BN176" s="97">
        <f t="shared" si="165"/>
        <v>0</v>
      </c>
    </row>
    <row r="177" spans="1:66" s="179" customFormat="1" ht="22.5" customHeight="1" x14ac:dyDescent="0.25">
      <c r="A177" s="96">
        <v>148</v>
      </c>
      <c r="B177" s="17">
        <v>29</v>
      </c>
      <c r="C177" s="5" t="s">
        <v>43</v>
      </c>
      <c r="D177" s="5" t="s">
        <v>44</v>
      </c>
      <c r="E177" s="6">
        <v>15</v>
      </c>
      <c r="F177" s="6">
        <v>539</v>
      </c>
      <c r="G177" s="168">
        <v>1914</v>
      </c>
      <c r="H177" s="169" t="s">
        <v>344</v>
      </c>
      <c r="I177" s="17" t="s">
        <v>345</v>
      </c>
      <c r="J177" s="2" t="s">
        <v>467</v>
      </c>
      <c r="K177" s="222">
        <v>40611</v>
      </c>
      <c r="L177" s="180">
        <v>6</v>
      </c>
      <c r="M177" s="180">
        <v>12</v>
      </c>
      <c r="N177" s="172" t="s">
        <v>63</v>
      </c>
      <c r="O177" s="173" t="s">
        <v>545</v>
      </c>
      <c r="P177" s="18" t="s">
        <v>248</v>
      </c>
      <c r="Q177" s="14" t="s">
        <v>469</v>
      </c>
      <c r="R177" s="2">
        <v>2</v>
      </c>
      <c r="S177" s="175">
        <v>10681</v>
      </c>
      <c r="T177" s="175">
        <v>450</v>
      </c>
      <c r="U177" s="176">
        <f>SUM(S177+T177)</f>
        <v>11131</v>
      </c>
      <c r="V177" s="9"/>
      <c r="W177" s="9">
        <f t="shared" si="192"/>
        <v>1780.1666666666667</v>
      </c>
      <c r="X177" s="10">
        <f t="shared" si="193"/>
        <v>18551.666666666668</v>
      </c>
      <c r="Y177" s="4">
        <f t="shared" si="194"/>
        <v>5340.5</v>
      </c>
      <c r="Z177" s="4">
        <f t="shared" si="195"/>
        <v>1441.9350000000002</v>
      </c>
      <c r="AA177" s="4">
        <f t="shared" si="196"/>
        <v>320.43</v>
      </c>
      <c r="AB177" s="11">
        <f t="shared" si="197"/>
        <v>626.07614605699996</v>
      </c>
      <c r="AC177" s="4">
        <f t="shared" si="198"/>
        <v>213.62</v>
      </c>
      <c r="AD177" s="182">
        <v>946</v>
      </c>
      <c r="AE177" s="182">
        <v>70</v>
      </c>
      <c r="AF177" s="241">
        <f t="shared" si="199"/>
        <v>1016</v>
      </c>
      <c r="AG177" s="178">
        <v>654</v>
      </c>
      <c r="AH177" s="178">
        <v>30</v>
      </c>
      <c r="AI177" s="240">
        <f t="shared" si="216"/>
        <v>684</v>
      </c>
      <c r="AJ177" s="12"/>
      <c r="AK177" s="4"/>
      <c r="AL177" s="4"/>
      <c r="AM177" s="4"/>
      <c r="AN177" s="4"/>
      <c r="AO177" s="4"/>
      <c r="AP177" s="4"/>
      <c r="AQ177" s="4"/>
      <c r="AR177" s="20"/>
      <c r="AS177" s="20"/>
      <c r="AT177" s="4">
        <f t="shared" si="200"/>
        <v>2213.8435243428339</v>
      </c>
      <c r="AU177" s="4">
        <f t="shared" si="201"/>
        <v>15333.061146057</v>
      </c>
      <c r="AV177" s="4">
        <f t="shared" si="202"/>
        <v>211882.91061036015</v>
      </c>
      <c r="AW177" s="33"/>
      <c r="AX177" s="51">
        <f t="shared" si="203"/>
        <v>1780.1666666666667</v>
      </c>
      <c r="AY177" s="51">
        <f t="shared" si="204"/>
        <v>240.32250000000002</v>
      </c>
      <c r="AZ177" s="51">
        <f t="shared" si="205"/>
        <v>53.405000000000001</v>
      </c>
      <c r="BA177" s="51">
        <f t="shared" si="206"/>
        <v>104.34602434283333</v>
      </c>
      <c r="BB177" s="51">
        <f t="shared" si="207"/>
        <v>35.603333333333339</v>
      </c>
      <c r="BC177" s="52">
        <f t="shared" si="164"/>
        <v>0</v>
      </c>
      <c r="BD177" s="97"/>
      <c r="BE177" s="97"/>
      <c r="BF177" s="97">
        <f t="shared" si="208"/>
        <v>356.03333333333336</v>
      </c>
      <c r="BG177" s="97">
        <f t="shared" si="209"/>
        <v>424.32052666666669</v>
      </c>
      <c r="BH177" s="97">
        <f t="shared" si="210"/>
        <v>429.012</v>
      </c>
      <c r="BI177" s="97">
        <f t="shared" si="211"/>
        <v>6308.9999999999991</v>
      </c>
      <c r="BJ177" s="97">
        <f t="shared" si="212"/>
        <v>12729.615800000001</v>
      </c>
      <c r="BK177" s="97">
        <f t="shared" si="213"/>
        <v>96.309237000000024</v>
      </c>
      <c r="BL177" s="97">
        <f t="shared" si="214"/>
        <v>100.75490905700001</v>
      </c>
      <c r="BM177" s="97">
        <f t="shared" si="215"/>
        <v>626.07614605699996</v>
      </c>
      <c r="BN177" s="97">
        <f t="shared" si="165"/>
        <v>0</v>
      </c>
    </row>
    <row r="178" spans="1:66" s="179" customFormat="1" ht="22.5" customHeight="1" x14ac:dyDescent="0.25">
      <c r="A178" s="96">
        <v>149</v>
      </c>
      <c r="B178" s="17">
        <v>29</v>
      </c>
      <c r="C178" s="5" t="s">
        <v>43</v>
      </c>
      <c r="D178" s="5" t="s">
        <v>44</v>
      </c>
      <c r="E178" s="6">
        <v>15</v>
      </c>
      <c r="F178" s="6">
        <v>539</v>
      </c>
      <c r="G178" s="168">
        <v>1918</v>
      </c>
      <c r="H178" s="169" t="s">
        <v>252</v>
      </c>
      <c r="I178" s="17" t="s">
        <v>572</v>
      </c>
      <c r="J178" s="2" t="s">
        <v>467</v>
      </c>
      <c r="K178" s="222">
        <v>40695</v>
      </c>
      <c r="L178" s="180">
        <v>6</v>
      </c>
      <c r="M178" s="180">
        <v>12</v>
      </c>
      <c r="N178" s="172" t="s">
        <v>63</v>
      </c>
      <c r="O178" s="173" t="s">
        <v>253</v>
      </c>
      <c r="P178" s="18" t="s">
        <v>248</v>
      </c>
      <c r="Q178" s="14" t="s">
        <v>469</v>
      </c>
      <c r="R178" s="2">
        <v>2</v>
      </c>
      <c r="S178" s="175">
        <v>10681</v>
      </c>
      <c r="T178" s="175">
        <v>450</v>
      </c>
      <c r="U178" s="176">
        <f t="shared" si="191"/>
        <v>11131</v>
      </c>
      <c r="V178" s="9"/>
      <c r="W178" s="9">
        <f t="shared" si="192"/>
        <v>1780.1666666666667</v>
      </c>
      <c r="X178" s="10">
        <f t="shared" si="193"/>
        <v>18551.666666666668</v>
      </c>
      <c r="Y178" s="4">
        <f t="shared" si="194"/>
        <v>5340.5</v>
      </c>
      <c r="Z178" s="4">
        <f t="shared" si="195"/>
        <v>1441.9350000000002</v>
      </c>
      <c r="AA178" s="4">
        <f t="shared" si="196"/>
        <v>320.43</v>
      </c>
      <c r="AB178" s="11">
        <f t="shared" si="197"/>
        <v>626.07614605699996</v>
      </c>
      <c r="AC178" s="4">
        <f t="shared" si="198"/>
        <v>213.62</v>
      </c>
      <c r="AD178" s="182">
        <v>946</v>
      </c>
      <c r="AE178" s="182">
        <v>70</v>
      </c>
      <c r="AF178" s="241">
        <f t="shared" si="199"/>
        <v>1016</v>
      </c>
      <c r="AG178" s="178">
        <v>654</v>
      </c>
      <c r="AH178" s="178">
        <v>30</v>
      </c>
      <c r="AI178" s="240">
        <f t="shared" si="216"/>
        <v>684</v>
      </c>
      <c r="AJ178" s="12"/>
      <c r="AK178" s="4"/>
      <c r="AL178" s="4"/>
      <c r="AM178" s="4"/>
      <c r="AN178" s="4"/>
      <c r="AO178" s="4"/>
      <c r="AP178" s="4"/>
      <c r="AQ178" s="4"/>
      <c r="AR178" s="20"/>
      <c r="AS178" s="20"/>
      <c r="AT178" s="4">
        <f t="shared" si="200"/>
        <v>2213.8435243428339</v>
      </c>
      <c r="AU178" s="4">
        <f t="shared" si="201"/>
        <v>15333.061146057</v>
      </c>
      <c r="AV178" s="4">
        <f t="shared" si="202"/>
        <v>211882.91061036015</v>
      </c>
      <c r="AW178" s="33"/>
      <c r="AX178" s="51">
        <f t="shared" si="203"/>
        <v>1780.1666666666667</v>
      </c>
      <c r="AY178" s="51">
        <f t="shared" si="204"/>
        <v>240.32250000000002</v>
      </c>
      <c r="AZ178" s="51">
        <f t="shared" si="205"/>
        <v>53.405000000000001</v>
      </c>
      <c r="BA178" s="51">
        <f t="shared" si="206"/>
        <v>104.34602434283333</v>
      </c>
      <c r="BB178" s="51">
        <f t="shared" si="207"/>
        <v>35.603333333333339</v>
      </c>
      <c r="BC178" s="52">
        <f t="shared" si="164"/>
        <v>0</v>
      </c>
      <c r="BD178" s="97"/>
      <c r="BE178" s="97"/>
      <c r="BF178" s="97">
        <f t="shared" si="208"/>
        <v>356.03333333333336</v>
      </c>
      <c r="BG178" s="97">
        <f t="shared" si="209"/>
        <v>424.32052666666669</v>
      </c>
      <c r="BH178" s="97">
        <f t="shared" si="210"/>
        <v>429.012</v>
      </c>
      <c r="BI178" s="97">
        <f t="shared" si="211"/>
        <v>6308.9999999999991</v>
      </c>
      <c r="BJ178" s="97">
        <f t="shared" si="212"/>
        <v>12729.615800000001</v>
      </c>
      <c r="BK178" s="97">
        <f t="shared" si="213"/>
        <v>96.309237000000024</v>
      </c>
      <c r="BL178" s="97">
        <f t="shared" si="214"/>
        <v>100.75490905700001</v>
      </c>
      <c r="BM178" s="97">
        <f t="shared" si="215"/>
        <v>626.07614605699996</v>
      </c>
      <c r="BN178" s="97">
        <f t="shared" si="165"/>
        <v>0</v>
      </c>
    </row>
    <row r="179" spans="1:66" s="179" customFormat="1" ht="22.5" customHeight="1" x14ac:dyDescent="0.25">
      <c r="A179" s="96">
        <v>150</v>
      </c>
      <c r="B179" s="17">
        <v>29</v>
      </c>
      <c r="C179" s="5" t="s">
        <v>43</v>
      </c>
      <c r="D179" s="5" t="s">
        <v>44</v>
      </c>
      <c r="E179" s="6">
        <v>15</v>
      </c>
      <c r="F179" s="6">
        <v>539</v>
      </c>
      <c r="G179" s="168">
        <v>1922</v>
      </c>
      <c r="H179" s="214" t="s">
        <v>268</v>
      </c>
      <c r="I179" s="17" t="s">
        <v>269</v>
      </c>
      <c r="J179" s="2" t="s">
        <v>467</v>
      </c>
      <c r="K179" s="222">
        <v>40733</v>
      </c>
      <c r="L179" s="180">
        <v>5</v>
      </c>
      <c r="M179" s="180">
        <v>12</v>
      </c>
      <c r="N179" s="172" t="s">
        <v>63</v>
      </c>
      <c r="O179" s="173" t="s">
        <v>295</v>
      </c>
      <c r="P179" s="18" t="s">
        <v>248</v>
      </c>
      <c r="Q179" s="14" t="s">
        <v>469</v>
      </c>
      <c r="R179" s="2">
        <v>2</v>
      </c>
      <c r="S179" s="175">
        <v>10050</v>
      </c>
      <c r="T179" s="175">
        <v>450</v>
      </c>
      <c r="U179" s="176">
        <f t="shared" si="191"/>
        <v>10500</v>
      </c>
      <c r="V179" s="9"/>
      <c r="W179" s="9">
        <f t="shared" si="192"/>
        <v>1675</v>
      </c>
      <c r="X179" s="10">
        <f t="shared" si="193"/>
        <v>17500</v>
      </c>
      <c r="Y179" s="4">
        <f t="shared" si="194"/>
        <v>5025</v>
      </c>
      <c r="Z179" s="4">
        <f t="shared" si="195"/>
        <v>1356.75</v>
      </c>
      <c r="AA179" s="4">
        <f t="shared" si="196"/>
        <v>301.5</v>
      </c>
      <c r="AB179" s="11">
        <f t="shared" si="197"/>
        <v>608.84347485000001</v>
      </c>
      <c r="AC179" s="4">
        <f t="shared" si="198"/>
        <v>201</v>
      </c>
      <c r="AD179" s="182">
        <v>833</v>
      </c>
      <c r="AE179" s="182">
        <v>70</v>
      </c>
      <c r="AF179" s="241">
        <f t="shared" si="199"/>
        <v>903</v>
      </c>
      <c r="AG179" s="178">
        <v>519</v>
      </c>
      <c r="AH179" s="178">
        <v>30</v>
      </c>
      <c r="AI179" s="240">
        <f t="shared" si="216"/>
        <v>549</v>
      </c>
      <c r="AJ179" s="12"/>
      <c r="AK179" s="4"/>
      <c r="AL179" s="4"/>
      <c r="AM179" s="4"/>
      <c r="AN179" s="4"/>
      <c r="AO179" s="4"/>
      <c r="AP179" s="4"/>
      <c r="AQ179" s="4"/>
      <c r="AR179" s="20"/>
      <c r="AS179" s="20"/>
      <c r="AT179" s="4">
        <f t="shared" si="200"/>
        <v>2086.3489124749999</v>
      </c>
      <c r="AU179" s="4">
        <f t="shared" si="201"/>
        <v>14320.09347485</v>
      </c>
      <c r="AV179" s="4">
        <f t="shared" si="202"/>
        <v>198127.47061067499</v>
      </c>
      <c r="AW179" s="33"/>
      <c r="AX179" s="51">
        <f t="shared" si="203"/>
        <v>1675</v>
      </c>
      <c r="AY179" s="51">
        <f t="shared" si="204"/>
        <v>226.12500000000003</v>
      </c>
      <c r="AZ179" s="51">
        <f t="shared" si="205"/>
        <v>50.25</v>
      </c>
      <c r="BA179" s="51">
        <f t="shared" si="206"/>
        <v>101.47391247499999</v>
      </c>
      <c r="BB179" s="51">
        <f t="shared" si="207"/>
        <v>33.5</v>
      </c>
      <c r="BC179" s="52">
        <f t="shared" si="164"/>
        <v>0</v>
      </c>
      <c r="BD179" s="97"/>
      <c r="BE179" s="97"/>
      <c r="BF179" s="97">
        <f t="shared" si="208"/>
        <v>335</v>
      </c>
      <c r="BG179" s="97">
        <f t="shared" si="209"/>
        <v>399.25299999999999</v>
      </c>
      <c r="BH179" s="97">
        <f t="shared" si="210"/>
        <v>429.012</v>
      </c>
      <c r="BI179" s="97">
        <f t="shared" si="211"/>
        <v>6308.9999999999991</v>
      </c>
      <c r="BJ179" s="97">
        <f t="shared" si="212"/>
        <v>11977.59</v>
      </c>
      <c r="BK179" s="97">
        <f t="shared" si="213"/>
        <v>85.028850000000006</v>
      </c>
      <c r="BL179" s="97">
        <f t="shared" si="214"/>
        <v>94.802624850000001</v>
      </c>
      <c r="BM179" s="97">
        <f t="shared" si="215"/>
        <v>608.84347485000001</v>
      </c>
      <c r="BN179" s="97">
        <f t="shared" si="165"/>
        <v>0</v>
      </c>
    </row>
    <row r="180" spans="1:66" s="179" customFormat="1" ht="22.5" customHeight="1" x14ac:dyDescent="0.25">
      <c r="A180" s="96">
        <v>151</v>
      </c>
      <c r="B180" s="17">
        <v>29</v>
      </c>
      <c r="C180" s="5" t="s">
        <v>43</v>
      </c>
      <c r="D180" s="5" t="s">
        <v>44</v>
      </c>
      <c r="E180" s="6">
        <v>15</v>
      </c>
      <c r="F180" s="6">
        <v>539</v>
      </c>
      <c r="G180" s="168">
        <v>1923</v>
      </c>
      <c r="H180" s="214" t="s">
        <v>262</v>
      </c>
      <c r="I180" s="17" t="s">
        <v>263</v>
      </c>
      <c r="J180" s="2" t="s">
        <v>467</v>
      </c>
      <c r="K180" s="222">
        <v>40749</v>
      </c>
      <c r="L180" s="180">
        <v>6</v>
      </c>
      <c r="M180" s="180">
        <v>12</v>
      </c>
      <c r="N180" s="172" t="s">
        <v>63</v>
      </c>
      <c r="O180" s="173" t="s">
        <v>253</v>
      </c>
      <c r="P180" s="18" t="s">
        <v>248</v>
      </c>
      <c r="Q180" s="14" t="s">
        <v>469</v>
      </c>
      <c r="R180" s="2">
        <v>2</v>
      </c>
      <c r="S180" s="175">
        <v>10681</v>
      </c>
      <c r="T180" s="175">
        <v>450</v>
      </c>
      <c r="U180" s="176">
        <f t="shared" si="191"/>
        <v>11131</v>
      </c>
      <c r="V180" s="9"/>
      <c r="W180" s="9">
        <f t="shared" si="192"/>
        <v>1780.1666666666667</v>
      </c>
      <c r="X180" s="10">
        <f t="shared" si="193"/>
        <v>18551.666666666668</v>
      </c>
      <c r="Y180" s="4">
        <f t="shared" si="194"/>
        <v>5340.5</v>
      </c>
      <c r="Z180" s="4">
        <f t="shared" si="195"/>
        <v>1441.9350000000002</v>
      </c>
      <c r="AA180" s="4">
        <f t="shared" si="196"/>
        <v>320.43</v>
      </c>
      <c r="AB180" s="11">
        <f t="shared" si="197"/>
        <v>626.07614605699996</v>
      </c>
      <c r="AC180" s="4">
        <f t="shared" si="198"/>
        <v>213.62</v>
      </c>
      <c r="AD180" s="182">
        <v>946</v>
      </c>
      <c r="AE180" s="182">
        <v>70</v>
      </c>
      <c r="AF180" s="241">
        <f t="shared" si="199"/>
        <v>1016</v>
      </c>
      <c r="AG180" s="178">
        <v>654</v>
      </c>
      <c r="AH180" s="178">
        <v>30</v>
      </c>
      <c r="AI180" s="240">
        <f t="shared" si="216"/>
        <v>684</v>
      </c>
      <c r="AJ180" s="12"/>
      <c r="AK180" s="4"/>
      <c r="AL180" s="4"/>
      <c r="AM180" s="4"/>
      <c r="AN180" s="4"/>
      <c r="AO180" s="4"/>
      <c r="AP180" s="4"/>
      <c r="AQ180" s="4"/>
      <c r="AR180" s="20"/>
      <c r="AS180" s="20"/>
      <c r="AT180" s="4">
        <f t="shared" si="200"/>
        <v>2213.8435243428339</v>
      </c>
      <c r="AU180" s="4">
        <f t="shared" si="201"/>
        <v>15333.061146057</v>
      </c>
      <c r="AV180" s="4">
        <f t="shared" si="202"/>
        <v>211882.91061036015</v>
      </c>
      <c r="AW180" s="33"/>
      <c r="AX180" s="51">
        <f t="shared" si="203"/>
        <v>1780.1666666666667</v>
      </c>
      <c r="AY180" s="51">
        <f t="shared" si="204"/>
        <v>240.32250000000002</v>
      </c>
      <c r="AZ180" s="51">
        <f t="shared" si="205"/>
        <v>53.405000000000001</v>
      </c>
      <c r="BA180" s="51">
        <f t="shared" si="206"/>
        <v>104.34602434283333</v>
      </c>
      <c r="BB180" s="51">
        <f t="shared" si="207"/>
        <v>35.603333333333339</v>
      </c>
      <c r="BC180" s="52">
        <f t="shared" si="164"/>
        <v>0</v>
      </c>
      <c r="BD180" s="97"/>
      <c r="BE180" s="97"/>
      <c r="BF180" s="97">
        <f t="shared" si="208"/>
        <v>356.03333333333336</v>
      </c>
      <c r="BG180" s="97">
        <f t="shared" si="209"/>
        <v>424.32052666666669</v>
      </c>
      <c r="BH180" s="97">
        <f t="shared" si="210"/>
        <v>429.012</v>
      </c>
      <c r="BI180" s="97">
        <f t="shared" si="211"/>
        <v>6308.9999999999991</v>
      </c>
      <c r="BJ180" s="97">
        <f t="shared" si="212"/>
        <v>12729.615800000001</v>
      </c>
      <c r="BK180" s="97">
        <f t="shared" si="213"/>
        <v>96.309237000000024</v>
      </c>
      <c r="BL180" s="97">
        <f t="shared" si="214"/>
        <v>100.75490905700001</v>
      </c>
      <c r="BM180" s="97">
        <f t="shared" si="215"/>
        <v>626.07614605699996</v>
      </c>
      <c r="BN180" s="97">
        <f t="shared" si="165"/>
        <v>0</v>
      </c>
    </row>
    <row r="181" spans="1:66" s="179" customFormat="1" ht="22.5" customHeight="1" x14ac:dyDescent="0.25">
      <c r="A181" s="96">
        <v>152</v>
      </c>
      <c r="B181" s="17">
        <v>29</v>
      </c>
      <c r="C181" s="5" t="s">
        <v>43</v>
      </c>
      <c r="D181" s="5" t="s">
        <v>44</v>
      </c>
      <c r="E181" s="6">
        <v>15</v>
      </c>
      <c r="F181" s="6">
        <v>539</v>
      </c>
      <c r="G181" s="168">
        <v>1928</v>
      </c>
      <c r="H181" s="214" t="s">
        <v>266</v>
      </c>
      <c r="I181" s="17" t="s">
        <v>267</v>
      </c>
      <c r="J181" s="2" t="s">
        <v>467</v>
      </c>
      <c r="K181" s="222">
        <v>40782</v>
      </c>
      <c r="L181" s="180">
        <v>6</v>
      </c>
      <c r="M181" s="180">
        <v>12</v>
      </c>
      <c r="N181" s="172" t="s">
        <v>63</v>
      </c>
      <c r="O181" s="173" t="s">
        <v>253</v>
      </c>
      <c r="P181" s="18" t="s">
        <v>248</v>
      </c>
      <c r="Q181" s="14" t="s">
        <v>469</v>
      </c>
      <c r="R181" s="2">
        <v>2</v>
      </c>
      <c r="S181" s="175">
        <v>10681</v>
      </c>
      <c r="T181" s="175">
        <v>450</v>
      </c>
      <c r="U181" s="176">
        <f t="shared" si="191"/>
        <v>11131</v>
      </c>
      <c r="V181" s="9"/>
      <c r="W181" s="9">
        <f t="shared" si="192"/>
        <v>1780.1666666666667</v>
      </c>
      <c r="X181" s="10">
        <f t="shared" si="193"/>
        <v>18551.666666666668</v>
      </c>
      <c r="Y181" s="4">
        <f t="shared" si="194"/>
        <v>5340.5</v>
      </c>
      <c r="Z181" s="4">
        <f t="shared" si="195"/>
        <v>1441.9350000000002</v>
      </c>
      <c r="AA181" s="4">
        <f t="shared" si="196"/>
        <v>320.43</v>
      </c>
      <c r="AB181" s="11">
        <f t="shared" si="197"/>
        <v>626.07614605699996</v>
      </c>
      <c r="AC181" s="4">
        <f t="shared" si="198"/>
        <v>213.62</v>
      </c>
      <c r="AD181" s="182">
        <v>946</v>
      </c>
      <c r="AE181" s="182">
        <v>70</v>
      </c>
      <c r="AF181" s="241">
        <f t="shared" si="199"/>
        <v>1016</v>
      </c>
      <c r="AG181" s="178">
        <v>654</v>
      </c>
      <c r="AH181" s="178">
        <v>30</v>
      </c>
      <c r="AI181" s="240">
        <f t="shared" si="216"/>
        <v>684</v>
      </c>
      <c r="AJ181" s="12"/>
      <c r="AK181" s="4"/>
      <c r="AL181" s="4"/>
      <c r="AM181" s="4"/>
      <c r="AN181" s="4"/>
      <c r="AO181" s="4"/>
      <c r="AP181" s="4"/>
      <c r="AQ181" s="4"/>
      <c r="AR181" s="20"/>
      <c r="AS181" s="20"/>
      <c r="AT181" s="4">
        <f t="shared" si="200"/>
        <v>2213.8435243428339</v>
      </c>
      <c r="AU181" s="4">
        <f t="shared" si="201"/>
        <v>15333.061146057</v>
      </c>
      <c r="AV181" s="4">
        <f t="shared" si="202"/>
        <v>211882.91061036015</v>
      </c>
      <c r="AW181" s="33"/>
      <c r="AX181" s="51">
        <f t="shared" si="203"/>
        <v>1780.1666666666667</v>
      </c>
      <c r="AY181" s="51">
        <f t="shared" si="204"/>
        <v>240.32250000000002</v>
      </c>
      <c r="AZ181" s="51">
        <f t="shared" si="205"/>
        <v>53.405000000000001</v>
      </c>
      <c r="BA181" s="51">
        <f t="shared" si="206"/>
        <v>104.34602434283333</v>
      </c>
      <c r="BB181" s="51">
        <f t="shared" si="207"/>
        <v>35.603333333333339</v>
      </c>
      <c r="BC181" s="52">
        <f t="shared" si="164"/>
        <v>0</v>
      </c>
      <c r="BD181" s="97"/>
      <c r="BE181" s="97"/>
      <c r="BF181" s="97">
        <f t="shared" si="208"/>
        <v>356.03333333333336</v>
      </c>
      <c r="BG181" s="97">
        <f t="shared" si="209"/>
        <v>424.32052666666669</v>
      </c>
      <c r="BH181" s="97">
        <f t="shared" si="210"/>
        <v>429.012</v>
      </c>
      <c r="BI181" s="97">
        <f t="shared" si="211"/>
        <v>6308.9999999999991</v>
      </c>
      <c r="BJ181" s="97">
        <f t="shared" si="212"/>
        <v>12729.615800000001</v>
      </c>
      <c r="BK181" s="97">
        <f t="shared" si="213"/>
        <v>96.309237000000024</v>
      </c>
      <c r="BL181" s="97">
        <f t="shared" si="214"/>
        <v>100.75490905700001</v>
      </c>
      <c r="BM181" s="97">
        <f t="shared" si="215"/>
        <v>626.07614605699996</v>
      </c>
      <c r="BN181" s="97">
        <f t="shared" si="165"/>
        <v>0</v>
      </c>
    </row>
    <row r="182" spans="1:66" s="179" customFormat="1" ht="22.5" customHeight="1" x14ac:dyDescent="0.25">
      <c r="A182" s="96">
        <v>153</v>
      </c>
      <c r="B182" s="17">
        <v>29</v>
      </c>
      <c r="C182" s="5" t="s">
        <v>43</v>
      </c>
      <c r="D182" s="5" t="s">
        <v>44</v>
      </c>
      <c r="E182" s="6">
        <v>15</v>
      </c>
      <c r="F182" s="6">
        <v>539</v>
      </c>
      <c r="G182" s="168">
        <v>1936</v>
      </c>
      <c r="H182" s="169" t="s">
        <v>426</v>
      </c>
      <c r="I182" s="17" t="s">
        <v>573</v>
      </c>
      <c r="J182" s="2" t="s">
        <v>467</v>
      </c>
      <c r="K182" s="222">
        <v>40924</v>
      </c>
      <c r="L182" s="180">
        <v>5</v>
      </c>
      <c r="M182" s="180">
        <v>12</v>
      </c>
      <c r="N182" s="172" t="s">
        <v>63</v>
      </c>
      <c r="O182" s="173" t="s">
        <v>283</v>
      </c>
      <c r="P182" s="18" t="s">
        <v>248</v>
      </c>
      <c r="Q182" s="14" t="s">
        <v>469</v>
      </c>
      <c r="R182" s="2">
        <v>2</v>
      </c>
      <c r="S182" s="175">
        <v>10050</v>
      </c>
      <c r="T182" s="175">
        <v>450</v>
      </c>
      <c r="U182" s="176">
        <f t="shared" si="191"/>
        <v>10500</v>
      </c>
      <c r="V182" s="9"/>
      <c r="W182" s="9">
        <f t="shared" si="192"/>
        <v>1675</v>
      </c>
      <c r="X182" s="10">
        <f t="shared" si="193"/>
        <v>17500</v>
      </c>
      <c r="Y182" s="4">
        <f t="shared" si="194"/>
        <v>5025</v>
      </c>
      <c r="Z182" s="4">
        <f t="shared" si="195"/>
        <v>1356.75</v>
      </c>
      <c r="AA182" s="4">
        <f t="shared" si="196"/>
        <v>301.5</v>
      </c>
      <c r="AB182" s="11">
        <f t="shared" si="197"/>
        <v>608.84347485000001</v>
      </c>
      <c r="AC182" s="4">
        <f t="shared" si="198"/>
        <v>201</v>
      </c>
      <c r="AD182" s="182">
        <v>833</v>
      </c>
      <c r="AE182" s="182">
        <v>70</v>
      </c>
      <c r="AF182" s="241">
        <f t="shared" si="199"/>
        <v>903</v>
      </c>
      <c r="AG182" s="178">
        <v>519</v>
      </c>
      <c r="AH182" s="178">
        <v>30</v>
      </c>
      <c r="AI182" s="240">
        <f t="shared" si="216"/>
        <v>549</v>
      </c>
      <c r="AJ182" s="12"/>
      <c r="AK182" s="4"/>
      <c r="AL182" s="4"/>
      <c r="AM182" s="4"/>
      <c r="AN182" s="4"/>
      <c r="AO182" s="4"/>
      <c r="AP182" s="4"/>
      <c r="AQ182" s="4"/>
      <c r="AR182" s="20"/>
      <c r="AS182" s="20"/>
      <c r="AT182" s="4">
        <f t="shared" si="200"/>
        <v>2086.3489124749999</v>
      </c>
      <c r="AU182" s="4">
        <f t="shared" si="201"/>
        <v>14320.09347485</v>
      </c>
      <c r="AV182" s="4">
        <f t="shared" si="202"/>
        <v>198127.47061067499</v>
      </c>
      <c r="AW182" s="33"/>
      <c r="AX182" s="51">
        <f t="shared" si="203"/>
        <v>1675</v>
      </c>
      <c r="AY182" s="51">
        <f t="shared" si="204"/>
        <v>226.12500000000003</v>
      </c>
      <c r="AZ182" s="51">
        <f t="shared" si="205"/>
        <v>50.25</v>
      </c>
      <c r="BA182" s="51">
        <f t="shared" si="206"/>
        <v>101.47391247499999</v>
      </c>
      <c r="BB182" s="51">
        <f t="shared" si="207"/>
        <v>33.5</v>
      </c>
      <c r="BC182" s="52">
        <f t="shared" si="164"/>
        <v>0</v>
      </c>
      <c r="BD182" s="97"/>
      <c r="BE182" s="97"/>
      <c r="BF182" s="97">
        <f t="shared" si="208"/>
        <v>335</v>
      </c>
      <c r="BG182" s="97">
        <f t="shared" si="209"/>
        <v>399.25299999999999</v>
      </c>
      <c r="BH182" s="97">
        <f t="shared" si="210"/>
        <v>429.012</v>
      </c>
      <c r="BI182" s="97">
        <f t="shared" si="211"/>
        <v>6308.9999999999991</v>
      </c>
      <c r="BJ182" s="97">
        <f t="shared" si="212"/>
        <v>11977.59</v>
      </c>
      <c r="BK182" s="97">
        <f t="shared" si="213"/>
        <v>85.028850000000006</v>
      </c>
      <c r="BL182" s="97">
        <f t="shared" si="214"/>
        <v>94.802624850000001</v>
      </c>
      <c r="BM182" s="97">
        <f t="shared" si="215"/>
        <v>608.84347485000001</v>
      </c>
      <c r="BN182" s="97">
        <f t="shared" si="165"/>
        <v>0</v>
      </c>
    </row>
    <row r="183" spans="1:66" s="179" customFormat="1" ht="22.5" customHeight="1" x14ac:dyDescent="0.25">
      <c r="A183" s="96">
        <v>154</v>
      </c>
      <c r="B183" s="17">
        <v>29</v>
      </c>
      <c r="C183" s="5" t="s">
        <v>43</v>
      </c>
      <c r="D183" s="5" t="s">
        <v>428</v>
      </c>
      <c r="E183" s="6">
        <v>15</v>
      </c>
      <c r="F183" s="6">
        <v>539</v>
      </c>
      <c r="G183" s="168">
        <v>1937</v>
      </c>
      <c r="H183" s="214" t="s">
        <v>429</v>
      </c>
      <c r="I183" s="17" t="s">
        <v>430</v>
      </c>
      <c r="J183" s="2" t="s">
        <v>467</v>
      </c>
      <c r="K183" s="222">
        <v>40941</v>
      </c>
      <c r="L183" s="180">
        <v>6</v>
      </c>
      <c r="M183" s="180">
        <v>12</v>
      </c>
      <c r="N183" s="172" t="s">
        <v>63</v>
      </c>
      <c r="O183" s="173" t="s">
        <v>253</v>
      </c>
      <c r="P183" s="18" t="s">
        <v>248</v>
      </c>
      <c r="Q183" s="14" t="s">
        <v>469</v>
      </c>
      <c r="R183" s="2">
        <v>2</v>
      </c>
      <c r="S183" s="175">
        <v>10681</v>
      </c>
      <c r="T183" s="175">
        <v>450</v>
      </c>
      <c r="U183" s="176">
        <f t="shared" si="191"/>
        <v>11131</v>
      </c>
      <c r="V183" s="9"/>
      <c r="W183" s="9">
        <f t="shared" si="192"/>
        <v>1780.1666666666667</v>
      </c>
      <c r="X183" s="10">
        <f t="shared" si="193"/>
        <v>18551.666666666668</v>
      </c>
      <c r="Y183" s="4">
        <f t="shared" si="194"/>
        <v>5340.5</v>
      </c>
      <c r="Z183" s="4">
        <f t="shared" si="195"/>
        <v>1441.9350000000002</v>
      </c>
      <c r="AA183" s="4">
        <f t="shared" si="196"/>
        <v>320.43</v>
      </c>
      <c r="AB183" s="11">
        <f t="shared" si="197"/>
        <v>626.07614605699996</v>
      </c>
      <c r="AC183" s="4">
        <f t="shared" si="198"/>
        <v>213.62</v>
      </c>
      <c r="AD183" s="182">
        <v>946</v>
      </c>
      <c r="AE183" s="182">
        <v>70</v>
      </c>
      <c r="AF183" s="241">
        <f t="shared" si="199"/>
        <v>1016</v>
      </c>
      <c r="AG183" s="178">
        <v>654</v>
      </c>
      <c r="AH183" s="178">
        <v>30</v>
      </c>
      <c r="AI183" s="240">
        <f t="shared" si="216"/>
        <v>684</v>
      </c>
      <c r="AJ183" s="12"/>
      <c r="AK183" s="4"/>
      <c r="AL183" s="4"/>
      <c r="AM183" s="4"/>
      <c r="AN183" s="4"/>
      <c r="AO183" s="4"/>
      <c r="AP183" s="4"/>
      <c r="AQ183" s="4"/>
      <c r="AR183" s="20"/>
      <c r="AS183" s="20"/>
      <c r="AT183" s="4">
        <f t="shared" si="200"/>
        <v>2213.8435243428339</v>
      </c>
      <c r="AU183" s="4">
        <f t="shared" si="201"/>
        <v>15333.061146057</v>
      </c>
      <c r="AV183" s="4">
        <f t="shared" si="202"/>
        <v>211882.91061036015</v>
      </c>
      <c r="AW183" s="33"/>
      <c r="AX183" s="51">
        <f t="shared" si="203"/>
        <v>1780.1666666666667</v>
      </c>
      <c r="AY183" s="51">
        <f t="shared" si="204"/>
        <v>240.32250000000002</v>
      </c>
      <c r="AZ183" s="51">
        <f t="shared" si="205"/>
        <v>53.405000000000001</v>
      </c>
      <c r="BA183" s="51">
        <f t="shared" si="206"/>
        <v>104.34602434283333</v>
      </c>
      <c r="BB183" s="51">
        <f t="shared" si="207"/>
        <v>35.603333333333339</v>
      </c>
      <c r="BC183" s="52">
        <f t="shared" si="164"/>
        <v>0</v>
      </c>
      <c r="BD183" s="97"/>
      <c r="BE183" s="97"/>
      <c r="BF183" s="97">
        <f t="shared" si="208"/>
        <v>356.03333333333336</v>
      </c>
      <c r="BG183" s="97">
        <f t="shared" si="209"/>
        <v>424.32052666666669</v>
      </c>
      <c r="BH183" s="97">
        <f t="shared" si="210"/>
        <v>429.012</v>
      </c>
      <c r="BI183" s="97">
        <f t="shared" si="211"/>
        <v>6308.9999999999991</v>
      </c>
      <c r="BJ183" s="97">
        <f t="shared" si="212"/>
        <v>12729.615800000001</v>
      </c>
      <c r="BK183" s="97">
        <f t="shared" si="213"/>
        <v>96.309237000000024</v>
      </c>
      <c r="BL183" s="97">
        <f t="shared" si="214"/>
        <v>100.75490905700001</v>
      </c>
      <c r="BM183" s="97">
        <f t="shared" si="215"/>
        <v>626.07614605699996</v>
      </c>
      <c r="BN183" s="97">
        <f t="shared" si="165"/>
        <v>0</v>
      </c>
    </row>
    <row r="184" spans="1:66" s="179" customFormat="1" ht="22.5" customHeight="1" x14ac:dyDescent="0.25">
      <c r="A184" s="96">
        <v>155</v>
      </c>
      <c r="B184" s="17">
        <v>29</v>
      </c>
      <c r="C184" s="5" t="s">
        <v>43</v>
      </c>
      <c r="D184" s="5" t="s">
        <v>44</v>
      </c>
      <c r="E184" s="6">
        <v>15</v>
      </c>
      <c r="F184" s="6">
        <v>539</v>
      </c>
      <c r="G184" s="168">
        <v>1940</v>
      </c>
      <c r="H184" s="169" t="s">
        <v>431</v>
      </c>
      <c r="I184" s="17" t="s">
        <v>574</v>
      </c>
      <c r="J184" s="2" t="s">
        <v>467</v>
      </c>
      <c r="K184" s="222">
        <v>40969</v>
      </c>
      <c r="L184" s="180">
        <v>6</v>
      </c>
      <c r="M184" s="180">
        <v>12</v>
      </c>
      <c r="N184" s="172" t="s">
        <v>63</v>
      </c>
      <c r="O184" s="173" t="s">
        <v>253</v>
      </c>
      <c r="P184" s="18" t="s">
        <v>248</v>
      </c>
      <c r="Q184" s="14" t="s">
        <v>469</v>
      </c>
      <c r="R184" s="2">
        <v>2</v>
      </c>
      <c r="S184" s="175">
        <v>10681</v>
      </c>
      <c r="T184" s="175">
        <v>450</v>
      </c>
      <c r="U184" s="176">
        <f t="shared" si="191"/>
        <v>11131</v>
      </c>
      <c r="V184" s="9"/>
      <c r="W184" s="9">
        <f t="shared" si="192"/>
        <v>1780.1666666666667</v>
      </c>
      <c r="X184" s="10">
        <f t="shared" si="193"/>
        <v>18551.666666666668</v>
      </c>
      <c r="Y184" s="4">
        <f t="shared" si="194"/>
        <v>5340.5</v>
      </c>
      <c r="Z184" s="4">
        <f t="shared" si="195"/>
        <v>1441.9350000000002</v>
      </c>
      <c r="AA184" s="4">
        <f t="shared" si="196"/>
        <v>320.43</v>
      </c>
      <c r="AB184" s="11">
        <f t="shared" si="197"/>
        <v>626.07614605699996</v>
      </c>
      <c r="AC184" s="4">
        <f t="shared" si="198"/>
        <v>213.62</v>
      </c>
      <c r="AD184" s="182">
        <v>946</v>
      </c>
      <c r="AE184" s="182">
        <v>70</v>
      </c>
      <c r="AF184" s="241">
        <f t="shared" si="199"/>
        <v>1016</v>
      </c>
      <c r="AG184" s="178">
        <v>654</v>
      </c>
      <c r="AH184" s="178">
        <v>30</v>
      </c>
      <c r="AI184" s="240">
        <f t="shared" si="216"/>
        <v>684</v>
      </c>
      <c r="AJ184" s="12"/>
      <c r="AK184" s="4"/>
      <c r="AL184" s="4"/>
      <c r="AM184" s="4"/>
      <c r="AN184" s="4"/>
      <c r="AO184" s="4"/>
      <c r="AP184" s="4"/>
      <c r="AQ184" s="4"/>
      <c r="AR184" s="20"/>
      <c r="AS184" s="20"/>
      <c r="AT184" s="4">
        <f t="shared" si="200"/>
        <v>2213.8435243428339</v>
      </c>
      <c r="AU184" s="4">
        <f t="shared" si="201"/>
        <v>15333.061146057</v>
      </c>
      <c r="AV184" s="4">
        <f t="shared" si="202"/>
        <v>211882.91061036015</v>
      </c>
      <c r="AW184" s="33"/>
      <c r="AX184" s="51">
        <f t="shared" si="203"/>
        <v>1780.1666666666667</v>
      </c>
      <c r="AY184" s="51">
        <f t="shared" si="204"/>
        <v>240.32250000000002</v>
      </c>
      <c r="AZ184" s="51">
        <f t="shared" si="205"/>
        <v>53.405000000000001</v>
      </c>
      <c r="BA184" s="51">
        <f t="shared" si="206"/>
        <v>104.34602434283333</v>
      </c>
      <c r="BB184" s="51">
        <f t="shared" si="207"/>
        <v>35.603333333333339</v>
      </c>
      <c r="BC184" s="52">
        <f t="shared" si="164"/>
        <v>0</v>
      </c>
      <c r="BD184" s="97"/>
      <c r="BE184" s="97"/>
      <c r="BF184" s="97">
        <f t="shared" si="208"/>
        <v>356.03333333333336</v>
      </c>
      <c r="BG184" s="97">
        <f t="shared" si="209"/>
        <v>424.32052666666669</v>
      </c>
      <c r="BH184" s="97">
        <f t="shared" si="210"/>
        <v>429.012</v>
      </c>
      <c r="BI184" s="97">
        <f t="shared" si="211"/>
        <v>6308.9999999999991</v>
      </c>
      <c r="BJ184" s="97">
        <f t="shared" si="212"/>
        <v>12729.615800000001</v>
      </c>
      <c r="BK184" s="97">
        <f t="shared" si="213"/>
        <v>96.309237000000024</v>
      </c>
      <c r="BL184" s="97">
        <f t="shared" si="214"/>
        <v>100.75490905700001</v>
      </c>
      <c r="BM184" s="97">
        <f t="shared" si="215"/>
        <v>626.07614605699996</v>
      </c>
      <c r="BN184" s="97">
        <f t="shared" si="165"/>
        <v>0</v>
      </c>
    </row>
    <row r="185" spans="1:66" s="179" customFormat="1" ht="22.5" customHeight="1" x14ac:dyDescent="0.25">
      <c r="A185" s="96">
        <v>156</v>
      </c>
      <c r="B185" s="17">
        <v>29</v>
      </c>
      <c r="C185" s="5" t="s">
        <v>43</v>
      </c>
      <c r="D185" s="5" t="s">
        <v>44</v>
      </c>
      <c r="E185" s="6">
        <v>15</v>
      </c>
      <c r="F185" s="6">
        <v>539</v>
      </c>
      <c r="G185" s="168">
        <v>1941</v>
      </c>
      <c r="H185" s="169" t="s">
        <v>427</v>
      </c>
      <c r="I185" s="17" t="s">
        <v>509</v>
      </c>
      <c r="J185" s="2" t="s">
        <v>467</v>
      </c>
      <c r="K185" s="222">
        <v>40969</v>
      </c>
      <c r="L185" s="180">
        <v>6</v>
      </c>
      <c r="M185" s="180">
        <v>12</v>
      </c>
      <c r="N185" s="172" t="s">
        <v>63</v>
      </c>
      <c r="O185" s="173" t="s">
        <v>253</v>
      </c>
      <c r="P185" s="18" t="s">
        <v>248</v>
      </c>
      <c r="Q185" s="14" t="s">
        <v>469</v>
      </c>
      <c r="R185" s="2">
        <v>2</v>
      </c>
      <c r="S185" s="175">
        <v>10681</v>
      </c>
      <c r="T185" s="175">
        <v>450</v>
      </c>
      <c r="U185" s="176">
        <f t="shared" si="191"/>
        <v>11131</v>
      </c>
      <c r="V185" s="9"/>
      <c r="W185" s="9">
        <f t="shared" si="192"/>
        <v>1780.1666666666667</v>
      </c>
      <c r="X185" s="10">
        <f t="shared" si="193"/>
        <v>18551.666666666668</v>
      </c>
      <c r="Y185" s="4">
        <f t="shared" si="194"/>
        <v>5340.5</v>
      </c>
      <c r="Z185" s="4">
        <f t="shared" si="195"/>
        <v>1441.9350000000002</v>
      </c>
      <c r="AA185" s="4">
        <f t="shared" si="196"/>
        <v>320.43</v>
      </c>
      <c r="AB185" s="11">
        <f t="shared" si="197"/>
        <v>626.07614605699996</v>
      </c>
      <c r="AC185" s="4">
        <f t="shared" si="198"/>
        <v>213.62</v>
      </c>
      <c r="AD185" s="182">
        <v>946</v>
      </c>
      <c r="AE185" s="182">
        <v>70</v>
      </c>
      <c r="AF185" s="241">
        <f t="shared" si="199"/>
        <v>1016</v>
      </c>
      <c r="AG185" s="178">
        <v>654</v>
      </c>
      <c r="AH185" s="178">
        <v>30</v>
      </c>
      <c r="AI185" s="240">
        <f t="shared" si="216"/>
        <v>684</v>
      </c>
      <c r="AJ185" s="12"/>
      <c r="AK185" s="4"/>
      <c r="AL185" s="4"/>
      <c r="AM185" s="4"/>
      <c r="AN185" s="4"/>
      <c r="AO185" s="4"/>
      <c r="AP185" s="4"/>
      <c r="AQ185" s="4"/>
      <c r="AR185" s="20"/>
      <c r="AS185" s="20"/>
      <c r="AT185" s="4">
        <f t="shared" si="200"/>
        <v>2213.8435243428339</v>
      </c>
      <c r="AU185" s="4">
        <f t="shared" si="201"/>
        <v>15333.061146057</v>
      </c>
      <c r="AV185" s="4">
        <f t="shared" si="202"/>
        <v>211882.91061036015</v>
      </c>
      <c r="AW185" s="33"/>
      <c r="AX185" s="51">
        <f t="shared" si="203"/>
        <v>1780.1666666666667</v>
      </c>
      <c r="AY185" s="51">
        <f t="shared" si="204"/>
        <v>240.32250000000002</v>
      </c>
      <c r="AZ185" s="51">
        <f t="shared" si="205"/>
        <v>53.405000000000001</v>
      </c>
      <c r="BA185" s="51">
        <f t="shared" si="206"/>
        <v>104.34602434283333</v>
      </c>
      <c r="BB185" s="51">
        <f t="shared" si="207"/>
        <v>35.603333333333339</v>
      </c>
      <c r="BC185" s="52">
        <f t="shared" si="164"/>
        <v>0</v>
      </c>
      <c r="BD185" s="97"/>
      <c r="BE185" s="97"/>
      <c r="BF185" s="97">
        <f t="shared" si="208"/>
        <v>356.03333333333336</v>
      </c>
      <c r="BG185" s="97">
        <f t="shared" si="209"/>
        <v>424.32052666666669</v>
      </c>
      <c r="BH185" s="97">
        <f t="shared" si="210"/>
        <v>429.012</v>
      </c>
      <c r="BI185" s="97">
        <f t="shared" si="211"/>
        <v>6308.9999999999991</v>
      </c>
      <c r="BJ185" s="97">
        <f t="shared" si="212"/>
        <v>12729.615800000001</v>
      </c>
      <c r="BK185" s="97">
        <f t="shared" si="213"/>
        <v>96.309237000000024</v>
      </c>
      <c r="BL185" s="97">
        <f t="shared" si="214"/>
        <v>100.75490905700001</v>
      </c>
      <c r="BM185" s="97">
        <f t="shared" si="215"/>
        <v>626.07614605699996</v>
      </c>
      <c r="BN185" s="97">
        <f t="shared" si="165"/>
        <v>0</v>
      </c>
    </row>
    <row r="186" spans="1:66" s="179" customFormat="1" ht="22.5" customHeight="1" x14ac:dyDescent="0.25">
      <c r="A186" s="96">
        <v>157</v>
      </c>
      <c r="B186" s="17">
        <v>29</v>
      </c>
      <c r="C186" s="5" t="s">
        <v>43</v>
      </c>
      <c r="D186" s="5" t="s">
        <v>44</v>
      </c>
      <c r="E186" s="6">
        <v>15</v>
      </c>
      <c r="F186" s="6">
        <v>539</v>
      </c>
      <c r="G186" s="168">
        <v>1954</v>
      </c>
      <c r="H186" s="169" t="s">
        <v>477</v>
      </c>
      <c r="I186" s="17" t="s">
        <v>478</v>
      </c>
      <c r="J186" s="2" t="s">
        <v>467</v>
      </c>
      <c r="K186" s="222">
        <v>41083</v>
      </c>
      <c r="L186" s="180">
        <v>5</v>
      </c>
      <c r="M186" s="180">
        <v>12</v>
      </c>
      <c r="N186" s="172" t="s">
        <v>63</v>
      </c>
      <c r="O186" s="173" t="s">
        <v>283</v>
      </c>
      <c r="P186" s="18" t="s">
        <v>248</v>
      </c>
      <c r="Q186" s="14" t="s">
        <v>469</v>
      </c>
      <c r="R186" s="2">
        <v>2</v>
      </c>
      <c r="S186" s="175">
        <v>10050</v>
      </c>
      <c r="T186" s="175">
        <v>450</v>
      </c>
      <c r="U186" s="176">
        <f t="shared" si="191"/>
        <v>10500</v>
      </c>
      <c r="V186" s="9"/>
      <c r="W186" s="9">
        <f t="shared" si="192"/>
        <v>1675</v>
      </c>
      <c r="X186" s="10">
        <f t="shared" si="193"/>
        <v>17500</v>
      </c>
      <c r="Y186" s="4">
        <f t="shared" si="194"/>
        <v>5025</v>
      </c>
      <c r="Z186" s="4">
        <f t="shared" si="195"/>
        <v>1356.75</v>
      </c>
      <c r="AA186" s="4">
        <f t="shared" si="196"/>
        <v>301.5</v>
      </c>
      <c r="AB186" s="11">
        <f t="shared" si="197"/>
        <v>608.84347485000001</v>
      </c>
      <c r="AC186" s="4">
        <f t="shared" si="198"/>
        <v>201</v>
      </c>
      <c r="AD186" s="182">
        <v>833</v>
      </c>
      <c r="AE186" s="182">
        <v>70</v>
      </c>
      <c r="AF186" s="241">
        <f t="shared" si="199"/>
        <v>903</v>
      </c>
      <c r="AG186" s="178">
        <v>519</v>
      </c>
      <c r="AH186" s="178">
        <v>30</v>
      </c>
      <c r="AI186" s="240">
        <f t="shared" si="216"/>
        <v>549</v>
      </c>
      <c r="AJ186" s="12"/>
      <c r="AK186" s="4"/>
      <c r="AL186" s="4"/>
      <c r="AM186" s="4"/>
      <c r="AN186" s="4"/>
      <c r="AO186" s="4"/>
      <c r="AP186" s="4"/>
      <c r="AQ186" s="4"/>
      <c r="AR186" s="20"/>
      <c r="AS186" s="20"/>
      <c r="AT186" s="4">
        <f t="shared" si="200"/>
        <v>2086.3489124749999</v>
      </c>
      <c r="AU186" s="4">
        <f t="shared" si="201"/>
        <v>14320.09347485</v>
      </c>
      <c r="AV186" s="4">
        <f t="shared" si="202"/>
        <v>198127.47061067499</v>
      </c>
      <c r="AW186" s="33"/>
      <c r="AX186" s="51">
        <f t="shared" si="203"/>
        <v>1675</v>
      </c>
      <c r="AY186" s="51">
        <f t="shared" si="204"/>
        <v>226.12500000000003</v>
      </c>
      <c r="AZ186" s="51">
        <f t="shared" si="205"/>
        <v>50.25</v>
      </c>
      <c r="BA186" s="51">
        <f t="shared" si="206"/>
        <v>101.47391247499999</v>
      </c>
      <c r="BB186" s="51">
        <f t="shared" si="207"/>
        <v>33.5</v>
      </c>
      <c r="BC186" s="52">
        <f t="shared" si="164"/>
        <v>0</v>
      </c>
      <c r="BD186" s="97"/>
      <c r="BE186" s="97"/>
      <c r="BF186" s="97">
        <f t="shared" si="208"/>
        <v>335</v>
      </c>
      <c r="BG186" s="97">
        <f t="shared" si="209"/>
        <v>399.25299999999999</v>
      </c>
      <c r="BH186" s="97">
        <f t="shared" si="210"/>
        <v>429.012</v>
      </c>
      <c r="BI186" s="97">
        <f t="shared" si="211"/>
        <v>6308.9999999999991</v>
      </c>
      <c r="BJ186" s="97">
        <f t="shared" si="212"/>
        <v>11977.59</v>
      </c>
      <c r="BK186" s="97">
        <f t="shared" si="213"/>
        <v>85.028850000000006</v>
      </c>
      <c r="BL186" s="97">
        <f t="shared" si="214"/>
        <v>94.802624850000001</v>
      </c>
      <c r="BM186" s="97">
        <f t="shared" si="215"/>
        <v>608.84347485000001</v>
      </c>
      <c r="BN186" s="97">
        <f t="shared" si="165"/>
        <v>0</v>
      </c>
    </row>
    <row r="187" spans="1:66" s="179" customFormat="1" ht="22.5" customHeight="1" x14ac:dyDescent="0.25">
      <c r="A187" s="96">
        <v>158</v>
      </c>
      <c r="B187" s="17">
        <v>29</v>
      </c>
      <c r="C187" s="5" t="s">
        <v>43</v>
      </c>
      <c r="D187" s="5" t="s">
        <v>44</v>
      </c>
      <c r="E187" s="6">
        <v>15</v>
      </c>
      <c r="F187" s="6">
        <v>539</v>
      </c>
      <c r="G187" s="168">
        <v>1970</v>
      </c>
      <c r="H187" s="169" t="s">
        <v>493</v>
      </c>
      <c r="I187" s="17" t="s">
        <v>575</v>
      </c>
      <c r="J187" s="2" t="s">
        <v>467</v>
      </c>
      <c r="K187" s="222">
        <v>41290</v>
      </c>
      <c r="L187" s="180">
        <v>6</v>
      </c>
      <c r="M187" s="180">
        <v>12</v>
      </c>
      <c r="N187" s="172" t="s">
        <v>63</v>
      </c>
      <c r="O187" s="173" t="s">
        <v>253</v>
      </c>
      <c r="P187" s="18" t="s">
        <v>248</v>
      </c>
      <c r="Q187" s="14" t="s">
        <v>469</v>
      </c>
      <c r="R187" s="2">
        <v>2</v>
      </c>
      <c r="S187" s="175">
        <v>10681</v>
      </c>
      <c r="T187" s="175">
        <v>450</v>
      </c>
      <c r="U187" s="176">
        <f t="shared" si="191"/>
        <v>11131</v>
      </c>
      <c r="V187" s="9"/>
      <c r="W187" s="9">
        <f t="shared" si="192"/>
        <v>1780.1666666666667</v>
      </c>
      <c r="X187" s="10">
        <f t="shared" si="193"/>
        <v>18551.666666666668</v>
      </c>
      <c r="Y187" s="4">
        <f t="shared" si="194"/>
        <v>5340.5</v>
      </c>
      <c r="Z187" s="4">
        <f t="shared" si="195"/>
        <v>1441.9350000000002</v>
      </c>
      <c r="AA187" s="4">
        <f t="shared" si="196"/>
        <v>320.43</v>
      </c>
      <c r="AB187" s="11">
        <f t="shared" si="197"/>
        <v>626.07614605699996</v>
      </c>
      <c r="AC187" s="4">
        <f t="shared" si="198"/>
        <v>213.62</v>
      </c>
      <c r="AD187" s="182">
        <v>946</v>
      </c>
      <c r="AE187" s="182">
        <v>70</v>
      </c>
      <c r="AF187" s="241">
        <f t="shared" si="199"/>
        <v>1016</v>
      </c>
      <c r="AG187" s="178">
        <v>654</v>
      </c>
      <c r="AH187" s="178">
        <v>30</v>
      </c>
      <c r="AI187" s="240">
        <f t="shared" si="216"/>
        <v>684</v>
      </c>
      <c r="AJ187" s="12"/>
      <c r="AK187" s="4"/>
      <c r="AL187" s="4"/>
      <c r="AM187" s="4"/>
      <c r="AN187" s="4"/>
      <c r="AO187" s="4"/>
      <c r="AP187" s="4"/>
      <c r="AQ187" s="4"/>
      <c r="AR187" s="20"/>
      <c r="AS187" s="20"/>
      <c r="AT187" s="4">
        <f t="shared" si="200"/>
        <v>2213.8435243428339</v>
      </c>
      <c r="AU187" s="4">
        <f t="shared" si="201"/>
        <v>15333.061146057</v>
      </c>
      <c r="AV187" s="4">
        <f t="shared" si="202"/>
        <v>211882.91061036015</v>
      </c>
      <c r="AW187" s="33"/>
      <c r="AX187" s="51">
        <f t="shared" si="203"/>
        <v>1780.1666666666667</v>
      </c>
      <c r="AY187" s="51">
        <f t="shared" si="204"/>
        <v>240.32250000000002</v>
      </c>
      <c r="AZ187" s="51">
        <f t="shared" si="205"/>
        <v>53.405000000000001</v>
      </c>
      <c r="BA187" s="51">
        <f t="shared" si="206"/>
        <v>104.34602434283333</v>
      </c>
      <c r="BB187" s="51">
        <f t="shared" si="207"/>
        <v>35.603333333333339</v>
      </c>
      <c r="BC187" s="52">
        <f t="shared" si="164"/>
        <v>0</v>
      </c>
      <c r="BD187" s="97"/>
      <c r="BE187" s="97"/>
      <c r="BF187" s="97">
        <f t="shared" si="208"/>
        <v>356.03333333333336</v>
      </c>
      <c r="BG187" s="97">
        <f t="shared" si="209"/>
        <v>424.32052666666669</v>
      </c>
      <c r="BH187" s="97">
        <f t="shared" si="210"/>
        <v>429.012</v>
      </c>
      <c r="BI187" s="97">
        <f t="shared" si="211"/>
        <v>6308.9999999999991</v>
      </c>
      <c r="BJ187" s="97">
        <f t="shared" si="212"/>
        <v>12729.615800000001</v>
      </c>
      <c r="BK187" s="97">
        <f t="shared" si="213"/>
        <v>96.309237000000024</v>
      </c>
      <c r="BL187" s="97">
        <f t="shared" si="214"/>
        <v>100.75490905700001</v>
      </c>
      <c r="BM187" s="97">
        <f t="shared" si="215"/>
        <v>626.07614605699996</v>
      </c>
      <c r="BN187" s="97">
        <f t="shared" si="165"/>
        <v>0</v>
      </c>
    </row>
    <row r="188" spans="1:66" s="179" customFormat="1" ht="22.5" customHeight="1" x14ac:dyDescent="0.25">
      <c r="A188" s="96">
        <v>159</v>
      </c>
      <c r="B188" s="17">
        <v>29</v>
      </c>
      <c r="C188" s="5" t="s">
        <v>43</v>
      </c>
      <c r="D188" s="5" t="s">
        <v>44</v>
      </c>
      <c r="E188" s="6">
        <v>15</v>
      </c>
      <c r="F188" s="6">
        <v>539</v>
      </c>
      <c r="G188" s="168">
        <v>1971</v>
      </c>
      <c r="H188" s="169" t="s">
        <v>494</v>
      </c>
      <c r="I188" s="17" t="s">
        <v>612</v>
      </c>
      <c r="J188" s="2" t="s">
        <v>467</v>
      </c>
      <c r="K188" s="222">
        <v>41312</v>
      </c>
      <c r="L188" s="180">
        <v>5</v>
      </c>
      <c r="M188" s="180">
        <v>12</v>
      </c>
      <c r="N188" s="172" t="s">
        <v>63</v>
      </c>
      <c r="O188" s="173" t="s">
        <v>283</v>
      </c>
      <c r="P188" s="18" t="s">
        <v>248</v>
      </c>
      <c r="Q188" s="14" t="s">
        <v>469</v>
      </c>
      <c r="R188" s="2">
        <v>2</v>
      </c>
      <c r="S188" s="175">
        <v>10050</v>
      </c>
      <c r="T188" s="175">
        <v>450</v>
      </c>
      <c r="U188" s="176">
        <f t="shared" si="191"/>
        <v>10500</v>
      </c>
      <c r="V188" s="9"/>
      <c r="W188" s="9">
        <f t="shared" si="192"/>
        <v>1675</v>
      </c>
      <c r="X188" s="10">
        <f t="shared" si="193"/>
        <v>17500</v>
      </c>
      <c r="Y188" s="4">
        <f t="shared" si="194"/>
        <v>5025</v>
      </c>
      <c r="Z188" s="4">
        <f t="shared" si="195"/>
        <v>1356.75</v>
      </c>
      <c r="AA188" s="4">
        <f t="shared" si="196"/>
        <v>301.5</v>
      </c>
      <c r="AB188" s="11">
        <f t="shared" si="197"/>
        <v>608.84347485000001</v>
      </c>
      <c r="AC188" s="4">
        <f t="shared" si="198"/>
        <v>201</v>
      </c>
      <c r="AD188" s="182">
        <v>833</v>
      </c>
      <c r="AE188" s="182">
        <v>70</v>
      </c>
      <c r="AF188" s="241">
        <f t="shared" si="199"/>
        <v>903</v>
      </c>
      <c r="AG188" s="178">
        <v>519</v>
      </c>
      <c r="AH188" s="178">
        <v>30</v>
      </c>
      <c r="AI188" s="240">
        <f t="shared" si="216"/>
        <v>549</v>
      </c>
      <c r="AJ188" s="12"/>
      <c r="AK188" s="4"/>
      <c r="AL188" s="4"/>
      <c r="AM188" s="4"/>
      <c r="AN188" s="4"/>
      <c r="AO188" s="4"/>
      <c r="AP188" s="4"/>
      <c r="AQ188" s="4"/>
      <c r="AR188" s="20"/>
      <c r="AS188" s="20"/>
      <c r="AT188" s="4">
        <f t="shared" si="200"/>
        <v>2086.3489124749999</v>
      </c>
      <c r="AU188" s="4">
        <f t="shared" si="201"/>
        <v>14320.09347485</v>
      </c>
      <c r="AV188" s="4">
        <f t="shared" si="202"/>
        <v>198127.47061067499</v>
      </c>
      <c r="AW188" s="33"/>
      <c r="AX188" s="51">
        <f t="shared" si="203"/>
        <v>1675</v>
      </c>
      <c r="AY188" s="51">
        <f t="shared" si="204"/>
        <v>226.12500000000003</v>
      </c>
      <c r="AZ188" s="51">
        <f t="shared" si="205"/>
        <v>50.25</v>
      </c>
      <c r="BA188" s="51">
        <f t="shared" si="206"/>
        <v>101.47391247499999</v>
      </c>
      <c r="BB188" s="51">
        <f t="shared" si="207"/>
        <v>33.5</v>
      </c>
      <c r="BC188" s="52">
        <f t="shared" si="164"/>
        <v>0</v>
      </c>
      <c r="BD188" s="97"/>
      <c r="BE188" s="97"/>
      <c r="BF188" s="97">
        <f t="shared" si="208"/>
        <v>335</v>
      </c>
      <c r="BG188" s="97">
        <f t="shared" si="209"/>
        <v>399.25299999999999</v>
      </c>
      <c r="BH188" s="97">
        <f t="shared" si="210"/>
        <v>429.012</v>
      </c>
      <c r="BI188" s="97">
        <f t="shared" si="211"/>
        <v>6308.9999999999991</v>
      </c>
      <c r="BJ188" s="97">
        <f t="shared" si="212"/>
        <v>11977.59</v>
      </c>
      <c r="BK188" s="97">
        <f t="shared" si="213"/>
        <v>85.028850000000006</v>
      </c>
      <c r="BL188" s="97">
        <f t="shared" si="214"/>
        <v>94.802624850000001</v>
      </c>
      <c r="BM188" s="97">
        <f t="shared" si="215"/>
        <v>608.84347485000001</v>
      </c>
      <c r="BN188" s="97">
        <f t="shared" si="165"/>
        <v>0</v>
      </c>
    </row>
    <row r="189" spans="1:66" s="179" customFormat="1" ht="22.5" customHeight="1" x14ac:dyDescent="0.25">
      <c r="A189" s="96">
        <v>160</v>
      </c>
      <c r="B189" s="17">
        <v>29</v>
      </c>
      <c r="C189" s="5" t="s">
        <v>43</v>
      </c>
      <c r="D189" s="5" t="s">
        <v>44</v>
      </c>
      <c r="E189" s="6">
        <v>15</v>
      </c>
      <c r="F189" s="6">
        <v>539</v>
      </c>
      <c r="G189" s="168">
        <v>1986</v>
      </c>
      <c r="H189" s="169" t="s">
        <v>503</v>
      </c>
      <c r="I189" s="2" t="s">
        <v>504</v>
      </c>
      <c r="J189" s="2" t="s">
        <v>467</v>
      </c>
      <c r="K189" s="170">
        <v>41421</v>
      </c>
      <c r="L189" s="180">
        <v>6</v>
      </c>
      <c r="M189" s="180">
        <v>12</v>
      </c>
      <c r="N189" s="172" t="s">
        <v>45</v>
      </c>
      <c r="O189" s="173" t="s">
        <v>253</v>
      </c>
      <c r="P189" s="18" t="s">
        <v>248</v>
      </c>
      <c r="Q189" s="14" t="s">
        <v>469</v>
      </c>
      <c r="R189" s="2">
        <v>2</v>
      </c>
      <c r="S189" s="175">
        <v>10681</v>
      </c>
      <c r="T189" s="175">
        <v>450</v>
      </c>
      <c r="U189" s="176">
        <f t="shared" si="191"/>
        <v>11131</v>
      </c>
      <c r="V189" s="72"/>
      <c r="W189" s="9">
        <f t="shared" si="192"/>
        <v>1780.1666666666667</v>
      </c>
      <c r="X189" s="10">
        <f t="shared" si="193"/>
        <v>18551.666666666668</v>
      </c>
      <c r="Y189" s="4">
        <f t="shared" si="194"/>
        <v>5340.5</v>
      </c>
      <c r="Z189" s="4">
        <f t="shared" si="195"/>
        <v>1441.9350000000002</v>
      </c>
      <c r="AA189" s="4">
        <f t="shared" si="196"/>
        <v>320.43</v>
      </c>
      <c r="AB189" s="11">
        <f t="shared" si="197"/>
        <v>626.07614605699996</v>
      </c>
      <c r="AC189" s="4">
        <f t="shared" si="198"/>
        <v>213.62</v>
      </c>
      <c r="AD189" s="182">
        <v>946</v>
      </c>
      <c r="AE189" s="182">
        <v>70</v>
      </c>
      <c r="AF189" s="241">
        <f t="shared" si="199"/>
        <v>1016</v>
      </c>
      <c r="AG189" s="178">
        <v>654</v>
      </c>
      <c r="AH189" s="178">
        <v>30</v>
      </c>
      <c r="AI189" s="240">
        <f t="shared" si="216"/>
        <v>684</v>
      </c>
      <c r="AJ189" s="12"/>
      <c r="AK189" s="4"/>
      <c r="AL189" s="4"/>
      <c r="AM189" s="4"/>
      <c r="AN189" s="4"/>
      <c r="AO189" s="4"/>
      <c r="AP189" s="4"/>
      <c r="AQ189" s="4"/>
      <c r="AR189" s="20"/>
      <c r="AS189" s="20"/>
      <c r="AT189" s="4">
        <f t="shared" si="200"/>
        <v>2213.8435243428339</v>
      </c>
      <c r="AU189" s="4">
        <f t="shared" si="201"/>
        <v>15333.061146057</v>
      </c>
      <c r="AV189" s="4">
        <f t="shared" si="202"/>
        <v>211882.91061036015</v>
      </c>
      <c r="AW189" s="33"/>
      <c r="AX189" s="51">
        <f t="shared" si="203"/>
        <v>1780.1666666666667</v>
      </c>
      <c r="AY189" s="51">
        <f t="shared" si="204"/>
        <v>240.32250000000002</v>
      </c>
      <c r="AZ189" s="51">
        <f t="shared" si="205"/>
        <v>53.405000000000001</v>
      </c>
      <c r="BA189" s="51">
        <f t="shared" si="206"/>
        <v>104.34602434283333</v>
      </c>
      <c r="BB189" s="51">
        <f t="shared" si="207"/>
        <v>35.603333333333339</v>
      </c>
      <c r="BC189" s="52">
        <f t="shared" si="164"/>
        <v>0</v>
      </c>
      <c r="BD189" s="97"/>
      <c r="BE189" s="97"/>
      <c r="BF189" s="97">
        <f t="shared" si="208"/>
        <v>356.03333333333336</v>
      </c>
      <c r="BG189" s="97">
        <f t="shared" si="209"/>
        <v>424.32052666666669</v>
      </c>
      <c r="BH189" s="97">
        <f t="shared" si="210"/>
        <v>429.012</v>
      </c>
      <c r="BI189" s="97">
        <f t="shared" si="211"/>
        <v>6308.9999999999991</v>
      </c>
      <c r="BJ189" s="97">
        <f t="shared" si="212"/>
        <v>12729.615800000001</v>
      </c>
      <c r="BK189" s="97">
        <f t="shared" si="213"/>
        <v>96.309237000000024</v>
      </c>
      <c r="BL189" s="97">
        <f t="shared" si="214"/>
        <v>100.75490905700001</v>
      </c>
      <c r="BM189" s="97">
        <f t="shared" si="215"/>
        <v>626.07614605699996</v>
      </c>
      <c r="BN189" s="97">
        <f t="shared" si="165"/>
        <v>0</v>
      </c>
    </row>
    <row r="190" spans="1:66" s="179" customFormat="1" ht="22.5" customHeight="1" x14ac:dyDescent="0.25">
      <c r="A190" s="96">
        <v>161</v>
      </c>
      <c r="B190" s="17">
        <v>29</v>
      </c>
      <c r="C190" s="5" t="s">
        <v>43</v>
      </c>
      <c r="D190" s="5" t="s">
        <v>44</v>
      </c>
      <c r="E190" s="6">
        <v>15</v>
      </c>
      <c r="F190" s="6">
        <v>539</v>
      </c>
      <c r="G190" s="168">
        <v>1988</v>
      </c>
      <c r="H190" s="169" t="s">
        <v>576</v>
      </c>
      <c r="I190" s="2" t="s">
        <v>515</v>
      </c>
      <c r="J190" s="2" t="s">
        <v>467</v>
      </c>
      <c r="K190" s="170">
        <v>41428</v>
      </c>
      <c r="L190" s="180">
        <v>6</v>
      </c>
      <c r="M190" s="180">
        <v>12</v>
      </c>
      <c r="N190" s="172" t="s">
        <v>63</v>
      </c>
      <c r="O190" s="173" t="s">
        <v>253</v>
      </c>
      <c r="P190" s="18" t="s">
        <v>248</v>
      </c>
      <c r="Q190" s="14" t="s">
        <v>469</v>
      </c>
      <c r="R190" s="2">
        <v>2</v>
      </c>
      <c r="S190" s="175">
        <v>10681</v>
      </c>
      <c r="T190" s="175">
        <v>450</v>
      </c>
      <c r="U190" s="176">
        <f t="shared" si="191"/>
        <v>11131</v>
      </c>
      <c r="V190" s="72"/>
      <c r="W190" s="9">
        <f t="shared" si="192"/>
        <v>1780.1666666666667</v>
      </c>
      <c r="X190" s="10">
        <f t="shared" si="193"/>
        <v>18551.666666666668</v>
      </c>
      <c r="Y190" s="4">
        <f t="shared" si="194"/>
        <v>5340.5</v>
      </c>
      <c r="Z190" s="4">
        <f t="shared" si="195"/>
        <v>1441.9350000000002</v>
      </c>
      <c r="AA190" s="4">
        <f t="shared" si="196"/>
        <v>320.43</v>
      </c>
      <c r="AB190" s="11">
        <f t="shared" si="197"/>
        <v>626.07614605699996</v>
      </c>
      <c r="AC190" s="4">
        <f t="shared" si="198"/>
        <v>213.62</v>
      </c>
      <c r="AD190" s="182">
        <v>946</v>
      </c>
      <c r="AE190" s="182">
        <v>70</v>
      </c>
      <c r="AF190" s="241">
        <f t="shared" si="199"/>
        <v>1016</v>
      </c>
      <c r="AG190" s="178">
        <v>654</v>
      </c>
      <c r="AH190" s="178">
        <v>30</v>
      </c>
      <c r="AI190" s="240">
        <f t="shared" si="216"/>
        <v>684</v>
      </c>
      <c r="AJ190" s="12"/>
      <c r="AK190" s="4"/>
      <c r="AL190" s="4"/>
      <c r="AM190" s="4"/>
      <c r="AN190" s="4"/>
      <c r="AO190" s="4"/>
      <c r="AP190" s="4"/>
      <c r="AQ190" s="4"/>
      <c r="AR190" s="20"/>
      <c r="AS190" s="20"/>
      <c r="AT190" s="4">
        <f t="shared" si="200"/>
        <v>2213.8435243428339</v>
      </c>
      <c r="AU190" s="4">
        <f t="shared" si="201"/>
        <v>15333.061146057</v>
      </c>
      <c r="AV190" s="4">
        <f t="shared" si="202"/>
        <v>211882.91061036015</v>
      </c>
      <c r="AW190" s="33"/>
      <c r="AX190" s="51">
        <f t="shared" si="203"/>
        <v>1780.1666666666667</v>
      </c>
      <c r="AY190" s="51">
        <f t="shared" si="204"/>
        <v>240.32250000000002</v>
      </c>
      <c r="AZ190" s="51">
        <f t="shared" si="205"/>
        <v>53.405000000000001</v>
      </c>
      <c r="BA190" s="51">
        <f t="shared" si="206"/>
        <v>104.34602434283333</v>
      </c>
      <c r="BB190" s="51">
        <f t="shared" si="207"/>
        <v>35.603333333333339</v>
      </c>
      <c r="BC190" s="52">
        <f t="shared" si="164"/>
        <v>0</v>
      </c>
      <c r="BD190" s="97"/>
      <c r="BE190" s="97"/>
      <c r="BF190" s="97">
        <f t="shared" si="208"/>
        <v>356.03333333333336</v>
      </c>
      <c r="BG190" s="97">
        <f t="shared" si="209"/>
        <v>424.32052666666669</v>
      </c>
      <c r="BH190" s="97">
        <f t="shared" si="210"/>
        <v>429.012</v>
      </c>
      <c r="BI190" s="97">
        <f t="shared" si="211"/>
        <v>6308.9999999999991</v>
      </c>
      <c r="BJ190" s="97">
        <f t="shared" si="212"/>
        <v>12729.615800000001</v>
      </c>
      <c r="BK190" s="97">
        <f t="shared" si="213"/>
        <v>96.309237000000024</v>
      </c>
      <c r="BL190" s="97">
        <f t="shared" si="214"/>
        <v>100.75490905700001</v>
      </c>
      <c r="BM190" s="97">
        <f t="shared" si="215"/>
        <v>626.07614605699996</v>
      </c>
      <c r="BN190" s="97">
        <f t="shared" si="165"/>
        <v>0</v>
      </c>
    </row>
    <row r="191" spans="1:66" s="179" customFormat="1" ht="22.5" customHeight="1" x14ac:dyDescent="0.25">
      <c r="A191" s="96">
        <v>162</v>
      </c>
      <c r="B191" s="17">
        <v>29</v>
      </c>
      <c r="C191" s="5" t="s">
        <v>43</v>
      </c>
      <c r="D191" s="5" t="s">
        <v>44</v>
      </c>
      <c r="E191" s="6">
        <v>15</v>
      </c>
      <c r="F191" s="6">
        <v>539</v>
      </c>
      <c r="G191" s="168">
        <v>1995</v>
      </c>
      <c r="H191" s="169" t="s">
        <v>517</v>
      </c>
      <c r="I191" s="2" t="s">
        <v>577</v>
      </c>
      <c r="J191" s="2" t="s">
        <v>467</v>
      </c>
      <c r="K191" s="170">
        <v>41485</v>
      </c>
      <c r="L191" s="180">
        <v>6</v>
      </c>
      <c r="M191" s="180">
        <v>12</v>
      </c>
      <c r="N191" s="172" t="s">
        <v>63</v>
      </c>
      <c r="O191" s="173" t="s">
        <v>253</v>
      </c>
      <c r="P191" s="18" t="s">
        <v>248</v>
      </c>
      <c r="Q191" s="14" t="s">
        <v>469</v>
      </c>
      <c r="R191" s="2">
        <v>2</v>
      </c>
      <c r="S191" s="175">
        <v>10681</v>
      </c>
      <c r="T191" s="175">
        <v>450</v>
      </c>
      <c r="U191" s="176">
        <f t="shared" si="191"/>
        <v>11131</v>
      </c>
      <c r="V191" s="72"/>
      <c r="W191" s="9">
        <f t="shared" si="192"/>
        <v>1780.1666666666667</v>
      </c>
      <c r="X191" s="10">
        <f t="shared" si="193"/>
        <v>18551.666666666668</v>
      </c>
      <c r="Y191" s="4">
        <f t="shared" si="194"/>
        <v>5340.5</v>
      </c>
      <c r="Z191" s="4">
        <f t="shared" si="195"/>
        <v>1441.9350000000002</v>
      </c>
      <c r="AA191" s="4">
        <f t="shared" si="196"/>
        <v>320.43</v>
      </c>
      <c r="AB191" s="11">
        <f t="shared" si="197"/>
        <v>626.07614605699996</v>
      </c>
      <c r="AC191" s="4">
        <f t="shared" si="198"/>
        <v>213.62</v>
      </c>
      <c r="AD191" s="182">
        <v>946</v>
      </c>
      <c r="AE191" s="182">
        <v>70</v>
      </c>
      <c r="AF191" s="241">
        <f t="shared" si="199"/>
        <v>1016</v>
      </c>
      <c r="AG191" s="178">
        <v>654</v>
      </c>
      <c r="AH191" s="178">
        <v>30</v>
      </c>
      <c r="AI191" s="240">
        <f t="shared" si="216"/>
        <v>684</v>
      </c>
      <c r="AJ191" s="12"/>
      <c r="AK191" s="4"/>
      <c r="AL191" s="4"/>
      <c r="AM191" s="4"/>
      <c r="AN191" s="4"/>
      <c r="AO191" s="4"/>
      <c r="AP191" s="4"/>
      <c r="AQ191" s="4"/>
      <c r="AR191" s="20"/>
      <c r="AS191" s="20"/>
      <c r="AT191" s="4">
        <f t="shared" si="200"/>
        <v>2213.8435243428339</v>
      </c>
      <c r="AU191" s="4">
        <f t="shared" si="201"/>
        <v>15333.061146057</v>
      </c>
      <c r="AV191" s="4">
        <f t="shared" si="202"/>
        <v>211882.91061036015</v>
      </c>
      <c r="AW191" s="33"/>
      <c r="AX191" s="51">
        <f t="shared" si="203"/>
        <v>1780.1666666666667</v>
      </c>
      <c r="AY191" s="51">
        <f t="shared" si="204"/>
        <v>240.32250000000002</v>
      </c>
      <c r="AZ191" s="51">
        <f t="shared" si="205"/>
        <v>53.405000000000001</v>
      </c>
      <c r="BA191" s="51">
        <f t="shared" si="206"/>
        <v>104.34602434283333</v>
      </c>
      <c r="BB191" s="51">
        <f t="shared" si="207"/>
        <v>35.603333333333339</v>
      </c>
      <c r="BC191" s="52">
        <f t="shared" si="164"/>
        <v>0</v>
      </c>
      <c r="BD191" s="97"/>
      <c r="BE191" s="97"/>
      <c r="BF191" s="97">
        <f t="shared" si="208"/>
        <v>356.03333333333336</v>
      </c>
      <c r="BG191" s="97">
        <f t="shared" si="209"/>
        <v>424.32052666666669</v>
      </c>
      <c r="BH191" s="97">
        <f t="shared" si="210"/>
        <v>429.012</v>
      </c>
      <c r="BI191" s="97">
        <f t="shared" si="211"/>
        <v>6308.9999999999991</v>
      </c>
      <c r="BJ191" s="97">
        <f t="shared" si="212"/>
        <v>12729.615800000001</v>
      </c>
      <c r="BK191" s="97">
        <f t="shared" si="213"/>
        <v>96.309237000000024</v>
      </c>
      <c r="BL191" s="97">
        <f t="shared" si="214"/>
        <v>100.75490905700001</v>
      </c>
      <c r="BM191" s="97">
        <f t="shared" si="215"/>
        <v>626.07614605699996</v>
      </c>
      <c r="BN191" s="97">
        <f t="shared" si="165"/>
        <v>0</v>
      </c>
    </row>
    <row r="192" spans="1:66" s="179" customFormat="1" x14ac:dyDescent="0.25">
      <c r="A192" s="96">
        <v>163</v>
      </c>
      <c r="B192" s="17">
        <v>29</v>
      </c>
      <c r="C192" s="5" t="s">
        <v>43</v>
      </c>
      <c r="D192" s="5" t="s">
        <v>44</v>
      </c>
      <c r="E192" s="6">
        <v>15</v>
      </c>
      <c r="F192" s="6">
        <v>539</v>
      </c>
      <c r="G192" s="168">
        <v>2009</v>
      </c>
      <c r="H192" s="214" t="s">
        <v>535</v>
      </c>
      <c r="I192" s="17" t="s">
        <v>536</v>
      </c>
      <c r="J192" s="2" t="s">
        <v>467</v>
      </c>
      <c r="K192" s="222">
        <v>41609</v>
      </c>
      <c r="L192" s="180">
        <v>2</v>
      </c>
      <c r="M192" s="180">
        <v>8</v>
      </c>
      <c r="N192" s="172" t="s">
        <v>63</v>
      </c>
      <c r="O192" s="173" t="s">
        <v>318</v>
      </c>
      <c r="P192" s="18" t="s">
        <v>248</v>
      </c>
      <c r="Q192" s="18" t="s">
        <v>533</v>
      </c>
      <c r="R192" s="2">
        <v>2</v>
      </c>
      <c r="S192" s="199">
        <v>8079</v>
      </c>
      <c r="T192" s="199">
        <v>500</v>
      </c>
      <c r="U192" s="200">
        <f t="shared" si="191"/>
        <v>8579</v>
      </c>
      <c r="V192" s="9"/>
      <c r="W192" s="9">
        <f t="shared" si="192"/>
        <v>1346.5</v>
      </c>
      <c r="X192" s="10">
        <f t="shared" si="193"/>
        <v>14298.333333333332</v>
      </c>
      <c r="Y192" s="4">
        <f t="shared" si="194"/>
        <v>4039.5</v>
      </c>
      <c r="Z192" s="4">
        <f t="shared" si="195"/>
        <v>1090.665</v>
      </c>
      <c r="AA192" s="4">
        <f t="shared" si="196"/>
        <v>242.37</v>
      </c>
      <c r="AB192" s="11">
        <f t="shared" si="197"/>
        <v>555.01527366300002</v>
      </c>
      <c r="AC192" s="4">
        <f t="shared" si="198"/>
        <v>161.58000000000001</v>
      </c>
      <c r="AD192" s="225">
        <v>667</v>
      </c>
      <c r="AE192" s="225">
        <v>70</v>
      </c>
      <c r="AF192" s="241">
        <f t="shared" si="199"/>
        <v>737</v>
      </c>
      <c r="AG192" s="200">
        <v>425</v>
      </c>
      <c r="AH192" s="200">
        <v>30</v>
      </c>
      <c r="AI192" s="240">
        <f t="shared" si="216"/>
        <v>455</v>
      </c>
      <c r="AJ192" s="12"/>
      <c r="AK192" s="4"/>
      <c r="AL192" s="4"/>
      <c r="AM192" s="4"/>
      <c r="AN192" s="4"/>
      <c r="AO192" s="4"/>
      <c r="AP192" s="4"/>
      <c r="AQ192" s="4"/>
      <c r="AR192" s="20"/>
      <c r="AS192" s="20"/>
      <c r="AT192" s="4">
        <f>S192/30*5+Z192/30*5+AA192/30*5+AB192/30*5+AC192/30*5</f>
        <v>1688.1050456104999</v>
      </c>
      <c r="AU192" s="4">
        <f t="shared" si="201"/>
        <v>11720.630273663002</v>
      </c>
      <c r="AV192" s="4">
        <f t="shared" si="202"/>
        <v>162020.00166289986</v>
      </c>
      <c r="AW192" s="33"/>
      <c r="AX192" s="51">
        <f t="shared" si="203"/>
        <v>1346.5</v>
      </c>
      <c r="AY192" s="51">
        <f t="shared" si="204"/>
        <v>181.7775</v>
      </c>
      <c r="AZ192" s="51">
        <f t="shared" si="205"/>
        <v>40.394999999999996</v>
      </c>
      <c r="BA192" s="51">
        <f t="shared" si="206"/>
        <v>92.502545610500007</v>
      </c>
      <c r="BB192" s="51">
        <f t="shared" si="207"/>
        <v>26.93</v>
      </c>
      <c r="BC192" s="52">
        <f>+AX192+AY192+AZ192+BA192+BB192-AT192</f>
        <v>0</v>
      </c>
      <c r="BD192" s="97"/>
      <c r="BE192" s="97"/>
      <c r="BF192" s="97">
        <f t="shared" si="208"/>
        <v>269.3</v>
      </c>
      <c r="BG192" s="97">
        <f t="shared" si="209"/>
        <v>320.95174000000003</v>
      </c>
      <c r="BH192" s="97">
        <f t="shared" si="210"/>
        <v>429.012</v>
      </c>
      <c r="BI192" s="97">
        <f t="shared" si="211"/>
        <v>6308.9999999999991</v>
      </c>
      <c r="BJ192" s="97">
        <f t="shared" si="212"/>
        <v>9628.5522000000001</v>
      </c>
      <c r="BK192" s="97">
        <f t="shared" si="213"/>
        <v>49.793283000000017</v>
      </c>
      <c r="BL192" s="97">
        <f t="shared" si="214"/>
        <v>76.209990662999999</v>
      </c>
      <c r="BM192" s="97">
        <f t="shared" si="215"/>
        <v>555.01527366300002</v>
      </c>
      <c r="BN192" s="97">
        <f t="shared" si="165"/>
        <v>0</v>
      </c>
    </row>
    <row r="193" spans="1:66" s="179" customFormat="1" ht="22.5" customHeight="1" x14ac:dyDescent="0.25">
      <c r="A193" s="96">
        <v>164</v>
      </c>
      <c r="B193" s="17">
        <v>29</v>
      </c>
      <c r="C193" s="5" t="s">
        <v>43</v>
      </c>
      <c r="D193" s="5" t="s">
        <v>44</v>
      </c>
      <c r="E193" s="6">
        <v>15</v>
      </c>
      <c r="F193" s="6">
        <v>539</v>
      </c>
      <c r="G193" s="168">
        <v>2022</v>
      </c>
      <c r="H193" s="214" t="s">
        <v>592</v>
      </c>
      <c r="I193" s="17" t="s">
        <v>598</v>
      </c>
      <c r="J193" s="2" t="s">
        <v>458</v>
      </c>
      <c r="K193" s="222">
        <v>41731</v>
      </c>
      <c r="L193" s="180">
        <v>13</v>
      </c>
      <c r="M193" s="180">
        <v>8</v>
      </c>
      <c r="N193" s="172" t="s">
        <v>45</v>
      </c>
      <c r="O193" s="173" t="s">
        <v>645</v>
      </c>
      <c r="P193" s="18" t="s">
        <v>248</v>
      </c>
      <c r="Q193" s="14" t="s">
        <v>469</v>
      </c>
      <c r="R193" s="2">
        <v>2</v>
      </c>
      <c r="S193" s="239">
        <v>12814</v>
      </c>
      <c r="T193" s="239">
        <v>400</v>
      </c>
      <c r="U193" s="240">
        <f t="shared" si="191"/>
        <v>13214</v>
      </c>
      <c r="V193" s="9"/>
      <c r="W193" s="9">
        <f t="shared" si="192"/>
        <v>2135.6666666666665</v>
      </c>
      <c r="X193" s="10">
        <f t="shared" si="193"/>
        <v>22023.333333333332</v>
      </c>
      <c r="Y193" s="4">
        <f t="shared" si="194"/>
        <v>6407</v>
      </c>
      <c r="Z193" s="4">
        <f t="shared" si="195"/>
        <v>1729.89</v>
      </c>
      <c r="AA193" s="4">
        <f t="shared" si="196"/>
        <v>384.41999999999996</v>
      </c>
      <c r="AB193" s="11">
        <f t="shared" si="197"/>
        <v>684.32858295800008</v>
      </c>
      <c r="AC193" s="4">
        <f t="shared" si="198"/>
        <v>256.28000000000003</v>
      </c>
      <c r="AD193" s="241">
        <v>1128</v>
      </c>
      <c r="AE193" s="241"/>
      <c r="AF193" s="241">
        <f t="shared" si="199"/>
        <v>1128</v>
      </c>
      <c r="AG193" s="240">
        <v>703</v>
      </c>
      <c r="AH193" s="240"/>
      <c r="AI193" s="240">
        <f t="shared" si="216"/>
        <v>703</v>
      </c>
      <c r="AJ193" s="12"/>
      <c r="AK193" s="4"/>
      <c r="AL193" s="4"/>
      <c r="AM193" s="4"/>
      <c r="AN193" s="4"/>
      <c r="AO193" s="4"/>
      <c r="AP193" s="4"/>
      <c r="AQ193" s="4"/>
      <c r="AR193" s="20"/>
      <c r="AS193" s="20"/>
      <c r="AT193" s="4">
        <f t="shared" si="200"/>
        <v>2644.8197638263332</v>
      </c>
      <c r="AU193" s="4">
        <f t="shared" si="201"/>
        <v>18099.918582958002</v>
      </c>
      <c r="AV193" s="4">
        <f t="shared" si="202"/>
        <v>250409.84275932235</v>
      </c>
      <c r="AW193" s="33"/>
      <c r="AX193" s="51">
        <f t="shared" si="203"/>
        <v>2135.6666666666665</v>
      </c>
      <c r="AY193" s="51">
        <f t="shared" si="204"/>
        <v>288.315</v>
      </c>
      <c r="AZ193" s="51">
        <f t="shared" si="205"/>
        <v>64.069999999999993</v>
      </c>
      <c r="BA193" s="51">
        <f t="shared" si="206"/>
        <v>114.05476382633336</v>
      </c>
      <c r="BB193" s="51">
        <f t="shared" si="207"/>
        <v>42.713333333333331</v>
      </c>
      <c r="BC193" s="52">
        <f t="shared" si="164"/>
        <v>0</v>
      </c>
      <c r="BD193" s="97"/>
      <c r="BE193" s="97"/>
      <c r="BF193" s="97">
        <f t="shared" si="208"/>
        <v>427.13333333333333</v>
      </c>
      <c r="BG193" s="97">
        <f t="shared" si="209"/>
        <v>509.05750666666665</v>
      </c>
      <c r="BH193" s="97">
        <f t="shared" si="210"/>
        <v>429.012</v>
      </c>
      <c r="BI193" s="97">
        <f t="shared" si="211"/>
        <v>6308.9999999999991</v>
      </c>
      <c r="BJ193" s="97">
        <f t="shared" si="212"/>
        <v>15271.725199999999</v>
      </c>
      <c r="BK193" s="97">
        <f t="shared" si="213"/>
        <v>134.440878</v>
      </c>
      <c r="BL193" s="97">
        <f t="shared" si="214"/>
        <v>120.875704958</v>
      </c>
      <c r="BM193" s="97">
        <f t="shared" si="215"/>
        <v>684.32858295800008</v>
      </c>
      <c r="BN193" s="97">
        <f t="shared" si="165"/>
        <v>0</v>
      </c>
    </row>
    <row r="194" spans="1:66" s="179" customFormat="1" ht="22.5" customHeight="1" x14ac:dyDescent="0.25">
      <c r="A194" s="96">
        <v>165</v>
      </c>
      <c r="B194" s="17">
        <v>29</v>
      </c>
      <c r="C194" s="5" t="s">
        <v>43</v>
      </c>
      <c r="D194" s="5" t="s">
        <v>44</v>
      </c>
      <c r="E194" s="6">
        <v>15</v>
      </c>
      <c r="F194" s="6">
        <v>539</v>
      </c>
      <c r="G194" s="168">
        <v>2023</v>
      </c>
      <c r="H194" s="169" t="s">
        <v>595</v>
      </c>
      <c r="I194" s="17" t="s">
        <v>596</v>
      </c>
      <c r="J194" s="2" t="s">
        <v>467</v>
      </c>
      <c r="K194" s="222">
        <v>41730</v>
      </c>
      <c r="L194" s="180">
        <v>6</v>
      </c>
      <c r="M194" s="180">
        <v>12</v>
      </c>
      <c r="N194" s="172" t="s">
        <v>63</v>
      </c>
      <c r="O194" s="173" t="s">
        <v>253</v>
      </c>
      <c r="P194" s="18" t="s">
        <v>248</v>
      </c>
      <c r="Q194" s="14" t="s">
        <v>469</v>
      </c>
      <c r="R194" s="2">
        <v>2</v>
      </c>
      <c r="S194" s="175">
        <v>10681</v>
      </c>
      <c r="T194" s="175">
        <v>450</v>
      </c>
      <c r="U194" s="176">
        <f t="shared" si="191"/>
        <v>11131</v>
      </c>
      <c r="V194" s="9"/>
      <c r="W194" s="9">
        <f>+S194/30*20*0.25</f>
        <v>1780.1666666666667</v>
      </c>
      <c r="X194" s="10">
        <f>+U194/30*50</f>
        <v>18551.666666666668</v>
      </c>
      <c r="Y194" s="4">
        <f>S194/2</f>
        <v>5340.5</v>
      </c>
      <c r="Z194" s="4">
        <f t="shared" si="195"/>
        <v>1441.9350000000002</v>
      </c>
      <c r="AA194" s="4">
        <f>S194*0.03</f>
        <v>320.43</v>
      </c>
      <c r="AB194" s="11">
        <f t="shared" si="197"/>
        <v>626.07614605699996</v>
      </c>
      <c r="AC194" s="4">
        <f>S194*2%</f>
        <v>213.62</v>
      </c>
      <c r="AD194" s="182">
        <v>946</v>
      </c>
      <c r="AE194" s="182">
        <v>70</v>
      </c>
      <c r="AF194" s="241">
        <f t="shared" si="199"/>
        <v>1016</v>
      </c>
      <c r="AG194" s="178">
        <v>654</v>
      </c>
      <c r="AH194" s="178">
        <v>30</v>
      </c>
      <c r="AI194" s="240">
        <f t="shared" si="216"/>
        <v>684</v>
      </c>
      <c r="AJ194" s="12"/>
      <c r="AK194" s="4"/>
      <c r="AL194" s="4"/>
      <c r="AM194" s="4"/>
      <c r="AN194" s="4"/>
      <c r="AO194" s="4"/>
      <c r="AP194" s="4"/>
      <c r="AQ194" s="4"/>
      <c r="AR194" s="20"/>
      <c r="AS194" s="20"/>
      <c r="AT194" s="4">
        <f>S194/30*5+Z194/30*5+AA194/30*5+AB194/30*5+AC194/30*5</f>
        <v>2213.8435243428339</v>
      </c>
      <c r="AU194" s="4">
        <f t="shared" si="201"/>
        <v>15333.061146057</v>
      </c>
      <c r="AV194" s="4">
        <f>(AU194*12)+W194+X194+Y194+AT194+AJ194+AR194</f>
        <v>211882.91061036015</v>
      </c>
      <c r="AW194" s="33"/>
      <c r="AX194" s="51">
        <f t="shared" si="203"/>
        <v>1780.1666666666667</v>
      </c>
      <c r="AY194" s="51">
        <f t="shared" si="204"/>
        <v>240.32250000000002</v>
      </c>
      <c r="AZ194" s="51">
        <f t="shared" si="205"/>
        <v>53.405000000000001</v>
      </c>
      <c r="BA194" s="51">
        <f t="shared" si="206"/>
        <v>104.34602434283333</v>
      </c>
      <c r="BB194" s="51">
        <f t="shared" si="207"/>
        <v>35.603333333333339</v>
      </c>
      <c r="BC194" s="52">
        <f t="shared" si="164"/>
        <v>0</v>
      </c>
      <c r="BD194" s="97"/>
      <c r="BE194" s="97"/>
      <c r="BF194" s="97">
        <f t="shared" si="208"/>
        <v>356.03333333333336</v>
      </c>
      <c r="BG194" s="97">
        <f t="shared" si="209"/>
        <v>424.32052666666669</v>
      </c>
      <c r="BH194" s="97">
        <f t="shared" si="210"/>
        <v>429.012</v>
      </c>
      <c r="BI194" s="97">
        <f t="shared" si="211"/>
        <v>6308.9999999999991</v>
      </c>
      <c r="BJ194" s="97">
        <f t="shared" si="212"/>
        <v>12729.615800000001</v>
      </c>
      <c r="BK194" s="97">
        <f t="shared" si="213"/>
        <v>96.309237000000024</v>
      </c>
      <c r="BL194" s="97">
        <f t="shared" si="214"/>
        <v>100.75490905700001</v>
      </c>
      <c r="BM194" s="97">
        <f t="shared" si="215"/>
        <v>626.07614605699996</v>
      </c>
      <c r="BN194" s="97">
        <f t="shared" si="165"/>
        <v>0</v>
      </c>
    </row>
    <row r="195" spans="1:66" s="179" customFormat="1" ht="22.5" customHeight="1" x14ac:dyDescent="0.25">
      <c r="A195" s="96">
        <v>166</v>
      </c>
      <c r="B195" s="17">
        <v>29</v>
      </c>
      <c r="C195" s="5" t="s">
        <v>43</v>
      </c>
      <c r="D195" s="5" t="s">
        <v>44</v>
      </c>
      <c r="E195" s="6">
        <v>15</v>
      </c>
      <c r="F195" s="6">
        <v>539</v>
      </c>
      <c r="G195" s="168">
        <v>2034</v>
      </c>
      <c r="H195" s="169" t="s">
        <v>613</v>
      </c>
      <c r="I195" s="17" t="s">
        <v>614</v>
      </c>
      <c r="J195" s="2" t="s">
        <v>467</v>
      </c>
      <c r="K195" s="222">
        <v>41859</v>
      </c>
      <c r="L195" s="180">
        <v>6</v>
      </c>
      <c r="M195" s="180">
        <v>12</v>
      </c>
      <c r="N195" s="172" t="s">
        <v>63</v>
      </c>
      <c r="O195" s="173" t="s">
        <v>253</v>
      </c>
      <c r="P195" s="18" t="s">
        <v>248</v>
      </c>
      <c r="Q195" s="14" t="s">
        <v>469</v>
      </c>
      <c r="R195" s="2">
        <v>2</v>
      </c>
      <c r="S195" s="175">
        <v>10681</v>
      </c>
      <c r="T195" s="175">
        <v>450</v>
      </c>
      <c r="U195" s="176">
        <f t="shared" si="191"/>
        <v>11131</v>
      </c>
      <c r="V195" s="9"/>
      <c r="W195" s="9">
        <f>+S195/30*20*0.25</f>
        <v>1780.1666666666667</v>
      </c>
      <c r="X195" s="10">
        <f>+U195/30*50</f>
        <v>18551.666666666668</v>
      </c>
      <c r="Y195" s="4">
        <f>S195/2</f>
        <v>5340.5</v>
      </c>
      <c r="Z195" s="4">
        <f t="shared" si="195"/>
        <v>1441.9350000000002</v>
      </c>
      <c r="AA195" s="4">
        <f>S195*0.03</f>
        <v>320.43</v>
      </c>
      <c r="AB195" s="11">
        <f t="shared" si="197"/>
        <v>626.07614605699996</v>
      </c>
      <c r="AC195" s="4">
        <f>S195*2%</f>
        <v>213.62</v>
      </c>
      <c r="AD195" s="182">
        <v>946</v>
      </c>
      <c r="AE195" s="182">
        <v>70</v>
      </c>
      <c r="AF195" s="241">
        <f t="shared" si="199"/>
        <v>1016</v>
      </c>
      <c r="AG195" s="178">
        <v>654</v>
      </c>
      <c r="AH195" s="178">
        <v>30</v>
      </c>
      <c r="AI195" s="240">
        <f t="shared" si="216"/>
        <v>684</v>
      </c>
      <c r="AJ195" s="12"/>
      <c r="AK195" s="4"/>
      <c r="AL195" s="4"/>
      <c r="AM195" s="4"/>
      <c r="AN195" s="4"/>
      <c r="AO195" s="4"/>
      <c r="AP195" s="4"/>
      <c r="AQ195" s="4"/>
      <c r="AR195" s="20"/>
      <c r="AS195" s="20"/>
      <c r="AT195" s="4">
        <f>S195/30*5+Z195/30*5+AA195/30*5+AB195/30*5+AC195/30*5</f>
        <v>2213.8435243428339</v>
      </c>
      <c r="AU195" s="4">
        <f t="shared" si="201"/>
        <v>15333.061146057</v>
      </c>
      <c r="AV195" s="4">
        <f>(AU195*12)+W195+X195+Y195+AT195+AJ195+AR195</f>
        <v>211882.91061036015</v>
      </c>
      <c r="AW195" s="33"/>
      <c r="AX195" s="51">
        <f t="shared" si="203"/>
        <v>1780.1666666666667</v>
      </c>
      <c r="AY195" s="51">
        <f t="shared" si="204"/>
        <v>240.32250000000002</v>
      </c>
      <c r="AZ195" s="51">
        <f t="shared" si="205"/>
        <v>53.405000000000001</v>
      </c>
      <c r="BA195" s="51">
        <f t="shared" si="206"/>
        <v>104.34602434283333</v>
      </c>
      <c r="BB195" s="51">
        <f t="shared" si="207"/>
        <v>35.603333333333339</v>
      </c>
      <c r="BC195" s="52">
        <f t="shared" si="164"/>
        <v>0</v>
      </c>
      <c r="BD195" s="97"/>
      <c r="BE195" s="97"/>
      <c r="BF195" s="97">
        <f t="shared" si="208"/>
        <v>356.03333333333336</v>
      </c>
      <c r="BG195" s="97">
        <f t="shared" si="209"/>
        <v>424.32052666666669</v>
      </c>
      <c r="BH195" s="97">
        <f t="shared" si="210"/>
        <v>429.012</v>
      </c>
      <c r="BI195" s="97">
        <f t="shared" si="211"/>
        <v>6308.9999999999991</v>
      </c>
      <c r="BJ195" s="97">
        <f t="shared" si="212"/>
        <v>12729.615800000001</v>
      </c>
      <c r="BK195" s="97">
        <f t="shared" si="213"/>
        <v>96.309237000000024</v>
      </c>
      <c r="BL195" s="97">
        <f t="shared" si="214"/>
        <v>100.75490905700001</v>
      </c>
      <c r="BM195" s="97">
        <f t="shared" si="215"/>
        <v>626.07614605699996</v>
      </c>
      <c r="BN195" s="97">
        <f t="shared" si="165"/>
        <v>0</v>
      </c>
    </row>
    <row r="196" spans="1:66" s="179" customFormat="1" ht="22.5" customHeight="1" x14ac:dyDescent="0.25">
      <c r="A196" s="96">
        <v>167</v>
      </c>
      <c r="B196" s="17">
        <v>29</v>
      </c>
      <c r="C196" s="5" t="s">
        <v>43</v>
      </c>
      <c r="D196" s="5" t="s">
        <v>44</v>
      </c>
      <c r="E196" s="6">
        <v>15</v>
      </c>
      <c r="F196" s="6">
        <v>539</v>
      </c>
      <c r="G196" s="168">
        <v>2047</v>
      </c>
      <c r="H196" s="169" t="s">
        <v>627</v>
      </c>
      <c r="I196" s="2" t="s">
        <v>628</v>
      </c>
      <c r="J196" s="2" t="s">
        <v>467</v>
      </c>
      <c r="K196" s="170">
        <v>41944</v>
      </c>
      <c r="L196" s="180">
        <v>5</v>
      </c>
      <c r="M196" s="180">
        <v>12</v>
      </c>
      <c r="N196" s="172" t="s">
        <v>63</v>
      </c>
      <c r="O196" s="173" t="s">
        <v>283</v>
      </c>
      <c r="P196" s="18" t="s">
        <v>248</v>
      </c>
      <c r="Q196" s="14" t="s">
        <v>469</v>
      </c>
      <c r="R196" s="2">
        <v>2</v>
      </c>
      <c r="S196" s="175">
        <v>10050</v>
      </c>
      <c r="T196" s="175">
        <v>450</v>
      </c>
      <c r="U196" s="176">
        <f t="shared" si="191"/>
        <v>10500</v>
      </c>
      <c r="V196" s="9"/>
      <c r="W196" s="9">
        <f>+S196/30*20*0.25</f>
        <v>1675</v>
      </c>
      <c r="X196" s="10">
        <f>+U196/30*50</f>
        <v>17500</v>
      </c>
      <c r="Y196" s="4">
        <f>S196/2</f>
        <v>5025</v>
      </c>
      <c r="Z196" s="4">
        <f t="shared" si="195"/>
        <v>1356.75</v>
      </c>
      <c r="AA196" s="4">
        <f>S196*0.03</f>
        <v>301.5</v>
      </c>
      <c r="AB196" s="11">
        <f t="shared" si="197"/>
        <v>608.84347485000001</v>
      </c>
      <c r="AC196" s="4">
        <f>S196*2%</f>
        <v>201</v>
      </c>
      <c r="AD196" s="182">
        <v>833</v>
      </c>
      <c r="AE196" s="182">
        <v>70</v>
      </c>
      <c r="AF196" s="241">
        <f t="shared" si="199"/>
        <v>903</v>
      </c>
      <c r="AG196" s="178">
        <v>519</v>
      </c>
      <c r="AH196" s="178">
        <v>30</v>
      </c>
      <c r="AI196" s="240">
        <f t="shared" si="216"/>
        <v>549</v>
      </c>
      <c r="AJ196" s="12"/>
      <c r="AK196" s="4"/>
      <c r="AL196" s="4"/>
      <c r="AM196" s="4"/>
      <c r="AN196" s="4"/>
      <c r="AO196" s="4"/>
      <c r="AP196" s="4"/>
      <c r="AQ196" s="4"/>
      <c r="AR196" s="20"/>
      <c r="AS196" s="20"/>
      <c r="AT196" s="4">
        <f>S196/30*5+Z196/30*5+AA196/30*5+AB196/30*5+AC196/30*5</f>
        <v>2086.3489124749999</v>
      </c>
      <c r="AU196" s="4">
        <f>+U196+V196+Z196+AA196+AB196+AC196+AD196+AG196+AO196</f>
        <v>14320.09347485</v>
      </c>
      <c r="AV196" s="4">
        <f>(AU196*12)+W196+X196+Y196+AT196+AJ196+AR196</f>
        <v>198127.47061067499</v>
      </c>
      <c r="AW196" s="33"/>
      <c r="AX196" s="51">
        <f t="shared" si="203"/>
        <v>1675</v>
      </c>
      <c r="AY196" s="51">
        <f t="shared" si="204"/>
        <v>226.12500000000003</v>
      </c>
      <c r="AZ196" s="51">
        <f t="shared" si="205"/>
        <v>50.25</v>
      </c>
      <c r="BA196" s="51">
        <f t="shared" si="206"/>
        <v>101.47391247499999</v>
      </c>
      <c r="BB196" s="51">
        <f t="shared" si="207"/>
        <v>33.5</v>
      </c>
      <c r="BC196" s="52">
        <f t="shared" si="164"/>
        <v>0</v>
      </c>
      <c r="BD196" s="97"/>
      <c r="BE196" s="97"/>
      <c r="BF196" s="97">
        <f t="shared" si="208"/>
        <v>335</v>
      </c>
      <c r="BG196" s="97">
        <f t="shared" si="209"/>
        <v>399.25299999999999</v>
      </c>
      <c r="BH196" s="97">
        <f t="shared" si="210"/>
        <v>429.012</v>
      </c>
      <c r="BI196" s="97">
        <f t="shared" si="211"/>
        <v>6308.9999999999991</v>
      </c>
      <c r="BJ196" s="97">
        <f t="shared" si="212"/>
        <v>11977.59</v>
      </c>
      <c r="BK196" s="97">
        <f t="shared" si="213"/>
        <v>85.028850000000006</v>
      </c>
      <c r="BL196" s="97">
        <f t="shared" si="214"/>
        <v>94.802624850000001</v>
      </c>
      <c r="BM196" s="97">
        <f t="shared" si="215"/>
        <v>608.84347485000001</v>
      </c>
      <c r="BN196" s="97">
        <f t="shared" si="165"/>
        <v>0</v>
      </c>
    </row>
    <row r="197" spans="1:66" s="179" customFormat="1" ht="22.5" customHeight="1" x14ac:dyDescent="0.25">
      <c r="A197" s="96">
        <v>168</v>
      </c>
      <c r="B197" s="17">
        <v>29</v>
      </c>
      <c r="C197" s="5" t="s">
        <v>43</v>
      </c>
      <c r="D197" s="5" t="s">
        <v>44</v>
      </c>
      <c r="E197" s="6">
        <v>15</v>
      </c>
      <c r="F197" s="6">
        <v>539</v>
      </c>
      <c r="G197" s="168"/>
      <c r="H197" s="169" t="s">
        <v>490</v>
      </c>
      <c r="I197" s="17"/>
      <c r="J197" s="2"/>
      <c r="K197" s="222"/>
      <c r="L197" s="180">
        <v>2</v>
      </c>
      <c r="M197" s="180">
        <v>12</v>
      </c>
      <c r="N197" s="172" t="s">
        <v>63</v>
      </c>
      <c r="O197" s="173" t="s">
        <v>312</v>
      </c>
      <c r="P197" s="18" t="s">
        <v>248</v>
      </c>
      <c r="Q197" s="18" t="s">
        <v>533</v>
      </c>
      <c r="R197" s="2">
        <v>2</v>
      </c>
      <c r="S197" s="175">
        <v>11219</v>
      </c>
      <c r="T197" s="175">
        <v>500</v>
      </c>
      <c r="U197" s="176">
        <f>SUM(S197+T197)</f>
        <v>11719</v>
      </c>
      <c r="V197" s="33"/>
      <c r="W197" s="9">
        <f>+S197/30*20*0.25</f>
        <v>1869.8333333333333</v>
      </c>
      <c r="X197" s="10">
        <f>+U197/30*50</f>
        <v>19531.666666666668</v>
      </c>
      <c r="Y197" s="4">
        <f>S197/2</f>
        <v>5609.5</v>
      </c>
      <c r="Z197" s="4">
        <f>S197*13.5%</f>
        <v>1514.5650000000001</v>
      </c>
      <c r="AA197" s="4">
        <f>S197*0.03</f>
        <v>336.57</v>
      </c>
      <c r="AB197" s="11">
        <f>+BM197</f>
        <v>640.76897824299999</v>
      </c>
      <c r="AC197" s="4">
        <f>S197*2%</f>
        <v>224.38</v>
      </c>
      <c r="AD197" s="182">
        <v>981</v>
      </c>
      <c r="AE197" s="182">
        <v>70</v>
      </c>
      <c r="AF197" s="241">
        <f t="shared" si="199"/>
        <v>1051</v>
      </c>
      <c r="AG197" s="178">
        <v>618</v>
      </c>
      <c r="AH197" s="178">
        <v>30</v>
      </c>
      <c r="AI197" s="240">
        <f t="shared" si="216"/>
        <v>648</v>
      </c>
      <c r="AJ197" s="12"/>
      <c r="AK197" s="4"/>
      <c r="AL197" s="4"/>
      <c r="AM197" s="4"/>
      <c r="AN197" s="4"/>
      <c r="AO197" s="4"/>
      <c r="AP197" s="4"/>
      <c r="AQ197" s="4"/>
      <c r="AR197" s="20"/>
      <c r="AS197" s="20"/>
      <c r="AT197" s="4">
        <f>S197/30*5+Z197/30*5+AA197/30*5+AB197/30*5+AC197/30*5</f>
        <v>2322.5473297071662</v>
      </c>
      <c r="AU197" s="4">
        <f>+U197+V124+Z197+AA197+AB197+AC197+AD197+AG197+AO197</f>
        <v>16174.483978243001</v>
      </c>
      <c r="AV197" s="4">
        <f>(AU197*12)+W197+X197+Y197+AT197+AJ197+AR197</f>
        <v>223427.35506862318</v>
      </c>
      <c r="AW197" s="33"/>
      <c r="AX197" s="51">
        <f t="shared" si="203"/>
        <v>1869.8333333333333</v>
      </c>
      <c r="AY197" s="51">
        <f>S197/30*5*0.135</f>
        <v>252.42750000000001</v>
      </c>
      <c r="AZ197" s="51">
        <f t="shared" si="205"/>
        <v>56.094999999999999</v>
      </c>
      <c r="BA197" s="51">
        <f t="shared" si="206"/>
        <v>106.79482970716666</v>
      </c>
      <c r="BB197" s="51">
        <f t="shared" si="207"/>
        <v>37.396666666666668</v>
      </c>
      <c r="BC197" s="52">
        <f t="shared" si="164"/>
        <v>0</v>
      </c>
      <c r="BD197" s="97"/>
      <c r="BE197" s="97"/>
      <c r="BF197" s="97">
        <f>S197/30</f>
        <v>373.96666666666664</v>
      </c>
      <c r="BG197" s="97">
        <f>BF197*1.1918</f>
        <v>445.69347333333332</v>
      </c>
      <c r="BH197" s="97">
        <f t="shared" si="210"/>
        <v>429.012</v>
      </c>
      <c r="BI197" s="97">
        <f t="shared" si="211"/>
        <v>6308.9999999999991</v>
      </c>
      <c r="BJ197" s="97">
        <f>BG197*30</f>
        <v>13370.804199999999</v>
      </c>
      <c r="BK197" s="97">
        <f>(BJ197-BI197)*1.5%</f>
        <v>105.92706299999999</v>
      </c>
      <c r="BL197" s="97">
        <f>BG197*30*0.7915%</f>
        <v>105.82991524299999</v>
      </c>
      <c r="BM197" s="97">
        <f>BH197+BK197+BL197</f>
        <v>640.76897824299999</v>
      </c>
      <c r="BN197" s="97">
        <f>+BM197-AB197</f>
        <v>0</v>
      </c>
    </row>
    <row r="198" spans="1:66" s="179" customFormat="1" ht="22.5" customHeight="1" x14ac:dyDescent="0.25">
      <c r="A198" s="96">
        <v>169</v>
      </c>
      <c r="B198" s="17">
        <v>29</v>
      </c>
      <c r="C198" s="5" t="s">
        <v>43</v>
      </c>
      <c r="D198" s="5" t="s">
        <v>44</v>
      </c>
      <c r="E198" s="6">
        <v>15</v>
      </c>
      <c r="F198" s="6">
        <v>539</v>
      </c>
      <c r="G198" s="168"/>
      <c r="H198" s="169" t="s">
        <v>540</v>
      </c>
      <c r="I198" s="17"/>
      <c r="J198" s="2"/>
      <c r="K198" s="222"/>
      <c r="L198" s="180">
        <v>5</v>
      </c>
      <c r="M198" s="180">
        <v>12</v>
      </c>
      <c r="N198" s="172" t="s">
        <v>63</v>
      </c>
      <c r="O198" s="173" t="s">
        <v>283</v>
      </c>
      <c r="P198" s="18" t="s">
        <v>248</v>
      </c>
      <c r="Q198" s="14" t="s">
        <v>469</v>
      </c>
      <c r="R198" s="2">
        <v>2</v>
      </c>
      <c r="S198" s="175">
        <v>10050</v>
      </c>
      <c r="T198" s="175">
        <v>450</v>
      </c>
      <c r="U198" s="176">
        <f t="shared" si="191"/>
        <v>10500</v>
      </c>
      <c r="V198" s="9"/>
      <c r="W198" s="9">
        <f t="shared" si="192"/>
        <v>1675</v>
      </c>
      <c r="X198" s="10">
        <f t="shared" si="193"/>
        <v>17500</v>
      </c>
      <c r="Y198" s="4">
        <f t="shared" si="194"/>
        <v>5025</v>
      </c>
      <c r="Z198" s="4">
        <f t="shared" si="195"/>
        <v>1356.75</v>
      </c>
      <c r="AA198" s="4">
        <f t="shared" si="196"/>
        <v>301.5</v>
      </c>
      <c r="AB198" s="11">
        <f t="shared" si="197"/>
        <v>608.84347485000001</v>
      </c>
      <c r="AC198" s="4">
        <f t="shared" si="198"/>
        <v>201</v>
      </c>
      <c r="AD198" s="182">
        <v>833</v>
      </c>
      <c r="AE198" s="182">
        <v>70</v>
      </c>
      <c r="AF198" s="241">
        <f t="shared" si="199"/>
        <v>903</v>
      </c>
      <c r="AG198" s="178">
        <v>519</v>
      </c>
      <c r="AH198" s="178">
        <v>30</v>
      </c>
      <c r="AI198" s="240">
        <f t="shared" si="216"/>
        <v>549</v>
      </c>
      <c r="AJ198" s="12"/>
      <c r="AK198" s="4"/>
      <c r="AL198" s="4"/>
      <c r="AM198" s="4"/>
      <c r="AN198" s="4"/>
      <c r="AO198" s="4"/>
      <c r="AP198" s="4"/>
      <c r="AQ198" s="4"/>
      <c r="AR198" s="20"/>
      <c r="AS198" s="20"/>
      <c r="AT198" s="4">
        <f t="shared" si="200"/>
        <v>2086.3489124749999</v>
      </c>
      <c r="AU198" s="4">
        <f t="shared" si="201"/>
        <v>14320.09347485</v>
      </c>
      <c r="AV198" s="4">
        <f t="shared" si="202"/>
        <v>198127.47061067499</v>
      </c>
      <c r="AW198" s="33"/>
      <c r="AX198" s="51">
        <f t="shared" si="203"/>
        <v>1675</v>
      </c>
      <c r="AY198" s="51">
        <f t="shared" si="204"/>
        <v>226.12500000000003</v>
      </c>
      <c r="AZ198" s="51">
        <f t="shared" si="205"/>
        <v>50.25</v>
      </c>
      <c r="BA198" s="51">
        <f t="shared" si="206"/>
        <v>101.47391247499999</v>
      </c>
      <c r="BB198" s="51">
        <f t="shared" si="207"/>
        <v>33.5</v>
      </c>
      <c r="BC198" s="52">
        <f t="shared" si="164"/>
        <v>0</v>
      </c>
      <c r="BD198" s="97"/>
      <c r="BE198" s="97"/>
      <c r="BF198" s="97">
        <f t="shared" si="208"/>
        <v>335</v>
      </c>
      <c r="BG198" s="97">
        <f t="shared" si="209"/>
        <v>399.25299999999999</v>
      </c>
      <c r="BH198" s="97">
        <f t="shared" si="210"/>
        <v>429.012</v>
      </c>
      <c r="BI198" s="97">
        <f t="shared" si="211"/>
        <v>6308.9999999999991</v>
      </c>
      <c r="BJ198" s="97">
        <f t="shared" si="212"/>
        <v>11977.59</v>
      </c>
      <c r="BK198" s="97">
        <f t="shared" si="213"/>
        <v>85.028850000000006</v>
      </c>
      <c r="BL198" s="97">
        <f t="shared" si="214"/>
        <v>94.802624850000001</v>
      </c>
      <c r="BM198" s="97">
        <f t="shared" si="215"/>
        <v>608.84347485000001</v>
      </c>
      <c r="BN198" s="97">
        <f t="shared" si="165"/>
        <v>0</v>
      </c>
    </row>
    <row r="199" spans="1:66" s="33" customFormat="1" ht="22.5" customHeight="1" x14ac:dyDescent="0.25">
      <c r="A199" s="96"/>
      <c r="B199" s="17">
        <v>29</v>
      </c>
      <c r="C199" s="5" t="s">
        <v>43</v>
      </c>
      <c r="D199" s="5" t="s">
        <v>44</v>
      </c>
      <c r="E199" s="6">
        <v>15</v>
      </c>
      <c r="F199" s="6">
        <v>539</v>
      </c>
      <c r="G199" s="6"/>
      <c r="H199" s="115" t="s">
        <v>655</v>
      </c>
      <c r="I199" s="2"/>
      <c r="J199" s="2"/>
      <c r="K199" s="13"/>
      <c r="L199" s="8">
        <v>2</v>
      </c>
      <c r="M199" s="8">
        <v>12</v>
      </c>
      <c r="N199" s="2" t="s">
        <v>63</v>
      </c>
      <c r="O199" s="18" t="s">
        <v>656</v>
      </c>
      <c r="P199" s="18" t="s">
        <v>248</v>
      </c>
      <c r="Q199" s="18" t="s">
        <v>533</v>
      </c>
      <c r="R199" s="2">
        <v>2</v>
      </c>
      <c r="S199" s="23">
        <v>538</v>
      </c>
      <c r="T199" s="23"/>
      <c r="U199" s="4">
        <f>SUM(S199+T199)</f>
        <v>538</v>
      </c>
      <c r="V199" s="9"/>
      <c r="W199" s="9">
        <f>+S199/30*20*0.25</f>
        <v>89.666666666666671</v>
      </c>
      <c r="X199" s="10">
        <f>+U199/30*50</f>
        <v>896.66666666666663</v>
      </c>
      <c r="Y199" s="4">
        <f>S199/2</f>
        <v>269</v>
      </c>
      <c r="Z199" s="4">
        <f>S199*13.5%</f>
        <v>72.63000000000001</v>
      </c>
      <c r="AA199" s="4">
        <f>S199*0.03</f>
        <v>16.14</v>
      </c>
      <c r="AB199" s="11">
        <f>+BM199</f>
        <v>349.06983218599999</v>
      </c>
      <c r="AC199" s="4">
        <f>S199*2%</f>
        <v>10.76</v>
      </c>
      <c r="AD199" s="35">
        <v>981</v>
      </c>
      <c r="AE199" s="35"/>
      <c r="AF199" s="255">
        <f t="shared" si="199"/>
        <v>981</v>
      </c>
      <c r="AG199" s="34">
        <v>618</v>
      </c>
      <c r="AH199" s="34"/>
      <c r="AI199" s="266">
        <f t="shared" si="216"/>
        <v>618</v>
      </c>
      <c r="AJ199" s="12"/>
      <c r="AK199" s="4"/>
      <c r="AL199" s="4"/>
      <c r="AM199" s="4"/>
      <c r="AN199" s="4"/>
      <c r="AO199" s="4"/>
      <c r="AP199" s="4"/>
      <c r="AQ199" s="4"/>
      <c r="AR199" s="20"/>
      <c r="AS199" s="20"/>
      <c r="AT199" s="4">
        <f>S199/30*5+Z199/30*5+AA199/30*5+AB199/30*5+AC199/30*5</f>
        <v>164.43330536433334</v>
      </c>
      <c r="AU199" s="4">
        <f>+U199+V199+Z199+AA199+AB199+AC199+AD199+AG199+AO199</f>
        <v>2585.5998321859997</v>
      </c>
      <c r="AV199" s="4">
        <f>(AU199*12)+W199+X199+Y199+AT199+AJ199+AR199</f>
        <v>32446.964624929667</v>
      </c>
      <c r="AX199" s="51">
        <f t="shared" si="203"/>
        <v>89.666666666666671</v>
      </c>
      <c r="AY199" s="51">
        <f>S199/30*5*0.135</f>
        <v>12.105000000000002</v>
      </c>
      <c r="AZ199" s="51">
        <f t="shared" si="205"/>
        <v>2.69</v>
      </c>
      <c r="BA199" s="51">
        <f t="shared" si="206"/>
        <v>58.178305364333333</v>
      </c>
      <c r="BB199" s="51">
        <f t="shared" si="207"/>
        <v>1.7933333333333334</v>
      </c>
      <c r="BC199" s="52">
        <f t="shared" si="164"/>
        <v>0</v>
      </c>
      <c r="BD199" s="97"/>
      <c r="BE199" s="97"/>
      <c r="BF199" s="97">
        <f>S199/30</f>
        <v>17.933333333333334</v>
      </c>
      <c r="BG199" s="97">
        <f>BF199*1.1918</f>
        <v>21.372946666666667</v>
      </c>
      <c r="BH199" s="97">
        <f t="shared" si="210"/>
        <v>429.012</v>
      </c>
      <c r="BI199" s="97">
        <f t="shared" si="211"/>
        <v>6308.9999999999991</v>
      </c>
      <c r="BJ199" s="97">
        <f>BG199*30</f>
        <v>641.1884</v>
      </c>
      <c r="BK199" s="97">
        <f>(BJ199-BI199)*1.5%</f>
        <v>-85.017173999999983</v>
      </c>
      <c r="BL199" s="97">
        <f>BG199*30*0.7915%</f>
        <v>5.0750061860000004</v>
      </c>
      <c r="BM199" s="97">
        <f>BH199+BK199+BL199</f>
        <v>349.06983218599999</v>
      </c>
      <c r="BN199" s="97">
        <f>+BM199-AB199</f>
        <v>0</v>
      </c>
    </row>
    <row r="200" spans="1:66" s="33" customFormat="1" ht="12.75" customHeight="1" x14ac:dyDescent="0.25">
      <c r="A200" s="96"/>
      <c r="B200" s="17"/>
      <c r="C200" s="5"/>
      <c r="D200" s="5"/>
      <c r="E200" s="6"/>
      <c r="F200" s="6"/>
      <c r="G200" s="6"/>
      <c r="H200" s="7"/>
      <c r="I200" s="17"/>
      <c r="J200" s="17"/>
      <c r="K200" s="21"/>
      <c r="L200" s="54"/>
      <c r="M200" s="54"/>
      <c r="N200" s="54"/>
      <c r="O200" s="18"/>
      <c r="P200" s="18"/>
      <c r="Q200" s="18"/>
      <c r="R200" s="2"/>
      <c r="S200" s="10"/>
      <c r="T200" s="23"/>
      <c r="U200" s="4"/>
      <c r="V200" s="9"/>
      <c r="W200" s="9"/>
      <c r="X200" s="10"/>
      <c r="Y200" s="4"/>
      <c r="Z200" s="4"/>
      <c r="AA200" s="4"/>
      <c r="AB200" s="11"/>
      <c r="AC200" s="4"/>
      <c r="AD200" s="35"/>
      <c r="AE200" s="35"/>
      <c r="AF200" s="255"/>
      <c r="AG200" s="34"/>
      <c r="AH200" s="34"/>
      <c r="AI200" s="266"/>
      <c r="AJ200" s="12"/>
      <c r="AK200" s="4"/>
      <c r="AL200" s="4"/>
      <c r="AM200" s="4"/>
      <c r="AN200" s="4"/>
      <c r="AO200" s="4"/>
      <c r="AP200" s="4"/>
      <c r="AQ200" s="4"/>
      <c r="AR200" s="20"/>
      <c r="AS200" s="20"/>
      <c r="AT200" s="4"/>
      <c r="AU200" s="4"/>
      <c r="AV200" s="4"/>
      <c r="AX200" s="51"/>
      <c r="AY200" s="51"/>
      <c r="AZ200" s="51"/>
      <c r="BA200" s="51"/>
      <c r="BB200" s="51"/>
      <c r="BC200" s="52">
        <f t="shared" si="164"/>
        <v>0</v>
      </c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>
        <f t="shared" si="165"/>
        <v>0</v>
      </c>
    </row>
    <row r="201" spans="1:66" s="33" customFormat="1" ht="12.75" customHeight="1" x14ac:dyDescent="0.25">
      <c r="A201" s="96"/>
      <c r="B201" s="17"/>
      <c r="C201" s="5"/>
      <c r="D201" s="5"/>
      <c r="E201" s="6"/>
      <c r="F201" s="6"/>
      <c r="G201" s="6"/>
      <c r="H201" s="15" t="s">
        <v>319</v>
      </c>
      <c r="I201" s="17"/>
      <c r="J201" s="17"/>
      <c r="K201" s="21"/>
      <c r="L201" s="8"/>
      <c r="M201" s="8"/>
      <c r="N201" s="2"/>
      <c r="O201" s="18"/>
      <c r="P201" s="18"/>
      <c r="Q201" s="18"/>
      <c r="R201" s="2"/>
      <c r="S201" s="10"/>
      <c r="T201" s="23"/>
      <c r="U201" s="4"/>
      <c r="V201" s="9"/>
      <c r="W201" s="9"/>
      <c r="X201" s="10"/>
      <c r="Y201" s="4"/>
      <c r="Z201" s="4"/>
      <c r="AA201" s="4"/>
      <c r="AB201" s="11"/>
      <c r="AC201" s="4"/>
      <c r="AD201" s="35"/>
      <c r="AE201" s="35"/>
      <c r="AF201" s="255"/>
      <c r="AG201" s="34"/>
      <c r="AH201" s="34"/>
      <c r="AI201" s="266"/>
      <c r="AJ201" s="12"/>
      <c r="AK201" s="4"/>
      <c r="AL201" s="4"/>
      <c r="AM201" s="4"/>
      <c r="AN201" s="4"/>
      <c r="AO201" s="4"/>
      <c r="AP201" s="4"/>
      <c r="AQ201" s="4"/>
      <c r="AR201" s="20"/>
      <c r="AS201" s="20"/>
      <c r="AT201" s="4"/>
      <c r="AU201" s="4"/>
      <c r="AV201" s="4"/>
      <c r="AX201" s="51"/>
      <c r="AY201" s="51"/>
      <c r="AZ201" s="51"/>
      <c r="BA201" s="51"/>
      <c r="BB201" s="51"/>
      <c r="BC201" s="52">
        <f t="shared" si="164"/>
        <v>0</v>
      </c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>
        <f t="shared" si="165"/>
        <v>0</v>
      </c>
    </row>
    <row r="202" spans="1:66" s="179" customFormat="1" ht="22.5" customHeight="1" x14ac:dyDescent="0.25">
      <c r="A202" s="96">
        <v>170</v>
      </c>
      <c r="B202" s="17">
        <v>29</v>
      </c>
      <c r="C202" s="5" t="s">
        <v>43</v>
      </c>
      <c r="D202" s="5" t="s">
        <v>44</v>
      </c>
      <c r="E202" s="6">
        <v>15</v>
      </c>
      <c r="F202" s="6">
        <v>539</v>
      </c>
      <c r="G202" s="168">
        <v>1453</v>
      </c>
      <c r="H202" s="169" t="s">
        <v>342</v>
      </c>
      <c r="I202" s="17" t="s">
        <v>343</v>
      </c>
      <c r="J202" s="2" t="s">
        <v>467</v>
      </c>
      <c r="K202" s="222">
        <v>36477</v>
      </c>
      <c r="L202" s="180">
        <v>6</v>
      </c>
      <c r="M202" s="180">
        <v>12</v>
      </c>
      <c r="N202" s="172" t="s">
        <v>63</v>
      </c>
      <c r="O202" s="173" t="s">
        <v>253</v>
      </c>
      <c r="P202" s="18" t="s">
        <v>319</v>
      </c>
      <c r="Q202" s="14" t="s">
        <v>469</v>
      </c>
      <c r="R202" s="2">
        <v>2</v>
      </c>
      <c r="S202" s="175">
        <v>10681</v>
      </c>
      <c r="T202" s="175">
        <v>450</v>
      </c>
      <c r="U202" s="176">
        <f>SUM(S202+T202)</f>
        <v>11131</v>
      </c>
      <c r="V202" s="9">
        <v>280.39999999999998</v>
      </c>
      <c r="W202" s="9">
        <f t="shared" ref="W202:W218" si="217">+S202/30*20*0.25</f>
        <v>1780.1666666666667</v>
      </c>
      <c r="X202" s="10">
        <f t="shared" ref="X202:X218" si="218">+U202/30*50</f>
        <v>18551.666666666668</v>
      </c>
      <c r="Y202" s="4">
        <f t="shared" ref="Y202:Y218" si="219">S202/2</f>
        <v>5340.5</v>
      </c>
      <c r="Z202" s="4">
        <f t="shared" ref="Z202:Z218" si="220">S202*13.5%</f>
        <v>1441.9350000000002</v>
      </c>
      <c r="AA202" s="4">
        <f t="shared" ref="AA202:AA218" si="221">S202*0.03</f>
        <v>320.43</v>
      </c>
      <c r="AB202" s="11">
        <f>+BM202</f>
        <v>626.07614605699996</v>
      </c>
      <c r="AC202" s="4">
        <f>S202*2%</f>
        <v>213.62</v>
      </c>
      <c r="AD202" s="182">
        <v>946</v>
      </c>
      <c r="AE202" s="182">
        <v>70</v>
      </c>
      <c r="AF202" s="241">
        <f t="shared" ref="AF202:AF220" si="222">AD202+AE202</f>
        <v>1016</v>
      </c>
      <c r="AG202" s="178">
        <v>654</v>
      </c>
      <c r="AH202" s="178">
        <v>30</v>
      </c>
      <c r="AI202" s="240">
        <f t="shared" ref="AI202:AI220" si="223">AG202+AH202</f>
        <v>684</v>
      </c>
      <c r="AJ202" s="12"/>
      <c r="AK202" s="4"/>
      <c r="AL202" s="4"/>
      <c r="AM202" s="4"/>
      <c r="AN202" s="4"/>
      <c r="AO202" s="4">
        <v>250</v>
      </c>
      <c r="AP202" s="4"/>
      <c r="AQ202" s="4"/>
      <c r="AR202" s="20"/>
      <c r="AS202" s="20"/>
      <c r="AT202" s="4">
        <f>S202/30*5+Z202/30*5+AA202/30*5+AB202/30*5+AC202/30*5</f>
        <v>2213.8435243428339</v>
      </c>
      <c r="AU202" s="4">
        <f>+U202+V202+Z202+AA202+AB202+AC202+AD202+AG202+AO202</f>
        <v>15863.461146056999</v>
      </c>
      <c r="AV202" s="4">
        <f>(AU202*12)+W202+X202+Y202+AT202+AJ202+AR202</f>
        <v>218247.71061036014</v>
      </c>
      <c r="AW202" s="33"/>
      <c r="AX202" s="51">
        <f>S202/30*5</f>
        <v>1780.1666666666667</v>
      </c>
      <c r="AY202" s="51">
        <f t="shared" ref="AY202:AY218" si="224">S202/30*5*0.135</f>
        <v>240.32250000000002</v>
      </c>
      <c r="AZ202" s="51">
        <f>S202/30*5*0.03</f>
        <v>53.405000000000001</v>
      </c>
      <c r="BA202" s="51">
        <f>AB202/30*5</f>
        <v>104.34602434283333</v>
      </c>
      <c r="BB202" s="51">
        <f>S202/30*5*0.02</f>
        <v>35.603333333333339</v>
      </c>
      <c r="BC202" s="52">
        <f>+AX202+AY202+AZ202+BA202+BB202-AT202</f>
        <v>0</v>
      </c>
      <c r="BD202" s="97"/>
      <c r="BE202" s="97"/>
      <c r="BF202" s="97">
        <f t="shared" ref="BF202:BF218" si="225">S202/30</f>
        <v>356.03333333333336</v>
      </c>
      <c r="BG202" s="97">
        <f t="shared" ref="BG202:BG218" si="226">BF202*1.1918</f>
        <v>424.32052666666669</v>
      </c>
      <c r="BH202" s="97">
        <f t="shared" ref="BH202:BH254" si="227">70.1*30*20.4%</f>
        <v>429.012</v>
      </c>
      <c r="BI202" s="97">
        <f t="shared" ref="BI202:BI254" si="228">70.1*3*30</f>
        <v>6308.9999999999991</v>
      </c>
      <c r="BJ202" s="97">
        <f t="shared" ref="BJ202:BJ218" si="229">BG202*30</f>
        <v>12729.615800000001</v>
      </c>
      <c r="BK202" s="97">
        <f t="shared" ref="BK202:BK218" si="230">(BJ202-BI202)*1.5%</f>
        <v>96.309237000000024</v>
      </c>
      <c r="BL202" s="97">
        <f t="shared" ref="BL202:BL218" si="231">BG202*30*0.7915%</f>
        <v>100.75490905700001</v>
      </c>
      <c r="BM202" s="97">
        <f t="shared" ref="BM202:BM218" si="232">BH202+BK202+BL202</f>
        <v>626.07614605699996</v>
      </c>
      <c r="BN202" s="97">
        <f>+BM202-AB202</f>
        <v>0</v>
      </c>
    </row>
    <row r="203" spans="1:66" s="179" customFormat="1" x14ac:dyDescent="0.25">
      <c r="A203" s="96">
        <v>171</v>
      </c>
      <c r="B203" s="17">
        <v>29</v>
      </c>
      <c r="C203" s="5" t="s">
        <v>43</v>
      </c>
      <c r="D203" s="5" t="s">
        <v>44</v>
      </c>
      <c r="E203" s="6">
        <v>15</v>
      </c>
      <c r="F203" s="6">
        <v>539</v>
      </c>
      <c r="G203" s="168">
        <v>1631</v>
      </c>
      <c r="H203" s="180" t="s">
        <v>329</v>
      </c>
      <c r="I203" s="17" t="s">
        <v>330</v>
      </c>
      <c r="J203" s="2" t="s">
        <v>467</v>
      </c>
      <c r="K203" s="222">
        <v>37881</v>
      </c>
      <c r="L203" s="180">
        <v>2</v>
      </c>
      <c r="M203" s="180">
        <v>8</v>
      </c>
      <c r="N203" s="172" t="s">
        <v>63</v>
      </c>
      <c r="O203" s="173" t="s">
        <v>318</v>
      </c>
      <c r="P203" s="18" t="s">
        <v>319</v>
      </c>
      <c r="Q203" s="18" t="s">
        <v>533</v>
      </c>
      <c r="R203" s="2">
        <v>2</v>
      </c>
      <c r="S203" s="199">
        <v>8079</v>
      </c>
      <c r="T203" s="199">
        <v>500</v>
      </c>
      <c r="U203" s="200">
        <f t="shared" ref="U203:U208" si="233">SUM(S203+T203)</f>
        <v>8579</v>
      </c>
      <c r="V203" s="9">
        <v>210.3</v>
      </c>
      <c r="W203" s="9">
        <f t="shared" si="217"/>
        <v>1346.5</v>
      </c>
      <c r="X203" s="10">
        <f t="shared" si="218"/>
        <v>14298.333333333332</v>
      </c>
      <c r="Y203" s="4">
        <f t="shared" si="219"/>
        <v>4039.5</v>
      </c>
      <c r="Z203" s="4">
        <f t="shared" si="220"/>
        <v>1090.665</v>
      </c>
      <c r="AA203" s="4">
        <f t="shared" si="221"/>
        <v>242.37</v>
      </c>
      <c r="AB203" s="11">
        <f t="shared" ref="AB203:AB218" si="234">+BM203</f>
        <v>555.01527366300002</v>
      </c>
      <c r="AC203" s="4">
        <f t="shared" ref="AC203:AC218" si="235">S203*2%</f>
        <v>161.58000000000001</v>
      </c>
      <c r="AD203" s="225">
        <v>667</v>
      </c>
      <c r="AE203" s="225">
        <v>70</v>
      </c>
      <c r="AF203" s="241">
        <f t="shared" si="222"/>
        <v>737</v>
      </c>
      <c r="AG203" s="200">
        <v>425</v>
      </c>
      <c r="AH203" s="200">
        <v>30</v>
      </c>
      <c r="AI203" s="240">
        <f t="shared" si="223"/>
        <v>455</v>
      </c>
      <c r="AJ203" s="12"/>
      <c r="AK203" s="4"/>
      <c r="AL203" s="4"/>
      <c r="AM203" s="4"/>
      <c r="AN203" s="4"/>
      <c r="AO203" s="4"/>
      <c r="AP203" s="4"/>
      <c r="AQ203" s="4"/>
      <c r="AR203" s="20"/>
      <c r="AS203" s="20"/>
      <c r="AT203" s="4">
        <f t="shared" ref="AT203:AT208" si="236">S203/30*5+Z203/30*5+AA203/30*5+AB203/30*5+AC203/30*5</f>
        <v>1688.1050456104999</v>
      </c>
      <c r="AU203" s="4">
        <f t="shared" ref="AU203:AU218" si="237">+U203+V203+Z203+AA203+AB203+AC203+AD203+AG203+AO203</f>
        <v>11930.930273663002</v>
      </c>
      <c r="AV203" s="4">
        <f t="shared" ref="AV203:AV218" si="238">(AU203*12)+W203+X203+Y203+AT203+AJ203+AR203</f>
        <v>164543.60166289983</v>
      </c>
      <c r="AW203" s="33"/>
      <c r="AX203" s="51">
        <f t="shared" ref="AX203:AX216" si="239">S203/30*5</f>
        <v>1346.5</v>
      </c>
      <c r="AY203" s="51">
        <f t="shared" si="224"/>
        <v>181.7775</v>
      </c>
      <c r="AZ203" s="51">
        <f t="shared" ref="AZ203:AZ216" si="240">S203/30*5*0.03</f>
        <v>40.394999999999996</v>
      </c>
      <c r="BA203" s="51">
        <f t="shared" ref="BA203:BA216" si="241">AB203/30*5</f>
        <v>92.502545610500007</v>
      </c>
      <c r="BB203" s="51">
        <f t="shared" ref="BB203:BB216" si="242">S203/30*5*0.02</f>
        <v>26.93</v>
      </c>
      <c r="BC203" s="52">
        <f t="shared" si="164"/>
        <v>0</v>
      </c>
      <c r="BD203" s="97"/>
      <c r="BE203" s="97"/>
      <c r="BF203" s="97">
        <f t="shared" si="225"/>
        <v>269.3</v>
      </c>
      <c r="BG203" s="97">
        <f t="shared" si="226"/>
        <v>320.95174000000003</v>
      </c>
      <c r="BH203" s="97">
        <f t="shared" si="227"/>
        <v>429.012</v>
      </c>
      <c r="BI203" s="97">
        <f t="shared" si="228"/>
        <v>6308.9999999999991</v>
      </c>
      <c r="BJ203" s="97">
        <f t="shared" si="229"/>
        <v>9628.5522000000001</v>
      </c>
      <c r="BK203" s="97">
        <f t="shared" si="230"/>
        <v>49.793283000000017</v>
      </c>
      <c r="BL203" s="97">
        <f t="shared" si="231"/>
        <v>76.209990662999999</v>
      </c>
      <c r="BM203" s="97">
        <f t="shared" si="232"/>
        <v>555.01527366300002</v>
      </c>
      <c r="BN203" s="97">
        <f t="shared" ref="BN203:BN222" si="243">+BM203-AB203</f>
        <v>0</v>
      </c>
    </row>
    <row r="204" spans="1:66" s="179" customFormat="1" ht="22.5" customHeight="1" x14ac:dyDescent="0.25">
      <c r="A204" s="96">
        <v>172</v>
      </c>
      <c r="B204" s="17">
        <v>29</v>
      </c>
      <c r="C204" s="5" t="s">
        <v>43</v>
      </c>
      <c r="D204" s="5" t="s">
        <v>44</v>
      </c>
      <c r="E204" s="6">
        <v>15</v>
      </c>
      <c r="F204" s="6">
        <v>539</v>
      </c>
      <c r="G204" s="168">
        <v>1640</v>
      </c>
      <c r="H204" s="169" t="s">
        <v>321</v>
      </c>
      <c r="I204" s="17" t="s">
        <v>322</v>
      </c>
      <c r="J204" s="2" t="s">
        <v>467</v>
      </c>
      <c r="K204" s="222">
        <v>38008</v>
      </c>
      <c r="L204" s="180">
        <v>6</v>
      </c>
      <c r="M204" s="180">
        <v>12</v>
      </c>
      <c r="N204" s="172" t="s">
        <v>63</v>
      </c>
      <c r="O204" s="173" t="s">
        <v>253</v>
      </c>
      <c r="P204" s="18" t="s">
        <v>319</v>
      </c>
      <c r="Q204" s="14" t="s">
        <v>469</v>
      </c>
      <c r="R204" s="2">
        <v>2</v>
      </c>
      <c r="S204" s="175">
        <v>10681</v>
      </c>
      <c r="T204" s="175">
        <v>450</v>
      </c>
      <c r="U204" s="176">
        <f>SUM(S204+T204)</f>
        <v>11131</v>
      </c>
      <c r="V204" s="9">
        <v>210.3</v>
      </c>
      <c r="W204" s="9">
        <f>+S204/30*20*0.25</f>
        <v>1780.1666666666667</v>
      </c>
      <c r="X204" s="10">
        <f>+U204/30*50</f>
        <v>18551.666666666668</v>
      </c>
      <c r="Y204" s="4">
        <f>S204/2</f>
        <v>5340.5</v>
      </c>
      <c r="Z204" s="4">
        <f t="shared" si="220"/>
        <v>1441.9350000000002</v>
      </c>
      <c r="AA204" s="4">
        <f>S204*0.03</f>
        <v>320.43</v>
      </c>
      <c r="AB204" s="11">
        <f>+BM204</f>
        <v>626.07614605699996</v>
      </c>
      <c r="AC204" s="4">
        <f>S204*2%</f>
        <v>213.62</v>
      </c>
      <c r="AD204" s="182">
        <v>946</v>
      </c>
      <c r="AE204" s="182">
        <v>70</v>
      </c>
      <c r="AF204" s="241">
        <f t="shared" si="222"/>
        <v>1016</v>
      </c>
      <c r="AG204" s="178">
        <v>654</v>
      </c>
      <c r="AH204" s="178">
        <v>30</v>
      </c>
      <c r="AI204" s="240">
        <f t="shared" si="223"/>
        <v>684</v>
      </c>
      <c r="AJ204" s="12"/>
      <c r="AK204" s="4"/>
      <c r="AL204" s="4"/>
      <c r="AM204" s="4"/>
      <c r="AN204" s="4"/>
      <c r="AO204" s="4">
        <v>250</v>
      </c>
      <c r="AP204" s="4"/>
      <c r="AQ204" s="4"/>
      <c r="AR204" s="20"/>
      <c r="AS204" s="20"/>
      <c r="AT204" s="4">
        <f>S204/30*5+Z204/30*5+AA204/30*5+AB204/30*5+AC204/30*5</f>
        <v>2213.8435243428339</v>
      </c>
      <c r="AU204" s="4">
        <f>+U204+V204+Z204+AA204+AB204+AC204+AD204+AG204+AO204</f>
        <v>15793.361146056999</v>
      </c>
      <c r="AV204" s="4">
        <f>(AU204*12)+W204+X204+Y204+AT204+AJ204+AR204</f>
        <v>217406.51061036016</v>
      </c>
      <c r="AW204" s="33"/>
      <c r="AX204" s="51">
        <f>S204/30*5</f>
        <v>1780.1666666666667</v>
      </c>
      <c r="AY204" s="51">
        <f t="shared" si="224"/>
        <v>240.32250000000002</v>
      </c>
      <c r="AZ204" s="51">
        <f>S204/30*5*0.03</f>
        <v>53.405000000000001</v>
      </c>
      <c r="BA204" s="51">
        <f>AB204/30*5</f>
        <v>104.34602434283333</v>
      </c>
      <c r="BB204" s="51">
        <f>S204/30*5*0.02</f>
        <v>35.603333333333339</v>
      </c>
      <c r="BC204" s="52">
        <f t="shared" ref="BC204:BC210" si="244">+AX204+AY204+AZ204+BA204+BB204-AT204</f>
        <v>0</v>
      </c>
      <c r="BD204" s="97"/>
      <c r="BE204" s="97"/>
      <c r="BF204" s="97">
        <f t="shared" si="225"/>
        <v>356.03333333333336</v>
      </c>
      <c r="BG204" s="97">
        <f t="shared" si="226"/>
        <v>424.32052666666669</v>
      </c>
      <c r="BH204" s="97">
        <f t="shared" si="227"/>
        <v>429.012</v>
      </c>
      <c r="BI204" s="97">
        <f t="shared" si="228"/>
        <v>6308.9999999999991</v>
      </c>
      <c r="BJ204" s="97">
        <f t="shared" si="229"/>
        <v>12729.615800000001</v>
      </c>
      <c r="BK204" s="97">
        <f t="shared" si="230"/>
        <v>96.309237000000024</v>
      </c>
      <c r="BL204" s="97">
        <f t="shared" si="231"/>
        <v>100.75490905700001</v>
      </c>
      <c r="BM204" s="97">
        <f t="shared" si="232"/>
        <v>626.07614605699996</v>
      </c>
      <c r="BN204" s="97">
        <f>+BM204-AB204</f>
        <v>0</v>
      </c>
    </row>
    <row r="205" spans="1:66" s="179" customFormat="1" x14ac:dyDescent="0.25">
      <c r="A205" s="96">
        <v>173</v>
      </c>
      <c r="B205" s="17">
        <v>29</v>
      </c>
      <c r="C205" s="5" t="s">
        <v>43</v>
      </c>
      <c r="D205" s="5" t="s">
        <v>44</v>
      </c>
      <c r="E205" s="6">
        <v>15</v>
      </c>
      <c r="F205" s="6">
        <v>539</v>
      </c>
      <c r="G205" s="168">
        <v>1753</v>
      </c>
      <c r="H205" s="214" t="s">
        <v>323</v>
      </c>
      <c r="I205" s="17" t="s">
        <v>578</v>
      </c>
      <c r="J205" s="2" t="s">
        <v>467</v>
      </c>
      <c r="K205" s="222">
        <v>38950</v>
      </c>
      <c r="L205" s="180">
        <v>2</v>
      </c>
      <c r="M205" s="180">
        <v>8</v>
      </c>
      <c r="N205" s="172" t="s">
        <v>63</v>
      </c>
      <c r="O205" s="173" t="s">
        <v>318</v>
      </c>
      <c r="P205" s="18" t="s">
        <v>319</v>
      </c>
      <c r="Q205" s="18" t="s">
        <v>533</v>
      </c>
      <c r="R205" s="2">
        <v>2</v>
      </c>
      <c r="S205" s="199">
        <v>8079</v>
      </c>
      <c r="T205" s="199">
        <v>500</v>
      </c>
      <c r="U205" s="200">
        <f>SUM(S205+T205)</f>
        <v>8579</v>
      </c>
      <c r="V205" s="9">
        <v>140.19999999999999</v>
      </c>
      <c r="W205" s="9">
        <f t="shared" si="217"/>
        <v>1346.5</v>
      </c>
      <c r="X205" s="10">
        <f t="shared" si="218"/>
        <v>14298.333333333332</v>
      </c>
      <c r="Y205" s="4">
        <f t="shared" si="219"/>
        <v>4039.5</v>
      </c>
      <c r="Z205" s="4">
        <f t="shared" si="220"/>
        <v>1090.665</v>
      </c>
      <c r="AA205" s="4">
        <f t="shared" si="221"/>
        <v>242.37</v>
      </c>
      <c r="AB205" s="11">
        <f t="shared" si="234"/>
        <v>555.01527366300002</v>
      </c>
      <c r="AC205" s="4">
        <f t="shared" si="235"/>
        <v>161.58000000000001</v>
      </c>
      <c r="AD205" s="225">
        <v>667</v>
      </c>
      <c r="AE205" s="225">
        <v>70</v>
      </c>
      <c r="AF205" s="241">
        <f t="shared" si="222"/>
        <v>737</v>
      </c>
      <c r="AG205" s="200">
        <v>425</v>
      </c>
      <c r="AH205" s="200">
        <v>30</v>
      </c>
      <c r="AI205" s="240">
        <f t="shared" si="223"/>
        <v>455</v>
      </c>
      <c r="AJ205" s="12"/>
      <c r="AK205" s="4"/>
      <c r="AL205" s="4"/>
      <c r="AM205" s="4"/>
      <c r="AN205" s="4"/>
      <c r="AO205" s="4"/>
      <c r="AP205" s="4"/>
      <c r="AQ205" s="4"/>
      <c r="AR205" s="20"/>
      <c r="AS205" s="20"/>
      <c r="AT205" s="4">
        <f t="shared" si="236"/>
        <v>1688.1050456104999</v>
      </c>
      <c r="AU205" s="4">
        <f t="shared" si="237"/>
        <v>11860.830273663003</v>
      </c>
      <c r="AV205" s="4">
        <f t="shared" si="238"/>
        <v>163702.40166289988</v>
      </c>
      <c r="AW205" s="33"/>
      <c r="AX205" s="51">
        <f t="shared" si="239"/>
        <v>1346.5</v>
      </c>
      <c r="AY205" s="51">
        <f t="shared" si="224"/>
        <v>181.7775</v>
      </c>
      <c r="AZ205" s="51">
        <f t="shared" si="240"/>
        <v>40.394999999999996</v>
      </c>
      <c r="BA205" s="51">
        <f t="shared" si="241"/>
        <v>92.502545610500007</v>
      </c>
      <c r="BB205" s="51">
        <f t="shared" si="242"/>
        <v>26.93</v>
      </c>
      <c r="BC205" s="52">
        <f t="shared" si="244"/>
        <v>0</v>
      </c>
      <c r="BD205" s="97"/>
      <c r="BE205" s="97"/>
      <c r="BF205" s="97">
        <f t="shared" si="225"/>
        <v>269.3</v>
      </c>
      <c r="BG205" s="97">
        <f t="shared" si="226"/>
        <v>320.95174000000003</v>
      </c>
      <c r="BH205" s="97">
        <f t="shared" si="227"/>
        <v>429.012</v>
      </c>
      <c r="BI205" s="97">
        <f t="shared" si="228"/>
        <v>6308.9999999999991</v>
      </c>
      <c r="BJ205" s="97">
        <f t="shared" si="229"/>
        <v>9628.5522000000001</v>
      </c>
      <c r="BK205" s="97">
        <f t="shared" si="230"/>
        <v>49.793283000000017</v>
      </c>
      <c r="BL205" s="97">
        <f t="shared" si="231"/>
        <v>76.209990662999999</v>
      </c>
      <c r="BM205" s="97">
        <f t="shared" si="232"/>
        <v>555.01527366300002</v>
      </c>
      <c r="BN205" s="97">
        <f t="shared" si="243"/>
        <v>0</v>
      </c>
    </row>
    <row r="206" spans="1:66" s="179" customFormat="1" ht="22.5" customHeight="1" x14ac:dyDescent="0.25">
      <c r="A206" s="96">
        <v>174</v>
      </c>
      <c r="B206" s="17">
        <v>29</v>
      </c>
      <c r="C206" s="5" t="s">
        <v>43</v>
      </c>
      <c r="D206" s="5" t="s">
        <v>44</v>
      </c>
      <c r="E206" s="6">
        <v>15</v>
      </c>
      <c r="F206" s="6">
        <v>539</v>
      </c>
      <c r="G206" s="168">
        <v>1902</v>
      </c>
      <c r="H206" s="169" t="s">
        <v>325</v>
      </c>
      <c r="I206" s="17" t="s">
        <v>326</v>
      </c>
      <c r="J206" s="2" t="s">
        <v>467</v>
      </c>
      <c r="K206" s="222">
        <v>40485</v>
      </c>
      <c r="L206" s="180">
        <v>6</v>
      </c>
      <c r="M206" s="180">
        <v>12</v>
      </c>
      <c r="N206" s="172" t="s">
        <v>63</v>
      </c>
      <c r="O206" s="173" t="s">
        <v>253</v>
      </c>
      <c r="P206" s="18" t="s">
        <v>319</v>
      </c>
      <c r="Q206" s="14" t="s">
        <v>469</v>
      </c>
      <c r="R206" s="2">
        <v>2</v>
      </c>
      <c r="S206" s="175">
        <v>10681</v>
      </c>
      <c r="T206" s="175">
        <v>450</v>
      </c>
      <c r="U206" s="176">
        <f t="shared" si="233"/>
        <v>11131</v>
      </c>
      <c r="V206" s="9">
        <v>140.19999999999999</v>
      </c>
      <c r="W206" s="9">
        <f t="shared" si="217"/>
        <v>1780.1666666666667</v>
      </c>
      <c r="X206" s="10">
        <f t="shared" si="218"/>
        <v>18551.666666666668</v>
      </c>
      <c r="Y206" s="4">
        <f t="shared" si="219"/>
        <v>5340.5</v>
      </c>
      <c r="Z206" s="4">
        <f t="shared" si="220"/>
        <v>1441.9350000000002</v>
      </c>
      <c r="AA206" s="4">
        <f t="shared" si="221"/>
        <v>320.43</v>
      </c>
      <c r="AB206" s="11">
        <f t="shared" si="234"/>
        <v>626.07614605699996</v>
      </c>
      <c r="AC206" s="4">
        <f t="shared" si="235"/>
        <v>213.62</v>
      </c>
      <c r="AD206" s="182">
        <v>946</v>
      </c>
      <c r="AE206" s="182">
        <v>70</v>
      </c>
      <c r="AF206" s="241">
        <f t="shared" si="222"/>
        <v>1016</v>
      </c>
      <c r="AG206" s="178">
        <v>654</v>
      </c>
      <c r="AH206" s="178">
        <v>30</v>
      </c>
      <c r="AI206" s="240">
        <f t="shared" si="223"/>
        <v>684</v>
      </c>
      <c r="AJ206" s="12"/>
      <c r="AK206" s="4"/>
      <c r="AL206" s="4"/>
      <c r="AM206" s="4"/>
      <c r="AN206" s="4"/>
      <c r="AO206" s="4"/>
      <c r="AP206" s="4"/>
      <c r="AQ206" s="4"/>
      <c r="AR206" s="20"/>
      <c r="AS206" s="20"/>
      <c r="AT206" s="4">
        <f t="shared" si="236"/>
        <v>2213.8435243428339</v>
      </c>
      <c r="AU206" s="4">
        <f t="shared" si="237"/>
        <v>15473.261146057001</v>
      </c>
      <c r="AV206" s="4">
        <f t="shared" si="238"/>
        <v>213565.31061036015</v>
      </c>
      <c r="AW206" s="33"/>
      <c r="AX206" s="51">
        <f t="shared" si="239"/>
        <v>1780.1666666666667</v>
      </c>
      <c r="AY206" s="51">
        <f t="shared" si="224"/>
        <v>240.32250000000002</v>
      </c>
      <c r="AZ206" s="51">
        <f t="shared" si="240"/>
        <v>53.405000000000001</v>
      </c>
      <c r="BA206" s="51">
        <f t="shared" si="241"/>
        <v>104.34602434283333</v>
      </c>
      <c r="BB206" s="51">
        <f t="shared" si="242"/>
        <v>35.603333333333339</v>
      </c>
      <c r="BC206" s="52">
        <f t="shared" si="244"/>
        <v>0</v>
      </c>
      <c r="BD206" s="97"/>
      <c r="BE206" s="97"/>
      <c r="BF206" s="97">
        <f t="shared" si="225"/>
        <v>356.03333333333336</v>
      </c>
      <c r="BG206" s="97">
        <f t="shared" si="226"/>
        <v>424.32052666666669</v>
      </c>
      <c r="BH206" s="97">
        <f t="shared" si="227"/>
        <v>429.012</v>
      </c>
      <c r="BI206" s="97">
        <f t="shared" si="228"/>
        <v>6308.9999999999991</v>
      </c>
      <c r="BJ206" s="97">
        <f t="shared" si="229"/>
        <v>12729.615800000001</v>
      </c>
      <c r="BK206" s="97">
        <f t="shared" si="230"/>
        <v>96.309237000000024</v>
      </c>
      <c r="BL206" s="97">
        <f t="shared" si="231"/>
        <v>100.75490905700001</v>
      </c>
      <c r="BM206" s="97">
        <f t="shared" si="232"/>
        <v>626.07614605699996</v>
      </c>
      <c r="BN206" s="97">
        <f t="shared" si="243"/>
        <v>0</v>
      </c>
    </row>
    <row r="207" spans="1:66" s="179" customFormat="1" x14ac:dyDescent="0.25">
      <c r="A207" s="96">
        <v>175</v>
      </c>
      <c r="B207" s="17">
        <v>29</v>
      </c>
      <c r="C207" s="5" t="s">
        <v>43</v>
      </c>
      <c r="D207" s="5" t="s">
        <v>44</v>
      </c>
      <c r="E207" s="6">
        <v>15</v>
      </c>
      <c r="F207" s="6">
        <v>539</v>
      </c>
      <c r="G207" s="168">
        <v>1921</v>
      </c>
      <c r="H207" s="169" t="s">
        <v>327</v>
      </c>
      <c r="I207" s="17" t="s">
        <v>328</v>
      </c>
      <c r="J207" s="2" t="s">
        <v>467</v>
      </c>
      <c r="K207" s="222">
        <v>40729</v>
      </c>
      <c r="L207" s="180">
        <v>2</v>
      </c>
      <c r="M207" s="180">
        <v>8</v>
      </c>
      <c r="N207" s="172" t="s">
        <v>63</v>
      </c>
      <c r="O207" s="173" t="s">
        <v>318</v>
      </c>
      <c r="P207" s="18" t="s">
        <v>319</v>
      </c>
      <c r="Q207" s="18" t="s">
        <v>533</v>
      </c>
      <c r="R207" s="2">
        <v>2</v>
      </c>
      <c r="S207" s="199">
        <v>8079</v>
      </c>
      <c r="T207" s="199">
        <v>500</v>
      </c>
      <c r="U207" s="200">
        <f>SUM(S207+T207)</f>
        <v>8579</v>
      </c>
      <c r="V207" s="9"/>
      <c r="W207" s="9">
        <f>+S207/30*20*0.25</f>
        <v>1346.5</v>
      </c>
      <c r="X207" s="10">
        <f>+U207/30*50</f>
        <v>14298.333333333332</v>
      </c>
      <c r="Y207" s="4">
        <f>S207/2</f>
        <v>4039.5</v>
      </c>
      <c r="Z207" s="4">
        <f>S207*13.5%</f>
        <v>1090.665</v>
      </c>
      <c r="AA207" s="4">
        <f>S207*0.03</f>
        <v>242.37</v>
      </c>
      <c r="AB207" s="11">
        <f>+BM207</f>
        <v>555.01527366300002</v>
      </c>
      <c r="AC207" s="4">
        <f>S207*2%</f>
        <v>161.58000000000001</v>
      </c>
      <c r="AD207" s="225">
        <v>667</v>
      </c>
      <c r="AE207" s="225">
        <v>70</v>
      </c>
      <c r="AF207" s="241">
        <f t="shared" si="222"/>
        <v>737</v>
      </c>
      <c r="AG207" s="200">
        <v>425</v>
      </c>
      <c r="AH207" s="200">
        <v>30</v>
      </c>
      <c r="AI207" s="240">
        <f t="shared" si="223"/>
        <v>455</v>
      </c>
      <c r="AJ207" s="12"/>
      <c r="AK207" s="4"/>
      <c r="AL207" s="4"/>
      <c r="AM207" s="4"/>
      <c r="AN207" s="4"/>
      <c r="AO207" s="4"/>
      <c r="AP207" s="4"/>
      <c r="AQ207" s="4"/>
      <c r="AR207" s="20"/>
      <c r="AS207" s="20"/>
      <c r="AT207" s="4">
        <f>S207/30*5+Z207/30*5+AA207/30*5+AB207/30*5+AC207/30*5</f>
        <v>1688.1050456104999</v>
      </c>
      <c r="AU207" s="4">
        <f>+U207+V207+Z207+AA207+AB207+AC207+AD207+AG207+AO207</f>
        <v>11720.630273663002</v>
      </c>
      <c r="AV207" s="4">
        <f>(AU207*12)+W207+X207+Y207+AT207+AJ207+AR207</f>
        <v>162020.00166289986</v>
      </c>
      <c r="AW207" s="33"/>
      <c r="AX207" s="51">
        <f>S207/30*5</f>
        <v>1346.5</v>
      </c>
      <c r="AY207" s="51">
        <f>S207/30*5*0.135</f>
        <v>181.7775</v>
      </c>
      <c r="AZ207" s="51">
        <f>S207/30*5*0.03</f>
        <v>40.394999999999996</v>
      </c>
      <c r="BA207" s="51">
        <f>AB207/30*5</f>
        <v>92.502545610500007</v>
      </c>
      <c r="BB207" s="51">
        <f>S207/30*5*0.02</f>
        <v>26.93</v>
      </c>
      <c r="BC207" s="52">
        <f t="shared" si="244"/>
        <v>0</v>
      </c>
      <c r="BD207" s="97"/>
      <c r="BE207" s="97"/>
      <c r="BF207" s="97">
        <f>S207/30</f>
        <v>269.3</v>
      </c>
      <c r="BG207" s="97">
        <f>BF207*1.1918</f>
        <v>320.95174000000003</v>
      </c>
      <c r="BH207" s="97">
        <f t="shared" si="227"/>
        <v>429.012</v>
      </c>
      <c r="BI207" s="97">
        <f t="shared" si="228"/>
        <v>6308.9999999999991</v>
      </c>
      <c r="BJ207" s="97">
        <f>BG207*30</f>
        <v>9628.5522000000001</v>
      </c>
      <c r="BK207" s="97">
        <f>(BJ207-BI207)*1.5%</f>
        <v>49.793283000000017</v>
      </c>
      <c r="BL207" s="97">
        <f>BG207*30*0.7915%</f>
        <v>76.209990662999999</v>
      </c>
      <c r="BM207" s="97">
        <f>BH207+BK207+BL207</f>
        <v>555.01527366300002</v>
      </c>
      <c r="BN207" s="97">
        <f>+BM207-AB207</f>
        <v>0</v>
      </c>
    </row>
    <row r="208" spans="1:66" s="179" customFormat="1" ht="22.5" customHeight="1" x14ac:dyDescent="0.25">
      <c r="A208" s="96">
        <v>176</v>
      </c>
      <c r="B208" s="17">
        <v>29</v>
      </c>
      <c r="C208" s="5" t="s">
        <v>43</v>
      </c>
      <c r="D208" s="5" t="s">
        <v>44</v>
      </c>
      <c r="E208" s="6">
        <v>15</v>
      </c>
      <c r="F208" s="6">
        <v>539</v>
      </c>
      <c r="G208" s="168">
        <v>1963</v>
      </c>
      <c r="H208" s="171" t="s">
        <v>579</v>
      </c>
      <c r="I208" s="17" t="s">
        <v>483</v>
      </c>
      <c r="J208" s="2" t="s">
        <v>467</v>
      </c>
      <c r="K208" s="222">
        <v>41173</v>
      </c>
      <c r="L208" s="180">
        <v>6</v>
      </c>
      <c r="M208" s="180">
        <v>12</v>
      </c>
      <c r="N208" s="172" t="s">
        <v>63</v>
      </c>
      <c r="O208" s="173" t="s">
        <v>253</v>
      </c>
      <c r="P208" s="18" t="s">
        <v>319</v>
      </c>
      <c r="Q208" s="14" t="s">
        <v>469</v>
      </c>
      <c r="R208" s="2">
        <v>2</v>
      </c>
      <c r="S208" s="175">
        <v>10681</v>
      </c>
      <c r="T208" s="175">
        <v>450</v>
      </c>
      <c r="U208" s="176">
        <f t="shared" si="233"/>
        <v>11131</v>
      </c>
      <c r="V208" s="9"/>
      <c r="W208" s="9">
        <f t="shared" si="217"/>
        <v>1780.1666666666667</v>
      </c>
      <c r="X208" s="10">
        <f t="shared" si="218"/>
        <v>18551.666666666668</v>
      </c>
      <c r="Y208" s="4">
        <f t="shared" si="219"/>
        <v>5340.5</v>
      </c>
      <c r="Z208" s="4">
        <f t="shared" si="220"/>
        <v>1441.9350000000002</v>
      </c>
      <c r="AA208" s="4">
        <f t="shared" si="221"/>
        <v>320.43</v>
      </c>
      <c r="AB208" s="11">
        <f t="shared" si="234"/>
        <v>626.07614605699996</v>
      </c>
      <c r="AC208" s="4">
        <f t="shared" si="235"/>
        <v>213.62</v>
      </c>
      <c r="AD208" s="182">
        <v>946</v>
      </c>
      <c r="AE208" s="182">
        <v>70</v>
      </c>
      <c r="AF208" s="241">
        <f t="shared" si="222"/>
        <v>1016</v>
      </c>
      <c r="AG208" s="178">
        <v>654</v>
      </c>
      <c r="AH208" s="178">
        <v>30</v>
      </c>
      <c r="AI208" s="240">
        <f t="shared" si="223"/>
        <v>684</v>
      </c>
      <c r="AJ208" s="12"/>
      <c r="AK208" s="4"/>
      <c r="AL208" s="4"/>
      <c r="AM208" s="4"/>
      <c r="AN208" s="4"/>
      <c r="AO208" s="4"/>
      <c r="AP208" s="4"/>
      <c r="AQ208" s="4"/>
      <c r="AR208" s="20"/>
      <c r="AS208" s="20"/>
      <c r="AT208" s="4">
        <f t="shared" si="236"/>
        <v>2213.8435243428339</v>
      </c>
      <c r="AU208" s="4">
        <f t="shared" si="237"/>
        <v>15333.061146057</v>
      </c>
      <c r="AV208" s="4">
        <f t="shared" si="238"/>
        <v>211882.91061036015</v>
      </c>
      <c r="AW208" s="33"/>
      <c r="AX208" s="51">
        <f t="shared" si="239"/>
        <v>1780.1666666666667</v>
      </c>
      <c r="AY208" s="51">
        <f t="shared" si="224"/>
        <v>240.32250000000002</v>
      </c>
      <c r="AZ208" s="51">
        <f t="shared" si="240"/>
        <v>53.405000000000001</v>
      </c>
      <c r="BA208" s="51">
        <f t="shared" si="241"/>
        <v>104.34602434283333</v>
      </c>
      <c r="BB208" s="51">
        <f t="shared" si="242"/>
        <v>35.603333333333339</v>
      </c>
      <c r="BC208" s="52">
        <f t="shared" si="244"/>
        <v>0</v>
      </c>
      <c r="BD208" s="97"/>
      <c r="BE208" s="97"/>
      <c r="BF208" s="97">
        <f t="shared" si="225"/>
        <v>356.03333333333336</v>
      </c>
      <c r="BG208" s="97">
        <f t="shared" si="226"/>
        <v>424.32052666666669</v>
      </c>
      <c r="BH208" s="97">
        <f t="shared" si="227"/>
        <v>429.012</v>
      </c>
      <c r="BI208" s="97">
        <f t="shared" si="228"/>
        <v>6308.9999999999991</v>
      </c>
      <c r="BJ208" s="97">
        <f t="shared" si="229"/>
        <v>12729.615800000001</v>
      </c>
      <c r="BK208" s="97">
        <f t="shared" si="230"/>
        <v>96.309237000000024</v>
      </c>
      <c r="BL208" s="97">
        <f t="shared" si="231"/>
        <v>100.75490905700001</v>
      </c>
      <c r="BM208" s="97">
        <f t="shared" si="232"/>
        <v>626.07614605699996</v>
      </c>
      <c r="BN208" s="97">
        <f t="shared" si="243"/>
        <v>0</v>
      </c>
    </row>
    <row r="209" spans="1:66" s="179" customFormat="1" ht="22.5" customHeight="1" x14ac:dyDescent="0.25">
      <c r="A209" s="96">
        <v>177</v>
      </c>
      <c r="B209" s="17">
        <v>29</v>
      </c>
      <c r="C209" s="5" t="s">
        <v>43</v>
      </c>
      <c r="D209" s="5" t="s">
        <v>44</v>
      </c>
      <c r="E209" s="6">
        <v>15</v>
      </c>
      <c r="F209" s="6">
        <v>539</v>
      </c>
      <c r="G209" s="168">
        <v>2004</v>
      </c>
      <c r="H209" s="243" t="s">
        <v>523</v>
      </c>
      <c r="I209" s="17" t="s">
        <v>524</v>
      </c>
      <c r="J209" s="2" t="s">
        <v>467</v>
      </c>
      <c r="K209" s="222">
        <v>41565</v>
      </c>
      <c r="L209" s="180">
        <v>6</v>
      </c>
      <c r="M209" s="180">
        <v>12</v>
      </c>
      <c r="N209" s="172" t="s">
        <v>63</v>
      </c>
      <c r="O209" s="173" t="s">
        <v>253</v>
      </c>
      <c r="P209" s="18" t="s">
        <v>319</v>
      </c>
      <c r="Q209" s="14" t="s">
        <v>469</v>
      </c>
      <c r="R209" s="2">
        <v>2</v>
      </c>
      <c r="S209" s="175">
        <v>10681</v>
      </c>
      <c r="T209" s="175">
        <v>450</v>
      </c>
      <c r="U209" s="176">
        <f>SUM(S209+T209)</f>
        <v>11131</v>
      </c>
      <c r="V209" s="36"/>
      <c r="W209" s="9">
        <f>+S209/30*20*0.25</f>
        <v>1780.1666666666667</v>
      </c>
      <c r="X209" s="10">
        <f>+U209/30*50</f>
        <v>18551.666666666668</v>
      </c>
      <c r="Y209" s="4">
        <f>S209/2</f>
        <v>5340.5</v>
      </c>
      <c r="Z209" s="4">
        <f t="shared" si="220"/>
        <v>1441.9350000000002</v>
      </c>
      <c r="AA209" s="4">
        <f>S209*0.03</f>
        <v>320.43</v>
      </c>
      <c r="AB209" s="11">
        <f>+BM209</f>
        <v>626.07614605699996</v>
      </c>
      <c r="AC209" s="4">
        <f>S209*2%</f>
        <v>213.62</v>
      </c>
      <c r="AD209" s="182">
        <v>946</v>
      </c>
      <c r="AE209" s="182">
        <v>70</v>
      </c>
      <c r="AF209" s="241">
        <f t="shared" si="222"/>
        <v>1016</v>
      </c>
      <c r="AG209" s="178">
        <v>654</v>
      </c>
      <c r="AH209" s="178">
        <v>30</v>
      </c>
      <c r="AI209" s="240">
        <f t="shared" si="223"/>
        <v>684</v>
      </c>
      <c r="AJ209" s="12"/>
      <c r="AK209" s="4"/>
      <c r="AL209" s="4"/>
      <c r="AM209" s="4"/>
      <c r="AN209" s="4"/>
      <c r="AO209" s="72"/>
      <c r="AP209" s="4"/>
      <c r="AQ209" s="4"/>
      <c r="AR209" s="20"/>
      <c r="AS209" s="20"/>
      <c r="AT209" s="4">
        <f>S209/30*5+Z209/30*5+AA209/30*5+AB209/30*5+AC209/30*5</f>
        <v>2213.8435243428339</v>
      </c>
      <c r="AU209" s="4">
        <f>+U209+V209+Z209+AA209+AB209+AC209+AD209+AG209+AO209</f>
        <v>15333.061146057</v>
      </c>
      <c r="AV209" s="4">
        <f>(AU209*12)+W209+X209+Y209+AT209+AJ209+AR209</f>
        <v>211882.91061036015</v>
      </c>
      <c r="AW209" s="33"/>
      <c r="AX209" s="51">
        <f>S209/30*5</f>
        <v>1780.1666666666667</v>
      </c>
      <c r="AY209" s="51">
        <f t="shared" si="224"/>
        <v>240.32250000000002</v>
      </c>
      <c r="AZ209" s="51">
        <f>S209/30*5*0.03</f>
        <v>53.405000000000001</v>
      </c>
      <c r="BA209" s="51">
        <f>AB209/30*5</f>
        <v>104.34602434283333</v>
      </c>
      <c r="BB209" s="51">
        <f>S209/30*5*0.02</f>
        <v>35.603333333333339</v>
      </c>
      <c r="BC209" s="52">
        <f t="shared" si="244"/>
        <v>0</v>
      </c>
      <c r="BD209" s="97"/>
      <c r="BE209" s="97"/>
      <c r="BF209" s="97">
        <f t="shared" si="225"/>
        <v>356.03333333333336</v>
      </c>
      <c r="BG209" s="97">
        <f t="shared" si="226"/>
        <v>424.32052666666669</v>
      </c>
      <c r="BH209" s="97">
        <f t="shared" si="227"/>
        <v>429.012</v>
      </c>
      <c r="BI209" s="97">
        <f t="shared" si="228"/>
        <v>6308.9999999999991</v>
      </c>
      <c r="BJ209" s="97">
        <f t="shared" si="229"/>
        <v>12729.615800000001</v>
      </c>
      <c r="BK209" s="97">
        <f t="shared" si="230"/>
        <v>96.309237000000024</v>
      </c>
      <c r="BL209" s="97">
        <f t="shared" si="231"/>
        <v>100.75490905700001</v>
      </c>
      <c r="BM209" s="97">
        <f t="shared" si="232"/>
        <v>626.07614605699996</v>
      </c>
      <c r="BN209" s="97">
        <f>+BM209-AB209</f>
        <v>0</v>
      </c>
    </row>
    <row r="210" spans="1:66" s="179" customFormat="1" ht="22.5" customHeight="1" x14ac:dyDescent="0.25">
      <c r="A210" s="96">
        <v>178</v>
      </c>
      <c r="B210" s="17">
        <v>29</v>
      </c>
      <c r="C210" s="5" t="s">
        <v>43</v>
      </c>
      <c r="D210" s="5" t="s">
        <v>44</v>
      </c>
      <c r="E210" s="6">
        <v>15</v>
      </c>
      <c r="F210" s="6">
        <v>539</v>
      </c>
      <c r="G210" s="215">
        <v>2007</v>
      </c>
      <c r="H210" s="244" t="s">
        <v>527</v>
      </c>
      <c r="I210" s="143" t="s">
        <v>531</v>
      </c>
      <c r="J210" s="98" t="s">
        <v>467</v>
      </c>
      <c r="K210" s="245">
        <v>41584</v>
      </c>
      <c r="L210" s="180">
        <v>6</v>
      </c>
      <c r="M210" s="180">
        <v>12</v>
      </c>
      <c r="N210" s="172" t="s">
        <v>63</v>
      </c>
      <c r="O210" s="173" t="s">
        <v>253</v>
      </c>
      <c r="P210" s="18" t="s">
        <v>319</v>
      </c>
      <c r="Q210" s="14" t="s">
        <v>469</v>
      </c>
      <c r="R210" s="2">
        <v>2</v>
      </c>
      <c r="S210" s="175">
        <v>10681</v>
      </c>
      <c r="T210" s="175">
        <v>450</v>
      </c>
      <c r="U210" s="176">
        <f>SUM(S210+T210)</f>
        <v>11131</v>
      </c>
      <c r="V210" s="9"/>
      <c r="W210" s="9">
        <f>+S210/30*20*0.25</f>
        <v>1780.1666666666667</v>
      </c>
      <c r="X210" s="10">
        <f>+U210/30*50</f>
        <v>18551.666666666668</v>
      </c>
      <c r="Y210" s="4">
        <f>S210/2</f>
        <v>5340.5</v>
      </c>
      <c r="Z210" s="4">
        <f t="shared" si="220"/>
        <v>1441.9350000000002</v>
      </c>
      <c r="AA210" s="4">
        <f>S210*0.03</f>
        <v>320.43</v>
      </c>
      <c r="AB210" s="11">
        <f>+BM210</f>
        <v>626.07614605699996</v>
      </c>
      <c r="AC210" s="4">
        <f>S210*2%</f>
        <v>213.62</v>
      </c>
      <c r="AD210" s="182">
        <v>946</v>
      </c>
      <c r="AE210" s="182">
        <v>70</v>
      </c>
      <c r="AF210" s="241">
        <f t="shared" si="222"/>
        <v>1016</v>
      </c>
      <c r="AG210" s="178">
        <v>654</v>
      </c>
      <c r="AH210" s="178">
        <v>30</v>
      </c>
      <c r="AI210" s="240">
        <f t="shared" si="223"/>
        <v>684</v>
      </c>
      <c r="AJ210" s="12"/>
      <c r="AK210" s="4"/>
      <c r="AL210" s="4"/>
      <c r="AM210" s="4"/>
      <c r="AN210" s="4"/>
      <c r="AO210" s="4"/>
      <c r="AP210" s="4"/>
      <c r="AQ210" s="4"/>
      <c r="AR210" s="20"/>
      <c r="AS210" s="20"/>
      <c r="AT210" s="4">
        <f>S210/30*5+Z210/30*5+AA210/30*5+AB210/30*5+AC210/30*5</f>
        <v>2213.8435243428339</v>
      </c>
      <c r="AU210" s="4">
        <f>+U210+V210+Z210+AA210+AB210+AC210+AD210+AG210+AO210</f>
        <v>15333.061146057</v>
      </c>
      <c r="AV210" s="4">
        <f>(AU210*12)+W210+X210+Y210+AT210+AJ210+AR210</f>
        <v>211882.91061036015</v>
      </c>
      <c r="AW210" s="33"/>
      <c r="AX210" s="51">
        <f>S210/30*5</f>
        <v>1780.1666666666667</v>
      </c>
      <c r="AY210" s="51">
        <f t="shared" si="224"/>
        <v>240.32250000000002</v>
      </c>
      <c r="AZ210" s="51">
        <f>S210/30*5*0.03</f>
        <v>53.405000000000001</v>
      </c>
      <c r="BA210" s="51">
        <f>AB210/30*5</f>
        <v>104.34602434283333</v>
      </c>
      <c r="BB210" s="51">
        <f>S210/30*5*0.02</f>
        <v>35.603333333333339</v>
      </c>
      <c r="BC210" s="52">
        <f t="shared" si="244"/>
        <v>0</v>
      </c>
      <c r="BD210" s="97"/>
      <c r="BE210" s="97"/>
      <c r="BF210" s="97">
        <f t="shared" si="225"/>
        <v>356.03333333333336</v>
      </c>
      <c r="BG210" s="97">
        <f t="shared" si="226"/>
        <v>424.32052666666669</v>
      </c>
      <c r="BH210" s="97">
        <f t="shared" si="227"/>
        <v>429.012</v>
      </c>
      <c r="BI210" s="97">
        <f t="shared" si="228"/>
        <v>6308.9999999999991</v>
      </c>
      <c r="BJ210" s="97">
        <f t="shared" si="229"/>
        <v>12729.615800000001</v>
      </c>
      <c r="BK210" s="97">
        <f t="shared" si="230"/>
        <v>96.309237000000024</v>
      </c>
      <c r="BL210" s="97">
        <f t="shared" si="231"/>
        <v>100.75490905700001</v>
      </c>
      <c r="BM210" s="97">
        <f t="shared" si="232"/>
        <v>626.07614605699996</v>
      </c>
      <c r="BN210" s="97">
        <f>+BM210-AB210</f>
        <v>0</v>
      </c>
    </row>
    <row r="211" spans="1:66" s="179" customFormat="1" ht="22.5" customHeight="1" x14ac:dyDescent="0.25">
      <c r="A211" s="96">
        <v>179</v>
      </c>
      <c r="B211" s="17">
        <v>29</v>
      </c>
      <c r="C211" s="5" t="s">
        <v>43</v>
      </c>
      <c r="D211" s="5" t="s">
        <v>44</v>
      </c>
      <c r="E211" s="6">
        <v>15</v>
      </c>
      <c r="F211" s="6">
        <v>539</v>
      </c>
      <c r="G211" s="168">
        <v>2010</v>
      </c>
      <c r="H211" s="169" t="s">
        <v>537</v>
      </c>
      <c r="I211" s="17" t="s">
        <v>538</v>
      </c>
      <c r="J211" s="2" t="s">
        <v>467</v>
      </c>
      <c r="K211" s="222">
        <v>41620</v>
      </c>
      <c r="L211" s="180">
        <v>6</v>
      </c>
      <c r="M211" s="180">
        <v>12</v>
      </c>
      <c r="N211" s="172" t="s">
        <v>63</v>
      </c>
      <c r="O211" s="173" t="s">
        <v>253</v>
      </c>
      <c r="P211" s="18" t="s">
        <v>319</v>
      </c>
      <c r="Q211" s="14" t="s">
        <v>469</v>
      </c>
      <c r="R211" s="2">
        <v>2</v>
      </c>
      <c r="S211" s="175">
        <v>10681</v>
      </c>
      <c r="T211" s="175">
        <v>450</v>
      </c>
      <c r="U211" s="176">
        <f t="shared" ref="U211:U218" si="245">SUM(S211+T211)</f>
        <v>11131</v>
      </c>
      <c r="V211" s="9"/>
      <c r="W211" s="9">
        <f t="shared" si="217"/>
        <v>1780.1666666666667</v>
      </c>
      <c r="X211" s="10">
        <f t="shared" si="218"/>
        <v>18551.666666666668</v>
      </c>
      <c r="Y211" s="4">
        <f t="shared" si="219"/>
        <v>5340.5</v>
      </c>
      <c r="Z211" s="4">
        <f t="shared" si="220"/>
        <v>1441.9350000000002</v>
      </c>
      <c r="AA211" s="4">
        <f t="shared" si="221"/>
        <v>320.43</v>
      </c>
      <c r="AB211" s="11">
        <f t="shared" si="234"/>
        <v>626.07614605699996</v>
      </c>
      <c r="AC211" s="4">
        <f t="shared" si="235"/>
        <v>213.62</v>
      </c>
      <c r="AD211" s="182">
        <v>946</v>
      </c>
      <c r="AE211" s="182">
        <v>70</v>
      </c>
      <c r="AF211" s="241">
        <f t="shared" si="222"/>
        <v>1016</v>
      </c>
      <c r="AG211" s="178">
        <v>654</v>
      </c>
      <c r="AH211" s="178">
        <v>30</v>
      </c>
      <c r="AI211" s="240">
        <f t="shared" si="223"/>
        <v>684</v>
      </c>
      <c r="AJ211" s="12"/>
      <c r="AK211" s="4"/>
      <c r="AL211" s="4"/>
      <c r="AM211" s="4"/>
      <c r="AN211" s="4"/>
      <c r="AO211" s="4"/>
      <c r="AP211" s="4"/>
      <c r="AQ211" s="4"/>
      <c r="AR211" s="20"/>
      <c r="AS211" s="20"/>
      <c r="AT211" s="4">
        <f t="shared" ref="AT211:AT218" si="246">S211/30*5+Z211/30*5+AA211/30*5+AB211/30*5+AC211/30*5</f>
        <v>2213.8435243428339</v>
      </c>
      <c r="AU211" s="4">
        <f t="shared" si="237"/>
        <v>15333.061146057</v>
      </c>
      <c r="AV211" s="4">
        <f t="shared" si="238"/>
        <v>211882.91061036015</v>
      </c>
      <c r="AW211" s="33"/>
      <c r="AX211" s="51">
        <f t="shared" si="239"/>
        <v>1780.1666666666667</v>
      </c>
      <c r="AY211" s="51">
        <f t="shared" si="224"/>
        <v>240.32250000000002</v>
      </c>
      <c r="AZ211" s="51">
        <f t="shared" si="240"/>
        <v>53.405000000000001</v>
      </c>
      <c r="BA211" s="51">
        <f t="shared" si="241"/>
        <v>104.34602434283333</v>
      </c>
      <c r="BB211" s="51">
        <f t="shared" si="242"/>
        <v>35.603333333333339</v>
      </c>
      <c r="BC211" s="52">
        <f t="shared" ref="BC211:BC218" si="247">+AX211+AY211+AZ211+BA211+BB211-AT211</f>
        <v>0</v>
      </c>
      <c r="BD211" s="97"/>
      <c r="BE211" s="97"/>
      <c r="BF211" s="97">
        <f t="shared" si="225"/>
        <v>356.03333333333336</v>
      </c>
      <c r="BG211" s="97">
        <f t="shared" si="226"/>
        <v>424.32052666666669</v>
      </c>
      <c r="BH211" s="97">
        <f t="shared" si="227"/>
        <v>429.012</v>
      </c>
      <c r="BI211" s="97">
        <f t="shared" si="228"/>
        <v>6308.9999999999991</v>
      </c>
      <c r="BJ211" s="97">
        <f t="shared" si="229"/>
        <v>12729.615800000001</v>
      </c>
      <c r="BK211" s="97">
        <f t="shared" si="230"/>
        <v>96.309237000000024</v>
      </c>
      <c r="BL211" s="97">
        <f t="shared" si="231"/>
        <v>100.75490905700001</v>
      </c>
      <c r="BM211" s="97">
        <f t="shared" si="232"/>
        <v>626.07614605699996</v>
      </c>
      <c r="BN211" s="97">
        <f t="shared" si="243"/>
        <v>0</v>
      </c>
    </row>
    <row r="212" spans="1:66" s="179" customFormat="1" ht="22.5" customHeight="1" x14ac:dyDescent="0.25">
      <c r="A212" s="96">
        <v>180</v>
      </c>
      <c r="B212" s="17">
        <v>29</v>
      </c>
      <c r="C212" s="5" t="s">
        <v>43</v>
      </c>
      <c r="D212" s="5" t="s">
        <v>44</v>
      </c>
      <c r="E212" s="6">
        <v>15</v>
      </c>
      <c r="F212" s="6">
        <v>539</v>
      </c>
      <c r="G212" s="168">
        <v>2026</v>
      </c>
      <c r="H212" s="243" t="s">
        <v>600</v>
      </c>
      <c r="I212" s="17" t="s">
        <v>601</v>
      </c>
      <c r="J212" s="2" t="s">
        <v>467</v>
      </c>
      <c r="K212" s="222">
        <v>41771</v>
      </c>
      <c r="L212" s="180">
        <v>6</v>
      </c>
      <c r="M212" s="180">
        <v>12</v>
      </c>
      <c r="N212" s="172" t="s">
        <v>63</v>
      </c>
      <c r="O212" s="173" t="s">
        <v>253</v>
      </c>
      <c r="P212" s="18" t="s">
        <v>319</v>
      </c>
      <c r="Q212" s="14" t="s">
        <v>469</v>
      </c>
      <c r="R212" s="2">
        <v>2</v>
      </c>
      <c r="S212" s="175">
        <v>10681</v>
      </c>
      <c r="T212" s="175">
        <v>450</v>
      </c>
      <c r="U212" s="176">
        <f>SUM(S212+T212)</f>
        <v>11131</v>
      </c>
      <c r="V212" s="9"/>
      <c r="W212" s="9">
        <f>+S212/30*20*0.25</f>
        <v>1780.1666666666667</v>
      </c>
      <c r="X212" s="10">
        <f>+U212/30*50</f>
        <v>18551.666666666668</v>
      </c>
      <c r="Y212" s="4">
        <f>S212/2</f>
        <v>5340.5</v>
      </c>
      <c r="Z212" s="4">
        <f t="shared" si="220"/>
        <v>1441.9350000000002</v>
      </c>
      <c r="AA212" s="4">
        <f>S212*0.03</f>
        <v>320.43</v>
      </c>
      <c r="AB212" s="11">
        <f>+BM212</f>
        <v>626.07614605699996</v>
      </c>
      <c r="AC212" s="4">
        <f>S212*2%</f>
        <v>213.62</v>
      </c>
      <c r="AD212" s="182">
        <v>946</v>
      </c>
      <c r="AE212" s="182">
        <v>70</v>
      </c>
      <c r="AF212" s="241">
        <f t="shared" si="222"/>
        <v>1016</v>
      </c>
      <c r="AG212" s="178">
        <v>654</v>
      </c>
      <c r="AH212" s="178">
        <v>30</v>
      </c>
      <c r="AI212" s="240">
        <f t="shared" si="223"/>
        <v>684</v>
      </c>
      <c r="AJ212" s="12"/>
      <c r="AK212" s="4"/>
      <c r="AL212" s="4"/>
      <c r="AM212" s="4"/>
      <c r="AN212" s="4"/>
      <c r="AO212" s="4"/>
      <c r="AP212" s="4"/>
      <c r="AQ212" s="4"/>
      <c r="AR212" s="20"/>
      <c r="AS212" s="20"/>
      <c r="AT212" s="4">
        <f>S212/30*5+Z212/30*5+AA212/30*5+AB212/30*5+AC212/30*5</f>
        <v>2213.8435243428339</v>
      </c>
      <c r="AU212" s="4">
        <f>+U212+V212+Z212+AA212+AB212+AC212+AD212+AG212+AO212</f>
        <v>15333.061146057</v>
      </c>
      <c r="AV212" s="4">
        <f t="shared" si="238"/>
        <v>211882.91061036015</v>
      </c>
      <c r="AW212" s="33"/>
      <c r="AX212" s="51">
        <f t="shared" si="239"/>
        <v>1780.1666666666667</v>
      </c>
      <c r="AY212" s="51">
        <f t="shared" si="224"/>
        <v>240.32250000000002</v>
      </c>
      <c r="AZ212" s="51">
        <f t="shared" si="240"/>
        <v>53.405000000000001</v>
      </c>
      <c r="BA212" s="51">
        <f t="shared" si="241"/>
        <v>104.34602434283333</v>
      </c>
      <c r="BB212" s="51">
        <f t="shared" si="242"/>
        <v>35.603333333333339</v>
      </c>
      <c r="BC212" s="52">
        <f>+AX212+AY212+AZ212+BA212+BB212-AT212</f>
        <v>0</v>
      </c>
      <c r="BD212" s="97"/>
      <c r="BE212" s="97"/>
      <c r="BF212" s="97">
        <f t="shared" si="225"/>
        <v>356.03333333333336</v>
      </c>
      <c r="BG212" s="97">
        <f t="shared" si="226"/>
        <v>424.32052666666669</v>
      </c>
      <c r="BH212" s="97">
        <f t="shared" si="227"/>
        <v>429.012</v>
      </c>
      <c r="BI212" s="97">
        <f t="shared" si="228"/>
        <v>6308.9999999999991</v>
      </c>
      <c r="BJ212" s="97">
        <f t="shared" si="229"/>
        <v>12729.615800000001</v>
      </c>
      <c r="BK212" s="97">
        <f t="shared" si="230"/>
        <v>96.309237000000024</v>
      </c>
      <c r="BL212" s="97">
        <f t="shared" si="231"/>
        <v>100.75490905700001</v>
      </c>
      <c r="BM212" s="97">
        <f t="shared" si="232"/>
        <v>626.07614605699996</v>
      </c>
      <c r="BN212" s="97">
        <f>+BM212-AB212</f>
        <v>0</v>
      </c>
    </row>
    <row r="213" spans="1:66" s="179" customFormat="1" ht="22.5" customHeight="1" x14ac:dyDescent="0.25">
      <c r="A213" s="96">
        <v>181</v>
      </c>
      <c r="B213" s="17">
        <v>29</v>
      </c>
      <c r="C213" s="5" t="s">
        <v>43</v>
      </c>
      <c r="D213" s="5" t="s">
        <v>44</v>
      </c>
      <c r="E213" s="6">
        <v>15</v>
      </c>
      <c r="F213" s="6">
        <v>539</v>
      </c>
      <c r="G213" s="168">
        <v>2027</v>
      </c>
      <c r="H213" s="243" t="s">
        <v>602</v>
      </c>
      <c r="I213" s="17" t="s">
        <v>603</v>
      </c>
      <c r="J213" s="2" t="s">
        <v>467</v>
      </c>
      <c r="K213" s="222">
        <v>41771</v>
      </c>
      <c r="L213" s="180">
        <v>6</v>
      </c>
      <c r="M213" s="180">
        <v>12</v>
      </c>
      <c r="N213" s="172" t="s">
        <v>63</v>
      </c>
      <c r="O213" s="173" t="s">
        <v>253</v>
      </c>
      <c r="P213" s="18" t="s">
        <v>319</v>
      </c>
      <c r="Q213" s="14" t="s">
        <v>469</v>
      </c>
      <c r="R213" s="2">
        <v>2</v>
      </c>
      <c r="S213" s="175">
        <v>10681</v>
      </c>
      <c r="T213" s="175">
        <v>450</v>
      </c>
      <c r="U213" s="176">
        <f>SUM(S213+T213)</f>
        <v>11131</v>
      </c>
      <c r="V213" s="9"/>
      <c r="W213" s="9">
        <f>+S213/30*20*0.25</f>
        <v>1780.1666666666667</v>
      </c>
      <c r="X213" s="10">
        <f>+U213/30*50</f>
        <v>18551.666666666668</v>
      </c>
      <c r="Y213" s="4">
        <f>S213/2</f>
        <v>5340.5</v>
      </c>
      <c r="Z213" s="4">
        <f t="shared" si="220"/>
        <v>1441.9350000000002</v>
      </c>
      <c r="AA213" s="4">
        <f>S213*0.03</f>
        <v>320.43</v>
      </c>
      <c r="AB213" s="11">
        <f>+BM213</f>
        <v>626.07614605699996</v>
      </c>
      <c r="AC213" s="4">
        <f>S213*2%</f>
        <v>213.62</v>
      </c>
      <c r="AD213" s="182">
        <v>946</v>
      </c>
      <c r="AE213" s="182">
        <v>70</v>
      </c>
      <c r="AF213" s="241">
        <f t="shared" si="222"/>
        <v>1016</v>
      </c>
      <c r="AG213" s="178">
        <v>654</v>
      </c>
      <c r="AH213" s="178">
        <v>30</v>
      </c>
      <c r="AI213" s="240">
        <f t="shared" si="223"/>
        <v>684</v>
      </c>
      <c r="AJ213" s="12"/>
      <c r="AK213" s="4"/>
      <c r="AL213" s="4"/>
      <c r="AM213" s="4"/>
      <c r="AN213" s="4"/>
      <c r="AO213" s="4"/>
      <c r="AP213" s="4"/>
      <c r="AQ213" s="4"/>
      <c r="AR213" s="20"/>
      <c r="AS213" s="20"/>
      <c r="AT213" s="4">
        <f t="shared" si="246"/>
        <v>2213.8435243428339</v>
      </c>
      <c r="AU213" s="4">
        <f>+U213+V213+Z213+AA213+AB213+AC213+AD213+AG213+AO213</f>
        <v>15333.061146057</v>
      </c>
      <c r="AV213" s="4">
        <f t="shared" si="238"/>
        <v>211882.91061036015</v>
      </c>
      <c r="AW213" s="33"/>
      <c r="AX213" s="51">
        <f t="shared" si="239"/>
        <v>1780.1666666666667</v>
      </c>
      <c r="AY213" s="51">
        <f t="shared" si="224"/>
        <v>240.32250000000002</v>
      </c>
      <c r="AZ213" s="51">
        <f t="shared" si="240"/>
        <v>53.405000000000001</v>
      </c>
      <c r="BA213" s="51">
        <f t="shared" si="241"/>
        <v>104.34602434283333</v>
      </c>
      <c r="BB213" s="51">
        <f t="shared" si="242"/>
        <v>35.603333333333339</v>
      </c>
      <c r="BC213" s="52">
        <f t="shared" si="247"/>
        <v>0</v>
      </c>
      <c r="BD213" s="97"/>
      <c r="BE213" s="97"/>
      <c r="BF213" s="97">
        <f t="shared" si="225"/>
        <v>356.03333333333336</v>
      </c>
      <c r="BG213" s="97">
        <f t="shared" si="226"/>
        <v>424.32052666666669</v>
      </c>
      <c r="BH213" s="97">
        <f t="shared" si="227"/>
        <v>429.012</v>
      </c>
      <c r="BI213" s="97">
        <f t="shared" si="228"/>
        <v>6308.9999999999991</v>
      </c>
      <c r="BJ213" s="97">
        <f t="shared" si="229"/>
        <v>12729.615800000001</v>
      </c>
      <c r="BK213" s="97">
        <f t="shared" si="230"/>
        <v>96.309237000000024</v>
      </c>
      <c r="BL213" s="97">
        <f t="shared" si="231"/>
        <v>100.75490905700001</v>
      </c>
      <c r="BM213" s="97">
        <f t="shared" si="232"/>
        <v>626.07614605699996</v>
      </c>
      <c r="BN213" s="97">
        <f>+BM213-AB213</f>
        <v>0</v>
      </c>
    </row>
    <row r="214" spans="1:66" s="179" customFormat="1" ht="22.5" customHeight="1" x14ac:dyDescent="0.25">
      <c r="A214" s="96">
        <v>182</v>
      </c>
      <c r="B214" s="17">
        <v>29</v>
      </c>
      <c r="C214" s="5" t="s">
        <v>43</v>
      </c>
      <c r="D214" s="5" t="s">
        <v>44</v>
      </c>
      <c r="E214" s="6">
        <v>15</v>
      </c>
      <c r="F214" s="6">
        <v>539</v>
      </c>
      <c r="G214" s="168">
        <v>2029</v>
      </c>
      <c r="H214" s="243" t="s">
        <v>604</v>
      </c>
      <c r="I214" s="17" t="s">
        <v>605</v>
      </c>
      <c r="J214" s="2" t="s">
        <v>467</v>
      </c>
      <c r="K214" s="222">
        <v>41791</v>
      </c>
      <c r="L214" s="180">
        <v>6</v>
      </c>
      <c r="M214" s="180">
        <v>12</v>
      </c>
      <c r="N214" s="172" t="s">
        <v>63</v>
      </c>
      <c r="O214" s="173" t="s">
        <v>253</v>
      </c>
      <c r="P214" s="18" t="s">
        <v>319</v>
      </c>
      <c r="Q214" s="14" t="s">
        <v>469</v>
      </c>
      <c r="R214" s="2">
        <v>2</v>
      </c>
      <c r="S214" s="175">
        <v>10681</v>
      </c>
      <c r="T214" s="175">
        <v>450</v>
      </c>
      <c r="U214" s="176">
        <f>SUM(S214+T214)</f>
        <v>11131</v>
      </c>
      <c r="V214" s="9"/>
      <c r="W214" s="9">
        <f>+S214/30*20*0.25</f>
        <v>1780.1666666666667</v>
      </c>
      <c r="X214" s="10">
        <f>+U214/30*50</f>
        <v>18551.666666666668</v>
      </c>
      <c r="Y214" s="4">
        <f>S214/2</f>
        <v>5340.5</v>
      </c>
      <c r="Z214" s="4">
        <f t="shared" si="220"/>
        <v>1441.9350000000002</v>
      </c>
      <c r="AA214" s="4">
        <f>S214*0.03</f>
        <v>320.43</v>
      </c>
      <c r="AB214" s="11">
        <f>+BM214</f>
        <v>626.07614605699996</v>
      </c>
      <c r="AC214" s="4">
        <f>S214*2%</f>
        <v>213.62</v>
      </c>
      <c r="AD214" s="182">
        <v>946</v>
      </c>
      <c r="AE214" s="182">
        <v>70</v>
      </c>
      <c r="AF214" s="241">
        <f t="shared" si="222"/>
        <v>1016</v>
      </c>
      <c r="AG214" s="178">
        <v>654</v>
      </c>
      <c r="AH214" s="178">
        <v>30</v>
      </c>
      <c r="AI214" s="240">
        <f t="shared" si="223"/>
        <v>684</v>
      </c>
      <c r="AJ214" s="12"/>
      <c r="AK214" s="4"/>
      <c r="AL214" s="4"/>
      <c r="AM214" s="4"/>
      <c r="AN214" s="4"/>
      <c r="AO214" s="4"/>
      <c r="AP214" s="4"/>
      <c r="AQ214" s="4"/>
      <c r="AR214" s="20"/>
      <c r="AS214" s="20"/>
      <c r="AT214" s="4">
        <f t="shared" si="246"/>
        <v>2213.8435243428339</v>
      </c>
      <c r="AU214" s="4">
        <f>+U214+V214+Z214+AA214+AB214+AC214+AD214+AG214+AO214</f>
        <v>15333.061146057</v>
      </c>
      <c r="AV214" s="4">
        <f t="shared" si="238"/>
        <v>211882.91061036015</v>
      </c>
      <c r="AW214" s="33"/>
      <c r="AX214" s="51">
        <f t="shared" si="239"/>
        <v>1780.1666666666667</v>
      </c>
      <c r="AY214" s="51">
        <f t="shared" si="224"/>
        <v>240.32250000000002</v>
      </c>
      <c r="AZ214" s="51">
        <f t="shared" si="240"/>
        <v>53.405000000000001</v>
      </c>
      <c r="BA214" s="51">
        <f t="shared" si="241"/>
        <v>104.34602434283333</v>
      </c>
      <c r="BB214" s="51">
        <f t="shared" si="242"/>
        <v>35.603333333333339</v>
      </c>
      <c r="BC214" s="52">
        <f t="shared" si="247"/>
        <v>0</v>
      </c>
      <c r="BD214" s="97"/>
      <c r="BE214" s="97"/>
      <c r="BF214" s="97">
        <f t="shared" si="225"/>
        <v>356.03333333333336</v>
      </c>
      <c r="BG214" s="97">
        <f t="shared" si="226"/>
        <v>424.32052666666669</v>
      </c>
      <c r="BH214" s="97">
        <f t="shared" si="227"/>
        <v>429.012</v>
      </c>
      <c r="BI214" s="97">
        <f t="shared" si="228"/>
        <v>6308.9999999999991</v>
      </c>
      <c r="BJ214" s="97">
        <f t="shared" si="229"/>
        <v>12729.615800000001</v>
      </c>
      <c r="BK214" s="97">
        <f t="shared" si="230"/>
        <v>96.309237000000024</v>
      </c>
      <c r="BL214" s="97">
        <f t="shared" si="231"/>
        <v>100.75490905700001</v>
      </c>
      <c r="BM214" s="97">
        <f t="shared" si="232"/>
        <v>626.07614605699996</v>
      </c>
      <c r="BN214" s="97">
        <f>+BM214-AB214</f>
        <v>0</v>
      </c>
    </row>
    <row r="215" spans="1:66" s="179" customFormat="1" ht="22.5" customHeight="1" x14ac:dyDescent="0.25">
      <c r="A215" s="96">
        <v>183</v>
      </c>
      <c r="B215" s="17">
        <v>29</v>
      </c>
      <c r="C215" s="5" t="s">
        <v>43</v>
      </c>
      <c r="D215" s="5" t="s">
        <v>44</v>
      </c>
      <c r="E215" s="6">
        <v>15</v>
      </c>
      <c r="F215" s="6">
        <v>539</v>
      </c>
      <c r="G215" s="168">
        <v>2030</v>
      </c>
      <c r="H215" s="169" t="s">
        <v>597</v>
      </c>
      <c r="I215" s="17" t="s">
        <v>599</v>
      </c>
      <c r="J215" s="2" t="s">
        <v>467</v>
      </c>
      <c r="K215" s="222">
        <v>41791</v>
      </c>
      <c r="L215" s="180">
        <v>6</v>
      </c>
      <c r="M215" s="180">
        <v>12</v>
      </c>
      <c r="N215" s="172" t="s">
        <v>63</v>
      </c>
      <c r="O215" s="173" t="s">
        <v>253</v>
      </c>
      <c r="P215" s="18" t="s">
        <v>319</v>
      </c>
      <c r="Q215" s="14" t="s">
        <v>469</v>
      </c>
      <c r="R215" s="2">
        <v>2</v>
      </c>
      <c r="S215" s="175">
        <v>10681</v>
      </c>
      <c r="T215" s="175">
        <v>450</v>
      </c>
      <c r="U215" s="176">
        <f>SUM(S215+T215)</f>
        <v>11131</v>
      </c>
      <c r="V215" s="9"/>
      <c r="W215" s="9">
        <f>+S215/30*20*0.25</f>
        <v>1780.1666666666667</v>
      </c>
      <c r="X215" s="10">
        <f>+U215/30*50</f>
        <v>18551.666666666668</v>
      </c>
      <c r="Y215" s="4">
        <f>S215/2</f>
        <v>5340.5</v>
      </c>
      <c r="Z215" s="4">
        <f t="shared" si="220"/>
        <v>1441.9350000000002</v>
      </c>
      <c r="AA215" s="4">
        <f>S215*0.03</f>
        <v>320.43</v>
      </c>
      <c r="AB215" s="11">
        <f>+BM215</f>
        <v>626.07614605699996</v>
      </c>
      <c r="AC215" s="4">
        <f>S215*2%</f>
        <v>213.62</v>
      </c>
      <c r="AD215" s="182">
        <v>946</v>
      </c>
      <c r="AE215" s="182">
        <v>70</v>
      </c>
      <c r="AF215" s="241">
        <f t="shared" si="222"/>
        <v>1016</v>
      </c>
      <c r="AG215" s="178">
        <v>654</v>
      </c>
      <c r="AH215" s="178">
        <v>30</v>
      </c>
      <c r="AI215" s="240">
        <f t="shared" si="223"/>
        <v>684</v>
      </c>
      <c r="AJ215" s="12"/>
      <c r="AK215" s="4"/>
      <c r="AL215" s="4"/>
      <c r="AM215" s="4"/>
      <c r="AN215" s="4"/>
      <c r="AO215" s="4"/>
      <c r="AP215" s="4"/>
      <c r="AQ215" s="4"/>
      <c r="AR215" s="20"/>
      <c r="AS215" s="20"/>
      <c r="AT215" s="4">
        <f>S215/30*5+Z215/30*5+AA215/30*5+AB215/30*5+AC215/30*5</f>
        <v>2213.8435243428339</v>
      </c>
      <c r="AU215" s="4">
        <f>+U215+V215+Z215+AA215+AB215+AC215+AD215+AG215+AO215</f>
        <v>15333.061146057</v>
      </c>
      <c r="AV215" s="4">
        <f>(AU215*12)+W215+X215+Y215+AT215+AJ215+AR215</f>
        <v>211882.91061036015</v>
      </c>
      <c r="AW215" s="33"/>
      <c r="AX215" s="51">
        <f t="shared" si="239"/>
        <v>1780.1666666666667</v>
      </c>
      <c r="AY215" s="51">
        <f t="shared" si="224"/>
        <v>240.32250000000002</v>
      </c>
      <c r="AZ215" s="51">
        <f t="shared" si="240"/>
        <v>53.405000000000001</v>
      </c>
      <c r="BA215" s="51">
        <f t="shared" si="241"/>
        <v>104.34602434283333</v>
      </c>
      <c r="BB215" s="51">
        <f t="shared" si="242"/>
        <v>35.603333333333339</v>
      </c>
      <c r="BC215" s="52">
        <f>+AX215+AY215+AZ215+BA215+BB215-AT215</f>
        <v>0</v>
      </c>
      <c r="BD215" s="97"/>
      <c r="BE215" s="97"/>
      <c r="BF215" s="97">
        <f t="shared" si="225"/>
        <v>356.03333333333336</v>
      </c>
      <c r="BG215" s="97">
        <f t="shared" si="226"/>
        <v>424.32052666666669</v>
      </c>
      <c r="BH215" s="97">
        <f t="shared" si="227"/>
        <v>429.012</v>
      </c>
      <c r="BI215" s="97">
        <f t="shared" si="228"/>
        <v>6308.9999999999991</v>
      </c>
      <c r="BJ215" s="97">
        <f t="shared" si="229"/>
        <v>12729.615800000001</v>
      </c>
      <c r="BK215" s="97">
        <f t="shared" si="230"/>
        <v>96.309237000000024</v>
      </c>
      <c r="BL215" s="97">
        <f t="shared" si="231"/>
        <v>100.75490905700001</v>
      </c>
      <c r="BM215" s="97">
        <f t="shared" si="232"/>
        <v>626.07614605699996</v>
      </c>
      <c r="BN215" s="97">
        <f>+BM215-AB215</f>
        <v>0</v>
      </c>
    </row>
    <row r="216" spans="1:66" s="179" customFormat="1" ht="22.5" customHeight="1" x14ac:dyDescent="0.25">
      <c r="A216" s="96">
        <v>184</v>
      </c>
      <c r="B216" s="17">
        <v>29</v>
      </c>
      <c r="C216" s="5" t="s">
        <v>43</v>
      </c>
      <c r="D216" s="5" t="s">
        <v>44</v>
      </c>
      <c r="E216" s="6">
        <v>15</v>
      </c>
      <c r="F216" s="6">
        <v>539</v>
      </c>
      <c r="G216" s="168">
        <v>2033</v>
      </c>
      <c r="H216" s="243" t="s">
        <v>615</v>
      </c>
      <c r="I216" s="17" t="s">
        <v>616</v>
      </c>
      <c r="J216" s="2" t="s">
        <v>467</v>
      </c>
      <c r="K216" s="222">
        <v>41852</v>
      </c>
      <c r="L216" s="180">
        <v>6</v>
      </c>
      <c r="M216" s="180">
        <v>12</v>
      </c>
      <c r="N216" s="172" t="s">
        <v>63</v>
      </c>
      <c r="O216" s="173" t="s">
        <v>253</v>
      </c>
      <c r="P216" s="18" t="s">
        <v>319</v>
      </c>
      <c r="Q216" s="14" t="s">
        <v>469</v>
      </c>
      <c r="R216" s="2">
        <v>2</v>
      </c>
      <c r="S216" s="175">
        <v>10681</v>
      </c>
      <c r="T216" s="175">
        <v>450</v>
      </c>
      <c r="U216" s="176">
        <f t="shared" si="245"/>
        <v>11131</v>
      </c>
      <c r="V216" s="9"/>
      <c r="W216" s="9">
        <f t="shared" si="217"/>
        <v>1780.1666666666667</v>
      </c>
      <c r="X216" s="10">
        <f t="shared" si="218"/>
        <v>18551.666666666668</v>
      </c>
      <c r="Y216" s="4">
        <f t="shared" si="219"/>
        <v>5340.5</v>
      </c>
      <c r="Z216" s="4">
        <f t="shared" si="220"/>
        <v>1441.9350000000002</v>
      </c>
      <c r="AA216" s="4">
        <f t="shared" si="221"/>
        <v>320.43</v>
      </c>
      <c r="AB216" s="11">
        <f t="shared" si="234"/>
        <v>626.07614605699996</v>
      </c>
      <c r="AC216" s="4">
        <f t="shared" si="235"/>
        <v>213.62</v>
      </c>
      <c r="AD216" s="182">
        <v>946</v>
      </c>
      <c r="AE216" s="182">
        <v>70</v>
      </c>
      <c r="AF216" s="241">
        <f t="shared" si="222"/>
        <v>1016</v>
      </c>
      <c r="AG216" s="178">
        <v>654</v>
      </c>
      <c r="AH216" s="178">
        <v>30</v>
      </c>
      <c r="AI216" s="240">
        <f t="shared" si="223"/>
        <v>684</v>
      </c>
      <c r="AJ216" s="12"/>
      <c r="AK216" s="4"/>
      <c r="AL216" s="4"/>
      <c r="AM216" s="4"/>
      <c r="AN216" s="4"/>
      <c r="AO216" s="4"/>
      <c r="AP216" s="4"/>
      <c r="AQ216" s="4"/>
      <c r="AR216" s="20"/>
      <c r="AS216" s="20"/>
      <c r="AT216" s="4">
        <f t="shared" si="246"/>
        <v>2213.8435243428339</v>
      </c>
      <c r="AU216" s="4">
        <f t="shared" si="237"/>
        <v>15333.061146057</v>
      </c>
      <c r="AV216" s="4">
        <f t="shared" si="238"/>
        <v>211882.91061036015</v>
      </c>
      <c r="AW216" s="33"/>
      <c r="AX216" s="51">
        <f t="shared" si="239"/>
        <v>1780.1666666666667</v>
      </c>
      <c r="AY216" s="51">
        <f t="shared" si="224"/>
        <v>240.32250000000002</v>
      </c>
      <c r="AZ216" s="51">
        <f t="shared" si="240"/>
        <v>53.405000000000001</v>
      </c>
      <c r="BA216" s="51">
        <f t="shared" si="241"/>
        <v>104.34602434283333</v>
      </c>
      <c r="BB216" s="51">
        <f t="shared" si="242"/>
        <v>35.603333333333339</v>
      </c>
      <c r="BC216" s="52">
        <f t="shared" si="247"/>
        <v>0</v>
      </c>
      <c r="BD216" s="97"/>
      <c r="BE216" s="97"/>
      <c r="BF216" s="97">
        <f t="shared" si="225"/>
        <v>356.03333333333336</v>
      </c>
      <c r="BG216" s="97">
        <f t="shared" si="226"/>
        <v>424.32052666666669</v>
      </c>
      <c r="BH216" s="97">
        <f t="shared" si="227"/>
        <v>429.012</v>
      </c>
      <c r="BI216" s="97">
        <f t="shared" si="228"/>
        <v>6308.9999999999991</v>
      </c>
      <c r="BJ216" s="97">
        <f t="shared" si="229"/>
        <v>12729.615800000001</v>
      </c>
      <c r="BK216" s="97">
        <f t="shared" si="230"/>
        <v>96.309237000000024</v>
      </c>
      <c r="BL216" s="97">
        <f t="shared" si="231"/>
        <v>100.75490905700001</v>
      </c>
      <c r="BM216" s="97">
        <f t="shared" si="232"/>
        <v>626.07614605699996</v>
      </c>
      <c r="BN216" s="97">
        <f t="shared" si="243"/>
        <v>0</v>
      </c>
    </row>
    <row r="217" spans="1:66" s="179" customFormat="1" ht="22.5" customHeight="1" x14ac:dyDescent="0.25">
      <c r="A217" s="96">
        <v>185</v>
      </c>
      <c r="B217" s="17">
        <v>29</v>
      </c>
      <c r="C217" s="5" t="s">
        <v>43</v>
      </c>
      <c r="D217" s="5" t="s">
        <v>44</v>
      </c>
      <c r="E217" s="6">
        <v>15</v>
      </c>
      <c r="F217" s="6">
        <v>539</v>
      </c>
      <c r="G217" s="168">
        <v>2055</v>
      </c>
      <c r="H217" s="243" t="s">
        <v>640</v>
      </c>
      <c r="I217" s="17" t="s">
        <v>641</v>
      </c>
      <c r="J217" s="2" t="s">
        <v>467</v>
      </c>
      <c r="K217" s="222">
        <v>41992</v>
      </c>
      <c r="L217" s="180">
        <v>6</v>
      </c>
      <c r="M217" s="180">
        <v>12</v>
      </c>
      <c r="N217" s="172" t="s">
        <v>63</v>
      </c>
      <c r="O217" s="173" t="s">
        <v>253</v>
      </c>
      <c r="P217" s="18" t="s">
        <v>319</v>
      </c>
      <c r="Q217" s="14" t="s">
        <v>469</v>
      </c>
      <c r="R217" s="2">
        <v>2</v>
      </c>
      <c r="S217" s="175">
        <v>10681</v>
      </c>
      <c r="T217" s="175">
        <v>450</v>
      </c>
      <c r="U217" s="176">
        <f t="shared" si="245"/>
        <v>11131</v>
      </c>
      <c r="V217" s="36"/>
      <c r="W217" s="9">
        <f t="shared" si="217"/>
        <v>1780.1666666666667</v>
      </c>
      <c r="X217" s="10">
        <f t="shared" si="218"/>
        <v>18551.666666666668</v>
      </c>
      <c r="Y217" s="4">
        <f t="shared" si="219"/>
        <v>5340.5</v>
      </c>
      <c r="Z217" s="4">
        <f t="shared" si="220"/>
        <v>1441.9350000000002</v>
      </c>
      <c r="AA217" s="4">
        <f t="shared" si="221"/>
        <v>320.43</v>
      </c>
      <c r="AB217" s="11">
        <f t="shared" si="234"/>
        <v>626.07614605699996</v>
      </c>
      <c r="AC217" s="4">
        <f t="shared" si="235"/>
        <v>213.62</v>
      </c>
      <c r="AD217" s="182">
        <v>946</v>
      </c>
      <c r="AE217" s="182">
        <v>70</v>
      </c>
      <c r="AF217" s="241">
        <f t="shared" si="222"/>
        <v>1016</v>
      </c>
      <c r="AG217" s="178">
        <v>654</v>
      </c>
      <c r="AH217" s="178">
        <v>30</v>
      </c>
      <c r="AI217" s="240">
        <f t="shared" si="223"/>
        <v>684</v>
      </c>
      <c r="AJ217" s="12"/>
      <c r="AK217" s="4"/>
      <c r="AL217" s="4"/>
      <c r="AM217" s="4"/>
      <c r="AN217" s="4"/>
      <c r="AO217" s="72"/>
      <c r="AP217" s="4"/>
      <c r="AQ217" s="4"/>
      <c r="AR217" s="20"/>
      <c r="AS217" s="20"/>
      <c r="AT217" s="4">
        <f t="shared" si="246"/>
        <v>2213.8435243428339</v>
      </c>
      <c r="AU217" s="4">
        <f t="shared" si="237"/>
        <v>15333.061146057</v>
      </c>
      <c r="AV217" s="4">
        <f t="shared" si="238"/>
        <v>211882.91061036015</v>
      </c>
      <c r="AW217" s="33"/>
      <c r="AX217" s="51">
        <f>S217/30*5</f>
        <v>1780.1666666666667</v>
      </c>
      <c r="AY217" s="51">
        <f t="shared" si="224"/>
        <v>240.32250000000002</v>
      </c>
      <c r="AZ217" s="51">
        <f>S217/30*5*0.03</f>
        <v>53.405000000000001</v>
      </c>
      <c r="BA217" s="51">
        <f>AB217/30*5</f>
        <v>104.34602434283333</v>
      </c>
      <c r="BB217" s="51">
        <f>S217/30*5*0.02</f>
        <v>35.603333333333339</v>
      </c>
      <c r="BC217" s="52">
        <f t="shared" si="247"/>
        <v>0</v>
      </c>
      <c r="BD217" s="97"/>
      <c r="BE217" s="97"/>
      <c r="BF217" s="97">
        <f t="shared" si="225"/>
        <v>356.03333333333336</v>
      </c>
      <c r="BG217" s="97">
        <f t="shared" si="226"/>
        <v>424.32052666666669</v>
      </c>
      <c r="BH217" s="97">
        <f t="shared" si="227"/>
        <v>429.012</v>
      </c>
      <c r="BI217" s="97">
        <f t="shared" si="228"/>
        <v>6308.9999999999991</v>
      </c>
      <c r="BJ217" s="97">
        <f t="shared" si="229"/>
        <v>12729.615800000001</v>
      </c>
      <c r="BK217" s="97">
        <f t="shared" si="230"/>
        <v>96.309237000000024</v>
      </c>
      <c r="BL217" s="97">
        <f t="shared" si="231"/>
        <v>100.75490905700001</v>
      </c>
      <c r="BM217" s="97">
        <f t="shared" si="232"/>
        <v>626.07614605699996</v>
      </c>
      <c r="BN217" s="97">
        <f t="shared" si="243"/>
        <v>0</v>
      </c>
    </row>
    <row r="218" spans="1:66" s="179" customFormat="1" ht="22.5" customHeight="1" x14ac:dyDescent="0.25">
      <c r="A218" s="96">
        <v>186</v>
      </c>
      <c r="B218" s="17">
        <v>29</v>
      </c>
      <c r="C218" s="5" t="s">
        <v>43</v>
      </c>
      <c r="D218" s="5" t="s">
        <v>44</v>
      </c>
      <c r="E218" s="6">
        <v>15</v>
      </c>
      <c r="F218" s="6">
        <v>539</v>
      </c>
      <c r="G218" s="168">
        <v>2061</v>
      </c>
      <c r="H218" s="243" t="s">
        <v>653</v>
      </c>
      <c r="I218" s="17" t="s">
        <v>654</v>
      </c>
      <c r="J218" s="2" t="s">
        <v>467</v>
      </c>
      <c r="K218" s="222">
        <v>41673</v>
      </c>
      <c r="L218" s="180">
        <v>6</v>
      </c>
      <c r="M218" s="180">
        <v>12</v>
      </c>
      <c r="N218" s="172" t="s">
        <v>63</v>
      </c>
      <c r="O218" s="173" t="s">
        <v>657</v>
      </c>
      <c r="P218" s="18" t="s">
        <v>319</v>
      </c>
      <c r="Q218" s="14" t="s">
        <v>469</v>
      </c>
      <c r="R218" s="2">
        <v>2</v>
      </c>
      <c r="S218" s="175">
        <v>10681</v>
      </c>
      <c r="T218" s="175">
        <v>450</v>
      </c>
      <c r="U218" s="176">
        <f t="shared" si="245"/>
        <v>11131</v>
      </c>
      <c r="V218" s="36"/>
      <c r="W218" s="9">
        <f t="shared" si="217"/>
        <v>1780.1666666666667</v>
      </c>
      <c r="X218" s="10">
        <f t="shared" si="218"/>
        <v>18551.666666666668</v>
      </c>
      <c r="Y218" s="4">
        <f t="shared" si="219"/>
        <v>5340.5</v>
      </c>
      <c r="Z218" s="4">
        <f t="shared" si="220"/>
        <v>1441.9350000000002</v>
      </c>
      <c r="AA218" s="4">
        <f t="shared" si="221"/>
        <v>320.43</v>
      </c>
      <c r="AB218" s="11">
        <f t="shared" si="234"/>
        <v>626.07614605699996</v>
      </c>
      <c r="AC218" s="4">
        <f t="shared" si="235"/>
        <v>213.62</v>
      </c>
      <c r="AD218" s="182">
        <v>946</v>
      </c>
      <c r="AE218" s="182">
        <v>70</v>
      </c>
      <c r="AF218" s="241">
        <f t="shared" si="222"/>
        <v>1016</v>
      </c>
      <c r="AG218" s="178">
        <v>654</v>
      </c>
      <c r="AH218" s="178">
        <v>30</v>
      </c>
      <c r="AI218" s="240">
        <f t="shared" si="223"/>
        <v>684</v>
      </c>
      <c r="AJ218" s="12"/>
      <c r="AK218" s="4"/>
      <c r="AL218" s="4"/>
      <c r="AM218" s="4"/>
      <c r="AN218" s="4"/>
      <c r="AO218" s="72"/>
      <c r="AP218" s="4"/>
      <c r="AQ218" s="4"/>
      <c r="AR218" s="20"/>
      <c r="AS218" s="20"/>
      <c r="AT218" s="4">
        <f t="shared" si="246"/>
        <v>2213.8435243428339</v>
      </c>
      <c r="AU218" s="4">
        <f t="shared" si="237"/>
        <v>15333.061146057</v>
      </c>
      <c r="AV218" s="4">
        <f t="shared" si="238"/>
        <v>211882.91061036015</v>
      </c>
      <c r="AW218" s="33"/>
      <c r="AX218" s="51">
        <f>S218/30*5</f>
        <v>1780.1666666666667</v>
      </c>
      <c r="AY218" s="51">
        <f t="shared" si="224"/>
        <v>240.32250000000002</v>
      </c>
      <c r="AZ218" s="51">
        <f>S218/30*5*0.03</f>
        <v>53.405000000000001</v>
      </c>
      <c r="BA218" s="51">
        <f>AB218/30*5</f>
        <v>104.34602434283333</v>
      </c>
      <c r="BB218" s="51">
        <f>S218/30*5*0.02</f>
        <v>35.603333333333339</v>
      </c>
      <c r="BC218" s="52">
        <f t="shared" si="247"/>
        <v>0</v>
      </c>
      <c r="BD218" s="97"/>
      <c r="BE218" s="97"/>
      <c r="BF218" s="97">
        <f t="shared" si="225"/>
        <v>356.03333333333336</v>
      </c>
      <c r="BG218" s="97">
        <f t="shared" si="226"/>
        <v>424.32052666666669</v>
      </c>
      <c r="BH218" s="97">
        <f t="shared" si="227"/>
        <v>429.012</v>
      </c>
      <c r="BI218" s="97">
        <f t="shared" si="228"/>
        <v>6308.9999999999991</v>
      </c>
      <c r="BJ218" s="97">
        <f t="shared" si="229"/>
        <v>12729.615800000001</v>
      </c>
      <c r="BK218" s="97">
        <f t="shared" si="230"/>
        <v>96.309237000000024</v>
      </c>
      <c r="BL218" s="97">
        <f t="shared" si="231"/>
        <v>100.75490905700001</v>
      </c>
      <c r="BM218" s="97">
        <f t="shared" si="232"/>
        <v>626.07614605699996</v>
      </c>
      <c r="BN218" s="97">
        <f t="shared" si="243"/>
        <v>0</v>
      </c>
    </row>
    <row r="219" spans="1:66" s="179" customFormat="1" ht="22.5" customHeight="1" x14ac:dyDescent="0.25">
      <c r="A219" s="96">
        <v>187</v>
      </c>
      <c r="B219" s="17">
        <v>29</v>
      </c>
      <c r="C219" s="5" t="s">
        <v>43</v>
      </c>
      <c r="D219" s="5" t="s">
        <v>44</v>
      </c>
      <c r="E219" s="6">
        <v>15</v>
      </c>
      <c r="F219" s="6">
        <v>539</v>
      </c>
      <c r="G219" s="168">
        <v>2065</v>
      </c>
      <c r="H219" s="169" t="s">
        <v>663</v>
      </c>
      <c r="I219" s="17" t="s">
        <v>664</v>
      </c>
      <c r="J219" s="2" t="s">
        <v>467</v>
      </c>
      <c r="K219" s="222">
        <v>42079</v>
      </c>
      <c r="L219" s="180">
        <v>6</v>
      </c>
      <c r="M219" s="180">
        <v>12</v>
      </c>
      <c r="N219" s="172" t="s">
        <v>63</v>
      </c>
      <c r="O219" s="173" t="s">
        <v>253</v>
      </c>
      <c r="P219" s="18" t="s">
        <v>319</v>
      </c>
      <c r="Q219" s="14" t="s">
        <v>469</v>
      </c>
      <c r="R219" s="2">
        <v>2</v>
      </c>
      <c r="S219" s="175">
        <v>10681</v>
      </c>
      <c r="T219" s="175">
        <v>450</v>
      </c>
      <c r="U219" s="176">
        <f>SUM(S219+T219)</f>
        <v>11131</v>
      </c>
      <c r="V219" s="9"/>
      <c r="W219" s="9">
        <f>+S219/30*20*0.25</f>
        <v>1780.1666666666667</v>
      </c>
      <c r="X219" s="10">
        <f>+U219/30*50</f>
        <v>18551.666666666668</v>
      </c>
      <c r="Y219" s="4">
        <f>S219/2</f>
        <v>5340.5</v>
      </c>
      <c r="Z219" s="4">
        <f>S219*13.5%</f>
        <v>1441.9350000000002</v>
      </c>
      <c r="AA219" s="4">
        <f>S219*0.03</f>
        <v>320.43</v>
      </c>
      <c r="AB219" s="11">
        <f>+BM219</f>
        <v>626.07614605699996</v>
      </c>
      <c r="AC219" s="4">
        <f>S219*2%</f>
        <v>213.62</v>
      </c>
      <c r="AD219" s="182">
        <v>946</v>
      </c>
      <c r="AE219" s="182">
        <v>70</v>
      </c>
      <c r="AF219" s="241">
        <f t="shared" si="222"/>
        <v>1016</v>
      </c>
      <c r="AG219" s="178">
        <v>654</v>
      </c>
      <c r="AH219" s="178">
        <v>30</v>
      </c>
      <c r="AI219" s="240">
        <f t="shared" si="223"/>
        <v>684</v>
      </c>
      <c r="AJ219" s="12"/>
      <c r="AK219" s="4"/>
      <c r="AL219" s="4"/>
      <c r="AM219" s="4"/>
      <c r="AN219" s="4"/>
      <c r="AO219" s="4"/>
      <c r="AP219" s="4"/>
      <c r="AQ219" s="4"/>
      <c r="AR219" s="20"/>
      <c r="AS219" s="20"/>
      <c r="AT219" s="4">
        <f>S219/30*5+Z219/30*5+AA219/30*5+AB219/30*5+AC219/30*5</f>
        <v>2213.8435243428339</v>
      </c>
      <c r="AU219" s="4">
        <f>+U219+V219+Z219+AA219+AB219+AC219+AD219+AG219+AO219</f>
        <v>15333.061146057</v>
      </c>
      <c r="AV219" s="4">
        <f>(AU219*12)+W219+X219+Y219+AT219+AJ219+AR219</f>
        <v>211882.91061036015</v>
      </c>
      <c r="AW219" s="33"/>
      <c r="AX219" s="51">
        <f>S219/30*5</f>
        <v>1780.1666666666667</v>
      </c>
      <c r="AY219" s="51">
        <f>S219/30*5*0.135</f>
        <v>240.32250000000002</v>
      </c>
      <c r="AZ219" s="51">
        <f>S219/30*5*0.03</f>
        <v>53.405000000000001</v>
      </c>
      <c r="BA219" s="51">
        <f>AB219/30*5</f>
        <v>104.34602434283333</v>
      </c>
      <c r="BB219" s="51">
        <f>S219/30*5*0.02</f>
        <v>35.603333333333339</v>
      </c>
      <c r="BC219" s="52">
        <f t="shared" ref="BC219:BC240" si="248">+AX219+AY219+AZ219+BA219+BB219-AT219</f>
        <v>0</v>
      </c>
      <c r="BD219" s="97"/>
      <c r="BE219" s="97"/>
      <c r="BF219" s="97">
        <f>S219/30</f>
        <v>356.03333333333336</v>
      </c>
      <c r="BG219" s="97">
        <f>BF219*1.1918</f>
        <v>424.32052666666669</v>
      </c>
      <c r="BH219" s="97">
        <f t="shared" si="227"/>
        <v>429.012</v>
      </c>
      <c r="BI219" s="97">
        <f t="shared" si="228"/>
        <v>6308.9999999999991</v>
      </c>
      <c r="BJ219" s="97">
        <f>BG219*30</f>
        <v>12729.615800000001</v>
      </c>
      <c r="BK219" s="97">
        <f>(BJ219-BI219)*1.5%</f>
        <v>96.309237000000024</v>
      </c>
      <c r="BL219" s="97">
        <f>BG219*30*0.7915%</f>
        <v>100.75490905700001</v>
      </c>
      <c r="BM219" s="97">
        <f>BH219+BK219+BL219</f>
        <v>626.07614605699996</v>
      </c>
      <c r="BN219" s="97">
        <f>+BM219-AB219</f>
        <v>0</v>
      </c>
    </row>
    <row r="220" spans="1:66" s="179" customFormat="1" ht="22.5" customHeight="1" x14ac:dyDescent="0.25">
      <c r="A220" s="96">
        <v>188</v>
      </c>
      <c r="B220" s="17">
        <v>29</v>
      </c>
      <c r="C220" s="5" t="s">
        <v>43</v>
      </c>
      <c r="D220" s="5" t="s">
        <v>44</v>
      </c>
      <c r="E220" s="6">
        <v>15</v>
      </c>
      <c r="F220" s="6">
        <v>539</v>
      </c>
      <c r="G220" s="168">
        <v>2067</v>
      </c>
      <c r="H220" s="169" t="s">
        <v>672</v>
      </c>
      <c r="I220" s="17" t="s">
        <v>673</v>
      </c>
      <c r="J220" s="2" t="s">
        <v>467</v>
      </c>
      <c r="K220" s="222">
        <v>42098</v>
      </c>
      <c r="L220" s="180">
        <v>6</v>
      </c>
      <c r="M220" s="180">
        <v>12</v>
      </c>
      <c r="N220" s="172" t="s">
        <v>63</v>
      </c>
      <c r="O220" s="173" t="s">
        <v>253</v>
      </c>
      <c r="P220" s="18" t="s">
        <v>319</v>
      </c>
      <c r="Q220" s="14" t="s">
        <v>469</v>
      </c>
      <c r="R220" s="2">
        <v>2</v>
      </c>
      <c r="S220" s="175">
        <v>10681</v>
      </c>
      <c r="T220" s="175">
        <v>450</v>
      </c>
      <c r="U220" s="176">
        <f>SUM(S220+T220)</f>
        <v>11131</v>
      </c>
      <c r="V220" s="9"/>
      <c r="W220" s="9">
        <f>+S220/30*20*0.25</f>
        <v>1780.1666666666667</v>
      </c>
      <c r="X220" s="10">
        <f>+U220/30*50</f>
        <v>18551.666666666668</v>
      </c>
      <c r="Y220" s="4">
        <f>S220/2</f>
        <v>5340.5</v>
      </c>
      <c r="Z220" s="4">
        <f>S220*13.5%</f>
        <v>1441.9350000000002</v>
      </c>
      <c r="AA220" s="4">
        <f>S220*0.03</f>
        <v>320.43</v>
      </c>
      <c r="AB220" s="11">
        <f>+BM220</f>
        <v>626.07614605699996</v>
      </c>
      <c r="AC220" s="4">
        <f>S220*2%</f>
        <v>213.62</v>
      </c>
      <c r="AD220" s="182">
        <v>946</v>
      </c>
      <c r="AE220" s="182">
        <v>70</v>
      </c>
      <c r="AF220" s="241">
        <f t="shared" si="222"/>
        <v>1016</v>
      </c>
      <c r="AG220" s="178">
        <v>654</v>
      </c>
      <c r="AH220" s="178">
        <v>30</v>
      </c>
      <c r="AI220" s="240">
        <f t="shared" si="223"/>
        <v>684</v>
      </c>
      <c r="AJ220" s="12"/>
      <c r="AK220" s="4"/>
      <c r="AL220" s="4"/>
      <c r="AM220" s="4"/>
      <c r="AN220" s="4"/>
      <c r="AO220" s="4"/>
      <c r="AP220" s="4"/>
      <c r="AQ220" s="4"/>
      <c r="AR220" s="20"/>
      <c r="AS220" s="20"/>
      <c r="AT220" s="4">
        <f>S220/30*5+Z220/30*5+AA220/30*5+AB220/30*5+AC220/30*5</f>
        <v>2213.8435243428339</v>
      </c>
      <c r="AU220" s="4">
        <f>+U220+V220+Z220+AA220+AB220+AC220+AD220+AG220+AO220</f>
        <v>15333.061146057</v>
      </c>
      <c r="AV220" s="4">
        <f>(AU220*12)+W220+X220+Y220+AT220+AJ220+AR220</f>
        <v>211882.91061036015</v>
      </c>
      <c r="AW220" s="33"/>
      <c r="AX220" s="51">
        <f>S220/30*5</f>
        <v>1780.1666666666667</v>
      </c>
      <c r="AY220" s="51">
        <f>S220/30*5*0.135</f>
        <v>240.32250000000002</v>
      </c>
      <c r="AZ220" s="51">
        <f>S220/30*5*0.03</f>
        <v>53.405000000000001</v>
      </c>
      <c r="BA220" s="51">
        <f>AB220/30*5</f>
        <v>104.34602434283333</v>
      </c>
      <c r="BB220" s="51">
        <f>S220/30*5*0.02</f>
        <v>35.603333333333339</v>
      </c>
      <c r="BC220" s="52">
        <f t="shared" si="248"/>
        <v>0</v>
      </c>
      <c r="BD220" s="97"/>
      <c r="BE220" s="97"/>
      <c r="BF220" s="97">
        <f>S220/30</f>
        <v>356.03333333333336</v>
      </c>
      <c r="BG220" s="97">
        <f>BF220*1.1918</f>
        <v>424.32052666666669</v>
      </c>
      <c r="BH220" s="97">
        <f t="shared" si="227"/>
        <v>429.012</v>
      </c>
      <c r="BI220" s="97">
        <f t="shared" si="228"/>
        <v>6308.9999999999991</v>
      </c>
      <c r="BJ220" s="97">
        <f>BG220*30</f>
        <v>12729.615800000001</v>
      </c>
      <c r="BK220" s="97">
        <f>(BJ220-BI220)*1.5%</f>
        <v>96.309237000000024</v>
      </c>
      <c r="BL220" s="97">
        <f>BG220*30*0.7915%</f>
        <v>100.75490905700001</v>
      </c>
      <c r="BM220" s="97">
        <f>BH220+BK220+BL220</f>
        <v>626.07614605699996</v>
      </c>
      <c r="BN220" s="97">
        <f>+BM220-AB220</f>
        <v>0</v>
      </c>
    </row>
    <row r="221" spans="1:66" s="33" customFormat="1" ht="12.75" customHeight="1" x14ac:dyDescent="0.25">
      <c r="A221" s="96"/>
      <c r="B221" s="17"/>
      <c r="C221" s="5"/>
      <c r="D221" s="5"/>
      <c r="E221" s="6"/>
      <c r="F221" s="6"/>
      <c r="G221" s="6"/>
      <c r="H221" s="72"/>
      <c r="I221" s="54"/>
      <c r="J221" s="72"/>
      <c r="K221" s="54"/>
      <c r="L221" s="8"/>
      <c r="M221" s="8"/>
      <c r="N221" s="2"/>
      <c r="O221" s="112"/>
      <c r="P221" s="18"/>
      <c r="Q221" s="18"/>
      <c r="R221" s="2"/>
      <c r="S221" s="23"/>
      <c r="T221" s="23"/>
      <c r="U221" s="4"/>
      <c r="V221" s="9"/>
      <c r="W221" s="9"/>
      <c r="X221" s="10"/>
      <c r="Y221" s="4"/>
      <c r="Z221" s="4"/>
      <c r="AA221" s="4"/>
      <c r="AB221" s="11"/>
      <c r="AC221" s="4"/>
      <c r="AD221" s="35"/>
      <c r="AE221" s="35"/>
      <c r="AF221" s="255"/>
      <c r="AG221" s="34"/>
      <c r="AH221" s="34"/>
      <c r="AI221" s="266"/>
      <c r="AJ221" s="12"/>
      <c r="AK221" s="4"/>
      <c r="AL221" s="4"/>
      <c r="AM221" s="4"/>
      <c r="AN221" s="4"/>
      <c r="AO221" s="4"/>
      <c r="AP221" s="4"/>
      <c r="AQ221" s="4"/>
      <c r="AR221" s="20"/>
      <c r="AS221" s="20"/>
      <c r="AT221" s="4"/>
      <c r="AU221" s="4"/>
      <c r="AV221" s="4"/>
      <c r="AX221" s="51"/>
      <c r="AY221" s="51"/>
      <c r="AZ221" s="51"/>
      <c r="BA221" s="51"/>
      <c r="BB221" s="51"/>
      <c r="BC221" s="52">
        <f t="shared" si="248"/>
        <v>0</v>
      </c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>
        <f t="shared" si="243"/>
        <v>0</v>
      </c>
    </row>
    <row r="222" spans="1:66" s="33" customFormat="1" ht="12.75" customHeight="1" x14ac:dyDescent="0.25">
      <c r="A222" s="96"/>
      <c r="B222" s="17"/>
      <c r="C222" s="5"/>
      <c r="D222" s="5"/>
      <c r="E222" s="6"/>
      <c r="F222" s="6"/>
      <c r="G222" s="6"/>
      <c r="H222" s="15" t="s">
        <v>324</v>
      </c>
      <c r="I222" s="2"/>
      <c r="J222" s="2"/>
      <c r="K222" s="13"/>
      <c r="L222" s="8"/>
      <c r="M222" s="8"/>
      <c r="N222" s="2"/>
      <c r="O222" s="18"/>
      <c r="P222" s="18"/>
      <c r="Q222" s="18"/>
      <c r="R222" s="2"/>
      <c r="S222" s="10"/>
      <c r="T222" s="23"/>
      <c r="U222" s="4"/>
      <c r="V222" s="9"/>
      <c r="W222" s="9"/>
      <c r="X222" s="10"/>
      <c r="Y222" s="4"/>
      <c r="Z222" s="4"/>
      <c r="AA222" s="4"/>
      <c r="AB222" s="11"/>
      <c r="AC222" s="4"/>
      <c r="AD222" s="35"/>
      <c r="AE222" s="35"/>
      <c r="AF222" s="255"/>
      <c r="AG222" s="34"/>
      <c r="AH222" s="34"/>
      <c r="AI222" s="266"/>
      <c r="AJ222" s="12"/>
      <c r="AK222" s="4"/>
      <c r="AL222" s="4"/>
      <c r="AM222" s="4"/>
      <c r="AN222" s="4"/>
      <c r="AO222" s="4"/>
      <c r="AP222" s="4"/>
      <c r="AQ222" s="4"/>
      <c r="AR222" s="20"/>
      <c r="AS222" s="20"/>
      <c r="AT222" s="4"/>
      <c r="AU222" s="4"/>
      <c r="AV222" s="4"/>
      <c r="AX222" s="51"/>
      <c r="AY222" s="51"/>
      <c r="AZ222" s="51"/>
      <c r="BA222" s="51"/>
      <c r="BB222" s="51"/>
      <c r="BC222" s="52">
        <f t="shared" si="248"/>
        <v>0</v>
      </c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>
        <f t="shared" si="243"/>
        <v>0</v>
      </c>
    </row>
    <row r="223" spans="1:66" s="179" customFormat="1" x14ac:dyDescent="0.25">
      <c r="A223" s="96">
        <v>189</v>
      </c>
      <c r="B223" s="17">
        <v>29</v>
      </c>
      <c r="C223" s="5" t="s">
        <v>43</v>
      </c>
      <c r="D223" s="5" t="s">
        <v>44</v>
      </c>
      <c r="E223" s="6">
        <v>15</v>
      </c>
      <c r="F223" s="6">
        <v>539</v>
      </c>
      <c r="G223" s="168">
        <v>830</v>
      </c>
      <c r="H223" s="169" t="s">
        <v>347</v>
      </c>
      <c r="I223" s="17" t="s">
        <v>510</v>
      </c>
      <c r="J223" s="2" t="s">
        <v>467</v>
      </c>
      <c r="K223" s="222">
        <v>29015</v>
      </c>
      <c r="L223" s="180">
        <v>2</v>
      </c>
      <c r="M223" s="180">
        <v>8</v>
      </c>
      <c r="N223" s="172" t="s">
        <v>63</v>
      </c>
      <c r="O223" s="173" t="s">
        <v>318</v>
      </c>
      <c r="P223" s="18" t="s">
        <v>324</v>
      </c>
      <c r="Q223" s="18" t="s">
        <v>533</v>
      </c>
      <c r="R223" s="2">
        <v>2</v>
      </c>
      <c r="S223" s="199">
        <v>8079</v>
      </c>
      <c r="T223" s="199">
        <v>500</v>
      </c>
      <c r="U223" s="200">
        <f>SUM(S223+T223)</f>
        <v>8579</v>
      </c>
      <c r="V223" s="9">
        <v>420.6</v>
      </c>
      <c r="W223" s="9">
        <f t="shared" ref="W223:W254" si="249">+S223/30*20*0.25</f>
        <v>1346.5</v>
      </c>
      <c r="X223" s="10">
        <f t="shared" ref="X223:X254" si="250">+U223/30*50</f>
        <v>14298.333333333332</v>
      </c>
      <c r="Y223" s="4">
        <f t="shared" ref="Y223:Y254" si="251">S223/2</f>
        <v>4039.5</v>
      </c>
      <c r="Z223" s="4">
        <f>S223*13.5%</f>
        <v>1090.665</v>
      </c>
      <c r="AA223" s="4">
        <f t="shared" ref="AA223:AA254" si="252">S223*0.03</f>
        <v>242.37</v>
      </c>
      <c r="AB223" s="11">
        <f>+BM223</f>
        <v>555.01527366300002</v>
      </c>
      <c r="AC223" s="4">
        <f>S223*2%</f>
        <v>161.58000000000001</v>
      </c>
      <c r="AD223" s="225">
        <v>667</v>
      </c>
      <c r="AE223" s="225">
        <v>70</v>
      </c>
      <c r="AF223" s="241">
        <f t="shared" ref="AF223:AF254" si="253">AD223+AE223</f>
        <v>737</v>
      </c>
      <c r="AG223" s="200">
        <v>425</v>
      </c>
      <c r="AH223" s="200">
        <v>30</v>
      </c>
      <c r="AI223" s="240">
        <f>AG223+AH223</f>
        <v>455</v>
      </c>
      <c r="AJ223" s="12"/>
      <c r="AK223" s="4"/>
      <c r="AL223" s="4"/>
      <c r="AM223" s="4"/>
      <c r="AN223" s="4"/>
      <c r="AO223" s="4"/>
      <c r="AP223" s="4"/>
      <c r="AQ223" s="4"/>
      <c r="AR223" s="20"/>
      <c r="AS223" s="20"/>
      <c r="AT223" s="4">
        <f>S223/30*5+Z223/30*5+AA223/30*5+AB223/30*5+AC223/30*5</f>
        <v>1688.1050456104999</v>
      </c>
      <c r="AU223" s="4">
        <f>+U223+V223+Z223+AA223+AB223+AC223+AD223+AG223+AO223</f>
        <v>12141.230273663001</v>
      </c>
      <c r="AV223" s="4">
        <f>(AU223*12)+W223+X223+Y223+AT223+AJ223+AR223</f>
        <v>167067.20166289984</v>
      </c>
      <c r="AW223" s="33"/>
      <c r="AX223" s="51">
        <f>S223/30*5</f>
        <v>1346.5</v>
      </c>
      <c r="AY223" s="51">
        <f>S223/30*5*0.135</f>
        <v>181.7775</v>
      </c>
      <c r="AZ223" s="51">
        <f>S223/30*5*0.03</f>
        <v>40.394999999999996</v>
      </c>
      <c r="BA223" s="51">
        <f>AB223/30*5</f>
        <v>92.502545610500007</v>
      </c>
      <c r="BB223" s="51">
        <f>S223/30*5*0.02</f>
        <v>26.93</v>
      </c>
      <c r="BC223" s="52">
        <f t="shared" si="248"/>
        <v>0</v>
      </c>
      <c r="BD223" s="97"/>
      <c r="BE223" s="97"/>
      <c r="BF223" s="97">
        <f t="shared" ref="BF223:BF254" si="254">S223/30</f>
        <v>269.3</v>
      </c>
      <c r="BG223" s="97">
        <f>BF223*1.1918</f>
        <v>320.95174000000003</v>
      </c>
      <c r="BH223" s="97">
        <f t="shared" si="227"/>
        <v>429.012</v>
      </c>
      <c r="BI223" s="97">
        <f t="shared" si="228"/>
        <v>6308.9999999999991</v>
      </c>
      <c r="BJ223" s="97">
        <f t="shared" ref="BJ223:BJ254" si="255">BG223*30</f>
        <v>9628.5522000000001</v>
      </c>
      <c r="BK223" s="97">
        <f t="shared" ref="BK223:BK254" si="256">(BJ223-BI223)*1.5%</f>
        <v>49.793283000000017</v>
      </c>
      <c r="BL223" s="97">
        <f t="shared" ref="BL223:BL254" si="257">BG223*30*0.7915%</f>
        <v>76.209990662999999</v>
      </c>
      <c r="BM223" s="97">
        <f t="shared" ref="BM223:BM254" si="258">BH223+BK223+BL223</f>
        <v>555.01527366300002</v>
      </c>
      <c r="BN223" s="97">
        <f>+BM223-AB223</f>
        <v>0</v>
      </c>
    </row>
    <row r="224" spans="1:66" s="179" customFormat="1" ht="22.5" customHeight="1" x14ac:dyDescent="0.25">
      <c r="A224" s="96">
        <v>190</v>
      </c>
      <c r="B224" s="17">
        <v>29</v>
      </c>
      <c r="C224" s="5" t="s">
        <v>43</v>
      </c>
      <c r="D224" s="5" t="s">
        <v>44</v>
      </c>
      <c r="E224" s="6">
        <v>15</v>
      </c>
      <c r="F224" s="6">
        <v>539</v>
      </c>
      <c r="G224" s="168">
        <v>1496</v>
      </c>
      <c r="H224" s="214" t="s">
        <v>334</v>
      </c>
      <c r="I224" s="17" t="s">
        <v>335</v>
      </c>
      <c r="J224" s="2" t="s">
        <v>467</v>
      </c>
      <c r="K224" s="222">
        <v>36770</v>
      </c>
      <c r="L224" s="180">
        <v>6</v>
      </c>
      <c r="M224" s="180">
        <v>12</v>
      </c>
      <c r="N224" s="172" t="s">
        <v>63</v>
      </c>
      <c r="O224" s="173" t="s">
        <v>253</v>
      </c>
      <c r="P224" s="18" t="s">
        <v>324</v>
      </c>
      <c r="Q224" s="14" t="s">
        <v>469</v>
      </c>
      <c r="R224" s="2">
        <v>2</v>
      </c>
      <c r="S224" s="175">
        <v>10681</v>
      </c>
      <c r="T224" s="175">
        <v>450</v>
      </c>
      <c r="U224" s="176">
        <f t="shared" ref="U224:U231" si="259">SUM(S224+T224)</f>
        <v>11131</v>
      </c>
      <c r="V224" s="9">
        <v>280.39999999999998</v>
      </c>
      <c r="W224" s="9">
        <f t="shared" si="249"/>
        <v>1780.1666666666667</v>
      </c>
      <c r="X224" s="10">
        <f t="shared" si="250"/>
        <v>18551.666666666668</v>
      </c>
      <c r="Y224" s="4">
        <f t="shared" si="251"/>
        <v>5340.5</v>
      </c>
      <c r="Z224" s="4">
        <f t="shared" ref="Z224:Z254" si="260">S224*13.5%</f>
        <v>1441.9350000000002</v>
      </c>
      <c r="AA224" s="4">
        <f t="shared" si="252"/>
        <v>320.43</v>
      </c>
      <c r="AB224" s="11">
        <f t="shared" ref="AB224:AB254" si="261">+BM224</f>
        <v>626.07614605699996</v>
      </c>
      <c r="AC224" s="4">
        <f t="shared" ref="AC224:AC254" si="262">S224*2%</f>
        <v>213.62</v>
      </c>
      <c r="AD224" s="182">
        <v>946</v>
      </c>
      <c r="AE224" s="182">
        <v>70</v>
      </c>
      <c r="AF224" s="241">
        <f t="shared" si="253"/>
        <v>1016</v>
      </c>
      <c r="AG224" s="178">
        <v>654</v>
      </c>
      <c r="AH224" s="178">
        <v>30</v>
      </c>
      <c r="AI224" s="240">
        <f t="shared" ref="AI224:AI254" si="263">AG224+AH224</f>
        <v>684</v>
      </c>
      <c r="AJ224" s="12"/>
      <c r="AK224" s="4"/>
      <c r="AL224" s="4"/>
      <c r="AM224" s="4"/>
      <c r="AN224" s="4"/>
      <c r="AO224" s="4">
        <v>250</v>
      </c>
      <c r="AP224" s="4"/>
      <c r="AQ224" s="4"/>
      <c r="AR224" s="20"/>
      <c r="AS224" s="20"/>
      <c r="AT224" s="4">
        <f t="shared" ref="AT224:AT254" si="264">S224/30*5+Z224/30*5+AA224/30*5+AB224/30*5+AC224/30*5</f>
        <v>2213.8435243428339</v>
      </c>
      <c r="AU224" s="4">
        <f t="shared" ref="AU224:AU254" si="265">+U224+V224+Z224+AA224+AB224+AC224+AD224+AG224+AO224</f>
        <v>15863.461146056999</v>
      </c>
      <c r="AV224" s="4">
        <f t="shared" ref="AV224:AV254" si="266">(AU224*12)+W224+X224+Y224+AT224+AJ224+AR224</f>
        <v>218247.71061036014</v>
      </c>
      <c r="AW224" s="33"/>
      <c r="AX224" s="51">
        <f t="shared" ref="AX224:AX254" si="267">S224/30*5</f>
        <v>1780.1666666666667</v>
      </c>
      <c r="AY224" s="51">
        <f t="shared" ref="AY224:AY254" si="268">S224/30*5*0.135</f>
        <v>240.32250000000002</v>
      </c>
      <c r="AZ224" s="51">
        <f t="shared" ref="AZ224:AZ254" si="269">S224/30*5*0.03</f>
        <v>53.405000000000001</v>
      </c>
      <c r="BA224" s="51">
        <f t="shared" ref="BA224:BA254" si="270">AB224/30*5</f>
        <v>104.34602434283333</v>
      </c>
      <c r="BB224" s="51">
        <f t="shared" ref="BB224:BB254" si="271">S224/30*5*0.02</f>
        <v>35.603333333333339</v>
      </c>
      <c r="BC224" s="52">
        <f t="shared" si="248"/>
        <v>0</v>
      </c>
      <c r="BD224" s="97"/>
      <c r="BE224" s="97"/>
      <c r="BF224" s="97">
        <f t="shared" si="254"/>
        <v>356.03333333333336</v>
      </c>
      <c r="BG224" s="97">
        <f t="shared" ref="BG224:BG254" si="272">BF224*1.1918</f>
        <v>424.32052666666669</v>
      </c>
      <c r="BH224" s="97">
        <f t="shared" si="227"/>
        <v>429.012</v>
      </c>
      <c r="BI224" s="97">
        <f t="shared" si="228"/>
        <v>6308.9999999999991</v>
      </c>
      <c r="BJ224" s="97">
        <f t="shared" si="255"/>
        <v>12729.615800000001</v>
      </c>
      <c r="BK224" s="97">
        <f t="shared" si="256"/>
        <v>96.309237000000024</v>
      </c>
      <c r="BL224" s="97">
        <f t="shared" si="257"/>
        <v>100.75490905700001</v>
      </c>
      <c r="BM224" s="97">
        <f t="shared" si="258"/>
        <v>626.07614605699996</v>
      </c>
      <c r="BN224" s="97">
        <f>+BM224-AB224</f>
        <v>0</v>
      </c>
    </row>
    <row r="225" spans="1:66" s="179" customFormat="1" ht="22.5" customHeight="1" x14ac:dyDescent="0.25">
      <c r="A225" s="96">
        <v>191</v>
      </c>
      <c r="B225" s="17">
        <v>29</v>
      </c>
      <c r="C225" s="5" t="s">
        <v>43</v>
      </c>
      <c r="D225" s="5" t="s">
        <v>44</v>
      </c>
      <c r="E225" s="6">
        <v>15</v>
      </c>
      <c r="F225" s="6">
        <v>539</v>
      </c>
      <c r="G225" s="168">
        <v>1708</v>
      </c>
      <c r="H225" s="214" t="s">
        <v>338</v>
      </c>
      <c r="I225" s="17" t="s">
        <v>339</v>
      </c>
      <c r="J225" s="2" t="s">
        <v>467</v>
      </c>
      <c r="K225" s="222">
        <v>38597</v>
      </c>
      <c r="L225" s="180">
        <v>6</v>
      </c>
      <c r="M225" s="180">
        <v>12</v>
      </c>
      <c r="N225" s="172" t="s">
        <v>63</v>
      </c>
      <c r="O225" s="173" t="s">
        <v>253</v>
      </c>
      <c r="P225" s="18" t="s">
        <v>324</v>
      </c>
      <c r="Q225" s="14" t="s">
        <v>469</v>
      </c>
      <c r="R225" s="2">
        <v>2</v>
      </c>
      <c r="S225" s="175">
        <v>10681</v>
      </c>
      <c r="T225" s="175">
        <v>450</v>
      </c>
      <c r="U225" s="176">
        <f t="shared" si="259"/>
        <v>11131</v>
      </c>
      <c r="V225" s="9">
        <v>210.3</v>
      </c>
      <c r="W225" s="9">
        <f t="shared" si="249"/>
        <v>1780.1666666666667</v>
      </c>
      <c r="X225" s="10">
        <f t="shared" si="250"/>
        <v>18551.666666666668</v>
      </c>
      <c r="Y225" s="4">
        <f t="shared" si="251"/>
        <v>5340.5</v>
      </c>
      <c r="Z225" s="4">
        <f t="shared" si="260"/>
        <v>1441.9350000000002</v>
      </c>
      <c r="AA225" s="4">
        <f t="shared" si="252"/>
        <v>320.43</v>
      </c>
      <c r="AB225" s="11">
        <f t="shared" si="261"/>
        <v>626.07614605699996</v>
      </c>
      <c r="AC225" s="4">
        <f t="shared" si="262"/>
        <v>213.62</v>
      </c>
      <c r="AD225" s="182">
        <v>946</v>
      </c>
      <c r="AE225" s="182">
        <v>70</v>
      </c>
      <c r="AF225" s="241">
        <f t="shared" si="253"/>
        <v>1016</v>
      </c>
      <c r="AG225" s="178">
        <v>654</v>
      </c>
      <c r="AH225" s="178">
        <v>30</v>
      </c>
      <c r="AI225" s="240">
        <f t="shared" si="263"/>
        <v>684</v>
      </c>
      <c r="AJ225" s="12"/>
      <c r="AK225" s="4"/>
      <c r="AL225" s="4"/>
      <c r="AM225" s="4"/>
      <c r="AN225" s="4"/>
      <c r="AO225" s="4">
        <v>250</v>
      </c>
      <c r="AP225" s="4"/>
      <c r="AQ225" s="4"/>
      <c r="AR225" s="20"/>
      <c r="AS225" s="20"/>
      <c r="AT225" s="4">
        <f t="shared" si="264"/>
        <v>2213.8435243428339</v>
      </c>
      <c r="AU225" s="4">
        <f t="shared" si="265"/>
        <v>15793.361146056999</v>
      </c>
      <c r="AV225" s="4">
        <f t="shared" si="266"/>
        <v>217406.51061036016</v>
      </c>
      <c r="AW225" s="33"/>
      <c r="AX225" s="51">
        <f t="shared" si="267"/>
        <v>1780.1666666666667</v>
      </c>
      <c r="AY225" s="51">
        <f t="shared" si="268"/>
        <v>240.32250000000002</v>
      </c>
      <c r="AZ225" s="51">
        <f t="shared" si="269"/>
        <v>53.405000000000001</v>
      </c>
      <c r="BA225" s="51">
        <f t="shared" si="270"/>
        <v>104.34602434283333</v>
      </c>
      <c r="BB225" s="51">
        <f t="shared" si="271"/>
        <v>35.603333333333339</v>
      </c>
      <c r="BC225" s="52">
        <f t="shared" si="248"/>
        <v>0</v>
      </c>
      <c r="BD225" s="97"/>
      <c r="BE225" s="97"/>
      <c r="BF225" s="97">
        <f t="shared" si="254"/>
        <v>356.03333333333336</v>
      </c>
      <c r="BG225" s="97">
        <f t="shared" si="272"/>
        <v>424.32052666666669</v>
      </c>
      <c r="BH225" s="97">
        <f t="shared" si="227"/>
        <v>429.012</v>
      </c>
      <c r="BI225" s="97">
        <f t="shared" si="228"/>
        <v>6308.9999999999991</v>
      </c>
      <c r="BJ225" s="97">
        <f t="shared" si="255"/>
        <v>12729.615800000001</v>
      </c>
      <c r="BK225" s="97">
        <f t="shared" si="256"/>
        <v>96.309237000000024</v>
      </c>
      <c r="BL225" s="97">
        <f t="shared" si="257"/>
        <v>100.75490905700001</v>
      </c>
      <c r="BM225" s="97">
        <f t="shared" si="258"/>
        <v>626.07614605699996</v>
      </c>
      <c r="BN225" s="97">
        <f t="shared" ref="BN225:BN254" si="273">+BM225-AB225</f>
        <v>0</v>
      </c>
    </row>
    <row r="226" spans="1:66" s="179" customFormat="1" ht="22.5" customHeight="1" x14ac:dyDescent="0.25">
      <c r="A226" s="96">
        <v>192</v>
      </c>
      <c r="B226" s="17">
        <v>29</v>
      </c>
      <c r="C226" s="5" t="s">
        <v>43</v>
      </c>
      <c r="D226" s="5" t="s">
        <v>44</v>
      </c>
      <c r="E226" s="6">
        <v>15</v>
      </c>
      <c r="F226" s="6">
        <v>539</v>
      </c>
      <c r="G226" s="168">
        <v>1832</v>
      </c>
      <c r="H226" s="214" t="s">
        <v>340</v>
      </c>
      <c r="I226" s="17" t="s">
        <v>341</v>
      </c>
      <c r="J226" s="2" t="s">
        <v>467</v>
      </c>
      <c r="K226" s="222">
        <v>39638</v>
      </c>
      <c r="L226" s="180">
        <v>6</v>
      </c>
      <c r="M226" s="180">
        <v>12</v>
      </c>
      <c r="N226" s="172" t="s">
        <v>63</v>
      </c>
      <c r="O226" s="173" t="s">
        <v>253</v>
      </c>
      <c r="P226" s="18" t="s">
        <v>324</v>
      </c>
      <c r="Q226" s="14" t="s">
        <v>469</v>
      </c>
      <c r="R226" s="2">
        <v>2</v>
      </c>
      <c r="S226" s="175">
        <v>10681</v>
      </c>
      <c r="T226" s="175">
        <v>450</v>
      </c>
      <c r="U226" s="176">
        <f t="shared" si="259"/>
        <v>11131</v>
      </c>
      <c r="V226" s="9">
        <v>140.19999999999999</v>
      </c>
      <c r="W226" s="9">
        <f t="shared" si="249"/>
        <v>1780.1666666666667</v>
      </c>
      <c r="X226" s="10">
        <f t="shared" si="250"/>
        <v>18551.666666666668</v>
      </c>
      <c r="Y226" s="4">
        <f t="shared" si="251"/>
        <v>5340.5</v>
      </c>
      <c r="Z226" s="4">
        <f t="shared" si="260"/>
        <v>1441.9350000000002</v>
      </c>
      <c r="AA226" s="4">
        <f t="shared" si="252"/>
        <v>320.43</v>
      </c>
      <c r="AB226" s="11">
        <f t="shared" si="261"/>
        <v>626.07614605699996</v>
      </c>
      <c r="AC226" s="4">
        <f t="shared" si="262"/>
        <v>213.62</v>
      </c>
      <c r="AD226" s="182">
        <v>946</v>
      </c>
      <c r="AE226" s="182">
        <v>70</v>
      </c>
      <c r="AF226" s="241">
        <f t="shared" si="253"/>
        <v>1016</v>
      </c>
      <c r="AG226" s="178">
        <v>654</v>
      </c>
      <c r="AH226" s="178">
        <v>30</v>
      </c>
      <c r="AI226" s="240">
        <f t="shared" si="263"/>
        <v>684</v>
      </c>
      <c r="AJ226" s="12"/>
      <c r="AK226" s="4"/>
      <c r="AL226" s="4"/>
      <c r="AM226" s="4"/>
      <c r="AN226" s="4"/>
      <c r="AO226" s="4">
        <v>250</v>
      </c>
      <c r="AP226" s="4"/>
      <c r="AQ226" s="4"/>
      <c r="AR226" s="20"/>
      <c r="AS226" s="20"/>
      <c r="AT226" s="4">
        <f t="shared" si="264"/>
        <v>2213.8435243428339</v>
      </c>
      <c r="AU226" s="4">
        <f t="shared" si="265"/>
        <v>15723.261146057001</v>
      </c>
      <c r="AV226" s="4">
        <f t="shared" si="266"/>
        <v>216565.31061036015</v>
      </c>
      <c r="AW226" s="33"/>
      <c r="AX226" s="51">
        <f t="shared" si="267"/>
        <v>1780.1666666666667</v>
      </c>
      <c r="AY226" s="51">
        <f t="shared" si="268"/>
        <v>240.32250000000002</v>
      </c>
      <c r="AZ226" s="51">
        <f t="shared" si="269"/>
        <v>53.405000000000001</v>
      </c>
      <c r="BA226" s="51">
        <f t="shared" si="270"/>
        <v>104.34602434283333</v>
      </c>
      <c r="BB226" s="51">
        <f t="shared" si="271"/>
        <v>35.603333333333339</v>
      </c>
      <c r="BC226" s="52">
        <f t="shared" si="248"/>
        <v>0</v>
      </c>
      <c r="BD226" s="97"/>
      <c r="BE226" s="97"/>
      <c r="BF226" s="97">
        <f t="shared" si="254"/>
        <v>356.03333333333336</v>
      </c>
      <c r="BG226" s="97">
        <f t="shared" si="272"/>
        <v>424.32052666666669</v>
      </c>
      <c r="BH226" s="97">
        <f t="shared" si="227"/>
        <v>429.012</v>
      </c>
      <c r="BI226" s="97">
        <f t="shared" si="228"/>
        <v>6308.9999999999991</v>
      </c>
      <c r="BJ226" s="97">
        <f t="shared" si="255"/>
        <v>12729.615800000001</v>
      </c>
      <c r="BK226" s="97">
        <f t="shared" si="256"/>
        <v>96.309237000000024</v>
      </c>
      <c r="BL226" s="97">
        <f t="shared" si="257"/>
        <v>100.75490905700001</v>
      </c>
      <c r="BM226" s="97">
        <f t="shared" si="258"/>
        <v>626.07614605699996</v>
      </c>
      <c r="BN226" s="97">
        <f t="shared" si="273"/>
        <v>0</v>
      </c>
    </row>
    <row r="227" spans="1:66" s="179" customFormat="1" x14ac:dyDescent="0.25">
      <c r="A227" s="96">
        <v>193</v>
      </c>
      <c r="B227" s="17">
        <v>29</v>
      </c>
      <c r="C227" s="5" t="s">
        <v>43</v>
      </c>
      <c r="D227" s="5" t="s">
        <v>44</v>
      </c>
      <c r="E227" s="6">
        <v>15</v>
      </c>
      <c r="F227" s="6">
        <v>539</v>
      </c>
      <c r="G227" s="168">
        <v>1917</v>
      </c>
      <c r="H227" s="169" t="s">
        <v>581</v>
      </c>
      <c r="I227" s="17" t="s">
        <v>582</v>
      </c>
      <c r="J227" s="2" t="s">
        <v>467</v>
      </c>
      <c r="K227" s="222">
        <v>41676</v>
      </c>
      <c r="L227" s="180">
        <v>2</v>
      </c>
      <c r="M227" s="180">
        <v>8</v>
      </c>
      <c r="N227" s="172" t="s">
        <v>63</v>
      </c>
      <c r="O227" s="173" t="s">
        <v>318</v>
      </c>
      <c r="P227" s="18" t="s">
        <v>324</v>
      </c>
      <c r="Q227" s="18" t="s">
        <v>533</v>
      </c>
      <c r="R227" s="2">
        <v>2</v>
      </c>
      <c r="S227" s="199">
        <v>8079</v>
      </c>
      <c r="T227" s="199">
        <v>500</v>
      </c>
      <c r="U227" s="200">
        <f>SUM(S227+T227)</f>
        <v>8579</v>
      </c>
      <c r="V227" s="36"/>
      <c r="W227" s="9">
        <f t="shared" si="249"/>
        <v>1346.5</v>
      </c>
      <c r="X227" s="10">
        <f t="shared" si="250"/>
        <v>14298.333333333332</v>
      </c>
      <c r="Y227" s="4">
        <f t="shared" si="251"/>
        <v>4039.5</v>
      </c>
      <c r="Z227" s="4">
        <f t="shared" si="260"/>
        <v>1090.665</v>
      </c>
      <c r="AA227" s="4">
        <f t="shared" si="252"/>
        <v>242.37</v>
      </c>
      <c r="AB227" s="11">
        <f>+BM227</f>
        <v>555.01527366300002</v>
      </c>
      <c r="AC227" s="4">
        <f t="shared" si="262"/>
        <v>161.58000000000001</v>
      </c>
      <c r="AD227" s="225">
        <v>667</v>
      </c>
      <c r="AE227" s="225">
        <v>70</v>
      </c>
      <c r="AF227" s="241">
        <f t="shared" si="253"/>
        <v>737</v>
      </c>
      <c r="AG227" s="200">
        <v>425</v>
      </c>
      <c r="AH227" s="200">
        <v>30</v>
      </c>
      <c r="AI227" s="240">
        <f t="shared" si="263"/>
        <v>455</v>
      </c>
      <c r="AJ227" s="12"/>
      <c r="AK227" s="4"/>
      <c r="AL227" s="4"/>
      <c r="AM227" s="4"/>
      <c r="AN227" s="4"/>
      <c r="AO227" s="4"/>
      <c r="AP227" s="4"/>
      <c r="AQ227" s="4"/>
      <c r="AR227" s="20"/>
      <c r="AS227" s="20"/>
      <c r="AT227" s="4">
        <f>S227/30*5+Z227/30*5+AA227/30*5+AB227/30*5+AC227/30*5</f>
        <v>1688.1050456104999</v>
      </c>
      <c r="AU227" s="4">
        <f>+U227+V125+Z227+AA227+AB227+AC227+AD227+AG227+AO227</f>
        <v>11720.630273663002</v>
      </c>
      <c r="AV227" s="4">
        <f t="shared" si="266"/>
        <v>162020.00166289986</v>
      </c>
      <c r="AW227" s="33"/>
      <c r="AX227" s="51">
        <f>S227/30*5</f>
        <v>1346.5</v>
      </c>
      <c r="AY227" s="51">
        <f t="shared" si="268"/>
        <v>181.7775</v>
      </c>
      <c r="AZ227" s="51">
        <f>S227/30*5*0.03</f>
        <v>40.394999999999996</v>
      </c>
      <c r="BA227" s="51">
        <f>AB227/30*5</f>
        <v>92.502545610500007</v>
      </c>
      <c r="BB227" s="51">
        <f>S227/30*5*0.02</f>
        <v>26.93</v>
      </c>
      <c r="BC227" s="52">
        <f t="shared" si="248"/>
        <v>0</v>
      </c>
      <c r="BD227" s="97"/>
      <c r="BE227" s="97"/>
      <c r="BF227" s="97">
        <f t="shared" si="254"/>
        <v>269.3</v>
      </c>
      <c r="BG227" s="97">
        <f t="shared" si="272"/>
        <v>320.95174000000003</v>
      </c>
      <c r="BH227" s="97">
        <f t="shared" si="227"/>
        <v>429.012</v>
      </c>
      <c r="BI227" s="97">
        <f t="shared" si="228"/>
        <v>6308.9999999999991</v>
      </c>
      <c r="BJ227" s="97">
        <f t="shared" si="255"/>
        <v>9628.5522000000001</v>
      </c>
      <c r="BK227" s="97">
        <f t="shared" si="256"/>
        <v>49.793283000000017</v>
      </c>
      <c r="BL227" s="97">
        <f t="shared" si="257"/>
        <v>76.209990662999999</v>
      </c>
      <c r="BM227" s="97">
        <f t="shared" si="258"/>
        <v>555.01527366300002</v>
      </c>
      <c r="BN227" s="97">
        <f t="shared" si="273"/>
        <v>0</v>
      </c>
    </row>
    <row r="228" spans="1:66" s="179" customFormat="1" ht="22.5" customHeight="1" x14ac:dyDescent="0.25">
      <c r="A228" s="96">
        <v>194</v>
      </c>
      <c r="B228" s="17">
        <v>29</v>
      </c>
      <c r="C228" s="5" t="s">
        <v>43</v>
      </c>
      <c r="D228" s="5" t="s">
        <v>44</v>
      </c>
      <c r="E228" s="6">
        <v>15</v>
      </c>
      <c r="F228" s="6">
        <v>539</v>
      </c>
      <c r="G228" s="168">
        <v>1927</v>
      </c>
      <c r="H228" s="169" t="s">
        <v>320</v>
      </c>
      <c r="I228" s="17" t="s">
        <v>455</v>
      </c>
      <c r="J228" s="2" t="s">
        <v>467</v>
      </c>
      <c r="K228" s="222">
        <v>40778</v>
      </c>
      <c r="L228" s="180">
        <v>6</v>
      </c>
      <c r="M228" s="180">
        <v>12</v>
      </c>
      <c r="N228" s="172" t="s">
        <v>63</v>
      </c>
      <c r="O228" s="173" t="s">
        <v>253</v>
      </c>
      <c r="P228" s="18" t="s">
        <v>324</v>
      </c>
      <c r="Q228" s="14" t="s">
        <v>469</v>
      </c>
      <c r="R228" s="2">
        <v>2</v>
      </c>
      <c r="S228" s="175">
        <v>10681</v>
      </c>
      <c r="T228" s="175">
        <v>450</v>
      </c>
      <c r="U228" s="176">
        <f>SUM(S228+T228)</f>
        <v>11131</v>
      </c>
      <c r="V228" s="36"/>
      <c r="W228" s="9">
        <f t="shared" si="249"/>
        <v>1780.1666666666667</v>
      </c>
      <c r="X228" s="10">
        <f t="shared" si="250"/>
        <v>18551.666666666668</v>
      </c>
      <c r="Y228" s="4">
        <f t="shared" si="251"/>
        <v>5340.5</v>
      </c>
      <c r="Z228" s="4">
        <f t="shared" si="260"/>
        <v>1441.9350000000002</v>
      </c>
      <c r="AA228" s="4">
        <f t="shared" si="252"/>
        <v>320.43</v>
      </c>
      <c r="AB228" s="11">
        <f t="shared" si="261"/>
        <v>626.07614605699996</v>
      </c>
      <c r="AC228" s="4">
        <f t="shared" si="262"/>
        <v>213.62</v>
      </c>
      <c r="AD228" s="182">
        <v>946</v>
      </c>
      <c r="AE228" s="182">
        <v>70</v>
      </c>
      <c r="AF228" s="241">
        <f t="shared" si="253"/>
        <v>1016</v>
      </c>
      <c r="AG228" s="178">
        <v>654</v>
      </c>
      <c r="AH228" s="178">
        <v>30</v>
      </c>
      <c r="AI228" s="240">
        <f t="shared" si="263"/>
        <v>684</v>
      </c>
      <c r="AJ228" s="12"/>
      <c r="AK228" s="4"/>
      <c r="AL228" s="4"/>
      <c r="AM228" s="4"/>
      <c r="AN228" s="4"/>
      <c r="AO228" s="72"/>
      <c r="AP228" s="4"/>
      <c r="AQ228" s="4"/>
      <c r="AR228" s="20"/>
      <c r="AS228" s="20"/>
      <c r="AT228" s="4">
        <f t="shared" si="264"/>
        <v>2213.8435243428339</v>
      </c>
      <c r="AU228" s="4">
        <f t="shared" si="265"/>
        <v>15333.061146057</v>
      </c>
      <c r="AV228" s="4">
        <f t="shared" si="266"/>
        <v>211882.91061036015</v>
      </c>
      <c r="AW228" s="33"/>
      <c r="AX228" s="51">
        <f t="shared" si="267"/>
        <v>1780.1666666666667</v>
      </c>
      <c r="AY228" s="51">
        <f t="shared" si="268"/>
        <v>240.32250000000002</v>
      </c>
      <c r="AZ228" s="51">
        <f t="shared" si="269"/>
        <v>53.405000000000001</v>
      </c>
      <c r="BA228" s="51">
        <f t="shared" si="270"/>
        <v>104.34602434283333</v>
      </c>
      <c r="BB228" s="51">
        <f t="shared" si="271"/>
        <v>35.603333333333339</v>
      </c>
      <c r="BC228" s="52">
        <f t="shared" si="248"/>
        <v>0</v>
      </c>
      <c r="BD228" s="97"/>
      <c r="BE228" s="97"/>
      <c r="BF228" s="97">
        <f t="shared" si="254"/>
        <v>356.03333333333336</v>
      </c>
      <c r="BG228" s="97">
        <f t="shared" si="272"/>
        <v>424.32052666666669</v>
      </c>
      <c r="BH228" s="97">
        <f t="shared" si="227"/>
        <v>429.012</v>
      </c>
      <c r="BI228" s="97">
        <f t="shared" si="228"/>
        <v>6308.9999999999991</v>
      </c>
      <c r="BJ228" s="97">
        <f t="shared" si="255"/>
        <v>12729.615800000001</v>
      </c>
      <c r="BK228" s="97">
        <f t="shared" si="256"/>
        <v>96.309237000000024</v>
      </c>
      <c r="BL228" s="97">
        <f t="shared" si="257"/>
        <v>100.75490905700001</v>
      </c>
      <c r="BM228" s="97">
        <f t="shared" si="258"/>
        <v>626.07614605699996</v>
      </c>
      <c r="BN228" s="97">
        <f t="shared" si="273"/>
        <v>0</v>
      </c>
    </row>
    <row r="229" spans="1:66" s="179" customFormat="1" ht="22.5" customHeight="1" x14ac:dyDescent="0.25">
      <c r="A229" s="96">
        <v>195</v>
      </c>
      <c r="B229" s="17">
        <v>29</v>
      </c>
      <c r="C229" s="5" t="s">
        <v>43</v>
      </c>
      <c r="D229" s="5" t="s">
        <v>44</v>
      </c>
      <c r="E229" s="6">
        <v>15</v>
      </c>
      <c r="F229" s="6">
        <v>539</v>
      </c>
      <c r="G229" s="168">
        <v>1942</v>
      </c>
      <c r="H229" s="214" t="s">
        <v>432</v>
      </c>
      <c r="I229" s="17" t="s">
        <v>433</v>
      </c>
      <c r="J229" s="2" t="s">
        <v>458</v>
      </c>
      <c r="K229" s="222">
        <v>40985</v>
      </c>
      <c r="L229" s="180">
        <v>6</v>
      </c>
      <c r="M229" s="180">
        <v>8</v>
      </c>
      <c r="N229" s="172" t="s">
        <v>63</v>
      </c>
      <c r="O229" s="173" t="s">
        <v>470</v>
      </c>
      <c r="P229" s="18" t="s">
        <v>324</v>
      </c>
      <c r="Q229" s="14" t="s">
        <v>469</v>
      </c>
      <c r="R229" s="2">
        <v>2</v>
      </c>
      <c r="S229" s="175">
        <v>9683</v>
      </c>
      <c r="T229" s="175">
        <v>450</v>
      </c>
      <c r="U229" s="176">
        <f t="shared" si="259"/>
        <v>10133</v>
      </c>
      <c r="V229" s="9"/>
      <c r="W229" s="9">
        <f t="shared" si="249"/>
        <v>1613.8333333333333</v>
      </c>
      <c r="X229" s="10">
        <f t="shared" si="250"/>
        <v>16888.333333333332</v>
      </c>
      <c r="Y229" s="4">
        <f t="shared" si="251"/>
        <v>4841.5</v>
      </c>
      <c r="Z229" s="4">
        <f t="shared" si="260"/>
        <v>1307.2050000000002</v>
      </c>
      <c r="AA229" s="4">
        <f t="shared" si="252"/>
        <v>290.49</v>
      </c>
      <c r="AB229" s="11">
        <f t="shared" si="261"/>
        <v>598.82066925100003</v>
      </c>
      <c r="AC229" s="4">
        <f t="shared" si="262"/>
        <v>193.66</v>
      </c>
      <c r="AD229" s="182">
        <v>845</v>
      </c>
      <c r="AE229" s="177">
        <v>70</v>
      </c>
      <c r="AF229" s="241">
        <f t="shared" si="253"/>
        <v>915</v>
      </c>
      <c r="AG229" s="178">
        <v>586</v>
      </c>
      <c r="AH229" s="178">
        <v>30</v>
      </c>
      <c r="AI229" s="240">
        <f t="shared" si="263"/>
        <v>616</v>
      </c>
      <c r="AJ229" s="12"/>
      <c r="AK229" s="4"/>
      <c r="AL229" s="4"/>
      <c r="AM229" s="4"/>
      <c r="AN229" s="4"/>
      <c r="AO229" s="4"/>
      <c r="AP229" s="4"/>
      <c r="AQ229" s="4"/>
      <c r="AR229" s="20"/>
      <c r="AS229" s="4"/>
      <c r="AT229" s="4">
        <f t="shared" si="264"/>
        <v>2012.1959448751666</v>
      </c>
      <c r="AU229" s="4">
        <f t="shared" si="265"/>
        <v>13954.175669250999</v>
      </c>
      <c r="AV229" s="4">
        <f t="shared" si="266"/>
        <v>192805.97064255385</v>
      </c>
      <c r="AW229" s="33"/>
      <c r="AX229" s="51">
        <f t="shared" si="267"/>
        <v>1613.8333333333333</v>
      </c>
      <c r="AY229" s="51">
        <f t="shared" si="268"/>
        <v>217.86750000000001</v>
      </c>
      <c r="AZ229" s="51">
        <f t="shared" si="269"/>
        <v>48.414999999999999</v>
      </c>
      <c r="BA229" s="51">
        <f t="shared" si="270"/>
        <v>99.803444875166676</v>
      </c>
      <c r="BB229" s="51">
        <f t="shared" si="271"/>
        <v>32.276666666666664</v>
      </c>
      <c r="BC229" s="52">
        <f t="shared" si="248"/>
        <v>0</v>
      </c>
      <c r="BD229" s="97"/>
      <c r="BE229" s="97"/>
      <c r="BF229" s="97">
        <f t="shared" si="254"/>
        <v>322.76666666666665</v>
      </c>
      <c r="BG229" s="97">
        <f t="shared" si="272"/>
        <v>384.67331333333328</v>
      </c>
      <c r="BH229" s="97">
        <f t="shared" si="227"/>
        <v>429.012</v>
      </c>
      <c r="BI229" s="97">
        <f t="shared" si="228"/>
        <v>6308.9999999999991</v>
      </c>
      <c r="BJ229" s="97">
        <f t="shared" si="255"/>
        <v>11540.199399999998</v>
      </c>
      <c r="BK229" s="97">
        <f t="shared" si="256"/>
        <v>78.467990999999969</v>
      </c>
      <c r="BL229" s="97">
        <f t="shared" si="257"/>
        <v>91.340678250999986</v>
      </c>
      <c r="BM229" s="97">
        <f t="shared" si="258"/>
        <v>598.82066925100003</v>
      </c>
      <c r="BN229" s="97">
        <f t="shared" si="273"/>
        <v>0</v>
      </c>
    </row>
    <row r="230" spans="1:66" s="179" customFormat="1" ht="22.5" customHeight="1" x14ac:dyDescent="0.25">
      <c r="A230" s="96">
        <v>196</v>
      </c>
      <c r="B230" s="17">
        <v>29</v>
      </c>
      <c r="C230" s="5" t="s">
        <v>43</v>
      </c>
      <c r="D230" s="5" t="s">
        <v>44</v>
      </c>
      <c r="E230" s="6">
        <v>15</v>
      </c>
      <c r="F230" s="6">
        <v>539</v>
      </c>
      <c r="G230" s="168">
        <v>1943</v>
      </c>
      <c r="H230" s="214" t="s">
        <v>434</v>
      </c>
      <c r="I230" s="2" t="s">
        <v>435</v>
      </c>
      <c r="J230" s="2" t="s">
        <v>467</v>
      </c>
      <c r="K230" s="170">
        <v>40988</v>
      </c>
      <c r="L230" s="180">
        <v>13</v>
      </c>
      <c r="M230" s="180">
        <v>8</v>
      </c>
      <c r="N230" s="172" t="s">
        <v>45</v>
      </c>
      <c r="O230" s="173" t="s">
        <v>460</v>
      </c>
      <c r="P230" s="18" t="s">
        <v>324</v>
      </c>
      <c r="Q230" s="14" t="s">
        <v>469</v>
      </c>
      <c r="R230" s="2">
        <v>2</v>
      </c>
      <c r="S230" s="239">
        <v>12814</v>
      </c>
      <c r="T230" s="239">
        <v>400</v>
      </c>
      <c r="U230" s="240">
        <f t="shared" si="259"/>
        <v>13214</v>
      </c>
      <c r="V230" s="9"/>
      <c r="W230" s="9">
        <f t="shared" si="249"/>
        <v>2135.6666666666665</v>
      </c>
      <c r="X230" s="10">
        <f t="shared" si="250"/>
        <v>22023.333333333332</v>
      </c>
      <c r="Y230" s="4">
        <f t="shared" si="251"/>
        <v>6407</v>
      </c>
      <c r="Z230" s="4">
        <f t="shared" si="260"/>
        <v>1729.89</v>
      </c>
      <c r="AA230" s="4">
        <f t="shared" si="252"/>
        <v>384.41999999999996</v>
      </c>
      <c r="AB230" s="11">
        <f t="shared" si="261"/>
        <v>684.32858295800008</v>
      </c>
      <c r="AC230" s="4">
        <f t="shared" si="262"/>
        <v>256.28000000000003</v>
      </c>
      <c r="AD230" s="241">
        <v>1128</v>
      </c>
      <c r="AE230" s="241"/>
      <c r="AF230" s="241">
        <f t="shared" si="253"/>
        <v>1128</v>
      </c>
      <c r="AG230" s="240">
        <v>703</v>
      </c>
      <c r="AH230" s="240"/>
      <c r="AI230" s="240">
        <f t="shared" si="263"/>
        <v>703</v>
      </c>
      <c r="AJ230" s="12"/>
      <c r="AK230" s="4"/>
      <c r="AL230" s="4"/>
      <c r="AM230" s="4"/>
      <c r="AN230" s="4"/>
      <c r="AO230" s="4"/>
      <c r="AP230" s="4"/>
      <c r="AQ230" s="4"/>
      <c r="AR230" s="20"/>
      <c r="AS230" s="4"/>
      <c r="AT230" s="4">
        <f t="shared" si="264"/>
        <v>2644.8197638263332</v>
      </c>
      <c r="AU230" s="4">
        <f t="shared" si="265"/>
        <v>18099.918582958002</v>
      </c>
      <c r="AV230" s="4">
        <f t="shared" si="266"/>
        <v>250409.84275932235</v>
      </c>
      <c r="AW230" s="33"/>
      <c r="AX230" s="51">
        <f t="shared" si="267"/>
        <v>2135.6666666666665</v>
      </c>
      <c r="AY230" s="51">
        <f t="shared" si="268"/>
        <v>288.315</v>
      </c>
      <c r="AZ230" s="51">
        <f t="shared" si="269"/>
        <v>64.069999999999993</v>
      </c>
      <c r="BA230" s="51">
        <f t="shared" si="270"/>
        <v>114.05476382633336</v>
      </c>
      <c r="BB230" s="51">
        <f t="shared" si="271"/>
        <v>42.713333333333331</v>
      </c>
      <c r="BC230" s="52">
        <f t="shared" si="248"/>
        <v>0</v>
      </c>
      <c r="BD230" s="97"/>
      <c r="BE230" s="97"/>
      <c r="BF230" s="97">
        <f t="shared" si="254"/>
        <v>427.13333333333333</v>
      </c>
      <c r="BG230" s="97">
        <f t="shared" si="272"/>
        <v>509.05750666666665</v>
      </c>
      <c r="BH230" s="97">
        <f t="shared" si="227"/>
        <v>429.012</v>
      </c>
      <c r="BI230" s="97">
        <f t="shared" si="228"/>
        <v>6308.9999999999991</v>
      </c>
      <c r="BJ230" s="97">
        <f t="shared" si="255"/>
        <v>15271.725199999999</v>
      </c>
      <c r="BK230" s="97">
        <f t="shared" si="256"/>
        <v>134.440878</v>
      </c>
      <c r="BL230" s="97">
        <f t="shared" si="257"/>
        <v>120.875704958</v>
      </c>
      <c r="BM230" s="97">
        <f t="shared" si="258"/>
        <v>684.32858295800008</v>
      </c>
      <c r="BN230" s="97">
        <f t="shared" si="273"/>
        <v>0</v>
      </c>
    </row>
    <row r="231" spans="1:66" s="179" customFormat="1" x14ac:dyDescent="0.25">
      <c r="A231" s="96">
        <v>197</v>
      </c>
      <c r="B231" s="17">
        <v>29</v>
      </c>
      <c r="C231" s="5" t="s">
        <v>43</v>
      </c>
      <c r="D231" s="5" t="s">
        <v>44</v>
      </c>
      <c r="E231" s="6">
        <v>15</v>
      </c>
      <c r="F231" s="6">
        <v>539</v>
      </c>
      <c r="G231" s="168">
        <v>1947</v>
      </c>
      <c r="H231" s="214" t="s">
        <v>456</v>
      </c>
      <c r="I231" s="2" t="s">
        <v>457</v>
      </c>
      <c r="J231" s="2" t="s">
        <v>467</v>
      </c>
      <c r="K231" s="170">
        <v>41001</v>
      </c>
      <c r="L231" s="180">
        <v>2</v>
      </c>
      <c r="M231" s="180">
        <v>8</v>
      </c>
      <c r="N231" s="172" t="s">
        <v>63</v>
      </c>
      <c r="O231" s="173" t="s">
        <v>318</v>
      </c>
      <c r="P231" s="18" t="s">
        <v>324</v>
      </c>
      <c r="Q231" s="18" t="s">
        <v>533</v>
      </c>
      <c r="R231" s="2">
        <v>2</v>
      </c>
      <c r="S231" s="199">
        <v>8079</v>
      </c>
      <c r="T231" s="199">
        <v>500</v>
      </c>
      <c r="U231" s="200">
        <f t="shared" si="259"/>
        <v>8579</v>
      </c>
      <c r="V231" s="9"/>
      <c r="W231" s="9">
        <f t="shared" si="249"/>
        <v>1346.5</v>
      </c>
      <c r="X231" s="10">
        <f t="shared" si="250"/>
        <v>14298.333333333332</v>
      </c>
      <c r="Y231" s="4">
        <f t="shared" si="251"/>
        <v>4039.5</v>
      </c>
      <c r="Z231" s="4">
        <f t="shared" si="260"/>
        <v>1090.665</v>
      </c>
      <c r="AA231" s="4">
        <f t="shared" si="252"/>
        <v>242.37</v>
      </c>
      <c r="AB231" s="11">
        <f t="shared" si="261"/>
        <v>555.01527366300002</v>
      </c>
      <c r="AC231" s="4">
        <f t="shared" si="262"/>
        <v>161.58000000000001</v>
      </c>
      <c r="AD231" s="225">
        <v>667</v>
      </c>
      <c r="AE231" s="225">
        <v>70</v>
      </c>
      <c r="AF231" s="241">
        <f t="shared" si="253"/>
        <v>737</v>
      </c>
      <c r="AG231" s="200">
        <v>425</v>
      </c>
      <c r="AH231" s="200">
        <v>30</v>
      </c>
      <c r="AI231" s="240">
        <f t="shared" si="263"/>
        <v>455</v>
      </c>
      <c r="AJ231" s="12"/>
      <c r="AK231" s="4"/>
      <c r="AL231" s="4"/>
      <c r="AM231" s="4"/>
      <c r="AN231" s="4"/>
      <c r="AO231" s="4"/>
      <c r="AP231" s="4"/>
      <c r="AQ231" s="4"/>
      <c r="AR231" s="20"/>
      <c r="AS231" s="4"/>
      <c r="AT231" s="4">
        <f t="shared" si="264"/>
        <v>1688.1050456104999</v>
      </c>
      <c r="AU231" s="4">
        <f t="shared" si="265"/>
        <v>11720.630273663002</v>
      </c>
      <c r="AV231" s="4">
        <f t="shared" si="266"/>
        <v>162020.00166289986</v>
      </c>
      <c r="AW231" s="33"/>
      <c r="AX231" s="51">
        <f t="shared" si="267"/>
        <v>1346.5</v>
      </c>
      <c r="AY231" s="51">
        <f t="shared" si="268"/>
        <v>181.7775</v>
      </c>
      <c r="AZ231" s="51">
        <f t="shared" si="269"/>
        <v>40.394999999999996</v>
      </c>
      <c r="BA231" s="51">
        <f t="shared" si="270"/>
        <v>92.502545610500007</v>
      </c>
      <c r="BB231" s="51">
        <f t="shared" si="271"/>
        <v>26.93</v>
      </c>
      <c r="BC231" s="52">
        <f t="shared" si="248"/>
        <v>0</v>
      </c>
      <c r="BD231" s="97"/>
      <c r="BE231" s="97"/>
      <c r="BF231" s="97">
        <f t="shared" si="254"/>
        <v>269.3</v>
      </c>
      <c r="BG231" s="97">
        <f t="shared" si="272"/>
        <v>320.95174000000003</v>
      </c>
      <c r="BH231" s="97">
        <f t="shared" si="227"/>
        <v>429.012</v>
      </c>
      <c r="BI231" s="97">
        <f t="shared" si="228"/>
        <v>6308.9999999999991</v>
      </c>
      <c r="BJ231" s="97">
        <f t="shared" si="255"/>
        <v>9628.5522000000001</v>
      </c>
      <c r="BK231" s="97">
        <f t="shared" si="256"/>
        <v>49.793283000000017</v>
      </c>
      <c r="BL231" s="97">
        <f t="shared" si="257"/>
        <v>76.209990662999999</v>
      </c>
      <c r="BM231" s="97">
        <f t="shared" si="258"/>
        <v>555.01527366300002</v>
      </c>
      <c r="BN231" s="97">
        <f t="shared" si="273"/>
        <v>0</v>
      </c>
    </row>
    <row r="232" spans="1:66" s="179" customFormat="1" ht="22.5" customHeight="1" x14ac:dyDescent="0.25">
      <c r="A232" s="96">
        <v>198</v>
      </c>
      <c r="B232" s="17">
        <v>29</v>
      </c>
      <c r="C232" s="5" t="s">
        <v>43</v>
      </c>
      <c r="D232" s="5" t="s">
        <v>44</v>
      </c>
      <c r="E232" s="6">
        <v>15</v>
      </c>
      <c r="F232" s="6">
        <v>539</v>
      </c>
      <c r="G232" s="168">
        <v>1952</v>
      </c>
      <c r="H232" s="169" t="s">
        <v>471</v>
      </c>
      <c r="I232" s="17" t="s">
        <v>472</v>
      </c>
      <c r="J232" s="2" t="s">
        <v>467</v>
      </c>
      <c r="K232" s="222">
        <v>41061</v>
      </c>
      <c r="L232" s="180">
        <v>6</v>
      </c>
      <c r="M232" s="180">
        <v>12</v>
      </c>
      <c r="N232" s="172" t="s">
        <v>63</v>
      </c>
      <c r="O232" s="173" t="s">
        <v>253</v>
      </c>
      <c r="P232" s="18" t="s">
        <v>324</v>
      </c>
      <c r="Q232" s="14" t="s">
        <v>469</v>
      </c>
      <c r="R232" s="2">
        <v>2</v>
      </c>
      <c r="S232" s="175">
        <v>10681</v>
      </c>
      <c r="T232" s="175">
        <v>450</v>
      </c>
      <c r="U232" s="176">
        <f t="shared" ref="U232:U254" si="274">SUM(S232+T232)</f>
        <v>11131</v>
      </c>
      <c r="V232" s="36"/>
      <c r="W232" s="9">
        <f t="shared" si="249"/>
        <v>1780.1666666666667</v>
      </c>
      <c r="X232" s="10">
        <f t="shared" si="250"/>
        <v>18551.666666666668</v>
      </c>
      <c r="Y232" s="4">
        <f t="shared" si="251"/>
        <v>5340.5</v>
      </c>
      <c r="Z232" s="4">
        <f t="shared" si="260"/>
        <v>1441.9350000000002</v>
      </c>
      <c r="AA232" s="4">
        <f t="shared" si="252"/>
        <v>320.43</v>
      </c>
      <c r="AB232" s="11">
        <f t="shared" si="261"/>
        <v>626.07614605699996</v>
      </c>
      <c r="AC232" s="4">
        <f t="shared" si="262"/>
        <v>213.62</v>
      </c>
      <c r="AD232" s="182">
        <v>946</v>
      </c>
      <c r="AE232" s="182">
        <v>70</v>
      </c>
      <c r="AF232" s="241">
        <f t="shared" si="253"/>
        <v>1016</v>
      </c>
      <c r="AG232" s="178">
        <v>654</v>
      </c>
      <c r="AH232" s="178">
        <v>30</v>
      </c>
      <c r="AI232" s="240">
        <f t="shared" si="263"/>
        <v>684</v>
      </c>
      <c r="AJ232" s="12"/>
      <c r="AK232" s="4"/>
      <c r="AL232" s="4"/>
      <c r="AM232" s="4"/>
      <c r="AN232" s="4"/>
      <c r="AO232" s="72"/>
      <c r="AP232" s="4"/>
      <c r="AQ232" s="4"/>
      <c r="AR232" s="20"/>
      <c r="AS232" s="20"/>
      <c r="AT232" s="4">
        <f t="shared" si="264"/>
        <v>2213.8435243428339</v>
      </c>
      <c r="AU232" s="4">
        <f t="shared" si="265"/>
        <v>15333.061146057</v>
      </c>
      <c r="AV232" s="4">
        <f t="shared" si="266"/>
        <v>211882.91061036015</v>
      </c>
      <c r="AW232" s="33"/>
      <c r="AX232" s="51">
        <f t="shared" si="267"/>
        <v>1780.1666666666667</v>
      </c>
      <c r="AY232" s="51">
        <f t="shared" si="268"/>
        <v>240.32250000000002</v>
      </c>
      <c r="AZ232" s="51">
        <f t="shared" si="269"/>
        <v>53.405000000000001</v>
      </c>
      <c r="BA232" s="51">
        <f t="shared" si="270"/>
        <v>104.34602434283333</v>
      </c>
      <c r="BB232" s="51">
        <f t="shared" si="271"/>
        <v>35.603333333333339</v>
      </c>
      <c r="BC232" s="52">
        <f t="shared" si="248"/>
        <v>0</v>
      </c>
      <c r="BD232" s="97"/>
      <c r="BE232" s="97"/>
      <c r="BF232" s="97">
        <f t="shared" si="254"/>
        <v>356.03333333333336</v>
      </c>
      <c r="BG232" s="97">
        <f t="shared" si="272"/>
        <v>424.32052666666669</v>
      </c>
      <c r="BH232" s="97">
        <f t="shared" si="227"/>
        <v>429.012</v>
      </c>
      <c r="BI232" s="97">
        <f t="shared" si="228"/>
        <v>6308.9999999999991</v>
      </c>
      <c r="BJ232" s="97">
        <f t="shared" si="255"/>
        <v>12729.615800000001</v>
      </c>
      <c r="BK232" s="97">
        <f t="shared" si="256"/>
        <v>96.309237000000024</v>
      </c>
      <c r="BL232" s="97">
        <f t="shared" si="257"/>
        <v>100.75490905700001</v>
      </c>
      <c r="BM232" s="97">
        <f t="shared" si="258"/>
        <v>626.07614605699996</v>
      </c>
      <c r="BN232" s="97">
        <f t="shared" si="273"/>
        <v>0</v>
      </c>
    </row>
    <row r="233" spans="1:66" s="179" customFormat="1" x14ac:dyDescent="0.25">
      <c r="A233" s="96">
        <v>199</v>
      </c>
      <c r="B233" s="17">
        <v>29</v>
      </c>
      <c r="C233" s="5" t="s">
        <v>43</v>
      </c>
      <c r="D233" s="5" t="s">
        <v>44</v>
      </c>
      <c r="E233" s="6">
        <v>15</v>
      </c>
      <c r="F233" s="6">
        <v>539</v>
      </c>
      <c r="G233" s="168">
        <v>1957</v>
      </c>
      <c r="H233" s="171" t="s">
        <v>479</v>
      </c>
      <c r="I233" s="17" t="s">
        <v>489</v>
      </c>
      <c r="J233" s="2" t="s">
        <v>467</v>
      </c>
      <c r="K233" s="222">
        <v>41092</v>
      </c>
      <c r="L233" s="180">
        <v>2</v>
      </c>
      <c r="M233" s="180">
        <v>8</v>
      </c>
      <c r="N233" s="172" t="s">
        <v>63</v>
      </c>
      <c r="O233" s="173" t="s">
        <v>318</v>
      </c>
      <c r="P233" s="18" t="s">
        <v>324</v>
      </c>
      <c r="Q233" s="18" t="s">
        <v>533</v>
      </c>
      <c r="R233" s="2">
        <v>2</v>
      </c>
      <c r="S233" s="199">
        <v>8079</v>
      </c>
      <c r="T233" s="199">
        <v>500</v>
      </c>
      <c r="U233" s="200">
        <f t="shared" si="274"/>
        <v>8579</v>
      </c>
      <c r="V233" s="9"/>
      <c r="W233" s="9">
        <f t="shared" si="249"/>
        <v>1346.5</v>
      </c>
      <c r="X233" s="10">
        <f t="shared" si="250"/>
        <v>14298.333333333332</v>
      </c>
      <c r="Y233" s="4">
        <f t="shared" si="251"/>
        <v>4039.5</v>
      </c>
      <c r="Z233" s="4">
        <f t="shared" si="260"/>
        <v>1090.665</v>
      </c>
      <c r="AA233" s="4">
        <f t="shared" si="252"/>
        <v>242.37</v>
      </c>
      <c r="AB233" s="11">
        <f>+BM233</f>
        <v>555.01527366300002</v>
      </c>
      <c r="AC233" s="4">
        <f t="shared" si="262"/>
        <v>161.58000000000001</v>
      </c>
      <c r="AD233" s="225">
        <v>667</v>
      </c>
      <c r="AE233" s="225">
        <v>70</v>
      </c>
      <c r="AF233" s="241">
        <f t="shared" si="253"/>
        <v>737</v>
      </c>
      <c r="AG233" s="200">
        <v>425</v>
      </c>
      <c r="AH233" s="200">
        <v>30</v>
      </c>
      <c r="AI233" s="240">
        <f t="shared" si="263"/>
        <v>455</v>
      </c>
      <c r="AJ233" s="12"/>
      <c r="AK233" s="4"/>
      <c r="AL233" s="4"/>
      <c r="AM233" s="4"/>
      <c r="AN233" s="4"/>
      <c r="AO233" s="4"/>
      <c r="AP233" s="4"/>
      <c r="AQ233" s="4"/>
      <c r="AR233" s="20"/>
      <c r="AS233" s="4"/>
      <c r="AT233" s="4">
        <f t="shared" si="264"/>
        <v>1688.1050456104999</v>
      </c>
      <c r="AU233" s="4">
        <f>+U233+V233+Z233+AA233+AB233+AC233+AD233+AG233+AO233</f>
        <v>11720.630273663002</v>
      </c>
      <c r="AV233" s="4">
        <f t="shared" si="266"/>
        <v>162020.00166289986</v>
      </c>
      <c r="AW233" s="33"/>
      <c r="AX233" s="51">
        <f t="shared" si="267"/>
        <v>1346.5</v>
      </c>
      <c r="AY233" s="51">
        <f t="shared" si="268"/>
        <v>181.7775</v>
      </c>
      <c r="AZ233" s="51">
        <f t="shared" si="269"/>
        <v>40.394999999999996</v>
      </c>
      <c r="BA233" s="51">
        <f t="shared" si="270"/>
        <v>92.502545610500007</v>
      </c>
      <c r="BB233" s="51">
        <f t="shared" si="271"/>
        <v>26.93</v>
      </c>
      <c r="BC233" s="52">
        <f t="shared" si="248"/>
        <v>0</v>
      </c>
      <c r="BD233" s="97"/>
      <c r="BE233" s="97"/>
      <c r="BF233" s="97">
        <f t="shared" si="254"/>
        <v>269.3</v>
      </c>
      <c r="BG233" s="97">
        <f t="shared" si="272"/>
        <v>320.95174000000003</v>
      </c>
      <c r="BH233" s="97">
        <f t="shared" si="227"/>
        <v>429.012</v>
      </c>
      <c r="BI233" s="97">
        <f t="shared" si="228"/>
        <v>6308.9999999999991</v>
      </c>
      <c r="BJ233" s="97">
        <f t="shared" si="255"/>
        <v>9628.5522000000001</v>
      </c>
      <c r="BK233" s="97">
        <f t="shared" si="256"/>
        <v>49.793283000000017</v>
      </c>
      <c r="BL233" s="97">
        <f t="shared" si="257"/>
        <v>76.209990662999999</v>
      </c>
      <c r="BM233" s="97">
        <f t="shared" si="258"/>
        <v>555.01527366300002</v>
      </c>
      <c r="BN233" s="97">
        <f t="shared" si="273"/>
        <v>0</v>
      </c>
    </row>
    <row r="234" spans="1:66" s="179" customFormat="1" ht="22.5" customHeight="1" x14ac:dyDescent="0.25">
      <c r="A234" s="96">
        <v>200</v>
      </c>
      <c r="B234" s="17">
        <v>29</v>
      </c>
      <c r="C234" s="5" t="s">
        <v>43</v>
      </c>
      <c r="D234" s="5" t="s">
        <v>44</v>
      </c>
      <c r="E234" s="6">
        <v>15</v>
      </c>
      <c r="F234" s="6">
        <v>539</v>
      </c>
      <c r="G234" s="168">
        <v>1960</v>
      </c>
      <c r="H234" s="171" t="s">
        <v>481</v>
      </c>
      <c r="I234" s="17" t="s">
        <v>482</v>
      </c>
      <c r="J234" s="2" t="s">
        <v>467</v>
      </c>
      <c r="K234" s="222">
        <v>41130</v>
      </c>
      <c r="L234" s="180">
        <v>6</v>
      </c>
      <c r="M234" s="180">
        <v>12</v>
      </c>
      <c r="N234" s="172" t="s">
        <v>63</v>
      </c>
      <c r="O234" s="173" t="s">
        <v>253</v>
      </c>
      <c r="P234" s="18" t="s">
        <v>324</v>
      </c>
      <c r="Q234" s="14" t="s">
        <v>469</v>
      </c>
      <c r="R234" s="2">
        <v>2</v>
      </c>
      <c r="S234" s="175">
        <v>10681</v>
      </c>
      <c r="T234" s="175">
        <v>450</v>
      </c>
      <c r="U234" s="176">
        <f t="shared" si="274"/>
        <v>11131</v>
      </c>
      <c r="V234" s="9"/>
      <c r="W234" s="9">
        <f t="shared" si="249"/>
        <v>1780.1666666666667</v>
      </c>
      <c r="X234" s="10">
        <f t="shared" si="250"/>
        <v>18551.666666666668</v>
      </c>
      <c r="Y234" s="4">
        <f t="shared" si="251"/>
        <v>5340.5</v>
      </c>
      <c r="Z234" s="4">
        <f t="shared" si="260"/>
        <v>1441.9350000000002</v>
      </c>
      <c r="AA234" s="4">
        <f t="shared" si="252"/>
        <v>320.43</v>
      </c>
      <c r="AB234" s="11">
        <f t="shared" si="261"/>
        <v>626.07614605699996</v>
      </c>
      <c r="AC234" s="4">
        <f t="shared" si="262"/>
        <v>213.62</v>
      </c>
      <c r="AD234" s="182">
        <v>946</v>
      </c>
      <c r="AE234" s="182">
        <v>70</v>
      </c>
      <c r="AF234" s="241">
        <f t="shared" si="253"/>
        <v>1016</v>
      </c>
      <c r="AG234" s="178">
        <v>654</v>
      </c>
      <c r="AH234" s="178">
        <v>30</v>
      </c>
      <c r="AI234" s="240">
        <f t="shared" si="263"/>
        <v>684</v>
      </c>
      <c r="AJ234" s="12"/>
      <c r="AK234" s="4"/>
      <c r="AL234" s="4"/>
      <c r="AM234" s="4"/>
      <c r="AN234" s="4"/>
      <c r="AO234" s="4"/>
      <c r="AP234" s="4"/>
      <c r="AQ234" s="4"/>
      <c r="AR234" s="20"/>
      <c r="AS234" s="20"/>
      <c r="AT234" s="4">
        <f t="shared" si="264"/>
        <v>2213.8435243428339</v>
      </c>
      <c r="AU234" s="4">
        <f t="shared" si="265"/>
        <v>15333.061146057</v>
      </c>
      <c r="AV234" s="4">
        <f t="shared" si="266"/>
        <v>211882.91061036015</v>
      </c>
      <c r="AW234" s="33"/>
      <c r="AX234" s="51">
        <f t="shared" si="267"/>
        <v>1780.1666666666667</v>
      </c>
      <c r="AY234" s="51">
        <f t="shared" si="268"/>
        <v>240.32250000000002</v>
      </c>
      <c r="AZ234" s="51">
        <f t="shared" si="269"/>
        <v>53.405000000000001</v>
      </c>
      <c r="BA234" s="51">
        <f t="shared" si="270"/>
        <v>104.34602434283333</v>
      </c>
      <c r="BB234" s="51">
        <f t="shared" si="271"/>
        <v>35.603333333333339</v>
      </c>
      <c r="BC234" s="52">
        <f t="shared" si="248"/>
        <v>0</v>
      </c>
      <c r="BD234" s="97"/>
      <c r="BE234" s="97"/>
      <c r="BF234" s="97">
        <f t="shared" si="254"/>
        <v>356.03333333333336</v>
      </c>
      <c r="BG234" s="97">
        <f t="shared" si="272"/>
        <v>424.32052666666669</v>
      </c>
      <c r="BH234" s="97">
        <f t="shared" si="227"/>
        <v>429.012</v>
      </c>
      <c r="BI234" s="97">
        <f t="shared" si="228"/>
        <v>6308.9999999999991</v>
      </c>
      <c r="BJ234" s="97">
        <f t="shared" si="255"/>
        <v>12729.615800000001</v>
      </c>
      <c r="BK234" s="97">
        <f t="shared" si="256"/>
        <v>96.309237000000024</v>
      </c>
      <c r="BL234" s="97">
        <f t="shared" si="257"/>
        <v>100.75490905700001</v>
      </c>
      <c r="BM234" s="97">
        <f t="shared" si="258"/>
        <v>626.07614605699996</v>
      </c>
      <c r="BN234" s="97">
        <f t="shared" si="273"/>
        <v>0</v>
      </c>
    </row>
    <row r="235" spans="1:66" s="179" customFormat="1" ht="22.5" customHeight="1" x14ac:dyDescent="0.25">
      <c r="A235" s="96">
        <v>201</v>
      </c>
      <c r="B235" s="17">
        <v>29</v>
      </c>
      <c r="C235" s="5" t="s">
        <v>43</v>
      </c>
      <c r="D235" s="5" t="s">
        <v>44</v>
      </c>
      <c r="E235" s="6">
        <v>15</v>
      </c>
      <c r="F235" s="6">
        <v>539</v>
      </c>
      <c r="G235" s="168">
        <v>1964</v>
      </c>
      <c r="H235" s="171" t="s">
        <v>484</v>
      </c>
      <c r="I235" s="17" t="s">
        <v>583</v>
      </c>
      <c r="J235" s="2" t="s">
        <v>458</v>
      </c>
      <c r="K235" s="222">
        <v>41183</v>
      </c>
      <c r="L235" s="180">
        <v>6</v>
      </c>
      <c r="M235" s="180">
        <v>12</v>
      </c>
      <c r="N235" s="172" t="s">
        <v>63</v>
      </c>
      <c r="O235" s="173" t="s">
        <v>470</v>
      </c>
      <c r="P235" s="18" t="s">
        <v>324</v>
      </c>
      <c r="Q235" s="14" t="s">
        <v>469</v>
      </c>
      <c r="R235" s="2">
        <v>2</v>
      </c>
      <c r="S235" s="175">
        <v>10681</v>
      </c>
      <c r="T235" s="175">
        <v>450</v>
      </c>
      <c r="U235" s="176">
        <f t="shared" si="274"/>
        <v>11131</v>
      </c>
      <c r="V235" s="9"/>
      <c r="W235" s="9">
        <f t="shared" si="249"/>
        <v>1780.1666666666667</v>
      </c>
      <c r="X235" s="10">
        <f t="shared" si="250"/>
        <v>18551.666666666668</v>
      </c>
      <c r="Y235" s="4">
        <f t="shared" si="251"/>
        <v>5340.5</v>
      </c>
      <c r="Z235" s="4">
        <f t="shared" si="260"/>
        <v>1441.9350000000002</v>
      </c>
      <c r="AA235" s="4">
        <f t="shared" si="252"/>
        <v>320.43</v>
      </c>
      <c r="AB235" s="11">
        <f t="shared" si="261"/>
        <v>626.07614605699996</v>
      </c>
      <c r="AC235" s="4">
        <f t="shared" si="262"/>
        <v>213.62</v>
      </c>
      <c r="AD235" s="182">
        <v>946</v>
      </c>
      <c r="AE235" s="182">
        <v>70</v>
      </c>
      <c r="AF235" s="241">
        <f t="shared" si="253"/>
        <v>1016</v>
      </c>
      <c r="AG235" s="178">
        <v>654</v>
      </c>
      <c r="AH235" s="178">
        <v>30</v>
      </c>
      <c r="AI235" s="240">
        <f t="shared" si="263"/>
        <v>684</v>
      </c>
      <c r="AJ235" s="12"/>
      <c r="AK235" s="4"/>
      <c r="AL235" s="4"/>
      <c r="AM235" s="4"/>
      <c r="AN235" s="4"/>
      <c r="AO235" s="4"/>
      <c r="AP235" s="4"/>
      <c r="AQ235" s="4"/>
      <c r="AR235" s="20"/>
      <c r="AS235" s="20"/>
      <c r="AT235" s="4">
        <f t="shared" si="264"/>
        <v>2213.8435243428339</v>
      </c>
      <c r="AU235" s="4">
        <f t="shared" si="265"/>
        <v>15333.061146057</v>
      </c>
      <c r="AV235" s="4">
        <f t="shared" si="266"/>
        <v>211882.91061036015</v>
      </c>
      <c r="AW235" s="33"/>
      <c r="AX235" s="51">
        <f t="shared" si="267"/>
        <v>1780.1666666666667</v>
      </c>
      <c r="AY235" s="51">
        <f t="shared" si="268"/>
        <v>240.32250000000002</v>
      </c>
      <c r="AZ235" s="51">
        <f t="shared" si="269"/>
        <v>53.405000000000001</v>
      </c>
      <c r="BA235" s="51">
        <f t="shared" si="270"/>
        <v>104.34602434283333</v>
      </c>
      <c r="BB235" s="51">
        <f t="shared" si="271"/>
        <v>35.603333333333339</v>
      </c>
      <c r="BC235" s="52">
        <f t="shared" si="248"/>
        <v>0</v>
      </c>
      <c r="BD235" s="97"/>
      <c r="BE235" s="97"/>
      <c r="BF235" s="97">
        <f t="shared" si="254"/>
        <v>356.03333333333336</v>
      </c>
      <c r="BG235" s="97">
        <f t="shared" si="272"/>
        <v>424.32052666666669</v>
      </c>
      <c r="BH235" s="97">
        <f t="shared" si="227"/>
        <v>429.012</v>
      </c>
      <c r="BI235" s="97">
        <f t="shared" si="228"/>
        <v>6308.9999999999991</v>
      </c>
      <c r="BJ235" s="97">
        <f t="shared" si="255"/>
        <v>12729.615800000001</v>
      </c>
      <c r="BK235" s="97">
        <f t="shared" si="256"/>
        <v>96.309237000000024</v>
      </c>
      <c r="BL235" s="97">
        <f t="shared" si="257"/>
        <v>100.75490905700001</v>
      </c>
      <c r="BM235" s="97">
        <f t="shared" si="258"/>
        <v>626.07614605699996</v>
      </c>
      <c r="BN235" s="97">
        <f t="shared" si="273"/>
        <v>0</v>
      </c>
    </row>
    <row r="236" spans="1:66" s="179" customFormat="1" ht="22.5" customHeight="1" x14ac:dyDescent="0.25">
      <c r="A236" s="96">
        <v>202</v>
      </c>
      <c r="B236" s="17">
        <v>29</v>
      </c>
      <c r="C236" s="5" t="s">
        <v>43</v>
      </c>
      <c r="D236" s="5" t="s">
        <v>44</v>
      </c>
      <c r="E236" s="6">
        <v>15</v>
      </c>
      <c r="F236" s="6">
        <v>539</v>
      </c>
      <c r="G236" s="168">
        <v>1976</v>
      </c>
      <c r="H236" s="243" t="s">
        <v>495</v>
      </c>
      <c r="I236" s="17" t="s">
        <v>496</v>
      </c>
      <c r="J236" s="2" t="s">
        <v>467</v>
      </c>
      <c r="K236" s="222">
        <v>41365</v>
      </c>
      <c r="L236" s="180">
        <v>6</v>
      </c>
      <c r="M236" s="180">
        <v>12</v>
      </c>
      <c r="N236" s="172" t="s">
        <v>63</v>
      </c>
      <c r="O236" s="173" t="s">
        <v>253</v>
      </c>
      <c r="P236" s="18" t="s">
        <v>324</v>
      </c>
      <c r="Q236" s="14" t="s">
        <v>469</v>
      </c>
      <c r="R236" s="2">
        <v>2</v>
      </c>
      <c r="S236" s="175">
        <v>10681</v>
      </c>
      <c r="T236" s="175">
        <v>450</v>
      </c>
      <c r="U236" s="176">
        <f t="shared" si="274"/>
        <v>11131</v>
      </c>
      <c r="V236" s="9"/>
      <c r="W236" s="9">
        <f t="shared" si="249"/>
        <v>1780.1666666666667</v>
      </c>
      <c r="X236" s="10">
        <f t="shared" si="250"/>
        <v>18551.666666666668</v>
      </c>
      <c r="Y236" s="4">
        <f t="shared" si="251"/>
        <v>5340.5</v>
      </c>
      <c r="Z236" s="4">
        <f t="shared" si="260"/>
        <v>1441.9350000000002</v>
      </c>
      <c r="AA236" s="4">
        <f t="shared" si="252"/>
        <v>320.43</v>
      </c>
      <c r="AB236" s="11">
        <f t="shared" si="261"/>
        <v>626.07614605699996</v>
      </c>
      <c r="AC236" s="4">
        <f t="shared" si="262"/>
        <v>213.62</v>
      </c>
      <c r="AD236" s="182">
        <v>946</v>
      </c>
      <c r="AE236" s="182">
        <v>70</v>
      </c>
      <c r="AF236" s="241">
        <f t="shared" si="253"/>
        <v>1016</v>
      </c>
      <c r="AG236" s="178">
        <v>654</v>
      </c>
      <c r="AH236" s="178">
        <v>30</v>
      </c>
      <c r="AI236" s="240">
        <f t="shared" si="263"/>
        <v>684</v>
      </c>
      <c r="AJ236" s="12"/>
      <c r="AK236" s="4"/>
      <c r="AL236" s="4"/>
      <c r="AM236" s="4"/>
      <c r="AN236" s="4"/>
      <c r="AO236" s="4"/>
      <c r="AP236" s="4"/>
      <c r="AQ236" s="4"/>
      <c r="AR236" s="20"/>
      <c r="AS236" s="20"/>
      <c r="AT236" s="4">
        <f t="shared" si="264"/>
        <v>2213.8435243428339</v>
      </c>
      <c r="AU236" s="4">
        <f t="shared" si="265"/>
        <v>15333.061146057</v>
      </c>
      <c r="AV236" s="4">
        <f t="shared" si="266"/>
        <v>211882.91061036015</v>
      </c>
      <c r="AW236" s="33"/>
      <c r="AX236" s="51">
        <f t="shared" si="267"/>
        <v>1780.1666666666667</v>
      </c>
      <c r="AY236" s="51">
        <f t="shared" si="268"/>
        <v>240.32250000000002</v>
      </c>
      <c r="AZ236" s="51">
        <f t="shared" si="269"/>
        <v>53.405000000000001</v>
      </c>
      <c r="BA236" s="51">
        <f t="shared" si="270"/>
        <v>104.34602434283333</v>
      </c>
      <c r="BB236" s="51">
        <f t="shared" si="271"/>
        <v>35.603333333333339</v>
      </c>
      <c r="BC236" s="52">
        <f t="shared" si="248"/>
        <v>0</v>
      </c>
      <c r="BD236" s="97"/>
      <c r="BE236" s="97"/>
      <c r="BF236" s="97">
        <f t="shared" si="254"/>
        <v>356.03333333333336</v>
      </c>
      <c r="BG236" s="97">
        <f t="shared" si="272"/>
        <v>424.32052666666669</v>
      </c>
      <c r="BH236" s="97">
        <f t="shared" si="227"/>
        <v>429.012</v>
      </c>
      <c r="BI236" s="97">
        <f t="shared" si="228"/>
        <v>6308.9999999999991</v>
      </c>
      <c r="BJ236" s="97">
        <f t="shared" si="255"/>
        <v>12729.615800000001</v>
      </c>
      <c r="BK236" s="97">
        <f t="shared" si="256"/>
        <v>96.309237000000024</v>
      </c>
      <c r="BL236" s="97">
        <f t="shared" si="257"/>
        <v>100.75490905700001</v>
      </c>
      <c r="BM236" s="97">
        <f t="shared" si="258"/>
        <v>626.07614605699996</v>
      </c>
      <c r="BN236" s="97">
        <f t="shared" si="273"/>
        <v>0</v>
      </c>
    </row>
    <row r="237" spans="1:66" s="179" customFormat="1" ht="22.5" customHeight="1" x14ac:dyDescent="0.25">
      <c r="A237" s="96">
        <v>203</v>
      </c>
      <c r="B237" s="17">
        <v>29</v>
      </c>
      <c r="C237" s="5" t="s">
        <v>43</v>
      </c>
      <c r="D237" s="5" t="s">
        <v>44</v>
      </c>
      <c r="E237" s="6">
        <v>15</v>
      </c>
      <c r="F237" s="6">
        <v>539</v>
      </c>
      <c r="G237" s="168">
        <v>1979</v>
      </c>
      <c r="H237" s="243" t="s">
        <v>580</v>
      </c>
      <c r="I237" s="17" t="s">
        <v>497</v>
      </c>
      <c r="J237" s="2" t="s">
        <v>467</v>
      </c>
      <c r="K237" s="222">
        <v>41474</v>
      </c>
      <c r="L237" s="180">
        <v>6</v>
      </c>
      <c r="M237" s="180">
        <v>12</v>
      </c>
      <c r="N237" s="172" t="s">
        <v>63</v>
      </c>
      <c r="O237" s="173" t="s">
        <v>253</v>
      </c>
      <c r="P237" s="18" t="s">
        <v>324</v>
      </c>
      <c r="Q237" s="14" t="s">
        <v>469</v>
      </c>
      <c r="R237" s="2">
        <v>2</v>
      </c>
      <c r="S237" s="175">
        <v>10681</v>
      </c>
      <c r="T237" s="175">
        <v>450</v>
      </c>
      <c r="U237" s="176">
        <f t="shared" si="274"/>
        <v>11131</v>
      </c>
      <c r="V237" s="36"/>
      <c r="W237" s="9">
        <f>+S237/30*20*0.25</f>
        <v>1780.1666666666667</v>
      </c>
      <c r="X237" s="10">
        <f>+U237/30*50</f>
        <v>18551.666666666668</v>
      </c>
      <c r="Y237" s="4">
        <f>S237/2</f>
        <v>5340.5</v>
      </c>
      <c r="Z237" s="4">
        <f>S237*13.5%</f>
        <v>1441.9350000000002</v>
      </c>
      <c r="AA237" s="4">
        <f>S237*0.03</f>
        <v>320.43</v>
      </c>
      <c r="AB237" s="11">
        <f>+BM237</f>
        <v>626.07614605699996</v>
      </c>
      <c r="AC237" s="4">
        <f>S237*2%</f>
        <v>213.62</v>
      </c>
      <c r="AD237" s="182">
        <v>946</v>
      </c>
      <c r="AE237" s="182">
        <v>70</v>
      </c>
      <c r="AF237" s="241">
        <f t="shared" si="253"/>
        <v>1016</v>
      </c>
      <c r="AG237" s="178">
        <v>654</v>
      </c>
      <c r="AH237" s="178">
        <v>30</v>
      </c>
      <c r="AI237" s="240">
        <f t="shared" si="263"/>
        <v>684</v>
      </c>
      <c r="AJ237" s="12"/>
      <c r="AK237" s="4"/>
      <c r="AL237" s="4"/>
      <c r="AM237" s="4"/>
      <c r="AN237" s="4"/>
      <c r="AO237" s="72"/>
      <c r="AP237" s="4"/>
      <c r="AQ237" s="4"/>
      <c r="AR237" s="20"/>
      <c r="AS237" s="20"/>
      <c r="AT237" s="4">
        <f>S237/30*5+Z237/30*5+AA237/30*5+AB237/30*5+AC237/30*5</f>
        <v>2213.8435243428339</v>
      </c>
      <c r="AU237" s="4">
        <f>+U237+V237+Z237+AA237+AB237+AC237+AD237+AG237+AO237</f>
        <v>15333.061146057</v>
      </c>
      <c r="AV237" s="4">
        <f>(AU237*12)+W237+X237+Y237+AT237+AJ237+AR237</f>
        <v>211882.91061036015</v>
      </c>
      <c r="AW237" s="33"/>
      <c r="AX237" s="51">
        <f>S237/30*5</f>
        <v>1780.1666666666667</v>
      </c>
      <c r="AY237" s="51">
        <f>S237/30*5*0.135</f>
        <v>240.32250000000002</v>
      </c>
      <c r="AZ237" s="51">
        <f>S237/30*5*0.03</f>
        <v>53.405000000000001</v>
      </c>
      <c r="BA237" s="51">
        <f>AB237/30*5</f>
        <v>104.34602434283333</v>
      </c>
      <c r="BB237" s="51">
        <f>S237/30*5*0.02</f>
        <v>35.603333333333339</v>
      </c>
      <c r="BC237" s="52">
        <f t="shared" si="248"/>
        <v>0</v>
      </c>
      <c r="BD237" s="97"/>
      <c r="BE237" s="97"/>
      <c r="BF237" s="97">
        <f>S237/30</f>
        <v>356.03333333333336</v>
      </c>
      <c r="BG237" s="97">
        <f>BF237*1.1918</f>
        <v>424.32052666666669</v>
      </c>
      <c r="BH237" s="97">
        <f t="shared" si="227"/>
        <v>429.012</v>
      </c>
      <c r="BI237" s="97">
        <f t="shared" si="228"/>
        <v>6308.9999999999991</v>
      </c>
      <c r="BJ237" s="97">
        <f>BG237*30</f>
        <v>12729.615800000001</v>
      </c>
      <c r="BK237" s="97">
        <f>(BJ237-BI237)*1.5%</f>
        <v>96.309237000000024</v>
      </c>
      <c r="BL237" s="97">
        <f>BG237*30*0.7915%</f>
        <v>100.75490905700001</v>
      </c>
      <c r="BM237" s="97">
        <f>BH237+BK237+BL237</f>
        <v>626.07614605699996</v>
      </c>
      <c r="BN237" s="97">
        <f>+BM237-AB237</f>
        <v>0</v>
      </c>
    </row>
    <row r="238" spans="1:66" s="179" customFormat="1" ht="22.5" customHeight="1" x14ac:dyDescent="0.25">
      <c r="A238" s="96">
        <v>204</v>
      </c>
      <c r="B238" s="17">
        <v>29</v>
      </c>
      <c r="C238" s="5" t="s">
        <v>43</v>
      </c>
      <c r="D238" s="5" t="s">
        <v>44</v>
      </c>
      <c r="E238" s="6">
        <v>15</v>
      </c>
      <c r="F238" s="6">
        <v>539</v>
      </c>
      <c r="G238" s="168">
        <v>1985</v>
      </c>
      <c r="H238" s="221" t="s">
        <v>505</v>
      </c>
      <c r="I238" s="17" t="s">
        <v>506</v>
      </c>
      <c r="J238" s="2" t="s">
        <v>467</v>
      </c>
      <c r="K238" s="222">
        <v>41415</v>
      </c>
      <c r="L238" s="180">
        <v>6</v>
      </c>
      <c r="M238" s="180">
        <v>8</v>
      </c>
      <c r="N238" s="172" t="s">
        <v>45</v>
      </c>
      <c r="O238" s="173" t="s">
        <v>253</v>
      </c>
      <c r="P238" s="18" t="s">
        <v>324</v>
      </c>
      <c r="Q238" s="14" t="s">
        <v>469</v>
      </c>
      <c r="R238" s="2">
        <v>2</v>
      </c>
      <c r="S238" s="175">
        <v>9683</v>
      </c>
      <c r="T238" s="175">
        <v>450</v>
      </c>
      <c r="U238" s="176">
        <f t="shared" si="274"/>
        <v>10133</v>
      </c>
      <c r="V238" s="9"/>
      <c r="W238" s="9">
        <f t="shared" si="249"/>
        <v>1613.8333333333333</v>
      </c>
      <c r="X238" s="10">
        <f t="shared" si="250"/>
        <v>16888.333333333332</v>
      </c>
      <c r="Y238" s="4">
        <f t="shared" si="251"/>
        <v>4841.5</v>
      </c>
      <c r="Z238" s="4">
        <f t="shared" si="260"/>
        <v>1307.2050000000002</v>
      </c>
      <c r="AA238" s="4">
        <f t="shared" si="252"/>
        <v>290.49</v>
      </c>
      <c r="AB238" s="11">
        <f t="shared" si="261"/>
        <v>598.82066925100003</v>
      </c>
      <c r="AC238" s="4">
        <f t="shared" si="262"/>
        <v>193.66</v>
      </c>
      <c r="AD238" s="182">
        <v>845</v>
      </c>
      <c r="AE238" s="177">
        <v>70</v>
      </c>
      <c r="AF238" s="241">
        <f t="shared" si="253"/>
        <v>915</v>
      </c>
      <c r="AG238" s="178">
        <v>586</v>
      </c>
      <c r="AH238" s="178">
        <v>30</v>
      </c>
      <c r="AI238" s="240">
        <f t="shared" si="263"/>
        <v>616</v>
      </c>
      <c r="AJ238" s="12"/>
      <c r="AK238" s="4"/>
      <c r="AL238" s="4"/>
      <c r="AM238" s="4"/>
      <c r="AN238" s="4"/>
      <c r="AO238" s="4"/>
      <c r="AP238" s="4"/>
      <c r="AQ238" s="4"/>
      <c r="AR238" s="20"/>
      <c r="AS238" s="20"/>
      <c r="AT238" s="4">
        <f t="shared" si="264"/>
        <v>2012.1959448751666</v>
      </c>
      <c r="AU238" s="4">
        <f t="shared" si="265"/>
        <v>13954.175669250999</v>
      </c>
      <c r="AV238" s="4">
        <f t="shared" si="266"/>
        <v>192805.97064255385</v>
      </c>
      <c r="AW238" s="33"/>
      <c r="AX238" s="51">
        <f t="shared" si="267"/>
        <v>1613.8333333333333</v>
      </c>
      <c r="AY238" s="51">
        <f t="shared" si="268"/>
        <v>217.86750000000001</v>
      </c>
      <c r="AZ238" s="51">
        <f t="shared" si="269"/>
        <v>48.414999999999999</v>
      </c>
      <c r="BA238" s="51">
        <f t="shared" si="270"/>
        <v>99.803444875166676</v>
      </c>
      <c r="BB238" s="51">
        <f t="shared" si="271"/>
        <v>32.276666666666664</v>
      </c>
      <c r="BC238" s="52">
        <f t="shared" si="248"/>
        <v>0</v>
      </c>
      <c r="BD238" s="97"/>
      <c r="BE238" s="97"/>
      <c r="BF238" s="97">
        <f t="shared" si="254"/>
        <v>322.76666666666665</v>
      </c>
      <c r="BG238" s="97">
        <f t="shared" si="272"/>
        <v>384.67331333333328</v>
      </c>
      <c r="BH238" s="97">
        <f t="shared" si="227"/>
        <v>429.012</v>
      </c>
      <c r="BI238" s="97">
        <f t="shared" si="228"/>
        <v>6308.9999999999991</v>
      </c>
      <c r="BJ238" s="97">
        <f t="shared" si="255"/>
        <v>11540.199399999998</v>
      </c>
      <c r="BK238" s="97">
        <f t="shared" si="256"/>
        <v>78.467990999999969</v>
      </c>
      <c r="BL238" s="97">
        <f t="shared" si="257"/>
        <v>91.340678250999986</v>
      </c>
      <c r="BM238" s="97">
        <f t="shared" si="258"/>
        <v>598.82066925100003</v>
      </c>
      <c r="BN238" s="97">
        <f t="shared" si="273"/>
        <v>0</v>
      </c>
    </row>
    <row r="239" spans="1:66" s="179" customFormat="1" ht="22.5" customHeight="1" x14ac:dyDescent="0.25">
      <c r="A239" s="96">
        <v>205</v>
      </c>
      <c r="B239" s="17">
        <v>29</v>
      </c>
      <c r="C239" s="5" t="s">
        <v>43</v>
      </c>
      <c r="D239" s="5" t="s">
        <v>44</v>
      </c>
      <c r="E239" s="6">
        <v>15</v>
      </c>
      <c r="F239" s="6">
        <v>539</v>
      </c>
      <c r="G239" s="168">
        <v>1989</v>
      </c>
      <c r="H239" s="171" t="s">
        <v>516</v>
      </c>
      <c r="I239" s="17" t="s">
        <v>584</v>
      </c>
      <c r="J239" s="2" t="s">
        <v>467</v>
      </c>
      <c r="K239" s="222">
        <v>41430</v>
      </c>
      <c r="L239" s="180">
        <v>10</v>
      </c>
      <c r="M239" s="180">
        <v>8</v>
      </c>
      <c r="N239" s="172" t="s">
        <v>45</v>
      </c>
      <c r="O239" s="173" t="s">
        <v>333</v>
      </c>
      <c r="P239" s="18" t="s">
        <v>324</v>
      </c>
      <c r="Q239" s="14" t="s">
        <v>469</v>
      </c>
      <c r="R239" s="2">
        <v>2</v>
      </c>
      <c r="S239" s="239">
        <v>11955</v>
      </c>
      <c r="T239" s="239">
        <v>400</v>
      </c>
      <c r="U239" s="240">
        <f t="shared" si="274"/>
        <v>12355</v>
      </c>
      <c r="V239" s="9"/>
      <c r="W239" s="9">
        <f t="shared" si="249"/>
        <v>1992.5</v>
      </c>
      <c r="X239" s="10">
        <f t="shared" si="250"/>
        <v>20591.666666666664</v>
      </c>
      <c r="Y239" s="4">
        <f t="shared" si="251"/>
        <v>5977.5</v>
      </c>
      <c r="Z239" s="4">
        <f t="shared" si="260"/>
        <v>1613.9250000000002</v>
      </c>
      <c r="AA239" s="4">
        <f t="shared" si="252"/>
        <v>358.65</v>
      </c>
      <c r="AB239" s="11">
        <f t="shared" si="261"/>
        <v>660.86920963500006</v>
      </c>
      <c r="AC239" s="4">
        <f t="shared" si="262"/>
        <v>239.1</v>
      </c>
      <c r="AD239" s="241">
        <v>1021</v>
      </c>
      <c r="AE239" s="241">
        <v>25</v>
      </c>
      <c r="AF239" s="241">
        <f t="shared" si="253"/>
        <v>1046</v>
      </c>
      <c r="AG239" s="240">
        <v>666</v>
      </c>
      <c r="AH239" s="240"/>
      <c r="AI239" s="240">
        <f t="shared" si="263"/>
        <v>666</v>
      </c>
      <c r="AJ239" s="12"/>
      <c r="AK239" s="4"/>
      <c r="AL239" s="4"/>
      <c r="AM239" s="4"/>
      <c r="AN239" s="4"/>
      <c r="AO239" s="4"/>
      <c r="AP239" s="4"/>
      <c r="AQ239" s="4"/>
      <c r="AR239" s="20"/>
      <c r="AS239" s="20"/>
      <c r="AT239" s="4">
        <f t="shared" si="264"/>
        <v>2471.2573682725001</v>
      </c>
      <c r="AU239" s="4">
        <f t="shared" si="265"/>
        <v>16914.544209635002</v>
      </c>
      <c r="AV239" s="4">
        <f t="shared" si="266"/>
        <v>234007.45455055917</v>
      </c>
      <c r="AW239" s="33"/>
      <c r="AX239" s="51">
        <f t="shared" si="267"/>
        <v>1992.5</v>
      </c>
      <c r="AY239" s="51">
        <f t="shared" si="268"/>
        <v>268.98750000000001</v>
      </c>
      <c r="AZ239" s="51">
        <f t="shared" si="269"/>
        <v>59.774999999999999</v>
      </c>
      <c r="BA239" s="51">
        <f t="shared" si="270"/>
        <v>110.14486827250002</v>
      </c>
      <c r="BB239" s="51">
        <f t="shared" si="271"/>
        <v>39.85</v>
      </c>
      <c r="BC239" s="52">
        <f t="shared" si="248"/>
        <v>0</v>
      </c>
      <c r="BD239" s="97"/>
      <c r="BE239" s="97"/>
      <c r="BF239" s="97">
        <f t="shared" si="254"/>
        <v>398.5</v>
      </c>
      <c r="BG239" s="97">
        <f t="shared" si="272"/>
        <v>474.9323</v>
      </c>
      <c r="BH239" s="97">
        <f t="shared" si="227"/>
        <v>429.012</v>
      </c>
      <c r="BI239" s="97">
        <f t="shared" si="228"/>
        <v>6308.9999999999991</v>
      </c>
      <c r="BJ239" s="97">
        <f t="shared" si="255"/>
        <v>14247.968999999999</v>
      </c>
      <c r="BK239" s="97">
        <f t="shared" si="256"/>
        <v>119.084535</v>
      </c>
      <c r="BL239" s="97">
        <f t="shared" si="257"/>
        <v>112.772674635</v>
      </c>
      <c r="BM239" s="97">
        <f t="shared" si="258"/>
        <v>660.86920963500006</v>
      </c>
      <c r="BN239" s="97">
        <f t="shared" si="273"/>
        <v>0</v>
      </c>
    </row>
    <row r="240" spans="1:66" s="179" customFormat="1" ht="22.5" customHeight="1" x14ac:dyDescent="0.25">
      <c r="A240" s="96">
        <v>206</v>
      </c>
      <c r="B240" s="17">
        <v>29</v>
      </c>
      <c r="C240" s="5" t="s">
        <v>43</v>
      </c>
      <c r="D240" s="5" t="s">
        <v>44</v>
      </c>
      <c r="E240" s="6">
        <v>15</v>
      </c>
      <c r="F240" s="6">
        <v>539</v>
      </c>
      <c r="G240" s="168">
        <v>2020</v>
      </c>
      <c r="H240" s="171" t="s">
        <v>585</v>
      </c>
      <c r="I240" s="17" t="s">
        <v>586</v>
      </c>
      <c r="J240" s="2" t="s">
        <v>458</v>
      </c>
      <c r="K240" s="222">
        <v>41688</v>
      </c>
      <c r="L240" s="180">
        <v>6</v>
      </c>
      <c r="M240" s="180">
        <v>12</v>
      </c>
      <c r="N240" s="172" t="s">
        <v>63</v>
      </c>
      <c r="O240" s="173" t="s">
        <v>470</v>
      </c>
      <c r="P240" s="18" t="s">
        <v>324</v>
      </c>
      <c r="Q240" s="14" t="s">
        <v>469</v>
      </c>
      <c r="R240" s="2">
        <v>2</v>
      </c>
      <c r="S240" s="175">
        <v>10681</v>
      </c>
      <c r="T240" s="175">
        <v>450</v>
      </c>
      <c r="U240" s="176">
        <f t="shared" si="274"/>
        <v>11131</v>
      </c>
      <c r="V240" s="9"/>
      <c r="W240" s="9">
        <f>+S240/30*20*0.25</f>
        <v>1780.1666666666667</v>
      </c>
      <c r="X240" s="10">
        <f>+U240/30*50</f>
        <v>18551.666666666668</v>
      </c>
      <c r="Y240" s="4">
        <f>S240/2</f>
        <v>5340.5</v>
      </c>
      <c r="Z240" s="4">
        <f t="shared" si="260"/>
        <v>1441.9350000000002</v>
      </c>
      <c r="AA240" s="4">
        <f>S240*0.03</f>
        <v>320.43</v>
      </c>
      <c r="AB240" s="11">
        <f>+BM240</f>
        <v>626.07614605699996</v>
      </c>
      <c r="AC240" s="4">
        <f>S240*2%</f>
        <v>213.62</v>
      </c>
      <c r="AD240" s="182">
        <v>946</v>
      </c>
      <c r="AE240" s="182">
        <v>70</v>
      </c>
      <c r="AF240" s="241">
        <f t="shared" si="253"/>
        <v>1016</v>
      </c>
      <c r="AG240" s="178">
        <v>654</v>
      </c>
      <c r="AH240" s="178">
        <v>30</v>
      </c>
      <c r="AI240" s="240">
        <f t="shared" si="263"/>
        <v>684</v>
      </c>
      <c r="AJ240" s="12"/>
      <c r="AK240" s="4"/>
      <c r="AL240" s="4"/>
      <c r="AM240" s="4"/>
      <c r="AN240" s="4"/>
      <c r="AO240" s="4"/>
      <c r="AP240" s="4"/>
      <c r="AQ240" s="4"/>
      <c r="AR240" s="20"/>
      <c r="AS240" s="20"/>
      <c r="AT240" s="4">
        <f>S240/30*5+Z240/30*5+AA240/30*5+AB240/30*5+AC240/30*5</f>
        <v>2213.8435243428339</v>
      </c>
      <c r="AU240" s="4">
        <f>+U240+V240+Z240+AA240+AB240+AC240+AD240+AG240+AO240</f>
        <v>15333.061146057</v>
      </c>
      <c r="AV240" s="4">
        <f>(AU240*12)+W240+X240+Y240+AT240+AJ240+AR240</f>
        <v>211882.91061036015</v>
      </c>
      <c r="AW240" s="33"/>
      <c r="AX240" s="51">
        <f>S240/30*5</f>
        <v>1780.1666666666667</v>
      </c>
      <c r="AY240" s="51">
        <f t="shared" si="268"/>
        <v>240.32250000000002</v>
      </c>
      <c r="AZ240" s="51">
        <f>S240/30*5*0.03</f>
        <v>53.405000000000001</v>
      </c>
      <c r="BA240" s="51">
        <f>AB240/30*5</f>
        <v>104.34602434283333</v>
      </c>
      <c r="BB240" s="51">
        <f>S240/30*5*0.02</f>
        <v>35.603333333333339</v>
      </c>
      <c r="BC240" s="52">
        <f t="shared" si="248"/>
        <v>0</v>
      </c>
      <c r="BD240" s="97"/>
      <c r="BE240" s="97"/>
      <c r="BF240" s="97">
        <f t="shared" si="254"/>
        <v>356.03333333333336</v>
      </c>
      <c r="BG240" s="97">
        <f t="shared" si="272"/>
        <v>424.32052666666669</v>
      </c>
      <c r="BH240" s="97">
        <f t="shared" si="227"/>
        <v>429.012</v>
      </c>
      <c r="BI240" s="97">
        <f t="shared" si="228"/>
        <v>6308.9999999999991</v>
      </c>
      <c r="BJ240" s="97">
        <f t="shared" si="255"/>
        <v>12729.615800000001</v>
      </c>
      <c r="BK240" s="97">
        <f t="shared" si="256"/>
        <v>96.309237000000024</v>
      </c>
      <c r="BL240" s="97">
        <f t="shared" si="257"/>
        <v>100.75490905700001</v>
      </c>
      <c r="BM240" s="97">
        <f t="shared" si="258"/>
        <v>626.07614605699996</v>
      </c>
      <c r="BN240" s="97">
        <f t="shared" si="273"/>
        <v>0</v>
      </c>
    </row>
    <row r="241" spans="1:66" s="179" customFormat="1" ht="22.5" customHeight="1" x14ac:dyDescent="0.25">
      <c r="A241" s="96">
        <v>207</v>
      </c>
      <c r="B241" s="17">
        <v>29</v>
      </c>
      <c r="C241" s="5" t="s">
        <v>43</v>
      </c>
      <c r="D241" s="5" t="s">
        <v>44</v>
      </c>
      <c r="E241" s="6">
        <v>15</v>
      </c>
      <c r="F241" s="6">
        <v>539</v>
      </c>
      <c r="G241" s="168">
        <v>2025</v>
      </c>
      <c r="H241" s="243" t="s">
        <v>606</v>
      </c>
      <c r="I241" s="17" t="s">
        <v>607</v>
      </c>
      <c r="J241" s="2" t="s">
        <v>467</v>
      </c>
      <c r="K241" s="222">
        <v>41766</v>
      </c>
      <c r="L241" s="180">
        <v>6</v>
      </c>
      <c r="M241" s="180">
        <v>12</v>
      </c>
      <c r="N241" s="172" t="s">
        <v>63</v>
      </c>
      <c r="O241" s="173" t="s">
        <v>253</v>
      </c>
      <c r="P241" s="18" t="s">
        <v>324</v>
      </c>
      <c r="Q241" s="14" t="s">
        <v>469</v>
      </c>
      <c r="R241" s="2">
        <v>2</v>
      </c>
      <c r="S241" s="175">
        <v>10681</v>
      </c>
      <c r="T241" s="175">
        <v>450</v>
      </c>
      <c r="U241" s="176">
        <f t="shared" si="274"/>
        <v>11131</v>
      </c>
      <c r="V241" s="9"/>
      <c r="W241" s="9">
        <f t="shared" ref="W241:W247" si="275">+S241/30*20*0.25</f>
        <v>1780.1666666666667</v>
      </c>
      <c r="X241" s="10">
        <f t="shared" ref="X241:X247" si="276">+U241/30*50</f>
        <v>18551.666666666668</v>
      </c>
      <c r="Y241" s="4">
        <f t="shared" ref="Y241:Y247" si="277">S241/2</f>
        <v>5340.5</v>
      </c>
      <c r="Z241" s="4">
        <f t="shared" si="260"/>
        <v>1441.9350000000002</v>
      </c>
      <c r="AA241" s="4">
        <f t="shared" ref="AA241:AA247" si="278">S241*0.03</f>
        <v>320.43</v>
      </c>
      <c r="AB241" s="11">
        <f t="shared" ref="AB241:AB252" si="279">+BM241</f>
        <v>626.07614605699996</v>
      </c>
      <c r="AC241" s="4">
        <f t="shared" ref="AC241:AC247" si="280">S241*2%</f>
        <v>213.62</v>
      </c>
      <c r="AD241" s="182">
        <v>946</v>
      </c>
      <c r="AE241" s="182">
        <v>70</v>
      </c>
      <c r="AF241" s="241">
        <f t="shared" si="253"/>
        <v>1016</v>
      </c>
      <c r="AG241" s="178">
        <v>654</v>
      </c>
      <c r="AH241" s="178">
        <v>30</v>
      </c>
      <c r="AI241" s="240">
        <f t="shared" si="263"/>
        <v>684</v>
      </c>
      <c r="AJ241" s="12"/>
      <c r="AK241" s="4"/>
      <c r="AL241" s="4"/>
      <c r="AM241" s="4"/>
      <c r="AN241" s="4"/>
      <c r="AO241" s="4"/>
      <c r="AP241" s="4"/>
      <c r="AQ241" s="4"/>
      <c r="AR241" s="20"/>
      <c r="AS241" s="20"/>
      <c r="AT241" s="4">
        <f t="shared" ref="AT241:AT252" si="281">S241/30*5+Z241/30*5+AA241/30*5+AB241/30*5+AC241/30*5</f>
        <v>2213.8435243428339</v>
      </c>
      <c r="AU241" s="4">
        <f t="shared" ref="AU241:AU252" si="282">+U241+V241+Z241+AA241+AB241+AC241+AD241+AG241+AO241</f>
        <v>15333.061146057</v>
      </c>
      <c r="AV241" s="4">
        <f t="shared" si="266"/>
        <v>211882.91061036015</v>
      </c>
      <c r="AW241" s="33"/>
      <c r="AX241" s="51">
        <f t="shared" ref="AX241:AX251" si="283">S241/30*5</f>
        <v>1780.1666666666667</v>
      </c>
      <c r="AY241" s="51">
        <f t="shared" si="268"/>
        <v>240.32250000000002</v>
      </c>
      <c r="AZ241" s="51">
        <f t="shared" ref="AZ241:AZ251" si="284">S241/30*5*0.03</f>
        <v>53.405000000000001</v>
      </c>
      <c r="BA241" s="51">
        <f t="shared" ref="BA241:BA251" si="285">AB241/30*5</f>
        <v>104.34602434283333</v>
      </c>
      <c r="BB241" s="51">
        <f t="shared" ref="BB241:BB251" si="286">S241/30*5*0.02</f>
        <v>35.603333333333339</v>
      </c>
      <c r="BC241" s="52">
        <f t="shared" ref="BC241:BC252" si="287">+AX241+AY241+AZ241+BA241+BB241-AT241</f>
        <v>0</v>
      </c>
      <c r="BD241" s="97"/>
      <c r="BE241" s="97"/>
      <c r="BF241" s="97">
        <f t="shared" si="254"/>
        <v>356.03333333333336</v>
      </c>
      <c r="BG241" s="97">
        <f t="shared" si="272"/>
        <v>424.32052666666669</v>
      </c>
      <c r="BH241" s="97">
        <f t="shared" si="227"/>
        <v>429.012</v>
      </c>
      <c r="BI241" s="97">
        <f t="shared" si="228"/>
        <v>6308.9999999999991</v>
      </c>
      <c r="BJ241" s="97">
        <f t="shared" si="255"/>
        <v>12729.615800000001</v>
      </c>
      <c r="BK241" s="97">
        <f t="shared" si="256"/>
        <v>96.309237000000024</v>
      </c>
      <c r="BL241" s="97">
        <f t="shared" si="257"/>
        <v>100.75490905700001</v>
      </c>
      <c r="BM241" s="97">
        <f t="shared" si="258"/>
        <v>626.07614605699996</v>
      </c>
      <c r="BN241" s="97">
        <f t="shared" si="273"/>
        <v>0</v>
      </c>
    </row>
    <row r="242" spans="1:66" s="179" customFormat="1" ht="22.5" customHeight="1" x14ac:dyDescent="0.25">
      <c r="A242" s="96">
        <v>208</v>
      </c>
      <c r="B242" s="17">
        <v>29</v>
      </c>
      <c r="C242" s="5" t="s">
        <v>43</v>
      </c>
      <c r="D242" s="5" t="s">
        <v>44</v>
      </c>
      <c r="E242" s="6">
        <v>15</v>
      </c>
      <c r="F242" s="6">
        <v>539</v>
      </c>
      <c r="G242" s="168">
        <v>2035</v>
      </c>
      <c r="H242" s="243" t="s">
        <v>621</v>
      </c>
      <c r="I242" s="17" t="s">
        <v>622</v>
      </c>
      <c r="J242" s="2" t="s">
        <v>467</v>
      </c>
      <c r="K242" s="222">
        <v>41899</v>
      </c>
      <c r="L242" s="180">
        <v>6</v>
      </c>
      <c r="M242" s="180">
        <v>12</v>
      </c>
      <c r="N242" s="172" t="s">
        <v>63</v>
      </c>
      <c r="O242" s="173" t="s">
        <v>253</v>
      </c>
      <c r="P242" s="18" t="s">
        <v>324</v>
      </c>
      <c r="Q242" s="14" t="s">
        <v>469</v>
      </c>
      <c r="R242" s="2">
        <v>2</v>
      </c>
      <c r="S242" s="175">
        <v>10681</v>
      </c>
      <c r="T242" s="175">
        <v>450</v>
      </c>
      <c r="U242" s="176">
        <f t="shared" si="274"/>
        <v>11131</v>
      </c>
      <c r="V242" s="9"/>
      <c r="W242" s="9">
        <f t="shared" si="275"/>
        <v>1780.1666666666667</v>
      </c>
      <c r="X242" s="10">
        <f t="shared" si="276"/>
        <v>18551.666666666668</v>
      </c>
      <c r="Y242" s="4">
        <f t="shared" si="277"/>
        <v>5340.5</v>
      </c>
      <c r="Z242" s="4">
        <f t="shared" si="260"/>
        <v>1441.9350000000002</v>
      </c>
      <c r="AA242" s="4">
        <f t="shared" si="278"/>
        <v>320.43</v>
      </c>
      <c r="AB242" s="11">
        <f t="shared" si="279"/>
        <v>626.07614605699996</v>
      </c>
      <c r="AC242" s="4">
        <f t="shared" si="280"/>
        <v>213.62</v>
      </c>
      <c r="AD242" s="182">
        <v>946</v>
      </c>
      <c r="AE242" s="182">
        <v>70</v>
      </c>
      <c r="AF242" s="241">
        <f t="shared" si="253"/>
        <v>1016</v>
      </c>
      <c r="AG242" s="178">
        <v>654</v>
      </c>
      <c r="AH242" s="178">
        <v>30</v>
      </c>
      <c r="AI242" s="240">
        <f t="shared" si="263"/>
        <v>684</v>
      </c>
      <c r="AJ242" s="12"/>
      <c r="AK242" s="4"/>
      <c r="AL242" s="4"/>
      <c r="AM242" s="4"/>
      <c r="AN242" s="4"/>
      <c r="AO242" s="4"/>
      <c r="AP242" s="4"/>
      <c r="AQ242" s="4"/>
      <c r="AR242" s="20"/>
      <c r="AS242" s="20"/>
      <c r="AT242" s="4">
        <f t="shared" si="281"/>
        <v>2213.8435243428339</v>
      </c>
      <c r="AU242" s="4">
        <f t="shared" si="282"/>
        <v>15333.061146057</v>
      </c>
      <c r="AV242" s="4">
        <f t="shared" si="266"/>
        <v>211882.91061036015</v>
      </c>
      <c r="AW242" s="33"/>
      <c r="AX242" s="51">
        <f t="shared" si="283"/>
        <v>1780.1666666666667</v>
      </c>
      <c r="AY242" s="51">
        <f t="shared" si="268"/>
        <v>240.32250000000002</v>
      </c>
      <c r="AZ242" s="51">
        <f t="shared" si="284"/>
        <v>53.405000000000001</v>
      </c>
      <c r="BA242" s="51">
        <f t="shared" si="285"/>
        <v>104.34602434283333</v>
      </c>
      <c r="BB242" s="51">
        <f t="shared" si="286"/>
        <v>35.603333333333339</v>
      </c>
      <c r="BC242" s="52">
        <f t="shared" si="287"/>
        <v>0</v>
      </c>
      <c r="BD242" s="97"/>
      <c r="BE242" s="97"/>
      <c r="BF242" s="97">
        <f t="shared" si="254"/>
        <v>356.03333333333336</v>
      </c>
      <c r="BG242" s="97">
        <f t="shared" si="272"/>
        <v>424.32052666666669</v>
      </c>
      <c r="BH242" s="97">
        <f t="shared" si="227"/>
        <v>429.012</v>
      </c>
      <c r="BI242" s="97">
        <f t="shared" si="228"/>
        <v>6308.9999999999991</v>
      </c>
      <c r="BJ242" s="97">
        <f t="shared" si="255"/>
        <v>12729.615800000001</v>
      </c>
      <c r="BK242" s="97">
        <f t="shared" si="256"/>
        <v>96.309237000000024</v>
      </c>
      <c r="BL242" s="97">
        <f t="shared" si="257"/>
        <v>100.75490905700001</v>
      </c>
      <c r="BM242" s="97">
        <f t="shared" si="258"/>
        <v>626.07614605699996</v>
      </c>
      <c r="BN242" s="97">
        <f t="shared" si="273"/>
        <v>0</v>
      </c>
    </row>
    <row r="243" spans="1:66" s="179" customFormat="1" ht="22.5" customHeight="1" x14ac:dyDescent="0.25">
      <c r="A243" s="96">
        <v>209</v>
      </c>
      <c r="B243" s="17">
        <v>29</v>
      </c>
      <c r="C243" s="5" t="s">
        <v>43</v>
      </c>
      <c r="D243" s="5" t="s">
        <v>44</v>
      </c>
      <c r="E243" s="6">
        <v>15</v>
      </c>
      <c r="F243" s="6">
        <v>539</v>
      </c>
      <c r="G243" s="168">
        <v>2041</v>
      </c>
      <c r="H243" s="243" t="s">
        <v>623</v>
      </c>
      <c r="I243" s="17" t="s">
        <v>624</v>
      </c>
      <c r="J243" s="2" t="s">
        <v>467</v>
      </c>
      <c r="K243" s="222">
        <v>41901</v>
      </c>
      <c r="L243" s="180">
        <v>6</v>
      </c>
      <c r="M243" s="180">
        <v>12</v>
      </c>
      <c r="N243" s="172" t="s">
        <v>63</v>
      </c>
      <c r="O243" s="173" t="s">
        <v>253</v>
      </c>
      <c r="P243" s="18" t="s">
        <v>324</v>
      </c>
      <c r="Q243" s="14" t="s">
        <v>469</v>
      </c>
      <c r="R243" s="2">
        <v>2</v>
      </c>
      <c r="S243" s="175">
        <v>10681</v>
      </c>
      <c r="T243" s="175">
        <v>450</v>
      </c>
      <c r="U243" s="176">
        <f t="shared" si="274"/>
        <v>11131</v>
      </c>
      <c r="V243" s="9"/>
      <c r="W243" s="9">
        <f t="shared" si="275"/>
        <v>1780.1666666666667</v>
      </c>
      <c r="X243" s="10">
        <f t="shared" si="276"/>
        <v>18551.666666666668</v>
      </c>
      <c r="Y243" s="4">
        <f t="shared" si="277"/>
        <v>5340.5</v>
      </c>
      <c r="Z243" s="4">
        <f t="shared" si="260"/>
        <v>1441.9350000000002</v>
      </c>
      <c r="AA243" s="4">
        <f t="shared" si="278"/>
        <v>320.43</v>
      </c>
      <c r="AB243" s="11">
        <f t="shared" si="279"/>
        <v>626.07614605699996</v>
      </c>
      <c r="AC243" s="4">
        <f t="shared" si="280"/>
        <v>213.62</v>
      </c>
      <c r="AD243" s="182">
        <v>946</v>
      </c>
      <c r="AE243" s="182">
        <v>70</v>
      </c>
      <c r="AF243" s="241">
        <f t="shared" si="253"/>
        <v>1016</v>
      </c>
      <c r="AG243" s="178">
        <v>654</v>
      </c>
      <c r="AH243" s="178">
        <v>30</v>
      </c>
      <c r="AI243" s="240">
        <f t="shared" si="263"/>
        <v>684</v>
      </c>
      <c r="AJ243" s="12"/>
      <c r="AK243" s="4"/>
      <c r="AL243" s="4"/>
      <c r="AM243" s="4"/>
      <c r="AN243" s="4"/>
      <c r="AO243" s="4"/>
      <c r="AP243" s="4"/>
      <c r="AQ243" s="4"/>
      <c r="AR243" s="20"/>
      <c r="AS243" s="20"/>
      <c r="AT243" s="4">
        <f t="shared" si="281"/>
        <v>2213.8435243428339</v>
      </c>
      <c r="AU243" s="4">
        <f t="shared" si="282"/>
        <v>15333.061146057</v>
      </c>
      <c r="AV243" s="4">
        <f t="shared" si="266"/>
        <v>211882.91061036015</v>
      </c>
      <c r="AW243" s="33"/>
      <c r="AX243" s="51">
        <f t="shared" si="283"/>
        <v>1780.1666666666667</v>
      </c>
      <c r="AY243" s="51">
        <f t="shared" si="268"/>
        <v>240.32250000000002</v>
      </c>
      <c r="AZ243" s="51">
        <f t="shared" si="284"/>
        <v>53.405000000000001</v>
      </c>
      <c r="BA243" s="51">
        <f t="shared" si="285"/>
        <v>104.34602434283333</v>
      </c>
      <c r="BB243" s="51">
        <f t="shared" si="286"/>
        <v>35.603333333333339</v>
      </c>
      <c r="BC243" s="52">
        <f t="shared" si="287"/>
        <v>0</v>
      </c>
      <c r="BD243" s="97"/>
      <c r="BE243" s="97"/>
      <c r="BF243" s="97">
        <f t="shared" si="254"/>
        <v>356.03333333333336</v>
      </c>
      <c r="BG243" s="97">
        <f t="shared" si="272"/>
        <v>424.32052666666669</v>
      </c>
      <c r="BH243" s="97">
        <f t="shared" si="227"/>
        <v>429.012</v>
      </c>
      <c r="BI243" s="97">
        <f t="shared" si="228"/>
        <v>6308.9999999999991</v>
      </c>
      <c r="BJ243" s="97">
        <f t="shared" si="255"/>
        <v>12729.615800000001</v>
      </c>
      <c r="BK243" s="97">
        <f t="shared" si="256"/>
        <v>96.309237000000024</v>
      </c>
      <c r="BL243" s="97">
        <f t="shared" si="257"/>
        <v>100.75490905700001</v>
      </c>
      <c r="BM243" s="97">
        <f t="shared" si="258"/>
        <v>626.07614605699996</v>
      </c>
      <c r="BN243" s="97">
        <f t="shared" si="273"/>
        <v>0</v>
      </c>
    </row>
    <row r="244" spans="1:66" s="179" customFormat="1" ht="22.5" customHeight="1" x14ac:dyDescent="0.25">
      <c r="A244" s="96">
        <v>210</v>
      </c>
      <c r="B244" s="17">
        <v>29</v>
      </c>
      <c r="C244" s="5" t="s">
        <v>43</v>
      </c>
      <c r="D244" s="5" t="s">
        <v>44</v>
      </c>
      <c r="E244" s="6">
        <v>15</v>
      </c>
      <c r="F244" s="6">
        <v>539</v>
      </c>
      <c r="G244" s="168">
        <v>2042</v>
      </c>
      <c r="H244" s="243" t="s">
        <v>625</v>
      </c>
      <c r="I244" s="17" t="s">
        <v>626</v>
      </c>
      <c r="J244" s="2" t="s">
        <v>467</v>
      </c>
      <c r="K244" s="222">
        <v>41901</v>
      </c>
      <c r="L244" s="180">
        <v>6</v>
      </c>
      <c r="M244" s="180">
        <v>12</v>
      </c>
      <c r="N244" s="172" t="s">
        <v>63</v>
      </c>
      <c r="O244" s="173" t="s">
        <v>253</v>
      </c>
      <c r="P244" s="18" t="s">
        <v>324</v>
      </c>
      <c r="Q244" s="14" t="s">
        <v>469</v>
      </c>
      <c r="R244" s="2">
        <v>2</v>
      </c>
      <c r="S244" s="175">
        <v>10681</v>
      </c>
      <c r="T244" s="175">
        <v>450</v>
      </c>
      <c r="U244" s="176">
        <f t="shared" si="274"/>
        <v>11131</v>
      </c>
      <c r="V244" s="36"/>
      <c r="W244" s="9">
        <f t="shared" si="275"/>
        <v>1780.1666666666667</v>
      </c>
      <c r="X244" s="10">
        <f t="shared" si="276"/>
        <v>18551.666666666668</v>
      </c>
      <c r="Y244" s="4">
        <f t="shared" si="277"/>
        <v>5340.5</v>
      </c>
      <c r="Z244" s="4">
        <f t="shared" si="260"/>
        <v>1441.9350000000002</v>
      </c>
      <c r="AA244" s="4">
        <f t="shared" si="278"/>
        <v>320.43</v>
      </c>
      <c r="AB244" s="11">
        <f t="shared" si="279"/>
        <v>626.07614605699996</v>
      </c>
      <c r="AC244" s="4">
        <f t="shared" si="280"/>
        <v>213.62</v>
      </c>
      <c r="AD244" s="182">
        <v>946</v>
      </c>
      <c r="AE244" s="182">
        <v>70</v>
      </c>
      <c r="AF244" s="241">
        <f t="shared" si="253"/>
        <v>1016</v>
      </c>
      <c r="AG244" s="178">
        <v>654</v>
      </c>
      <c r="AH244" s="178">
        <v>30</v>
      </c>
      <c r="AI244" s="240">
        <f t="shared" si="263"/>
        <v>684</v>
      </c>
      <c r="AJ244" s="12"/>
      <c r="AK244" s="4"/>
      <c r="AL244" s="4"/>
      <c r="AM244" s="4"/>
      <c r="AN244" s="4"/>
      <c r="AO244" s="72"/>
      <c r="AP244" s="4"/>
      <c r="AQ244" s="4"/>
      <c r="AR244" s="20"/>
      <c r="AS244" s="20"/>
      <c r="AT244" s="4">
        <f t="shared" si="281"/>
        <v>2213.8435243428339</v>
      </c>
      <c r="AU244" s="4">
        <f t="shared" si="282"/>
        <v>15333.061146057</v>
      </c>
      <c r="AV244" s="4">
        <f t="shared" si="266"/>
        <v>211882.91061036015</v>
      </c>
      <c r="AW244" s="33"/>
      <c r="AX244" s="51">
        <f t="shared" si="283"/>
        <v>1780.1666666666667</v>
      </c>
      <c r="AY244" s="51">
        <f t="shared" si="268"/>
        <v>240.32250000000002</v>
      </c>
      <c r="AZ244" s="51">
        <f t="shared" si="284"/>
        <v>53.405000000000001</v>
      </c>
      <c r="BA244" s="51">
        <f t="shared" si="285"/>
        <v>104.34602434283333</v>
      </c>
      <c r="BB244" s="51">
        <f t="shared" si="286"/>
        <v>35.603333333333339</v>
      </c>
      <c r="BC244" s="52">
        <f t="shared" si="287"/>
        <v>0</v>
      </c>
      <c r="BD244" s="97"/>
      <c r="BE244" s="97"/>
      <c r="BF244" s="97">
        <f t="shared" si="254"/>
        <v>356.03333333333336</v>
      </c>
      <c r="BG244" s="97">
        <f t="shared" si="272"/>
        <v>424.32052666666669</v>
      </c>
      <c r="BH244" s="97">
        <f t="shared" si="227"/>
        <v>429.012</v>
      </c>
      <c r="BI244" s="97">
        <f t="shared" si="228"/>
        <v>6308.9999999999991</v>
      </c>
      <c r="BJ244" s="97">
        <f t="shared" si="255"/>
        <v>12729.615800000001</v>
      </c>
      <c r="BK244" s="97">
        <f t="shared" si="256"/>
        <v>96.309237000000024</v>
      </c>
      <c r="BL244" s="97">
        <f t="shared" si="257"/>
        <v>100.75490905700001</v>
      </c>
      <c r="BM244" s="97">
        <f t="shared" si="258"/>
        <v>626.07614605699996</v>
      </c>
      <c r="BN244" s="97">
        <f t="shared" si="273"/>
        <v>0</v>
      </c>
    </row>
    <row r="245" spans="1:66" s="179" customFormat="1" ht="22.5" customHeight="1" x14ac:dyDescent="0.25">
      <c r="A245" s="96">
        <v>211</v>
      </c>
      <c r="B245" s="17">
        <v>29</v>
      </c>
      <c r="C245" s="5" t="s">
        <v>43</v>
      </c>
      <c r="D245" s="5" t="s">
        <v>44</v>
      </c>
      <c r="E245" s="6">
        <v>15</v>
      </c>
      <c r="F245" s="6">
        <v>539</v>
      </c>
      <c r="G245" s="168">
        <v>2049</v>
      </c>
      <c r="H245" s="221" t="s">
        <v>629</v>
      </c>
      <c r="I245" s="17" t="s">
        <v>630</v>
      </c>
      <c r="J245" s="2" t="s">
        <v>467</v>
      </c>
      <c r="K245" s="222">
        <v>41946</v>
      </c>
      <c r="L245" s="180">
        <v>6</v>
      </c>
      <c r="M245" s="180">
        <v>12</v>
      </c>
      <c r="N245" s="172" t="s">
        <v>63</v>
      </c>
      <c r="O245" s="173" t="s">
        <v>253</v>
      </c>
      <c r="P245" s="18" t="s">
        <v>324</v>
      </c>
      <c r="Q245" s="14" t="s">
        <v>469</v>
      </c>
      <c r="R245" s="2">
        <v>2</v>
      </c>
      <c r="S245" s="175">
        <v>10681</v>
      </c>
      <c r="T245" s="175">
        <v>450</v>
      </c>
      <c r="U245" s="176">
        <f t="shared" si="274"/>
        <v>11131</v>
      </c>
      <c r="V245" s="9"/>
      <c r="W245" s="9">
        <f t="shared" si="275"/>
        <v>1780.1666666666667</v>
      </c>
      <c r="X245" s="10">
        <f t="shared" si="276"/>
        <v>18551.666666666668</v>
      </c>
      <c r="Y245" s="4">
        <f t="shared" si="277"/>
        <v>5340.5</v>
      </c>
      <c r="Z245" s="4">
        <f t="shared" si="260"/>
        <v>1441.9350000000002</v>
      </c>
      <c r="AA245" s="4">
        <f t="shared" si="278"/>
        <v>320.43</v>
      </c>
      <c r="AB245" s="11">
        <f t="shared" si="279"/>
        <v>626.07614605699996</v>
      </c>
      <c r="AC245" s="4">
        <f t="shared" si="280"/>
        <v>213.62</v>
      </c>
      <c r="AD245" s="182">
        <v>946</v>
      </c>
      <c r="AE245" s="182">
        <v>70</v>
      </c>
      <c r="AF245" s="241">
        <f t="shared" si="253"/>
        <v>1016</v>
      </c>
      <c r="AG245" s="178">
        <v>654</v>
      </c>
      <c r="AH245" s="178">
        <v>30</v>
      </c>
      <c r="AI245" s="240">
        <f t="shared" si="263"/>
        <v>684</v>
      </c>
      <c r="AJ245" s="12"/>
      <c r="AK245" s="4"/>
      <c r="AL245" s="4"/>
      <c r="AM245" s="4"/>
      <c r="AN245" s="4"/>
      <c r="AO245" s="4"/>
      <c r="AP245" s="4"/>
      <c r="AQ245" s="4"/>
      <c r="AR245" s="20"/>
      <c r="AS245" s="20"/>
      <c r="AT245" s="4">
        <f t="shared" si="281"/>
        <v>2213.8435243428339</v>
      </c>
      <c r="AU245" s="4">
        <f t="shared" si="282"/>
        <v>15333.061146057</v>
      </c>
      <c r="AV245" s="4">
        <f t="shared" si="266"/>
        <v>211882.91061036015</v>
      </c>
      <c r="AW245" s="33"/>
      <c r="AX245" s="51">
        <f>S245/30*5</f>
        <v>1780.1666666666667</v>
      </c>
      <c r="AY245" s="51">
        <f t="shared" si="268"/>
        <v>240.32250000000002</v>
      </c>
      <c r="AZ245" s="51">
        <f>S245/30*5*0.03</f>
        <v>53.405000000000001</v>
      </c>
      <c r="BA245" s="51">
        <f>AB245/30*5</f>
        <v>104.34602434283333</v>
      </c>
      <c r="BB245" s="51">
        <f>S245/30*5*0.02</f>
        <v>35.603333333333339</v>
      </c>
      <c r="BC245" s="52">
        <f t="shared" si="287"/>
        <v>0</v>
      </c>
      <c r="BD245" s="97"/>
      <c r="BE245" s="97"/>
      <c r="BF245" s="97">
        <f t="shared" si="254"/>
        <v>356.03333333333336</v>
      </c>
      <c r="BG245" s="97">
        <f t="shared" si="272"/>
        <v>424.32052666666669</v>
      </c>
      <c r="BH245" s="97">
        <f t="shared" si="227"/>
        <v>429.012</v>
      </c>
      <c r="BI245" s="97">
        <f t="shared" si="228"/>
        <v>6308.9999999999991</v>
      </c>
      <c r="BJ245" s="97">
        <f t="shared" si="255"/>
        <v>12729.615800000001</v>
      </c>
      <c r="BK245" s="97">
        <f t="shared" si="256"/>
        <v>96.309237000000024</v>
      </c>
      <c r="BL245" s="97">
        <f t="shared" si="257"/>
        <v>100.75490905700001</v>
      </c>
      <c r="BM245" s="97">
        <f t="shared" si="258"/>
        <v>626.07614605699996</v>
      </c>
      <c r="BN245" s="97">
        <f t="shared" si="273"/>
        <v>0</v>
      </c>
    </row>
    <row r="246" spans="1:66" s="179" customFormat="1" ht="22.5" customHeight="1" x14ac:dyDescent="0.25">
      <c r="A246" s="96">
        <v>212</v>
      </c>
      <c r="B246" s="17">
        <v>29</v>
      </c>
      <c r="C246" s="5" t="s">
        <v>43</v>
      </c>
      <c r="D246" s="5" t="s">
        <v>44</v>
      </c>
      <c r="E246" s="6">
        <v>15</v>
      </c>
      <c r="F246" s="6">
        <v>539</v>
      </c>
      <c r="G246" s="168">
        <v>2051</v>
      </c>
      <c r="H246" s="169" t="s">
        <v>631</v>
      </c>
      <c r="I246" s="17" t="s">
        <v>632</v>
      </c>
      <c r="J246" s="2" t="s">
        <v>467</v>
      </c>
      <c r="K246" s="222">
        <v>41952</v>
      </c>
      <c r="L246" s="180">
        <v>6</v>
      </c>
      <c r="M246" s="180">
        <v>12</v>
      </c>
      <c r="N246" s="172" t="s">
        <v>63</v>
      </c>
      <c r="O246" s="173" t="s">
        <v>253</v>
      </c>
      <c r="P246" s="18" t="s">
        <v>324</v>
      </c>
      <c r="Q246" s="14" t="s">
        <v>469</v>
      </c>
      <c r="R246" s="2">
        <v>2</v>
      </c>
      <c r="S246" s="175">
        <v>10681</v>
      </c>
      <c r="T246" s="175">
        <v>450</v>
      </c>
      <c r="U246" s="176">
        <f t="shared" si="274"/>
        <v>11131</v>
      </c>
      <c r="V246" s="9"/>
      <c r="W246" s="9">
        <f t="shared" si="275"/>
        <v>1780.1666666666667</v>
      </c>
      <c r="X246" s="10">
        <f t="shared" si="276"/>
        <v>18551.666666666668</v>
      </c>
      <c r="Y246" s="4">
        <f t="shared" si="277"/>
        <v>5340.5</v>
      </c>
      <c r="Z246" s="4">
        <f t="shared" si="260"/>
        <v>1441.9350000000002</v>
      </c>
      <c r="AA246" s="4">
        <f t="shared" si="278"/>
        <v>320.43</v>
      </c>
      <c r="AB246" s="11">
        <f t="shared" si="279"/>
        <v>626.07614605699996</v>
      </c>
      <c r="AC246" s="4">
        <f t="shared" si="280"/>
        <v>213.62</v>
      </c>
      <c r="AD246" s="182">
        <v>946</v>
      </c>
      <c r="AE246" s="182">
        <v>70</v>
      </c>
      <c r="AF246" s="241">
        <f t="shared" si="253"/>
        <v>1016</v>
      </c>
      <c r="AG246" s="178">
        <v>654</v>
      </c>
      <c r="AH246" s="178">
        <v>30</v>
      </c>
      <c r="AI246" s="240">
        <f t="shared" si="263"/>
        <v>684</v>
      </c>
      <c r="AJ246" s="12"/>
      <c r="AK246" s="4"/>
      <c r="AL246" s="4"/>
      <c r="AM246" s="4"/>
      <c r="AN246" s="4"/>
      <c r="AO246" s="4"/>
      <c r="AP246" s="4"/>
      <c r="AQ246" s="4"/>
      <c r="AR246" s="20"/>
      <c r="AS246" s="20"/>
      <c r="AT246" s="4">
        <f t="shared" si="281"/>
        <v>2213.8435243428339</v>
      </c>
      <c r="AU246" s="4">
        <f t="shared" si="282"/>
        <v>15333.061146057</v>
      </c>
      <c r="AV246" s="4">
        <f t="shared" si="266"/>
        <v>211882.91061036015</v>
      </c>
      <c r="AW246" s="33"/>
      <c r="AX246" s="51">
        <f t="shared" si="283"/>
        <v>1780.1666666666667</v>
      </c>
      <c r="AY246" s="51">
        <f t="shared" si="268"/>
        <v>240.32250000000002</v>
      </c>
      <c r="AZ246" s="51">
        <f t="shared" si="284"/>
        <v>53.405000000000001</v>
      </c>
      <c r="BA246" s="51">
        <f t="shared" si="285"/>
        <v>104.34602434283333</v>
      </c>
      <c r="BB246" s="51">
        <f t="shared" si="286"/>
        <v>35.603333333333339</v>
      </c>
      <c r="BC246" s="52">
        <f t="shared" si="287"/>
        <v>0</v>
      </c>
      <c r="BD246" s="97"/>
      <c r="BE246" s="97"/>
      <c r="BF246" s="97">
        <f t="shared" si="254"/>
        <v>356.03333333333336</v>
      </c>
      <c r="BG246" s="97">
        <f t="shared" si="272"/>
        <v>424.32052666666669</v>
      </c>
      <c r="BH246" s="97">
        <f t="shared" si="227"/>
        <v>429.012</v>
      </c>
      <c r="BI246" s="97">
        <f t="shared" si="228"/>
        <v>6308.9999999999991</v>
      </c>
      <c r="BJ246" s="97">
        <f t="shared" si="255"/>
        <v>12729.615800000001</v>
      </c>
      <c r="BK246" s="97">
        <f t="shared" si="256"/>
        <v>96.309237000000024</v>
      </c>
      <c r="BL246" s="97">
        <f t="shared" si="257"/>
        <v>100.75490905700001</v>
      </c>
      <c r="BM246" s="97">
        <f t="shared" si="258"/>
        <v>626.07614605699996</v>
      </c>
      <c r="BN246" s="97">
        <f t="shared" si="273"/>
        <v>0</v>
      </c>
    </row>
    <row r="247" spans="1:66" s="179" customFormat="1" ht="22.5" customHeight="1" x14ac:dyDescent="0.25">
      <c r="A247" s="96">
        <v>213</v>
      </c>
      <c r="B247" s="17">
        <v>29</v>
      </c>
      <c r="C247" s="5" t="s">
        <v>43</v>
      </c>
      <c r="D247" s="5" t="s">
        <v>44</v>
      </c>
      <c r="E247" s="6">
        <v>15</v>
      </c>
      <c r="F247" s="6">
        <v>539</v>
      </c>
      <c r="G247" s="168">
        <v>2054</v>
      </c>
      <c r="H247" s="243" t="s">
        <v>638</v>
      </c>
      <c r="I247" s="17" t="s">
        <v>639</v>
      </c>
      <c r="J247" s="2" t="s">
        <v>467</v>
      </c>
      <c r="K247" s="222">
        <v>41989</v>
      </c>
      <c r="L247" s="180">
        <v>6</v>
      </c>
      <c r="M247" s="180">
        <v>12</v>
      </c>
      <c r="N247" s="172" t="s">
        <v>63</v>
      </c>
      <c r="O247" s="173" t="s">
        <v>253</v>
      </c>
      <c r="P247" s="18" t="s">
        <v>324</v>
      </c>
      <c r="Q247" s="14" t="s">
        <v>469</v>
      </c>
      <c r="R247" s="2">
        <v>2</v>
      </c>
      <c r="S247" s="175">
        <v>10681</v>
      </c>
      <c r="T247" s="175">
        <v>450</v>
      </c>
      <c r="U247" s="176">
        <f t="shared" si="274"/>
        <v>11131</v>
      </c>
      <c r="V247" s="9"/>
      <c r="W247" s="9">
        <f t="shared" si="275"/>
        <v>1780.1666666666667</v>
      </c>
      <c r="X247" s="10">
        <f t="shared" si="276"/>
        <v>18551.666666666668</v>
      </c>
      <c r="Y247" s="4">
        <f t="shared" si="277"/>
        <v>5340.5</v>
      </c>
      <c r="Z247" s="4">
        <f t="shared" si="260"/>
        <v>1441.9350000000002</v>
      </c>
      <c r="AA247" s="4">
        <f t="shared" si="278"/>
        <v>320.43</v>
      </c>
      <c r="AB247" s="11">
        <f t="shared" si="279"/>
        <v>626.07614605699996</v>
      </c>
      <c r="AC247" s="4">
        <f t="shared" si="280"/>
        <v>213.62</v>
      </c>
      <c r="AD247" s="182">
        <v>946</v>
      </c>
      <c r="AE247" s="182">
        <v>70</v>
      </c>
      <c r="AF247" s="241">
        <f t="shared" si="253"/>
        <v>1016</v>
      </c>
      <c r="AG247" s="178">
        <v>654</v>
      </c>
      <c r="AH247" s="178">
        <v>30</v>
      </c>
      <c r="AI247" s="240">
        <f t="shared" si="263"/>
        <v>684</v>
      </c>
      <c r="AJ247" s="12"/>
      <c r="AK247" s="4"/>
      <c r="AL247" s="4"/>
      <c r="AM247" s="4"/>
      <c r="AN247" s="4"/>
      <c r="AO247" s="4"/>
      <c r="AP247" s="4"/>
      <c r="AQ247" s="4"/>
      <c r="AR247" s="20"/>
      <c r="AS247" s="20"/>
      <c r="AT247" s="4">
        <f t="shared" si="281"/>
        <v>2213.8435243428339</v>
      </c>
      <c r="AU247" s="4">
        <f t="shared" si="282"/>
        <v>15333.061146057</v>
      </c>
      <c r="AV247" s="4">
        <f t="shared" si="266"/>
        <v>211882.91061036015</v>
      </c>
      <c r="AW247" s="33"/>
      <c r="AX247" s="51">
        <f t="shared" si="283"/>
        <v>1780.1666666666667</v>
      </c>
      <c r="AY247" s="51">
        <f t="shared" si="268"/>
        <v>240.32250000000002</v>
      </c>
      <c r="AZ247" s="51">
        <f t="shared" si="284"/>
        <v>53.405000000000001</v>
      </c>
      <c r="BA247" s="51">
        <f t="shared" si="285"/>
        <v>104.34602434283333</v>
      </c>
      <c r="BB247" s="51">
        <f t="shared" si="286"/>
        <v>35.603333333333339</v>
      </c>
      <c r="BC247" s="52">
        <f t="shared" si="287"/>
        <v>0</v>
      </c>
      <c r="BD247" s="97"/>
      <c r="BE247" s="97"/>
      <c r="BF247" s="97">
        <f t="shared" si="254"/>
        <v>356.03333333333336</v>
      </c>
      <c r="BG247" s="97">
        <f t="shared" si="272"/>
        <v>424.32052666666669</v>
      </c>
      <c r="BH247" s="97">
        <f t="shared" si="227"/>
        <v>429.012</v>
      </c>
      <c r="BI247" s="97">
        <f t="shared" si="228"/>
        <v>6308.9999999999991</v>
      </c>
      <c r="BJ247" s="97">
        <f t="shared" si="255"/>
        <v>12729.615800000001</v>
      </c>
      <c r="BK247" s="97">
        <f t="shared" si="256"/>
        <v>96.309237000000024</v>
      </c>
      <c r="BL247" s="97">
        <f t="shared" si="257"/>
        <v>100.75490905700001</v>
      </c>
      <c r="BM247" s="97">
        <f t="shared" si="258"/>
        <v>626.07614605699996</v>
      </c>
      <c r="BN247" s="97">
        <f t="shared" si="273"/>
        <v>0</v>
      </c>
    </row>
    <row r="248" spans="1:66" s="179" customFormat="1" ht="22.5" customHeight="1" x14ac:dyDescent="0.25">
      <c r="A248" s="96">
        <v>214</v>
      </c>
      <c r="B248" s="17">
        <v>29</v>
      </c>
      <c r="C248" s="5" t="s">
        <v>43</v>
      </c>
      <c r="D248" s="5" t="s">
        <v>44</v>
      </c>
      <c r="E248" s="6">
        <v>15</v>
      </c>
      <c r="F248" s="6">
        <v>539</v>
      </c>
      <c r="G248" s="168">
        <v>2062</v>
      </c>
      <c r="H248" s="243" t="s">
        <v>658</v>
      </c>
      <c r="I248" s="17" t="s">
        <v>659</v>
      </c>
      <c r="J248" s="2" t="s">
        <v>467</v>
      </c>
      <c r="K248" s="222">
        <v>42040</v>
      </c>
      <c r="L248" s="180">
        <v>6</v>
      </c>
      <c r="M248" s="180">
        <v>12</v>
      </c>
      <c r="N248" s="172" t="s">
        <v>63</v>
      </c>
      <c r="O248" s="173" t="s">
        <v>253</v>
      </c>
      <c r="P248" s="18" t="s">
        <v>324</v>
      </c>
      <c r="Q248" s="14" t="s">
        <v>469</v>
      </c>
      <c r="R248" s="2">
        <v>2</v>
      </c>
      <c r="S248" s="175">
        <v>10681</v>
      </c>
      <c r="T248" s="175">
        <v>450</v>
      </c>
      <c r="U248" s="176">
        <f t="shared" si="274"/>
        <v>11131</v>
      </c>
      <c r="V248" s="36"/>
      <c r="W248" s="9">
        <f>+S248/30*20*0.25</f>
        <v>1780.1666666666667</v>
      </c>
      <c r="X248" s="10">
        <f>+U248/30*50</f>
        <v>18551.666666666668</v>
      </c>
      <c r="Y248" s="4">
        <f>S248/2</f>
        <v>5340.5</v>
      </c>
      <c r="Z248" s="4">
        <f>S248*13.5%</f>
        <v>1441.9350000000002</v>
      </c>
      <c r="AA248" s="4">
        <f>S248*0.03</f>
        <v>320.43</v>
      </c>
      <c r="AB248" s="11">
        <f>+BM248</f>
        <v>626.07614605699996</v>
      </c>
      <c r="AC248" s="4">
        <f>S248*2%</f>
        <v>213.62</v>
      </c>
      <c r="AD248" s="182">
        <v>946</v>
      </c>
      <c r="AE248" s="182">
        <v>70</v>
      </c>
      <c r="AF248" s="241">
        <f t="shared" si="253"/>
        <v>1016</v>
      </c>
      <c r="AG248" s="178">
        <v>654</v>
      </c>
      <c r="AH248" s="178">
        <v>30</v>
      </c>
      <c r="AI248" s="240">
        <f t="shared" si="263"/>
        <v>684</v>
      </c>
      <c r="AJ248" s="12"/>
      <c r="AK248" s="4"/>
      <c r="AL248" s="4"/>
      <c r="AM248" s="4"/>
      <c r="AN248" s="4"/>
      <c r="AO248" s="72"/>
      <c r="AP248" s="4"/>
      <c r="AQ248" s="4"/>
      <c r="AR248" s="20"/>
      <c r="AS248" s="20"/>
      <c r="AT248" s="4">
        <f>S248/30*5+Z248/30*5+AA248/30*5+AB248/30*5+AC248/30*5</f>
        <v>2213.8435243428339</v>
      </c>
      <c r="AU248" s="4">
        <f>+U248+V248+Z248+AA248+AB248+AC248+AD248+AG248+AO248</f>
        <v>15333.061146057</v>
      </c>
      <c r="AV248" s="4">
        <f>(AU248*12)+W248+X248+Y248+AT248+AJ248+AR248</f>
        <v>211882.91061036015</v>
      </c>
      <c r="AW248" s="33"/>
      <c r="AX248" s="51">
        <f t="shared" si="283"/>
        <v>1780.1666666666667</v>
      </c>
      <c r="AY248" s="51">
        <f>S248/30*5*0.135</f>
        <v>240.32250000000002</v>
      </c>
      <c r="AZ248" s="51">
        <f t="shared" si="284"/>
        <v>53.405000000000001</v>
      </c>
      <c r="BA248" s="51">
        <f t="shared" si="285"/>
        <v>104.34602434283333</v>
      </c>
      <c r="BB248" s="51">
        <f t="shared" si="286"/>
        <v>35.603333333333339</v>
      </c>
      <c r="BC248" s="52">
        <f>+AX248+AY248+AZ248+BA248+BB248-AT248</f>
        <v>0</v>
      </c>
      <c r="BD248" s="97"/>
      <c r="BE248" s="97"/>
      <c r="BF248" s="97">
        <f>S248/30</f>
        <v>356.03333333333336</v>
      </c>
      <c r="BG248" s="97">
        <f>BF248*1.1918</f>
        <v>424.32052666666669</v>
      </c>
      <c r="BH248" s="97">
        <f t="shared" si="227"/>
        <v>429.012</v>
      </c>
      <c r="BI248" s="97">
        <f t="shared" si="228"/>
        <v>6308.9999999999991</v>
      </c>
      <c r="BJ248" s="97">
        <f>BG248*30</f>
        <v>12729.615800000001</v>
      </c>
      <c r="BK248" s="97">
        <f>(BJ248-BI248)*1.5%</f>
        <v>96.309237000000024</v>
      </c>
      <c r="BL248" s="97">
        <f>BG248*30*0.7915%</f>
        <v>100.75490905700001</v>
      </c>
      <c r="BM248" s="97">
        <f>BH248+BK248+BL248</f>
        <v>626.07614605699996</v>
      </c>
      <c r="BN248" s="97">
        <f>+BM248-AB248</f>
        <v>0</v>
      </c>
    </row>
    <row r="249" spans="1:66" s="179" customFormat="1" ht="22.5" customHeight="1" x14ac:dyDescent="0.25">
      <c r="A249" s="96">
        <v>215</v>
      </c>
      <c r="B249" s="17">
        <v>29</v>
      </c>
      <c r="C249" s="5" t="s">
        <v>43</v>
      </c>
      <c r="D249" s="5" t="s">
        <v>44</v>
      </c>
      <c r="E249" s="6">
        <v>15</v>
      </c>
      <c r="F249" s="6">
        <v>539</v>
      </c>
      <c r="G249" s="168">
        <v>2063</v>
      </c>
      <c r="H249" s="243" t="s">
        <v>665</v>
      </c>
      <c r="I249" s="17" t="s">
        <v>666</v>
      </c>
      <c r="J249" s="2" t="s">
        <v>467</v>
      </c>
      <c r="K249" s="222">
        <v>42065</v>
      </c>
      <c r="L249" s="180">
        <v>6</v>
      </c>
      <c r="M249" s="180">
        <v>12</v>
      </c>
      <c r="N249" s="172" t="s">
        <v>63</v>
      </c>
      <c r="O249" s="173" t="s">
        <v>253</v>
      </c>
      <c r="P249" s="18" t="s">
        <v>324</v>
      </c>
      <c r="Q249" s="14" t="s">
        <v>469</v>
      </c>
      <c r="R249" s="2">
        <v>2</v>
      </c>
      <c r="S249" s="175">
        <v>10681</v>
      </c>
      <c r="T249" s="175">
        <v>450</v>
      </c>
      <c r="U249" s="176">
        <f t="shared" si="274"/>
        <v>11131</v>
      </c>
      <c r="V249" s="9"/>
      <c r="W249" s="9">
        <f>+S249/30*20*0.25</f>
        <v>1780.1666666666667</v>
      </c>
      <c r="X249" s="10">
        <f>+U249/30*50</f>
        <v>18551.666666666668</v>
      </c>
      <c r="Y249" s="4">
        <f>S249/2</f>
        <v>5340.5</v>
      </c>
      <c r="Z249" s="4">
        <f>S249*13.5%</f>
        <v>1441.9350000000002</v>
      </c>
      <c r="AA249" s="4">
        <f>S249*0.03</f>
        <v>320.43</v>
      </c>
      <c r="AB249" s="11">
        <f>+BM249</f>
        <v>626.07614605699996</v>
      </c>
      <c r="AC249" s="4">
        <f>S249*2%</f>
        <v>213.62</v>
      </c>
      <c r="AD249" s="182">
        <v>946</v>
      </c>
      <c r="AE249" s="182">
        <v>70</v>
      </c>
      <c r="AF249" s="241">
        <f t="shared" si="253"/>
        <v>1016</v>
      </c>
      <c r="AG249" s="178">
        <v>654</v>
      </c>
      <c r="AH249" s="178">
        <v>30</v>
      </c>
      <c r="AI249" s="240">
        <f t="shared" si="263"/>
        <v>684</v>
      </c>
      <c r="AJ249" s="12"/>
      <c r="AK249" s="4"/>
      <c r="AL249" s="4"/>
      <c r="AM249" s="4"/>
      <c r="AN249" s="4"/>
      <c r="AO249" s="4"/>
      <c r="AP249" s="4"/>
      <c r="AQ249" s="4"/>
      <c r="AR249" s="20"/>
      <c r="AS249" s="20"/>
      <c r="AT249" s="4">
        <f>S249/30*5+Z249/30*5+AA249/30*5+AB249/30*5+AC249/30*5</f>
        <v>2213.8435243428339</v>
      </c>
      <c r="AU249" s="4">
        <f>+U249+V249+Z249+AA249+AB249+AC249+AD249+AG249+AO249</f>
        <v>15333.061146057</v>
      </c>
      <c r="AV249" s="4">
        <f>(AU249*12)+W249+X249+Y249+AT249+AJ249+AR249</f>
        <v>211882.91061036015</v>
      </c>
      <c r="AW249" s="33"/>
      <c r="AX249" s="51">
        <f t="shared" si="283"/>
        <v>1780.1666666666667</v>
      </c>
      <c r="AY249" s="51">
        <f>S249/30*5*0.135</f>
        <v>240.32250000000002</v>
      </c>
      <c r="AZ249" s="51">
        <f t="shared" si="284"/>
        <v>53.405000000000001</v>
      </c>
      <c r="BA249" s="51">
        <f t="shared" si="285"/>
        <v>104.34602434283333</v>
      </c>
      <c r="BB249" s="51">
        <f t="shared" si="286"/>
        <v>35.603333333333339</v>
      </c>
      <c r="BC249" s="52">
        <f>+AX249+AY249+AZ249+BA249+BB249-AT249</f>
        <v>0</v>
      </c>
      <c r="BD249" s="97"/>
      <c r="BE249" s="97"/>
      <c r="BF249" s="97">
        <f>S249/30</f>
        <v>356.03333333333336</v>
      </c>
      <c r="BG249" s="97">
        <f>BF249*1.1918</f>
        <v>424.32052666666669</v>
      </c>
      <c r="BH249" s="97">
        <f t="shared" si="227"/>
        <v>429.012</v>
      </c>
      <c r="BI249" s="97">
        <f t="shared" si="228"/>
        <v>6308.9999999999991</v>
      </c>
      <c r="BJ249" s="97">
        <f>BG249*30</f>
        <v>12729.615800000001</v>
      </c>
      <c r="BK249" s="97">
        <f>(BJ249-BI249)*1.5%</f>
        <v>96.309237000000024</v>
      </c>
      <c r="BL249" s="97">
        <f>BG249*30*0.7915%</f>
        <v>100.75490905700001</v>
      </c>
      <c r="BM249" s="97">
        <f>BH249+BK249+BL249</f>
        <v>626.07614605699996</v>
      </c>
      <c r="BN249" s="97">
        <f>+BM249-AB249</f>
        <v>0</v>
      </c>
    </row>
    <row r="250" spans="1:66" s="179" customFormat="1" ht="22.5" customHeight="1" x14ac:dyDescent="0.25">
      <c r="A250" s="96">
        <v>216</v>
      </c>
      <c r="B250" s="17">
        <v>29</v>
      </c>
      <c r="C250" s="5" t="s">
        <v>43</v>
      </c>
      <c r="D250" s="5" t="s">
        <v>44</v>
      </c>
      <c r="E250" s="6">
        <v>15</v>
      </c>
      <c r="F250" s="6">
        <v>539</v>
      </c>
      <c r="G250" s="168">
        <v>2064</v>
      </c>
      <c r="H250" s="243" t="s">
        <v>667</v>
      </c>
      <c r="I250" s="17" t="s">
        <v>668</v>
      </c>
      <c r="J250" s="2" t="s">
        <v>467</v>
      </c>
      <c r="K250" s="222">
        <v>42066</v>
      </c>
      <c r="L250" s="180">
        <v>6</v>
      </c>
      <c r="M250" s="180">
        <v>12</v>
      </c>
      <c r="N250" s="172" t="s">
        <v>63</v>
      </c>
      <c r="O250" s="173" t="s">
        <v>253</v>
      </c>
      <c r="P250" s="18" t="s">
        <v>324</v>
      </c>
      <c r="Q250" s="14" t="s">
        <v>469</v>
      </c>
      <c r="R250" s="2">
        <v>2</v>
      </c>
      <c r="S250" s="175">
        <v>10681</v>
      </c>
      <c r="T250" s="175">
        <v>450</v>
      </c>
      <c r="U250" s="176">
        <f t="shared" si="274"/>
        <v>11131</v>
      </c>
      <c r="V250" s="9"/>
      <c r="W250" s="9">
        <f>+S250/30*20*0.25</f>
        <v>1780.1666666666667</v>
      </c>
      <c r="X250" s="10">
        <f>+U250/30*50</f>
        <v>18551.666666666668</v>
      </c>
      <c r="Y250" s="4">
        <f>S250/2</f>
        <v>5340.5</v>
      </c>
      <c r="Z250" s="4">
        <f>S250*13.5%</f>
        <v>1441.9350000000002</v>
      </c>
      <c r="AA250" s="4">
        <f>S250*0.03</f>
        <v>320.43</v>
      </c>
      <c r="AB250" s="11">
        <f>+BM250</f>
        <v>626.07614605699996</v>
      </c>
      <c r="AC250" s="4">
        <f>S250*2%</f>
        <v>213.62</v>
      </c>
      <c r="AD250" s="182">
        <v>946</v>
      </c>
      <c r="AE250" s="182">
        <v>70</v>
      </c>
      <c r="AF250" s="241">
        <f t="shared" si="253"/>
        <v>1016</v>
      </c>
      <c r="AG250" s="178">
        <v>654</v>
      </c>
      <c r="AH250" s="178">
        <v>30</v>
      </c>
      <c r="AI250" s="240">
        <f t="shared" si="263"/>
        <v>684</v>
      </c>
      <c r="AJ250" s="12"/>
      <c r="AK250" s="4"/>
      <c r="AL250" s="4"/>
      <c r="AM250" s="4"/>
      <c r="AN250" s="4"/>
      <c r="AO250" s="4"/>
      <c r="AP250" s="4"/>
      <c r="AQ250" s="4"/>
      <c r="AR250" s="20"/>
      <c r="AS250" s="20"/>
      <c r="AT250" s="4">
        <f>S250/30*5+Z250/30*5+AA250/30*5+AB250/30*5+AC250/30*5</f>
        <v>2213.8435243428339</v>
      </c>
      <c r="AU250" s="4">
        <f>+U250+V250+Z250+AA250+AB250+AC250+AD250+AG250+AO250</f>
        <v>15333.061146057</v>
      </c>
      <c r="AV250" s="4">
        <f>(AU250*12)+W250+X250+Y250+AT250+AJ250+AR250</f>
        <v>211882.91061036015</v>
      </c>
      <c r="AW250" s="33"/>
      <c r="AX250" s="51">
        <f t="shared" si="283"/>
        <v>1780.1666666666667</v>
      </c>
      <c r="AY250" s="51">
        <f>S250/30*5*0.135</f>
        <v>240.32250000000002</v>
      </c>
      <c r="AZ250" s="51">
        <f t="shared" si="284"/>
        <v>53.405000000000001</v>
      </c>
      <c r="BA250" s="51">
        <f t="shared" si="285"/>
        <v>104.34602434283333</v>
      </c>
      <c r="BB250" s="51">
        <f t="shared" si="286"/>
        <v>35.603333333333339</v>
      </c>
      <c r="BC250" s="52">
        <f>+AX250+AY250+AZ250+BA250+BB250-AT250</f>
        <v>0</v>
      </c>
      <c r="BD250" s="97"/>
      <c r="BE250" s="97"/>
      <c r="BF250" s="97">
        <f>S250/30</f>
        <v>356.03333333333336</v>
      </c>
      <c r="BG250" s="97">
        <f>BF250*1.1918</f>
        <v>424.32052666666669</v>
      </c>
      <c r="BH250" s="97">
        <f t="shared" si="227"/>
        <v>429.012</v>
      </c>
      <c r="BI250" s="97">
        <f t="shared" si="228"/>
        <v>6308.9999999999991</v>
      </c>
      <c r="BJ250" s="97">
        <f>BG250*30</f>
        <v>12729.615800000001</v>
      </c>
      <c r="BK250" s="97">
        <f>(BJ250-BI250)*1.5%</f>
        <v>96.309237000000024</v>
      </c>
      <c r="BL250" s="97">
        <f>BG250*30*0.7915%</f>
        <v>100.75490905700001</v>
      </c>
      <c r="BM250" s="97">
        <f>BH250+BK250+BL250</f>
        <v>626.07614605699996</v>
      </c>
      <c r="BN250" s="97">
        <f>+BM250-AB250</f>
        <v>0</v>
      </c>
    </row>
    <row r="251" spans="1:66" s="179" customFormat="1" ht="22.5" customHeight="1" x14ac:dyDescent="0.25">
      <c r="A251" s="96">
        <v>217</v>
      </c>
      <c r="B251" s="17">
        <v>29</v>
      </c>
      <c r="C251" s="5" t="s">
        <v>43</v>
      </c>
      <c r="D251" s="5" t="s">
        <v>44</v>
      </c>
      <c r="E251" s="6">
        <v>15</v>
      </c>
      <c r="F251" s="6">
        <v>539</v>
      </c>
      <c r="G251" s="168"/>
      <c r="H251" s="246" t="s">
        <v>490</v>
      </c>
      <c r="I251" s="17"/>
      <c r="J251" s="2"/>
      <c r="K251" s="222"/>
      <c r="L251" s="180">
        <v>6</v>
      </c>
      <c r="M251" s="180">
        <v>12</v>
      </c>
      <c r="N251" s="172" t="s">
        <v>63</v>
      </c>
      <c r="O251" s="173" t="s">
        <v>253</v>
      </c>
      <c r="P251" s="18" t="s">
        <v>324</v>
      </c>
      <c r="Q251" s="14" t="s">
        <v>469</v>
      </c>
      <c r="R251" s="2">
        <v>2</v>
      </c>
      <c r="S251" s="175">
        <v>10681</v>
      </c>
      <c r="T251" s="175">
        <v>450</v>
      </c>
      <c r="U251" s="176">
        <f t="shared" si="274"/>
        <v>11131</v>
      </c>
      <c r="V251" s="9"/>
      <c r="W251" s="9">
        <f>+S251/30*20*0.25</f>
        <v>1780.1666666666667</v>
      </c>
      <c r="X251" s="10">
        <f>+U251/30*50</f>
        <v>18551.666666666668</v>
      </c>
      <c r="Y251" s="4">
        <f>S251/2</f>
        <v>5340.5</v>
      </c>
      <c r="Z251" s="4">
        <f>S251*13.5%</f>
        <v>1441.9350000000002</v>
      </c>
      <c r="AA251" s="4">
        <f>S251*0.03</f>
        <v>320.43</v>
      </c>
      <c r="AB251" s="11">
        <f>+BM251</f>
        <v>626.07614605699996</v>
      </c>
      <c r="AC251" s="4">
        <f>S251*2%</f>
        <v>213.62</v>
      </c>
      <c r="AD251" s="182">
        <v>946</v>
      </c>
      <c r="AE251" s="182">
        <v>70</v>
      </c>
      <c r="AF251" s="241">
        <f t="shared" si="253"/>
        <v>1016</v>
      </c>
      <c r="AG251" s="178">
        <v>654</v>
      </c>
      <c r="AH251" s="178">
        <v>30</v>
      </c>
      <c r="AI251" s="240">
        <f t="shared" si="263"/>
        <v>684</v>
      </c>
      <c r="AJ251" s="12"/>
      <c r="AK251" s="4"/>
      <c r="AL251" s="4"/>
      <c r="AM251" s="4"/>
      <c r="AN251" s="4"/>
      <c r="AO251" s="4"/>
      <c r="AP251" s="4"/>
      <c r="AQ251" s="4"/>
      <c r="AR251" s="20"/>
      <c r="AS251" s="20"/>
      <c r="AT251" s="4">
        <f>S251/30*5+Z251/30*5+AA251/30*5+AB251/30*5+AC251/30*5</f>
        <v>2213.8435243428339</v>
      </c>
      <c r="AU251" s="4">
        <f>+U251+V251+Z251+AA251+AB251+AC251+AD251+AG251+AO251</f>
        <v>15333.061146057</v>
      </c>
      <c r="AV251" s="4">
        <f>(AU251*12)+W251+X251+Y251+AT251+AJ251+AR251</f>
        <v>211882.91061036015</v>
      </c>
      <c r="AW251" s="33"/>
      <c r="AX251" s="51">
        <f t="shared" si="283"/>
        <v>1780.1666666666667</v>
      </c>
      <c r="AY251" s="51">
        <f>S251/30*5*0.135</f>
        <v>240.32250000000002</v>
      </c>
      <c r="AZ251" s="51">
        <f t="shared" si="284"/>
        <v>53.405000000000001</v>
      </c>
      <c r="BA251" s="51">
        <f t="shared" si="285"/>
        <v>104.34602434283333</v>
      </c>
      <c r="BB251" s="51">
        <f t="shared" si="286"/>
        <v>35.603333333333339</v>
      </c>
      <c r="BC251" s="52">
        <f>+AX251+AY251+AZ251+BA251+BB251-AT251</f>
        <v>0</v>
      </c>
      <c r="BD251" s="97"/>
      <c r="BE251" s="97"/>
      <c r="BF251" s="97">
        <f>S251/30</f>
        <v>356.03333333333336</v>
      </c>
      <c r="BG251" s="97">
        <f>BF251*1.1918</f>
        <v>424.32052666666669</v>
      </c>
      <c r="BH251" s="97">
        <f t="shared" si="227"/>
        <v>429.012</v>
      </c>
      <c r="BI251" s="97">
        <f t="shared" si="228"/>
        <v>6308.9999999999991</v>
      </c>
      <c r="BJ251" s="97">
        <f>BG251*30</f>
        <v>12729.615800000001</v>
      </c>
      <c r="BK251" s="97">
        <f>(BJ251-BI251)*1.5%</f>
        <v>96.309237000000024</v>
      </c>
      <c r="BL251" s="97">
        <f>BG251*30*0.7915%</f>
        <v>100.75490905700001</v>
      </c>
      <c r="BM251" s="97">
        <f>BH251+BK251+BL251</f>
        <v>626.07614605699996</v>
      </c>
      <c r="BN251" s="97">
        <f>+BM251-AB251</f>
        <v>0</v>
      </c>
    </row>
    <row r="252" spans="1:66" s="33" customFormat="1" ht="22.5" customHeight="1" x14ac:dyDescent="0.25">
      <c r="A252" s="96"/>
      <c r="B252" s="17">
        <v>29</v>
      </c>
      <c r="C252" s="5" t="s">
        <v>43</v>
      </c>
      <c r="D252" s="5" t="s">
        <v>44</v>
      </c>
      <c r="E252" s="6">
        <v>15</v>
      </c>
      <c r="F252" s="6">
        <v>539</v>
      </c>
      <c r="G252" s="6"/>
      <c r="H252" s="17" t="s">
        <v>459</v>
      </c>
      <c r="I252" s="17"/>
      <c r="J252" s="2"/>
      <c r="K252" s="21"/>
      <c r="L252" s="74" t="s">
        <v>336</v>
      </c>
      <c r="M252" s="74" t="s">
        <v>337</v>
      </c>
      <c r="N252" s="2" t="s">
        <v>63</v>
      </c>
      <c r="O252" s="18" t="s">
        <v>548</v>
      </c>
      <c r="P252" s="18" t="s">
        <v>324</v>
      </c>
      <c r="Q252" s="14" t="s">
        <v>469</v>
      </c>
      <c r="R252" s="2">
        <v>2</v>
      </c>
      <c r="S252" s="23">
        <v>3711</v>
      </c>
      <c r="T252" s="23"/>
      <c r="U252" s="4">
        <f t="shared" si="274"/>
        <v>3711</v>
      </c>
      <c r="V252" s="9"/>
      <c r="W252" s="9">
        <f t="shared" si="249"/>
        <v>618.5</v>
      </c>
      <c r="X252" s="10">
        <f t="shared" si="250"/>
        <v>6185</v>
      </c>
      <c r="Y252" s="4">
        <f t="shared" si="251"/>
        <v>1855.5</v>
      </c>
      <c r="Z252" s="4">
        <f t="shared" si="260"/>
        <v>500.98500000000001</v>
      </c>
      <c r="AA252" s="4">
        <f t="shared" si="252"/>
        <v>111.33</v>
      </c>
      <c r="AB252" s="11">
        <f t="shared" si="279"/>
        <v>435.72476996699999</v>
      </c>
      <c r="AC252" s="4">
        <f t="shared" si="262"/>
        <v>74.22</v>
      </c>
      <c r="AD252" s="35"/>
      <c r="AE252" s="35"/>
      <c r="AF252" s="255">
        <f t="shared" si="253"/>
        <v>0</v>
      </c>
      <c r="AG252" s="34"/>
      <c r="AH252" s="34"/>
      <c r="AI252" s="266">
        <f t="shared" si="263"/>
        <v>0</v>
      </c>
      <c r="AJ252" s="12"/>
      <c r="AK252" s="4"/>
      <c r="AL252" s="4"/>
      <c r="AM252" s="4"/>
      <c r="AN252" s="4"/>
      <c r="AO252" s="4"/>
      <c r="AP252" s="4"/>
      <c r="AQ252" s="4"/>
      <c r="AR252" s="20"/>
      <c r="AS252" s="20"/>
      <c r="AT252" s="4">
        <f t="shared" si="281"/>
        <v>805.54329499449989</v>
      </c>
      <c r="AU252" s="4">
        <f t="shared" si="282"/>
        <v>4833.2597699669996</v>
      </c>
      <c r="AV252" s="4">
        <f t="shared" si="266"/>
        <v>67463.660534598486</v>
      </c>
      <c r="AX252" s="51">
        <f t="shared" si="267"/>
        <v>618.5</v>
      </c>
      <c r="AY252" s="51">
        <f t="shared" si="268"/>
        <v>83.497500000000002</v>
      </c>
      <c r="AZ252" s="51">
        <f t="shared" si="269"/>
        <v>18.555</v>
      </c>
      <c r="BA252" s="51">
        <f t="shared" si="270"/>
        <v>72.620794994499988</v>
      </c>
      <c r="BB252" s="51">
        <f t="shared" si="271"/>
        <v>12.370000000000001</v>
      </c>
      <c r="BC252" s="52">
        <f t="shared" si="287"/>
        <v>0</v>
      </c>
      <c r="BD252" s="97"/>
      <c r="BE252" s="97"/>
      <c r="BF252" s="97">
        <f t="shared" si="254"/>
        <v>123.7</v>
      </c>
      <c r="BG252" s="97">
        <f t="shared" si="272"/>
        <v>147.42565999999999</v>
      </c>
      <c r="BH252" s="97">
        <f t="shared" si="227"/>
        <v>429.012</v>
      </c>
      <c r="BI252" s="97">
        <f t="shared" si="228"/>
        <v>6308.9999999999991</v>
      </c>
      <c r="BJ252" s="97">
        <f t="shared" si="255"/>
        <v>4422.7698</v>
      </c>
      <c r="BK252" s="97">
        <f t="shared" si="256"/>
        <v>-28.293452999999985</v>
      </c>
      <c r="BL252" s="97">
        <f t="shared" si="257"/>
        <v>35.006222966999999</v>
      </c>
      <c r="BM252" s="97">
        <f t="shared" si="258"/>
        <v>435.72476996699999</v>
      </c>
      <c r="BN252" s="97">
        <f t="shared" si="273"/>
        <v>0</v>
      </c>
    </row>
    <row r="253" spans="1:66" s="33" customFormat="1" ht="22.5" customHeight="1" x14ac:dyDescent="0.25">
      <c r="A253" s="96"/>
      <c r="B253" s="17">
        <v>29</v>
      </c>
      <c r="C253" s="5" t="s">
        <v>43</v>
      </c>
      <c r="D253" s="5" t="s">
        <v>44</v>
      </c>
      <c r="E253" s="6">
        <v>15</v>
      </c>
      <c r="F253" s="6">
        <v>539</v>
      </c>
      <c r="G253" s="6"/>
      <c r="H253" s="76" t="s">
        <v>459</v>
      </c>
      <c r="I253" s="17"/>
      <c r="J253" s="2"/>
      <c r="K253" s="21"/>
      <c r="L253" s="8">
        <v>6</v>
      </c>
      <c r="M253" s="8">
        <v>12</v>
      </c>
      <c r="N253" s="2" t="s">
        <v>63</v>
      </c>
      <c r="O253" s="18" t="s">
        <v>547</v>
      </c>
      <c r="P253" s="18" t="s">
        <v>324</v>
      </c>
      <c r="Q253" s="14" t="s">
        <v>469</v>
      </c>
      <c r="R253" s="2">
        <v>2</v>
      </c>
      <c r="S253" s="23">
        <v>998</v>
      </c>
      <c r="T253" s="23"/>
      <c r="U253" s="4">
        <f t="shared" si="274"/>
        <v>998</v>
      </c>
      <c r="V253" s="9"/>
      <c r="W253" s="9">
        <f t="shared" si="249"/>
        <v>166.33333333333331</v>
      </c>
      <c r="X253" s="10">
        <f t="shared" si="250"/>
        <v>1663.3333333333333</v>
      </c>
      <c r="Y253" s="4">
        <f t="shared" si="251"/>
        <v>499</v>
      </c>
      <c r="Z253" s="4">
        <f t="shared" si="260"/>
        <v>134.73000000000002</v>
      </c>
      <c r="AA253" s="4">
        <f t="shared" si="252"/>
        <v>29.939999999999998</v>
      </c>
      <c r="AB253" s="11">
        <f t="shared" si="261"/>
        <v>361.632476806</v>
      </c>
      <c r="AC253" s="4">
        <f t="shared" si="262"/>
        <v>19.96</v>
      </c>
      <c r="AD253" s="35">
        <v>101</v>
      </c>
      <c r="AE253" s="35"/>
      <c r="AF253" s="255">
        <f t="shared" si="253"/>
        <v>101</v>
      </c>
      <c r="AG253" s="34">
        <v>68</v>
      </c>
      <c r="AH253" s="34"/>
      <c r="AI253" s="266">
        <f t="shared" si="263"/>
        <v>68</v>
      </c>
      <c r="AJ253" s="12"/>
      <c r="AK253" s="4"/>
      <c r="AL253" s="4"/>
      <c r="AM253" s="4"/>
      <c r="AN253" s="4"/>
      <c r="AO253" s="4"/>
      <c r="AP253" s="4"/>
      <c r="AQ253" s="4"/>
      <c r="AR253" s="20"/>
      <c r="AS253" s="20"/>
      <c r="AT253" s="4">
        <f t="shared" si="264"/>
        <v>257.37707946766665</v>
      </c>
      <c r="AU253" s="4">
        <f t="shared" si="265"/>
        <v>1713.262476806</v>
      </c>
      <c r="AV253" s="4">
        <f t="shared" si="266"/>
        <v>23145.193467806334</v>
      </c>
      <c r="AX253" s="51">
        <f t="shared" si="267"/>
        <v>166.33333333333331</v>
      </c>
      <c r="AY253" s="51">
        <f t="shared" si="268"/>
        <v>22.454999999999998</v>
      </c>
      <c r="AZ253" s="51">
        <f t="shared" si="269"/>
        <v>4.9899999999999993</v>
      </c>
      <c r="BA253" s="51">
        <f t="shared" si="270"/>
        <v>60.272079467666664</v>
      </c>
      <c r="BB253" s="51">
        <f t="shared" si="271"/>
        <v>3.3266666666666662</v>
      </c>
      <c r="BC253" s="52">
        <f>+AX253+AY253+AZ253+BA253+BB253-AT253</f>
        <v>0</v>
      </c>
      <c r="BD253" s="97"/>
      <c r="BE253" s="97"/>
      <c r="BF253" s="97">
        <f t="shared" si="254"/>
        <v>33.266666666666666</v>
      </c>
      <c r="BG253" s="97">
        <f t="shared" si="272"/>
        <v>39.647213333333333</v>
      </c>
      <c r="BH253" s="97">
        <f t="shared" si="227"/>
        <v>429.012</v>
      </c>
      <c r="BI253" s="97">
        <f t="shared" si="228"/>
        <v>6308.9999999999991</v>
      </c>
      <c r="BJ253" s="97">
        <f t="shared" si="255"/>
        <v>1189.4164000000001</v>
      </c>
      <c r="BK253" s="97">
        <f t="shared" si="256"/>
        <v>-76.793753999999979</v>
      </c>
      <c r="BL253" s="97">
        <f t="shared" si="257"/>
        <v>9.4142308060000008</v>
      </c>
      <c r="BM253" s="97">
        <f t="shared" si="258"/>
        <v>361.632476806</v>
      </c>
      <c r="BN253" s="97">
        <f t="shared" si="273"/>
        <v>0</v>
      </c>
    </row>
    <row r="254" spans="1:66" s="33" customFormat="1" ht="33.75" customHeight="1" x14ac:dyDescent="0.25">
      <c r="A254" s="96"/>
      <c r="B254" s="17">
        <v>29</v>
      </c>
      <c r="C254" s="5" t="s">
        <v>43</v>
      </c>
      <c r="D254" s="5" t="s">
        <v>44</v>
      </c>
      <c r="E254" s="6">
        <v>15</v>
      </c>
      <c r="F254" s="6">
        <v>539</v>
      </c>
      <c r="G254" s="6"/>
      <c r="H254" s="28" t="s">
        <v>459</v>
      </c>
      <c r="I254" s="2"/>
      <c r="J254" s="2"/>
      <c r="K254" s="13"/>
      <c r="L254" s="8">
        <v>8</v>
      </c>
      <c r="M254" s="8">
        <v>8</v>
      </c>
      <c r="N254" s="2" t="s">
        <v>63</v>
      </c>
      <c r="O254" s="18" t="s">
        <v>546</v>
      </c>
      <c r="P254" s="18" t="s">
        <v>324</v>
      </c>
      <c r="Q254" s="14" t="s">
        <v>469</v>
      </c>
      <c r="R254" s="2">
        <v>2</v>
      </c>
      <c r="S254" s="237">
        <v>973</v>
      </c>
      <c r="T254" s="237"/>
      <c r="U254" s="188">
        <f t="shared" si="274"/>
        <v>973</v>
      </c>
      <c r="V254" s="9"/>
      <c r="W254" s="9">
        <f t="shared" si="249"/>
        <v>162.16666666666666</v>
      </c>
      <c r="X254" s="10">
        <f t="shared" si="250"/>
        <v>1621.6666666666665</v>
      </c>
      <c r="Y254" s="4">
        <f t="shared" si="251"/>
        <v>486.5</v>
      </c>
      <c r="Z254" s="4">
        <f t="shared" si="260"/>
        <v>131.35500000000002</v>
      </c>
      <c r="AA254" s="4">
        <f t="shared" si="252"/>
        <v>29.189999999999998</v>
      </c>
      <c r="AB254" s="11">
        <f t="shared" si="261"/>
        <v>360.94972438100001</v>
      </c>
      <c r="AC254" s="4">
        <f t="shared" si="262"/>
        <v>19.46</v>
      </c>
      <c r="AD254" s="238">
        <v>26</v>
      </c>
      <c r="AE254" s="238"/>
      <c r="AF254" s="255">
        <f t="shared" si="253"/>
        <v>26</v>
      </c>
      <c r="AG254" s="188">
        <v>29</v>
      </c>
      <c r="AH254" s="188"/>
      <c r="AI254" s="266">
        <f t="shared" si="263"/>
        <v>29</v>
      </c>
      <c r="AJ254" s="12"/>
      <c r="AK254" s="4"/>
      <c r="AL254" s="4"/>
      <c r="AM254" s="4"/>
      <c r="AN254" s="4"/>
      <c r="AO254" s="4"/>
      <c r="AP254" s="4"/>
      <c r="AQ254" s="4"/>
      <c r="AR254" s="20"/>
      <c r="AS254" s="20"/>
      <c r="AT254" s="4">
        <f t="shared" si="264"/>
        <v>252.32578739683333</v>
      </c>
      <c r="AU254" s="4">
        <f t="shared" si="265"/>
        <v>1568.9547243810002</v>
      </c>
      <c r="AV254" s="4">
        <f t="shared" si="266"/>
        <v>21350.115813302171</v>
      </c>
      <c r="AX254" s="51">
        <f t="shared" si="267"/>
        <v>162.16666666666666</v>
      </c>
      <c r="AY254" s="51">
        <f t="shared" si="268"/>
        <v>21.892500000000002</v>
      </c>
      <c r="AZ254" s="51">
        <f t="shared" si="269"/>
        <v>4.8649999999999993</v>
      </c>
      <c r="BA254" s="51">
        <f t="shared" si="270"/>
        <v>60.15828739683333</v>
      </c>
      <c r="BB254" s="51">
        <f t="shared" si="271"/>
        <v>3.2433333333333332</v>
      </c>
      <c r="BC254" s="52">
        <f>+AX254+AY254+AZ254+BA254+BB254-AT254</f>
        <v>0</v>
      </c>
      <c r="BD254" s="97"/>
      <c r="BE254" s="97"/>
      <c r="BF254" s="97">
        <f t="shared" si="254"/>
        <v>32.43333333333333</v>
      </c>
      <c r="BG254" s="97">
        <f t="shared" si="272"/>
        <v>38.654046666666659</v>
      </c>
      <c r="BH254" s="97">
        <f t="shared" si="227"/>
        <v>429.012</v>
      </c>
      <c r="BI254" s="97">
        <f t="shared" si="228"/>
        <v>6308.9999999999991</v>
      </c>
      <c r="BJ254" s="97">
        <f t="shared" si="255"/>
        <v>1159.6213999999998</v>
      </c>
      <c r="BK254" s="97">
        <f t="shared" si="256"/>
        <v>-77.240678999999986</v>
      </c>
      <c r="BL254" s="97">
        <f t="shared" si="257"/>
        <v>9.178403380999999</v>
      </c>
      <c r="BM254" s="97">
        <f t="shared" si="258"/>
        <v>360.94972438100001</v>
      </c>
      <c r="BN254" s="97">
        <f t="shared" si="273"/>
        <v>0</v>
      </c>
    </row>
    <row r="255" spans="1:66" s="33" customFormat="1" ht="12.75" customHeight="1" x14ac:dyDescent="0.25">
      <c r="A255" s="96"/>
      <c r="B255" s="17"/>
      <c r="C255" s="5"/>
      <c r="D255" s="5"/>
      <c r="E255" s="6"/>
      <c r="F255" s="6"/>
      <c r="G255" s="6"/>
      <c r="H255" s="7" t="s">
        <v>350</v>
      </c>
      <c r="I255" s="17"/>
      <c r="J255" s="17"/>
      <c r="K255" s="21"/>
      <c r="L255" s="8"/>
      <c r="M255" s="8"/>
      <c r="N255" s="2"/>
      <c r="O255" s="18"/>
      <c r="P255" s="18"/>
      <c r="Q255" s="18"/>
      <c r="R255" s="2"/>
      <c r="S255" s="23"/>
      <c r="T255" s="23"/>
      <c r="U255" s="23"/>
      <c r="V255" s="9"/>
      <c r="W255" s="23"/>
      <c r="X255" s="23"/>
      <c r="Y255" s="23"/>
      <c r="Z255" s="23"/>
      <c r="AA255" s="23"/>
      <c r="AB255" s="23"/>
      <c r="AC255" s="23"/>
      <c r="AD255" s="23"/>
      <c r="AE255" s="23"/>
      <c r="AF255" s="258"/>
      <c r="AG255" s="23"/>
      <c r="AH255" s="23"/>
      <c r="AI255" s="258"/>
      <c r="AJ255" s="12"/>
      <c r="AK255" s="4"/>
      <c r="AL255" s="4"/>
      <c r="AM255" s="4"/>
      <c r="AN255" s="4"/>
      <c r="AO255" s="4"/>
      <c r="AP255" s="4"/>
      <c r="AQ255" s="4"/>
      <c r="AR255" s="20"/>
      <c r="AS255" s="20">
        <v>1000000</v>
      </c>
      <c r="AT255" s="23"/>
      <c r="AU255" s="4"/>
      <c r="AV255" s="4">
        <f>SUM(AJ255:AU255)</f>
        <v>1000000</v>
      </c>
      <c r="AX255" s="51"/>
      <c r="AY255" s="51"/>
      <c r="AZ255" s="51"/>
      <c r="BA255" s="51"/>
      <c r="BB255" s="51"/>
      <c r="BC255" s="52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</row>
    <row r="256" spans="1:66" s="33" customFormat="1" ht="12.75" customHeight="1" x14ac:dyDescent="0.25">
      <c r="A256" s="96"/>
      <c r="B256" s="17"/>
      <c r="C256" s="5"/>
      <c r="D256" s="5"/>
      <c r="E256" s="6"/>
      <c r="F256" s="6"/>
      <c r="G256" s="6"/>
      <c r="H256" s="7" t="s">
        <v>511</v>
      </c>
      <c r="I256" s="115"/>
      <c r="J256" s="7"/>
      <c r="K256" s="17"/>
      <c r="L256" s="21"/>
      <c r="M256" s="17"/>
      <c r="N256" s="17"/>
      <c r="O256" s="73"/>
      <c r="P256" s="76"/>
      <c r="Q256" s="76"/>
      <c r="R256" s="2"/>
      <c r="S256" s="9"/>
      <c r="T256" s="23"/>
      <c r="U256" s="4"/>
      <c r="V256" s="9"/>
      <c r="W256" s="9"/>
      <c r="X256" s="10"/>
      <c r="Y256" s="23"/>
      <c r="Z256" s="4"/>
      <c r="AA256" s="4"/>
      <c r="AB256" s="11"/>
      <c r="AC256" s="23"/>
      <c r="AD256" s="9"/>
      <c r="AE256" s="9"/>
      <c r="AF256" s="255"/>
      <c r="AG256" s="23"/>
      <c r="AH256" s="23"/>
      <c r="AI256" s="258"/>
      <c r="AJ256" s="12"/>
      <c r="AK256" s="4"/>
      <c r="AL256" s="23"/>
      <c r="AM256" s="23"/>
      <c r="AN256" s="23"/>
      <c r="AO256" s="23"/>
      <c r="AP256" s="23"/>
      <c r="AQ256" s="23"/>
      <c r="AR256" s="20">
        <v>450000</v>
      </c>
      <c r="AS256" s="20"/>
      <c r="AT256" s="23"/>
      <c r="AU256" s="4"/>
      <c r="AV256" s="4">
        <f>SUM(AJ256:AU256)</f>
        <v>450000</v>
      </c>
      <c r="AX256" s="51"/>
      <c r="AY256" s="51"/>
      <c r="AZ256" s="51"/>
      <c r="BA256" s="51"/>
      <c r="BB256" s="51"/>
      <c r="BC256" s="52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</row>
    <row r="257" spans="1:81" s="33" customFormat="1" ht="12.75" customHeight="1" x14ac:dyDescent="0.25">
      <c r="A257" s="96"/>
      <c r="B257" s="17"/>
      <c r="C257" s="5"/>
      <c r="D257" s="5"/>
      <c r="E257" s="6"/>
      <c r="F257" s="6"/>
      <c r="G257" s="6"/>
      <c r="H257" s="7" t="s">
        <v>511</v>
      </c>
      <c r="I257" s="115"/>
      <c r="J257" s="7"/>
      <c r="K257" s="17"/>
      <c r="L257" s="21"/>
      <c r="M257" s="17"/>
      <c r="N257" s="17"/>
      <c r="O257" s="73"/>
      <c r="P257" s="76"/>
      <c r="Q257" s="76"/>
      <c r="R257" s="2"/>
      <c r="S257" s="9"/>
      <c r="T257" s="23"/>
      <c r="U257" s="4"/>
      <c r="V257" s="9"/>
      <c r="W257" s="9"/>
      <c r="X257" s="10"/>
      <c r="Y257" s="23"/>
      <c r="Z257" s="4"/>
      <c r="AA257" s="4"/>
      <c r="AB257" s="11"/>
      <c r="AC257" s="23"/>
      <c r="AD257" s="9"/>
      <c r="AE257" s="9"/>
      <c r="AF257" s="255"/>
      <c r="AG257" s="23"/>
      <c r="AH257" s="23"/>
      <c r="AI257" s="258"/>
      <c r="AJ257" s="12"/>
      <c r="AK257" s="4">
        <v>500000</v>
      </c>
      <c r="AL257" s="23"/>
      <c r="AM257" s="23"/>
      <c r="AN257" s="23"/>
      <c r="AO257" s="23"/>
      <c r="AP257" s="23"/>
      <c r="AQ257" s="23"/>
      <c r="AR257" s="20"/>
      <c r="AS257" s="20"/>
      <c r="AT257" s="23"/>
      <c r="AU257" s="4"/>
      <c r="AV257" s="4">
        <f t="shared" ref="AV257:AV262" si="288">SUM(AJ257:AU257)</f>
        <v>500000</v>
      </c>
      <c r="AX257" s="51"/>
      <c r="AY257" s="51"/>
      <c r="AZ257" s="51"/>
      <c r="BA257" s="51"/>
      <c r="BB257" s="51"/>
      <c r="BC257" s="52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</row>
    <row r="258" spans="1:81" s="33" customFormat="1" ht="12.75" customHeight="1" x14ac:dyDescent="0.25">
      <c r="A258" s="96"/>
      <c r="B258" s="17"/>
      <c r="C258" s="5"/>
      <c r="D258" s="5"/>
      <c r="E258" s="6"/>
      <c r="F258" s="6"/>
      <c r="G258" s="6"/>
      <c r="H258" s="7" t="s">
        <v>511</v>
      </c>
      <c r="I258" s="17"/>
      <c r="J258" s="17"/>
      <c r="K258" s="17"/>
      <c r="L258" s="17"/>
      <c r="M258" s="17"/>
      <c r="N258" s="17"/>
      <c r="O258" s="73"/>
      <c r="P258" s="76"/>
      <c r="Q258" s="76"/>
      <c r="R258" s="2"/>
      <c r="S258" s="9"/>
      <c r="T258" s="23"/>
      <c r="U258" s="4"/>
      <c r="V258" s="9"/>
      <c r="W258" s="9"/>
      <c r="X258" s="10"/>
      <c r="Y258" s="23"/>
      <c r="Z258" s="4"/>
      <c r="AA258" s="4"/>
      <c r="AB258" s="11"/>
      <c r="AC258" s="23"/>
      <c r="AD258" s="9"/>
      <c r="AE258" s="9"/>
      <c r="AF258" s="255"/>
      <c r="AG258" s="23"/>
      <c r="AH258" s="23"/>
      <c r="AI258" s="258"/>
      <c r="AJ258" s="12"/>
      <c r="AK258" s="23"/>
      <c r="AL258" s="23">
        <v>1600000</v>
      </c>
      <c r="AM258" s="23"/>
      <c r="AN258" s="23"/>
      <c r="AO258" s="23"/>
      <c r="AP258" s="23"/>
      <c r="AQ258" s="23"/>
      <c r="AR258" s="23"/>
      <c r="AS258" s="23"/>
      <c r="AT258" s="23"/>
      <c r="AU258" s="4"/>
      <c r="AV258" s="4">
        <f t="shared" si="288"/>
        <v>1600000</v>
      </c>
      <c r="AX258" s="51"/>
      <c r="AY258" s="51"/>
      <c r="AZ258" s="51"/>
      <c r="BA258" s="51"/>
      <c r="BB258" s="51"/>
      <c r="BC258" s="52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</row>
    <row r="259" spans="1:81" s="33" customFormat="1" ht="12.75" customHeight="1" x14ac:dyDescent="0.25">
      <c r="A259" s="96"/>
      <c r="B259" s="17"/>
      <c r="C259" s="5"/>
      <c r="D259" s="5"/>
      <c r="E259" s="6"/>
      <c r="F259" s="6"/>
      <c r="G259" s="6"/>
      <c r="H259" s="7" t="s">
        <v>511</v>
      </c>
      <c r="I259" s="17"/>
      <c r="J259" s="17"/>
      <c r="K259" s="17"/>
      <c r="L259" s="17"/>
      <c r="M259" s="17"/>
      <c r="N259" s="17"/>
      <c r="O259" s="73"/>
      <c r="P259" s="76"/>
      <c r="Q259" s="76"/>
      <c r="R259" s="2"/>
      <c r="S259" s="9"/>
      <c r="T259" s="23"/>
      <c r="U259" s="4"/>
      <c r="V259" s="9"/>
      <c r="W259" s="9"/>
      <c r="X259" s="10"/>
      <c r="Y259" s="23"/>
      <c r="Z259" s="4"/>
      <c r="AA259" s="4"/>
      <c r="AB259" s="11"/>
      <c r="AC259" s="23"/>
      <c r="AD259" s="9"/>
      <c r="AE259" s="9"/>
      <c r="AF259" s="255"/>
      <c r="AG259" s="23"/>
      <c r="AH259" s="23"/>
      <c r="AI259" s="258"/>
      <c r="AJ259" s="12"/>
      <c r="AK259" s="23"/>
      <c r="AL259" s="23"/>
      <c r="AM259" s="23">
        <v>18000</v>
      </c>
      <c r="AN259" s="23"/>
      <c r="AO259" s="23"/>
      <c r="AP259" s="23"/>
      <c r="AQ259" s="23"/>
      <c r="AR259" s="23"/>
      <c r="AS259" s="23"/>
      <c r="AT259" s="23"/>
      <c r="AU259" s="4"/>
      <c r="AV259" s="4">
        <f t="shared" si="288"/>
        <v>18000</v>
      </c>
      <c r="AX259" s="51"/>
      <c r="AY259" s="51"/>
      <c r="AZ259" s="51"/>
      <c r="BA259" s="51"/>
      <c r="BB259" s="51"/>
      <c r="BC259" s="52"/>
      <c r="BD259" s="97"/>
      <c r="BE259" s="97"/>
      <c r="BF259" s="97"/>
      <c r="BG259" s="97"/>
      <c r="BH259" s="97"/>
      <c r="BI259" s="97"/>
      <c r="BJ259" s="97"/>
      <c r="BK259" s="322" t="s">
        <v>447</v>
      </c>
      <c r="BL259" s="322"/>
      <c r="BM259" s="97">
        <f>SUM(BM9:BM258)</f>
        <v>132965.1029932925</v>
      </c>
    </row>
    <row r="260" spans="1:81" s="33" customFormat="1" ht="12.75" customHeight="1" x14ac:dyDescent="0.25">
      <c r="A260" s="96"/>
      <c r="B260" s="17"/>
      <c r="C260" s="5"/>
      <c r="D260" s="5"/>
      <c r="E260" s="6"/>
      <c r="F260" s="6"/>
      <c r="G260" s="6"/>
      <c r="H260" s="7" t="s">
        <v>511</v>
      </c>
      <c r="I260" s="17"/>
      <c r="J260" s="17"/>
      <c r="K260" s="17"/>
      <c r="L260" s="17"/>
      <c r="M260" s="17"/>
      <c r="N260" s="17"/>
      <c r="O260" s="73"/>
      <c r="P260" s="76"/>
      <c r="Q260" s="76"/>
      <c r="R260" s="2"/>
      <c r="S260" s="9"/>
      <c r="T260" s="23"/>
      <c r="U260" s="4"/>
      <c r="V260" s="9"/>
      <c r="W260" s="9"/>
      <c r="X260" s="10"/>
      <c r="Y260" s="23"/>
      <c r="Z260" s="4"/>
      <c r="AA260" s="4"/>
      <c r="AB260" s="11"/>
      <c r="AC260" s="23"/>
      <c r="AD260" s="9"/>
      <c r="AE260" s="9"/>
      <c r="AF260" s="255"/>
      <c r="AG260" s="23"/>
      <c r="AH260" s="23"/>
      <c r="AI260" s="258"/>
      <c r="AJ260" s="12"/>
      <c r="AK260" s="23"/>
      <c r="AL260" s="23"/>
      <c r="AM260" s="23"/>
      <c r="AN260" s="23">
        <v>237000</v>
      </c>
      <c r="AO260" s="23"/>
      <c r="AP260" s="23"/>
      <c r="AQ260" s="23"/>
      <c r="AR260" s="23"/>
      <c r="AS260" s="23"/>
      <c r="AT260" s="23"/>
      <c r="AU260" s="4"/>
      <c r="AV260" s="4">
        <f t="shared" si="288"/>
        <v>237000</v>
      </c>
      <c r="AX260" s="51"/>
      <c r="AY260" s="51"/>
      <c r="AZ260" s="51"/>
      <c r="BA260" s="51"/>
      <c r="BB260" s="51"/>
      <c r="BC260" s="52"/>
      <c r="BD260" s="97"/>
    </row>
    <row r="261" spans="1:81" s="33" customFormat="1" ht="12.75" customHeight="1" x14ac:dyDescent="0.25">
      <c r="A261" s="96"/>
      <c r="B261" s="17"/>
      <c r="C261" s="5"/>
      <c r="D261" s="5"/>
      <c r="E261" s="6"/>
      <c r="F261" s="6"/>
      <c r="G261" s="6"/>
      <c r="H261" s="7" t="s">
        <v>511</v>
      </c>
      <c r="I261" s="17"/>
      <c r="J261" s="17"/>
      <c r="K261" s="17"/>
      <c r="L261" s="17"/>
      <c r="M261" s="17"/>
      <c r="N261" s="17"/>
      <c r="O261" s="73"/>
      <c r="P261" s="76"/>
      <c r="Q261" s="76"/>
      <c r="R261" s="2"/>
      <c r="S261" s="9"/>
      <c r="T261" s="23"/>
      <c r="U261" s="4"/>
      <c r="V261" s="9"/>
      <c r="W261" s="9"/>
      <c r="X261" s="10"/>
      <c r="Y261" s="23"/>
      <c r="Z261" s="4"/>
      <c r="AA261" s="4"/>
      <c r="AB261" s="11"/>
      <c r="AC261" s="23"/>
      <c r="AD261" s="9"/>
      <c r="AE261" s="9"/>
      <c r="AF261" s="255"/>
      <c r="AG261" s="23"/>
      <c r="AH261" s="23"/>
      <c r="AI261" s="258"/>
      <c r="AJ261" s="12"/>
      <c r="AK261" s="23"/>
      <c r="AL261" s="23"/>
      <c r="AM261" s="23"/>
      <c r="AN261" s="23"/>
      <c r="AO261" s="23"/>
      <c r="AP261" s="23">
        <v>816000</v>
      </c>
      <c r="AQ261" s="23"/>
      <c r="AR261" s="23"/>
      <c r="AS261" s="23"/>
      <c r="AT261" s="23"/>
      <c r="AU261" s="4"/>
      <c r="AV261" s="4">
        <f t="shared" si="288"/>
        <v>816000</v>
      </c>
      <c r="AX261" s="51"/>
      <c r="AY261" s="51"/>
      <c r="AZ261" s="51"/>
      <c r="BA261" s="51"/>
      <c r="BB261" s="51"/>
      <c r="BC261" s="52"/>
      <c r="BD261" s="97"/>
    </row>
    <row r="262" spans="1:81" s="33" customFormat="1" ht="12.75" customHeight="1" x14ac:dyDescent="0.25">
      <c r="A262" s="96"/>
      <c r="B262" s="17"/>
      <c r="C262" s="5"/>
      <c r="D262" s="5"/>
      <c r="E262" s="6"/>
      <c r="F262" s="6"/>
      <c r="G262" s="6"/>
      <c r="H262" s="7" t="s">
        <v>511</v>
      </c>
      <c r="I262" s="17"/>
      <c r="J262" s="16"/>
      <c r="K262" s="17"/>
      <c r="L262" s="17"/>
      <c r="M262" s="17"/>
      <c r="N262" s="17"/>
      <c r="O262" s="73"/>
      <c r="P262" s="76"/>
      <c r="Q262" s="76"/>
      <c r="R262" s="16"/>
      <c r="S262" s="23"/>
      <c r="T262" s="23"/>
      <c r="U262" s="23"/>
      <c r="V262" s="9"/>
      <c r="W262" s="23"/>
      <c r="X262" s="23"/>
      <c r="Y262" s="10"/>
      <c r="Z262" s="10"/>
      <c r="AA262" s="10"/>
      <c r="AB262" s="30"/>
      <c r="AC262" s="10"/>
      <c r="AD262" s="10"/>
      <c r="AE262" s="10"/>
      <c r="AF262" s="256"/>
      <c r="AG262" s="10"/>
      <c r="AH262" s="10"/>
      <c r="AI262" s="256"/>
      <c r="AJ262" s="12"/>
      <c r="AK262" s="10"/>
      <c r="AL262" s="10"/>
      <c r="AM262" s="10"/>
      <c r="AN262" s="10"/>
      <c r="AO262" s="10"/>
      <c r="AP262" s="10"/>
      <c r="AQ262" s="10">
        <v>20000</v>
      </c>
      <c r="AR262" s="10"/>
      <c r="AS262" s="10"/>
      <c r="AT262" s="10"/>
      <c r="AU262" s="10"/>
      <c r="AV262" s="4">
        <f t="shared" si="288"/>
        <v>20000</v>
      </c>
      <c r="AX262" s="51"/>
      <c r="AY262" s="51"/>
      <c r="AZ262" s="51"/>
      <c r="BA262" s="51"/>
      <c r="BB262" s="51"/>
      <c r="BC262" s="52"/>
      <c r="BD262" s="97"/>
    </row>
    <row r="263" spans="1:81" s="33" customFormat="1" ht="12.75" customHeight="1" x14ac:dyDescent="0.25">
      <c r="A263" s="96"/>
      <c r="B263" s="17"/>
      <c r="C263" s="5"/>
      <c r="D263" s="5"/>
      <c r="E263" s="6"/>
      <c r="F263" s="6"/>
      <c r="G263" s="6"/>
      <c r="H263" s="16" t="s">
        <v>351</v>
      </c>
      <c r="I263" s="17"/>
      <c r="J263" s="16"/>
      <c r="K263" s="17"/>
      <c r="L263" s="17"/>
      <c r="M263" s="17"/>
      <c r="N263" s="17"/>
      <c r="O263" s="73"/>
      <c r="P263" s="76"/>
      <c r="Q263" s="76"/>
      <c r="R263" s="16"/>
      <c r="S263" s="23">
        <f>SUM(S9:S262)</f>
        <v>2155371.9</v>
      </c>
      <c r="T263" s="23">
        <f>SUM(T9:T262)</f>
        <v>89501</v>
      </c>
      <c r="U263" s="153">
        <f>SUM(U9:U262)</f>
        <v>2244872.9</v>
      </c>
      <c r="V263" s="23">
        <f>SUM(V9:V262)</f>
        <v>30358.770000000008</v>
      </c>
      <c r="W263" s="23"/>
      <c r="X263" s="23"/>
      <c r="Y263" s="23"/>
      <c r="Z263" s="23">
        <f t="shared" ref="Z263:AO263" si="289">SUM(Z9:Z262)</f>
        <v>290975.20649999991</v>
      </c>
      <c r="AA263" s="23">
        <f t="shared" si="289"/>
        <v>64661.156999999999</v>
      </c>
      <c r="AB263" s="23">
        <f t="shared" si="289"/>
        <v>132918.64232404149</v>
      </c>
      <c r="AC263" s="23">
        <f t="shared" si="289"/>
        <v>43107.438000000118</v>
      </c>
      <c r="AD263" s="175">
        <f t="shared" si="289"/>
        <v>178972.08000000002</v>
      </c>
      <c r="AE263" s="175">
        <f t="shared" si="289"/>
        <v>12700</v>
      </c>
      <c r="AF263" s="153">
        <f t="shared" si="289"/>
        <v>191672.08000000002</v>
      </c>
      <c r="AG263" s="175">
        <f t="shared" si="289"/>
        <v>117942.25</v>
      </c>
      <c r="AH263" s="175">
        <f t="shared" si="289"/>
        <v>5287.5</v>
      </c>
      <c r="AI263" s="153">
        <f t="shared" si="289"/>
        <v>123229.75</v>
      </c>
      <c r="AJ263" s="23">
        <f t="shared" si="289"/>
        <v>0</v>
      </c>
      <c r="AK263" s="23">
        <f t="shared" si="289"/>
        <v>500000</v>
      </c>
      <c r="AL263" s="23">
        <f t="shared" si="289"/>
        <v>1600000</v>
      </c>
      <c r="AM263" s="23">
        <f t="shared" si="289"/>
        <v>18000</v>
      </c>
      <c r="AN263" s="175">
        <f t="shared" si="289"/>
        <v>237000</v>
      </c>
      <c r="AO263" s="23">
        <f t="shared" si="289"/>
        <v>1850</v>
      </c>
      <c r="AP263" s="23"/>
      <c r="AQ263" s="23"/>
      <c r="AR263" s="23"/>
      <c r="AS263" s="23"/>
      <c r="AT263" s="23"/>
      <c r="AU263" s="23">
        <f>SUM(AU8:AU254)</f>
        <v>3105798.6438240507</v>
      </c>
      <c r="AV263" s="23">
        <f>SUM(AV8:AV262)</f>
        <v>47513239.216525905</v>
      </c>
      <c r="AX263" s="51" t="s">
        <v>41</v>
      </c>
      <c r="AY263" s="51" t="s">
        <v>436</v>
      </c>
      <c r="AZ263" s="51" t="s">
        <v>42</v>
      </c>
      <c r="BA263" s="51" t="s">
        <v>437</v>
      </c>
      <c r="BB263" s="51" t="s">
        <v>438</v>
      </c>
      <c r="BC263" s="52"/>
      <c r="BD263" s="97"/>
    </row>
    <row r="264" spans="1:81" s="33" customFormat="1" ht="12.75" customHeight="1" x14ac:dyDescent="0.25">
      <c r="A264" s="96"/>
      <c r="B264" s="17"/>
      <c r="C264" s="5"/>
      <c r="D264" s="5"/>
      <c r="E264" s="6"/>
      <c r="F264" s="6"/>
      <c r="G264" s="6"/>
      <c r="H264" s="16" t="s">
        <v>352</v>
      </c>
      <c r="I264" s="17"/>
      <c r="J264" s="16"/>
      <c r="K264" s="17"/>
      <c r="L264" s="17"/>
      <c r="M264" s="17"/>
      <c r="N264" s="17"/>
      <c r="O264" s="73"/>
      <c r="P264" s="76"/>
      <c r="Q264" s="76"/>
      <c r="R264" s="16"/>
      <c r="S264" s="23">
        <f>+S263*12</f>
        <v>25864462.799999997</v>
      </c>
      <c r="T264" s="23"/>
      <c r="U264" s="23">
        <f>+U263*12</f>
        <v>26938474.799999997</v>
      </c>
      <c r="V264" s="23">
        <f>V263*12</f>
        <v>364305.24000000011</v>
      </c>
      <c r="W264" s="23">
        <f>SUM(W9:W263)</f>
        <v>359228.65000000061</v>
      </c>
      <c r="X264" s="23">
        <f>SUM(X9:X263)</f>
        <v>3741454.8333333237</v>
      </c>
      <c r="Y264" s="23">
        <f>SUM(Y9:Y263)</f>
        <v>1054132.95</v>
      </c>
      <c r="Z264" s="10">
        <f t="shared" ref="Z264:AG264" si="290">+Z263*12</f>
        <v>3491702.4779999992</v>
      </c>
      <c r="AA264" s="10">
        <f t="shared" si="290"/>
        <v>775933.88399999996</v>
      </c>
      <c r="AB264" s="10">
        <f t="shared" si="290"/>
        <v>1595023.707888498</v>
      </c>
      <c r="AC264" s="10">
        <f t="shared" si="290"/>
        <v>517289.25600000145</v>
      </c>
      <c r="AD264" s="10">
        <f t="shared" si="290"/>
        <v>2147664.96</v>
      </c>
      <c r="AE264" s="10"/>
      <c r="AF264" s="256"/>
      <c r="AG264" s="10">
        <f t="shared" si="290"/>
        <v>1415307</v>
      </c>
      <c r="AH264" s="10"/>
      <c r="AI264" s="256"/>
      <c r="AJ264" s="23">
        <f>SUM(AJ10:AJ263)</f>
        <v>0</v>
      </c>
      <c r="AK264" s="23">
        <f>SUM(AK9:AK263)</f>
        <v>1000000</v>
      </c>
      <c r="AL264" s="23">
        <f>SUM(AL9:AL263)</f>
        <v>3200000</v>
      </c>
      <c r="AM264" s="23">
        <f>SUM(AM9:AM263)</f>
        <v>36000</v>
      </c>
      <c r="AN264" s="23">
        <f>SUM(AN9:AN263)</f>
        <v>474000</v>
      </c>
      <c r="AO264" s="10">
        <f>AO263*12</f>
        <v>22200</v>
      </c>
      <c r="AP264" s="23">
        <f>SUM(AP9:AP263)</f>
        <v>816000</v>
      </c>
      <c r="AQ264" s="23">
        <f>SUM(AQ9:AQ263)</f>
        <v>20000</v>
      </c>
      <c r="AR264" s="23">
        <f>SUM(AR9:AR263)</f>
        <v>450000</v>
      </c>
      <c r="AS264" s="23">
        <f>SUM(AS9:AS263)</f>
        <v>1000000</v>
      </c>
      <c r="AT264" s="23">
        <f>SUM(AT9:AT263)</f>
        <v>447839.05730400555</v>
      </c>
      <c r="AU264" s="24">
        <f>+AU263*12</f>
        <v>37269583.72588861</v>
      </c>
      <c r="AV264" s="24">
        <f>+W264+X264+Y264+AK264+AL264+AM264+AN264+AP264+AQ264+AS264+AT264+AU264+AR264</f>
        <v>49868239.216525942</v>
      </c>
      <c r="AX264" s="51">
        <f>SUM(AX8:AX263)</f>
        <v>359228.65000000061</v>
      </c>
      <c r="AY264" s="51">
        <f>SUM(AY8:AY263)</f>
        <v>48495.867750000107</v>
      </c>
      <c r="AZ264" s="51">
        <f>SUM(AZ8:AZ263)</f>
        <v>10776.85950000003</v>
      </c>
      <c r="BA264" s="51">
        <f>SUM(BA8:BA263)</f>
        <v>22153.107054006894</v>
      </c>
      <c r="BB264" s="51">
        <f>SUM(BB8:BB263)</f>
        <v>7184.5730000000076</v>
      </c>
      <c r="BC264" s="52"/>
      <c r="BD264" s="97"/>
    </row>
    <row r="265" spans="1:81" s="33" customFormat="1" ht="12.75" customHeight="1" x14ac:dyDescent="0.25">
      <c r="A265" s="96"/>
      <c r="B265" s="17"/>
      <c r="C265" s="5"/>
      <c r="D265" s="5"/>
      <c r="E265" s="6"/>
      <c r="F265" s="6"/>
      <c r="G265" s="6"/>
      <c r="H265" s="16" t="s">
        <v>417</v>
      </c>
      <c r="I265" s="17"/>
      <c r="J265" s="16"/>
      <c r="K265" s="17"/>
      <c r="L265" s="17"/>
      <c r="M265" s="17"/>
      <c r="N265" s="17"/>
      <c r="O265" s="73"/>
      <c r="P265" s="76"/>
      <c r="Q265" s="76"/>
      <c r="R265" s="16"/>
      <c r="S265" s="23"/>
      <c r="T265" s="23"/>
      <c r="U265" s="10"/>
      <c r="V265" s="10"/>
      <c r="W265" s="23"/>
      <c r="X265" s="23"/>
      <c r="Y265" s="23"/>
      <c r="Z265" s="10"/>
      <c r="AA265" s="10"/>
      <c r="AB265" s="56"/>
      <c r="AC265" s="10"/>
      <c r="AD265" s="10"/>
      <c r="AE265" s="10"/>
      <c r="AF265" s="256"/>
      <c r="AG265" s="10"/>
      <c r="AH265" s="10"/>
      <c r="AI265" s="256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>
        <v>340126</v>
      </c>
      <c r="AX265" s="51"/>
      <c r="AY265" s="51"/>
      <c r="AZ265" s="51"/>
      <c r="BA265" s="51"/>
      <c r="BB265" s="51"/>
      <c r="BC265" s="52"/>
      <c r="BD265" s="97"/>
    </row>
    <row r="266" spans="1:81" s="33" customFormat="1" ht="12.75" customHeight="1" x14ac:dyDescent="0.25">
      <c r="A266" s="96"/>
      <c r="B266" s="17"/>
      <c r="C266" s="5"/>
      <c r="D266" s="5"/>
      <c r="E266" s="6"/>
      <c r="F266" s="6"/>
      <c r="G266" s="6"/>
      <c r="H266" s="16" t="s">
        <v>353</v>
      </c>
      <c r="I266" s="17"/>
      <c r="J266" s="16"/>
      <c r="K266" s="17"/>
      <c r="L266" s="17"/>
      <c r="M266" s="17"/>
      <c r="N266" s="17"/>
      <c r="O266" s="73"/>
      <c r="P266" s="76"/>
      <c r="Q266" s="76"/>
      <c r="R266" s="16"/>
      <c r="S266" s="23"/>
      <c r="T266" s="23"/>
      <c r="U266" s="10"/>
      <c r="V266" s="10"/>
      <c r="W266" s="23"/>
      <c r="X266" s="23"/>
      <c r="Y266" s="23"/>
      <c r="Z266" s="10"/>
      <c r="AA266" s="10"/>
      <c r="AB266" s="56"/>
      <c r="AC266" s="10"/>
      <c r="AD266" s="10"/>
      <c r="AE266" s="10"/>
      <c r="AF266" s="256"/>
      <c r="AG266" s="10"/>
      <c r="AH266" s="10"/>
      <c r="AI266" s="256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>
        <v>61176</v>
      </c>
      <c r="AX266" s="51">
        <f>+AV264-AV263</f>
        <v>2355000.0000000373</v>
      </c>
      <c r="AY266" s="51"/>
      <c r="AZ266" s="51"/>
      <c r="BA266" s="51"/>
      <c r="BB266" s="51">
        <f>SUM(AX264:BB264)</f>
        <v>447839.05730400764</v>
      </c>
      <c r="BC266" s="52"/>
      <c r="BD266" s="97"/>
    </row>
    <row r="267" spans="1:81" s="33" customFormat="1" ht="12.75" customHeight="1" x14ac:dyDescent="0.25">
      <c r="A267" s="96"/>
      <c r="B267" s="17"/>
      <c r="C267" s="17"/>
      <c r="D267" s="17"/>
      <c r="E267" s="17"/>
      <c r="F267" s="56"/>
      <c r="G267" s="56"/>
      <c r="H267" s="16" t="s">
        <v>354</v>
      </c>
      <c r="I267" s="17"/>
      <c r="J267" s="16"/>
      <c r="K267" s="17"/>
      <c r="L267" s="17"/>
      <c r="M267" s="17"/>
      <c r="N267" s="17"/>
      <c r="O267" s="73"/>
      <c r="P267" s="75"/>
      <c r="Q267" s="75"/>
      <c r="R267" s="16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58"/>
      <c r="AG267" s="23"/>
      <c r="AH267" s="23"/>
      <c r="AI267" s="258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10">
        <f>SUM(AV264:AV266)</f>
        <v>50269541.216525942</v>
      </c>
      <c r="AX267" s="51"/>
      <c r="AY267" s="51"/>
      <c r="AZ267" s="51"/>
      <c r="BA267" s="51"/>
      <c r="BB267" s="71"/>
    </row>
    <row r="268" spans="1:81" s="33" customFormat="1" ht="13.8" thickBot="1" x14ac:dyDescent="0.3">
      <c r="A268" s="150"/>
      <c r="B268" s="150"/>
      <c r="C268" s="150"/>
      <c r="D268" s="150"/>
      <c r="E268" s="150"/>
      <c r="F268" s="120"/>
      <c r="G268" s="120"/>
      <c r="I268" s="150"/>
      <c r="K268" s="150"/>
      <c r="L268" s="150"/>
      <c r="M268" s="150"/>
      <c r="N268" s="150"/>
      <c r="O268" s="121"/>
      <c r="P268" s="150"/>
      <c r="Q268" s="150"/>
      <c r="S268" s="201"/>
      <c r="T268" s="201"/>
      <c r="U268" s="201"/>
      <c r="V268" s="31"/>
      <c r="W268" s="31"/>
      <c r="X268" s="31"/>
      <c r="Y268" s="31"/>
      <c r="AD268" s="190"/>
      <c r="AE268" s="190"/>
      <c r="AF268" s="259"/>
      <c r="AG268" s="190"/>
      <c r="AH268" s="190"/>
      <c r="AI268" s="259"/>
      <c r="AJ268" s="95"/>
      <c r="AK268" s="95"/>
      <c r="AL268" s="95"/>
      <c r="AM268" s="95"/>
      <c r="AN268" s="95"/>
      <c r="AO268" s="95"/>
      <c r="AP268" s="95"/>
      <c r="AQ268" s="95"/>
      <c r="AR268" s="147"/>
      <c r="AS268" s="67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193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</row>
    <row r="269" spans="1:81" s="33" customFormat="1" ht="16.2" thickBot="1" x14ac:dyDescent="0.3">
      <c r="A269" s="122">
        <f>+A251</f>
        <v>217</v>
      </c>
      <c r="B269" s="123"/>
      <c r="C269" s="124" t="s">
        <v>355</v>
      </c>
      <c r="D269" s="125"/>
      <c r="E269" s="125"/>
      <c r="F269" s="126"/>
      <c r="G269" s="62"/>
      <c r="H269" s="25"/>
      <c r="I269" s="26"/>
      <c r="J269" s="26"/>
      <c r="K269" s="27"/>
      <c r="L269" s="150"/>
      <c r="M269" s="150"/>
      <c r="N269" s="150"/>
      <c r="O269" s="121"/>
      <c r="P269" s="150"/>
      <c r="Q269" s="150"/>
      <c r="S269" s="201"/>
      <c r="T269" s="201"/>
      <c r="U269" s="201"/>
      <c r="V269" s="31"/>
      <c r="W269" s="31"/>
      <c r="X269" s="31"/>
      <c r="Y269" s="31"/>
      <c r="AD269" s="190"/>
      <c r="AE269" s="190"/>
      <c r="AF269" s="259"/>
      <c r="AG269" s="190"/>
      <c r="AH269" s="190"/>
      <c r="AI269" s="259"/>
      <c r="AJ269" s="95"/>
      <c r="AK269" s="95"/>
      <c r="AL269" s="95"/>
      <c r="AM269" s="95"/>
      <c r="AN269" s="95"/>
      <c r="AO269" s="57"/>
      <c r="AP269" s="95"/>
      <c r="AQ269" s="95"/>
      <c r="AR269" s="147"/>
      <c r="AS269" s="67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</row>
    <row r="270" spans="1:81" s="33" customFormat="1" x14ac:dyDescent="0.25">
      <c r="A270" s="150"/>
      <c r="B270" s="150"/>
      <c r="C270" s="150"/>
      <c r="D270" s="150"/>
      <c r="E270" s="150"/>
      <c r="F270" s="120"/>
      <c r="G270" s="120"/>
      <c r="H270" s="43"/>
      <c r="I270" s="152"/>
      <c r="J270" s="43"/>
      <c r="K270" s="152"/>
      <c r="L270" s="150"/>
      <c r="M270" s="150"/>
      <c r="N270" s="150"/>
      <c r="O270" s="121"/>
      <c r="P270" s="150"/>
      <c r="Q270" s="150"/>
      <c r="S270" s="201"/>
      <c r="T270" s="201"/>
      <c r="U270" s="201"/>
      <c r="V270" s="31"/>
      <c r="W270" s="31"/>
      <c r="X270" s="31"/>
      <c r="Y270" s="31"/>
      <c r="AD270" s="190"/>
      <c r="AE270" s="190"/>
      <c r="AF270" s="259"/>
      <c r="AG270" s="190"/>
      <c r="AH270" s="190"/>
      <c r="AI270" s="259"/>
      <c r="AJ270" s="95"/>
      <c r="AK270" s="95"/>
      <c r="AL270" s="95"/>
      <c r="AM270" s="95"/>
      <c r="AN270" s="95"/>
      <c r="AO270" s="95"/>
      <c r="AP270" s="95"/>
      <c r="AQ270" s="95"/>
      <c r="AR270" s="147"/>
      <c r="AS270" s="67"/>
      <c r="AT270" s="95"/>
      <c r="AU270" s="95"/>
      <c r="AV270" s="49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</row>
    <row r="271" spans="1:81" s="33" customFormat="1" x14ac:dyDescent="0.25">
      <c r="A271" s="150"/>
      <c r="B271" s="150"/>
      <c r="C271" s="150"/>
      <c r="D271" s="150"/>
      <c r="E271" s="150"/>
      <c r="F271" s="120"/>
      <c r="G271" s="120"/>
      <c r="I271" s="150"/>
      <c r="K271" s="150"/>
      <c r="L271" s="150"/>
      <c r="M271" s="150"/>
      <c r="N271" s="150"/>
      <c r="O271" s="121" t="s">
        <v>356</v>
      </c>
      <c r="P271" s="150"/>
      <c r="Q271" s="150"/>
      <c r="S271" s="201"/>
      <c r="T271" s="201"/>
      <c r="U271" s="201"/>
      <c r="V271" s="31"/>
      <c r="W271" s="31"/>
      <c r="X271" s="31"/>
      <c r="Y271" s="31"/>
      <c r="AD271" s="190"/>
      <c r="AE271" s="190"/>
      <c r="AF271" s="259"/>
      <c r="AG271" s="190"/>
      <c r="AH271" s="190"/>
      <c r="AI271" s="259"/>
      <c r="AJ271" s="95"/>
      <c r="AK271" s="95"/>
      <c r="AL271" s="95"/>
      <c r="AM271" s="95"/>
      <c r="AN271" s="95"/>
      <c r="AO271" s="95"/>
      <c r="AP271" s="95"/>
      <c r="AQ271" s="95"/>
      <c r="AR271" s="147"/>
      <c r="AS271" s="67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</row>
    <row r="272" spans="1:81" s="33" customFormat="1" ht="15.6" x14ac:dyDescent="0.25">
      <c r="A272" s="127" t="s">
        <v>357</v>
      </c>
      <c r="B272" s="45"/>
      <c r="C272" s="41"/>
      <c r="D272" s="64"/>
      <c r="E272" s="45"/>
      <c r="F272" s="45"/>
      <c r="G272" s="43"/>
      <c r="I272" s="150"/>
      <c r="K272" s="150"/>
      <c r="L272" s="150"/>
      <c r="M272" s="150"/>
      <c r="N272" s="150"/>
      <c r="O272" s="121" t="s">
        <v>643</v>
      </c>
      <c r="P272" s="150"/>
      <c r="Q272" s="150"/>
      <c r="S272" s="201"/>
      <c r="T272" s="201"/>
      <c r="U272" s="201"/>
      <c r="V272" s="31"/>
      <c r="W272" s="31"/>
      <c r="X272" s="31"/>
      <c r="Y272" s="31"/>
      <c r="AD272" s="190"/>
      <c r="AE272" s="190"/>
      <c r="AF272" s="259"/>
      <c r="AG272" s="190"/>
      <c r="AH272" s="190"/>
      <c r="AI272" s="259"/>
      <c r="AJ272" s="95"/>
      <c r="AK272" s="95"/>
      <c r="AL272" s="95"/>
      <c r="AM272" s="95"/>
      <c r="AN272" s="95"/>
      <c r="AO272" s="95"/>
      <c r="AP272" s="95"/>
      <c r="AQ272" s="95"/>
      <c r="AR272" s="147"/>
      <c r="AS272" s="67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</row>
    <row r="273" spans="1:81" s="33" customFormat="1" x14ac:dyDescent="0.25">
      <c r="A273" s="121" t="s">
        <v>4</v>
      </c>
      <c r="B273" s="121"/>
      <c r="C273" s="121"/>
      <c r="D273" s="128"/>
      <c r="E273" s="121" t="s">
        <v>358</v>
      </c>
      <c r="I273" s="150"/>
      <c r="K273" s="150"/>
      <c r="L273" s="150"/>
      <c r="M273" s="150"/>
      <c r="N273" s="150"/>
      <c r="O273" s="121" t="s">
        <v>549</v>
      </c>
      <c r="P273" s="150"/>
      <c r="Q273" s="150"/>
      <c r="S273" s="201"/>
      <c r="T273" s="201"/>
      <c r="U273" s="201"/>
      <c r="V273" s="31"/>
      <c r="W273" s="31"/>
      <c r="X273" s="31"/>
      <c r="Y273" s="31"/>
      <c r="AD273" s="190"/>
      <c r="AE273" s="190"/>
      <c r="AF273" s="259"/>
      <c r="AG273" s="190"/>
      <c r="AH273" s="190"/>
      <c r="AI273" s="259"/>
      <c r="AJ273" s="95"/>
      <c r="AK273" s="95"/>
      <c r="AL273" s="95"/>
      <c r="AM273" s="95"/>
      <c r="AN273" s="95"/>
      <c r="AO273" s="95"/>
      <c r="AP273" s="95"/>
      <c r="AQ273" s="95"/>
      <c r="AR273" s="147"/>
      <c r="AS273" s="67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</row>
    <row r="274" spans="1:81" s="33" customFormat="1" ht="13.8" thickBot="1" x14ac:dyDescent="0.3">
      <c r="A274" s="121" t="s">
        <v>359</v>
      </c>
      <c r="B274" s="121"/>
      <c r="C274" s="121"/>
      <c r="D274" s="128"/>
      <c r="E274" s="121" t="s">
        <v>360</v>
      </c>
      <c r="I274" s="150"/>
      <c r="K274" s="150"/>
      <c r="L274" s="150"/>
      <c r="M274" s="150"/>
      <c r="N274" s="150"/>
      <c r="O274" s="121" t="s">
        <v>491</v>
      </c>
      <c r="P274" s="150"/>
      <c r="Q274" s="150"/>
      <c r="S274" s="201"/>
      <c r="T274" s="201"/>
      <c r="U274" s="201"/>
      <c r="V274" s="31"/>
      <c r="W274" s="31"/>
      <c r="X274" s="31"/>
      <c r="Y274" s="31"/>
      <c r="AD274" s="190"/>
      <c r="AE274" s="190"/>
      <c r="AF274" s="259"/>
      <c r="AG274" s="190"/>
      <c r="AH274" s="190"/>
      <c r="AI274" s="259"/>
      <c r="AJ274" s="95"/>
      <c r="AK274" s="95"/>
      <c r="AL274" s="95"/>
      <c r="AM274" s="95"/>
      <c r="AN274" s="95"/>
      <c r="AO274" s="95"/>
      <c r="AP274" s="95"/>
      <c r="AQ274" s="95"/>
      <c r="AR274" s="147"/>
      <c r="AS274" s="67"/>
      <c r="AT274" s="95"/>
      <c r="AU274" s="95"/>
      <c r="AV274" s="95"/>
      <c r="AW274" s="95"/>
      <c r="AX274" s="95"/>
      <c r="AY274" s="53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</row>
    <row r="275" spans="1:81" s="33" customFormat="1" x14ac:dyDescent="0.25">
      <c r="A275" s="121" t="s">
        <v>6</v>
      </c>
      <c r="B275" s="121"/>
      <c r="C275" s="121"/>
      <c r="D275" s="128"/>
      <c r="E275" s="121" t="s">
        <v>361</v>
      </c>
      <c r="I275" s="150"/>
      <c r="K275" s="150"/>
      <c r="L275" s="150"/>
      <c r="M275" s="150"/>
      <c r="N275" s="150"/>
      <c r="O275" s="63"/>
      <c r="P275" s="150"/>
      <c r="Q275" s="43"/>
      <c r="R275" s="129"/>
      <c r="S275" s="202" t="s">
        <v>354</v>
      </c>
      <c r="T275" s="203" t="s">
        <v>362</v>
      </c>
      <c r="U275" s="204" t="s">
        <v>363</v>
      </c>
      <c r="V275" s="31"/>
      <c r="W275" s="31"/>
      <c r="X275" s="31"/>
      <c r="Y275" s="31"/>
      <c r="AD275" s="190"/>
      <c r="AE275" s="190"/>
      <c r="AF275" s="259"/>
      <c r="AG275" s="190"/>
      <c r="AH275" s="190"/>
      <c r="AI275" s="259"/>
      <c r="AJ275" s="95"/>
      <c r="AK275" s="95"/>
      <c r="AL275" s="95"/>
      <c r="AM275" s="95"/>
      <c r="AN275" s="95"/>
      <c r="AO275" s="95"/>
      <c r="AP275" s="95"/>
      <c r="AQ275" s="95"/>
      <c r="AR275" s="147"/>
      <c r="AS275" s="67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</row>
    <row r="276" spans="1:81" s="33" customFormat="1" x14ac:dyDescent="0.25">
      <c r="A276" s="121" t="s">
        <v>7</v>
      </c>
      <c r="B276" s="121"/>
      <c r="C276" s="121"/>
      <c r="D276" s="128"/>
      <c r="E276" s="121" t="s">
        <v>364</v>
      </c>
      <c r="I276" s="150"/>
      <c r="K276" s="150"/>
      <c r="L276" s="150"/>
      <c r="M276" s="150"/>
      <c r="N276" s="150"/>
      <c r="O276" s="63"/>
      <c r="P276" s="150"/>
      <c r="Q276" s="62"/>
      <c r="R276" s="131" t="s">
        <v>365</v>
      </c>
      <c r="S276" s="191">
        <f>+S264</f>
        <v>25864462.799999997</v>
      </c>
      <c r="T276" s="205">
        <f>+AX264</f>
        <v>359228.65000000061</v>
      </c>
      <c r="U276" s="206">
        <f t="shared" ref="U276:U281" si="291">+S276+T276</f>
        <v>26223691.449999999</v>
      </c>
      <c r="V276" s="31"/>
      <c r="W276" s="31"/>
      <c r="X276" s="31"/>
      <c r="Y276" s="31"/>
      <c r="AD276" s="190"/>
      <c r="AE276" s="190"/>
      <c r="AF276" s="259"/>
      <c r="AG276" s="190"/>
      <c r="AH276" s="190"/>
      <c r="AI276" s="259"/>
      <c r="AJ276" s="95"/>
      <c r="AK276" s="95"/>
      <c r="AL276" s="95"/>
      <c r="AM276" s="95"/>
      <c r="AN276" s="95"/>
      <c r="AO276" s="95"/>
      <c r="AP276" s="95"/>
      <c r="AQ276" s="95"/>
      <c r="AR276" s="147"/>
      <c r="AS276" s="67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</row>
    <row r="277" spans="1:81" s="33" customFormat="1" x14ac:dyDescent="0.25">
      <c r="A277" s="121" t="s">
        <v>366</v>
      </c>
      <c r="B277" s="121"/>
      <c r="C277" s="121"/>
      <c r="D277" s="128"/>
      <c r="E277" s="121" t="s">
        <v>367</v>
      </c>
      <c r="I277" s="150"/>
      <c r="K277" s="150"/>
      <c r="L277" s="150"/>
      <c r="M277" s="150"/>
      <c r="N277" s="150"/>
      <c r="O277" s="63"/>
      <c r="P277" s="150"/>
      <c r="Q277" s="62"/>
      <c r="R277" s="131" t="s">
        <v>368</v>
      </c>
      <c r="S277" s="191">
        <f>+AB264</f>
        <v>1595023.707888498</v>
      </c>
      <c r="T277" s="205">
        <f>+BA264</f>
        <v>22153.107054006894</v>
      </c>
      <c r="U277" s="206">
        <f t="shared" si="291"/>
        <v>1617176.814942505</v>
      </c>
      <c r="V277" s="31"/>
      <c r="W277" s="31"/>
      <c r="X277" s="31"/>
      <c r="Y277" s="31"/>
      <c r="AD277" s="190"/>
      <c r="AE277" s="190"/>
      <c r="AF277" s="259"/>
      <c r="AG277" s="190"/>
      <c r="AH277" s="190"/>
      <c r="AI277" s="259"/>
      <c r="AJ277" s="95"/>
      <c r="AK277" s="95"/>
      <c r="AL277" s="95"/>
      <c r="AM277" s="95"/>
      <c r="AN277" s="95"/>
      <c r="AO277" s="95"/>
      <c r="AP277" s="95"/>
      <c r="AQ277" s="95"/>
      <c r="AR277" s="147"/>
      <c r="AS277" s="67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</row>
    <row r="278" spans="1:81" s="33" customFormat="1" x14ac:dyDescent="0.25">
      <c r="A278" s="121" t="s">
        <v>369</v>
      </c>
      <c r="B278" s="121"/>
      <c r="C278" s="121"/>
      <c r="D278" s="128"/>
      <c r="E278" s="121" t="s">
        <v>370</v>
      </c>
      <c r="I278" s="150"/>
      <c r="K278" s="150"/>
      <c r="L278" s="150"/>
      <c r="M278" s="150"/>
      <c r="N278" s="150"/>
      <c r="O278" s="63"/>
      <c r="P278" s="150"/>
      <c r="Q278" s="62"/>
      <c r="R278" s="131" t="s">
        <v>371</v>
      </c>
      <c r="S278" s="191">
        <f>+Z264</f>
        <v>3491702.4779999992</v>
      </c>
      <c r="T278" s="205">
        <f>+AY264</f>
        <v>48495.867750000107</v>
      </c>
      <c r="U278" s="206">
        <f t="shared" si="291"/>
        <v>3540198.3457499994</v>
      </c>
      <c r="V278" s="31"/>
      <c r="W278" s="31"/>
      <c r="X278" s="31"/>
      <c r="Y278" s="31"/>
      <c r="Z278" s="31"/>
      <c r="AA278" s="31"/>
      <c r="AB278" s="31"/>
      <c r="AD278" s="190"/>
      <c r="AE278" s="190"/>
      <c r="AF278" s="259"/>
      <c r="AG278" s="190"/>
      <c r="AH278" s="190"/>
      <c r="AI278" s="259"/>
      <c r="AJ278" s="95"/>
      <c r="AK278" s="95"/>
      <c r="AL278" s="95"/>
      <c r="AM278" s="95"/>
      <c r="AN278" s="95"/>
      <c r="AO278" s="95"/>
      <c r="AP278" s="95"/>
      <c r="AQ278" s="95"/>
      <c r="AR278" s="147"/>
      <c r="AS278" s="67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</row>
    <row r="279" spans="1:81" s="33" customFormat="1" x14ac:dyDescent="0.25">
      <c r="A279" s="121" t="s">
        <v>9</v>
      </c>
      <c r="B279" s="121"/>
      <c r="C279" s="121"/>
      <c r="D279" s="128"/>
      <c r="E279" s="121" t="s">
        <v>372</v>
      </c>
      <c r="F279" s="121"/>
      <c r="G279" s="121"/>
      <c r="I279" s="150"/>
      <c r="K279" s="150"/>
      <c r="L279" s="150"/>
      <c r="M279" s="150"/>
      <c r="N279" s="150"/>
      <c r="O279" s="63"/>
      <c r="P279" s="150"/>
      <c r="Q279" s="62"/>
      <c r="R279" s="131" t="s">
        <v>373</v>
      </c>
      <c r="S279" s="191">
        <f>+AA264</f>
        <v>775933.88399999996</v>
      </c>
      <c r="T279" s="205">
        <f>+AZ264</f>
        <v>10776.85950000003</v>
      </c>
      <c r="U279" s="206">
        <f t="shared" si="291"/>
        <v>786710.74349999998</v>
      </c>
      <c r="V279" s="31"/>
      <c r="W279" s="31"/>
      <c r="X279" s="31"/>
      <c r="Y279" s="31"/>
      <c r="AD279" s="190"/>
      <c r="AE279" s="190"/>
      <c r="AF279" s="259"/>
      <c r="AG279" s="190"/>
      <c r="AH279" s="190"/>
      <c r="AI279" s="259"/>
      <c r="AJ279" s="95"/>
      <c r="AK279" s="95"/>
      <c r="AL279" s="95"/>
      <c r="AM279" s="95"/>
      <c r="AN279" s="95"/>
      <c r="AO279" s="95"/>
      <c r="AP279" s="95"/>
      <c r="AQ279" s="95"/>
      <c r="AR279" s="147"/>
      <c r="AS279" s="67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</row>
    <row r="280" spans="1:81" s="33" customFormat="1" ht="13.8" thickBot="1" x14ac:dyDescent="0.3">
      <c r="A280" s="121" t="s">
        <v>10</v>
      </c>
      <c r="B280" s="121"/>
      <c r="C280" s="121"/>
      <c r="D280" s="128"/>
      <c r="E280" s="121" t="s">
        <v>374</v>
      </c>
      <c r="F280" s="121"/>
      <c r="G280" s="121"/>
      <c r="I280" s="150"/>
      <c r="K280" s="150"/>
      <c r="L280" s="150"/>
      <c r="M280" s="150"/>
      <c r="N280" s="150"/>
      <c r="O280" s="63"/>
      <c r="P280" s="150"/>
      <c r="Q280" s="62"/>
      <c r="R280" s="131" t="s">
        <v>375</v>
      </c>
      <c r="S280" s="207">
        <f>+AC264</f>
        <v>517289.25600000145</v>
      </c>
      <c r="T280" s="208">
        <f>+BB264</f>
        <v>7184.5730000000076</v>
      </c>
      <c r="U280" s="206">
        <f t="shared" si="291"/>
        <v>524473.82900000142</v>
      </c>
      <c r="V280" s="31"/>
      <c r="W280" s="31"/>
      <c r="X280" s="31"/>
      <c r="Y280" s="31"/>
      <c r="AD280" s="190"/>
      <c r="AE280" s="190"/>
      <c r="AF280" s="259"/>
      <c r="AG280" s="190"/>
      <c r="AH280" s="190"/>
      <c r="AI280" s="259"/>
      <c r="AJ280" s="95"/>
      <c r="AK280" s="95"/>
      <c r="AL280" s="95"/>
      <c r="AM280" s="95"/>
      <c r="AN280" s="95"/>
      <c r="AO280" s="95"/>
      <c r="AP280" s="95"/>
      <c r="AQ280" s="95"/>
      <c r="AR280" s="147"/>
      <c r="AS280" s="67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</row>
    <row r="281" spans="1:81" s="33" customFormat="1" ht="13.8" thickBot="1" x14ac:dyDescent="0.3">
      <c r="A281" s="121" t="s">
        <v>11</v>
      </c>
      <c r="B281" s="121"/>
      <c r="C281" s="121"/>
      <c r="D281" s="128"/>
      <c r="E281" s="121" t="s">
        <v>376</v>
      </c>
      <c r="F281" s="121"/>
      <c r="G281" s="121"/>
      <c r="I281" s="150"/>
      <c r="K281" s="150"/>
      <c r="L281" s="150"/>
      <c r="M281" s="150"/>
      <c r="N281" s="150"/>
      <c r="O281" s="63"/>
      <c r="P281" s="150"/>
      <c r="Q281" s="62"/>
      <c r="R281" s="133" t="s">
        <v>363</v>
      </c>
      <c r="S281" s="207">
        <f>SUM(S276:S280)</f>
        <v>32244412.125888497</v>
      </c>
      <c r="T281" s="208">
        <f>SUM(T276:T280)</f>
        <v>447839.05730400764</v>
      </c>
      <c r="U281" s="209">
        <f t="shared" si="291"/>
        <v>32692251.183192503</v>
      </c>
      <c r="V281" s="31"/>
      <c r="W281" s="31"/>
      <c r="X281" s="31"/>
      <c r="Y281" s="31"/>
      <c r="AD281" s="190"/>
      <c r="AE281" s="190"/>
      <c r="AF281" s="259"/>
      <c r="AG281" s="190"/>
      <c r="AH281" s="190"/>
      <c r="AI281" s="259"/>
      <c r="AJ281" s="95"/>
      <c r="AK281" s="95"/>
      <c r="AL281" s="95"/>
      <c r="AM281" s="95"/>
      <c r="AN281" s="95"/>
      <c r="AO281" s="95"/>
      <c r="AP281" s="95"/>
      <c r="AQ281" s="95"/>
      <c r="AR281" s="147"/>
      <c r="AS281" s="67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</row>
    <row r="282" spans="1:81" s="33" customFormat="1" x14ac:dyDescent="0.25">
      <c r="A282" s="121" t="s">
        <v>377</v>
      </c>
      <c r="B282" s="121"/>
      <c r="C282" s="121"/>
      <c r="D282" s="128"/>
      <c r="E282" s="121" t="s">
        <v>378</v>
      </c>
      <c r="F282" s="121"/>
      <c r="G282" s="121"/>
      <c r="I282" s="150"/>
      <c r="K282" s="150"/>
      <c r="L282" s="150"/>
      <c r="M282" s="150"/>
      <c r="N282" s="150"/>
      <c r="O282" s="63"/>
      <c r="P282" s="150"/>
      <c r="Q282" s="62"/>
      <c r="R282" s="131"/>
      <c r="S282" s="191"/>
      <c r="T282" s="205"/>
      <c r="U282" s="206"/>
      <c r="V282" s="31"/>
      <c r="W282" s="31"/>
      <c r="X282" s="31"/>
      <c r="Y282" s="31"/>
      <c r="AD282" s="190"/>
      <c r="AE282" s="190"/>
      <c r="AF282" s="259"/>
      <c r="AG282" s="190"/>
      <c r="AH282" s="190"/>
      <c r="AI282" s="259"/>
      <c r="AJ282" s="95"/>
      <c r="AK282" s="95"/>
      <c r="AL282" s="95"/>
      <c r="AM282" s="95"/>
      <c r="AN282" s="95"/>
      <c r="AO282" s="95"/>
      <c r="AP282" s="95"/>
      <c r="AQ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</row>
    <row r="283" spans="1:81" s="33" customFormat="1" ht="13.8" thickBot="1" x14ac:dyDescent="0.3">
      <c r="A283" s="121" t="s">
        <v>379</v>
      </c>
      <c r="B283" s="121"/>
      <c r="C283" s="121"/>
      <c r="D283" s="128"/>
      <c r="E283" s="121" t="s">
        <v>380</v>
      </c>
      <c r="F283" s="121"/>
      <c r="G283" s="121"/>
      <c r="I283" s="150"/>
      <c r="K283" s="150"/>
      <c r="L283" s="150"/>
      <c r="M283" s="150"/>
      <c r="N283" s="150"/>
      <c r="O283" s="63"/>
      <c r="P283" s="150"/>
      <c r="Q283" s="62"/>
      <c r="R283" s="131"/>
      <c r="S283" s="191"/>
      <c r="T283" s="205"/>
      <c r="U283" s="206"/>
      <c r="V283" s="31"/>
      <c r="W283" s="31"/>
      <c r="X283" s="31"/>
      <c r="Y283" s="31"/>
      <c r="AD283" s="190"/>
      <c r="AE283" s="190"/>
      <c r="AF283" s="259"/>
      <c r="AG283" s="190"/>
      <c r="AH283" s="190"/>
      <c r="AI283" s="259"/>
      <c r="AJ283" s="95"/>
      <c r="AK283" s="95"/>
      <c r="AL283" s="95"/>
      <c r="AM283" s="95"/>
      <c r="AN283" s="95"/>
      <c r="AO283" s="95"/>
      <c r="AP283" s="95"/>
      <c r="AQ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</row>
    <row r="284" spans="1:81" s="33" customFormat="1" x14ac:dyDescent="0.25">
      <c r="A284" s="121" t="s">
        <v>14</v>
      </c>
      <c r="B284" s="121"/>
      <c r="C284" s="121"/>
      <c r="D284" s="128"/>
      <c r="E284" s="121" t="s">
        <v>381</v>
      </c>
      <c r="F284" s="121"/>
      <c r="G284" s="121"/>
      <c r="I284" s="150"/>
      <c r="K284" s="150"/>
      <c r="L284" s="150"/>
      <c r="M284" s="150"/>
      <c r="N284" s="150"/>
      <c r="O284" s="63"/>
      <c r="P284" s="150"/>
      <c r="Q284" s="62"/>
      <c r="R284" s="134" t="s">
        <v>382</v>
      </c>
      <c r="S284" s="210">
        <f>+AN264</f>
        <v>474000</v>
      </c>
      <c r="T284" s="205"/>
      <c r="U284" s="206"/>
      <c r="V284" s="31"/>
      <c r="W284" s="31"/>
      <c r="X284" s="31"/>
      <c r="Y284" s="31"/>
      <c r="AD284" s="190"/>
      <c r="AE284" s="190"/>
      <c r="AF284" s="259"/>
      <c r="AG284" s="190"/>
      <c r="AH284" s="190"/>
      <c r="AI284" s="259"/>
      <c r="AJ284" s="95"/>
      <c r="AK284" s="95"/>
      <c r="AL284" s="95"/>
      <c r="AM284" s="95"/>
      <c r="AN284" s="95"/>
      <c r="AO284" s="95"/>
      <c r="AP284" s="95"/>
      <c r="AQ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</row>
    <row r="285" spans="1:81" s="33" customFormat="1" x14ac:dyDescent="0.25">
      <c r="A285" s="121" t="s">
        <v>383</v>
      </c>
      <c r="B285" s="121"/>
      <c r="C285" s="121"/>
      <c r="D285" s="128"/>
      <c r="E285" s="121" t="s">
        <v>384</v>
      </c>
      <c r="F285" s="121"/>
      <c r="G285" s="121"/>
      <c r="I285" s="150"/>
      <c r="K285" s="150"/>
      <c r="L285" s="150"/>
      <c r="M285" s="150"/>
      <c r="N285" s="150"/>
      <c r="O285" s="63"/>
      <c r="P285" s="150"/>
      <c r="Q285" s="62"/>
      <c r="R285" s="136" t="s">
        <v>385</v>
      </c>
      <c r="S285" s="211">
        <f>+AO264</f>
        <v>22200</v>
      </c>
      <c r="T285" s="205"/>
      <c r="U285" s="206"/>
      <c r="V285" s="31"/>
      <c r="W285" s="31"/>
      <c r="X285" s="31"/>
      <c r="Y285" s="31"/>
      <c r="AD285" s="190"/>
      <c r="AE285" s="190"/>
      <c r="AF285" s="259"/>
      <c r="AG285" s="190"/>
      <c r="AH285" s="190"/>
      <c r="AI285" s="259"/>
      <c r="AJ285" s="95"/>
      <c r="AK285" s="95"/>
      <c r="AL285" s="95"/>
      <c r="AM285" s="95"/>
      <c r="AN285" s="95"/>
      <c r="AO285" s="95"/>
      <c r="AP285" s="95"/>
      <c r="AQ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</row>
    <row r="286" spans="1:81" s="33" customFormat="1" ht="13.8" thickBot="1" x14ac:dyDescent="0.3">
      <c r="A286" s="121" t="s">
        <v>16</v>
      </c>
      <c r="B286" s="121"/>
      <c r="C286" s="121"/>
      <c r="D286" s="128"/>
      <c r="E286" s="121" t="s">
        <v>386</v>
      </c>
      <c r="F286" s="121"/>
      <c r="G286" s="121"/>
      <c r="I286" s="150"/>
      <c r="K286" s="150"/>
      <c r="L286" s="150"/>
      <c r="M286" s="150"/>
      <c r="N286" s="150"/>
      <c r="O286" s="63"/>
      <c r="P286" s="150"/>
      <c r="Q286" s="62"/>
      <c r="R286" s="136" t="s">
        <v>387</v>
      </c>
      <c r="S286" s="212">
        <f>+AP264</f>
        <v>816000</v>
      </c>
      <c r="T286" s="205"/>
      <c r="U286" s="206"/>
      <c r="V286" s="31"/>
      <c r="W286" s="31"/>
      <c r="X286" s="31"/>
      <c r="Y286" s="31"/>
      <c r="AD286" s="190"/>
      <c r="AE286" s="190"/>
      <c r="AF286" s="259"/>
      <c r="AG286" s="190"/>
      <c r="AH286" s="190"/>
      <c r="AI286" s="259"/>
      <c r="AJ286" s="95"/>
      <c r="AK286" s="95"/>
      <c r="AL286" s="95"/>
      <c r="AM286" s="95"/>
      <c r="AN286" s="95"/>
      <c r="AO286" s="95"/>
      <c r="AP286" s="95"/>
      <c r="AQ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</row>
    <row r="287" spans="1:81" s="33" customFormat="1" x14ac:dyDescent="0.25">
      <c r="A287" s="121" t="s">
        <v>41</v>
      </c>
      <c r="B287" s="121"/>
      <c r="C287" s="121"/>
      <c r="D287" s="128"/>
      <c r="E287" s="121" t="s">
        <v>388</v>
      </c>
      <c r="F287" s="121"/>
      <c r="G287" s="121"/>
      <c r="I287" s="150"/>
      <c r="K287" s="150"/>
      <c r="L287" s="150"/>
      <c r="M287" s="150"/>
      <c r="N287" s="150"/>
      <c r="O287" s="63"/>
      <c r="P287" s="150"/>
      <c r="Q287" s="62"/>
      <c r="R287" s="136" t="s">
        <v>389</v>
      </c>
      <c r="S287" s="211">
        <f>+S284+S285+S286</f>
        <v>1312200</v>
      </c>
      <c r="T287" s="205"/>
      <c r="U287" s="206"/>
      <c r="V287" s="31"/>
      <c r="W287" s="31"/>
      <c r="X287" s="31"/>
      <c r="Y287" s="31"/>
      <c r="AD287" s="190"/>
      <c r="AE287" s="190"/>
      <c r="AF287" s="259"/>
      <c r="AG287" s="190"/>
      <c r="AH287" s="190"/>
      <c r="AI287" s="259"/>
      <c r="AJ287" s="95"/>
      <c r="AK287" s="95"/>
      <c r="AL287" s="95"/>
      <c r="AM287" s="95"/>
      <c r="AN287" s="95"/>
      <c r="AO287" s="95"/>
      <c r="AP287" s="95"/>
      <c r="AQ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</row>
    <row r="288" spans="1:81" s="33" customFormat="1" x14ac:dyDescent="0.25">
      <c r="A288" s="121" t="s">
        <v>390</v>
      </c>
      <c r="B288" s="121"/>
      <c r="C288" s="121"/>
      <c r="D288" s="128"/>
      <c r="E288" s="121" t="s">
        <v>391</v>
      </c>
      <c r="F288" s="121"/>
      <c r="G288" s="121"/>
      <c r="I288" s="150"/>
      <c r="K288" s="150"/>
      <c r="L288" s="150"/>
      <c r="M288" s="150"/>
      <c r="N288" s="150"/>
      <c r="O288" s="63"/>
      <c r="P288" s="150"/>
      <c r="Q288" s="62"/>
      <c r="R288" s="136"/>
      <c r="S288" s="211"/>
      <c r="T288" s="205"/>
      <c r="U288" s="206"/>
      <c r="V288" s="31"/>
      <c r="W288" s="31"/>
      <c r="X288" s="31"/>
      <c r="Y288" s="31"/>
      <c r="AD288" s="190"/>
      <c r="AE288" s="190"/>
      <c r="AF288" s="259"/>
      <c r="AG288" s="190"/>
      <c r="AH288" s="190"/>
      <c r="AI288" s="259"/>
      <c r="AJ288" s="95"/>
      <c r="AK288" s="95"/>
      <c r="AL288" s="95"/>
      <c r="AM288" s="95"/>
      <c r="AN288" s="95"/>
      <c r="AO288" s="95"/>
      <c r="AP288" s="95"/>
      <c r="AQ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</row>
    <row r="289" spans="1:81" s="33" customFormat="1" x14ac:dyDescent="0.25">
      <c r="A289" s="121" t="s">
        <v>392</v>
      </c>
      <c r="B289" s="121"/>
      <c r="C289" s="121"/>
      <c r="D289" s="128"/>
      <c r="E289" s="121" t="s">
        <v>393</v>
      </c>
      <c r="F289" s="121"/>
      <c r="G289" s="121"/>
      <c r="I289" s="150"/>
      <c r="K289" s="150"/>
      <c r="L289" s="150"/>
      <c r="M289" s="150"/>
      <c r="N289" s="150"/>
      <c r="O289" s="63"/>
      <c r="P289" s="150"/>
      <c r="Q289" s="62"/>
      <c r="R289" s="136" t="s">
        <v>394</v>
      </c>
      <c r="S289" s="211">
        <f>+AK264</f>
        <v>1000000</v>
      </c>
      <c r="T289" s="205"/>
      <c r="U289" s="206"/>
      <c r="V289" s="31"/>
      <c r="W289" s="31"/>
      <c r="X289" s="31"/>
      <c r="Y289" s="31"/>
      <c r="AD289" s="190"/>
      <c r="AE289" s="190"/>
      <c r="AF289" s="259"/>
      <c r="AG289" s="190"/>
      <c r="AH289" s="190"/>
      <c r="AI289" s="259"/>
      <c r="AJ289" s="95"/>
      <c r="AK289" s="95"/>
      <c r="AL289" s="95"/>
      <c r="AM289" s="95"/>
      <c r="AN289" s="95"/>
      <c r="AO289" s="95"/>
      <c r="AP289" s="95"/>
      <c r="AQ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</row>
    <row r="290" spans="1:81" s="33" customFormat="1" x14ac:dyDescent="0.25">
      <c r="A290" s="121" t="s">
        <v>395</v>
      </c>
      <c r="B290" s="121"/>
      <c r="C290" s="121"/>
      <c r="D290" s="128"/>
      <c r="E290" s="121" t="s">
        <v>396</v>
      </c>
      <c r="F290" s="121"/>
      <c r="G290" s="121"/>
      <c r="I290" s="150"/>
      <c r="K290" s="150"/>
      <c r="L290" s="150"/>
      <c r="M290" s="150"/>
      <c r="N290" s="150"/>
      <c r="O290" s="63"/>
      <c r="P290" s="150"/>
      <c r="Q290" s="62"/>
      <c r="R290" s="136" t="s">
        <v>397</v>
      </c>
      <c r="S290" s="211">
        <f>+AL264</f>
        <v>3200000</v>
      </c>
      <c r="T290" s="205"/>
      <c r="U290" s="206"/>
      <c r="V290" s="31"/>
      <c r="W290" s="31"/>
      <c r="X290" s="31"/>
      <c r="Y290" s="31"/>
      <c r="AD290" s="190"/>
      <c r="AE290" s="190"/>
      <c r="AF290" s="259"/>
      <c r="AG290" s="190"/>
      <c r="AH290" s="190"/>
      <c r="AI290" s="259"/>
      <c r="AJ290" s="95"/>
      <c r="AK290" s="95"/>
      <c r="AL290" s="95"/>
      <c r="AM290" s="95"/>
      <c r="AN290" s="95"/>
      <c r="AO290" s="95"/>
      <c r="AP290" s="95"/>
      <c r="AQ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</row>
    <row r="291" spans="1:81" s="33" customFormat="1" ht="13.8" thickBot="1" x14ac:dyDescent="0.3">
      <c r="A291" s="121" t="s">
        <v>398</v>
      </c>
      <c r="B291" s="121"/>
      <c r="C291" s="121"/>
      <c r="D291" s="128"/>
      <c r="E291" s="121" t="s">
        <v>399</v>
      </c>
      <c r="F291" s="121"/>
      <c r="G291" s="121"/>
      <c r="I291" s="150"/>
      <c r="K291" s="150"/>
      <c r="L291" s="150"/>
      <c r="M291" s="150"/>
      <c r="N291" s="150"/>
      <c r="O291" s="63"/>
      <c r="P291" s="150"/>
      <c r="Q291" s="62"/>
      <c r="R291" s="136" t="s">
        <v>400</v>
      </c>
      <c r="S291" s="212">
        <f>+AM264</f>
        <v>36000</v>
      </c>
      <c r="T291" s="205"/>
      <c r="U291" s="206"/>
      <c r="V291" s="31"/>
      <c r="W291" s="31"/>
      <c r="X291" s="31"/>
      <c r="Y291" s="31"/>
      <c r="AD291" s="190"/>
      <c r="AE291" s="190"/>
      <c r="AF291" s="259"/>
      <c r="AG291" s="190"/>
      <c r="AH291" s="190"/>
      <c r="AI291" s="259"/>
      <c r="AJ291" s="95"/>
      <c r="AK291" s="95"/>
      <c r="AL291" s="95"/>
      <c r="AM291" s="95"/>
      <c r="AN291" s="95"/>
      <c r="AO291" s="95"/>
      <c r="AP291" s="95"/>
      <c r="AQ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</row>
    <row r="292" spans="1:81" s="33" customFormat="1" ht="13.8" thickBot="1" x14ac:dyDescent="0.3">
      <c r="A292" s="121" t="s">
        <v>401</v>
      </c>
      <c r="B292" s="121"/>
      <c r="C292" s="121"/>
      <c r="D292" s="128"/>
      <c r="E292" s="121" t="s">
        <v>402</v>
      </c>
      <c r="F292" s="121"/>
      <c r="G292" s="121"/>
      <c r="I292" s="150"/>
      <c r="K292" s="150"/>
      <c r="L292" s="150"/>
      <c r="M292" s="150"/>
      <c r="N292" s="150"/>
      <c r="O292" s="63"/>
      <c r="P292" s="150"/>
      <c r="Q292" s="62"/>
      <c r="R292" s="139" t="s">
        <v>403</v>
      </c>
      <c r="S292" s="212">
        <f>+S289+S290+S291</f>
        <v>4236000</v>
      </c>
      <c r="T292" s="208"/>
      <c r="U292" s="213"/>
      <c r="V292" s="31"/>
      <c r="W292" s="31"/>
      <c r="X292" s="31"/>
      <c r="Y292" s="31"/>
      <c r="AD292" s="190"/>
      <c r="AE292" s="190"/>
      <c r="AF292" s="259"/>
      <c r="AG292" s="190"/>
      <c r="AH292" s="190"/>
      <c r="AI292" s="259"/>
      <c r="AJ292" s="95"/>
      <c r="AK292" s="95"/>
      <c r="AL292" s="95"/>
      <c r="AM292" s="95"/>
      <c r="AN292" s="95"/>
      <c r="AO292" s="95"/>
      <c r="AP292" s="95"/>
      <c r="AQ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</row>
    <row r="293" spans="1:81" s="33" customFormat="1" x14ac:dyDescent="0.25">
      <c r="A293" s="121" t="s">
        <v>404</v>
      </c>
      <c r="B293" s="121"/>
      <c r="C293" s="121"/>
      <c r="D293" s="128"/>
      <c r="E293" s="121" t="s">
        <v>405</v>
      </c>
      <c r="F293" s="121"/>
      <c r="G293" s="121"/>
      <c r="I293" s="150"/>
      <c r="K293" s="150"/>
      <c r="L293" s="150"/>
      <c r="M293" s="150"/>
      <c r="N293" s="150"/>
      <c r="O293" s="121"/>
      <c r="P293" s="150"/>
      <c r="Q293" s="150"/>
      <c r="S293" s="201"/>
      <c r="T293" s="201"/>
      <c r="U293" s="201"/>
      <c r="V293" s="31"/>
      <c r="W293" s="31"/>
      <c r="X293" s="31"/>
      <c r="Y293" s="31"/>
      <c r="AD293" s="190"/>
      <c r="AE293" s="190"/>
      <c r="AF293" s="259"/>
      <c r="AG293" s="190"/>
      <c r="AH293" s="190"/>
      <c r="AI293" s="259"/>
      <c r="AJ293" s="95"/>
      <c r="AK293" s="95"/>
      <c r="AL293" s="95"/>
      <c r="AM293" s="95"/>
      <c r="AN293" s="95"/>
      <c r="AO293" s="95"/>
      <c r="AP293" s="95"/>
      <c r="AQ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</row>
    <row r="294" spans="1:81" s="33" customFormat="1" x14ac:dyDescent="0.25">
      <c r="A294" s="121" t="s">
        <v>42</v>
      </c>
      <c r="B294" s="121"/>
      <c r="C294" s="121"/>
      <c r="D294" s="128"/>
      <c r="E294" s="121" t="s">
        <v>406</v>
      </c>
      <c r="F294" s="121"/>
      <c r="G294" s="121"/>
      <c r="I294" s="150"/>
      <c r="K294" s="150"/>
      <c r="L294" s="150"/>
      <c r="M294" s="150"/>
      <c r="N294" s="150"/>
      <c r="O294" s="121"/>
      <c r="P294" s="150"/>
      <c r="Q294" s="150"/>
      <c r="S294" s="201"/>
      <c r="T294" s="201"/>
      <c r="U294" s="201"/>
      <c r="V294" s="31"/>
      <c r="W294" s="31"/>
      <c r="X294" s="31"/>
      <c r="Y294" s="31"/>
      <c r="AD294" s="190"/>
      <c r="AE294" s="190"/>
      <c r="AF294" s="259"/>
      <c r="AG294" s="190"/>
      <c r="AH294" s="190"/>
      <c r="AI294" s="259"/>
      <c r="AJ294" s="95"/>
      <c r="AK294" s="95"/>
      <c r="AL294" s="95"/>
      <c r="AM294" s="95"/>
      <c r="AN294" s="95"/>
      <c r="AO294" s="95"/>
      <c r="AP294" s="95"/>
      <c r="AQ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</row>
    <row r="295" spans="1:81" s="33" customFormat="1" x14ac:dyDescent="0.25">
      <c r="A295" s="121" t="s">
        <v>407</v>
      </c>
      <c r="B295" s="121"/>
      <c r="C295" s="121"/>
      <c r="D295" s="128"/>
      <c r="E295" s="121" t="s">
        <v>408</v>
      </c>
      <c r="F295" s="121"/>
      <c r="G295" s="121"/>
      <c r="I295" s="150"/>
      <c r="K295" s="150"/>
      <c r="L295" s="150"/>
      <c r="M295" s="150"/>
      <c r="N295" s="150"/>
      <c r="O295" s="121"/>
      <c r="P295" s="150"/>
      <c r="Q295" s="150"/>
      <c r="S295" s="201"/>
      <c r="T295" s="201"/>
      <c r="U295" s="201"/>
      <c r="V295" s="31"/>
      <c r="W295" s="31"/>
      <c r="X295" s="31"/>
      <c r="Y295" s="31"/>
      <c r="AD295" s="190"/>
      <c r="AE295" s="190"/>
      <c r="AF295" s="259"/>
      <c r="AG295" s="190"/>
      <c r="AH295" s="190"/>
      <c r="AI295" s="259"/>
      <c r="AJ295" s="95"/>
      <c r="AK295" s="95"/>
      <c r="AL295" s="95"/>
      <c r="AM295" s="95"/>
      <c r="AN295" s="95"/>
      <c r="AO295" s="95"/>
      <c r="AP295" s="95"/>
      <c r="AQ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</row>
    <row r="296" spans="1:81" s="33" customFormat="1" x14ac:dyDescent="0.25">
      <c r="A296" s="121" t="s">
        <v>409</v>
      </c>
      <c r="B296" s="121"/>
      <c r="C296" s="121"/>
      <c r="D296" s="128"/>
      <c r="E296" s="121" t="s">
        <v>410</v>
      </c>
      <c r="F296" s="121"/>
      <c r="G296" s="121"/>
      <c r="I296" s="150"/>
      <c r="K296" s="150"/>
      <c r="L296" s="150"/>
      <c r="M296" s="150"/>
      <c r="N296" s="150"/>
      <c r="O296" s="121"/>
      <c r="P296" s="150"/>
      <c r="Q296" s="150"/>
      <c r="S296" s="201"/>
      <c r="T296" s="201"/>
      <c r="U296" s="201"/>
      <c r="V296" s="31"/>
      <c r="W296" s="31"/>
      <c r="X296" s="31"/>
      <c r="Y296" s="31"/>
      <c r="AD296" s="191"/>
      <c r="AE296" s="191"/>
      <c r="AF296" s="260"/>
      <c r="AG296" s="191"/>
      <c r="AH296" s="191"/>
      <c r="AI296" s="260"/>
      <c r="AJ296" s="95"/>
      <c r="AK296" s="55"/>
      <c r="AL296" s="55"/>
      <c r="AM296" s="95"/>
      <c r="AN296" s="95"/>
      <c r="AO296" s="95"/>
      <c r="AP296" s="95"/>
      <c r="AQ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</row>
    <row r="297" spans="1:81" s="33" customFormat="1" x14ac:dyDescent="0.25">
      <c r="A297" s="121" t="s">
        <v>411</v>
      </c>
      <c r="B297" s="121"/>
      <c r="C297" s="121"/>
      <c r="D297" s="128"/>
      <c r="E297" s="121" t="s">
        <v>412</v>
      </c>
      <c r="F297" s="121"/>
      <c r="G297" s="121"/>
      <c r="I297" s="150"/>
      <c r="K297" s="150"/>
      <c r="L297" s="150"/>
      <c r="M297" s="150"/>
      <c r="N297" s="150"/>
      <c r="O297" s="65"/>
      <c r="P297" s="41"/>
      <c r="Q297" s="152"/>
      <c r="R297" s="45"/>
      <c r="S297" s="191"/>
      <c r="T297" s="205"/>
      <c r="U297" s="192"/>
      <c r="V297" s="31"/>
      <c r="W297" s="31"/>
      <c r="X297" s="44"/>
      <c r="Y297" s="48"/>
      <c r="Z297" s="47"/>
      <c r="AA297" s="119"/>
      <c r="AB297" s="152"/>
      <c r="AC297" s="39"/>
      <c r="AD297" s="192"/>
      <c r="AE297" s="192"/>
      <c r="AF297" s="261"/>
      <c r="AG297" s="194"/>
      <c r="AH297" s="194"/>
      <c r="AI297" s="263"/>
      <c r="AJ297" s="47"/>
      <c r="AK297" s="47"/>
      <c r="AL297" s="47"/>
      <c r="AM297" s="95"/>
      <c r="AN297" s="95"/>
      <c r="AO297" s="95"/>
      <c r="AP297" s="95"/>
      <c r="AQ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</row>
    <row r="298" spans="1:81" s="33" customFormat="1" x14ac:dyDescent="0.25">
      <c r="A298" s="121" t="s">
        <v>413</v>
      </c>
      <c r="B298" s="121"/>
      <c r="C298" s="121"/>
      <c r="D298" s="128"/>
      <c r="E298" s="121" t="s">
        <v>412</v>
      </c>
      <c r="F298" s="121"/>
      <c r="G298" s="121"/>
      <c r="I298" s="150"/>
      <c r="K298" s="150"/>
      <c r="L298" s="150"/>
      <c r="M298" s="150"/>
      <c r="N298" s="150"/>
      <c r="O298" s="314" t="s">
        <v>498</v>
      </c>
      <c r="P298" s="314"/>
      <c r="Q298" s="150"/>
      <c r="R298" s="315" t="s">
        <v>512</v>
      </c>
      <c r="S298" s="319"/>
      <c r="T298" s="319"/>
      <c r="U298" s="319"/>
      <c r="V298" s="31"/>
      <c r="W298" s="31"/>
      <c r="X298" s="313" t="s">
        <v>648</v>
      </c>
      <c r="Y298" s="313"/>
      <c r="Z298" s="313"/>
      <c r="AD298" s="320" t="s">
        <v>649</v>
      </c>
      <c r="AE298" s="320"/>
      <c r="AF298" s="320"/>
      <c r="AG298" s="320"/>
      <c r="AH298" s="320"/>
      <c r="AI298" s="320"/>
      <c r="AJ298" s="314"/>
      <c r="AK298" s="314"/>
      <c r="AL298" s="314"/>
      <c r="AM298" s="61"/>
      <c r="AN298" s="61"/>
      <c r="AO298" s="95"/>
      <c r="AP298" s="95"/>
      <c r="AQ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</row>
    <row r="299" spans="1:81" s="33" customFormat="1" x14ac:dyDescent="0.25">
      <c r="A299" s="121" t="s">
        <v>414</v>
      </c>
      <c r="B299" s="121"/>
      <c r="C299" s="121"/>
      <c r="D299" s="128"/>
      <c r="E299" s="121" t="s">
        <v>415</v>
      </c>
      <c r="F299" s="121"/>
      <c r="G299" s="121"/>
      <c r="I299" s="150"/>
      <c r="K299" s="150"/>
      <c r="L299" s="150"/>
      <c r="M299" s="150"/>
      <c r="N299" s="150"/>
      <c r="O299" s="303" t="s">
        <v>416</v>
      </c>
      <c r="P299" s="303"/>
      <c r="Q299" s="150"/>
      <c r="R299" s="303" t="s">
        <v>46</v>
      </c>
      <c r="S299" s="321"/>
      <c r="T299" s="321"/>
      <c r="U299" s="321"/>
      <c r="V299" s="31"/>
      <c r="W299" s="31"/>
      <c r="X299" s="31"/>
      <c r="Y299" s="31" t="s">
        <v>461</v>
      </c>
      <c r="Z299" s="95"/>
      <c r="AD299" s="190"/>
      <c r="AE299" s="190"/>
      <c r="AF299" s="259"/>
      <c r="AG299" s="321" t="s">
        <v>462</v>
      </c>
      <c r="AH299" s="321"/>
      <c r="AI299" s="321"/>
      <c r="AJ299" s="303"/>
      <c r="AK299" s="303"/>
      <c r="AL299" s="118"/>
      <c r="AM299" s="61"/>
      <c r="AN299" s="61"/>
      <c r="AO299" s="95"/>
      <c r="AP299" s="95"/>
      <c r="AQ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</row>
    <row r="300" spans="1:81" x14ac:dyDescent="0.25">
      <c r="AL300" s="95" t="s">
        <v>485</v>
      </c>
    </row>
    <row r="306" spans="1:45" x14ac:dyDescent="0.25">
      <c r="A306" s="95"/>
      <c r="B306" s="95"/>
      <c r="C306" s="95"/>
      <c r="D306" s="95"/>
      <c r="E306" s="95"/>
      <c r="F306" s="95"/>
      <c r="G306" s="95"/>
      <c r="H306" s="95"/>
      <c r="K306" s="95"/>
      <c r="L306" s="95"/>
      <c r="M306" s="95"/>
      <c r="N306" s="95"/>
      <c r="O306" s="95"/>
      <c r="P306" s="95"/>
      <c r="Q306" s="95"/>
      <c r="S306" s="193"/>
      <c r="T306" s="193"/>
      <c r="U306" s="193"/>
      <c r="V306" s="95"/>
      <c r="W306" s="95"/>
      <c r="X306" s="95"/>
      <c r="Y306" s="95"/>
      <c r="Z306" s="95"/>
      <c r="AA306" s="95"/>
      <c r="AB306" s="95"/>
      <c r="AC306" s="95"/>
      <c r="AD306" s="193"/>
      <c r="AE306" s="193"/>
      <c r="AF306" s="262"/>
      <c r="AG306" s="193"/>
      <c r="AH306" s="193"/>
      <c r="AI306" s="262"/>
      <c r="AR306" s="33"/>
      <c r="AS306" s="95"/>
    </row>
    <row r="307" spans="1:45" x14ac:dyDescent="0.25">
      <c r="A307" s="95"/>
      <c r="B307" s="95"/>
      <c r="C307" s="95"/>
      <c r="D307" s="95"/>
      <c r="E307" s="95"/>
      <c r="F307" s="95"/>
      <c r="G307" s="95"/>
      <c r="H307" s="95"/>
      <c r="K307" s="95"/>
      <c r="L307" s="95"/>
      <c r="M307" s="95"/>
      <c r="N307" s="95"/>
      <c r="O307" s="95"/>
      <c r="P307" s="95"/>
      <c r="Q307" s="95"/>
      <c r="S307" s="193"/>
      <c r="T307" s="193"/>
      <c r="U307" s="193"/>
      <c r="V307" s="95"/>
      <c r="W307" s="95"/>
      <c r="X307" s="95"/>
      <c r="Y307" s="95"/>
      <c r="Z307" s="95"/>
      <c r="AA307" s="95"/>
      <c r="AB307" s="95"/>
      <c r="AC307" s="95"/>
      <c r="AD307" s="193"/>
      <c r="AE307" s="193"/>
      <c r="AF307" s="262"/>
      <c r="AG307" s="193"/>
      <c r="AH307" s="193"/>
      <c r="AI307" s="262"/>
      <c r="AR307" s="33"/>
      <c r="AS307" s="95"/>
    </row>
    <row r="308" spans="1:45" x14ac:dyDescent="0.25">
      <c r="A308" s="95"/>
      <c r="B308" s="95"/>
      <c r="C308" s="95"/>
      <c r="D308" s="95"/>
      <c r="E308" s="95"/>
      <c r="F308" s="95"/>
      <c r="G308" s="95"/>
      <c r="H308" s="95"/>
      <c r="K308" s="95"/>
      <c r="L308" s="95"/>
      <c r="M308" s="95"/>
      <c r="N308" s="95"/>
      <c r="O308" s="95"/>
      <c r="P308" s="95"/>
      <c r="Q308" s="95"/>
      <c r="S308" s="193"/>
      <c r="T308" s="193"/>
      <c r="U308" s="193"/>
      <c r="V308" s="95"/>
      <c r="W308" s="95"/>
      <c r="X308" s="95"/>
      <c r="Y308" s="95"/>
      <c r="Z308" s="95"/>
      <c r="AA308" s="95"/>
      <c r="AB308" s="95"/>
      <c r="AC308" s="95"/>
      <c r="AD308" s="193"/>
      <c r="AE308" s="193"/>
      <c r="AF308" s="262"/>
      <c r="AG308" s="193"/>
      <c r="AH308" s="193"/>
      <c r="AI308" s="262"/>
      <c r="AR308" s="33"/>
      <c r="AS308" s="95"/>
    </row>
    <row r="309" spans="1:45" x14ac:dyDescent="0.25">
      <c r="A309" s="95"/>
      <c r="B309" s="95"/>
      <c r="C309" s="95"/>
      <c r="D309" s="95"/>
      <c r="E309" s="95"/>
      <c r="F309" s="95"/>
      <c r="G309" s="95"/>
      <c r="H309" s="95"/>
      <c r="K309" s="95"/>
      <c r="L309" s="95"/>
      <c r="M309" s="95"/>
      <c r="N309" s="95"/>
      <c r="O309" s="95"/>
      <c r="P309" s="95"/>
      <c r="Q309" s="95"/>
      <c r="S309" s="193"/>
      <c r="T309" s="193"/>
      <c r="U309" s="193"/>
      <c r="V309" s="95"/>
      <c r="W309" s="95"/>
      <c r="X309" s="95"/>
      <c r="Y309" s="95"/>
      <c r="Z309" s="95"/>
      <c r="AA309" s="95"/>
      <c r="AB309" s="95"/>
      <c r="AC309" s="95"/>
      <c r="AD309" s="193"/>
      <c r="AE309" s="193"/>
      <c r="AF309" s="262"/>
      <c r="AG309" s="193"/>
      <c r="AH309" s="193"/>
      <c r="AI309" s="262"/>
      <c r="AR309" s="33"/>
      <c r="AS309" s="95"/>
    </row>
    <row r="310" spans="1:45" x14ac:dyDescent="0.25">
      <c r="A310" s="95"/>
      <c r="B310" s="95"/>
      <c r="C310" s="95"/>
      <c r="D310" s="95"/>
      <c r="E310" s="95"/>
      <c r="F310" s="95"/>
      <c r="G310" s="95"/>
      <c r="H310" s="95"/>
      <c r="K310" s="95"/>
      <c r="L310" s="95"/>
      <c r="M310" s="95"/>
      <c r="N310" s="95"/>
      <c r="O310" s="95"/>
      <c r="P310" s="95"/>
      <c r="Q310" s="95"/>
      <c r="S310" s="193"/>
      <c r="T310" s="193"/>
      <c r="U310" s="193"/>
      <c r="V310" s="95"/>
      <c r="W310" s="95"/>
      <c r="X310" s="95"/>
      <c r="Y310" s="95"/>
      <c r="Z310" s="95"/>
      <c r="AA310" s="95"/>
      <c r="AB310" s="95"/>
      <c r="AC310" s="95"/>
      <c r="AD310" s="193"/>
      <c r="AE310" s="193"/>
      <c r="AF310" s="262"/>
      <c r="AG310" s="193"/>
      <c r="AH310" s="193"/>
      <c r="AI310" s="262"/>
      <c r="AR310" s="33"/>
      <c r="AS310" s="95"/>
    </row>
    <row r="311" spans="1:45" x14ac:dyDescent="0.25">
      <c r="A311" s="95"/>
      <c r="B311" s="95"/>
      <c r="C311" s="95"/>
      <c r="D311" s="95"/>
      <c r="E311" s="95"/>
      <c r="F311" s="95"/>
      <c r="G311" s="95"/>
      <c r="H311" s="95"/>
      <c r="K311" s="95"/>
      <c r="L311" s="95"/>
      <c r="M311" s="95"/>
      <c r="N311" s="95"/>
      <c r="O311" s="95"/>
      <c r="P311" s="95"/>
      <c r="Q311" s="95"/>
      <c r="S311" s="193"/>
      <c r="T311" s="193"/>
      <c r="U311" s="193"/>
      <c r="V311" s="95"/>
      <c r="W311" s="95"/>
      <c r="X311" s="95"/>
      <c r="Y311" s="95"/>
      <c r="Z311" s="95"/>
      <c r="AA311" s="95"/>
      <c r="AB311" s="95"/>
      <c r="AC311" s="95"/>
      <c r="AD311" s="193"/>
      <c r="AE311" s="193"/>
      <c r="AF311" s="262"/>
      <c r="AG311" s="193"/>
      <c r="AH311" s="193"/>
      <c r="AI311" s="262"/>
      <c r="AR311" s="33"/>
      <c r="AS311" s="95"/>
    </row>
    <row r="312" spans="1:45" x14ac:dyDescent="0.25">
      <c r="A312" s="95"/>
      <c r="B312" s="95"/>
      <c r="C312" s="95"/>
      <c r="D312" s="95"/>
      <c r="E312" s="95"/>
      <c r="F312" s="95"/>
      <c r="G312" s="95"/>
      <c r="H312" s="95"/>
      <c r="K312" s="95"/>
      <c r="L312" s="95"/>
      <c r="M312" s="95"/>
      <c r="N312" s="95"/>
      <c r="O312" s="95"/>
      <c r="P312" s="95"/>
      <c r="Q312" s="95"/>
      <c r="S312" s="193"/>
      <c r="T312" s="193"/>
      <c r="U312" s="193"/>
      <c r="V312" s="95"/>
      <c r="W312" s="95"/>
      <c r="X312" s="95"/>
      <c r="Y312" s="95"/>
      <c r="Z312" s="95"/>
      <c r="AA312" s="95"/>
      <c r="AB312" s="95"/>
      <c r="AC312" s="95"/>
      <c r="AD312" s="193"/>
      <c r="AE312" s="193"/>
      <c r="AF312" s="262"/>
      <c r="AG312" s="193"/>
      <c r="AH312" s="193"/>
      <c r="AI312" s="262"/>
      <c r="AR312" s="33"/>
      <c r="AS312" s="95"/>
    </row>
    <row r="313" spans="1:45" x14ac:dyDescent="0.25">
      <c r="A313" s="95"/>
      <c r="B313" s="95"/>
      <c r="C313" s="95"/>
      <c r="D313" s="95"/>
      <c r="E313" s="95"/>
      <c r="F313" s="95"/>
      <c r="G313" s="95"/>
      <c r="H313" s="95"/>
      <c r="K313" s="95"/>
      <c r="L313" s="95"/>
      <c r="M313" s="95"/>
      <c r="N313" s="95"/>
      <c r="O313" s="95"/>
      <c r="P313" s="95"/>
      <c r="Q313" s="95"/>
      <c r="S313" s="193"/>
      <c r="T313" s="193"/>
      <c r="U313" s="193"/>
      <c r="V313" s="95"/>
      <c r="W313" s="95"/>
      <c r="X313" s="95"/>
      <c r="Y313" s="95"/>
      <c r="Z313" s="95"/>
      <c r="AA313" s="95"/>
      <c r="AB313" s="95"/>
      <c r="AC313" s="95"/>
      <c r="AD313" s="193"/>
      <c r="AE313" s="193"/>
      <c r="AF313" s="262"/>
      <c r="AG313" s="193"/>
      <c r="AH313" s="193"/>
      <c r="AI313" s="262"/>
      <c r="AR313" s="33"/>
      <c r="AS313" s="95"/>
    </row>
    <row r="314" spans="1:45" x14ac:dyDescent="0.25">
      <c r="A314" s="95"/>
      <c r="B314" s="95"/>
      <c r="C314" s="95"/>
      <c r="D314" s="95"/>
      <c r="E314" s="95"/>
      <c r="F314" s="95"/>
      <c r="G314" s="95"/>
      <c r="H314" s="95"/>
      <c r="K314" s="95"/>
      <c r="L314" s="95"/>
      <c r="M314" s="95"/>
      <c r="N314" s="95"/>
      <c r="O314" s="95"/>
      <c r="P314" s="95"/>
      <c r="Q314" s="95"/>
      <c r="S314" s="193"/>
      <c r="T314" s="193"/>
      <c r="U314" s="193"/>
      <c r="V314" s="95"/>
      <c r="W314" s="95"/>
      <c r="X314" s="95"/>
      <c r="Y314" s="95"/>
      <c r="Z314" s="95"/>
      <c r="AA314" s="95"/>
      <c r="AB314" s="95"/>
      <c r="AC314" s="95"/>
      <c r="AD314" s="193"/>
      <c r="AE314" s="193"/>
      <c r="AF314" s="262"/>
      <c r="AG314" s="193"/>
      <c r="AH314" s="193"/>
      <c r="AI314" s="262"/>
      <c r="AR314" s="33"/>
      <c r="AS314" s="95"/>
    </row>
    <row r="315" spans="1:45" x14ac:dyDescent="0.25">
      <c r="A315" s="95"/>
      <c r="B315" s="95"/>
      <c r="C315" s="95"/>
      <c r="D315" s="95"/>
      <c r="E315" s="95"/>
      <c r="F315" s="95"/>
      <c r="G315" s="95"/>
      <c r="H315" s="95"/>
      <c r="K315" s="95"/>
      <c r="L315" s="95"/>
      <c r="M315" s="95"/>
      <c r="N315" s="95"/>
      <c r="O315" s="95"/>
      <c r="P315" s="95"/>
      <c r="Q315" s="95"/>
      <c r="S315" s="193"/>
      <c r="T315" s="193"/>
      <c r="U315" s="193"/>
      <c r="V315" s="95"/>
      <c r="W315" s="95"/>
      <c r="X315" s="95"/>
      <c r="Y315" s="95"/>
      <c r="Z315" s="95"/>
      <c r="AA315" s="95"/>
      <c r="AB315" s="95"/>
      <c r="AC315" s="95"/>
      <c r="AD315" s="193"/>
      <c r="AE315" s="193"/>
      <c r="AF315" s="262"/>
      <c r="AG315" s="193"/>
      <c r="AH315" s="193"/>
      <c r="AI315" s="262"/>
      <c r="AR315" s="33"/>
      <c r="AS315" s="95"/>
    </row>
    <row r="316" spans="1:45" x14ac:dyDescent="0.25">
      <c r="A316" s="95"/>
      <c r="B316" s="95"/>
      <c r="C316" s="95"/>
      <c r="D316" s="95"/>
      <c r="E316" s="95"/>
      <c r="F316" s="95"/>
      <c r="G316" s="95"/>
      <c r="H316" s="95"/>
      <c r="K316" s="95"/>
      <c r="L316" s="95"/>
      <c r="M316" s="95"/>
      <c r="N316" s="95"/>
      <c r="O316" s="95"/>
      <c r="P316" s="95"/>
      <c r="Q316" s="95"/>
      <c r="S316" s="193"/>
      <c r="T316" s="193"/>
      <c r="U316" s="193"/>
      <c r="V316" s="95"/>
      <c r="W316" s="95"/>
      <c r="X316" s="95"/>
      <c r="Y316" s="95"/>
      <c r="Z316" s="95"/>
      <c r="AA316" s="95"/>
      <c r="AB316" s="95"/>
      <c r="AC316" s="95"/>
      <c r="AD316" s="193"/>
      <c r="AE316" s="193"/>
      <c r="AF316" s="262"/>
      <c r="AG316" s="193"/>
      <c r="AH316" s="193"/>
      <c r="AI316" s="262"/>
      <c r="AR316" s="33"/>
      <c r="AS316" s="95"/>
    </row>
    <row r="317" spans="1:45" x14ac:dyDescent="0.25">
      <c r="A317" s="95"/>
      <c r="B317" s="95"/>
      <c r="C317" s="95"/>
      <c r="D317" s="95"/>
      <c r="E317" s="95"/>
      <c r="F317" s="95"/>
      <c r="G317" s="95"/>
      <c r="H317" s="95"/>
      <c r="K317" s="95"/>
      <c r="L317" s="95"/>
      <c r="M317" s="95"/>
      <c r="N317" s="95"/>
      <c r="O317" s="95"/>
      <c r="P317" s="95"/>
      <c r="Q317" s="95"/>
      <c r="S317" s="193"/>
      <c r="T317" s="193"/>
      <c r="U317" s="193"/>
      <c r="V317" s="95"/>
      <c r="W317" s="95"/>
      <c r="X317" s="95"/>
      <c r="Y317" s="95"/>
      <c r="Z317" s="95"/>
      <c r="AA317" s="95"/>
      <c r="AB317" s="95"/>
      <c r="AC317" s="95"/>
      <c r="AD317" s="193"/>
      <c r="AE317" s="193"/>
      <c r="AF317" s="262"/>
      <c r="AG317" s="193"/>
      <c r="AH317" s="193"/>
      <c r="AI317" s="262"/>
      <c r="AR317" s="33"/>
      <c r="AS317" s="95"/>
    </row>
    <row r="318" spans="1:45" x14ac:dyDescent="0.25">
      <c r="A318" s="95"/>
      <c r="B318" s="95"/>
      <c r="C318" s="95"/>
      <c r="D318" s="95"/>
      <c r="E318" s="95"/>
      <c r="F318" s="95"/>
      <c r="G318" s="95"/>
      <c r="H318" s="95"/>
      <c r="K318" s="95"/>
      <c r="L318" s="95"/>
      <c r="M318" s="95"/>
      <c r="N318" s="95"/>
      <c r="O318" s="95"/>
      <c r="P318" s="95"/>
      <c r="Q318" s="95"/>
      <c r="S318" s="193"/>
      <c r="T318" s="193"/>
      <c r="U318" s="193"/>
      <c r="V318" s="95"/>
      <c r="W318" s="95"/>
      <c r="X318" s="95"/>
      <c r="Y318" s="95"/>
      <c r="Z318" s="95"/>
      <c r="AA318" s="95"/>
      <c r="AB318" s="95"/>
      <c r="AC318" s="95"/>
      <c r="AD318" s="193"/>
      <c r="AE318" s="193"/>
      <c r="AF318" s="262"/>
      <c r="AG318" s="193"/>
      <c r="AH318" s="193"/>
      <c r="AI318" s="262"/>
      <c r="AR318" s="33"/>
      <c r="AS318" s="95"/>
    </row>
    <row r="319" spans="1:45" x14ac:dyDescent="0.25">
      <c r="A319" s="95"/>
      <c r="B319" s="95"/>
      <c r="C319" s="95"/>
      <c r="D319" s="95"/>
      <c r="E319" s="95"/>
      <c r="F319" s="95"/>
      <c r="G319" s="95"/>
      <c r="H319" s="95"/>
      <c r="K319" s="95"/>
      <c r="L319" s="95"/>
      <c r="M319" s="95"/>
      <c r="N319" s="95"/>
      <c r="O319" s="95"/>
      <c r="P319" s="95"/>
      <c r="Q319" s="95"/>
      <c r="S319" s="193"/>
      <c r="T319" s="193"/>
      <c r="U319" s="193"/>
      <c r="V319" s="95"/>
      <c r="W319" s="95"/>
      <c r="X319" s="95"/>
      <c r="Y319" s="95"/>
      <c r="Z319" s="95"/>
      <c r="AA319" s="95"/>
      <c r="AB319" s="95"/>
      <c r="AC319" s="95"/>
      <c r="AD319" s="193"/>
      <c r="AE319" s="193"/>
      <c r="AF319" s="262"/>
      <c r="AG319" s="193"/>
      <c r="AH319" s="193"/>
      <c r="AI319" s="262"/>
      <c r="AR319" s="33"/>
      <c r="AS319" s="95"/>
    </row>
    <row r="320" spans="1:45" x14ac:dyDescent="0.25">
      <c r="A320" s="95"/>
      <c r="B320" s="95"/>
      <c r="C320" s="95"/>
      <c r="D320" s="95"/>
      <c r="E320" s="95"/>
      <c r="F320" s="95"/>
      <c r="G320" s="95"/>
      <c r="H320" s="95"/>
      <c r="K320" s="95"/>
      <c r="L320" s="95"/>
      <c r="M320" s="95"/>
      <c r="N320" s="95"/>
      <c r="O320" s="95"/>
      <c r="P320" s="95"/>
      <c r="Q320" s="95"/>
      <c r="S320" s="193"/>
      <c r="T320" s="193"/>
      <c r="U320" s="193"/>
      <c r="V320" s="95"/>
      <c r="W320" s="95"/>
      <c r="X320" s="95"/>
      <c r="Y320" s="95"/>
      <c r="Z320" s="95"/>
      <c r="AA320" s="95"/>
      <c r="AB320" s="95"/>
      <c r="AC320" s="95"/>
      <c r="AD320" s="193"/>
      <c r="AE320" s="193"/>
      <c r="AF320" s="262"/>
      <c r="AG320" s="193"/>
      <c r="AH320" s="193"/>
      <c r="AI320" s="262"/>
      <c r="AR320" s="33"/>
      <c r="AS320" s="95"/>
    </row>
    <row r="321" spans="1:84" x14ac:dyDescent="0.25">
      <c r="A321" s="95"/>
      <c r="B321" s="95"/>
      <c r="C321" s="95"/>
      <c r="D321" s="95"/>
      <c r="E321" s="95"/>
      <c r="F321" s="95"/>
      <c r="G321" s="95"/>
      <c r="H321" s="95"/>
      <c r="K321" s="95"/>
      <c r="L321" s="95"/>
      <c r="M321" s="95"/>
      <c r="N321" s="95"/>
      <c r="O321" s="95"/>
      <c r="P321" s="95"/>
      <c r="Q321" s="95"/>
      <c r="S321" s="193"/>
      <c r="T321" s="193"/>
      <c r="U321" s="193"/>
      <c r="V321" s="95"/>
      <c r="W321" s="95"/>
      <c r="X321" s="95"/>
      <c r="Y321" s="95"/>
      <c r="Z321" s="95"/>
      <c r="AA321" s="95"/>
      <c r="AB321" s="95"/>
      <c r="AC321" s="95"/>
      <c r="AD321" s="193"/>
      <c r="AE321" s="193"/>
      <c r="AF321" s="262"/>
      <c r="AG321" s="193"/>
      <c r="AH321" s="193"/>
      <c r="AI321" s="262"/>
      <c r="AR321" s="33"/>
      <c r="AS321" s="95"/>
    </row>
    <row r="327" spans="1:84" s="43" customFormat="1" x14ac:dyDescent="0.25">
      <c r="A327" s="152"/>
      <c r="B327" s="152"/>
      <c r="C327" s="152"/>
      <c r="D327" s="152"/>
      <c r="E327" s="152"/>
      <c r="F327" s="62"/>
      <c r="G327" s="62"/>
      <c r="I327" s="152"/>
      <c r="K327" s="152"/>
      <c r="L327" s="152"/>
      <c r="M327" s="152"/>
      <c r="N327" s="152"/>
      <c r="O327" s="63"/>
      <c r="P327" s="152"/>
      <c r="Q327" s="152"/>
      <c r="S327" s="205"/>
      <c r="T327" s="205"/>
      <c r="U327" s="205"/>
      <c r="V327" s="39"/>
      <c r="W327" s="39"/>
      <c r="X327" s="39"/>
      <c r="Y327" s="39"/>
      <c r="AD327" s="191"/>
      <c r="AE327" s="191"/>
      <c r="AF327" s="260"/>
      <c r="AG327" s="191"/>
      <c r="AH327" s="191"/>
      <c r="AI327" s="260"/>
      <c r="AR327" s="68"/>
      <c r="AS327" s="68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D327" s="95"/>
      <c r="CE327" s="95"/>
      <c r="CF327" s="95"/>
    </row>
    <row r="328" spans="1:84" s="43" customFormat="1" x14ac:dyDescent="0.25">
      <c r="A328" s="152"/>
      <c r="B328" s="152"/>
      <c r="C328" s="152"/>
      <c r="D328" s="152"/>
      <c r="E328" s="152"/>
      <c r="F328" s="62"/>
      <c r="G328" s="62"/>
      <c r="I328" s="152"/>
      <c r="K328" s="152"/>
      <c r="L328" s="152"/>
      <c r="M328" s="152"/>
      <c r="N328" s="152"/>
      <c r="O328" s="63"/>
      <c r="P328" s="152"/>
      <c r="Q328" s="152"/>
      <c r="S328" s="205"/>
      <c r="T328" s="205"/>
      <c r="U328" s="205"/>
      <c r="V328" s="39"/>
      <c r="W328" s="39"/>
      <c r="X328" s="39"/>
      <c r="Y328" s="39"/>
      <c r="AD328" s="191"/>
      <c r="AE328" s="191"/>
      <c r="AF328" s="260"/>
      <c r="AG328" s="191"/>
      <c r="AH328" s="191"/>
      <c r="AI328" s="260"/>
      <c r="AR328" s="68"/>
      <c r="AS328" s="68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D328" s="95"/>
      <c r="CE328" s="95"/>
      <c r="CF328" s="95"/>
    </row>
    <row r="329" spans="1:84" s="43" customFormat="1" x14ac:dyDescent="0.25">
      <c r="A329" s="152"/>
      <c r="B329" s="152"/>
      <c r="C329" s="152"/>
      <c r="D329" s="152"/>
      <c r="E329" s="152"/>
      <c r="F329" s="62"/>
      <c r="G329" s="62"/>
      <c r="I329" s="152"/>
      <c r="K329" s="152"/>
      <c r="L329" s="152"/>
      <c r="M329" s="152"/>
      <c r="N329" s="152"/>
      <c r="O329" s="63"/>
      <c r="P329" s="152"/>
      <c r="Q329" s="152"/>
      <c r="S329" s="205"/>
      <c r="T329" s="205"/>
      <c r="U329" s="205"/>
      <c r="V329" s="39"/>
      <c r="W329" s="39"/>
      <c r="X329" s="39"/>
      <c r="Y329" s="39"/>
      <c r="AD329" s="191"/>
      <c r="AE329" s="191"/>
      <c r="AF329" s="260"/>
      <c r="AG329" s="191"/>
      <c r="AH329" s="191"/>
      <c r="AI329" s="260"/>
      <c r="AR329" s="68"/>
      <c r="AS329" s="68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D329" s="95"/>
      <c r="CE329" s="95"/>
      <c r="CF329" s="95"/>
    </row>
    <row r="330" spans="1:84" s="43" customFormat="1" x14ac:dyDescent="0.25">
      <c r="A330" s="152"/>
      <c r="B330" s="152"/>
      <c r="C330" s="152"/>
      <c r="D330" s="152"/>
      <c r="E330" s="152"/>
      <c r="F330" s="62"/>
      <c r="G330" s="62"/>
      <c r="I330" s="152"/>
      <c r="K330" s="152"/>
      <c r="L330" s="152"/>
      <c r="M330" s="152"/>
      <c r="N330" s="152"/>
      <c r="O330" s="63"/>
      <c r="P330" s="152"/>
      <c r="Q330" s="152"/>
      <c r="S330" s="205"/>
      <c r="T330" s="205"/>
      <c r="U330" s="205"/>
      <c r="V330" s="39"/>
      <c r="W330" s="39"/>
      <c r="X330" s="39"/>
      <c r="Y330" s="39"/>
      <c r="AD330" s="191"/>
      <c r="AE330" s="191"/>
      <c r="AF330" s="260"/>
      <c r="AG330" s="191"/>
      <c r="AH330" s="191"/>
      <c r="AI330" s="260"/>
      <c r="AR330" s="68"/>
      <c r="AS330" s="68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D330" s="95"/>
      <c r="CE330" s="95"/>
      <c r="CF330" s="95"/>
    </row>
    <row r="331" spans="1:84" s="43" customFormat="1" x14ac:dyDescent="0.25">
      <c r="A331" s="152"/>
      <c r="B331" s="152"/>
      <c r="C331" s="152"/>
      <c r="D331" s="152"/>
      <c r="E331" s="152"/>
      <c r="F331" s="62"/>
      <c r="G331" s="62"/>
      <c r="I331" s="152"/>
      <c r="K331" s="152"/>
      <c r="L331" s="152"/>
      <c r="M331" s="152"/>
      <c r="N331" s="152"/>
      <c r="O331" s="63"/>
      <c r="P331" s="152"/>
      <c r="Q331" s="152"/>
      <c r="S331" s="205"/>
      <c r="T331" s="205"/>
      <c r="U331" s="205"/>
      <c r="V331" s="39"/>
      <c r="W331" s="39"/>
      <c r="X331" s="39"/>
      <c r="Y331" s="39"/>
      <c r="AD331" s="191"/>
      <c r="AE331" s="191"/>
      <c r="AF331" s="260"/>
      <c r="AG331" s="191"/>
      <c r="AH331" s="191"/>
      <c r="AI331" s="260"/>
      <c r="AR331" s="68"/>
      <c r="AS331" s="68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D331" s="95"/>
      <c r="CE331" s="95"/>
      <c r="CF331" s="95"/>
    </row>
    <row r="332" spans="1:84" s="43" customFormat="1" x14ac:dyDescent="0.25">
      <c r="A332" s="152"/>
      <c r="B332" s="152"/>
      <c r="C332" s="152"/>
      <c r="D332" s="152"/>
      <c r="E332" s="152"/>
      <c r="F332" s="62"/>
      <c r="G332" s="62"/>
      <c r="I332" s="152"/>
      <c r="K332" s="152"/>
      <c r="L332" s="152"/>
      <c r="M332" s="152"/>
      <c r="N332" s="152"/>
      <c r="O332" s="63"/>
      <c r="P332" s="152"/>
      <c r="Q332" s="152"/>
      <c r="S332" s="205"/>
      <c r="T332" s="205"/>
      <c r="U332" s="205"/>
      <c r="V332" s="39"/>
      <c r="W332" s="39"/>
      <c r="X332" s="39"/>
      <c r="Y332" s="39"/>
      <c r="AD332" s="191"/>
      <c r="AE332" s="191"/>
      <c r="AF332" s="260"/>
      <c r="AG332" s="191"/>
      <c r="AH332" s="191"/>
      <c r="AI332" s="260"/>
      <c r="AR332" s="68"/>
      <c r="AS332" s="68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D332" s="95"/>
      <c r="CE332" s="95"/>
      <c r="CF332" s="95"/>
    </row>
    <row r="333" spans="1:84" s="43" customFormat="1" x14ac:dyDescent="0.25">
      <c r="A333" s="152"/>
      <c r="B333" s="152"/>
      <c r="C333" s="152"/>
      <c r="D333" s="152"/>
      <c r="E333" s="152"/>
      <c r="F333" s="62"/>
      <c r="G333" s="62"/>
      <c r="I333" s="152"/>
      <c r="K333" s="152"/>
      <c r="L333" s="152"/>
      <c r="M333" s="152"/>
      <c r="N333" s="152"/>
      <c r="O333" s="63"/>
      <c r="P333" s="152"/>
      <c r="Q333" s="152"/>
      <c r="S333" s="205"/>
      <c r="T333" s="205"/>
      <c r="U333" s="205"/>
      <c r="V333" s="39"/>
      <c r="W333" s="39"/>
      <c r="X333" s="39"/>
      <c r="Y333" s="39"/>
      <c r="AD333" s="191"/>
      <c r="AE333" s="191"/>
      <c r="AF333" s="260"/>
      <c r="AG333" s="191"/>
      <c r="AH333" s="191"/>
      <c r="AI333" s="260"/>
      <c r="AR333" s="68"/>
      <c r="AS333" s="68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D333" s="95"/>
      <c r="CE333" s="95"/>
      <c r="CF333" s="95"/>
    </row>
    <row r="334" spans="1:84" s="43" customFormat="1" x14ac:dyDescent="0.25">
      <c r="A334" s="152"/>
      <c r="B334" s="152"/>
      <c r="C334" s="152"/>
      <c r="D334" s="152"/>
      <c r="E334" s="152"/>
      <c r="F334" s="62"/>
      <c r="G334" s="62"/>
      <c r="I334" s="152"/>
      <c r="K334" s="152"/>
      <c r="L334" s="152"/>
      <c r="M334" s="152"/>
      <c r="N334" s="152"/>
      <c r="O334" s="63"/>
      <c r="P334" s="152"/>
      <c r="Q334" s="152"/>
      <c r="S334" s="205"/>
      <c r="T334" s="205"/>
      <c r="U334" s="205"/>
      <c r="V334" s="39"/>
      <c r="W334" s="39"/>
      <c r="X334" s="39"/>
      <c r="Y334" s="39"/>
      <c r="AD334" s="191"/>
      <c r="AE334" s="191"/>
      <c r="AF334" s="260"/>
      <c r="AG334" s="191"/>
      <c r="AH334" s="191"/>
      <c r="AI334" s="260"/>
      <c r="AR334" s="68"/>
      <c r="AS334" s="68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D334" s="95"/>
      <c r="CE334" s="95"/>
      <c r="CF334" s="95"/>
    </row>
    <row r="335" spans="1:84" s="43" customFormat="1" x14ac:dyDescent="0.25">
      <c r="A335" s="152"/>
      <c r="B335" s="152"/>
      <c r="C335" s="152"/>
      <c r="D335" s="152"/>
      <c r="E335" s="152"/>
      <c r="F335" s="62"/>
      <c r="G335" s="62"/>
      <c r="I335" s="152"/>
      <c r="K335" s="152"/>
      <c r="L335" s="152"/>
      <c r="M335" s="152"/>
      <c r="N335" s="152"/>
      <c r="O335" s="63"/>
      <c r="P335" s="152"/>
      <c r="Q335" s="152"/>
      <c r="S335" s="205"/>
      <c r="T335" s="205"/>
      <c r="U335" s="205"/>
      <c r="V335" s="39"/>
      <c r="W335" s="39"/>
      <c r="X335" s="39"/>
      <c r="Y335" s="39"/>
      <c r="AD335" s="191"/>
      <c r="AE335" s="191"/>
      <c r="AF335" s="260"/>
      <c r="AG335" s="191"/>
      <c r="AH335" s="191"/>
      <c r="AI335" s="260"/>
      <c r="AR335" s="68"/>
      <c r="AS335" s="68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D335" s="95"/>
      <c r="CE335" s="95"/>
      <c r="CF335" s="95"/>
    </row>
    <row r="336" spans="1:84" s="43" customFormat="1" x14ac:dyDescent="0.25">
      <c r="A336" s="152"/>
      <c r="B336" s="152"/>
      <c r="C336" s="152"/>
      <c r="D336" s="152"/>
      <c r="E336" s="152"/>
      <c r="F336" s="62"/>
      <c r="G336" s="62"/>
      <c r="I336" s="152"/>
      <c r="K336" s="152"/>
      <c r="L336" s="152"/>
      <c r="M336" s="152"/>
      <c r="N336" s="152"/>
      <c r="O336" s="63"/>
      <c r="P336" s="152"/>
      <c r="Q336" s="152"/>
      <c r="S336" s="205"/>
      <c r="T336" s="205"/>
      <c r="U336" s="205"/>
      <c r="V336" s="39"/>
      <c r="W336" s="39"/>
      <c r="X336" s="39"/>
      <c r="Y336" s="39"/>
      <c r="AD336" s="191"/>
      <c r="AE336" s="191"/>
      <c r="AF336" s="260"/>
      <c r="AG336" s="191"/>
      <c r="AH336" s="191"/>
      <c r="AI336" s="260"/>
      <c r="AR336" s="68"/>
      <c r="AS336" s="68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D336" s="95"/>
      <c r="CE336" s="95"/>
      <c r="CF336" s="95"/>
    </row>
    <row r="337" spans="1:84" s="43" customFormat="1" x14ac:dyDescent="0.25">
      <c r="A337" s="152"/>
      <c r="B337" s="152"/>
      <c r="C337" s="152"/>
      <c r="D337" s="152"/>
      <c r="E337" s="152"/>
      <c r="F337" s="62"/>
      <c r="G337" s="62"/>
      <c r="I337" s="152"/>
      <c r="K337" s="152"/>
      <c r="L337" s="152"/>
      <c r="M337" s="152"/>
      <c r="N337" s="152"/>
      <c r="O337" s="63"/>
      <c r="P337" s="152"/>
      <c r="Q337" s="152"/>
      <c r="S337" s="205"/>
      <c r="T337" s="205"/>
      <c r="U337" s="205"/>
      <c r="V337" s="39"/>
      <c r="W337" s="39"/>
      <c r="X337" s="39"/>
      <c r="Y337" s="39"/>
      <c r="AD337" s="191"/>
      <c r="AE337" s="191"/>
      <c r="AF337" s="260"/>
      <c r="AG337" s="191"/>
      <c r="AH337" s="191"/>
      <c r="AI337" s="260"/>
      <c r="AR337" s="68"/>
      <c r="AS337" s="68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D337" s="95"/>
      <c r="CE337" s="95"/>
      <c r="CF337" s="95"/>
    </row>
    <row r="338" spans="1:84" s="43" customFormat="1" x14ac:dyDescent="0.25">
      <c r="A338" s="152"/>
      <c r="B338" s="152"/>
      <c r="C338" s="152"/>
      <c r="D338" s="152"/>
      <c r="E338" s="152"/>
      <c r="F338" s="62"/>
      <c r="G338" s="62"/>
      <c r="I338" s="152"/>
      <c r="K338" s="152"/>
      <c r="L338" s="152"/>
      <c r="M338" s="152"/>
      <c r="N338" s="152"/>
      <c r="O338" s="63"/>
      <c r="P338" s="152"/>
      <c r="Q338" s="152"/>
      <c r="S338" s="205"/>
      <c r="T338" s="205"/>
      <c r="U338" s="205"/>
      <c r="V338" s="39"/>
      <c r="W338" s="39"/>
      <c r="X338" s="39"/>
      <c r="Y338" s="39"/>
      <c r="AD338" s="191"/>
      <c r="AE338" s="191"/>
      <c r="AF338" s="260"/>
      <c r="AG338" s="191"/>
      <c r="AH338" s="191"/>
      <c r="AI338" s="260"/>
      <c r="AR338" s="68"/>
      <c r="AS338" s="68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D338" s="95"/>
      <c r="CE338" s="95"/>
      <c r="CF338" s="95"/>
    </row>
    <row r="339" spans="1:84" s="43" customFormat="1" x14ac:dyDescent="0.25">
      <c r="A339" s="152"/>
      <c r="B339" s="152"/>
      <c r="C339" s="152"/>
      <c r="D339" s="152"/>
      <c r="E339" s="152"/>
      <c r="F339" s="62"/>
      <c r="G339" s="62"/>
      <c r="I339" s="152"/>
      <c r="K339" s="152"/>
      <c r="L339" s="152"/>
      <c r="M339" s="152"/>
      <c r="N339" s="152"/>
      <c r="O339" s="63"/>
      <c r="P339" s="152"/>
      <c r="Q339" s="152"/>
      <c r="S339" s="205"/>
      <c r="T339" s="205"/>
      <c r="U339" s="205"/>
      <c r="V339" s="39"/>
      <c r="W339" s="39"/>
      <c r="X339" s="39"/>
      <c r="Y339" s="39"/>
      <c r="AD339" s="191"/>
      <c r="AE339" s="191"/>
      <c r="AF339" s="260"/>
      <c r="AG339" s="191"/>
      <c r="AH339" s="191"/>
      <c r="AI339" s="260"/>
      <c r="AR339" s="68"/>
      <c r="AS339" s="68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D339" s="95"/>
      <c r="CE339" s="95"/>
      <c r="CF339" s="95"/>
    </row>
    <row r="340" spans="1:84" s="43" customFormat="1" x14ac:dyDescent="0.25">
      <c r="A340" s="152"/>
      <c r="B340" s="152"/>
      <c r="C340" s="152"/>
      <c r="D340" s="152"/>
      <c r="E340" s="152"/>
      <c r="F340" s="62"/>
      <c r="G340" s="62"/>
      <c r="I340" s="152"/>
      <c r="K340" s="152"/>
      <c r="L340" s="152"/>
      <c r="M340" s="152"/>
      <c r="N340" s="152"/>
      <c r="O340" s="63"/>
      <c r="P340" s="152"/>
      <c r="Q340" s="152"/>
      <c r="S340" s="205"/>
      <c r="T340" s="205"/>
      <c r="U340" s="205"/>
      <c r="V340" s="39"/>
      <c r="W340" s="39"/>
      <c r="X340" s="39"/>
      <c r="Y340" s="39"/>
      <c r="AD340" s="191"/>
      <c r="AE340" s="191"/>
      <c r="AF340" s="260"/>
      <c r="AG340" s="191"/>
      <c r="AH340" s="191"/>
      <c r="AI340" s="260"/>
      <c r="AR340" s="68"/>
      <c r="AS340" s="68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D340" s="95"/>
      <c r="CE340" s="95"/>
      <c r="CF340" s="95"/>
    </row>
    <row r="341" spans="1:84" s="43" customFormat="1" x14ac:dyDescent="0.25">
      <c r="A341" s="152"/>
      <c r="B341" s="152"/>
      <c r="C341" s="152"/>
      <c r="D341" s="152"/>
      <c r="E341" s="152"/>
      <c r="F341" s="62"/>
      <c r="G341" s="62"/>
      <c r="I341" s="152"/>
      <c r="K341" s="152"/>
      <c r="L341" s="152"/>
      <c r="M341" s="152"/>
      <c r="N341" s="152"/>
      <c r="O341" s="63"/>
      <c r="P341" s="152"/>
      <c r="Q341" s="152"/>
      <c r="S341" s="205"/>
      <c r="T341" s="205"/>
      <c r="U341" s="205"/>
      <c r="V341" s="39"/>
      <c r="W341" s="39"/>
      <c r="X341" s="39"/>
      <c r="Y341" s="39"/>
      <c r="AD341" s="191"/>
      <c r="AE341" s="191"/>
      <c r="AF341" s="260"/>
      <c r="AG341" s="191"/>
      <c r="AH341" s="191"/>
      <c r="AI341" s="260"/>
      <c r="AR341" s="68"/>
      <c r="AS341" s="68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D341" s="95"/>
      <c r="CE341" s="95"/>
      <c r="CF341" s="95"/>
    </row>
    <row r="342" spans="1:84" s="43" customFormat="1" x14ac:dyDescent="0.25">
      <c r="A342" s="152"/>
      <c r="B342" s="152"/>
      <c r="C342" s="152"/>
      <c r="D342" s="152"/>
      <c r="E342" s="152"/>
      <c r="F342" s="62"/>
      <c r="G342" s="62"/>
      <c r="I342" s="152"/>
      <c r="K342" s="152"/>
      <c r="L342" s="152"/>
      <c r="M342" s="152"/>
      <c r="N342" s="152"/>
      <c r="O342" s="63"/>
      <c r="P342" s="152"/>
      <c r="Q342" s="152"/>
      <c r="S342" s="205"/>
      <c r="T342" s="205"/>
      <c r="U342" s="205"/>
      <c r="V342" s="39"/>
      <c r="W342" s="39"/>
      <c r="X342" s="39"/>
      <c r="Y342" s="39"/>
      <c r="AD342" s="191"/>
      <c r="AE342" s="191"/>
      <c r="AF342" s="260"/>
      <c r="AG342" s="191"/>
      <c r="AH342" s="191"/>
      <c r="AI342" s="260"/>
      <c r="AR342" s="68"/>
      <c r="AS342" s="68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D342" s="95"/>
      <c r="CE342" s="95"/>
      <c r="CF342" s="95"/>
    </row>
    <row r="343" spans="1:84" s="43" customFormat="1" x14ac:dyDescent="0.25">
      <c r="A343" s="152"/>
      <c r="B343" s="152"/>
      <c r="C343" s="152"/>
      <c r="D343" s="152"/>
      <c r="E343" s="152"/>
      <c r="F343" s="62"/>
      <c r="G343" s="62"/>
      <c r="I343" s="152"/>
      <c r="K343" s="152"/>
      <c r="L343" s="152"/>
      <c r="M343" s="152"/>
      <c r="N343" s="152"/>
      <c r="O343" s="63"/>
      <c r="P343" s="152"/>
      <c r="Q343" s="152"/>
      <c r="S343" s="205"/>
      <c r="T343" s="205"/>
      <c r="U343" s="205"/>
      <c r="V343" s="39"/>
      <c r="W343" s="39"/>
      <c r="X343" s="39"/>
      <c r="Y343" s="39"/>
      <c r="AD343" s="191"/>
      <c r="AE343" s="191"/>
      <c r="AF343" s="260"/>
      <c r="AG343" s="191"/>
      <c r="AH343" s="191"/>
      <c r="AI343" s="260"/>
      <c r="AR343" s="68"/>
      <c r="AS343" s="68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D343" s="95"/>
      <c r="CE343" s="95"/>
      <c r="CF343" s="95"/>
    </row>
    <row r="344" spans="1:84" s="43" customFormat="1" x14ac:dyDescent="0.25">
      <c r="A344" s="152"/>
      <c r="B344" s="152"/>
      <c r="C344" s="152"/>
      <c r="D344" s="152"/>
      <c r="E344" s="152"/>
      <c r="F344" s="62"/>
      <c r="G344" s="62"/>
      <c r="I344" s="152"/>
      <c r="K344" s="152"/>
      <c r="L344" s="152"/>
      <c r="M344" s="152"/>
      <c r="N344" s="152"/>
      <c r="O344" s="63"/>
      <c r="P344" s="152"/>
      <c r="Q344" s="152"/>
      <c r="S344" s="205"/>
      <c r="T344" s="205"/>
      <c r="U344" s="205"/>
      <c r="V344" s="39"/>
      <c r="W344" s="39"/>
      <c r="X344" s="39"/>
      <c r="Y344" s="39"/>
      <c r="AD344" s="191"/>
      <c r="AE344" s="191"/>
      <c r="AF344" s="260"/>
      <c r="AG344" s="191"/>
      <c r="AH344" s="191"/>
      <c r="AI344" s="260"/>
      <c r="AR344" s="68"/>
      <c r="AS344" s="68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D344" s="95"/>
      <c r="CE344" s="95"/>
      <c r="CF344" s="95"/>
    </row>
    <row r="345" spans="1:84" s="43" customFormat="1" x14ac:dyDescent="0.25">
      <c r="A345" s="152"/>
      <c r="B345" s="152"/>
      <c r="C345" s="152"/>
      <c r="D345" s="152"/>
      <c r="E345" s="152"/>
      <c r="F345" s="62"/>
      <c r="G345" s="62"/>
      <c r="I345" s="152"/>
      <c r="K345" s="152"/>
      <c r="L345" s="152"/>
      <c r="M345" s="152"/>
      <c r="N345" s="152"/>
      <c r="O345" s="63"/>
      <c r="P345" s="152"/>
      <c r="Q345" s="152"/>
      <c r="S345" s="205"/>
      <c r="T345" s="205"/>
      <c r="U345" s="205"/>
      <c r="V345" s="39"/>
      <c r="W345" s="39"/>
      <c r="X345" s="39"/>
      <c r="Y345" s="39"/>
      <c r="AD345" s="191"/>
      <c r="AE345" s="191"/>
      <c r="AF345" s="260"/>
      <c r="AG345" s="191"/>
      <c r="AH345" s="191"/>
      <c r="AI345" s="260"/>
      <c r="AR345" s="68"/>
      <c r="AS345" s="68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D345" s="95"/>
      <c r="CE345" s="95"/>
      <c r="CF345" s="95"/>
    </row>
    <row r="346" spans="1:84" s="43" customFormat="1" x14ac:dyDescent="0.25">
      <c r="A346" s="152"/>
      <c r="B346" s="152"/>
      <c r="C346" s="152"/>
      <c r="D346" s="152"/>
      <c r="E346" s="152"/>
      <c r="F346" s="62"/>
      <c r="G346" s="62"/>
      <c r="I346" s="152"/>
      <c r="K346" s="152"/>
      <c r="L346" s="152"/>
      <c r="M346" s="152"/>
      <c r="N346" s="152"/>
      <c r="O346" s="63"/>
      <c r="P346" s="152"/>
      <c r="Q346" s="152"/>
      <c r="S346" s="205"/>
      <c r="T346" s="205"/>
      <c r="U346" s="205"/>
      <c r="V346" s="39"/>
      <c r="W346" s="39"/>
      <c r="X346" s="39"/>
      <c r="Y346" s="39"/>
      <c r="AD346" s="191"/>
      <c r="AE346" s="191"/>
      <c r="AF346" s="260"/>
      <c r="AG346" s="191"/>
      <c r="AH346" s="191"/>
      <c r="AI346" s="260"/>
      <c r="AR346" s="68"/>
      <c r="AS346" s="68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D346" s="95"/>
      <c r="CE346" s="95"/>
      <c r="CF346" s="95"/>
    </row>
    <row r="347" spans="1:84" s="43" customFormat="1" x14ac:dyDescent="0.25">
      <c r="A347" s="152"/>
      <c r="B347" s="152"/>
      <c r="C347" s="152"/>
      <c r="D347" s="152"/>
      <c r="E347" s="152"/>
      <c r="F347" s="62"/>
      <c r="G347" s="62"/>
      <c r="I347" s="152"/>
      <c r="K347" s="152"/>
      <c r="L347" s="152"/>
      <c r="M347" s="152"/>
      <c r="N347" s="152"/>
      <c r="O347" s="63"/>
      <c r="P347" s="152"/>
      <c r="Q347" s="152"/>
      <c r="S347" s="205"/>
      <c r="T347" s="205"/>
      <c r="U347" s="205"/>
      <c r="V347" s="39"/>
      <c r="W347" s="39"/>
      <c r="X347" s="39"/>
      <c r="Y347" s="39"/>
      <c r="AD347" s="191"/>
      <c r="AE347" s="191"/>
      <c r="AF347" s="260"/>
      <c r="AG347" s="191"/>
      <c r="AH347" s="191"/>
      <c r="AI347" s="260"/>
      <c r="AR347" s="68"/>
      <c r="AS347" s="68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D347" s="95"/>
      <c r="CE347" s="95"/>
      <c r="CF347" s="95"/>
    </row>
    <row r="348" spans="1:84" s="43" customFormat="1" x14ac:dyDescent="0.25">
      <c r="A348" s="152"/>
      <c r="B348" s="152"/>
      <c r="C348" s="152"/>
      <c r="D348" s="152"/>
      <c r="E348" s="152"/>
      <c r="F348" s="62"/>
      <c r="G348" s="62"/>
      <c r="I348" s="152"/>
      <c r="K348" s="152"/>
      <c r="L348" s="152"/>
      <c r="M348" s="152"/>
      <c r="N348" s="152"/>
      <c r="O348" s="63"/>
      <c r="P348" s="152"/>
      <c r="Q348" s="152"/>
      <c r="S348" s="205"/>
      <c r="T348" s="205"/>
      <c r="U348" s="205"/>
      <c r="V348" s="39"/>
      <c r="W348" s="39"/>
      <c r="X348" s="39"/>
      <c r="Y348" s="39"/>
      <c r="AD348" s="191"/>
      <c r="AE348" s="191"/>
      <c r="AF348" s="260"/>
      <c r="AG348" s="191"/>
      <c r="AH348" s="191"/>
      <c r="AI348" s="260"/>
      <c r="AR348" s="68"/>
      <c r="AS348" s="68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D348" s="95"/>
      <c r="CE348" s="95"/>
      <c r="CF348" s="95"/>
    </row>
    <row r="349" spans="1:84" s="43" customFormat="1" x14ac:dyDescent="0.25">
      <c r="A349" s="152"/>
      <c r="B349" s="152"/>
      <c r="C349" s="152"/>
      <c r="D349" s="152"/>
      <c r="E349" s="152"/>
      <c r="F349" s="62"/>
      <c r="G349" s="62"/>
      <c r="I349" s="152"/>
      <c r="K349" s="152"/>
      <c r="L349" s="152"/>
      <c r="M349" s="152"/>
      <c r="N349" s="152"/>
      <c r="O349" s="63"/>
      <c r="P349" s="152"/>
      <c r="Q349" s="152"/>
      <c r="S349" s="205"/>
      <c r="T349" s="205"/>
      <c r="U349" s="205"/>
      <c r="V349" s="39"/>
      <c r="W349" s="39"/>
      <c r="X349" s="39"/>
      <c r="Y349" s="39"/>
      <c r="AD349" s="191"/>
      <c r="AE349" s="191"/>
      <c r="AF349" s="260"/>
      <c r="AG349" s="191"/>
      <c r="AH349" s="191"/>
      <c r="AI349" s="260"/>
      <c r="AR349" s="68"/>
      <c r="AS349" s="68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D349" s="95"/>
      <c r="CE349" s="95"/>
      <c r="CF349" s="95"/>
    </row>
    <row r="350" spans="1:84" s="43" customFormat="1" x14ac:dyDescent="0.25">
      <c r="A350" s="152"/>
      <c r="B350" s="152"/>
      <c r="C350" s="152"/>
      <c r="D350" s="152"/>
      <c r="E350" s="152"/>
      <c r="F350" s="62"/>
      <c r="G350" s="62"/>
      <c r="I350" s="152"/>
      <c r="K350" s="152"/>
      <c r="L350" s="152"/>
      <c r="M350" s="152"/>
      <c r="N350" s="152"/>
      <c r="O350" s="63"/>
      <c r="P350" s="152"/>
      <c r="Q350" s="152"/>
      <c r="S350" s="205"/>
      <c r="T350" s="205"/>
      <c r="U350" s="205"/>
      <c r="V350" s="39"/>
      <c r="W350" s="39"/>
      <c r="X350" s="39"/>
      <c r="Y350" s="39"/>
      <c r="AD350" s="191"/>
      <c r="AE350" s="191"/>
      <c r="AF350" s="260"/>
      <c r="AG350" s="191"/>
      <c r="AH350" s="191"/>
      <c r="AI350" s="260"/>
      <c r="AR350" s="68"/>
      <c r="AS350" s="68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D350" s="95"/>
      <c r="CE350" s="95"/>
      <c r="CF350" s="95"/>
    </row>
    <row r="351" spans="1:84" s="43" customFormat="1" x14ac:dyDescent="0.25">
      <c r="A351" s="152"/>
      <c r="B351" s="152"/>
      <c r="C351" s="152"/>
      <c r="D351" s="152"/>
      <c r="E351" s="152"/>
      <c r="F351" s="62"/>
      <c r="G351" s="62"/>
      <c r="I351" s="152"/>
      <c r="K351" s="152"/>
      <c r="L351" s="152"/>
      <c r="M351" s="152"/>
      <c r="N351" s="152"/>
      <c r="O351" s="63"/>
      <c r="P351" s="152"/>
      <c r="Q351" s="152"/>
      <c r="S351" s="205"/>
      <c r="T351" s="205"/>
      <c r="U351" s="205"/>
      <c r="V351" s="39"/>
      <c r="W351" s="39"/>
      <c r="X351" s="39"/>
      <c r="Y351" s="39"/>
      <c r="AD351" s="191"/>
      <c r="AE351" s="191"/>
      <c r="AF351" s="260"/>
      <c r="AG351" s="191"/>
      <c r="AH351" s="191"/>
      <c r="AI351" s="260"/>
      <c r="AR351" s="68"/>
      <c r="AS351" s="68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D351" s="95"/>
      <c r="CE351" s="95"/>
      <c r="CF351" s="95"/>
    </row>
    <row r="352" spans="1:84" s="43" customFormat="1" x14ac:dyDescent="0.25">
      <c r="A352" s="152"/>
      <c r="B352" s="152"/>
      <c r="C352" s="152"/>
      <c r="D352" s="152"/>
      <c r="E352" s="152"/>
      <c r="F352" s="62"/>
      <c r="G352" s="62"/>
      <c r="I352" s="152"/>
      <c r="K352" s="152"/>
      <c r="L352" s="152"/>
      <c r="M352" s="152"/>
      <c r="N352" s="152"/>
      <c r="O352" s="63"/>
      <c r="P352" s="152"/>
      <c r="Q352" s="152"/>
      <c r="S352" s="205"/>
      <c r="T352" s="205"/>
      <c r="U352" s="205"/>
      <c r="V352" s="39"/>
      <c r="W352" s="39"/>
      <c r="X352" s="39"/>
      <c r="Y352" s="39"/>
      <c r="AD352" s="191"/>
      <c r="AE352" s="191"/>
      <c r="AF352" s="260"/>
      <c r="AG352" s="191"/>
      <c r="AH352" s="191"/>
      <c r="AI352" s="260"/>
      <c r="AR352" s="68"/>
      <c r="AS352" s="68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D352" s="95"/>
      <c r="CE352" s="95"/>
      <c r="CF352" s="95"/>
    </row>
    <row r="353" spans="1:84" s="43" customFormat="1" x14ac:dyDescent="0.25">
      <c r="A353" s="152"/>
      <c r="B353" s="152"/>
      <c r="C353" s="152"/>
      <c r="D353" s="152"/>
      <c r="E353" s="152"/>
      <c r="F353" s="62"/>
      <c r="G353" s="62"/>
      <c r="I353" s="152"/>
      <c r="K353" s="152"/>
      <c r="L353" s="152"/>
      <c r="M353" s="152"/>
      <c r="N353" s="152"/>
      <c r="O353" s="63"/>
      <c r="P353" s="152"/>
      <c r="Q353" s="152"/>
      <c r="S353" s="205"/>
      <c r="T353" s="205"/>
      <c r="U353" s="205"/>
      <c r="V353" s="39"/>
      <c r="W353" s="39"/>
      <c r="X353" s="39"/>
      <c r="Y353" s="39"/>
      <c r="AD353" s="191"/>
      <c r="AE353" s="191"/>
      <c r="AF353" s="260"/>
      <c r="AG353" s="191"/>
      <c r="AH353" s="191"/>
      <c r="AI353" s="260"/>
      <c r="AR353" s="68"/>
      <c r="AS353" s="68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D353" s="95"/>
      <c r="CE353" s="95"/>
      <c r="CF353" s="95"/>
    </row>
    <row r="354" spans="1:84" s="43" customFormat="1" x14ac:dyDescent="0.25">
      <c r="A354" s="152"/>
      <c r="B354" s="152"/>
      <c r="C354" s="152"/>
      <c r="D354" s="152"/>
      <c r="E354" s="152"/>
      <c r="F354" s="62"/>
      <c r="G354" s="62"/>
      <c r="I354" s="152"/>
      <c r="K354" s="152"/>
      <c r="L354" s="152"/>
      <c r="M354" s="152"/>
      <c r="N354" s="152"/>
      <c r="O354" s="63"/>
      <c r="P354" s="152"/>
      <c r="Q354" s="152"/>
      <c r="S354" s="205"/>
      <c r="T354" s="205"/>
      <c r="U354" s="205"/>
      <c r="V354" s="39"/>
      <c r="W354" s="39"/>
      <c r="X354" s="39"/>
      <c r="Y354" s="39"/>
      <c r="AD354" s="191"/>
      <c r="AE354" s="191"/>
      <c r="AF354" s="260"/>
      <c r="AG354" s="191"/>
      <c r="AH354" s="191"/>
      <c r="AI354" s="260"/>
      <c r="AR354" s="68"/>
      <c r="AS354" s="68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D354" s="95"/>
      <c r="CE354" s="95"/>
      <c r="CF354" s="95"/>
    </row>
    <row r="355" spans="1:84" s="43" customFormat="1" x14ac:dyDescent="0.25">
      <c r="A355" s="152"/>
      <c r="B355" s="152"/>
      <c r="C355" s="152"/>
      <c r="D355" s="152"/>
      <c r="E355" s="152"/>
      <c r="F355" s="62"/>
      <c r="G355" s="62"/>
      <c r="I355" s="152"/>
      <c r="K355" s="152"/>
      <c r="L355" s="152"/>
      <c r="M355" s="152"/>
      <c r="N355" s="152"/>
      <c r="O355" s="63"/>
      <c r="P355" s="152"/>
      <c r="Q355" s="152"/>
      <c r="S355" s="205"/>
      <c r="T355" s="205"/>
      <c r="U355" s="205"/>
      <c r="V355" s="39"/>
      <c r="W355" s="39"/>
      <c r="X355" s="39"/>
      <c r="Y355" s="39"/>
      <c r="AD355" s="191"/>
      <c r="AE355" s="191"/>
      <c r="AF355" s="260"/>
      <c r="AG355" s="191"/>
      <c r="AH355" s="191"/>
      <c r="AI355" s="260"/>
      <c r="AR355" s="68"/>
      <c r="AS355" s="68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D355" s="95"/>
      <c r="CE355" s="95"/>
      <c r="CF355" s="95"/>
    </row>
    <row r="356" spans="1:84" s="43" customFormat="1" x14ac:dyDescent="0.25">
      <c r="A356" s="152"/>
      <c r="B356" s="152"/>
      <c r="C356" s="152"/>
      <c r="D356" s="152"/>
      <c r="E356" s="152"/>
      <c r="F356" s="62"/>
      <c r="G356" s="62"/>
      <c r="I356" s="152"/>
      <c r="K356" s="152"/>
      <c r="L356" s="152"/>
      <c r="M356" s="152"/>
      <c r="N356" s="152"/>
      <c r="O356" s="63"/>
      <c r="P356" s="152"/>
      <c r="Q356" s="152"/>
      <c r="S356" s="205"/>
      <c r="T356" s="205"/>
      <c r="U356" s="205"/>
      <c r="V356" s="39"/>
      <c r="W356" s="39"/>
      <c r="X356" s="39"/>
      <c r="Y356" s="39"/>
      <c r="AD356" s="191"/>
      <c r="AE356" s="191"/>
      <c r="AF356" s="260"/>
      <c r="AG356" s="191"/>
      <c r="AH356" s="191"/>
      <c r="AI356" s="260"/>
      <c r="AR356" s="68"/>
      <c r="AS356" s="68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D356" s="95"/>
      <c r="CE356" s="95"/>
      <c r="CF356" s="95"/>
    </row>
    <row r="357" spans="1:84" s="43" customFormat="1" x14ac:dyDescent="0.25">
      <c r="A357" s="152"/>
      <c r="B357" s="152"/>
      <c r="C357" s="152"/>
      <c r="D357" s="152"/>
      <c r="E357" s="152"/>
      <c r="F357" s="62"/>
      <c r="G357" s="62"/>
      <c r="I357" s="152"/>
      <c r="K357" s="152"/>
      <c r="L357" s="152"/>
      <c r="M357" s="152"/>
      <c r="N357" s="152"/>
      <c r="O357" s="63"/>
      <c r="P357" s="152"/>
      <c r="Q357" s="152"/>
      <c r="S357" s="205"/>
      <c r="T357" s="205"/>
      <c r="U357" s="205"/>
      <c r="V357" s="39"/>
      <c r="W357" s="39"/>
      <c r="X357" s="39"/>
      <c r="Y357" s="39"/>
      <c r="AD357" s="191"/>
      <c r="AE357" s="191"/>
      <c r="AF357" s="260"/>
      <c r="AG357" s="191"/>
      <c r="AH357" s="191"/>
      <c r="AI357" s="260"/>
      <c r="AR357" s="68"/>
      <c r="AS357" s="68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D357" s="95"/>
      <c r="CE357" s="95"/>
      <c r="CF357" s="95"/>
    </row>
    <row r="358" spans="1:84" s="43" customFormat="1" x14ac:dyDescent="0.25">
      <c r="A358" s="152"/>
      <c r="B358" s="152"/>
      <c r="C358" s="152"/>
      <c r="D358" s="152"/>
      <c r="E358" s="152"/>
      <c r="F358" s="62"/>
      <c r="G358" s="62"/>
      <c r="I358" s="152"/>
      <c r="K358" s="152"/>
      <c r="L358" s="152"/>
      <c r="M358" s="152"/>
      <c r="N358" s="152"/>
      <c r="O358" s="63"/>
      <c r="P358" s="152"/>
      <c r="Q358" s="152"/>
      <c r="S358" s="205"/>
      <c r="T358" s="205"/>
      <c r="U358" s="205"/>
      <c r="V358" s="39"/>
      <c r="W358" s="39"/>
      <c r="X358" s="39"/>
      <c r="Y358" s="39"/>
      <c r="AD358" s="191"/>
      <c r="AE358" s="191"/>
      <c r="AF358" s="260"/>
      <c r="AG358" s="191"/>
      <c r="AH358" s="191"/>
      <c r="AI358" s="260"/>
      <c r="AR358" s="68"/>
      <c r="AS358" s="68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D358" s="95"/>
      <c r="CE358" s="95"/>
      <c r="CF358" s="95"/>
    </row>
    <row r="359" spans="1:84" s="43" customFormat="1" x14ac:dyDescent="0.25">
      <c r="A359" s="152"/>
      <c r="B359" s="152"/>
      <c r="C359" s="152"/>
      <c r="D359" s="152"/>
      <c r="E359" s="152"/>
      <c r="F359" s="62"/>
      <c r="G359" s="62"/>
      <c r="I359" s="152"/>
      <c r="K359" s="152"/>
      <c r="L359" s="152"/>
      <c r="M359" s="152"/>
      <c r="N359" s="152"/>
      <c r="O359" s="63"/>
      <c r="P359" s="152"/>
      <c r="Q359" s="152"/>
      <c r="S359" s="205"/>
      <c r="T359" s="205"/>
      <c r="U359" s="205"/>
      <c r="V359" s="39"/>
      <c r="W359" s="39"/>
      <c r="X359" s="39"/>
      <c r="Y359" s="39"/>
      <c r="AD359" s="191"/>
      <c r="AE359" s="191"/>
      <c r="AF359" s="260"/>
      <c r="AG359" s="191"/>
      <c r="AH359" s="191"/>
      <c r="AI359" s="260"/>
      <c r="AR359" s="68"/>
      <c r="AS359" s="68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D359" s="95"/>
      <c r="CE359" s="95"/>
      <c r="CF359" s="95"/>
    </row>
    <row r="360" spans="1:84" s="43" customFormat="1" x14ac:dyDescent="0.25">
      <c r="A360" s="152"/>
      <c r="B360" s="152"/>
      <c r="C360" s="152"/>
      <c r="D360" s="152"/>
      <c r="E360" s="152"/>
      <c r="F360" s="62"/>
      <c r="G360" s="62"/>
      <c r="I360" s="152"/>
      <c r="K360" s="152"/>
      <c r="L360" s="152"/>
      <c r="M360" s="152"/>
      <c r="N360" s="152"/>
      <c r="O360" s="63"/>
      <c r="P360" s="152"/>
      <c r="Q360" s="152"/>
      <c r="S360" s="205"/>
      <c r="T360" s="205"/>
      <c r="U360" s="205"/>
      <c r="V360" s="39"/>
      <c r="W360" s="39"/>
      <c r="X360" s="39"/>
      <c r="Y360" s="39"/>
      <c r="AD360" s="191"/>
      <c r="AE360" s="191"/>
      <c r="AF360" s="260"/>
      <c r="AG360" s="191"/>
      <c r="AH360" s="191"/>
      <c r="AI360" s="260"/>
      <c r="AR360" s="68"/>
      <c r="AS360" s="68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D360" s="95"/>
      <c r="CE360" s="95"/>
      <c r="CF360" s="95"/>
    </row>
    <row r="361" spans="1:84" s="43" customFormat="1" x14ac:dyDescent="0.25">
      <c r="A361" s="152"/>
      <c r="B361" s="152"/>
      <c r="C361" s="152"/>
      <c r="D361" s="152"/>
      <c r="E361" s="152"/>
      <c r="F361" s="62"/>
      <c r="G361" s="62"/>
      <c r="I361" s="152"/>
      <c r="K361" s="152"/>
      <c r="L361" s="152"/>
      <c r="M361" s="152"/>
      <c r="N361" s="152"/>
      <c r="O361" s="63"/>
      <c r="P361" s="152"/>
      <c r="Q361" s="152"/>
      <c r="S361" s="205"/>
      <c r="T361" s="205"/>
      <c r="U361" s="205"/>
      <c r="V361" s="39"/>
      <c r="W361" s="39"/>
      <c r="X361" s="39"/>
      <c r="Y361" s="39"/>
      <c r="AD361" s="191"/>
      <c r="AE361" s="191"/>
      <c r="AF361" s="260"/>
      <c r="AG361" s="191"/>
      <c r="AH361" s="191"/>
      <c r="AI361" s="260"/>
      <c r="AR361" s="68"/>
      <c r="AS361" s="68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D361" s="95"/>
      <c r="CE361" s="95"/>
      <c r="CF361" s="95"/>
    </row>
    <row r="362" spans="1:84" s="43" customFormat="1" x14ac:dyDescent="0.25">
      <c r="A362" s="152"/>
      <c r="B362" s="152"/>
      <c r="C362" s="152"/>
      <c r="D362" s="152"/>
      <c r="E362" s="152"/>
      <c r="F362" s="62"/>
      <c r="G362" s="62"/>
      <c r="I362" s="152"/>
      <c r="K362" s="152"/>
      <c r="L362" s="152"/>
      <c r="M362" s="152"/>
      <c r="N362" s="152"/>
      <c r="O362" s="63"/>
      <c r="P362" s="152"/>
      <c r="Q362" s="152"/>
      <c r="S362" s="205"/>
      <c r="T362" s="205"/>
      <c r="U362" s="205"/>
      <c r="V362" s="39"/>
      <c r="W362" s="39"/>
      <c r="X362" s="39"/>
      <c r="Y362" s="39"/>
      <c r="AD362" s="191"/>
      <c r="AE362" s="191"/>
      <c r="AF362" s="260"/>
      <c r="AG362" s="191"/>
      <c r="AH362" s="191"/>
      <c r="AI362" s="260"/>
      <c r="AR362" s="68"/>
      <c r="AS362" s="68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D362" s="95"/>
      <c r="CE362" s="95"/>
      <c r="CF362" s="95"/>
    </row>
    <row r="363" spans="1:84" s="43" customFormat="1" x14ac:dyDescent="0.25">
      <c r="A363" s="152"/>
      <c r="B363" s="152"/>
      <c r="C363" s="152"/>
      <c r="D363" s="152"/>
      <c r="E363" s="152"/>
      <c r="F363" s="62"/>
      <c r="G363" s="62"/>
      <c r="I363" s="152"/>
      <c r="K363" s="152"/>
      <c r="L363" s="152"/>
      <c r="M363" s="152"/>
      <c r="N363" s="152"/>
      <c r="O363" s="63"/>
      <c r="P363" s="152"/>
      <c r="Q363" s="152"/>
      <c r="S363" s="205"/>
      <c r="T363" s="205"/>
      <c r="U363" s="205"/>
      <c r="V363" s="39"/>
      <c r="W363" s="39"/>
      <c r="X363" s="39"/>
      <c r="Y363" s="39"/>
      <c r="AD363" s="191"/>
      <c r="AE363" s="191"/>
      <c r="AF363" s="260"/>
      <c r="AG363" s="191"/>
      <c r="AH363" s="191"/>
      <c r="AI363" s="260"/>
      <c r="AR363" s="68"/>
      <c r="AS363" s="68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D363" s="95"/>
      <c r="CE363" s="95"/>
      <c r="CF363" s="95"/>
    </row>
    <row r="364" spans="1:84" s="43" customFormat="1" x14ac:dyDescent="0.25">
      <c r="A364" s="152"/>
      <c r="B364" s="152"/>
      <c r="C364" s="152"/>
      <c r="D364" s="152"/>
      <c r="E364" s="152"/>
      <c r="F364" s="62"/>
      <c r="G364" s="62"/>
      <c r="I364" s="152"/>
      <c r="K364" s="152"/>
      <c r="L364" s="152"/>
      <c r="M364" s="152"/>
      <c r="N364" s="152"/>
      <c r="O364" s="63"/>
      <c r="P364" s="152"/>
      <c r="Q364" s="152"/>
      <c r="S364" s="205"/>
      <c r="T364" s="205"/>
      <c r="U364" s="205"/>
      <c r="V364" s="39"/>
      <c r="W364" s="39"/>
      <c r="X364" s="39"/>
      <c r="Y364" s="39"/>
      <c r="AD364" s="191"/>
      <c r="AE364" s="191"/>
      <c r="AF364" s="260"/>
      <c r="AG364" s="191"/>
      <c r="AH364" s="191"/>
      <c r="AI364" s="260"/>
      <c r="AR364" s="68"/>
      <c r="AS364" s="68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D364" s="95"/>
      <c r="CE364" s="95"/>
      <c r="CF364" s="95"/>
    </row>
    <row r="365" spans="1:84" s="43" customFormat="1" x14ac:dyDescent="0.25">
      <c r="A365" s="152"/>
      <c r="B365" s="152"/>
      <c r="C365" s="152"/>
      <c r="D365" s="152"/>
      <c r="E365" s="152"/>
      <c r="F365" s="62"/>
      <c r="G365" s="62"/>
      <c r="I365" s="152"/>
      <c r="K365" s="152"/>
      <c r="L365" s="152"/>
      <c r="M365" s="152"/>
      <c r="N365" s="152"/>
      <c r="O365" s="63"/>
      <c r="P365" s="152"/>
      <c r="Q365" s="152"/>
      <c r="S365" s="205"/>
      <c r="T365" s="205"/>
      <c r="U365" s="205"/>
      <c r="V365" s="39"/>
      <c r="W365" s="39"/>
      <c r="X365" s="39"/>
      <c r="Y365" s="39"/>
      <c r="AD365" s="191"/>
      <c r="AE365" s="191"/>
      <c r="AF365" s="260"/>
      <c r="AG365" s="191"/>
      <c r="AH365" s="191"/>
      <c r="AI365" s="260"/>
      <c r="AR365" s="68"/>
      <c r="AS365" s="68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D365" s="95"/>
      <c r="CE365" s="95"/>
      <c r="CF365" s="95"/>
    </row>
    <row r="366" spans="1:84" s="43" customFormat="1" x14ac:dyDescent="0.25">
      <c r="A366" s="152"/>
      <c r="B366" s="152"/>
      <c r="C366" s="152"/>
      <c r="D366" s="152"/>
      <c r="E366" s="152"/>
      <c r="F366" s="62"/>
      <c r="G366" s="62"/>
      <c r="I366" s="152"/>
      <c r="K366" s="152"/>
      <c r="L366" s="152"/>
      <c r="M366" s="152"/>
      <c r="N366" s="152"/>
      <c r="O366" s="63"/>
      <c r="P366" s="152"/>
      <c r="Q366" s="152"/>
      <c r="S366" s="205"/>
      <c r="T366" s="205"/>
      <c r="U366" s="205"/>
      <c r="V366" s="39"/>
      <c r="W366" s="39"/>
      <c r="X366" s="39"/>
      <c r="Y366" s="39"/>
      <c r="AD366" s="191"/>
      <c r="AE366" s="191"/>
      <c r="AF366" s="260"/>
      <c r="AG366" s="191"/>
      <c r="AH366" s="191"/>
      <c r="AI366" s="260"/>
      <c r="AR366" s="68"/>
      <c r="AS366" s="68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D366" s="95"/>
      <c r="CE366" s="95"/>
      <c r="CF366" s="95"/>
    </row>
    <row r="367" spans="1:84" s="43" customFormat="1" x14ac:dyDescent="0.25">
      <c r="A367" s="152"/>
      <c r="B367" s="152"/>
      <c r="C367" s="152"/>
      <c r="D367" s="152"/>
      <c r="E367" s="152"/>
      <c r="F367" s="62"/>
      <c r="G367" s="62"/>
      <c r="I367" s="152"/>
      <c r="K367" s="152"/>
      <c r="L367" s="152"/>
      <c r="M367" s="152"/>
      <c r="N367" s="152"/>
      <c r="O367" s="63"/>
      <c r="P367" s="152"/>
      <c r="Q367" s="152"/>
      <c r="S367" s="205"/>
      <c r="T367" s="205"/>
      <c r="U367" s="205"/>
      <c r="V367" s="39"/>
      <c r="W367" s="39"/>
      <c r="X367" s="39"/>
      <c r="Y367" s="39"/>
      <c r="AD367" s="191"/>
      <c r="AE367" s="191"/>
      <c r="AF367" s="260"/>
      <c r="AG367" s="191"/>
      <c r="AH367" s="191"/>
      <c r="AI367" s="260"/>
      <c r="AR367" s="68"/>
      <c r="AS367" s="68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D367" s="95"/>
      <c r="CE367" s="95"/>
      <c r="CF367" s="95"/>
    </row>
    <row r="368" spans="1:84" s="43" customFormat="1" x14ac:dyDescent="0.25">
      <c r="A368" s="152"/>
      <c r="B368" s="152"/>
      <c r="C368" s="152"/>
      <c r="D368" s="152"/>
      <c r="E368" s="152"/>
      <c r="F368" s="62"/>
      <c r="G368" s="62"/>
      <c r="I368" s="152"/>
      <c r="K368" s="152"/>
      <c r="L368" s="152"/>
      <c r="M368" s="152"/>
      <c r="N368" s="152"/>
      <c r="O368" s="63"/>
      <c r="P368" s="152"/>
      <c r="Q368" s="152"/>
      <c r="S368" s="205"/>
      <c r="T368" s="205"/>
      <c r="U368" s="205"/>
      <c r="V368" s="39"/>
      <c r="W368" s="39"/>
      <c r="X368" s="39"/>
      <c r="Y368" s="39"/>
      <c r="AD368" s="191"/>
      <c r="AE368" s="191"/>
      <c r="AF368" s="260"/>
      <c r="AG368" s="191"/>
      <c r="AH368" s="191"/>
      <c r="AI368" s="260"/>
      <c r="AR368" s="68"/>
      <c r="AS368" s="68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D368" s="95"/>
      <c r="CE368" s="95"/>
      <c r="CF368" s="95"/>
    </row>
    <row r="369" spans="1:84" s="43" customFormat="1" x14ac:dyDescent="0.25">
      <c r="A369" s="152"/>
      <c r="B369" s="152"/>
      <c r="C369" s="152"/>
      <c r="D369" s="152"/>
      <c r="E369" s="152"/>
      <c r="F369" s="62"/>
      <c r="G369" s="62"/>
      <c r="I369" s="152"/>
      <c r="K369" s="152"/>
      <c r="L369" s="152"/>
      <c r="M369" s="152"/>
      <c r="N369" s="152"/>
      <c r="O369" s="63"/>
      <c r="P369" s="152"/>
      <c r="Q369" s="152"/>
      <c r="S369" s="205"/>
      <c r="T369" s="205"/>
      <c r="U369" s="205"/>
      <c r="V369" s="39"/>
      <c r="W369" s="39"/>
      <c r="X369" s="39"/>
      <c r="Y369" s="39"/>
      <c r="AD369" s="191"/>
      <c r="AE369" s="191"/>
      <c r="AF369" s="260"/>
      <c r="AG369" s="191"/>
      <c r="AH369" s="191"/>
      <c r="AI369" s="260"/>
      <c r="AR369" s="68"/>
      <c r="AS369" s="68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D369" s="95"/>
      <c r="CE369" s="95"/>
      <c r="CF369" s="95"/>
    </row>
    <row r="370" spans="1:84" s="43" customFormat="1" x14ac:dyDescent="0.25">
      <c r="A370" s="152"/>
      <c r="B370" s="152"/>
      <c r="C370" s="152"/>
      <c r="D370" s="152"/>
      <c r="E370" s="152"/>
      <c r="F370" s="62"/>
      <c r="G370" s="62"/>
      <c r="I370" s="152"/>
      <c r="K370" s="152"/>
      <c r="L370" s="152"/>
      <c r="M370" s="152"/>
      <c r="N370" s="152"/>
      <c r="O370" s="63"/>
      <c r="P370" s="152"/>
      <c r="Q370" s="152"/>
      <c r="S370" s="205"/>
      <c r="T370" s="205"/>
      <c r="U370" s="205"/>
      <c r="V370" s="39"/>
      <c r="W370" s="39"/>
      <c r="X370" s="39"/>
      <c r="Y370" s="39"/>
      <c r="AD370" s="191"/>
      <c r="AE370" s="191"/>
      <c r="AF370" s="260"/>
      <c r="AG370" s="191"/>
      <c r="AH370" s="191"/>
      <c r="AI370" s="260"/>
      <c r="AR370" s="68"/>
      <c r="AS370" s="68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D370" s="95"/>
      <c r="CE370" s="95"/>
      <c r="CF370" s="95"/>
    </row>
    <row r="371" spans="1:84" s="43" customFormat="1" x14ac:dyDescent="0.25">
      <c r="A371" s="152"/>
      <c r="B371" s="152"/>
      <c r="C371" s="152"/>
      <c r="D371" s="152"/>
      <c r="E371" s="152"/>
      <c r="F371" s="62"/>
      <c r="G371" s="62"/>
      <c r="I371" s="152"/>
      <c r="K371" s="152"/>
      <c r="L371" s="152"/>
      <c r="M371" s="152"/>
      <c r="N371" s="152"/>
      <c r="O371" s="63"/>
      <c r="P371" s="152"/>
      <c r="Q371" s="152"/>
      <c r="S371" s="205"/>
      <c r="T371" s="205"/>
      <c r="U371" s="205"/>
      <c r="V371" s="39"/>
      <c r="W371" s="39"/>
      <c r="X371" s="39"/>
      <c r="Y371" s="39"/>
      <c r="AD371" s="191"/>
      <c r="AE371" s="191"/>
      <c r="AF371" s="260"/>
      <c r="AG371" s="191"/>
      <c r="AH371" s="191"/>
      <c r="AI371" s="260"/>
      <c r="AR371" s="68"/>
      <c r="AS371" s="68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D371" s="95"/>
      <c r="CE371" s="95"/>
      <c r="CF371" s="95"/>
    </row>
    <row r="372" spans="1:84" s="43" customFormat="1" x14ac:dyDescent="0.25">
      <c r="A372" s="152"/>
      <c r="B372" s="152"/>
      <c r="C372" s="152"/>
      <c r="D372" s="152"/>
      <c r="E372" s="152"/>
      <c r="F372" s="62"/>
      <c r="G372" s="62"/>
      <c r="I372" s="152"/>
      <c r="K372" s="152"/>
      <c r="L372" s="152"/>
      <c r="M372" s="152"/>
      <c r="N372" s="152"/>
      <c r="O372" s="63"/>
      <c r="P372" s="152"/>
      <c r="Q372" s="152"/>
      <c r="S372" s="205"/>
      <c r="T372" s="205"/>
      <c r="U372" s="205"/>
      <c r="V372" s="39"/>
      <c r="W372" s="39"/>
      <c r="X372" s="39"/>
      <c r="Y372" s="39"/>
      <c r="AD372" s="191"/>
      <c r="AE372" s="191"/>
      <c r="AF372" s="260"/>
      <c r="AG372" s="191"/>
      <c r="AH372" s="191"/>
      <c r="AI372" s="260"/>
      <c r="AR372" s="68"/>
      <c r="AS372" s="68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D372" s="95"/>
      <c r="CE372" s="95"/>
      <c r="CF372" s="95"/>
    </row>
    <row r="373" spans="1:84" s="43" customFormat="1" x14ac:dyDescent="0.25">
      <c r="A373" s="152"/>
      <c r="B373" s="152"/>
      <c r="C373" s="152"/>
      <c r="D373" s="152"/>
      <c r="E373" s="152"/>
      <c r="F373" s="62"/>
      <c r="G373" s="62"/>
      <c r="I373" s="152"/>
      <c r="K373" s="152"/>
      <c r="L373" s="152"/>
      <c r="M373" s="152"/>
      <c r="N373" s="152"/>
      <c r="O373" s="63"/>
      <c r="P373" s="152"/>
      <c r="Q373" s="152"/>
      <c r="S373" s="205"/>
      <c r="T373" s="205"/>
      <c r="U373" s="205"/>
      <c r="V373" s="39"/>
      <c r="W373" s="39"/>
      <c r="X373" s="39"/>
      <c r="Y373" s="39"/>
      <c r="AD373" s="191"/>
      <c r="AE373" s="191"/>
      <c r="AF373" s="260"/>
      <c r="AG373" s="191"/>
      <c r="AH373" s="191"/>
      <c r="AI373" s="260"/>
      <c r="AR373" s="68"/>
      <c r="AS373" s="68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D373" s="95"/>
      <c r="CE373" s="95"/>
      <c r="CF373" s="95"/>
    </row>
    <row r="374" spans="1:84" s="43" customFormat="1" x14ac:dyDescent="0.25">
      <c r="A374" s="152"/>
      <c r="B374" s="152"/>
      <c r="C374" s="152"/>
      <c r="D374" s="152"/>
      <c r="E374" s="152"/>
      <c r="F374" s="62"/>
      <c r="G374" s="62"/>
      <c r="I374" s="152"/>
      <c r="K374" s="152"/>
      <c r="L374" s="152"/>
      <c r="M374" s="152"/>
      <c r="N374" s="152"/>
      <c r="O374" s="63"/>
      <c r="P374" s="152"/>
      <c r="Q374" s="152"/>
      <c r="S374" s="205"/>
      <c r="T374" s="205"/>
      <c r="U374" s="205"/>
      <c r="V374" s="39"/>
      <c r="W374" s="39"/>
      <c r="X374" s="39"/>
      <c r="Y374" s="39"/>
      <c r="AD374" s="191"/>
      <c r="AE374" s="191"/>
      <c r="AF374" s="260"/>
      <c r="AG374" s="191"/>
      <c r="AH374" s="191"/>
      <c r="AI374" s="260"/>
      <c r="AR374" s="68"/>
      <c r="AS374" s="68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D374" s="95"/>
      <c r="CE374" s="95"/>
      <c r="CF374" s="95"/>
    </row>
    <row r="375" spans="1:84" s="43" customFormat="1" x14ac:dyDescent="0.25">
      <c r="A375" s="152"/>
      <c r="B375" s="152"/>
      <c r="C375" s="152"/>
      <c r="D375" s="152"/>
      <c r="E375" s="152"/>
      <c r="F375" s="62"/>
      <c r="G375" s="62"/>
      <c r="I375" s="152"/>
      <c r="K375" s="152"/>
      <c r="L375" s="152"/>
      <c r="M375" s="152"/>
      <c r="N375" s="152"/>
      <c r="O375" s="63"/>
      <c r="P375" s="152"/>
      <c r="Q375" s="152"/>
      <c r="S375" s="205"/>
      <c r="T375" s="205"/>
      <c r="U375" s="205"/>
      <c r="V375" s="39"/>
      <c r="W375" s="39"/>
      <c r="X375" s="39"/>
      <c r="Y375" s="39"/>
      <c r="AD375" s="191"/>
      <c r="AE375" s="191"/>
      <c r="AF375" s="260"/>
      <c r="AG375" s="191"/>
      <c r="AH375" s="191"/>
      <c r="AI375" s="260"/>
      <c r="AR375" s="68"/>
      <c r="AS375" s="68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D375" s="95"/>
      <c r="CE375" s="95"/>
      <c r="CF375" s="95"/>
    </row>
    <row r="376" spans="1:84" s="43" customFormat="1" x14ac:dyDescent="0.25">
      <c r="A376" s="152"/>
      <c r="B376" s="152"/>
      <c r="C376" s="152"/>
      <c r="D376" s="152"/>
      <c r="E376" s="152"/>
      <c r="F376" s="62"/>
      <c r="G376" s="62"/>
      <c r="I376" s="152"/>
      <c r="K376" s="152"/>
      <c r="L376" s="152"/>
      <c r="M376" s="152"/>
      <c r="N376" s="152"/>
      <c r="O376" s="63"/>
      <c r="P376" s="152"/>
      <c r="Q376" s="152"/>
      <c r="S376" s="205"/>
      <c r="T376" s="205"/>
      <c r="U376" s="205"/>
      <c r="V376" s="39"/>
      <c r="W376" s="39"/>
      <c r="X376" s="39"/>
      <c r="Y376" s="39"/>
      <c r="AD376" s="191"/>
      <c r="AE376" s="191"/>
      <c r="AF376" s="260"/>
      <c r="AG376" s="191"/>
      <c r="AH376" s="191"/>
      <c r="AI376" s="260"/>
      <c r="AR376" s="68"/>
      <c r="AS376" s="68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D376" s="95"/>
      <c r="CE376" s="95"/>
      <c r="CF376" s="95"/>
    </row>
    <row r="377" spans="1:84" s="43" customFormat="1" x14ac:dyDescent="0.25">
      <c r="A377" s="152"/>
      <c r="B377" s="152"/>
      <c r="C377" s="152"/>
      <c r="D377" s="152"/>
      <c r="E377" s="152"/>
      <c r="F377" s="62"/>
      <c r="G377" s="62"/>
      <c r="I377" s="152"/>
      <c r="K377" s="152"/>
      <c r="L377" s="152"/>
      <c r="M377" s="152"/>
      <c r="N377" s="152"/>
      <c r="O377" s="63"/>
      <c r="P377" s="152"/>
      <c r="Q377" s="152"/>
      <c r="S377" s="205"/>
      <c r="T377" s="205"/>
      <c r="U377" s="205"/>
      <c r="V377" s="39"/>
      <c r="W377" s="39"/>
      <c r="X377" s="39"/>
      <c r="Y377" s="39"/>
      <c r="AD377" s="191"/>
      <c r="AE377" s="191"/>
      <c r="AF377" s="260"/>
      <c r="AG377" s="191"/>
      <c r="AH377" s="191"/>
      <c r="AI377" s="260"/>
      <c r="AR377" s="68"/>
      <c r="AS377" s="68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D377" s="95"/>
      <c r="CE377" s="95"/>
      <c r="CF377" s="95"/>
    </row>
    <row r="378" spans="1:84" s="43" customFormat="1" x14ac:dyDescent="0.25">
      <c r="A378" s="152"/>
      <c r="B378" s="152"/>
      <c r="C378" s="152"/>
      <c r="D378" s="152"/>
      <c r="E378" s="152"/>
      <c r="F378" s="62"/>
      <c r="G378" s="62"/>
      <c r="I378" s="152"/>
      <c r="K378" s="152"/>
      <c r="L378" s="152"/>
      <c r="M378" s="152"/>
      <c r="N378" s="152"/>
      <c r="O378" s="63"/>
      <c r="P378" s="152"/>
      <c r="Q378" s="152"/>
      <c r="S378" s="205"/>
      <c r="T378" s="205"/>
      <c r="U378" s="205"/>
      <c r="V378" s="39"/>
      <c r="W378" s="39"/>
      <c r="X378" s="39"/>
      <c r="Y378" s="39"/>
      <c r="AD378" s="191"/>
      <c r="AE378" s="191"/>
      <c r="AF378" s="260"/>
      <c r="AG378" s="191"/>
      <c r="AH378" s="191"/>
      <c r="AI378" s="260"/>
      <c r="AR378" s="68"/>
      <c r="AS378" s="68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D378" s="95"/>
      <c r="CE378" s="95"/>
      <c r="CF378" s="95"/>
    </row>
    <row r="379" spans="1:84" s="43" customFormat="1" x14ac:dyDescent="0.25">
      <c r="A379" s="152"/>
      <c r="B379" s="152"/>
      <c r="C379" s="152"/>
      <c r="D379" s="152"/>
      <c r="E379" s="152"/>
      <c r="F379" s="62"/>
      <c r="G379" s="62"/>
      <c r="I379" s="152"/>
      <c r="K379" s="152"/>
      <c r="L379" s="152"/>
      <c r="M379" s="152"/>
      <c r="N379" s="152"/>
      <c r="O379" s="63"/>
      <c r="P379" s="152"/>
      <c r="Q379" s="152"/>
      <c r="S379" s="205"/>
      <c r="T379" s="205"/>
      <c r="U379" s="205"/>
      <c r="V379" s="39"/>
      <c r="W379" s="39"/>
      <c r="X379" s="39"/>
      <c r="Y379" s="39"/>
      <c r="AD379" s="191"/>
      <c r="AE379" s="191"/>
      <c r="AF379" s="260"/>
      <c r="AG379" s="191"/>
      <c r="AH379" s="191"/>
      <c r="AI379" s="260"/>
      <c r="AR379" s="68"/>
      <c r="AS379" s="68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D379" s="95"/>
      <c r="CE379" s="95"/>
      <c r="CF379" s="95"/>
    </row>
    <row r="380" spans="1:84" s="43" customFormat="1" x14ac:dyDescent="0.25">
      <c r="A380" s="152"/>
      <c r="B380" s="152"/>
      <c r="C380" s="152"/>
      <c r="D380" s="152"/>
      <c r="E380" s="152"/>
      <c r="F380" s="62"/>
      <c r="G380" s="62"/>
      <c r="I380" s="152"/>
      <c r="K380" s="152"/>
      <c r="L380" s="152"/>
      <c r="M380" s="152"/>
      <c r="N380" s="152"/>
      <c r="O380" s="63"/>
      <c r="P380" s="152"/>
      <c r="Q380" s="152"/>
      <c r="S380" s="205"/>
      <c r="T380" s="205"/>
      <c r="U380" s="205"/>
      <c r="V380" s="39"/>
      <c r="W380" s="39"/>
      <c r="X380" s="39"/>
      <c r="Y380" s="39"/>
      <c r="AD380" s="191"/>
      <c r="AE380" s="191"/>
      <c r="AF380" s="260"/>
      <c r="AG380" s="191"/>
      <c r="AH380" s="191"/>
      <c r="AI380" s="260"/>
      <c r="AR380" s="68"/>
      <c r="AS380" s="68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D380" s="95"/>
      <c r="CE380" s="95"/>
      <c r="CF380" s="95"/>
    </row>
    <row r="381" spans="1:84" s="43" customFormat="1" x14ac:dyDescent="0.25">
      <c r="A381" s="152"/>
      <c r="B381" s="152"/>
      <c r="C381" s="152"/>
      <c r="D381" s="152"/>
      <c r="E381" s="152"/>
      <c r="F381" s="62"/>
      <c r="G381" s="62"/>
      <c r="I381" s="152"/>
      <c r="K381" s="152"/>
      <c r="L381" s="152"/>
      <c r="M381" s="152"/>
      <c r="N381" s="152"/>
      <c r="O381" s="63"/>
      <c r="P381" s="152"/>
      <c r="Q381" s="152"/>
      <c r="S381" s="205"/>
      <c r="T381" s="205"/>
      <c r="U381" s="205"/>
      <c r="V381" s="39"/>
      <c r="W381" s="39"/>
      <c r="X381" s="39"/>
      <c r="Y381" s="39"/>
      <c r="AD381" s="191"/>
      <c r="AE381" s="191"/>
      <c r="AF381" s="260"/>
      <c r="AG381" s="191"/>
      <c r="AH381" s="191"/>
      <c r="AI381" s="260"/>
      <c r="AR381" s="68"/>
      <c r="AS381" s="68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D381" s="95"/>
      <c r="CE381" s="95"/>
      <c r="CF381" s="95"/>
    </row>
    <row r="382" spans="1:84" s="43" customFormat="1" x14ac:dyDescent="0.25">
      <c r="A382" s="152"/>
      <c r="B382" s="152"/>
      <c r="C382" s="152"/>
      <c r="D382" s="152"/>
      <c r="E382" s="152"/>
      <c r="F382" s="62"/>
      <c r="G382" s="62"/>
      <c r="I382" s="152"/>
      <c r="K382" s="152"/>
      <c r="L382" s="152"/>
      <c r="M382" s="152"/>
      <c r="N382" s="152"/>
      <c r="O382" s="63"/>
      <c r="P382" s="152"/>
      <c r="Q382" s="152"/>
      <c r="S382" s="205"/>
      <c r="T382" s="205"/>
      <c r="U382" s="205"/>
      <c r="V382" s="39"/>
      <c r="W382" s="39"/>
      <c r="X382" s="39"/>
      <c r="Y382" s="39"/>
      <c r="AD382" s="191"/>
      <c r="AE382" s="191"/>
      <c r="AF382" s="260"/>
      <c r="AG382" s="191"/>
      <c r="AH382" s="191"/>
      <c r="AI382" s="260"/>
      <c r="AR382" s="68"/>
      <c r="AS382" s="68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D382" s="95"/>
      <c r="CE382" s="95"/>
      <c r="CF382" s="95"/>
    </row>
    <row r="383" spans="1:84" s="43" customFormat="1" x14ac:dyDescent="0.25">
      <c r="A383" s="152"/>
      <c r="B383" s="152"/>
      <c r="C383" s="152"/>
      <c r="D383" s="152"/>
      <c r="E383" s="152"/>
      <c r="F383" s="62"/>
      <c r="G383" s="62"/>
      <c r="I383" s="152"/>
      <c r="K383" s="152"/>
      <c r="L383" s="152"/>
      <c r="M383" s="152"/>
      <c r="N383" s="152"/>
      <c r="O383" s="63"/>
      <c r="P383" s="152"/>
      <c r="Q383" s="152"/>
      <c r="S383" s="205"/>
      <c r="T383" s="205"/>
      <c r="U383" s="205"/>
      <c r="V383" s="39"/>
      <c r="W383" s="39"/>
      <c r="X383" s="39"/>
      <c r="Y383" s="39"/>
      <c r="AD383" s="191"/>
      <c r="AE383" s="191"/>
      <c r="AF383" s="260"/>
      <c r="AG383" s="191"/>
      <c r="AH383" s="191"/>
      <c r="AI383" s="260"/>
      <c r="AR383" s="68"/>
      <c r="AS383" s="68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D383" s="95"/>
      <c r="CE383" s="95"/>
      <c r="CF383" s="95"/>
    </row>
    <row r="384" spans="1:84" s="43" customFormat="1" x14ac:dyDescent="0.25">
      <c r="A384" s="152"/>
      <c r="B384" s="152"/>
      <c r="C384" s="152"/>
      <c r="D384" s="152"/>
      <c r="E384" s="152"/>
      <c r="F384" s="62"/>
      <c r="G384" s="62"/>
      <c r="I384" s="152"/>
      <c r="K384" s="152"/>
      <c r="L384" s="152"/>
      <c r="M384" s="152"/>
      <c r="N384" s="152"/>
      <c r="O384" s="63"/>
      <c r="P384" s="152"/>
      <c r="Q384" s="152"/>
      <c r="S384" s="205"/>
      <c r="T384" s="205"/>
      <c r="U384" s="205"/>
      <c r="V384" s="39"/>
      <c r="W384" s="39"/>
      <c r="X384" s="39"/>
      <c r="Y384" s="39"/>
      <c r="AD384" s="191"/>
      <c r="AE384" s="191"/>
      <c r="AF384" s="260"/>
      <c r="AG384" s="191"/>
      <c r="AH384" s="191"/>
      <c r="AI384" s="260"/>
      <c r="AR384" s="68"/>
      <c r="AS384" s="68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D384" s="95"/>
      <c r="CE384" s="95"/>
      <c r="CF384" s="95"/>
    </row>
    <row r="385" spans="1:84" s="43" customFormat="1" x14ac:dyDescent="0.25">
      <c r="A385" s="152"/>
      <c r="B385" s="152"/>
      <c r="C385" s="152"/>
      <c r="D385" s="152"/>
      <c r="E385" s="152"/>
      <c r="F385" s="62"/>
      <c r="G385" s="62"/>
      <c r="I385" s="152"/>
      <c r="K385" s="152"/>
      <c r="L385" s="152"/>
      <c r="M385" s="152"/>
      <c r="N385" s="152"/>
      <c r="O385" s="63"/>
      <c r="P385" s="152"/>
      <c r="Q385" s="152"/>
      <c r="S385" s="205"/>
      <c r="T385" s="205"/>
      <c r="U385" s="205"/>
      <c r="V385" s="39"/>
      <c r="W385" s="39"/>
      <c r="X385" s="39"/>
      <c r="Y385" s="39"/>
      <c r="AD385" s="191"/>
      <c r="AE385" s="191"/>
      <c r="AF385" s="260"/>
      <c r="AG385" s="191"/>
      <c r="AH385" s="191"/>
      <c r="AI385" s="260"/>
      <c r="AR385" s="68"/>
      <c r="AS385" s="68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D385" s="95"/>
      <c r="CE385" s="95"/>
      <c r="CF385" s="95"/>
    </row>
    <row r="386" spans="1:84" s="43" customFormat="1" x14ac:dyDescent="0.25">
      <c r="A386" s="152"/>
      <c r="B386" s="152"/>
      <c r="C386" s="152"/>
      <c r="D386" s="152"/>
      <c r="E386" s="152"/>
      <c r="F386" s="62"/>
      <c r="G386" s="62"/>
      <c r="I386" s="152"/>
      <c r="K386" s="152"/>
      <c r="L386" s="152"/>
      <c r="M386" s="152"/>
      <c r="N386" s="152"/>
      <c r="O386" s="63"/>
      <c r="P386" s="152"/>
      <c r="Q386" s="152"/>
      <c r="S386" s="205"/>
      <c r="T386" s="205"/>
      <c r="U386" s="205"/>
      <c r="V386" s="39"/>
      <c r="W386" s="39"/>
      <c r="X386" s="39"/>
      <c r="Y386" s="39"/>
      <c r="AD386" s="191"/>
      <c r="AE386" s="191"/>
      <c r="AF386" s="260"/>
      <c r="AG386" s="191"/>
      <c r="AH386" s="191"/>
      <c r="AI386" s="260"/>
      <c r="AR386" s="68"/>
      <c r="AS386" s="68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D386" s="95"/>
      <c r="CE386" s="95"/>
      <c r="CF386" s="95"/>
    </row>
    <row r="387" spans="1:84" s="43" customFormat="1" x14ac:dyDescent="0.25">
      <c r="A387" s="152"/>
      <c r="B387" s="152"/>
      <c r="C387" s="152"/>
      <c r="D387" s="152"/>
      <c r="E387" s="152"/>
      <c r="F387" s="62"/>
      <c r="G387" s="62"/>
      <c r="I387" s="152"/>
      <c r="K387" s="152"/>
      <c r="L387" s="152"/>
      <c r="M387" s="152"/>
      <c r="N387" s="152"/>
      <c r="O387" s="63"/>
      <c r="P387" s="152"/>
      <c r="Q387" s="152"/>
      <c r="S387" s="205"/>
      <c r="T387" s="205"/>
      <c r="U387" s="205"/>
      <c r="V387" s="39"/>
      <c r="W387" s="39"/>
      <c r="X387" s="39"/>
      <c r="Y387" s="39"/>
      <c r="AD387" s="191"/>
      <c r="AE387" s="191"/>
      <c r="AF387" s="260"/>
      <c r="AG387" s="191"/>
      <c r="AH387" s="191"/>
      <c r="AI387" s="260"/>
      <c r="AR387" s="68"/>
      <c r="AS387" s="68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D387" s="95"/>
      <c r="CE387" s="95"/>
      <c r="CF387" s="95"/>
    </row>
    <row r="388" spans="1:84" s="43" customFormat="1" x14ac:dyDescent="0.25">
      <c r="A388" s="152"/>
      <c r="B388" s="152"/>
      <c r="C388" s="152"/>
      <c r="D388" s="152"/>
      <c r="E388" s="152"/>
      <c r="F388" s="62"/>
      <c r="G388" s="62"/>
      <c r="I388" s="152"/>
      <c r="K388" s="152"/>
      <c r="L388" s="152"/>
      <c r="M388" s="152"/>
      <c r="N388" s="152"/>
      <c r="O388" s="63"/>
      <c r="P388" s="152"/>
      <c r="Q388" s="152"/>
      <c r="S388" s="205"/>
      <c r="T388" s="205"/>
      <c r="U388" s="205"/>
      <c r="V388" s="39"/>
      <c r="W388" s="39"/>
      <c r="X388" s="39"/>
      <c r="Y388" s="39"/>
      <c r="AD388" s="191"/>
      <c r="AE388" s="191"/>
      <c r="AF388" s="260"/>
      <c r="AG388" s="191"/>
      <c r="AH388" s="191"/>
      <c r="AI388" s="260"/>
      <c r="AR388" s="68"/>
      <c r="AS388" s="68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D388" s="95"/>
      <c r="CE388" s="95"/>
      <c r="CF388" s="95"/>
    </row>
    <row r="389" spans="1:84" s="43" customFormat="1" x14ac:dyDescent="0.25">
      <c r="A389" s="152"/>
      <c r="B389" s="152"/>
      <c r="C389" s="152"/>
      <c r="D389" s="152"/>
      <c r="E389" s="152"/>
      <c r="F389" s="62"/>
      <c r="G389" s="62"/>
      <c r="I389" s="152"/>
      <c r="K389" s="152"/>
      <c r="L389" s="152"/>
      <c r="M389" s="152"/>
      <c r="N389" s="152"/>
      <c r="O389" s="63"/>
      <c r="P389" s="152"/>
      <c r="Q389" s="152"/>
      <c r="S389" s="205"/>
      <c r="T389" s="205"/>
      <c r="U389" s="205"/>
      <c r="V389" s="39"/>
      <c r="W389" s="39"/>
      <c r="X389" s="39"/>
      <c r="Y389" s="39"/>
      <c r="AD389" s="191"/>
      <c r="AE389" s="191"/>
      <c r="AF389" s="260"/>
      <c r="AG389" s="191"/>
      <c r="AH389" s="191"/>
      <c r="AI389" s="260"/>
      <c r="AR389" s="68"/>
      <c r="AS389" s="68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D389" s="95"/>
      <c r="CE389" s="95"/>
      <c r="CF389" s="95"/>
    </row>
    <row r="390" spans="1:84" s="43" customFormat="1" x14ac:dyDescent="0.25">
      <c r="A390" s="152"/>
      <c r="B390" s="152"/>
      <c r="C390" s="152"/>
      <c r="D390" s="152"/>
      <c r="E390" s="152"/>
      <c r="F390" s="62"/>
      <c r="G390" s="62"/>
      <c r="I390" s="152"/>
      <c r="K390" s="152"/>
      <c r="L390" s="152"/>
      <c r="M390" s="152"/>
      <c r="N390" s="152"/>
      <c r="O390" s="63"/>
      <c r="P390" s="152"/>
      <c r="Q390" s="152"/>
      <c r="S390" s="205"/>
      <c r="T390" s="205"/>
      <c r="U390" s="205"/>
      <c r="V390" s="39"/>
      <c r="W390" s="39"/>
      <c r="X390" s="39"/>
      <c r="Y390" s="39"/>
      <c r="AD390" s="191"/>
      <c r="AE390" s="191"/>
      <c r="AF390" s="260"/>
      <c r="AG390" s="191"/>
      <c r="AH390" s="191"/>
      <c r="AI390" s="260"/>
      <c r="AR390" s="68"/>
      <c r="AS390" s="68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D390" s="95"/>
      <c r="CE390" s="95"/>
      <c r="CF390" s="95"/>
    </row>
    <row r="391" spans="1:84" s="43" customFormat="1" x14ac:dyDescent="0.25">
      <c r="A391" s="152"/>
      <c r="B391" s="152"/>
      <c r="C391" s="152"/>
      <c r="D391" s="152"/>
      <c r="E391" s="152"/>
      <c r="F391" s="62"/>
      <c r="G391" s="62"/>
      <c r="I391" s="152"/>
      <c r="K391" s="152"/>
      <c r="L391" s="152"/>
      <c r="M391" s="152"/>
      <c r="N391" s="152"/>
      <c r="O391" s="63"/>
      <c r="P391" s="152"/>
      <c r="Q391" s="152"/>
      <c r="S391" s="205"/>
      <c r="T391" s="205"/>
      <c r="U391" s="205"/>
      <c r="V391" s="39"/>
      <c r="W391" s="39"/>
      <c r="X391" s="39"/>
      <c r="Y391" s="39"/>
      <c r="AD391" s="191"/>
      <c r="AE391" s="191"/>
      <c r="AF391" s="260"/>
      <c r="AG391" s="191"/>
      <c r="AH391" s="191"/>
      <c r="AI391" s="260"/>
      <c r="AR391" s="68"/>
      <c r="AS391" s="68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D391" s="95"/>
      <c r="CE391" s="95"/>
      <c r="CF391" s="95"/>
    </row>
    <row r="392" spans="1:84" s="43" customFormat="1" x14ac:dyDescent="0.25">
      <c r="A392" s="152"/>
      <c r="B392" s="152"/>
      <c r="C392" s="152"/>
      <c r="D392" s="152"/>
      <c r="E392" s="152"/>
      <c r="F392" s="62"/>
      <c r="G392" s="62"/>
      <c r="I392" s="152"/>
      <c r="K392" s="152"/>
      <c r="L392" s="152"/>
      <c r="M392" s="152"/>
      <c r="N392" s="152"/>
      <c r="O392" s="63"/>
      <c r="P392" s="152"/>
      <c r="Q392" s="152"/>
      <c r="S392" s="205"/>
      <c r="T392" s="205"/>
      <c r="U392" s="205"/>
      <c r="V392" s="39"/>
      <c r="W392" s="39"/>
      <c r="X392" s="39"/>
      <c r="Y392" s="39"/>
      <c r="AD392" s="191"/>
      <c r="AE392" s="191"/>
      <c r="AF392" s="260"/>
      <c r="AG392" s="191"/>
      <c r="AH392" s="191"/>
      <c r="AI392" s="260"/>
      <c r="AR392" s="68"/>
      <c r="AS392" s="68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D392" s="95"/>
      <c r="CE392" s="95"/>
      <c r="CF392" s="95"/>
    </row>
    <row r="393" spans="1:84" s="43" customFormat="1" x14ac:dyDescent="0.25">
      <c r="A393" s="152"/>
      <c r="B393" s="152"/>
      <c r="C393" s="152"/>
      <c r="D393" s="152"/>
      <c r="E393" s="152"/>
      <c r="F393" s="62"/>
      <c r="G393" s="62"/>
      <c r="I393" s="152"/>
      <c r="K393" s="152"/>
      <c r="L393" s="152"/>
      <c r="M393" s="152"/>
      <c r="N393" s="152"/>
      <c r="O393" s="63"/>
      <c r="P393" s="152"/>
      <c r="Q393" s="152"/>
      <c r="S393" s="205"/>
      <c r="T393" s="205"/>
      <c r="U393" s="205"/>
      <c r="V393" s="39"/>
      <c r="W393" s="39"/>
      <c r="X393" s="39"/>
      <c r="Y393" s="39"/>
      <c r="AD393" s="191"/>
      <c r="AE393" s="191"/>
      <c r="AF393" s="260"/>
      <c r="AG393" s="191"/>
      <c r="AH393" s="191"/>
      <c r="AI393" s="260"/>
      <c r="AR393" s="68"/>
      <c r="AS393" s="68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D393" s="95"/>
      <c r="CE393" s="95"/>
      <c r="CF393" s="95"/>
    </row>
    <row r="394" spans="1:84" s="43" customFormat="1" x14ac:dyDescent="0.25">
      <c r="A394" s="152"/>
      <c r="B394" s="152"/>
      <c r="C394" s="152"/>
      <c r="D394" s="152"/>
      <c r="E394" s="152"/>
      <c r="F394" s="62"/>
      <c r="G394" s="62"/>
      <c r="I394" s="152"/>
      <c r="K394" s="152"/>
      <c r="L394" s="152"/>
      <c r="M394" s="152"/>
      <c r="N394" s="152"/>
      <c r="O394" s="63"/>
      <c r="P394" s="152"/>
      <c r="Q394" s="152"/>
      <c r="S394" s="205"/>
      <c r="T394" s="205"/>
      <c r="U394" s="205"/>
      <c r="V394" s="39"/>
      <c r="W394" s="39"/>
      <c r="X394" s="39"/>
      <c r="Y394" s="39"/>
      <c r="AD394" s="191"/>
      <c r="AE394" s="191"/>
      <c r="AF394" s="260"/>
      <c r="AG394" s="191"/>
      <c r="AH394" s="191"/>
      <c r="AI394" s="260"/>
      <c r="AR394" s="68"/>
      <c r="AS394" s="68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D394" s="95"/>
      <c r="CE394" s="95"/>
      <c r="CF394" s="95"/>
    </row>
    <row r="395" spans="1:84" s="43" customFormat="1" x14ac:dyDescent="0.25">
      <c r="A395" s="152"/>
      <c r="B395" s="152"/>
      <c r="C395" s="152"/>
      <c r="D395" s="152"/>
      <c r="E395" s="152"/>
      <c r="F395" s="62"/>
      <c r="G395" s="62"/>
      <c r="I395" s="152"/>
      <c r="K395" s="152"/>
      <c r="L395" s="152"/>
      <c r="M395" s="152"/>
      <c r="N395" s="152"/>
      <c r="O395" s="63"/>
      <c r="P395" s="152"/>
      <c r="Q395" s="152"/>
      <c r="S395" s="205"/>
      <c r="T395" s="205"/>
      <c r="U395" s="205"/>
      <c r="V395" s="39"/>
      <c r="W395" s="39"/>
      <c r="X395" s="39"/>
      <c r="Y395" s="39"/>
      <c r="AD395" s="191"/>
      <c r="AE395" s="191"/>
      <c r="AF395" s="260"/>
      <c r="AG395" s="191"/>
      <c r="AH395" s="191"/>
      <c r="AI395" s="260"/>
      <c r="AR395" s="68"/>
      <c r="AS395" s="68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D395" s="95"/>
      <c r="CE395" s="95"/>
      <c r="CF395" s="95"/>
    </row>
    <row r="396" spans="1:84" s="43" customFormat="1" x14ac:dyDescent="0.25">
      <c r="A396" s="152"/>
      <c r="B396" s="152"/>
      <c r="C396" s="152"/>
      <c r="D396" s="152"/>
      <c r="E396" s="152"/>
      <c r="F396" s="62"/>
      <c r="G396" s="62"/>
      <c r="I396" s="152"/>
      <c r="K396" s="152"/>
      <c r="L396" s="152"/>
      <c r="M396" s="152"/>
      <c r="N396" s="152"/>
      <c r="O396" s="63"/>
      <c r="P396" s="152"/>
      <c r="Q396" s="152"/>
      <c r="S396" s="205"/>
      <c r="T396" s="205"/>
      <c r="U396" s="205"/>
      <c r="V396" s="39"/>
      <c r="W396" s="39"/>
      <c r="X396" s="39"/>
      <c r="Y396" s="39"/>
      <c r="AD396" s="191"/>
      <c r="AE396" s="191"/>
      <c r="AF396" s="260"/>
      <c r="AG396" s="191"/>
      <c r="AH396" s="191"/>
      <c r="AI396" s="260"/>
      <c r="AR396" s="68"/>
      <c r="AS396" s="68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D396" s="95"/>
      <c r="CE396" s="95"/>
      <c r="CF396" s="95"/>
    </row>
    <row r="397" spans="1:84" s="43" customFormat="1" x14ac:dyDescent="0.25">
      <c r="A397" s="152"/>
      <c r="B397" s="152"/>
      <c r="C397" s="152"/>
      <c r="D397" s="152"/>
      <c r="E397" s="152"/>
      <c r="F397" s="62"/>
      <c r="G397" s="62"/>
      <c r="I397" s="152"/>
      <c r="K397" s="152"/>
      <c r="L397" s="152"/>
      <c r="M397" s="152"/>
      <c r="N397" s="152"/>
      <c r="O397" s="63"/>
      <c r="P397" s="152"/>
      <c r="Q397" s="152"/>
      <c r="S397" s="205"/>
      <c r="T397" s="205"/>
      <c r="U397" s="205"/>
      <c r="V397" s="39"/>
      <c r="W397" s="39"/>
      <c r="X397" s="39"/>
      <c r="Y397" s="39"/>
      <c r="AD397" s="191"/>
      <c r="AE397" s="191"/>
      <c r="AF397" s="260"/>
      <c r="AG397" s="191"/>
      <c r="AH397" s="191"/>
      <c r="AI397" s="260"/>
      <c r="AR397" s="68"/>
      <c r="AS397" s="68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D397" s="95"/>
      <c r="CE397" s="95"/>
      <c r="CF397" s="95"/>
    </row>
    <row r="398" spans="1:84" s="43" customFormat="1" x14ac:dyDescent="0.25">
      <c r="A398" s="152"/>
      <c r="B398" s="152"/>
      <c r="C398" s="152"/>
      <c r="D398" s="152"/>
      <c r="E398" s="152"/>
      <c r="F398" s="62"/>
      <c r="G398" s="62"/>
      <c r="I398" s="152"/>
      <c r="K398" s="152"/>
      <c r="L398" s="152"/>
      <c r="M398" s="152"/>
      <c r="N398" s="152"/>
      <c r="O398" s="63"/>
      <c r="P398" s="152"/>
      <c r="Q398" s="152"/>
      <c r="S398" s="205"/>
      <c r="T398" s="205"/>
      <c r="U398" s="205"/>
      <c r="V398" s="39"/>
      <c r="W398" s="39"/>
      <c r="X398" s="39"/>
      <c r="Y398" s="39"/>
      <c r="AD398" s="191"/>
      <c r="AE398" s="191"/>
      <c r="AF398" s="260"/>
      <c r="AG398" s="191"/>
      <c r="AH398" s="191"/>
      <c r="AI398" s="260"/>
      <c r="AR398" s="68"/>
      <c r="AS398" s="68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D398" s="95"/>
      <c r="CE398" s="95"/>
      <c r="CF398" s="95"/>
    </row>
    <row r="399" spans="1:84" s="43" customFormat="1" x14ac:dyDescent="0.25">
      <c r="A399" s="152"/>
      <c r="B399" s="152"/>
      <c r="C399" s="152"/>
      <c r="D399" s="152"/>
      <c r="E399" s="152"/>
      <c r="F399" s="62"/>
      <c r="G399" s="62"/>
      <c r="I399" s="152"/>
      <c r="K399" s="152"/>
      <c r="L399" s="152"/>
      <c r="M399" s="152"/>
      <c r="N399" s="152"/>
      <c r="O399" s="63"/>
      <c r="P399" s="152"/>
      <c r="Q399" s="152"/>
      <c r="S399" s="205"/>
      <c r="T399" s="205"/>
      <c r="U399" s="205"/>
      <c r="V399" s="39"/>
      <c r="W399" s="39"/>
      <c r="X399" s="39"/>
      <c r="Y399" s="39"/>
      <c r="AD399" s="191"/>
      <c r="AE399" s="191"/>
      <c r="AF399" s="260"/>
      <c r="AG399" s="191"/>
      <c r="AH399" s="191"/>
      <c r="AI399" s="260"/>
      <c r="AR399" s="68"/>
      <c r="AS399" s="68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D399" s="95"/>
      <c r="CE399" s="95"/>
      <c r="CF399" s="95"/>
    </row>
    <row r="400" spans="1:84" s="43" customFormat="1" x14ac:dyDescent="0.25">
      <c r="A400" s="152"/>
      <c r="B400" s="152"/>
      <c r="C400" s="152"/>
      <c r="D400" s="152"/>
      <c r="E400" s="152"/>
      <c r="F400" s="62"/>
      <c r="G400" s="62"/>
      <c r="I400" s="152"/>
      <c r="K400" s="152"/>
      <c r="L400" s="152"/>
      <c r="M400" s="152"/>
      <c r="N400" s="152"/>
      <c r="O400" s="63"/>
      <c r="P400" s="152"/>
      <c r="Q400" s="152"/>
      <c r="S400" s="205"/>
      <c r="T400" s="205"/>
      <c r="U400" s="205"/>
      <c r="V400" s="39"/>
      <c r="W400" s="39"/>
      <c r="X400" s="39"/>
      <c r="Y400" s="39"/>
      <c r="AD400" s="191"/>
      <c r="AE400" s="191"/>
      <c r="AF400" s="260"/>
      <c r="AG400" s="191"/>
      <c r="AH400" s="191"/>
      <c r="AI400" s="260"/>
      <c r="AR400" s="68"/>
      <c r="AS400" s="68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D400" s="95"/>
      <c r="CE400" s="95"/>
      <c r="CF400" s="95"/>
    </row>
    <row r="401" spans="1:84" s="43" customFormat="1" x14ac:dyDescent="0.25">
      <c r="A401" s="152"/>
      <c r="B401" s="152"/>
      <c r="C401" s="152"/>
      <c r="D401" s="152"/>
      <c r="E401" s="152"/>
      <c r="F401" s="62"/>
      <c r="G401" s="62"/>
      <c r="I401" s="152"/>
      <c r="K401" s="152"/>
      <c r="L401" s="152"/>
      <c r="M401" s="152"/>
      <c r="N401" s="152"/>
      <c r="O401" s="63"/>
      <c r="P401" s="152"/>
      <c r="Q401" s="152"/>
      <c r="S401" s="205"/>
      <c r="T401" s="205"/>
      <c r="U401" s="205"/>
      <c r="V401" s="39"/>
      <c r="W401" s="39"/>
      <c r="X401" s="39"/>
      <c r="Y401" s="39"/>
      <c r="AD401" s="191"/>
      <c r="AE401" s="191"/>
      <c r="AF401" s="260"/>
      <c r="AG401" s="191"/>
      <c r="AH401" s="191"/>
      <c r="AI401" s="260"/>
      <c r="AR401" s="68"/>
      <c r="AS401" s="68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D401" s="95"/>
      <c r="CE401" s="95"/>
      <c r="CF401" s="95"/>
    </row>
    <row r="402" spans="1:84" s="43" customFormat="1" x14ac:dyDescent="0.25">
      <c r="A402" s="152"/>
      <c r="B402" s="152"/>
      <c r="C402" s="152"/>
      <c r="D402" s="152"/>
      <c r="E402" s="152"/>
      <c r="F402" s="62"/>
      <c r="G402" s="62"/>
      <c r="I402" s="152"/>
      <c r="K402" s="152"/>
      <c r="L402" s="152"/>
      <c r="M402" s="152"/>
      <c r="N402" s="152"/>
      <c r="O402" s="63"/>
      <c r="P402" s="152"/>
      <c r="Q402" s="152"/>
      <c r="S402" s="205"/>
      <c r="T402" s="205"/>
      <c r="U402" s="205"/>
      <c r="V402" s="39"/>
      <c r="W402" s="39"/>
      <c r="X402" s="39"/>
      <c r="Y402" s="39"/>
      <c r="AD402" s="191"/>
      <c r="AE402" s="191"/>
      <c r="AF402" s="260"/>
      <c r="AG402" s="191"/>
      <c r="AH402" s="191"/>
      <c r="AI402" s="260"/>
      <c r="AR402" s="68"/>
      <c r="AS402" s="68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D402" s="95"/>
      <c r="CE402" s="95"/>
      <c r="CF402" s="95"/>
    </row>
    <row r="403" spans="1:84" s="43" customFormat="1" x14ac:dyDescent="0.25">
      <c r="A403" s="152"/>
      <c r="B403" s="152"/>
      <c r="C403" s="152"/>
      <c r="D403" s="152"/>
      <c r="E403" s="152"/>
      <c r="F403" s="62"/>
      <c r="G403" s="62"/>
      <c r="I403" s="152"/>
      <c r="K403" s="152"/>
      <c r="L403" s="152"/>
      <c r="M403" s="152"/>
      <c r="N403" s="152"/>
      <c r="O403" s="63"/>
      <c r="P403" s="152"/>
      <c r="Q403" s="152"/>
      <c r="S403" s="205"/>
      <c r="T403" s="205"/>
      <c r="U403" s="205"/>
      <c r="V403" s="39"/>
      <c r="W403" s="39"/>
      <c r="X403" s="39"/>
      <c r="Y403" s="39"/>
      <c r="AD403" s="191"/>
      <c r="AE403" s="191"/>
      <c r="AF403" s="260"/>
      <c r="AG403" s="191"/>
      <c r="AH403" s="191"/>
      <c r="AI403" s="260"/>
      <c r="AR403" s="68"/>
      <c r="AS403" s="68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D403" s="95"/>
      <c r="CE403" s="95"/>
      <c r="CF403" s="95"/>
    </row>
    <row r="404" spans="1:84" s="43" customFormat="1" x14ac:dyDescent="0.25">
      <c r="A404" s="152"/>
      <c r="B404" s="152"/>
      <c r="C404" s="152"/>
      <c r="D404" s="152"/>
      <c r="E404" s="152"/>
      <c r="F404" s="62"/>
      <c r="G404" s="62"/>
      <c r="I404" s="152"/>
      <c r="K404" s="152"/>
      <c r="L404" s="152"/>
      <c r="M404" s="152"/>
      <c r="N404" s="152"/>
      <c r="O404" s="63"/>
      <c r="P404" s="152"/>
      <c r="Q404" s="152"/>
      <c r="S404" s="205"/>
      <c r="T404" s="205"/>
      <c r="U404" s="205"/>
      <c r="V404" s="39"/>
      <c r="W404" s="39"/>
      <c r="X404" s="39"/>
      <c r="Y404" s="39"/>
      <c r="AD404" s="191"/>
      <c r="AE404" s="191"/>
      <c r="AF404" s="260"/>
      <c r="AG404" s="191"/>
      <c r="AH404" s="191"/>
      <c r="AI404" s="260"/>
      <c r="AR404" s="68"/>
      <c r="AS404" s="68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D404" s="95"/>
      <c r="CE404" s="95"/>
      <c r="CF404" s="95"/>
    </row>
    <row r="405" spans="1:84" s="43" customFormat="1" x14ac:dyDescent="0.25">
      <c r="A405" s="152"/>
      <c r="B405" s="152"/>
      <c r="C405" s="152"/>
      <c r="D405" s="152"/>
      <c r="E405" s="152"/>
      <c r="F405" s="62"/>
      <c r="G405" s="62"/>
      <c r="I405" s="152"/>
      <c r="K405" s="152"/>
      <c r="L405" s="152"/>
      <c r="M405" s="152"/>
      <c r="N405" s="152"/>
      <c r="O405" s="63"/>
      <c r="P405" s="152"/>
      <c r="Q405" s="152"/>
      <c r="S405" s="205"/>
      <c r="T405" s="205"/>
      <c r="U405" s="205"/>
      <c r="V405" s="39"/>
      <c r="W405" s="39"/>
      <c r="X405" s="39"/>
      <c r="Y405" s="39"/>
      <c r="AD405" s="191"/>
      <c r="AE405" s="191"/>
      <c r="AF405" s="260"/>
      <c r="AG405" s="191"/>
      <c r="AH405" s="191"/>
      <c r="AI405" s="260"/>
      <c r="AR405" s="68"/>
      <c r="AS405" s="68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D405" s="95"/>
      <c r="CE405" s="95"/>
      <c r="CF405" s="95"/>
    </row>
    <row r="406" spans="1:84" s="43" customFormat="1" x14ac:dyDescent="0.25">
      <c r="A406" s="152"/>
      <c r="B406" s="152"/>
      <c r="C406" s="152"/>
      <c r="D406" s="152"/>
      <c r="E406" s="152"/>
      <c r="F406" s="62"/>
      <c r="G406" s="62"/>
      <c r="I406" s="152"/>
      <c r="K406" s="152"/>
      <c r="L406" s="152"/>
      <c r="M406" s="152"/>
      <c r="N406" s="152"/>
      <c r="O406" s="63"/>
      <c r="P406" s="152"/>
      <c r="Q406" s="152"/>
      <c r="S406" s="205"/>
      <c r="T406" s="205"/>
      <c r="U406" s="205"/>
      <c r="V406" s="39"/>
      <c r="W406" s="39"/>
      <c r="X406" s="39"/>
      <c r="Y406" s="39"/>
      <c r="AD406" s="191"/>
      <c r="AE406" s="191"/>
      <c r="AF406" s="260"/>
      <c r="AG406" s="191"/>
      <c r="AH406" s="191"/>
      <c r="AI406" s="260"/>
      <c r="AR406" s="68"/>
      <c r="AS406" s="68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D406" s="95"/>
      <c r="CE406" s="95"/>
      <c r="CF406" s="95"/>
    </row>
    <row r="407" spans="1:84" s="43" customFormat="1" x14ac:dyDescent="0.25">
      <c r="A407" s="152"/>
      <c r="B407" s="152"/>
      <c r="C407" s="152"/>
      <c r="D407" s="152"/>
      <c r="E407" s="152"/>
      <c r="F407" s="62"/>
      <c r="G407" s="62"/>
      <c r="I407" s="152"/>
      <c r="K407" s="152"/>
      <c r="L407" s="152"/>
      <c r="M407" s="152"/>
      <c r="N407" s="152"/>
      <c r="O407" s="63"/>
      <c r="P407" s="152"/>
      <c r="Q407" s="152"/>
      <c r="S407" s="205"/>
      <c r="T407" s="205"/>
      <c r="U407" s="205"/>
      <c r="V407" s="39"/>
      <c r="W407" s="39"/>
      <c r="X407" s="39"/>
      <c r="Y407" s="39"/>
      <c r="AD407" s="191"/>
      <c r="AE407" s="191"/>
      <c r="AF407" s="260"/>
      <c r="AG407" s="191"/>
      <c r="AH407" s="191"/>
      <c r="AI407" s="260"/>
      <c r="AR407" s="68"/>
      <c r="AS407" s="68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D407" s="95"/>
      <c r="CE407" s="95"/>
      <c r="CF407" s="95"/>
    </row>
    <row r="408" spans="1:84" s="43" customFormat="1" x14ac:dyDescent="0.25">
      <c r="A408" s="152"/>
      <c r="B408" s="152"/>
      <c r="C408" s="152"/>
      <c r="D408" s="152"/>
      <c r="E408" s="152"/>
      <c r="F408" s="62"/>
      <c r="G408" s="62"/>
      <c r="I408" s="152"/>
      <c r="K408" s="152"/>
      <c r="L408" s="152"/>
      <c r="M408" s="152"/>
      <c r="N408" s="152"/>
      <c r="O408" s="63"/>
      <c r="P408" s="152"/>
      <c r="Q408" s="152"/>
      <c r="S408" s="205"/>
      <c r="T408" s="205"/>
      <c r="U408" s="205"/>
      <c r="V408" s="39"/>
      <c r="W408" s="39"/>
      <c r="X408" s="39"/>
      <c r="Y408" s="39"/>
      <c r="AD408" s="191"/>
      <c r="AE408" s="191"/>
      <c r="AF408" s="260"/>
      <c r="AG408" s="191"/>
      <c r="AH408" s="191"/>
      <c r="AI408" s="260"/>
      <c r="AR408" s="68"/>
      <c r="AS408" s="68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D408" s="95"/>
      <c r="CE408" s="95"/>
      <c r="CF408" s="95"/>
    </row>
    <row r="409" spans="1:84" s="43" customFormat="1" x14ac:dyDescent="0.25">
      <c r="A409" s="152"/>
      <c r="B409" s="152"/>
      <c r="C409" s="152"/>
      <c r="D409" s="152"/>
      <c r="E409" s="152"/>
      <c r="F409" s="62"/>
      <c r="G409" s="62"/>
      <c r="I409" s="152"/>
      <c r="K409" s="152"/>
      <c r="L409" s="152"/>
      <c r="M409" s="152"/>
      <c r="N409" s="152"/>
      <c r="O409" s="63"/>
      <c r="P409" s="152"/>
      <c r="Q409" s="152"/>
      <c r="S409" s="205"/>
      <c r="T409" s="205"/>
      <c r="U409" s="205"/>
      <c r="V409" s="39"/>
      <c r="W409" s="39"/>
      <c r="X409" s="39"/>
      <c r="Y409" s="39"/>
      <c r="AD409" s="191"/>
      <c r="AE409" s="191"/>
      <c r="AF409" s="260"/>
      <c r="AG409" s="191"/>
      <c r="AH409" s="191"/>
      <c r="AI409" s="260"/>
      <c r="AR409" s="68"/>
      <c r="AS409" s="68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D409" s="95"/>
      <c r="CE409" s="95"/>
      <c r="CF409" s="95"/>
    </row>
    <row r="410" spans="1:84" s="43" customFormat="1" x14ac:dyDescent="0.25">
      <c r="A410" s="152"/>
      <c r="B410" s="152"/>
      <c r="C410" s="152"/>
      <c r="D410" s="152"/>
      <c r="E410" s="152"/>
      <c r="F410" s="62"/>
      <c r="G410" s="62"/>
      <c r="I410" s="152"/>
      <c r="K410" s="152"/>
      <c r="L410" s="152"/>
      <c r="M410" s="152"/>
      <c r="N410" s="152"/>
      <c r="O410" s="63"/>
      <c r="P410" s="152"/>
      <c r="Q410" s="152"/>
      <c r="S410" s="205"/>
      <c r="T410" s="205"/>
      <c r="U410" s="205"/>
      <c r="V410" s="39"/>
      <c r="W410" s="39"/>
      <c r="X410" s="39"/>
      <c r="Y410" s="39"/>
      <c r="AD410" s="191"/>
      <c r="AE410" s="191"/>
      <c r="AF410" s="260"/>
      <c r="AG410" s="191"/>
      <c r="AH410" s="191"/>
      <c r="AI410" s="260"/>
      <c r="AR410" s="68"/>
      <c r="AS410" s="68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D410" s="95"/>
      <c r="CE410" s="95"/>
      <c r="CF410" s="95"/>
    </row>
    <row r="411" spans="1:84" s="43" customFormat="1" x14ac:dyDescent="0.25">
      <c r="A411" s="152"/>
      <c r="B411" s="152"/>
      <c r="C411" s="152"/>
      <c r="D411" s="152"/>
      <c r="E411" s="152"/>
      <c r="F411" s="62"/>
      <c r="G411" s="62"/>
      <c r="I411" s="152"/>
      <c r="K411" s="152"/>
      <c r="L411" s="152"/>
      <c r="M411" s="152"/>
      <c r="N411" s="152"/>
      <c r="O411" s="63"/>
      <c r="P411" s="152"/>
      <c r="Q411" s="152"/>
      <c r="S411" s="205"/>
      <c r="T411" s="205"/>
      <c r="U411" s="205"/>
      <c r="V411" s="39"/>
      <c r="W411" s="39"/>
      <c r="X411" s="39"/>
      <c r="Y411" s="39"/>
      <c r="AD411" s="191"/>
      <c r="AE411" s="191"/>
      <c r="AF411" s="260"/>
      <c r="AG411" s="191"/>
      <c r="AH411" s="191"/>
      <c r="AI411" s="260"/>
      <c r="AR411" s="68"/>
      <c r="AS411" s="68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D411" s="95"/>
      <c r="CE411" s="95"/>
      <c r="CF411" s="95"/>
    </row>
    <row r="412" spans="1:84" s="43" customFormat="1" x14ac:dyDescent="0.25">
      <c r="A412" s="152"/>
      <c r="B412" s="152"/>
      <c r="C412" s="152"/>
      <c r="D412" s="152"/>
      <c r="E412" s="152"/>
      <c r="F412" s="62"/>
      <c r="G412" s="62"/>
      <c r="I412" s="152"/>
      <c r="K412" s="152"/>
      <c r="L412" s="152"/>
      <c r="M412" s="152"/>
      <c r="N412" s="152"/>
      <c r="O412" s="63"/>
      <c r="P412" s="152"/>
      <c r="Q412" s="152"/>
      <c r="S412" s="205"/>
      <c r="T412" s="205"/>
      <c r="U412" s="205"/>
      <c r="V412" s="39"/>
      <c r="W412" s="39"/>
      <c r="X412" s="39"/>
      <c r="Y412" s="39"/>
      <c r="AD412" s="191"/>
      <c r="AE412" s="191"/>
      <c r="AF412" s="260"/>
      <c r="AG412" s="191"/>
      <c r="AH412" s="191"/>
      <c r="AI412" s="260"/>
      <c r="AR412" s="68"/>
      <c r="AS412" s="68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D412" s="95"/>
      <c r="CE412" s="95"/>
      <c r="CF412" s="95"/>
    </row>
    <row r="413" spans="1:84" s="43" customFormat="1" x14ac:dyDescent="0.25">
      <c r="A413" s="152"/>
      <c r="B413" s="152"/>
      <c r="C413" s="152"/>
      <c r="D413" s="152"/>
      <c r="E413" s="152"/>
      <c r="F413" s="62"/>
      <c r="G413" s="62"/>
      <c r="I413" s="152"/>
      <c r="K413" s="152"/>
      <c r="L413" s="152"/>
      <c r="M413" s="152"/>
      <c r="N413" s="152"/>
      <c r="O413" s="63"/>
      <c r="P413" s="152"/>
      <c r="Q413" s="152"/>
      <c r="S413" s="205"/>
      <c r="T413" s="205"/>
      <c r="U413" s="205"/>
      <c r="V413" s="39"/>
      <c r="W413" s="39"/>
      <c r="X413" s="39"/>
      <c r="Y413" s="39"/>
      <c r="AD413" s="191"/>
      <c r="AE413" s="191"/>
      <c r="AF413" s="260"/>
      <c r="AG413" s="191"/>
      <c r="AH413" s="191"/>
      <c r="AI413" s="260"/>
      <c r="AR413" s="68"/>
      <c r="AS413" s="68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D413" s="95"/>
      <c r="CE413" s="95"/>
      <c r="CF413" s="95"/>
    </row>
    <row r="414" spans="1:84" s="43" customFormat="1" x14ac:dyDescent="0.25">
      <c r="A414" s="152"/>
      <c r="B414" s="152"/>
      <c r="C414" s="152"/>
      <c r="D414" s="152"/>
      <c r="E414" s="152"/>
      <c r="F414" s="62"/>
      <c r="G414" s="62"/>
      <c r="I414" s="152"/>
      <c r="K414" s="152"/>
      <c r="L414" s="152"/>
      <c r="M414" s="152"/>
      <c r="N414" s="152"/>
      <c r="O414" s="63"/>
      <c r="P414" s="152"/>
      <c r="Q414" s="152"/>
      <c r="S414" s="205"/>
      <c r="T414" s="205"/>
      <c r="U414" s="205"/>
      <c r="V414" s="39"/>
      <c r="W414" s="39"/>
      <c r="X414" s="39"/>
      <c r="Y414" s="39"/>
      <c r="AD414" s="191"/>
      <c r="AE414" s="191"/>
      <c r="AF414" s="260"/>
      <c r="AG414" s="191"/>
      <c r="AH414" s="191"/>
      <c r="AI414" s="260"/>
      <c r="AR414" s="68"/>
      <c r="AS414" s="68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D414" s="95"/>
      <c r="CE414" s="95"/>
      <c r="CF414" s="95"/>
    </row>
    <row r="415" spans="1:84" s="43" customFormat="1" x14ac:dyDescent="0.25">
      <c r="A415" s="152"/>
      <c r="B415" s="152"/>
      <c r="C415" s="152"/>
      <c r="D415" s="152"/>
      <c r="E415" s="152"/>
      <c r="F415" s="62"/>
      <c r="G415" s="62"/>
      <c r="I415" s="152"/>
      <c r="K415" s="152"/>
      <c r="L415" s="152"/>
      <c r="M415" s="152"/>
      <c r="N415" s="152"/>
      <c r="O415" s="63"/>
      <c r="P415" s="152"/>
      <c r="Q415" s="152"/>
      <c r="S415" s="205"/>
      <c r="T415" s="205"/>
      <c r="U415" s="205"/>
      <c r="V415" s="39"/>
      <c r="W415" s="39"/>
      <c r="X415" s="39"/>
      <c r="Y415" s="39"/>
      <c r="AD415" s="191"/>
      <c r="AE415" s="191"/>
      <c r="AF415" s="260"/>
      <c r="AG415" s="191"/>
      <c r="AH415" s="191"/>
      <c r="AI415" s="260"/>
      <c r="AR415" s="68"/>
      <c r="AS415" s="68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D415" s="95"/>
      <c r="CE415" s="95"/>
      <c r="CF415" s="95"/>
    </row>
    <row r="416" spans="1:84" s="43" customFormat="1" x14ac:dyDescent="0.25">
      <c r="A416" s="152"/>
      <c r="B416" s="152"/>
      <c r="C416" s="152"/>
      <c r="D416" s="152"/>
      <c r="E416" s="152"/>
      <c r="F416" s="62"/>
      <c r="G416" s="62"/>
      <c r="I416" s="152"/>
      <c r="K416" s="152"/>
      <c r="L416" s="152"/>
      <c r="M416" s="152"/>
      <c r="N416" s="152"/>
      <c r="O416" s="63"/>
      <c r="P416" s="152"/>
      <c r="Q416" s="152"/>
      <c r="S416" s="205"/>
      <c r="T416" s="205"/>
      <c r="U416" s="205"/>
      <c r="V416" s="39"/>
      <c r="W416" s="39"/>
      <c r="X416" s="39"/>
      <c r="Y416" s="39"/>
      <c r="AD416" s="191"/>
      <c r="AE416" s="191"/>
      <c r="AF416" s="260"/>
      <c r="AG416" s="191"/>
      <c r="AH416" s="191"/>
      <c r="AI416" s="260"/>
      <c r="AR416" s="68"/>
      <c r="AS416" s="68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D416" s="95"/>
      <c r="CE416" s="95"/>
      <c r="CF416" s="95"/>
    </row>
    <row r="417" spans="1:84" s="43" customFormat="1" x14ac:dyDescent="0.25">
      <c r="A417" s="152"/>
      <c r="B417" s="152"/>
      <c r="C417" s="152"/>
      <c r="D417" s="152"/>
      <c r="E417" s="152"/>
      <c r="F417" s="62"/>
      <c r="G417" s="62"/>
      <c r="I417" s="152"/>
      <c r="K417" s="152"/>
      <c r="L417" s="152"/>
      <c r="M417" s="152"/>
      <c r="N417" s="152"/>
      <c r="O417" s="63"/>
      <c r="P417" s="152"/>
      <c r="Q417" s="152"/>
      <c r="S417" s="205"/>
      <c r="T417" s="205"/>
      <c r="U417" s="205"/>
      <c r="V417" s="39"/>
      <c r="W417" s="39"/>
      <c r="X417" s="39"/>
      <c r="Y417" s="39"/>
      <c r="AD417" s="191"/>
      <c r="AE417" s="191"/>
      <c r="AF417" s="260"/>
      <c r="AG417" s="191"/>
      <c r="AH417" s="191"/>
      <c r="AI417" s="260"/>
      <c r="AR417" s="68"/>
      <c r="AS417" s="68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D417" s="95"/>
      <c r="CE417" s="95"/>
      <c r="CF417" s="95"/>
    </row>
    <row r="418" spans="1:84" s="43" customFormat="1" x14ac:dyDescent="0.25">
      <c r="A418" s="152"/>
      <c r="B418" s="152"/>
      <c r="C418" s="152"/>
      <c r="D418" s="152"/>
      <c r="E418" s="152"/>
      <c r="F418" s="62"/>
      <c r="G418" s="62"/>
      <c r="I418" s="152"/>
      <c r="K418" s="152"/>
      <c r="L418" s="152"/>
      <c r="M418" s="152"/>
      <c r="N418" s="152"/>
      <c r="O418" s="63"/>
      <c r="P418" s="152"/>
      <c r="Q418" s="152"/>
      <c r="S418" s="205"/>
      <c r="T418" s="205"/>
      <c r="U418" s="205"/>
      <c r="V418" s="39"/>
      <c r="W418" s="39"/>
      <c r="X418" s="39"/>
      <c r="Y418" s="39"/>
      <c r="AD418" s="191"/>
      <c r="AE418" s="191"/>
      <c r="AF418" s="260"/>
      <c r="AG418" s="191"/>
      <c r="AH418" s="191"/>
      <c r="AI418" s="260"/>
      <c r="AR418" s="68"/>
      <c r="AS418" s="68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D418" s="95"/>
      <c r="CE418" s="95"/>
      <c r="CF418" s="95"/>
    </row>
    <row r="419" spans="1:84" s="43" customFormat="1" x14ac:dyDescent="0.25">
      <c r="A419" s="152"/>
      <c r="B419" s="152"/>
      <c r="C419" s="152"/>
      <c r="D419" s="152"/>
      <c r="E419" s="152"/>
      <c r="F419" s="62"/>
      <c r="G419" s="62"/>
      <c r="I419" s="152"/>
      <c r="K419" s="152"/>
      <c r="L419" s="152"/>
      <c r="M419" s="152"/>
      <c r="N419" s="152"/>
      <c r="O419" s="63"/>
      <c r="P419" s="152"/>
      <c r="Q419" s="152"/>
      <c r="S419" s="205"/>
      <c r="T419" s="205"/>
      <c r="U419" s="205"/>
      <c r="V419" s="39"/>
      <c r="W419" s="39"/>
      <c r="X419" s="39"/>
      <c r="Y419" s="39"/>
      <c r="AD419" s="191"/>
      <c r="AE419" s="191"/>
      <c r="AF419" s="260"/>
      <c r="AG419" s="191"/>
      <c r="AH419" s="191"/>
      <c r="AI419" s="260"/>
      <c r="AR419" s="68"/>
      <c r="AS419" s="68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D419" s="95"/>
      <c r="CE419" s="95"/>
      <c r="CF419" s="95"/>
    </row>
    <row r="420" spans="1:84" s="43" customFormat="1" x14ac:dyDescent="0.25">
      <c r="A420" s="152"/>
      <c r="B420" s="152"/>
      <c r="C420" s="152"/>
      <c r="D420" s="152"/>
      <c r="E420" s="152"/>
      <c r="F420" s="62"/>
      <c r="G420" s="62"/>
      <c r="I420" s="152"/>
      <c r="K420" s="152"/>
      <c r="L420" s="152"/>
      <c r="M420" s="152"/>
      <c r="N420" s="152"/>
      <c r="O420" s="63"/>
      <c r="P420" s="152"/>
      <c r="Q420" s="152"/>
      <c r="S420" s="205"/>
      <c r="T420" s="205"/>
      <c r="U420" s="205"/>
      <c r="V420" s="39"/>
      <c r="W420" s="39"/>
      <c r="X420" s="39"/>
      <c r="Y420" s="39"/>
      <c r="AD420" s="191"/>
      <c r="AE420" s="191"/>
      <c r="AF420" s="260"/>
      <c r="AG420" s="191"/>
      <c r="AH420" s="191"/>
      <c r="AI420" s="260"/>
      <c r="AR420" s="68"/>
      <c r="AS420" s="68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D420" s="95"/>
      <c r="CE420" s="95"/>
      <c r="CF420" s="95"/>
    </row>
    <row r="421" spans="1:84" s="43" customFormat="1" x14ac:dyDescent="0.25">
      <c r="A421" s="152"/>
      <c r="B421" s="152"/>
      <c r="C421" s="152"/>
      <c r="D421" s="152"/>
      <c r="E421" s="152"/>
      <c r="F421" s="62"/>
      <c r="G421" s="62"/>
      <c r="I421" s="152"/>
      <c r="K421" s="152"/>
      <c r="L421" s="152"/>
      <c r="M421" s="152"/>
      <c r="N421" s="152"/>
      <c r="O421" s="63"/>
      <c r="P421" s="152"/>
      <c r="Q421" s="152"/>
      <c r="S421" s="205"/>
      <c r="T421" s="205"/>
      <c r="U421" s="205"/>
      <c r="V421" s="39"/>
      <c r="W421" s="39"/>
      <c r="X421" s="39"/>
      <c r="Y421" s="39"/>
      <c r="AD421" s="191"/>
      <c r="AE421" s="191"/>
      <c r="AF421" s="260"/>
      <c r="AG421" s="191"/>
      <c r="AH421" s="191"/>
      <c r="AI421" s="260"/>
      <c r="AR421" s="68"/>
      <c r="AS421" s="68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D421" s="95"/>
      <c r="CE421" s="95"/>
      <c r="CF421" s="95"/>
    </row>
    <row r="422" spans="1:84" s="43" customFormat="1" x14ac:dyDescent="0.25">
      <c r="A422" s="152"/>
      <c r="B422" s="152"/>
      <c r="C422" s="152"/>
      <c r="D422" s="152"/>
      <c r="E422" s="152"/>
      <c r="F422" s="62"/>
      <c r="G422" s="62"/>
      <c r="I422" s="152"/>
      <c r="K422" s="152"/>
      <c r="L422" s="152"/>
      <c r="M422" s="152"/>
      <c r="N422" s="152"/>
      <c r="O422" s="63"/>
      <c r="P422" s="152"/>
      <c r="Q422" s="152"/>
      <c r="S422" s="205"/>
      <c r="T422" s="205"/>
      <c r="U422" s="205"/>
      <c r="V422" s="39"/>
      <c r="W422" s="39"/>
      <c r="X422" s="39"/>
      <c r="Y422" s="39"/>
      <c r="AD422" s="191"/>
      <c r="AE422" s="191"/>
      <c r="AF422" s="260"/>
      <c r="AG422" s="191"/>
      <c r="AH422" s="191"/>
      <c r="AI422" s="260"/>
      <c r="AR422" s="68"/>
      <c r="AS422" s="68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D422" s="95"/>
      <c r="CE422" s="95"/>
      <c r="CF422" s="95"/>
    </row>
    <row r="423" spans="1:84" s="43" customFormat="1" x14ac:dyDescent="0.25">
      <c r="A423" s="152"/>
      <c r="B423" s="152"/>
      <c r="C423" s="152"/>
      <c r="D423" s="152"/>
      <c r="E423" s="152"/>
      <c r="F423" s="62"/>
      <c r="G423" s="62"/>
      <c r="I423" s="152"/>
      <c r="K423" s="152"/>
      <c r="L423" s="152"/>
      <c r="M423" s="152"/>
      <c r="N423" s="152"/>
      <c r="O423" s="63"/>
      <c r="P423" s="152"/>
      <c r="Q423" s="152"/>
      <c r="S423" s="205"/>
      <c r="T423" s="205"/>
      <c r="U423" s="205"/>
      <c r="V423" s="39"/>
      <c r="W423" s="39"/>
      <c r="X423" s="39"/>
      <c r="Y423" s="39"/>
      <c r="AD423" s="191"/>
      <c r="AE423" s="191"/>
      <c r="AF423" s="260"/>
      <c r="AG423" s="191"/>
      <c r="AH423" s="191"/>
      <c r="AI423" s="260"/>
      <c r="AR423" s="68"/>
      <c r="AS423" s="68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D423" s="95"/>
      <c r="CE423" s="95"/>
      <c r="CF423" s="95"/>
    </row>
    <row r="424" spans="1:84" s="43" customFormat="1" x14ac:dyDescent="0.25">
      <c r="A424" s="152"/>
      <c r="B424" s="152"/>
      <c r="C424" s="152"/>
      <c r="D424" s="152"/>
      <c r="E424" s="152"/>
      <c r="F424" s="62"/>
      <c r="G424" s="62"/>
      <c r="I424" s="152"/>
      <c r="K424" s="152"/>
      <c r="L424" s="152"/>
      <c r="M424" s="152"/>
      <c r="N424" s="152"/>
      <c r="O424" s="63"/>
      <c r="P424" s="152"/>
      <c r="Q424" s="152"/>
      <c r="S424" s="205"/>
      <c r="T424" s="205"/>
      <c r="U424" s="205"/>
      <c r="V424" s="39"/>
      <c r="W424" s="39"/>
      <c r="X424" s="39"/>
      <c r="Y424" s="39"/>
      <c r="AD424" s="191"/>
      <c r="AE424" s="191"/>
      <c r="AF424" s="260"/>
      <c r="AG424" s="191"/>
      <c r="AH424" s="191"/>
      <c r="AI424" s="260"/>
      <c r="AR424" s="68"/>
      <c r="AS424" s="68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D424" s="95"/>
      <c r="CE424" s="95"/>
      <c r="CF424" s="95"/>
    </row>
    <row r="425" spans="1:84" s="43" customFormat="1" x14ac:dyDescent="0.25">
      <c r="A425" s="152"/>
      <c r="B425" s="152"/>
      <c r="C425" s="152"/>
      <c r="D425" s="152"/>
      <c r="E425" s="152"/>
      <c r="F425" s="62"/>
      <c r="G425" s="62"/>
      <c r="I425" s="152"/>
      <c r="K425" s="152"/>
      <c r="L425" s="152"/>
      <c r="M425" s="152"/>
      <c r="N425" s="152"/>
      <c r="O425" s="63"/>
      <c r="P425" s="152"/>
      <c r="Q425" s="152"/>
      <c r="S425" s="205"/>
      <c r="T425" s="205"/>
      <c r="U425" s="205"/>
      <c r="V425" s="39"/>
      <c r="W425" s="39"/>
      <c r="X425" s="39"/>
      <c r="Y425" s="39"/>
      <c r="AD425" s="191"/>
      <c r="AE425" s="191"/>
      <c r="AF425" s="260"/>
      <c r="AG425" s="191"/>
      <c r="AH425" s="191"/>
      <c r="AI425" s="260"/>
      <c r="AR425" s="68"/>
      <c r="AS425" s="68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D425" s="95"/>
      <c r="CE425" s="95"/>
      <c r="CF425" s="95"/>
    </row>
    <row r="426" spans="1:84" s="43" customFormat="1" x14ac:dyDescent="0.25">
      <c r="A426" s="152"/>
      <c r="B426" s="152"/>
      <c r="C426" s="152"/>
      <c r="D426" s="152"/>
      <c r="E426" s="152"/>
      <c r="F426" s="62"/>
      <c r="G426" s="62"/>
      <c r="I426" s="152"/>
      <c r="K426" s="152"/>
      <c r="L426" s="152"/>
      <c r="M426" s="152"/>
      <c r="N426" s="152"/>
      <c r="O426" s="63"/>
      <c r="P426" s="152"/>
      <c r="Q426" s="152"/>
      <c r="S426" s="205"/>
      <c r="T426" s="205"/>
      <c r="U426" s="205"/>
      <c r="V426" s="39"/>
      <c r="W426" s="39"/>
      <c r="X426" s="39"/>
      <c r="Y426" s="39"/>
      <c r="AD426" s="191"/>
      <c r="AE426" s="191"/>
      <c r="AF426" s="260"/>
      <c r="AG426" s="191"/>
      <c r="AH426" s="191"/>
      <c r="AI426" s="260"/>
      <c r="AR426" s="68"/>
      <c r="AS426" s="68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D426" s="95"/>
      <c r="CE426" s="95"/>
      <c r="CF426" s="95"/>
    </row>
    <row r="427" spans="1:84" s="43" customFormat="1" x14ac:dyDescent="0.25">
      <c r="A427" s="152"/>
      <c r="B427" s="152"/>
      <c r="C427" s="152"/>
      <c r="D427" s="152"/>
      <c r="E427" s="152"/>
      <c r="F427" s="62"/>
      <c r="G427" s="62"/>
      <c r="I427" s="152"/>
      <c r="K427" s="152"/>
      <c r="L427" s="152"/>
      <c r="M427" s="152"/>
      <c r="N427" s="152"/>
      <c r="O427" s="63"/>
      <c r="P427" s="152"/>
      <c r="Q427" s="152"/>
      <c r="S427" s="205"/>
      <c r="T427" s="205"/>
      <c r="U427" s="205"/>
      <c r="V427" s="39"/>
      <c r="W427" s="39"/>
      <c r="X427" s="39"/>
      <c r="Y427" s="39"/>
      <c r="AD427" s="191"/>
      <c r="AE427" s="191"/>
      <c r="AF427" s="260"/>
      <c r="AG427" s="191"/>
      <c r="AH427" s="191"/>
      <c r="AI427" s="260"/>
      <c r="AR427" s="68"/>
      <c r="AS427" s="68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D427" s="95"/>
      <c r="CE427" s="95"/>
      <c r="CF427" s="95"/>
    </row>
    <row r="428" spans="1:84" s="43" customFormat="1" x14ac:dyDescent="0.25">
      <c r="A428" s="152"/>
      <c r="B428" s="152"/>
      <c r="C428" s="152"/>
      <c r="D428" s="152"/>
      <c r="E428" s="152"/>
      <c r="F428" s="62"/>
      <c r="G428" s="62"/>
      <c r="I428" s="152"/>
      <c r="K428" s="152"/>
      <c r="L428" s="152"/>
      <c r="M428" s="152"/>
      <c r="N428" s="152"/>
      <c r="O428" s="63"/>
      <c r="P428" s="152"/>
      <c r="Q428" s="152"/>
      <c r="S428" s="205"/>
      <c r="T428" s="205"/>
      <c r="U428" s="205"/>
      <c r="V428" s="39"/>
      <c r="W428" s="39"/>
      <c r="X428" s="39"/>
      <c r="Y428" s="39"/>
      <c r="AD428" s="191"/>
      <c r="AE428" s="191"/>
      <c r="AF428" s="260"/>
      <c r="AG428" s="191"/>
      <c r="AH428" s="191"/>
      <c r="AI428" s="260"/>
      <c r="AR428" s="68"/>
      <c r="AS428" s="68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D428" s="95"/>
      <c r="CE428" s="95"/>
      <c r="CF428" s="95"/>
    </row>
    <row r="429" spans="1:84" s="43" customFormat="1" x14ac:dyDescent="0.25">
      <c r="A429" s="152"/>
      <c r="B429" s="152"/>
      <c r="C429" s="152"/>
      <c r="D429" s="152"/>
      <c r="E429" s="152"/>
      <c r="F429" s="62"/>
      <c r="G429" s="62"/>
      <c r="I429" s="152"/>
      <c r="K429" s="152"/>
      <c r="L429" s="152"/>
      <c r="M429" s="152"/>
      <c r="N429" s="152"/>
      <c r="O429" s="63"/>
      <c r="P429" s="152"/>
      <c r="Q429" s="152"/>
      <c r="S429" s="205"/>
      <c r="T429" s="205"/>
      <c r="U429" s="205"/>
      <c r="V429" s="39"/>
      <c r="W429" s="39"/>
      <c r="X429" s="39"/>
      <c r="Y429" s="39"/>
      <c r="AD429" s="191"/>
      <c r="AE429" s="191"/>
      <c r="AF429" s="260"/>
      <c r="AG429" s="191"/>
      <c r="AH429" s="191"/>
      <c r="AI429" s="260"/>
      <c r="AR429" s="68"/>
      <c r="AS429" s="68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D429" s="95"/>
      <c r="CE429" s="95"/>
      <c r="CF429" s="95"/>
    </row>
    <row r="430" spans="1:84" s="43" customFormat="1" x14ac:dyDescent="0.25">
      <c r="A430" s="152"/>
      <c r="B430" s="152"/>
      <c r="C430" s="152"/>
      <c r="D430" s="152"/>
      <c r="E430" s="152"/>
      <c r="F430" s="62"/>
      <c r="G430" s="62"/>
      <c r="I430" s="152"/>
      <c r="K430" s="152"/>
      <c r="L430" s="152"/>
      <c r="M430" s="152"/>
      <c r="N430" s="152"/>
      <c r="O430" s="63"/>
      <c r="P430" s="152"/>
      <c r="Q430" s="152"/>
      <c r="S430" s="205"/>
      <c r="T430" s="205"/>
      <c r="U430" s="205"/>
      <c r="V430" s="39"/>
      <c r="W430" s="39"/>
      <c r="X430" s="39"/>
      <c r="Y430" s="39"/>
      <c r="AD430" s="191"/>
      <c r="AE430" s="191"/>
      <c r="AF430" s="260"/>
      <c r="AG430" s="191"/>
      <c r="AH430" s="191"/>
      <c r="AI430" s="260"/>
      <c r="AR430" s="68"/>
      <c r="AS430" s="68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D430" s="95"/>
      <c r="CE430" s="95"/>
      <c r="CF430" s="95"/>
    </row>
    <row r="431" spans="1:84" s="43" customFormat="1" x14ac:dyDescent="0.25">
      <c r="A431" s="152"/>
      <c r="B431" s="152"/>
      <c r="C431" s="152"/>
      <c r="D431" s="152"/>
      <c r="E431" s="152"/>
      <c r="F431" s="62"/>
      <c r="G431" s="62"/>
      <c r="I431" s="152"/>
      <c r="K431" s="152"/>
      <c r="L431" s="152"/>
      <c r="M431" s="152"/>
      <c r="N431" s="152"/>
      <c r="O431" s="63"/>
      <c r="P431" s="152"/>
      <c r="Q431" s="152"/>
      <c r="S431" s="205"/>
      <c r="T431" s="205"/>
      <c r="U431" s="205"/>
      <c r="V431" s="39"/>
      <c r="W431" s="39"/>
      <c r="X431" s="39"/>
      <c r="Y431" s="39"/>
      <c r="AD431" s="191"/>
      <c r="AE431" s="191"/>
      <c r="AF431" s="260"/>
      <c r="AG431" s="191"/>
      <c r="AH431" s="191"/>
      <c r="AI431" s="260"/>
      <c r="AR431" s="68"/>
      <c r="AS431" s="68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D431" s="95"/>
      <c r="CE431" s="95"/>
      <c r="CF431" s="95"/>
    </row>
    <row r="432" spans="1:84" s="43" customFormat="1" x14ac:dyDescent="0.25">
      <c r="A432" s="152"/>
      <c r="B432" s="152"/>
      <c r="C432" s="152"/>
      <c r="D432" s="152"/>
      <c r="E432" s="152"/>
      <c r="F432" s="62"/>
      <c r="G432" s="62"/>
      <c r="I432" s="152"/>
      <c r="K432" s="152"/>
      <c r="L432" s="152"/>
      <c r="M432" s="152"/>
      <c r="N432" s="152"/>
      <c r="O432" s="63"/>
      <c r="P432" s="152"/>
      <c r="Q432" s="152"/>
      <c r="S432" s="205"/>
      <c r="T432" s="205"/>
      <c r="U432" s="205"/>
      <c r="V432" s="39"/>
      <c r="W432" s="39"/>
      <c r="X432" s="39"/>
      <c r="Y432" s="39"/>
      <c r="AD432" s="191"/>
      <c r="AE432" s="191"/>
      <c r="AF432" s="260"/>
      <c r="AG432" s="191"/>
      <c r="AH432" s="191"/>
      <c r="AI432" s="260"/>
      <c r="AR432" s="68"/>
      <c r="AS432" s="68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D432" s="95"/>
      <c r="CE432" s="95"/>
      <c r="CF432" s="95"/>
    </row>
    <row r="433" spans="1:84" s="43" customFormat="1" x14ac:dyDescent="0.25">
      <c r="A433" s="152"/>
      <c r="B433" s="152"/>
      <c r="C433" s="152"/>
      <c r="D433" s="152"/>
      <c r="E433" s="152"/>
      <c r="F433" s="62"/>
      <c r="G433" s="62"/>
      <c r="I433" s="152"/>
      <c r="K433" s="152"/>
      <c r="L433" s="152"/>
      <c r="M433" s="152"/>
      <c r="N433" s="152"/>
      <c r="O433" s="63"/>
      <c r="P433" s="152"/>
      <c r="Q433" s="152"/>
      <c r="S433" s="205"/>
      <c r="T433" s="205"/>
      <c r="U433" s="205"/>
      <c r="V433" s="39"/>
      <c r="W433" s="39"/>
      <c r="X433" s="39"/>
      <c r="Y433" s="39"/>
      <c r="AD433" s="191"/>
      <c r="AE433" s="191"/>
      <c r="AF433" s="260"/>
      <c r="AG433" s="191"/>
      <c r="AH433" s="191"/>
      <c r="AI433" s="260"/>
      <c r="AR433" s="68"/>
      <c r="AS433" s="68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D433" s="95"/>
      <c r="CE433" s="95"/>
      <c r="CF433" s="95"/>
    </row>
    <row r="434" spans="1:84" s="43" customFormat="1" x14ac:dyDescent="0.25">
      <c r="A434" s="152"/>
      <c r="B434" s="152"/>
      <c r="C434" s="152"/>
      <c r="D434" s="152"/>
      <c r="E434" s="152"/>
      <c r="F434" s="62"/>
      <c r="G434" s="62"/>
      <c r="I434" s="152"/>
      <c r="K434" s="152"/>
      <c r="L434" s="152"/>
      <c r="M434" s="152"/>
      <c r="N434" s="152"/>
      <c r="O434" s="63"/>
      <c r="P434" s="152"/>
      <c r="Q434" s="152"/>
      <c r="S434" s="205"/>
      <c r="T434" s="205"/>
      <c r="U434" s="205"/>
      <c r="V434" s="39"/>
      <c r="W434" s="39"/>
      <c r="X434" s="39"/>
      <c r="Y434" s="39"/>
      <c r="AD434" s="191"/>
      <c r="AE434" s="191"/>
      <c r="AF434" s="260"/>
      <c r="AG434" s="191"/>
      <c r="AH434" s="191"/>
      <c r="AI434" s="260"/>
      <c r="AR434" s="68"/>
      <c r="AS434" s="68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D434" s="95"/>
      <c r="CE434" s="95"/>
      <c r="CF434" s="95"/>
    </row>
    <row r="435" spans="1:84" s="43" customFormat="1" x14ac:dyDescent="0.25">
      <c r="A435" s="152"/>
      <c r="B435" s="152"/>
      <c r="C435" s="152"/>
      <c r="D435" s="152"/>
      <c r="E435" s="152"/>
      <c r="F435" s="62"/>
      <c r="G435" s="62"/>
      <c r="I435" s="152"/>
      <c r="K435" s="152"/>
      <c r="L435" s="152"/>
      <c r="M435" s="152"/>
      <c r="N435" s="152"/>
      <c r="O435" s="63"/>
      <c r="P435" s="152"/>
      <c r="Q435" s="152"/>
      <c r="S435" s="205"/>
      <c r="T435" s="205"/>
      <c r="U435" s="205"/>
      <c r="V435" s="39"/>
      <c r="W435" s="39"/>
      <c r="X435" s="39"/>
      <c r="Y435" s="39"/>
      <c r="AD435" s="191"/>
      <c r="AE435" s="191"/>
      <c r="AF435" s="260"/>
      <c r="AG435" s="191"/>
      <c r="AH435" s="191"/>
      <c r="AI435" s="260"/>
      <c r="AR435" s="68"/>
      <c r="AS435" s="68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D435" s="95"/>
      <c r="CE435" s="95"/>
      <c r="CF435" s="95"/>
    </row>
    <row r="436" spans="1:84" s="43" customFormat="1" x14ac:dyDescent="0.25">
      <c r="A436" s="152"/>
      <c r="B436" s="152"/>
      <c r="C436" s="152"/>
      <c r="D436" s="152"/>
      <c r="E436" s="152"/>
      <c r="F436" s="62"/>
      <c r="G436" s="62"/>
      <c r="I436" s="152"/>
      <c r="K436" s="152"/>
      <c r="L436" s="152"/>
      <c r="M436" s="152"/>
      <c r="N436" s="152"/>
      <c r="O436" s="63"/>
      <c r="P436" s="152"/>
      <c r="Q436" s="152"/>
      <c r="S436" s="205"/>
      <c r="T436" s="205"/>
      <c r="U436" s="205"/>
      <c r="V436" s="39"/>
      <c r="W436" s="39"/>
      <c r="X436" s="39"/>
      <c r="Y436" s="39"/>
      <c r="AD436" s="191"/>
      <c r="AE436" s="191"/>
      <c r="AF436" s="260"/>
      <c r="AG436" s="191"/>
      <c r="AH436" s="191"/>
      <c r="AI436" s="260"/>
      <c r="AR436" s="68"/>
      <c r="AS436" s="68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D436" s="95"/>
      <c r="CE436" s="95"/>
      <c r="CF436" s="95"/>
    </row>
    <row r="437" spans="1:84" s="43" customFormat="1" x14ac:dyDescent="0.25">
      <c r="A437" s="152"/>
      <c r="B437" s="152"/>
      <c r="C437" s="152"/>
      <c r="D437" s="152"/>
      <c r="E437" s="152"/>
      <c r="F437" s="62"/>
      <c r="G437" s="62"/>
      <c r="I437" s="152"/>
      <c r="K437" s="152"/>
      <c r="L437" s="152"/>
      <c r="M437" s="152"/>
      <c r="N437" s="152"/>
      <c r="O437" s="63"/>
      <c r="P437" s="152"/>
      <c r="Q437" s="152"/>
      <c r="S437" s="205"/>
      <c r="T437" s="205"/>
      <c r="U437" s="205"/>
      <c r="V437" s="39"/>
      <c r="W437" s="39"/>
      <c r="X437" s="39"/>
      <c r="Y437" s="39"/>
      <c r="AD437" s="191"/>
      <c r="AE437" s="191"/>
      <c r="AF437" s="260"/>
      <c r="AG437" s="191"/>
      <c r="AH437" s="191"/>
      <c r="AI437" s="260"/>
      <c r="AR437" s="68"/>
      <c r="AS437" s="68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D437" s="95"/>
      <c r="CE437" s="95"/>
      <c r="CF437" s="95"/>
    </row>
    <row r="438" spans="1:84" s="43" customFormat="1" x14ac:dyDescent="0.25">
      <c r="A438" s="152"/>
      <c r="B438" s="152"/>
      <c r="C438" s="152"/>
      <c r="D438" s="152"/>
      <c r="E438" s="152"/>
      <c r="F438" s="62"/>
      <c r="G438" s="62"/>
      <c r="I438" s="152"/>
      <c r="K438" s="152"/>
      <c r="L438" s="152"/>
      <c r="M438" s="152"/>
      <c r="N438" s="152"/>
      <c r="O438" s="63"/>
      <c r="P438" s="152"/>
      <c r="Q438" s="152"/>
      <c r="S438" s="205"/>
      <c r="T438" s="205"/>
      <c r="U438" s="205"/>
      <c r="V438" s="39"/>
      <c r="W438" s="39"/>
      <c r="X438" s="39"/>
      <c r="Y438" s="39"/>
      <c r="AD438" s="191"/>
      <c r="AE438" s="191"/>
      <c r="AF438" s="260"/>
      <c r="AG438" s="191"/>
      <c r="AH438" s="191"/>
      <c r="AI438" s="260"/>
      <c r="AR438" s="68"/>
      <c r="AS438" s="68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D438" s="95"/>
      <c r="CE438" s="95"/>
      <c r="CF438" s="95"/>
    </row>
    <row r="439" spans="1:84" s="43" customFormat="1" x14ac:dyDescent="0.25">
      <c r="A439" s="152"/>
      <c r="B439" s="152"/>
      <c r="C439" s="152"/>
      <c r="D439" s="152"/>
      <c r="E439" s="152"/>
      <c r="F439" s="62"/>
      <c r="G439" s="62"/>
      <c r="I439" s="152"/>
      <c r="K439" s="152"/>
      <c r="L439" s="152"/>
      <c r="M439" s="152"/>
      <c r="N439" s="152"/>
      <c r="O439" s="63"/>
      <c r="P439" s="152"/>
      <c r="Q439" s="152"/>
      <c r="S439" s="205"/>
      <c r="T439" s="205"/>
      <c r="U439" s="205"/>
      <c r="V439" s="39"/>
      <c r="W439" s="39"/>
      <c r="X439" s="39"/>
      <c r="Y439" s="39"/>
      <c r="AD439" s="191"/>
      <c r="AE439" s="191"/>
      <c r="AF439" s="260"/>
      <c r="AG439" s="191"/>
      <c r="AH439" s="191"/>
      <c r="AI439" s="260"/>
      <c r="AR439" s="68"/>
      <c r="AS439" s="68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D439" s="95"/>
      <c r="CE439" s="95"/>
      <c r="CF439" s="95"/>
    </row>
    <row r="440" spans="1:84" s="43" customFormat="1" x14ac:dyDescent="0.25">
      <c r="A440" s="152"/>
      <c r="B440" s="152"/>
      <c r="C440" s="152"/>
      <c r="D440" s="152"/>
      <c r="E440" s="152"/>
      <c r="F440" s="62"/>
      <c r="G440" s="62"/>
      <c r="I440" s="152"/>
      <c r="K440" s="152"/>
      <c r="L440" s="152"/>
      <c r="M440" s="152"/>
      <c r="N440" s="152"/>
      <c r="O440" s="63"/>
      <c r="P440" s="152"/>
      <c r="Q440" s="152"/>
      <c r="S440" s="205"/>
      <c r="T440" s="205"/>
      <c r="U440" s="205"/>
      <c r="V440" s="39"/>
      <c r="W440" s="39"/>
      <c r="X440" s="39"/>
      <c r="Y440" s="39"/>
      <c r="AD440" s="191"/>
      <c r="AE440" s="191"/>
      <c r="AF440" s="260"/>
      <c r="AG440" s="191"/>
      <c r="AH440" s="191"/>
      <c r="AI440" s="260"/>
      <c r="AR440" s="68"/>
      <c r="AS440" s="68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D440" s="95"/>
      <c r="CE440" s="95"/>
      <c r="CF440" s="95"/>
    </row>
    <row r="441" spans="1:84" s="43" customFormat="1" x14ac:dyDescent="0.25">
      <c r="A441" s="152"/>
      <c r="B441" s="152"/>
      <c r="C441" s="152"/>
      <c r="D441" s="152"/>
      <c r="E441" s="152"/>
      <c r="F441" s="62"/>
      <c r="G441" s="62"/>
      <c r="I441" s="152"/>
      <c r="K441" s="152"/>
      <c r="L441" s="152"/>
      <c r="M441" s="152"/>
      <c r="N441" s="152"/>
      <c r="O441" s="63"/>
      <c r="P441" s="152"/>
      <c r="Q441" s="152"/>
      <c r="S441" s="205"/>
      <c r="T441" s="205"/>
      <c r="U441" s="205"/>
      <c r="V441" s="39"/>
      <c r="W441" s="39"/>
      <c r="X441" s="39"/>
      <c r="Y441" s="39"/>
      <c r="AD441" s="191"/>
      <c r="AE441" s="191"/>
      <c r="AF441" s="260"/>
      <c r="AG441" s="191"/>
      <c r="AH441" s="191"/>
      <c r="AI441" s="260"/>
      <c r="AR441" s="68"/>
      <c r="AS441" s="68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D441" s="95"/>
      <c r="CE441" s="95"/>
      <c r="CF441" s="95"/>
    </row>
    <row r="442" spans="1:84" s="43" customFormat="1" x14ac:dyDescent="0.25">
      <c r="A442" s="152"/>
      <c r="B442" s="152"/>
      <c r="C442" s="152"/>
      <c r="D442" s="152"/>
      <c r="E442" s="152"/>
      <c r="F442" s="62"/>
      <c r="G442" s="62"/>
      <c r="I442" s="152"/>
      <c r="K442" s="152"/>
      <c r="L442" s="152"/>
      <c r="M442" s="152"/>
      <c r="N442" s="152"/>
      <c r="O442" s="63"/>
      <c r="P442" s="152"/>
      <c r="Q442" s="152"/>
      <c r="S442" s="205"/>
      <c r="T442" s="205"/>
      <c r="U442" s="205"/>
      <c r="V442" s="39"/>
      <c r="W442" s="39"/>
      <c r="X442" s="39"/>
      <c r="Y442" s="39"/>
      <c r="AD442" s="191"/>
      <c r="AE442" s="191"/>
      <c r="AF442" s="260"/>
      <c r="AG442" s="191"/>
      <c r="AH442" s="191"/>
      <c r="AI442" s="260"/>
      <c r="AR442" s="68"/>
      <c r="AS442" s="68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D442" s="95"/>
      <c r="CE442" s="95"/>
      <c r="CF442" s="95"/>
    </row>
    <row r="443" spans="1:84" s="43" customFormat="1" x14ac:dyDescent="0.25">
      <c r="A443" s="152"/>
      <c r="B443" s="152"/>
      <c r="C443" s="152"/>
      <c r="D443" s="152"/>
      <c r="E443" s="152"/>
      <c r="F443" s="62"/>
      <c r="G443" s="62"/>
      <c r="I443" s="152"/>
      <c r="K443" s="152"/>
      <c r="L443" s="152"/>
      <c r="M443" s="152"/>
      <c r="N443" s="152"/>
      <c r="O443" s="63"/>
      <c r="P443" s="152"/>
      <c r="Q443" s="152"/>
      <c r="S443" s="205"/>
      <c r="T443" s="205"/>
      <c r="U443" s="205"/>
      <c r="V443" s="39"/>
      <c r="W443" s="39"/>
      <c r="X443" s="39"/>
      <c r="Y443" s="39"/>
      <c r="AD443" s="191"/>
      <c r="AE443" s="191"/>
      <c r="AF443" s="260"/>
      <c r="AG443" s="191"/>
      <c r="AH443" s="191"/>
      <c r="AI443" s="260"/>
      <c r="AR443" s="68"/>
      <c r="AS443" s="68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D443" s="95"/>
      <c r="CE443" s="95"/>
      <c r="CF443" s="95"/>
    </row>
    <row r="444" spans="1:84" s="43" customFormat="1" x14ac:dyDescent="0.25">
      <c r="A444" s="152"/>
      <c r="B444" s="152"/>
      <c r="C444" s="152"/>
      <c r="D444" s="152"/>
      <c r="E444" s="152"/>
      <c r="F444" s="62"/>
      <c r="G444" s="62"/>
      <c r="I444" s="152"/>
      <c r="K444" s="152"/>
      <c r="L444" s="152"/>
      <c r="M444" s="152"/>
      <c r="N444" s="152"/>
      <c r="O444" s="63"/>
      <c r="P444" s="152"/>
      <c r="Q444" s="152"/>
      <c r="S444" s="205"/>
      <c r="T444" s="205"/>
      <c r="U444" s="205"/>
      <c r="V444" s="39"/>
      <c r="W444" s="39"/>
      <c r="X444" s="39"/>
      <c r="Y444" s="39"/>
      <c r="AD444" s="191"/>
      <c r="AE444" s="191"/>
      <c r="AF444" s="260"/>
      <c r="AG444" s="191"/>
      <c r="AH444" s="191"/>
      <c r="AI444" s="260"/>
      <c r="AR444" s="68"/>
      <c r="AS444" s="68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D444" s="95"/>
      <c r="CE444" s="95"/>
      <c r="CF444" s="95"/>
    </row>
    <row r="445" spans="1:84" s="43" customFormat="1" x14ac:dyDescent="0.25">
      <c r="A445" s="152"/>
      <c r="B445" s="152"/>
      <c r="C445" s="152"/>
      <c r="D445" s="152"/>
      <c r="E445" s="152"/>
      <c r="F445" s="62"/>
      <c r="G445" s="62"/>
      <c r="I445" s="152"/>
      <c r="K445" s="152"/>
      <c r="L445" s="152"/>
      <c r="M445" s="152"/>
      <c r="N445" s="152"/>
      <c r="O445" s="63"/>
      <c r="P445" s="152"/>
      <c r="Q445" s="152"/>
      <c r="S445" s="205"/>
      <c r="T445" s="205"/>
      <c r="U445" s="205"/>
      <c r="V445" s="39"/>
      <c r="W445" s="39"/>
      <c r="X445" s="39"/>
      <c r="Y445" s="39"/>
      <c r="AD445" s="191"/>
      <c r="AE445" s="191"/>
      <c r="AF445" s="260"/>
      <c r="AG445" s="191"/>
      <c r="AH445" s="191"/>
      <c r="AI445" s="260"/>
      <c r="AR445" s="68"/>
      <c r="AS445" s="68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D445" s="95"/>
      <c r="CE445" s="95"/>
      <c r="CF445" s="95"/>
    </row>
    <row r="446" spans="1:84" s="43" customFormat="1" x14ac:dyDescent="0.25">
      <c r="A446" s="152"/>
      <c r="B446" s="152"/>
      <c r="C446" s="152"/>
      <c r="D446" s="152"/>
      <c r="E446" s="152"/>
      <c r="F446" s="62"/>
      <c r="G446" s="62"/>
      <c r="I446" s="152"/>
      <c r="K446" s="152"/>
      <c r="L446" s="152"/>
      <c r="M446" s="152"/>
      <c r="N446" s="152"/>
      <c r="O446" s="63"/>
      <c r="P446" s="152"/>
      <c r="Q446" s="152"/>
      <c r="S446" s="205"/>
      <c r="T446" s="205"/>
      <c r="U446" s="205"/>
      <c r="V446" s="39"/>
      <c r="W446" s="39"/>
      <c r="X446" s="39"/>
      <c r="Y446" s="39"/>
      <c r="AD446" s="191"/>
      <c r="AE446" s="191"/>
      <c r="AF446" s="260"/>
      <c r="AG446" s="191"/>
      <c r="AH446" s="191"/>
      <c r="AI446" s="260"/>
      <c r="AR446" s="68"/>
      <c r="AS446" s="68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D446" s="95"/>
      <c r="CE446" s="95"/>
      <c r="CF446" s="95"/>
    </row>
    <row r="447" spans="1:84" s="43" customFormat="1" x14ac:dyDescent="0.25">
      <c r="A447" s="152"/>
      <c r="B447" s="152"/>
      <c r="C447" s="152"/>
      <c r="D447" s="152"/>
      <c r="E447" s="152"/>
      <c r="F447" s="62"/>
      <c r="G447" s="62"/>
      <c r="I447" s="152"/>
      <c r="K447" s="152"/>
      <c r="L447" s="152"/>
      <c r="M447" s="152"/>
      <c r="N447" s="152"/>
      <c r="O447" s="63"/>
      <c r="P447" s="152"/>
      <c r="Q447" s="152"/>
      <c r="S447" s="205"/>
      <c r="T447" s="205"/>
      <c r="U447" s="205"/>
      <c r="V447" s="39"/>
      <c r="W447" s="39"/>
      <c r="X447" s="39"/>
      <c r="Y447" s="39"/>
      <c r="AD447" s="191"/>
      <c r="AE447" s="191"/>
      <c r="AF447" s="260"/>
      <c r="AG447" s="191"/>
      <c r="AH447" s="191"/>
      <c r="AI447" s="260"/>
      <c r="AR447" s="68"/>
      <c r="AS447" s="68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D447" s="95"/>
      <c r="CE447" s="95"/>
      <c r="CF447" s="95"/>
    </row>
    <row r="448" spans="1:84" s="43" customFormat="1" x14ac:dyDescent="0.25">
      <c r="A448" s="152"/>
      <c r="B448" s="152"/>
      <c r="C448" s="152"/>
      <c r="D448" s="152"/>
      <c r="E448" s="152"/>
      <c r="F448" s="62"/>
      <c r="G448" s="62"/>
      <c r="I448" s="152"/>
      <c r="K448" s="152"/>
      <c r="L448" s="152"/>
      <c r="M448" s="152"/>
      <c r="N448" s="152"/>
      <c r="O448" s="63"/>
      <c r="P448" s="152"/>
      <c r="Q448" s="152"/>
      <c r="S448" s="205"/>
      <c r="T448" s="205"/>
      <c r="U448" s="205"/>
      <c r="V448" s="39"/>
      <c r="W448" s="39"/>
      <c r="X448" s="39"/>
      <c r="Y448" s="39"/>
      <c r="AD448" s="191"/>
      <c r="AE448" s="191"/>
      <c r="AF448" s="260"/>
      <c r="AG448" s="191"/>
      <c r="AH448" s="191"/>
      <c r="AI448" s="260"/>
      <c r="AR448" s="68"/>
      <c r="AS448" s="68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D448" s="95"/>
      <c r="CE448" s="95"/>
      <c r="CF448" s="95"/>
    </row>
    <row r="449" spans="1:84" s="43" customFormat="1" x14ac:dyDescent="0.25">
      <c r="A449" s="152"/>
      <c r="B449" s="152"/>
      <c r="C449" s="152"/>
      <c r="D449" s="152"/>
      <c r="E449" s="152"/>
      <c r="F449" s="62"/>
      <c r="G449" s="62"/>
      <c r="I449" s="152"/>
      <c r="K449" s="152"/>
      <c r="L449" s="152"/>
      <c r="M449" s="152"/>
      <c r="N449" s="152"/>
      <c r="O449" s="63"/>
      <c r="P449" s="152"/>
      <c r="Q449" s="152"/>
      <c r="S449" s="205"/>
      <c r="T449" s="205"/>
      <c r="U449" s="205"/>
      <c r="V449" s="39"/>
      <c r="W449" s="39"/>
      <c r="X449" s="39"/>
      <c r="Y449" s="39"/>
      <c r="AD449" s="191"/>
      <c r="AE449" s="191"/>
      <c r="AF449" s="260"/>
      <c r="AG449" s="191"/>
      <c r="AH449" s="191"/>
      <c r="AI449" s="260"/>
      <c r="AR449" s="68"/>
      <c r="AS449" s="68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D449" s="95"/>
      <c r="CE449" s="95"/>
      <c r="CF449" s="95"/>
    </row>
    <row r="450" spans="1:84" s="43" customFormat="1" x14ac:dyDescent="0.25">
      <c r="A450" s="152"/>
      <c r="B450" s="152"/>
      <c r="C450" s="152"/>
      <c r="D450" s="152"/>
      <c r="E450" s="152"/>
      <c r="F450" s="62"/>
      <c r="G450" s="62"/>
      <c r="I450" s="152"/>
      <c r="K450" s="152"/>
      <c r="L450" s="152"/>
      <c r="M450" s="152"/>
      <c r="N450" s="152"/>
      <c r="O450" s="63"/>
      <c r="P450" s="152"/>
      <c r="Q450" s="152"/>
      <c r="S450" s="205"/>
      <c r="T450" s="205"/>
      <c r="U450" s="205"/>
      <c r="V450" s="39"/>
      <c r="W450" s="39"/>
      <c r="X450" s="39"/>
      <c r="Y450" s="39"/>
      <c r="AD450" s="191"/>
      <c r="AE450" s="191"/>
      <c r="AF450" s="260"/>
      <c r="AG450" s="191"/>
      <c r="AH450" s="191"/>
      <c r="AI450" s="260"/>
      <c r="AR450" s="68"/>
      <c r="AS450" s="68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D450" s="95"/>
      <c r="CE450" s="95"/>
      <c r="CF450" s="95"/>
    </row>
    <row r="451" spans="1:84" s="43" customFormat="1" x14ac:dyDescent="0.25">
      <c r="A451" s="152"/>
      <c r="B451" s="152"/>
      <c r="C451" s="152"/>
      <c r="D451" s="152"/>
      <c r="E451" s="152"/>
      <c r="F451" s="62"/>
      <c r="G451" s="62"/>
      <c r="I451" s="152"/>
      <c r="K451" s="152"/>
      <c r="L451" s="152"/>
      <c r="M451" s="152"/>
      <c r="N451" s="152"/>
      <c r="O451" s="63"/>
      <c r="P451" s="152"/>
      <c r="Q451" s="152"/>
      <c r="S451" s="205"/>
      <c r="T451" s="205"/>
      <c r="U451" s="205"/>
      <c r="V451" s="39"/>
      <c r="W451" s="39"/>
      <c r="X451" s="39"/>
      <c r="Y451" s="39"/>
      <c r="AD451" s="191"/>
      <c r="AE451" s="191"/>
      <c r="AF451" s="260"/>
      <c r="AG451" s="191"/>
      <c r="AH451" s="191"/>
      <c r="AI451" s="260"/>
      <c r="AR451" s="68"/>
      <c r="AS451" s="68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D451" s="95"/>
      <c r="CE451" s="95"/>
      <c r="CF451" s="95"/>
    </row>
    <row r="452" spans="1:84" s="43" customFormat="1" x14ac:dyDescent="0.25">
      <c r="A452" s="152"/>
      <c r="B452" s="152"/>
      <c r="C452" s="152"/>
      <c r="D452" s="152"/>
      <c r="E452" s="152"/>
      <c r="F452" s="62"/>
      <c r="G452" s="62"/>
      <c r="I452" s="152"/>
      <c r="K452" s="152"/>
      <c r="L452" s="152"/>
      <c r="M452" s="152"/>
      <c r="N452" s="152"/>
      <c r="O452" s="63"/>
      <c r="P452" s="152"/>
      <c r="Q452" s="152"/>
      <c r="S452" s="205"/>
      <c r="T452" s="205"/>
      <c r="U452" s="205"/>
      <c r="V452" s="39"/>
      <c r="W452" s="39"/>
      <c r="X452" s="39"/>
      <c r="Y452" s="39"/>
      <c r="AD452" s="191"/>
      <c r="AE452" s="191"/>
      <c r="AF452" s="260"/>
      <c r="AG452" s="191"/>
      <c r="AH452" s="191"/>
      <c r="AI452" s="260"/>
      <c r="AR452" s="68"/>
      <c r="AS452" s="68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D452" s="95"/>
      <c r="CE452" s="95"/>
      <c r="CF452" s="95"/>
    </row>
    <row r="453" spans="1:84" s="43" customFormat="1" x14ac:dyDescent="0.25">
      <c r="A453" s="152"/>
      <c r="B453" s="152"/>
      <c r="C453" s="152"/>
      <c r="D453" s="152"/>
      <c r="E453" s="152"/>
      <c r="F453" s="62"/>
      <c r="G453" s="62"/>
      <c r="I453" s="152"/>
      <c r="K453" s="152"/>
      <c r="L453" s="152"/>
      <c r="M453" s="152"/>
      <c r="N453" s="152"/>
      <c r="O453" s="63"/>
      <c r="P453" s="152"/>
      <c r="Q453" s="152"/>
      <c r="S453" s="205"/>
      <c r="T453" s="205"/>
      <c r="U453" s="205"/>
      <c r="V453" s="39"/>
      <c r="W453" s="39"/>
      <c r="X453" s="39"/>
      <c r="Y453" s="39"/>
      <c r="AD453" s="191"/>
      <c r="AE453" s="191"/>
      <c r="AF453" s="260"/>
      <c r="AG453" s="191"/>
      <c r="AH453" s="191"/>
      <c r="AI453" s="260"/>
      <c r="AR453" s="68"/>
      <c r="AS453" s="68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D453" s="95"/>
      <c r="CE453" s="95"/>
      <c r="CF453" s="95"/>
    </row>
    <row r="454" spans="1:84" s="43" customFormat="1" x14ac:dyDescent="0.25">
      <c r="A454" s="152"/>
      <c r="B454" s="152"/>
      <c r="C454" s="152"/>
      <c r="D454" s="152"/>
      <c r="E454" s="152"/>
      <c r="F454" s="62"/>
      <c r="G454" s="62"/>
      <c r="I454" s="152"/>
      <c r="K454" s="152"/>
      <c r="L454" s="152"/>
      <c r="M454" s="152"/>
      <c r="N454" s="152"/>
      <c r="O454" s="63"/>
      <c r="P454" s="152"/>
      <c r="Q454" s="152"/>
      <c r="S454" s="205"/>
      <c r="T454" s="205"/>
      <c r="U454" s="205"/>
      <c r="V454" s="39"/>
      <c r="W454" s="39"/>
      <c r="X454" s="39"/>
      <c r="Y454" s="39"/>
      <c r="AD454" s="191"/>
      <c r="AE454" s="191"/>
      <c r="AF454" s="260"/>
      <c r="AG454" s="191"/>
      <c r="AH454" s="191"/>
      <c r="AI454" s="260"/>
      <c r="AR454" s="68"/>
      <c r="AS454" s="68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D454" s="95"/>
      <c r="CE454" s="95"/>
      <c r="CF454" s="95"/>
    </row>
    <row r="455" spans="1:84" s="43" customFormat="1" x14ac:dyDescent="0.25">
      <c r="A455" s="152"/>
      <c r="B455" s="152"/>
      <c r="C455" s="152"/>
      <c r="D455" s="152"/>
      <c r="E455" s="152"/>
      <c r="F455" s="62"/>
      <c r="G455" s="62"/>
      <c r="I455" s="152"/>
      <c r="K455" s="152"/>
      <c r="L455" s="152"/>
      <c r="M455" s="152"/>
      <c r="N455" s="152"/>
      <c r="O455" s="63"/>
      <c r="P455" s="152"/>
      <c r="Q455" s="152"/>
      <c r="S455" s="205"/>
      <c r="T455" s="205"/>
      <c r="U455" s="205"/>
      <c r="V455" s="39"/>
      <c r="W455" s="39"/>
      <c r="X455" s="39"/>
      <c r="Y455" s="39"/>
      <c r="AD455" s="191"/>
      <c r="AE455" s="191"/>
      <c r="AF455" s="260"/>
      <c r="AG455" s="191"/>
      <c r="AH455" s="191"/>
      <c r="AI455" s="260"/>
      <c r="AR455" s="68"/>
      <c r="AS455" s="68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D455" s="95"/>
      <c r="CE455" s="95"/>
      <c r="CF455" s="95"/>
    </row>
    <row r="456" spans="1:84" s="43" customFormat="1" x14ac:dyDescent="0.25">
      <c r="A456" s="152"/>
      <c r="B456" s="152"/>
      <c r="C456" s="152"/>
      <c r="D456" s="152"/>
      <c r="E456" s="152"/>
      <c r="F456" s="62"/>
      <c r="G456" s="62"/>
      <c r="I456" s="152"/>
      <c r="K456" s="152"/>
      <c r="L456" s="152"/>
      <c r="M456" s="152"/>
      <c r="N456" s="152"/>
      <c r="O456" s="63"/>
      <c r="P456" s="152"/>
      <c r="Q456" s="152"/>
      <c r="S456" s="205"/>
      <c r="T456" s="205"/>
      <c r="U456" s="205"/>
      <c r="V456" s="39"/>
      <c r="W456" s="39"/>
      <c r="X456" s="39"/>
      <c r="Y456" s="39"/>
      <c r="AD456" s="191"/>
      <c r="AE456" s="191"/>
      <c r="AF456" s="260"/>
      <c r="AG456" s="191"/>
      <c r="AH456" s="191"/>
      <c r="AI456" s="260"/>
      <c r="AR456" s="68"/>
      <c r="AS456" s="68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D456" s="95"/>
      <c r="CE456" s="95"/>
      <c r="CF456" s="95"/>
    </row>
    <row r="457" spans="1:84" s="43" customFormat="1" x14ac:dyDescent="0.25">
      <c r="A457" s="152"/>
      <c r="B457" s="152"/>
      <c r="C457" s="152"/>
      <c r="D457" s="152"/>
      <c r="E457" s="152"/>
      <c r="F457" s="62"/>
      <c r="G457" s="62"/>
      <c r="I457" s="152"/>
      <c r="K457" s="152"/>
      <c r="L457" s="152"/>
      <c r="M457" s="152"/>
      <c r="N457" s="152"/>
      <c r="O457" s="63"/>
      <c r="P457" s="152"/>
      <c r="Q457" s="152"/>
      <c r="S457" s="205"/>
      <c r="T457" s="205"/>
      <c r="U457" s="205"/>
      <c r="V457" s="39"/>
      <c r="W457" s="39"/>
      <c r="X457" s="39"/>
      <c r="Y457" s="39"/>
      <c r="AD457" s="191"/>
      <c r="AE457" s="191"/>
      <c r="AF457" s="260"/>
      <c r="AG457" s="191"/>
      <c r="AH457" s="191"/>
      <c r="AI457" s="260"/>
      <c r="AR457" s="68"/>
      <c r="AS457" s="68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D457" s="95"/>
      <c r="CE457" s="95"/>
      <c r="CF457" s="95"/>
    </row>
    <row r="458" spans="1:84" s="43" customFormat="1" x14ac:dyDescent="0.25">
      <c r="A458" s="152"/>
      <c r="B458" s="152"/>
      <c r="C458" s="152"/>
      <c r="D458" s="152"/>
      <c r="E458" s="152"/>
      <c r="F458" s="62"/>
      <c r="G458" s="62"/>
      <c r="I458" s="152"/>
      <c r="K458" s="152"/>
      <c r="L458" s="152"/>
      <c r="M458" s="152"/>
      <c r="N458" s="152"/>
      <c r="O458" s="63"/>
      <c r="P458" s="152"/>
      <c r="Q458" s="152"/>
      <c r="S458" s="205"/>
      <c r="T458" s="205"/>
      <c r="U458" s="205"/>
      <c r="V458" s="39"/>
      <c r="W458" s="39"/>
      <c r="X458" s="39"/>
      <c r="Y458" s="39"/>
      <c r="AD458" s="191"/>
      <c r="AE458" s="191"/>
      <c r="AF458" s="260"/>
      <c r="AG458" s="191"/>
      <c r="AH458" s="191"/>
      <c r="AI458" s="260"/>
      <c r="AR458" s="68"/>
      <c r="AS458" s="68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D458" s="95"/>
      <c r="CE458" s="95"/>
      <c r="CF458" s="95"/>
    </row>
    <row r="459" spans="1:84" s="43" customFormat="1" x14ac:dyDescent="0.25">
      <c r="A459" s="152"/>
      <c r="B459" s="152"/>
      <c r="C459" s="152"/>
      <c r="D459" s="152"/>
      <c r="E459" s="152"/>
      <c r="F459" s="62"/>
      <c r="G459" s="62"/>
      <c r="I459" s="152"/>
      <c r="K459" s="152"/>
      <c r="L459" s="152"/>
      <c r="M459" s="152"/>
      <c r="N459" s="152"/>
      <c r="O459" s="63"/>
      <c r="P459" s="152"/>
      <c r="Q459" s="152"/>
      <c r="S459" s="205"/>
      <c r="T459" s="205"/>
      <c r="U459" s="205"/>
      <c r="V459" s="39"/>
      <c r="W459" s="39"/>
      <c r="X459" s="39"/>
      <c r="Y459" s="39"/>
      <c r="AD459" s="191"/>
      <c r="AE459" s="191"/>
      <c r="AF459" s="260"/>
      <c r="AG459" s="191"/>
      <c r="AH459" s="191"/>
      <c r="AI459" s="260"/>
      <c r="AR459" s="68"/>
      <c r="AS459" s="68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D459" s="95"/>
      <c r="CE459" s="95"/>
      <c r="CF459" s="95"/>
    </row>
    <row r="460" spans="1:84" s="43" customFormat="1" x14ac:dyDescent="0.25">
      <c r="A460" s="152"/>
      <c r="B460" s="152"/>
      <c r="C460" s="152"/>
      <c r="D460" s="152"/>
      <c r="E460" s="152"/>
      <c r="F460" s="62"/>
      <c r="G460" s="62"/>
      <c r="I460" s="152"/>
      <c r="K460" s="152"/>
      <c r="L460" s="152"/>
      <c r="M460" s="152"/>
      <c r="N460" s="152"/>
      <c r="O460" s="63"/>
      <c r="P460" s="152"/>
      <c r="Q460" s="152"/>
      <c r="S460" s="205"/>
      <c r="T460" s="205"/>
      <c r="U460" s="205"/>
      <c r="V460" s="39"/>
      <c r="W460" s="39"/>
      <c r="X460" s="39"/>
      <c r="Y460" s="39"/>
      <c r="AD460" s="191"/>
      <c r="AE460" s="191"/>
      <c r="AF460" s="260"/>
      <c r="AG460" s="191"/>
      <c r="AH460" s="191"/>
      <c r="AI460" s="260"/>
      <c r="AR460" s="68"/>
      <c r="AS460" s="68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D460" s="95"/>
      <c r="CE460" s="95"/>
      <c r="CF460" s="95"/>
    </row>
    <row r="461" spans="1:84" s="43" customFormat="1" x14ac:dyDescent="0.25">
      <c r="A461" s="152"/>
      <c r="B461" s="152"/>
      <c r="C461" s="152"/>
      <c r="D461" s="152"/>
      <c r="E461" s="152"/>
      <c r="F461" s="62"/>
      <c r="G461" s="62"/>
      <c r="I461" s="152"/>
      <c r="K461" s="152"/>
      <c r="L461" s="152"/>
      <c r="M461" s="152"/>
      <c r="N461" s="152"/>
      <c r="O461" s="63"/>
      <c r="P461" s="152"/>
      <c r="Q461" s="152"/>
      <c r="S461" s="205"/>
      <c r="T461" s="205"/>
      <c r="U461" s="205"/>
      <c r="V461" s="39"/>
      <c r="W461" s="39"/>
      <c r="X461" s="39"/>
      <c r="Y461" s="39"/>
      <c r="AD461" s="191"/>
      <c r="AE461" s="191"/>
      <c r="AF461" s="260"/>
      <c r="AG461" s="191"/>
      <c r="AH461" s="191"/>
      <c r="AI461" s="260"/>
      <c r="AR461" s="68"/>
      <c r="AS461" s="68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D461" s="95"/>
      <c r="CE461" s="95"/>
      <c r="CF461" s="95"/>
    </row>
    <row r="462" spans="1:84" s="43" customFormat="1" x14ac:dyDescent="0.25">
      <c r="A462" s="152"/>
      <c r="B462" s="152"/>
      <c r="C462" s="152"/>
      <c r="D462" s="152"/>
      <c r="E462" s="152"/>
      <c r="F462" s="62"/>
      <c r="G462" s="62"/>
      <c r="I462" s="152"/>
      <c r="K462" s="152"/>
      <c r="L462" s="152"/>
      <c r="M462" s="152"/>
      <c r="N462" s="152"/>
      <c r="O462" s="63"/>
      <c r="P462" s="152"/>
      <c r="Q462" s="152"/>
      <c r="S462" s="205"/>
      <c r="T462" s="205"/>
      <c r="U462" s="205"/>
      <c r="V462" s="39"/>
      <c r="W462" s="39"/>
      <c r="X462" s="39"/>
      <c r="Y462" s="39"/>
      <c r="AD462" s="191"/>
      <c r="AE462" s="191"/>
      <c r="AF462" s="260"/>
      <c r="AG462" s="191"/>
      <c r="AH462" s="191"/>
      <c r="AI462" s="260"/>
      <c r="AR462" s="68"/>
      <c r="AS462" s="68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D462" s="95"/>
      <c r="CE462" s="95"/>
      <c r="CF462" s="95"/>
    </row>
    <row r="463" spans="1:84" s="43" customFormat="1" x14ac:dyDescent="0.25">
      <c r="A463" s="152"/>
      <c r="B463" s="152"/>
      <c r="C463" s="152"/>
      <c r="D463" s="152"/>
      <c r="E463" s="152"/>
      <c r="F463" s="62"/>
      <c r="G463" s="62"/>
      <c r="I463" s="152"/>
      <c r="K463" s="152"/>
      <c r="L463" s="152"/>
      <c r="M463" s="152"/>
      <c r="N463" s="152"/>
      <c r="O463" s="63"/>
      <c r="P463" s="152"/>
      <c r="Q463" s="152"/>
      <c r="S463" s="205"/>
      <c r="T463" s="205"/>
      <c r="U463" s="205"/>
      <c r="V463" s="39"/>
      <c r="W463" s="39"/>
      <c r="X463" s="39"/>
      <c r="Y463" s="39"/>
      <c r="AD463" s="191"/>
      <c r="AE463" s="191"/>
      <c r="AF463" s="260"/>
      <c r="AG463" s="191"/>
      <c r="AH463" s="191"/>
      <c r="AI463" s="260"/>
      <c r="AR463" s="68"/>
      <c r="AS463" s="68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D463" s="95"/>
      <c r="CE463" s="95"/>
      <c r="CF463" s="95"/>
    </row>
    <row r="464" spans="1:84" s="43" customFormat="1" x14ac:dyDescent="0.25">
      <c r="A464" s="152"/>
      <c r="B464" s="152"/>
      <c r="C464" s="152"/>
      <c r="D464" s="152"/>
      <c r="E464" s="152"/>
      <c r="F464" s="62"/>
      <c r="G464" s="62"/>
      <c r="I464" s="152"/>
      <c r="K464" s="152"/>
      <c r="L464" s="152"/>
      <c r="M464" s="152"/>
      <c r="N464" s="152"/>
      <c r="O464" s="63"/>
      <c r="P464" s="152"/>
      <c r="Q464" s="152"/>
      <c r="S464" s="205"/>
      <c r="T464" s="205"/>
      <c r="U464" s="205"/>
      <c r="V464" s="39"/>
      <c r="W464" s="39"/>
      <c r="X464" s="39"/>
      <c r="Y464" s="39"/>
      <c r="AD464" s="191"/>
      <c r="AE464" s="191"/>
      <c r="AF464" s="260"/>
      <c r="AG464" s="191"/>
      <c r="AH464" s="191"/>
      <c r="AI464" s="260"/>
      <c r="AR464" s="68"/>
      <c r="AS464" s="68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D464" s="95"/>
      <c r="CE464" s="95"/>
      <c r="CF464" s="95"/>
    </row>
    <row r="465" spans="1:84" s="43" customFormat="1" x14ac:dyDescent="0.25">
      <c r="A465" s="152"/>
      <c r="B465" s="152"/>
      <c r="C465" s="152"/>
      <c r="D465" s="152"/>
      <c r="E465" s="152"/>
      <c r="F465" s="62"/>
      <c r="G465" s="62"/>
      <c r="I465" s="152"/>
      <c r="K465" s="152"/>
      <c r="L465" s="152"/>
      <c r="M465" s="152"/>
      <c r="N465" s="152"/>
      <c r="O465" s="63"/>
      <c r="P465" s="152"/>
      <c r="Q465" s="152"/>
      <c r="S465" s="205"/>
      <c r="T465" s="205"/>
      <c r="U465" s="205"/>
      <c r="V465" s="39"/>
      <c r="W465" s="39"/>
      <c r="X465" s="39"/>
      <c r="Y465" s="39"/>
      <c r="AD465" s="191"/>
      <c r="AE465" s="191"/>
      <c r="AF465" s="260"/>
      <c r="AG465" s="191"/>
      <c r="AH465" s="191"/>
      <c r="AI465" s="260"/>
      <c r="AR465" s="68"/>
      <c r="AS465" s="68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D465" s="95"/>
      <c r="CE465" s="95"/>
      <c r="CF465" s="95"/>
    </row>
    <row r="466" spans="1:84" s="43" customFormat="1" x14ac:dyDescent="0.25">
      <c r="A466" s="152"/>
      <c r="B466" s="152"/>
      <c r="C466" s="152"/>
      <c r="D466" s="152"/>
      <c r="E466" s="152"/>
      <c r="F466" s="62"/>
      <c r="G466" s="62"/>
      <c r="I466" s="152"/>
      <c r="K466" s="152"/>
      <c r="L466" s="152"/>
      <c r="M466" s="152"/>
      <c r="N466" s="152"/>
      <c r="O466" s="63"/>
      <c r="P466" s="152"/>
      <c r="Q466" s="152"/>
      <c r="S466" s="205"/>
      <c r="T466" s="205"/>
      <c r="U466" s="205"/>
      <c r="V466" s="39"/>
      <c r="W466" s="39"/>
      <c r="X466" s="39"/>
      <c r="Y466" s="39"/>
      <c r="AD466" s="191"/>
      <c r="AE466" s="191"/>
      <c r="AF466" s="260"/>
      <c r="AG466" s="191"/>
      <c r="AH466" s="191"/>
      <c r="AI466" s="260"/>
      <c r="AR466" s="68"/>
      <c r="AS466" s="68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D466" s="95"/>
      <c r="CE466" s="95"/>
      <c r="CF466" s="95"/>
    </row>
    <row r="467" spans="1:84" s="43" customFormat="1" x14ac:dyDescent="0.25">
      <c r="A467" s="152"/>
      <c r="B467" s="152"/>
      <c r="C467" s="152"/>
      <c r="D467" s="152"/>
      <c r="E467" s="152"/>
      <c r="F467" s="62"/>
      <c r="G467" s="62"/>
      <c r="I467" s="152"/>
      <c r="K467" s="152"/>
      <c r="L467" s="152"/>
      <c r="M467" s="152"/>
      <c r="N467" s="152"/>
      <c r="O467" s="63"/>
      <c r="P467" s="152"/>
      <c r="Q467" s="152"/>
      <c r="S467" s="205"/>
      <c r="T467" s="205"/>
      <c r="U467" s="205"/>
      <c r="V467" s="39"/>
      <c r="W467" s="39"/>
      <c r="X467" s="39"/>
      <c r="Y467" s="39"/>
      <c r="AD467" s="191"/>
      <c r="AE467" s="191"/>
      <c r="AF467" s="260"/>
      <c r="AG467" s="191"/>
      <c r="AH467" s="191"/>
      <c r="AI467" s="260"/>
      <c r="AR467" s="68"/>
      <c r="AS467" s="68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D467" s="95"/>
      <c r="CE467" s="95"/>
      <c r="CF467" s="95"/>
    </row>
    <row r="468" spans="1:84" s="43" customFormat="1" x14ac:dyDescent="0.25">
      <c r="A468" s="152"/>
      <c r="B468" s="152"/>
      <c r="C468" s="152"/>
      <c r="D468" s="152"/>
      <c r="E468" s="152"/>
      <c r="F468" s="62"/>
      <c r="G468" s="62"/>
      <c r="I468" s="152"/>
      <c r="K468" s="152"/>
      <c r="L468" s="152"/>
      <c r="M468" s="152"/>
      <c r="N468" s="152"/>
      <c r="O468" s="63"/>
      <c r="P468" s="152"/>
      <c r="Q468" s="152"/>
      <c r="S468" s="205"/>
      <c r="T468" s="205"/>
      <c r="U468" s="205"/>
      <c r="V468" s="39"/>
      <c r="W468" s="39"/>
      <c r="X468" s="39"/>
      <c r="Y468" s="39"/>
      <c r="AD468" s="191"/>
      <c r="AE468" s="191"/>
      <c r="AF468" s="260"/>
      <c r="AG468" s="191"/>
      <c r="AH468" s="191"/>
      <c r="AI468" s="260"/>
      <c r="AR468" s="68"/>
      <c r="AS468" s="68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D468" s="95"/>
      <c r="CE468" s="95"/>
      <c r="CF468" s="95"/>
    </row>
    <row r="469" spans="1:84" s="43" customFormat="1" x14ac:dyDescent="0.25">
      <c r="A469" s="152"/>
      <c r="B469" s="152"/>
      <c r="C469" s="152"/>
      <c r="D469" s="152"/>
      <c r="E469" s="152"/>
      <c r="F469" s="62"/>
      <c r="G469" s="62"/>
      <c r="I469" s="152"/>
      <c r="K469" s="152"/>
      <c r="L469" s="152"/>
      <c r="M469" s="152"/>
      <c r="N469" s="152"/>
      <c r="O469" s="63"/>
      <c r="P469" s="152"/>
      <c r="Q469" s="152"/>
      <c r="S469" s="205"/>
      <c r="T469" s="205"/>
      <c r="U469" s="205"/>
      <c r="V469" s="39"/>
      <c r="W469" s="39"/>
      <c r="X469" s="39"/>
      <c r="Y469" s="39"/>
      <c r="AD469" s="191"/>
      <c r="AE469" s="191"/>
      <c r="AF469" s="260"/>
      <c r="AG469" s="191"/>
      <c r="AH469" s="191"/>
      <c r="AI469" s="260"/>
      <c r="AR469" s="68"/>
      <c r="AS469" s="68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D469" s="95"/>
      <c r="CE469" s="95"/>
      <c r="CF469" s="95"/>
    </row>
    <row r="470" spans="1:84" s="43" customFormat="1" x14ac:dyDescent="0.25">
      <c r="A470" s="152"/>
      <c r="B470" s="152"/>
      <c r="C470" s="152"/>
      <c r="D470" s="152"/>
      <c r="E470" s="152"/>
      <c r="F470" s="62"/>
      <c r="G470" s="62"/>
      <c r="I470" s="152"/>
      <c r="K470" s="152"/>
      <c r="L470" s="152"/>
      <c r="M470" s="152"/>
      <c r="N470" s="152"/>
      <c r="O470" s="63"/>
      <c r="P470" s="152"/>
      <c r="Q470" s="152"/>
      <c r="S470" s="205"/>
      <c r="T470" s="205"/>
      <c r="U470" s="205"/>
      <c r="V470" s="39"/>
      <c r="W470" s="39"/>
      <c r="X470" s="39"/>
      <c r="Y470" s="39"/>
      <c r="AD470" s="191"/>
      <c r="AE470" s="191"/>
      <c r="AF470" s="260"/>
      <c r="AG470" s="191"/>
      <c r="AH470" s="191"/>
      <c r="AI470" s="260"/>
      <c r="AR470" s="68"/>
      <c r="AS470" s="68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D470" s="95"/>
      <c r="CE470" s="95"/>
      <c r="CF470" s="95"/>
    </row>
    <row r="471" spans="1:84" s="43" customFormat="1" x14ac:dyDescent="0.25">
      <c r="A471" s="152"/>
      <c r="B471" s="152"/>
      <c r="C471" s="152"/>
      <c r="D471" s="152"/>
      <c r="E471" s="152"/>
      <c r="F471" s="62"/>
      <c r="G471" s="62"/>
      <c r="I471" s="152"/>
      <c r="K471" s="152"/>
      <c r="L471" s="152"/>
      <c r="M471" s="152"/>
      <c r="N471" s="152"/>
      <c r="O471" s="63"/>
      <c r="P471" s="152"/>
      <c r="Q471" s="152"/>
      <c r="S471" s="205"/>
      <c r="T471" s="205"/>
      <c r="U471" s="205"/>
      <c r="V471" s="39"/>
      <c r="W471" s="39"/>
      <c r="X471" s="39"/>
      <c r="Y471" s="39"/>
      <c r="AD471" s="191"/>
      <c r="AE471" s="191"/>
      <c r="AF471" s="260"/>
      <c r="AG471" s="191"/>
      <c r="AH471" s="191"/>
      <c r="AI471" s="260"/>
      <c r="AR471" s="68"/>
      <c r="AS471" s="68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D471" s="95"/>
      <c r="CE471" s="95"/>
      <c r="CF471" s="95"/>
    </row>
    <row r="472" spans="1:84" s="43" customFormat="1" x14ac:dyDescent="0.25">
      <c r="A472" s="152"/>
      <c r="B472" s="152"/>
      <c r="C472" s="152"/>
      <c r="D472" s="152"/>
      <c r="E472" s="152"/>
      <c r="F472" s="62"/>
      <c r="G472" s="62"/>
      <c r="I472" s="152"/>
      <c r="K472" s="152"/>
      <c r="L472" s="152"/>
      <c r="M472" s="152"/>
      <c r="N472" s="152"/>
      <c r="O472" s="63"/>
      <c r="P472" s="152"/>
      <c r="Q472" s="152"/>
      <c r="S472" s="205"/>
      <c r="T472" s="205"/>
      <c r="U472" s="205"/>
      <c r="V472" s="39"/>
      <c r="W472" s="39"/>
      <c r="X472" s="39"/>
      <c r="Y472" s="39"/>
      <c r="AD472" s="191"/>
      <c r="AE472" s="191"/>
      <c r="AF472" s="260"/>
      <c r="AG472" s="191"/>
      <c r="AH472" s="191"/>
      <c r="AI472" s="260"/>
      <c r="AR472" s="68"/>
      <c r="AS472" s="68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D472" s="95"/>
      <c r="CE472" s="95"/>
      <c r="CF472" s="95"/>
    </row>
    <row r="473" spans="1:84" s="43" customFormat="1" x14ac:dyDescent="0.25">
      <c r="A473" s="152"/>
      <c r="B473" s="152"/>
      <c r="C473" s="152"/>
      <c r="D473" s="152"/>
      <c r="E473" s="152"/>
      <c r="F473" s="62"/>
      <c r="G473" s="62"/>
      <c r="I473" s="152"/>
      <c r="K473" s="152"/>
      <c r="L473" s="152"/>
      <c r="M473" s="152"/>
      <c r="N473" s="152"/>
      <c r="O473" s="63"/>
      <c r="P473" s="152"/>
      <c r="Q473" s="152"/>
      <c r="S473" s="205"/>
      <c r="T473" s="205"/>
      <c r="U473" s="205"/>
      <c r="V473" s="39"/>
      <c r="W473" s="39"/>
      <c r="X473" s="39"/>
      <c r="Y473" s="39"/>
      <c r="AD473" s="191"/>
      <c r="AE473" s="191"/>
      <c r="AF473" s="260"/>
      <c r="AG473" s="191"/>
      <c r="AH473" s="191"/>
      <c r="AI473" s="260"/>
      <c r="AR473" s="68"/>
      <c r="AS473" s="68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D473" s="95"/>
      <c r="CE473" s="95"/>
      <c r="CF473" s="95"/>
    </row>
    <row r="474" spans="1:84" s="43" customFormat="1" x14ac:dyDescent="0.25">
      <c r="A474" s="152"/>
      <c r="B474" s="152"/>
      <c r="C474" s="152"/>
      <c r="D474" s="152"/>
      <c r="E474" s="152"/>
      <c r="F474" s="62"/>
      <c r="G474" s="62"/>
      <c r="I474" s="152"/>
      <c r="K474" s="152"/>
      <c r="L474" s="152"/>
      <c r="M474" s="152"/>
      <c r="N474" s="152"/>
      <c r="O474" s="63"/>
      <c r="P474" s="152"/>
      <c r="Q474" s="152"/>
      <c r="S474" s="205"/>
      <c r="T474" s="205"/>
      <c r="U474" s="205"/>
      <c r="V474" s="39"/>
      <c r="W474" s="39"/>
      <c r="X474" s="39"/>
      <c r="Y474" s="39"/>
      <c r="AD474" s="191"/>
      <c r="AE474" s="191"/>
      <c r="AF474" s="260"/>
      <c r="AG474" s="191"/>
      <c r="AH474" s="191"/>
      <c r="AI474" s="260"/>
      <c r="AR474" s="68"/>
      <c r="AS474" s="68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D474" s="95"/>
      <c r="CE474" s="95"/>
      <c r="CF474" s="95"/>
    </row>
    <row r="475" spans="1:84" s="43" customFormat="1" x14ac:dyDescent="0.25">
      <c r="A475" s="152"/>
      <c r="B475" s="152"/>
      <c r="C475" s="152"/>
      <c r="D475" s="152"/>
      <c r="E475" s="152"/>
      <c r="F475" s="62"/>
      <c r="G475" s="62"/>
      <c r="I475" s="152"/>
      <c r="K475" s="152"/>
      <c r="L475" s="152"/>
      <c r="M475" s="152"/>
      <c r="N475" s="152"/>
      <c r="O475" s="63"/>
      <c r="P475" s="152"/>
      <c r="Q475" s="152"/>
      <c r="S475" s="205"/>
      <c r="T475" s="205"/>
      <c r="U475" s="205"/>
      <c r="V475" s="39"/>
      <c r="W475" s="39"/>
      <c r="X475" s="39"/>
      <c r="Y475" s="39"/>
      <c r="AD475" s="191"/>
      <c r="AE475" s="191"/>
      <c r="AF475" s="260"/>
      <c r="AG475" s="191"/>
      <c r="AH475" s="191"/>
      <c r="AI475" s="260"/>
      <c r="AR475" s="68"/>
      <c r="AS475" s="68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D475" s="95"/>
      <c r="CE475" s="95"/>
      <c r="CF475" s="95"/>
    </row>
    <row r="476" spans="1:84" s="43" customFormat="1" x14ac:dyDescent="0.25">
      <c r="A476" s="152"/>
      <c r="B476" s="152"/>
      <c r="C476" s="152"/>
      <c r="D476" s="152"/>
      <c r="E476" s="152"/>
      <c r="F476" s="62"/>
      <c r="G476" s="62"/>
      <c r="I476" s="152"/>
      <c r="K476" s="152"/>
      <c r="L476" s="152"/>
      <c r="M476" s="152"/>
      <c r="N476" s="152"/>
      <c r="O476" s="63"/>
      <c r="P476" s="152"/>
      <c r="Q476" s="152"/>
      <c r="S476" s="205"/>
      <c r="T476" s="205"/>
      <c r="U476" s="205"/>
      <c r="V476" s="39"/>
      <c r="W476" s="39"/>
      <c r="X476" s="39"/>
      <c r="Y476" s="39"/>
      <c r="AD476" s="191"/>
      <c r="AE476" s="191"/>
      <c r="AF476" s="260"/>
      <c r="AG476" s="191"/>
      <c r="AH476" s="191"/>
      <c r="AI476" s="260"/>
      <c r="AR476" s="68"/>
      <c r="AS476" s="68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D476" s="95"/>
      <c r="CE476" s="95"/>
      <c r="CF476" s="95"/>
    </row>
    <row r="477" spans="1:84" s="43" customFormat="1" x14ac:dyDescent="0.25">
      <c r="A477" s="152"/>
      <c r="B477" s="152"/>
      <c r="C477" s="152"/>
      <c r="D477" s="152"/>
      <c r="E477" s="152"/>
      <c r="F477" s="62"/>
      <c r="G477" s="62"/>
      <c r="I477" s="152"/>
      <c r="K477" s="152"/>
      <c r="L477" s="152"/>
      <c r="M477" s="152"/>
      <c r="N477" s="152"/>
      <c r="O477" s="63"/>
      <c r="P477" s="152"/>
      <c r="Q477" s="152"/>
      <c r="S477" s="205"/>
      <c r="T477" s="205"/>
      <c r="U477" s="205"/>
      <c r="V477" s="39"/>
      <c r="W477" s="39"/>
      <c r="X477" s="39"/>
      <c r="Y477" s="39"/>
      <c r="AD477" s="191"/>
      <c r="AE477" s="191"/>
      <c r="AF477" s="260"/>
      <c r="AG477" s="191"/>
      <c r="AH477" s="191"/>
      <c r="AI477" s="260"/>
      <c r="AR477" s="68"/>
      <c r="AS477" s="68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D477" s="95"/>
      <c r="CE477" s="95"/>
      <c r="CF477" s="95"/>
    </row>
    <row r="478" spans="1:84" s="43" customFormat="1" x14ac:dyDescent="0.25">
      <c r="A478" s="152"/>
      <c r="B478" s="152"/>
      <c r="C478" s="152"/>
      <c r="D478" s="152"/>
      <c r="E478" s="152"/>
      <c r="F478" s="62"/>
      <c r="G478" s="62"/>
      <c r="I478" s="152"/>
      <c r="K478" s="152"/>
      <c r="L478" s="152"/>
      <c r="M478" s="152"/>
      <c r="N478" s="152"/>
      <c r="O478" s="63"/>
      <c r="P478" s="152"/>
      <c r="Q478" s="152"/>
      <c r="S478" s="205"/>
      <c r="T478" s="205"/>
      <c r="U478" s="205"/>
      <c r="V478" s="39"/>
      <c r="W478" s="39"/>
      <c r="X478" s="39"/>
      <c r="Y478" s="39"/>
      <c r="AD478" s="191"/>
      <c r="AE478" s="191"/>
      <c r="AF478" s="260"/>
      <c r="AG478" s="191"/>
      <c r="AH478" s="191"/>
      <c r="AI478" s="260"/>
      <c r="AR478" s="68"/>
      <c r="AS478" s="68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D478" s="95"/>
      <c r="CE478" s="95"/>
      <c r="CF478" s="95"/>
    </row>
    <row r="479" spans="1:84" s="43" customFormat="1" x14ac:dyDescent="0.25">
      <c r="A479" s="152"/>
      <c r="B479" s="152"/>
      <c r="C479" s="152"/>
      <c r="D479" s="152"/>
      <c r="E479" s="152"/>
      <c r="F479" s="62"/>
      <c r="G479" s="62"/>
      <c r="I479" s="152"/>
      <c r="K479" s="152"/>
      <c r="L479" s="152"/>
      <c r="M479" s="152"/>
      <c r="N479" s="152"/>
      <c r="O479" s="63"/>
      <c r="P479" s="152"/>
      <c r="Q479" s="152"/>
      <c r="S479" s="205"/>
      <c r="T479" s="205"/>
      <c r="U479" s="205"/>
      <c r="V479" s="39"/>
      <c r="W479" s="39"/>
      <c r="X479" s="39"/>
      <c r="Y479" s="39"/>
      <c r="AD479" s="191"/>
      <c r="AE479" s="191"/>
      <c r="AF479" s="260"/>
      <c r="AG479" s="191"/>
      <c r="AH479" s="191"/>
      <c r="AI479" s="260"/>
      <c r="AR479" s="68"/>
      <c r="AS479" s="68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D479" s="95"/>
      <c r="CE479" s="95"/>
      <c r="CF479" s="95"/>
    </row>
    <row r="480" spans="1:84" s="43" customFormat="1" x14ac:dyDescent="0.25">
      <c r="A480" s="152"/>
      <c r="B480" s="152"/>
      <c r="C480" s="152"/>
      <c r="D480" s="152"/>
      <c r="E480" s="152"/>
      <c r="F480" s="62"/>
      <c r="G480" s="62"/>
      <c r="I480" s="152"/>
      <c r="K480" s="152"/>
      <c r="L480" s="152"/>
      <c r="M480" s="152"/>
      <c r="N480" s="152"/>
      <c r="O480" s="63"/>
      <c r="P480" s="152"/>
      <c r="Q480" s="152"/>
      <c r="S480" s="205"/>
      <c r="T480" s="205"/>
      <c r="U480" s="205"/>
      <c r="V480" s="39"/>
      <c r="W480" s="39"/>
      <c r="X480" s="39"/>
      <c r="Y480" s="39"/>
      <c r="AD480" s="191"/>
      <c r="AE480" s="191"/>
      <c r="AF480" s="260"/>
      <c r="AG480" s="191"/>
      <c r="AH480" s="191"/>
      <c r="AI480" s="260"/>
      <c r="AR480" s="68"/>
      <c r="AS480" s="68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D480" s="95"/>
      <c r="CE480" s="95"/>
      <c r="CF480" s="95"/>
    </row>
    <row r="481" spans="1:84" s="43" customFormat="1" x14ac:dyDescent="0.25">
      <c r="A481" s="152"/>
      <c r="B481" s="152"/>
      <c r="C481" s="152"/>
      <c r="D481" s="152"/>
      <c r="E481" s="152"/>
      <c r="F481" s="62"/>
      <c r="G481" s="62"/>
      <c r="I481" s="152"/>
      <c r="K481" s="152"/>
      <c r="L481" s="152"/>
      <c r="M481" s="152"/>
      <c r="N481" s="152"/>
      <c r="O481" s="63"/>
      <c r="P481" s="152"/>
      <c r="Q481" s="152"/>
      <c r="S481" s="205"/>
      <c r="T481" s="205"/>
      <c r="U481" s="205"/>
      <c r="V481" s="39"/>
      <c r="W481" s="39"/>
      <c r="X481" s="39"/>
      <c r="Y481" s="39"/>
      <c r="AD481" s="191"/>
      <c r="AE481" s="191"/>
      <c r="AF481" s="260"/>
      <c r="AG481" s="191"/>
      <c r="AH481" s="191"/>
      <c r="AI481" s="260"/>
      <c r="AR481" s="68"/>
      <c r="AS481" s="68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D481" s="95"/>
      <c r="CE481" s="95"/>
      <c r="CF481" s="95"/>
    </row>
    <row r="482" spans="1:84" s="43" customFormat="1" x14ac:dyDescent="0.25">
      <c r="A482" s="152"/>
      <c r="B482" s="152"/>
      <c r="C482" s="152"/>
      <c r="D482" s="152"/>
      <c r="E482" s="152"/>
      <c r="F482" s="62"/>
      <c r="G482" s="62"/>
      <c r="I482" s="152"/>
      <c r="K482" s="152"/>
      <c r="L482" s="152"/>
      <c r="M482" s="152"/>
      <c r="N482" s="152"/>
      <c r="O482" s="63"/>
      <c r="P482" s="152"/>
      <c r="Q482" s="152"/>
      <c r="S482" s="205"/>
      <c r="T482" s="205"/>
      <c r="U482" s="205"/>
      <c r="V482" s="39"/>
      <c r="W482" s="39"/>
      <c r="X482" s="39"/>
      <c r="Y482" s="39"/>
      <c r="AD482" s="191"/>
      <c r="AE482" s="191"/>
      <c r="AF482" s="260"/>
      <c r="AG482" s="191"/>
      <c r="AH482" s="191"/>
      <c r="AI482" s="260"/>
      <c r="AR482" s="68"/>
      <c r="AS482" s="68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D482" s="95"/>
      <c r="CE482" s="95"/>
      <c r="CF482" s="95"/>
    </row>
    <row r="483" spans="1:84" s="43" customFormat="1" x14ac:dyDescent="0.25">
      <c r="A483" s="152"/>
      <c r="B483" s="152"/>
      <c r="C483" s="152"/>
      <c r="D483" s="152"/>
      <c r="E483" s="152"/>
      <c r="F483" s="62"/>
      <c r="G483" s="62"/>
      <c r="I483" s="152"/>
      <c r="K483" s="152"/>
      <c r="L483" s="152"/>
      <c r="M483" s="152"/>
      <c r="N483" s="152"/>
      <c r="O483" s="63"/>
      <c r="P483" s="152"/>
      <c r="Q483" s="152"/>
      <c r="S483" s="205"/>
      <c r="T483" s="205"/>
      <c r="U483" s="205"/>
      <c r="V483" s="39"/>
      <c r="W483" s="39"/>
      <c r="X483" s="39"/>
      <c r="Y483" s="39"/>
      <c r="AD483" s="191"/>
      <c r="AE483" s="191"/>
      <c r="AF483" s="260"/>
      <c r="AG483" s="191"/>
      <c r="AH483" s="191"/>
      <c r="AI483" s="260"/>
      <c r="AR483" s="68"/>
      <c r="AS483" s="68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D483" s="95"/>
      <c r="CE483" s="95"/>
      <c r="CF483" s="95"/>
    </row>
    <row r="484" spans="1:84" s="43" customFormat="1" x14ac:dyDescent="0.25">
      <c r="A484" s="152"/>
      <c r="B484" s="152"/>
      <c r="C484" s="152"/>
      <c r="D484" s="152"/>
      <c r="E484" s="152"/>
      <c r="F484" s="62"/>
      <c r="G484" s="62"/>
      <c r="I484" s="152"/>
      <c r="K484" s="152"/>
      <c r="L484" s="152"/>
      <c r="M484" s="152"/>
      <c r="N484" s="152"/>
      <c r="O484" s="63"/>
      <c r="P484" s="152"/>
      <c r="Q484" s="152"/>
      <c r="S484" s="205"/>
      <c r="T484" s="205"/>
      <c r="U484" s="205"/>
      <c r="V484" s="39"/>
      <c r="W484" s="39"/>
      <c r="X484" s="39"/>
      <c r="Y484" s="39"/>
      <c r="AD484" s="191"/>
      <c r="AE484" s="191"/>
      <c r="AF484" s="260"/>
      <c r="AG484" s="191"/>
      <c r="AH484" s="191"/>
      <c r="AI484" s="260"/>
      <c r="AR484" s="68"/>
      <c r="AS484" s="68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D484" s="95"/>
      <c r="CE484" s="95"/>
      <c r="CF484" s="95"/>
    </row>
    <row r="485" spans="1:84" s="43" customFormat="1" x14ac:dyDescent="0.25">
      <c r="A485" s="152"/>
      <c r="B485" s="152"/>
      <c r="C485" s="152"/>
      <c r="D485" s="152"/>
      <c r="E485" s="152"/>
      <c r="F485" s="62"/>
      <c r="G485" s="62"/>
      <c r="I485" s="152"/>
      <c r="K485" s="152"/>
      <c r="L485" s="152"/>
      <c r="M485" s="152"/>
      <c r="N485" s="152"/>
      <c r="O485" s="63"/>
      <c r="P485" s="152"/>
      <c r="Q485" s="152"/>
      <c r="S485" s="205"/>
      <c r="T485" s="205"/>
      <c r="U485" s="205"/>
      <c r="V485" s="39"/>
      <c r="W485" s="39"/>
      <c r="X485" s="39"/>
      <c r="Y485" s="39"/>
      <c r="AD485" s="191"/>
      <c r="AE485" s="191"/>
      <c r="AF485" s="260"/>
      <c r="AG485" s="191"/>
      <c r="AH485" s="191"/>
      <c r="AI485" s="260"/>
      <c r="AR485" s="68"/>
      <c r="AS485" s="68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D485" s="95"/>
      <c r="CE485" s="95"/>
      <c r="CF485" s="95"/>
    </row>
    <row r="486" spans="1:84" s="43" customFormat="1" x14ac:dyDescent="0.25">
      <c r="A486" s="152"/>
      <c r="B486" s="152"/>
      <c r="C486" s="152"/>
      <c r="D486" s="152"/>
      <c r="E486" s="152"/>
      <c r="F486" s="62"/>
      <c r="G486" s="62"/>
      <c r="I486" s="152"/>
      <c r="K486" s="152"/>
      <c r="L486" s="152"/>
      <c r="M486" s="152"/>
      <c r="N486" s="152"/>
      <c r="O486" s="63"/>
      <c r="P486" s="152"/>
      <c r="Q486" s="152"/>
      <c r="S486" s="205"/>
      <c r="T486" s="205"/>
      <c r="U486" s="205"/>
      <c r="V486" s="39"/>
      <c r="W486" s="39"/>
      <c r="X486" s="39"/>
      <c r="Y486" s="39"/>
      <c r="AD486" s="191"/>
      <c r="AE486" s="191"/>
      <c r="AF486" s="260"/>
      <c r="AG486" s="191"/>
      <c r="AH486" s="191"/>
      <c r="AI486" s="260"/>
      <c r="AR486" s="68"/>
      <c r="AS486" s="68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D486" s="95"/>
      <c r="CE486" s="95"/>
      <c r="CF486" s="95"/>
    </row>
    <row r="487" spans="1:84" s="43" customFormat="1" x14ac:dyDescent="0.25">
      <c r="A487" s="152"/>
      <c r="B487" s="152"/>
      <c r="C487" s="152"/>
      <c r="D487" s="152"/>
      <c r="E487" s="152"/>
      <c r="F487" s="62"/>
      <c r="G487" s="62"/>
      <c r="I487" s="152"/>
      <c r="K487" s="152"/>
      <c r="L487" s="152"/>
      <c r="M487" s="152"/>
      <c r="N487" s="152"/>
      <c r="O487" s="63"/>
      <c r="P487" s="152"/>
      <c r="Q487" s="152"/>
      <c r="S487" s="205"/>
      <c r="T487" s="205"/>
      <c r="U487" s="205"/>
      <c r="V487" s="39"/>
      <c r="W487" s="39"/>
      <c r="X487" s="39"/>
      <c r="Y487" s="39"/>
      <c r="AD487" s="191"/>
      <c r="AE487" s="191"/>
      <c r="AF487" s="260"/>
      <c r="AG487" s="191"/>
      <c r="AH487" s="191"/>
      <c r="AI487" s="260"/>
      <c r="AR487" s="68"/>
      <c r="AS487" s="68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D487" s="95"/>
      <c r="CE487" s="95"/>
      <c r="CF487" s="95"/>
    </row>
    <row r="488" spans="1:84" s="43" customFormat="1" x14ac:dyDescent="0.25">
      <c r="A488" s="152"/>
      <c r="B488" s="152"/>
      <c r="C488" s="152"/>
      <c r="D488" s="152"/>
      <c r="E488" s="152"/>
      <c r="F488" s="62"/>
      <c r="G488" s="62"/>
      <c r="I488" s="152"/>
      <c r="K488" s="152"/>
      <c r="L488" s="152"/>
      <c r="M488" s="152"/>
      <c r="N488" s="152"/>
      <c r="O488" s="63"/>
      <c r="P488" s="152"/>
      <c r="Q488" s="152"/>
      <c r="S488" s="205"/>
      <c r="T488" s="205"/>
      <c r="U488" s="205"/>
      <c r="V488" s="39"/>
      <c r="W488" s="39"/>
      <c r="X488" s="39"/>
      <c r="Y488" s="39"/>
      <c r="AD488" s="191"/>
      <c r="AE488" s="191"/>
      <c r="AF488" s="260"/>
      <c r="AG488" s="191"/>
      <c r="AH488" s="191"/>
      <c r="AI488" s="260"/>
      <c r="AR488" s="68"/>
      <c r="AS488" s="68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D488" s="95"/>
      <c r="CE488" s="95"/>
      <c r="CF488" s="95"/>
    </row>
    <row r="489" spans="1:84" s="43" customFormat="1" x14ac:dyDescent="0.25">
      <c r="A489" s="152"/>
      <c r="B489" s="152"/>
      <c r="C489" s="152"/>
      <c r="D489" s="152"/>
      <c r="E489" s="152"/>
      <c r="F489" s="62"/>
      <c r="G489" s="62"/>
      <c r="I489" s="152"/>
      <c r="K489" s="152"/>
      <c r="L489" s="152"/>
      <c r="M489" s="152"/>
      <c r="N489" s="152"/>
      <c r="O489" s="63"/>
      <c r="P489" s="152"/>
      <c r="Q489" s="152"/>
      <c r="S489" s="205"/>
      <c r="T489" s="205"/>
      <c r="U489" s="205"/>
      <c r="V489" s="39"/>
      <c r="W489" s="39"/>
      <c r="X489" s="39"/>
      <c r="Y489" s="39"/>
      <c r="AD489" s="191"/>
      <c r="AE489" s="191"/>
      <c r="AF489" s="260"/>
      <c r="AG489" s="191"/>
      <c r="AH489" s="191"/>
      <c r="AI489" s="260"/>
      <c r="AR489" s="68"/>
      <c r="AS489" s="68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D489" s="95"/>
      <c r="CE489" s="95"/>
      <c r="CF489" s="95"/>
    </row>
    <row r="490" spans="1:84" s="43" customFormat="1" x14ac:dyDescent="0.25">
      <c r="A490" s="152"/>
      <c r="B490" s="152"/>
      <c r="C490" s="152"/>
      <c r="D490" s="152"/>
      <c r="E490" s="152"/>
      <c r="F490" s="62"/>
      <c r="G490" s="62"/>
      <c r="I490" s="152"/>
      <c r="K490" s="152"/>
      <c r="L490" s="152"/>
      <c r="M490" s="152"/>
      <c r="N490" s="152"/>
      <c r="O490" s="63"/>
      <c r="P490" s="152"/>
      <c r="Q490" s="152"/>
      <c r="S490" s="205"/>
      <c r="T490" s="205"/>
      <c r="U490" s="205"/>
      <c r="V490" s="39"/>
      <c r="W490" s="39"/>
      <c r="X490" s="39"/>
      <c r="Y490" s="39"/>
      <c r="AD490" s="191"/>
      <c r="AE490" s="191"/>
      <c r="AF490" s="260"/>
      <c r="AG490" s="191"/>
      <c r="AH490" s="191"/>
      <c r="AI490" s="260"/>
      <c r="AR490" s="68"/>
      <c r="AS490" s="68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D490" s="95"/>
      <c r="CE490" s="95"/>
      <c r="CF490" s="95"/>
    </row>
    <row r="491" spans="1:84" s="43" customFormat="1" x14ac:dyDescent="0.25">
      <c r="A491" s="152"/>
      <c r="B491" s="152"/>
      <c r="C491" s="152"/>
      <c r="D491" s="152"/>
      <c r="E491" s="152"/>
      <c r="F491" s="62"/>
      <c r="G491" s="62"/>
      <c r="I491" s="152"/>
      <c r="K491" s="152"/>
      <c r="L491" s="152"/>
      <c r="M491" s="152"/>
      <c r="N491" s="152"/>
      <c r="O491" s="63"/>
      <c r="P491" s="152"/>
      <c r="Q491" s="152"/>
      <c r="S491" s="205"/>
      <c r="T491" s="205"/>
      <c r="U491" s="205"/>
      <c r="V491" s="39"/>
      <c r="W491" s="39"/>
      <c r="X491" s="39"/>
      <c r="Y491" s="39"/>
      <c r="AD491" s="191"/>
      <c r="AE491" s="191"/>
      <c r="AF491" s="260"/>
      <c r="AG491" s="191"/>
      <c r="AH491" s="191"/>
      <c r="AI491" s="260"/>
      <c r="AR491" s="68"/>
      <c r="AS491" s="68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D491" s="95"/>
      <c r="CE491" s="95"/>
      <c r="CF491" s="95"/>
    </row>
    <row r="492" spans="1:84" s="43" customFormat="1" x14ac:dyDescent="0.25">
      <c r="A492" s="152"/>
      <c r="B492" s="152"/>
      <c r="C492" s="152"/>
      <c r="D492" s="152"/>
      <c r="E492" s="152"/>
      <c r="F492" s="62"/>
      <c r="G492" s="62"/>
      <c r="I492" s="152"/>
      <c r="K492" s="152"/>
      <c r="L492" s="152"/>
      <c r="M492" s="152"/>
      <c r="N492" s="152"/>
      <c r="O492" s="63"/>
      <c r="P492" s="152"/>
      <c r="Q492" s="152"/>
      <c r="S492" s="205"/>
      <c r="T492" s="205"/>
      <c r="U492" s="205"/>
      <c r="V492" s="39"/>
      <c r="W492" s="39"/>
      <c r="X492" s="39"/>
      <c r="Y492" s="39"/>
      <c r="AD492" s="191"/>
      <c r="AE492" s="191"/>
      <c r="AF492" s="260"/>
      <c r="AG492" s="191"/>
      <c r="AH492" s="191"/>
      <c r="AI492" s="260"/>
      <c r="AR492" s="68"/>
      <c r="AS492" s="68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D492" s="95"/>
      <c r="CE492" s="95"/>
      <c r="CF492" s="95"/>
    </row>
    <row r="493" spans="1:84" s="43" customFormat="1" x14ac:dyDescent="0.25">
      <c r="A493" s="152"/>
      <c r="B493" s="152"/>
      <c r="C493" s="152"/>
      <c r="D493" s="152"/>
      <c r="E493" s="152"/>
      <c r="F493" s="62"/>
      <c r="G493" s="62"/>
      <c r="I493" s="152"/>
      <c r="K493" s="152"/>
      <c r="L493" s="152"/>
      <c r="M493" s="152"/>
      <c r="N493" s="152"/>
      <c r="O493" s="63"/>
      <c r="P493" s="152"/>
      <c r="Q493" s="152"/>
      <c r="S493" s="205"/>
      <c r="T493" s="205"/>
      <c r="U493" s="205"/>
      <c r="V493" s="39"/>
      <c r="W493" s="39"/>
      <c r="X493" s="39"/>
      <c r="Y493" s="39"/>
      <c r="AD493" s="191"/>
      <c r="AE493" s="191"/>
      <c r="AF493" s="260"/>
      <c r="AG493" s="191"/>
      <c r="AH493" s="191"/>
      <c r="AI493" s="260"/>
      <c r="AR493" s="68"/>
      <c r="AS493" s="68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D493" s="95"/>
      <c r="CE493" s="95"/>
      <c r="CF493" s="95"/>
    </row>
    <row r="494" spans="1:84" s="43" customFormat="1" x14ac:dyDescent="0.25">
      <c r="A494" s="152"/>
      <c r="B494" s="152"/>
      <c r="C494" s="152"/>
      <c r="D494" s="152"/>
      <c r="E494" s="152"/>
      <c r="F494" s="62"/>
      <c r="G494" s="62"/>
      <c r="I494" s="152"/>
      <c r="K494" s="152"/>
      <c r="L494" s="152"/>
      <c r="M494" s="152"/>
      <c r="N494" s="152"/>
      <c r="O494" s="63"/>
      <c r="P494" s="152"/>
      <c r="Q494" s="152"/>
      <c r="S494" s="205"/>
      <c r="T494" s="205"/>
      <c r="U494" s="205"/>
      <c r="V494" s="39"/>
      <c r="W494" s="39"/>
      <c r="X494" s="39"/>
      <c r="Y494" s="39"/>
      <c r="AD494" s="191"/>
      <c r="AE494" s="191"/>
      <c r="AF494" s="260"/>
      <c r="AG494" s="191"/>
      <c r="AH494" s="191"/>
      <c r="AI494" s="260"/>
      <c r="AR494" s="68"/>
      <c r="AS494" s="68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D494" s="95"/>
      <c r="CE494" s="95"/>
      <c r="CF494" s="95"/>
    </row>
    <row r="495" spans="1:84" s="43" customFormat="1" x14ac:dyDescent="0.25">
      <c r="A495" s="152"/>
      <c r="B495" s="152"/>
      <c r="C495" s="152"/>
      <c r="D495" s="152"/>
      <c r="E495" s="152"/>
      <c r="F495" s="62"/>
      <c r="G495" s="62"/>
      <c r="I495" s="152"/>
      <c r="K495" s="152"/>
      <c r="L495" s="152"/>
      <c r="M495" s="152"/>
      <c r="N495" s="152"/>
      <c r="O495" s="63"/>
      <c r="P495" s="152"/>
      <c r="Q495" s="152"/>
      <c r="S495" s="205"/>
      <c r="T495" s="205"/>
      <c r="U495" s="205"/>
      <c r="V495" s="39"/>
      <c r="W495" s="39"/>
      <c r="X495" s="39"/>
      <c r="Y495" s="39"/>
      <c r="AD495" s="191"/>
      <c r="AE495" s="191"/>
      <c r="AF495" s="260"/>
      <c r="AG495" s="191"/>
      <c r="AH495" s="191"/>
      <c r="AI495" s="260"/>
      <c r="AR495" s="68"/>
      <c r="AS495" s="68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D495" s="95"/>
      <c r="CE495" s="95"/>
      <c r="CF495" s="95"/>
    </row>
    <row r="496" spans="1:84" s="43" customFormat="1" x14ac:dyDescent="0.25">
      <c r="A496" s="152"/>
      <c r="B496" s="152"/>
      <c r="C496" s="152"/>
      <c r="D496" s="152"/>
      <c r="E496" s="152"/>
      <c r="F496" s="62"/>
      <c r="G496" s="62"/>
      <c r="I496" s="152"/>
      <c r="K496" s="152"/>
      <c r="L496" s="152"/>
      <c r="M496" s="152"/>
      <c r="N496" s="152"/>
      <c r="O496" s="63"/>
      <c r="P496" s="152"/>
      <c r="Q496" s="152"/>
      <c r="S496" s="205"/>
      <c r="T496" s="205"/>
      <c r="U496" s="205"/>
      <c r="V496" s="39"/>
      <c r="W496" s="39"/>
      <c r="X496" s="39"/>
      <c r="Y496" s="39"/>
      <c r="AD496" s="191"/>
      <c r="AE496" s="191"/>
      <c r="AF496" s="260"/>
      <c r="AG496" s="191"/>
      <c r="AH496" s="191"/>
      <c r="AI496" s="260"/>
      <c r="AR496" s="68"/>
      <c r="AS496" s="68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D496" s="95"/>
      <c r="CE496" s="95"/>
      <c r="CF496" s="95"/>
    </row>
    <row r="497" spans="1:84" s="43" customFormat="1" x14ac:dyDescent="0.25">
      <c r="A497" s="152"/>
      <c r="B497" s="152"/>
      <c r="C497" s="152"/>
      <c r="D497" s="152"/>
      <c r="E497" s="152"/>
      <c r="F497" s="62"/>
      <c r="G497" s="62"/>
      <c r="I497" s="152"/>
      <c r="K497" s="152"/>
      <c r="L497" s="152"/>
      <c r="M497" s="152"/>
      <c r="N497" s="152"/>
      <c r="O497" s="63"/>
      <c r="P497" s="152"/>
      <c r="Q497" s="152"/>
      <c r="S497" s="205"/>
      <c r="T497" s="205"/>
      <c r="U497" s="205"/>
      <c r="V497" s="39"/>
      <c r="W497" s="39"/>
      <c r="X497" s="39"/>
      <c r="Y497" s="39"/>
      <c r="AD497" s="191"/>
      <c r="AE497" s="191"/>
      <c r="AF497" s="260"/>
      <c r="AG497" s="191"/>
      <c r="AH497" s="191"/>
      <c r="AI497" s="260"/>
      <c r="AR497" s="68"/>
      <c r="AS497" s="68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D497" s="95"/>
      <c r="CE497" s="95"/>
      <c r="CF497" s="95"/>
    </row>
    <row r="498" spans="1:84" s="43" customFormat="1" x14ac:dyDescent="0.25">
      <c r="A498" s="152"/>
      <c r="B498" s="152"/>
      <c r="C498" s="152"/>
      <c r="D498" s="152"/>
      <c r="E498" s="152"/>
      <c r="F498" s="62"/>
      <c r="G498" s="62"/>
      <c r="I498" s="152"/>
      <c r="K498" s="152"/>
      <c r="L498" s="152"/>
      <c r="M498" s="152"/>
      <c r="N498" s="152"/>
      <c r="O498" s="63"/>
      <c r="P498" s="152"/>
      <c r="Q498" s="152"/>
      <c r="S498" s="205"/>
      <c r="T498" s="205"/>
      <c r="U498" s="205"/>
      <c r="V498" s="39"/>
      <c r="W498" s="39"/>
      <c r="X498" s="39"/>
      <c r="Y498" s="39"/>
      <c r="AD498" s="191"/>
      <c r="AE498" s="191"/>
      <c r="AF498" s="260"/>
      <c r="AG498" s="191"/>
      <c r="AH498" s="191"/>
      <c r="AI498" s="260"/>
      <c r="AR498" s="68"/>
      <c r="AS498" s="68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D498" s="95"/>
      <c r="CE498" s="95"/>
      <c r="CF498" s="95"/>
    </row>
    <row r="499" spans="1:84" s="43" customFormat="1" x14ac:dyDescent="0.25">
      <c r="A499" s="152"/>
      <c r="B499" s="152"/>
      <c r="C499" s="152"/>
      <c r="D499" s="152"/>
      <c r="E499" s="152"/>
      <c r="F499" s="62"/>
      <c r="G499" s="62"/>
      <c r="I499" s="152"/>
      <c r="K499" s="152"/>
      <c r="L499" s="152"/>
      <c r="M499" s="152"/>
      <c r="N499" s="152"/>
      <c r="O499" s="63"/>
      <c r="P499" s="152"/>
      <c r="Q499" s="152"/>
      <c r="S499" s="205"/>
      <c r="T499" s="205"/>
      <c r="U499" s="205"/>
      <c r="V499" s="39"/>
      <c r="W499" s="39"/>
      <c r="X499" s="39"/>
      <c r="Y499" s="39"/>
      <c r="AD499" s="191"/>
      <c r="AE499" s="191"/>
      <c r="AF499" s="260"/>
      <c r="AG499" s="191"/>
      <c r="AH499" s="191"/>
      <c r="AI499" s="260"/>
      <c r="AR499" s="68"/>
      <c r="AS499" s="68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D499" s="95"/>
      <c r="CE499" s="95"/>
      <c r="CF499" s="95"/>
    </row>
    <row r="500" spans="1:84" s="43" customFormat="1" x14ac:dyDescent="0.25">
      <c r="A500" s="152"/>
      <c r="B500" s="152"/>
      <c r="C500" s="152"/>
      <c r="D500" s="152"/>
      <c r="E500" s="152"/>
      <c r="F500" s="62"/>
      <c r="G500" s="62"/>
      <c r="I500" s="152"/>
      <c r="K500" s="152"/>
      <c r="L500" s="152"/>
      <c r="M500" s="152"/>
      <c r="N500" s="152"/>
      <c r="O500" s="63"/>
      <c r="P500" s="152"/>
      <c r="Q500" s="152"/>
      <c r="S500" s="205"/>
      <c r="T500" s="205"/>
      <c r="U500" s="205"/>
      <c r="V500" s="39"/>
      <c r="W500" s="39"/>
      <c r="X500" s="39"/>
      <c r="Y500" s="39"/>
      <c r="AD500" s="191"/>
      <c r="AE500" s="191"/>
      <c r="AF500" s="260"/>
      <c r="AG500" s="191"/>
      <c r="AH500" s="191"/>
      <c r="AI500" s="260"/>
      <c r="AR500" s="68"/>
      <c r="AS500" s="68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D500" s="95"/>
      <c r="CE500" s="95"/>
      <c r="CF500" s="95"/>
    </row>
    <row r="501" spans="1:84" s="43" customFormat="1" x14ac:dyDescent="0.25">
      <c r="A501" s="152"/>
      <c r="B501" s="152"/>
      <c r="C501" s="152"/>
      <c r="D501" s="152"/>
      <c r="E501" s="152"/>
      <c r="F501" s="62"/>
      <c r="G501" s="62"/>
      <c r="I501" s="152"/>
      <c r="K501" s="152"/>
      <c r="L501" s="152"/>
      <c r="M501" s="152"/>
      <c r="N501" s="152"/>
      <c r="O501" s="63"/>
      <c r="P501" s="152"/>
      <c r="Q501" s="152"/>
      <c r="S501" s="205"/>
      <c r="T501" s="205"/>
      <c r="U501" s="205"/>
      <c r="V501" s="39"/>
      <c r="W501" s="39"/>
      <c r="X501" s="39"/>
      <c r="Y501" s="39"/>
      <c r="AD501" s="191"/>
      <c r="AE501" s="191"/>
      <c r="AF501" s="260"/>
      <c r="AG501" s="191"/>
      <c r="AH501" s="191"/>
      <c r="AI501" s="260"/>
      <c r="AR501" s="68"/>
      <c r="AS501" s="68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D501" s="95"/>
      <c r="CE501" s="95"/>
      <c r="CF501" s="95"/>
    </row>
    <row r="502" spans="1:84" s="43" customFormat="1" x14ac:dyDescent="0.25">
      <c r="A502" s="152"/>
      <c r="B502" s="152"/>
      <c r="C502" s="152"/>
      <c r="D502" s="152"/>
      <c r="E502" s="152"/>
      <c r="F502" s="62"/>
      <c r="G502" s="62"/>
      <c r="I502" s="152"/>
      <c r="K502" s="152"/>
      <c r="L502" s="152"/>
      <c r="M502" s="152"/>
      <c r="N502" s="152"/>
      <c r="O502" s="63"/>
      <c r="P502" s="152"/>
      <c r="Q502" s="152"/>
      <c r="S502" s="205"/>
      <c r="T502" s="205"/>
      <c r="U502" s="205"/>
      <c r="V502" s="39"/>
      <c r="W502" s="39"/>
      <c r="X502" s="39"/>
      <c r="Y502" s="39"/>
      <c r="AD502" s="191"/>
      <c r="AE502" s="191"/>
      <c r="AF502" s="260"/>
      <c r="AG502" s="191"/>
      <c r="AH502" s="191"/>
      <c r="AI502" s="260"/>
      <c r="AR502" s="68"/>
      <c r="AS502" s="68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D502" s="95"/>
      <c r="CE502" s="95"/>
      <c r="CF502" s="95"/>
    </row>
    <row r="503" spans="1:84" s="43" customFormat="1" x14ac:dyDescent="0.25">
      <c r="A503" s="152"/>
      <c r="B503" s="152"/>
      <c r="C503" s="152"/>
      <c r="D503" s="152"/>
      <c r="E503" s="152"/>
      <c r="F503" s="62"/>
      <c r="G503" s="62"/>
      <c r="I503" s="152"/>
      <c r="K503" s="152"/>
      <c r="L503" s="152"/>
      <c r="M503" s="152"/>
      <c r="N503" s="152"/>
      <c r="O503" s="63"/>
      <c r="P503" s="152"/>
      <c r="Q503" s="152"/>
      <c r="S503" s="205"/>
      <c r="T503" s="205"/>
      <c r="U503" s="205"/>
      <c r="V503" s="39"/>
      <c r="W503" s="39"/>
      <c r="X503" s="39"/>
      <c r="Y503" s="39"/>
      <c r="AD503" s="191"/>
      <c r="AE503" s="191"/>
      <c r="AF503" s="260"/>
      <c r="AG503" s="191"/>
      <c r="AH503" s="191"/>
      <c r="AI503" s="260"/>
      <c r="AR503" s="68"/>
      <c r="AS503" s="68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D503" s="95"/>
      <c r="CE503" s="95"/>
      <c r="CF503" s="95"/>
    </row>
    <row r="504" spans="1:84" s="43" customFormat="1" x14ac:dyDescent="0.25">
      <c r="A504" s="152"/>
      <c r="B504" s="152"/>
      <c r="C504" s="152"/>
      <c r="D504" s="152"/>
      <c r="E504" s="152"/>
      <c r="F504" s="62"/>
      <c r="G504" s="62"/>
      <c r="I504" s="152"/>
      <c r="K504" s="152"/>
      <c r="L504" s="152"/>
      <c r="M504" s="152"/>
      <c r="N504" s="152"/>
      <c r="O504" s="63"/>
      <c r="P504" s="152"/>
      <c r="Q504" s="152"/>
      <c r="S504" s="205"/>
      <c r="T504" s="205"/>
      <c r="U504" s="205"/>
      <c r="V504" s="39"/>
      <c r="W504" s="39"/>
      <c r="X504" s="39"/>
      <c r="Y504" s="39"/>
      <c r="AD504" s="191"/>
      <c r="AE504" s="191"/>
      <c r="AF504" s="260"/>
      <c r="AG504" s="191"/>
      <c r="AH504" s="191"/>
      <c r="AI504" s="260"/>
      <c r="AR504" s="68"/>
      <c r="AS504" s="68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D504" s="95"/>
      <c r="CE504" s="95"/>
      <c r="CF504" s="95"/>
    </row>
    <row r="505" spans="1:84" s="43" customFormat="1" x14ac:dyDescent="0.25">
      <c r="A505" s="152"/>
      <c r="B505" s="152"/>
      <c r="C505" s="152"/>
      <c r="D505" s="152"/>
      <c r="E505" s="152"/>
      <c r="F505" s="62"/>
      <c r="G505" s="62"/>
      <c r="I505" s="152"/>
      <c r="K505" s="152"/>
      <c r="L505" s="152"/>
      <c r="M505" s="152"/>
      <c r="N505" s="152"/>
      <c r="O505" s="63"/>
      <c r="P505" s="152"/>
      <c r="Q505" s="152"/>
      <c r="S505" s="205"/>
      <c r="T505" s="205"/>
      <c r="U505" s="205"/>
      <c r="V505" s="39"/>
      <c r="W505" s="39"/>
      <c r="X505" s="39"/>
      <c r="Y505" s="39"/>
      <c r="AD505" s="191"/>
      <c r="AE505" s="191"/>
      <c r="AF505" s="260"/>
      <c r="AG505" s="191"/>
      <c r="AH505" s="191"/>
      <c r="AI505" s="260"/>
      <c r="AR505" s="68"/>
      <c r="AS505" s="68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D505" s="95"/>
      <c r="CE505" s="95"/>
      <c r="CF505" s="95"/>
    </row>
    <row r="506" spans="1:84" s="43" customFormat="1" x14ac:dyDescent="0.25">
      <c r="A506" s="152"/>
      <c r="B506" s="152"/>
      <c r="C506" s="152"/>
      <c r="D506" s="152"/>
      <c r="E506" s="152"/>
      <c r="F506" s="62"/>
      <c r="G506" s="62"/>
      <c r="I506" s="152"/>
      <c r="K506" s="152"/>
      <c r="L506" s="152"/>
      <c r="M506" s="152"/>
      <c r="N506" s="152"/>
      <c r="O506" s="63"/>
      <c r="P506" s="152"/>
      <c r="Q506" s="152"/>
      <c r="S506" s="205"/>
      <c r="T506" s="205"/>
      <c r="U506" s="205"/>
      <c r="V506" s="39"/>
      <c r="W506" s="39"/>
      <c r="X506" s="39"/>
      <c r="Y506" s="39"/>
      <c r="AD506" s="191"/>
      <c r="AE506" s="191"/>
      <c r="AF506" s="260"/>
      <c r="AG506" s="191"/>
      <c r="AH506" s="191"/>
      <c r="AI506" s="260"/>
      <c r="AR506" s="68"/>
      <c r="AS506" s="68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D506" s="95"/>
      <c r="CE506" s="95"/>
      <c r="CF506" s="95"/>
    </row>
    <row r="507" spans="1:84" s="43" customFormat="1" x14ac:dyDescent="0.25">
      <c r="A507" s="152"/>
      <c r="B507" s="152"/>
      <c r="C507" s="152"/>
      <c r="D507" s="152"/>
      <c r="E507" s="152"/>
      <c r="F507" s="62"/>
      <c r="G507" s="62"/>
      <c r="I507" s="152"/>
      <c r="K507" s="152"/>
      <c r="L507" s="152"/>
      <c r="M507" s="152"/>
      <c r="N507" s="152"/>
      <c r="O507" s="63"/>
      <c r="P507" s="152"/>
      <c r="Q507" s="152"/>
      <c r="S507" s="205"/>
      <c r="T507" s="205"/>
      <c r="U507" s="205"/>
      <c r="V507" s="39"/>
      <c r="W507" s="39"/>
      <c r="X507" s="39"/>
      <c r="Y507" s="39"/>
      <c r="AD507" s="191"/>
      <c r="AE507" s="191"/>
      <c r="AF507" s="260"/>
      <c r="AG507" s="191"/>
      <c r="AH507" s="191"/>
      <c r="AI507" s="260"/>
      <c r="AR507" s="68"/>
      <c r="AS507" s="68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D507" s="95"/>
      <c r="CE507" s="95"/>
      <c r="CF507" s="95"/>
    </row>
    <row r="508" spans="1:84" s="43" customFormat="1" x14ac:dyDescent="0.25">
      <c r="A508" s="152"/>
      <c r="B508" s="152"/>
      <c r="C508" s="152"/>
      <c r="D508" s="152"/>
      <c r="E508" s="152"/>
      <c r="F508" s="62"/>
      <c r="G508" s="62"/>
      <c r="I508" s="152"/>
      <c r="K508" s="152"/>
      <c r="L508" s="152"/>
      <c r="M508" s="152"/>
      <c r="N508" s="152"/>
      <c r="O508" s="63"/>
      <c r="P508" s="152"/>
      <c r="Q508" s="152"/>
      <c r="S508" s="205"/>
      <c r="T508" s="205"/>
      <c r="U508" s="205"/>
      <c r="V508" s="39"/>
      <c r="W508" s="39"/>
      <c r="X508" s="39"/>
      <c r="Y508" s="39"/>
      <c r="AD508" s="191"/>
      <c r="AE508" s="191"/>
      <c r="AF508" s="260"/>
      <c r="AG508" s="191"/>
      <c r="AH508" s="191"/>
      <c r="AI508" s="260"/>
      <c r="AR508" s="68"/>
      <c r="AS508" s="68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D508" s="95"/>
      <c r="CE508" s="95"/>
      <c r="CF508" s="95"/>
    </row>
    <row r="509" spans="1:84" s="43" customFormat="1" x14ac:dyDescent="0.25">
      <c r="A509" s="152"/>
      <c r="B509" s="152"/>
      <c r="C509" s="152"/>
      <c r="D509" s="152"/>
      <c r="E509" s="152"/>
      <c r="F509" s="62"/>
      <c r="G509" s="62"/>
      <c r="I509" s="152"/>
      <c r="K509" s="152"/>
      <c r="L509" s="152"/>
      <c r="M509" s="152"/>
      <c r="N509" s="152"/>
      <c r="O509" s="63"/>
      <c r="P509" s="152"/>
      <c r="Q509" s="152"/>
      <c r="S509" s="205"/>
      <c r="T509" s="205"/>
      <c r="U509" s="205"/>
      <c r="V509" s="39"/>
      <c r="W509" s="39"/>
      <c r="X509" s="39"/>
      <c r="Y509" s="39"/>
      <c r="AD509" s="191"/>
      <c r="AE509" s="191"/>
      <c r="AF509" s="260"/>
      <c r="AG509" s="191"/>
      <c r="AH509" s="191"/>
      <c r="AI509" s="260"/>
      <c r="AR509" s="68"/>
      <c r="AS509" s="68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D509" s="95"/>
      <c r="CE509" s="95"/>
      <c r="CF509" s="95"/>
    </row>
    <row r="510" spans="1:84" s="43" customFormat="1" x14ac:dyDescent="0.25">
      <c r="A510" s="152"/>
      <c r="B510" s="152"/>
      <c r="C510" s="152"/>
      <c r="D510" s="152"/>
      <c r="E510" s="152"/>
      <c r="F510" s="62"/>
      <c r="G510" s="62"/>
      <c r="I510" s="152"/>
      <c r="K510" s="152"/>
      <c r="L510" s="152"/>
      <c r="M510" s="152"/>
      <c r="N510" s="152"/>
      <c r="O510" s="63"/>
      <c r="P510" s="152"/>
      <c r="Q510" s="152"/>
      <c r="S510" s="205"/>
      <c r="T510" s="205"/>
      <c r="U510" s="205"/>
      <c r="V510" s="39"/>
      <c r="W510" s="39"/>
      <c r="X510" s="39"/>
      <c r="Y510" s="39"/>
      <c r="AD510" s="191"/>
      <c r="AE510" s="191"/>
      <c r="AF510" s="260"/>
      <c r="AG510" s="191"/>
      <c r="AH510" s="191"/>
      <c r="AI510" s="260"/>
      <c r="AR510" s="68"/>
      <c r="AS510" s="68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D510" s="95"/>
      <c r="CE510" s="95"/>
      <c r="CF510" s="95"/>
    </row>
    <row r="511" spans="1:84" s="43" customFormat="1" x14ac:dyDescent="0.25">
      <c r="A511" s="152"/>
      <c r="B511" s="152"/>
      <c r="C511" s="152"/>
      <c r="D511" s="152"/>
      <c r="E511" s="152"/>
      <c r="F511" s="62"/>
      <c r="G511" s="62"/>
      <c r="I511" s="152"/>
      <c r="K511" s="152"/>
      <c r="L511" s="152"/>
      <c r="M511" s="152"/>
      <c r="N511" s="152"/>
      <c r="O511" s="63"/>
      <c r="P511" s="152"/>
      <c r="Q511" s="152"/>
      <c r="S511" s="205"/>
      <c r="T511" s="205"/>
      <c r="U511" s="205"/>
      <c r="V511" s="39"/>
      <c r="W511" s="39"/>
      <c r="X511" s="39"/>
      <c r="Y511" s="39"/>
      <c r="AD511" s="191"/>
      <c r="AE511" s="191"/>
      <c r="AF511" s="260"/>
      <c r="AG511" s="191"/>
      <c r="AH511" s="191"/>
      <c r="AI511" s="260"/>
      <c r="AR511" s="68"/>
      <c r="AS511" s="68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D511" s="95"/>
      <c r="CE511" s="95"/>
      <c r="CF511" s="95"/>
    </row>
    <row r="512" spans="1:84" s="43" customFormat="1" x14ac:dyDescent="0.25">
      <c r="A512" s="152"/>
      <c r="B512" s="152"/>
      <c r="C512" s="152"/>
      <c r="D512" s="152"/>
      <c r="E512" s="152"/>
      <c r="F512" s="62"/>
      <c r="G512" s="62"/>
      <c r="I512" s="152"/>
      <c r="K512" s="152"/>
      <c r="L512" s="152"/>
      <c r="M512" s="152"/>
      <c r="N512" s="152"/>
      <c r="O512" s="63"/>
      <c r="P512" s="152"/>
      <c r="Q512" s="152"/>
      <c r="S512" s="205"/>
      <c r="T512" s="205"/>
      <c r="U512" s="205"/>
      <c r="V512" s="39"/>
      <c r="W512" s="39"/>
      <c r="X512" s="39"/>
      <c r="Y512" s="39"/>
      <c r="AD512" s="191"/>
      <c r="AE512" s="191"/>
      <c r="AF512" s="260"/>
      <c r="AG512" s="191"/>
      <c r="AH512" s="191"/>
      <c r="AI512" s="260"/>
      <c r="AR512" s="68"/>
      <c r="AS512" s="68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D512" s="95"/>
      <c r="CE512" s="95"/>
      <c r="CF512" s="95"/>
    </row>
    <row r="513" spans="1:84" s="43" customFormat="1" x14ac:dyDescent="0.25">
      <c r="A513" s="152"/>
      <c r="B513" s="152"/>
      <c r="C513" s="152"/>
      <c r="D513" s="152"/>
      <c r="E513" s="152"/>
      <c r="F513" s="62"/>
      <c r="G513" s="62"/>
      <c r="I513" s="152"/>
      <c r="K513" s="152"/>
      <c r="L513" s="152"/>
      <c r="M513" s="152"/>
      <c r="N513" s="152"/>
      <c r="O513" s="63"/>
      <c r="P513" s="152"/>
      <c r="Q513" s="152"/>
      <c r="S513" s="205"/>
      <c r="T513" s="205"/>
      <c r="U513" s="205"/>
      <c r="V513" s="39"/>
      <c r="W513" s="39"/>
      <c r="X513" s="39"/>
      <c r="Y513" s="39"/>
      <c r="AD513" s="191"/>
      <c r="AE513" s="191"/>
      <c r="AF513" s="260"/>
      <c r="AG513" s="191"/>
      <c r="AH513" s="191"/>
      <c r="AI513" s="260"/>
      <c r="AR513" s="68"/>
      <c r="AS513" s="68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D513" s="95"/>
      <c r="CE513" s="95"/>
      <c r="CF513" s="95"/>
    </row>
    <row r="514" spans="1:84" s="43" customFormat="1" x14ac:dyDescent="0.25">
      <c r="A514" s="152"/>
      <c r="B514" s="152"/>
      <c r="C514" s="152"/>
      <c r="D514" s="152"/>
      <c r="E514" s="152"/>
      <c r="F514" s="62"/>
      <c r="G514" s="62"/>
      <c r="I514" s="152"/>
      <c r="K514" s="152"/>
      <c r="L514" s="152"/>
      <c r="M514" s="152"/>
      <c r="N514" s="152"/>
      <c r="O514" s="63"/>
      <c r="P514" s="152"/>
      <c r="Q514" s="152"/>
      <c r="S514" s="205"/>
      <c r="T514" s="205"/>
      <c r="U514" s="205"/>
      <c r="V514" s="39"/>
      <c r="W514" s="39"/>
      <c r="X514" s="39"/>
      <c r="Y514" s="39"/>
      <c r="AD514" s="191"/>
      <c r="AE514" s="191"/>
      <c r="AF514" s="260"/>
      <c r="AG514" s="191"/>
      <c r="AH514" s="191"/>
      <c r="AI514" s="260"/>
      <c r="AR514" s="68"/>
      <c r="AS514" s="68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D514" s="95"/>
      <c r="CE514" s="95"/>
      <c r="CF514" s="95"/>
    </row>
    <row r="515" spans="1:84" s="43" customFormat="1" x14ac:dyDescent="0.25">
      <c r="A515" s="152"/>
      <c r="B515" s="152"/>
      <c r="C515" s="152"/>
      <c r="D515" s="152"/>
      <c r="E515" s="152"/>
      <c r="F515" s="62"/>
      <c r="G515" s="62"/>
      <c r="I515" s="152"/>
      <c r="K515" s="152"/>
      <c r="L515" s="152"/>
      <c r="M515" s="152"/>
      <c r="N515" s="152"/>
      <c r="O515" s="63"/>
      <c r="P515" s="152"/>
      <c r="Q515" s="152"/>
      <c r="S515" s="205"/>
      <c r="T515" s="205"/>
      <c r="U515" s="205"/>
      <c r="V515" s="39"/>
      <c r="W515" s="39"/>
      <c r="X515" s="39"/>
      <c r="Y515" s="39"/>
      <c r="AD515" s="191"/>
      <c r="AE515" s="191"/>
      <c r="AF515" s="260"/>
      <c r="AG515" s="191"/>
      <c r="AH515" s="191"/>
      <c r="AI515" s="260"/>
      <c r="AR515" s="68"/>
      <c r="AS515" s="68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5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D515" s="95"/>
      <c r="CE515" s="95"/>
      <c r="CF515" s="95"/>
    </row>
    <row r="516" spans="1:84" s="43" customFormat="1" x14ac:dyDescent="0.25">
      <c r="A516" s="152"/>
      <c r="B516" s="152"/>
      <c r="C516" s="152"/>
      <c r="D516" s="152"/>
      <c r="E516" s="152"/>
      <c r="F516" s="62"/>
      <c r="G516" s="62"/>
      <c r="I516" s="152"/>
      <c r="K516" s="152"/>
      <c r="L516" s="152"/>
      <c r="M516" s="152"/>
      <c r="N516" s="152"/>
      <c r="O516" s="63"/>
      <c r="P516" s="152"/>
      <c r="Q516" s="152"/>
      <c r="S516" s="205"/>
      <c r="T516" s="205"/>
      <c r="U516" s="205"/>
      <c r="V516" s="39"/>
      <c r="W516" s="39"/>
      <c r="X516" s="39"/>
      <c r="Y516" s="39"/>
      <c r="AD516" s="191"/>
      <c r="AE516" s="191"/>
      <c r="AF516" s="260"/>
      <c r="AG516" s="191"/>
      <c r="AH516" s="191"/>
      <c r="AI516" s="260"/>
      <c r="AR516" s="68"/>
      <c r="AS516" s="68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5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D516" s="95"/>
      <c r="CE516" s="95"/>
      <c r="CF516" s="95"/>
    </row>
    <row r="517" spans="1:84" s="43" customFormat="1" x14ac:dyDescent="0.25">
      <c r="A517" s="152"/>
      <c r="B517" s="152"/>
      <c r="C517" s="152"/>
      <c r="D517" s="152"/>
      <c r="E517" s="152"/>
      <c r="F517" s="62"/>
      <c r="G517" s="62"/>
      <c r="I517" s="152"/>
      <c r="K517" s="152"/>
      <c r="L517" s="152"/>
      <c r="M517" s="152"/>
      <c r="N517" s="152"/>
      <c r="O517" s="63"/>
      <c r="P517" s="152"/>
      <c r="Q517" s="152"/>
      <c r="S517" s="205"/>
      <c r="T517" s="205"/>
      <c r="U517" s="205"/>
      <c r="V517" s="39"/>
      <c r="W517" s="39"/>
      <c r="X517" s="39"/>
      <c r="Y517" s="39"/>
      <c r="AD517" s="191"/>
      <c r="AE517" s="191"/>
      <c r="AF517" s="260"/>
      <c r="AG517" s="191"/>
      <c r="AH517" s="191"/>
      <c r="AI517" s="260"/>
      <c r="AR517" s="68"/>
      <c r="AS517" s="68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5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D517" s="95"/>
      <c r="CE517" s="95"/>
      <c r="CF517" s="95"/>
    </row>
    <row r="518" spans="1:84" s="43" customFormat="1" x14ac:dyDescent="0.25">
      <c r="A518" s="152"/>
      <c r="B518" s="152"/>
      <c r="C518" s="152"/>
      <c r="D518" s="152"/>
      <c r="E518" s="152"/>
      <c r="F518" s="62"/>
      <c r="G518" s="62"/>
      <c r="I518" s="152"/>
      <c r="K518" s="152"/>
      <c r="L518" s="152"/>
      <c r="M518" s="152"/>
      <c r="N518" s="152"/>
      <c r="O518" s="63"/>
      <c r="P518" s="152"/>
      <c r="Q518" s="152"/>
      <c r="S518" s="205"/>
      <c r="T518" s="205"/>
      <c r="U518" s="205"/>
      <c r="V518" s="39"/>
      <c r="W518" s="39"/>
      <c r="X518" s="39"/>
      <c r="Y518" s="39"/>
      <c r="AD518" s="191"/>
      <c r="AE518" s="191"/>
      <c r="AF518" s="260"/>
      <c r="AG518" s="191"/>
      <c r="AH518" s="191"/>
      <c r="AI518" s="260"/>
      <c r="AR518" s="68"/>
      <c r="AS518" s="68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D518" s="95"/>
      <c r="CE518" s="95"/>
      <c r="CF518" s="95"/>
    </row>
    <row r="519" spans="1:84" s="43" customFormat="1" x14ac:dyDescent="0.25">
      <c r="A519" s="152"/>
      <c r="B519" s="152"/>
      <c r="C519" s="152"/>
      <c r="D519" s="152"/>
      <c r="E519" s="152"/>
      <c r="F519" s="62"/>
      <c r="G519" s="62"/>
      <c r="I519" s="152"/>
      <c r="K519" s="152"/>
      <c r="L519" s="152"/>
      <c r="M519" s="152"/>
      <c r="N519" s="152"/>
      <c r="O519" s="63"/>
      <c r="P519" s="152"/>
      <c r="Q519" s="152"/>
      <c r="S519" s="205"/>
      <c r="T519" s="205"/>
      <c r="U519" s="205"/>
      <c r="V519" s="39"/>
      <c r="W519" s="39"/>
      <c r="X519" s="39"/>
      <c r="Y519" s="39"/>
      <c r="AD519" s="191"/>
      <c r="AE519" s="191"/>
      <c r="AF519" s="260"/>
      <c r="AG519" s="191"/>
      <c r="AH519" s="191"/>
      <c r="AI519" s="260"/>
      <c r="AR519" s="68"/>
      <c r="AS519" s="68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5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D519" s="95"/>
      <c r="CE519" s="95"/>
      <c r="CF519" s="95"/>
    </row>
    <row r="520" spans="1:84" s="43" customFormat="1" x14ac:dyDescent="0.25">
      <c r="A520" s="152"/>
      <c r="B520" s="152"/>
      <c r="C520" s="152"/>
      <c r="D520" s="152"/>
      <c r="E520" s="152"/>
      <c r="F520" s="62"/>
      <c r="G520" s="62"/>
      <c r="I520" s="152"/>
      <c r="K520" s="152"/>
      <c r="L520" s="152"/>
      <c r="M520" s="152"/>
      <c r="N520" s="152"/>
      <c r="O520" s="63"/>
      <c r="P520" s="152"/>
      <c r="Q520" s="152"/>
      <c r="S520" s="205"/>
      <c r="T520" s="205"/>
      <c r="U520" s="205"/>
      <c r="V520" s="39"/>
      <c r="W520" s="39"/>
      <c r="X520" s="39"/>
      <c r="Y520" s="39"/>
      <c r="AD520" s="191"/>
      <c r="AE520" s="191"/>
      <c r="AF520" s="260"/>
      <c r="AG520" s="191"/>
      <c r="AH520" s="191"/>
      <c r="AI520" s="260"/>
      <c r="AR520" s="68"/>
      <c r="AS520" s="68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5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D520" s="95"/>
      <c r="CE520" s="95"/>
      <c r="CF520" s="95"/>
    </row>
    <row r="521" spans="1:84" s="43" customFormat="1" x14ac:dyDescent="0.25">
      <c r="A521" s="152"/>
      <c r="B521" s="152"/>
      <c r="C521" s="152"/>
      <c r="D521" s="152"/>
      <c r="E521" s="152"/>
      <c r="F521" s="62"/>
      <c r="G521" s="62"/>
      <c r="I521" s="152"/>
      <c r="K521" s="152"/>
      <c r="L521" s="152"/>
      <c r="M521" s="152"/>
      <c r="N521" s="152"/>
      <c r="O521" s="63"/>
      <c r="P521" s="152"/>
      <c r="Q521" s="152"/>
      <c r="S521" s="205"/>
      <c r="T521" s="205"/>
      <c r="U521" s="205"/>
      <c r="V521" s="39"/>
      <c r="W521" s="39"/>
      <c r="X521" s="39"/>
      <c r="Y521" s="39"/>
      <c r="AD521" s="191"/>
      <c r="AE521" s="191"/>
      <c r="AF521" s="260"/>
      <c r="AG521" s="191"/>
      <c r="AH521" s="191"/>
      <c r="AI521" s="260"/>
      <c r="AR521" s="68"/>
      <c r="AS521" s="68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5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D521" s="95"/>
      <c r="CE521" s="95"/>
      <c r="CF521" s="95"/>
    </row>
    <row r="522" spans="1:84" s="43" customFormat="1" x14ac:dyDescent="0.25">
      <c r="A522" s="152"/>
      <c r="B522" s="152"/>
      <c r="C522" s="152"/>
      <c r="D522" s="152"/>
      <c r="E522" s="152"/>
      <c r="F522" s="62"/>
      <c r="G522" s="62"/>
      <c r="I522" s="152"/>
      <c r="K522" s="152"/>
      <c r="L522" s="152"/>
      <c r="M522" s="152"/>
      <c r="N522" s="152"/>
      <c r="O522" s="63"/>
      <c r="P522" s="152"/>
      <c r="Q522" s="152"/>
      <c r="S522" s="205"/>
      <c r="T522" s="205"/>
      <c r="U522" s="205"/>
      <c r="V522" s="39"/>
      <c r="W522" s="39"/>
      <c r="X522" s="39"/>
      <c r="Y522" s="39"/>
      <c r="AD522" s="191"/>
      <c r="AE522" s="191"/>
      <c r="AF522" s="260"/>
      <c r="AG522" s="191"/>
      <c r="AH522" s="191"/>
      <c r="AI522" s="260"/>
      <c r="AR522" s="68"/>
      <c r="AS522" s="68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5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D522" s="95"/>
      <c r="CE522" s="95"/>
      <c r="CF522" s="95"/>
    </row>
    <row r="523" spans="1:84" s="43" customFormat="1" x14ac:dyDescent="0.25">
      <c r="A523" s="152"/>
      <c r="B523" s="152"/>
      <c r="C523" s="152"/>
      <c r="D523" s="152"/>
      <c r="E523" s="152"/>
      <c r="F523" s="62"/>
      <c r="G523" s="62"/>
      <c r="I523" s="152"/>
      <c r="K523" s="152"/>
      <c r="L523" s="152"/>
      <c r="M523" s="152"/>
      <c r="N523" s="152"/>
      <c r="O523" s="63"/>
      <c r="P523" s="152"/>
      <c r="Q523" s="152"/>
      <c r="S523" s="205"/>
      <c r="T523" s="205"/>
      <c r="U523" s="205"/>
      <c r="V523" s="39"/>
      <c r="W523" s="39"/>
      <c r="X523" s="39"/>
      <c r="Y523" s="39"/>
      <c r="AD523" s="191"/>
      <c r="AE523" s="191"/>
      <c r="AF523" s="260"/>
      <c r="AG523" s="191"/>
      <c r="AH523" s="191"/>
      <c r="AI523" s="260"/>
      <c r="AR523" s="68"/>
      <c r="AS523" s="68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D523" s="95"/>
      <c r="CE523" s="95"/>
      <c r="CF523" s="95"/>
    </row>
    <row r="524" spans="1:84" s="43" customFormat="1" x14ac:dyDescent="0.25">
      <c r="A524" s="152"/>
      <c r="B524" s="152"/>
      <c r="C524" s="152"/>
      <c r="D524" s="152"/>
      <c r="E524" s="152"/>
      <c r="F524" s="62"/>
      <c r="G524" s="62"/>
      <c r="I524" s="152"/>
      <c r="K524" s="152"/>
      <c r="L524" s="152"/>
      <c r="M524" s="152"/>
      <c r="N524" s="152"/>
      <c r="O524" s="63"/>
      <c r="P524" s="152"/>
      <c r="Q524" s="152"/>
      <c r="S524" s="205"/>
      <c r="T524" s="205"/>
      <c r="U524" s="205"/>
      <c r="V524" s="39"/>
      <c r="W524" s="39"/>
      <c r="X524" s="39"/>
      <c r="Y524" s="39"/>
      <c r="AD524" s="191"/>
      <c r="AE524" s="191"/>
      <c r="AF524" s="260"/>
      <c r="AG524" s="191"/>
      <c r="AH524" s="191"/>
      <c r="AI524" s="260"/>
      <c r="AR524" s="68"/>
      <c r="AS524" s="68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5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D524" s="95"/>
      <c r="CE524" s="95"/>
      <c r="CF524" s="95"/>
    </row>
    <row r="525" spans="1:84" s="43" customFormat="1" x14ac:dyDescent="0.25">
      <c r="A525" s="152"/>
      <c r="B525" s="152"/>
      <c r="C525" s="152"/>
      <c r="D525" s="152"/>
      <c r="E525" s="152"/>
      <c r="F525" s="62"/>
      <c r="G525" s="62"/>
      <c r="I525" s="152"/>
      <c r="K525" s="152"/>
      <c r="L525" s="152"/>
      <c r="M525" s="152"/>
      <c r="N525" s="152"/>
      <c r="O525" s="63"/>
      <c r="P525" s="152"/>
      <c r="Q525" s="152"/>
      <c r="S525" s="205"/>
      <c r="T525" s="205"/>
      <c r="U525" s="205"/>
      <c r="V525" s="39"/>
      <c r="W525" s="39"/>
      <c r="X525" s="39"/>
      <c r="Y525" s="39"/>
      <c r="AD525" s="191"/>
      <c r="AE525" s="191"/>
      <c r="AF525" s="260"/>
      <c r="AG525" s="191"/>
      <c r="AH525" s="191"/>
      <c r="AI525" s="260"/>
      <c r="AR525" s="68"/>
      <c r="AS525" s="68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D525" s="95"/>
      <c r="CE525" s="95"/>
      <c r="CF525" s="95"/>
    </row>
    <row r="526" spans="1:84" s="43" customFormat="1" x14ac:dyDescent="0.25">
      <c r="A526" s="152"/>
      <c r="B526" s="152"/>
      <c r="C526" s="152"/>
      <c r="D526" s="152"/>
      <c r="E526" s="152"/>
      <c r="F526" s="62"/>
      <c r="G526" s="62"/>
      <c r="I526" s="152"/>
      <c r="K526" s="152"/>
      <c r="L526" s="152"/>
      <c r="M526" s="152"/>
      <c r="N526" s="152"/>
      <c r="O526" s="63"/>
      <c r="P526" s="152"/>
      <c r="Q526" s="152"/>
      <c r="S526" s="205"/>
      <c r="T526" s="205"/>
      <c r="U526" s="205"/>
      <c r="V526" s="39"/>
      <c r="W526" s="39"/>
      <c r="X526" s="39"/>
      <c r="Y526" s="39"/>
      <c r="AD526" s="191"/>
      <c r="AE526" s="191"/>
      <c r="AF526" s="260"/>
      <c r="AG526" s="191"/>
      <c r="AH526" s="191"/>
      <c r="AI526" s="260"/>
      <c r="AR526" s="68"/>
      <c r="AS526" s="68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D526" s="95"/>
      <c r="CE526" s="95"/>
      <c r="CF526" s="95"/>
    </row>
    <row r="527" spans="1:84" s="43" customFormat="1" x14ac:dyDescent="0.25">
      <c r="A527" s="152"/>
      <c r="B527" s="152"/>
      <c r="C527" s="152"/>
      <c r="D527" s="152"/>
      <c r="E527" s="152"/>
      <c r="F527" s="62"/>
      <c r="G527" s="62"/>
      <c r="I527" s="152"/>
      <c r="K527" s="152"/>
      <c r="L527" s="152"/>
      <c r="M527" s="152"/>
      <c r="N527" s="152"/>
      <c r="O527" s="63"/>
      <c r="P527" s="152"/>
      <c r="Q527" s="152"/>
      <c r="S527" s="205"/>
      <c r="T527" s="205"/>
      <c r="U527" s="205"/>
      <c r="V527" s="39"/>
      <c r="W527" s="39"/>
      <c r="X527" s="39"/>
      <c r="Y527" s="39"/>
      <c r="AD527" s="191"/>
      <c r="AE527" s="191"/>
      <c r="AF527" s="260"/>
      <c r="AG527" s="191"/>
      <c r="AH527" s="191"/>
      <c r="AI527" s="260"/>
      <c r="AR527" s="68"/>
      <c r="AS527" s="68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5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D527" s="95"/>
      <c r="CE527" s="95"/>
      <c r="CF527" s="95"/>
    </row>
    <row r="528" spans="1:84" s="43" customFormat="1" x14ac:dyDescent="0.25">
      <c r="A528" s="152"/>
      <c r="B528" s="152"/>
      <c r="C528" s="152"/>
      <c r="D528" s="152"/>
      <c r="E528" s="152"/>
      <c r="F528" s="62"/>
      <c r="G528" s="62"/>
      <c r="I528" s="152"/>
      <c r="K528" s="152"/>
      <c r="L528" s="152"/>
      <c r="M528" s="152"/>
      <c r="N528" s="152"/>
      <c r="O528" s="63"/>
      <c r="P528" s="152"/>
      <c r="Q528" s="152"/>
      <c r="S528" s="205"/>
      <c r="T528" s="205"/>
      <c r="U528" s="205"/>
      <c r="V528" s="39"/>
      <c r="W528" s="39"/>
      <c r="X528" s="39"/>
      <c r="Y528" s="39"/>
      <c r="AD528" s="191"/>
      <c r="AE528" s="191"/>
      <c r="AF528" s="260"/>
      <c r="AG528" s="191"/>
      <c r="AH528" s="191"/>
      <c r="AI528" s="260"/>
      <c r="AR528" s="68"/>
      <c r="AS528" s="68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D528" s="95"/>
      <c r="CE528" s="95"/>
      <c r="CF528" s="95"/>
    </row>
    <row r="529" spans="1:84" s="43" customFormat="1" x14ac:dyDescent="0.25">
      <c r="A529" s="152"/>
      <c r="B529" s="152"/>
      <c r="C529" s="152"/>
      <c r="D529" s="152"/>
      <c r="E529" s="152"/>
      <c r="F529" s="62"/>
      <c r="G529" s="62"/>
      <c r="I529" s="152"/>
      <c r="K529" s="152"/>
      <c r="L529" s="152"/>
      <c r="M529" s="152"/>
      <c r="N529" s="152"/>
      <c r="O529" s="63"/>
      <c r="P529" s="152"/>
      <c r="Q529" s="152"/>
      <c r="S529" s="205"/>
      <c r="T529" s="205"/>
      <c r="U529" s="205"/>
      <c r="V529" s="39"/>
      <c r="W529" s="39"/>
      <c r="X529" s="39"/>
      <c r="Y529" s="39"/>
      <c r="AD529" s="191"/>
      <c r="AE529" s="191"/>
      <c r="AF529" s="260"/>
      <c r="AG529" s="191"/>
      <c r="AH529" s="191"/>
      <c r="AI529" s="260"/>
      <c r="AR529" s="68"/>
      <c r="AS529" s="68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D529" s="95"/>
      <c r="CE529" s="95"/>
      <c r="CF529" s="95"/>
    </row>
    <row r="530" spans="1:84" s="43" customFormat="1" x14ac:dyDescent="0.25">
      <c r="A530" s="152"/>
      <c r="B530" s="152"/>
      <c r="C530" s="152"/>
      <c r="D530" s="152"/>
      <c r="E530" s="152"/>
      <c r="F530" s="62"/>
      <c r="G530" s="62"/>
      <c r="I530" s="152"/>
      <c r="K530" s="152"/>
      <c r="L530" s="152"/>
      <c r="M530" s="152"/>
      <c r="N530" s="152"/>
      <c r="O530" s="63"/>
      <c r="P530" s="152"/>
      <c r="Q530" s="152"/>
      <c r="S530" s="205"/>
      <c r="T530" s="205"/>
      <c r="U530" s="205"/>
      <c r="V530" s="39"/>
      <c r="W530" s="39"/>
      <c r="X530" s="39"/>
      <c r="Y530" s="39"/>
      <c r="AD530" s="191"/>
      <c r="AE530" s="191"/>
      <c r="AF530" s="260"/>
      <c r="AG530" s="191"/>
      <c r="AH530" s="191"/>
      <c r="AI530" s="260"/>
      <c r="AR530" s="68"/>
      <c r="AS530" s="68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D530" s="95"/>
      <c r="CE530" s="95"/>
      <c r="CF530" s="95"/>
    </row>
    <row r="531" spans="1:84" s="43" customFormat="1" x14ac:dyDescent="0.25">
      <c r="A531" s="152"/>
      <c r="B531" s="152"/>
      <c r="C531" s="152"/>
      <c r="D531" s="152"/>
      <c r="E531" s="152"/>
      <c r="F531" s="62"/>
      <c r="G531" s="62"/>
      <c r="I531" s="152"/>
      <c r="K531" s="152"/>
      <c r="L531" s="152"/>
      <c r="M531" s="152"/>
      <c r="N531" s="152"/>
      <c r="O531" s="63"/>
      <c r="P531" s="152"/>
      <c r="Q531" s="152"/>
      <c r="S531" s="205"/>
      <c r="T531" s="205"/>
      <c r="U531" s="205"/>
      <c r="V531" s="39"/>
      <c r="W531" s="39"/>
      <c r="X531" s="39"/>
      <c r="Y531" s="39"/>
      <c r="AD531" s="191"/>
      <c r="AE531" s="191"/>
      <c r="AF531" s="260"/>
      <c r="AG531" s="191"/>
      <c r="AH531" s="191"/>
      <c r="AI531" s="260"/>
      <c r="AR531" s="68"/>
      <c r="AS531" s="68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5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D531" s="95"/>
      <c r="CE531" s="95"/>
      <c r="CF531" s="95"/>
    </row>
    <row r="532" spans="1:84" s="43" customFormat="1" x14ac:dyDescent="0.25">
      <c r="A532" s="152"/>
      <c r="B532" s="152"/>
      <c r="C532" s="152"/>
      <c r="D532" s="152"/>
      <c r="E532" s="152"/>
      <c r="F532" s="62"/>
      <c r="G532" s="62"/>
      <c r="I532" s="152"/>
      <c r="K532" s="152"/>
      <c r="L532" s="152"/>
      <c r="M532" s="152"/>
      <c r="N532" s="152"/>
      <c r="O532" s="63"/>
      <c r="P532" s="152"/>
      <c r="Q532" s="152"/>
      <c r="S532" s="205"/>
      <c r="T532" s="205"/>
      <c r="U532" s="205"/>
      <c r="V532" s="39"/>
      <c r="W532" s="39"/>
      <c r="X532" s="39"/>
      <c r="Y532" s="39"/>
      <c r="AD532" s="191"/>
      <c r="AE532" s="191"/>
      <c r="AF532" s="260"/>
      <c r="AG532" s="191"/>
      <c r="AH532" s="191"/>
      <c r="AI532" s="260"/>
      <c r="AR532" s="68"/>
      <c r="AS532" s="68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D532" s="95"/>
      <c r="CE532" s="95"/>
      <c r="CF532" s="95"/>
    </row>
    <row r="533" spans="1:84" s="43" customFormat="1" x14ac:dyDescent="0.25">
      <c r="A533" s="152"/>
      <c r="B533" s="152"/>
      <c r="C533" s="152"/>
      <c r="D533" s="152"/>
      <c r="E533" s="152"/>
      <c r="F533" s="62"/>
      <c r="G533" s="62"/>
      <c r="I533" s="152"/>
      <c r="K533" s="152"/>
      <c r="L533" s="152"/>
      <c r="M533" s="152"/>
      <c r="N533" s="152"/>
      <c r="O533" s="63"/>
      <c r="P533" s="152"/>
      <c r="Q533" s="152"/>
      <c r="S533" s="205"/>
      <c r="T533" s="205"/>
      <c r="U533" s="205"/>
      <c r="V533" s="39"/>
      <c r="W533" s="39"/>
      <c r="X533" s="39"/>
      <c r="Y533" s="39"/>
      <c r="AD533" s="191"/>
      <c r="AE533" s="191"/>
      <c r="AF533" s="260"/>
      <c r="AG533" s="191"/>
      <c r="AH533" s="191"/>
      <c r="AI533" s="260"/>
      <c r="AR533" s="68"/>
      <c r="AS533" s="68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5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D533" s="95"/>
      <c r="CE533" s="95"/>
      <c r="CF533" s="95"/>
    </row>
    <row r="534" spans="1:84" s="43" customFormat="1" x14ac:dyDescent="0.25">
      <c r="A534" s="152"/>
      <c r="B534" s="152"/>
      <c r="C534" s="152"/>
      <c r="D534" s="152"/>
      <c r="E534" s="152"/>
      <c r="F534" s="62"/>
      <c r="G534" s="62"/>
      <c r="I534" s="152"/>
      <c r="K534" s="152"/>
      <c r="L534" s="152"/>
      <c r="M534" s="152"/>
      <c r="N534" s="152"/>
      <c r="O534" s="63"/>
      <c r="P534" s="152"/>
      <c r="Q534" s="152"/>
      <c r="S534" s="205"/>
      <c r="T534" s="205"/>
      <c r="U534" s="205"/>
      <c r="V534" s="39"/>
      <c r="W534" s="39"/>
      <c r="X534" s="39"/>
      <c r="Y534" s="39"/>
      <c r="AD534" s="191"/>
      <c r="AE534" s="191"/>
      <c r="AF534" s="260"/>
      <c r="AG534" s="191"/>
      <c r="AH534" s="191"/>
      <c r="AI534" s="260"/>
      <c r="AR534" s="68"/>
      <c r="AS534" s="68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D534" s="95"/>
      <c r="CE534" s="95"/>
      <c r="CF534" s="95"/>
    </row>
    <row r="535" spans="1:84" s="43" customFormat="1" x14ac:dyDescent="0.25">
      <c r="A535" s="152"/>
      <c r="B535" s="152"/>
      <c r="C535" s="152"/>
      <c r="D535" s="152"/>
      <c r="E535" s="152"/>
      <c r="F535" s="62"/>
      <c r="G535" s="62"/>
      <c r="I535" s="152"/>
      <c r="K535" s="152"/>
      <c r="L535" s="152"/>
      <c r="M535" s="152"/>
      <c r="N535" s="152"/>
      <c r="O535" s="63"/>
      <c r="P535" s="152"/>
      <c r="Q535" s="152"/>
      <c r="S535" s="205"/>
      <c r="T535" s="205"/>
      <c r="U535" s="205"/>
      <c r="V535" s="39"/>
      <c r="W535" s="39"/>
      <c r="X535" s="39"/>
      <c r="Y535" s="39"/>
      <c r="AD535" s="191"/>
      <c r="AE535" s="191"/>
      <c r="AF535" s="260"/>
      <c r="AG535" s="191"/>
      <c r="AH535" s="191"/>
      <c r="AI535" s="260"/>
      <c r="AR535" s="68"/>
      <c r="AS535" s="68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D535" s="95"/>
      <c r="CE535" s="95"/>
      <c r="CF535" s="95"/>
    </row>
    <row r="536" spans="1:84" s="43" customFormat="1" x14ac:dyDescent="0.25">
      <c r="A536" s="152"/>
      <c r="B536" s="152"/>
      <c r="C536" s="152"/>
      <c r="D536" s="152"/>
      <c r="E536" s="152"/>
      <c r="F536" s="62"/>
      <c r="G536" s="62"/>
      <c r="I536" s="152"/>
      <c r="K536" s="152"/>
      <c r="L536" s="152"/>
      <c r="M536" s="152"/>
      <c r="N536" s="152"/>
      <c r="O536" s="63"/>
      <c r="P536" s="152"/>
      <c r="Q536" s="152"/>
      <c r="S536" s="205"/>
      <c r="T536" s="205"/>
      <c r="U536" s="205"/>
      <c r="V536" s="39"/>
      <c r="W536" s="39"/>
      <c r="X536" s="39"/>
      <c r="Y536" s="39"/>
      <c r="AD536" s="191"/>
      <c r="AE536" s="191"/>
      <c r="AF536" s="260"/>
      <c r="AG536" s="191"/>
      <c r="AH536" s="191"/>
      <c r="AI536" s="260"/>
      <c r="AR536" s="68"/>
      <c r="AS536" s="68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5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D536" s="95"/>
      <c r="CE536" s="95"/>
      <c r="CF536" s="95"/>
    </row>
    <row r="537" spans="1:84" s="43" customFormat="1" x14ac:dyDescent="0.25">
      <c r="A537" s="152"/>
      <c r="B537" s="152"/>
      <c r="C537" s="152"/>
      <c r="D537" s="152"/>
      <c r="E537" s="152"/>
      <c r="F537" s="62"/>
      <c r="G537" s="62"/>
      <c r="I537" s="152"/>
      <c r="K537" s="152"/>
      <c r="L537" s="152"/>
      <c r="M537" s="152"/>
      <c r="N537" s="152"/>
      <c r="O537" s="63"/>
      <c r="P537" s="152"/>
      <c r="Q537" s="152"/>
      <c r="S537" s="205"/>
      <c r="T537" s="205"/>
      <c r="U537" s="205"/>
      <c r="V537" s="39"/>
      <c r="W537" s="39"/>
      <c r="X537" s="39"/>
      <c r="Y537" s="39"/>
      <c r="AD537" s="191"/>
      <c r="AE537" s="191"/>
      <c r="AF537" s="260"/>
      <c r="AG537" s="191"/>
      <c r="AH537" s="191"/>
      <c r="AI537" s="260"/>
      <c r="AR537" s="68"/>
      <c r="AS537" s="68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5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D537" s="95"/>
      <c r="CE537" s="95"/>
      <c r="CF537" s="95"/>
    </row>
    <row r="538" spans="1:84" s="43" customFormat="1" x14ac:dyDescent="0.25">
      <c r="A538" s="152"/>
      <c r="B538" s="152"/>
      <c r="C538" s="152"/>
      <c r="D538" s="152"/>
      <c r="E538" s="152"/>
      <c r="F538" s="62"/>
      <c r="G538" s="62"/>
      <c r="I538" s="152"/>
      <c r="K538" s="152"/>
      <c r="L538" s="152"/>
      <c r="M538" s="152"/>
      <c r="N538" s="152"/>
      <c r="O538" s="63"/>
      <c r="P538" s="152"/>
      <c r="Q538" s="152"/>
      <c r="S538" s="205"/>
      <c r="T538" s="205"/>
      <c r="U538" s="205"/>
      <c r="V538" s="39"/>
      <c r="W538" s="39"/>
      <c r="X538" s="39"/>
      <c r="Y538" s="39"/>
      <c r="AD538" s="191"/>
      <c r="AE538" s="191"/>
      <c r="AF538" s="260"/>
      <c r="AG538" s="191"/>
      <c r="AH538" s="191"/>
      <c r="AI538" s="260"/>
      <c r="AR538" s="68"/>
      <c r="AS538" s="68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5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D538" s="95"/>
      <c r="CE538" s="95"/>
      <c r="CF538" s="95"/>
    </row>
    <row r="539" spans="1:84" s="43" customFormat="1" x14ac:dyDescent="0.25">
      <c r="A539" s="152"/>
      <c r="B539" s="152"/>
      <c r="C539" s="152"/>
      <c r="D539" s="152"/>
      <c r="E539" s="152"/>
      <c r="F539" s="62"/>
      <c r="G539" s="62"/>
      <c r="I539" s="152"/>
      <c r="K539" s="152"/>
      <c r="L539" s="152"/>
      <c r="M539" s="152"/>
      <c r="N539" s="152"/>
      <c r="O539" s="63"/>
      <c r="P539" s="152"/>
      <c r="Q539" s="152"/>
      <c r="S539" s="205"/>
      <c r="T539" s="205"/>
      <c r="U539" s="205"/>
      <c r="V539" s="39"/>
      <c r="W539" s="39"/>
      <c r="X539" s="39"/>
      <c r="Y539" s="39"/>
      <c r="AD539" s="191"/>
      <c r="AE539" s="191"/>
      <c r="AF539" s="260"/>
      <c r="AG539" s="191"/>
      <c r="AH539" s="191"/>
      <c r="AI539" s="260"/>
      <c r="AR539" s="68"/>
      <c r="AS539" s="68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D539" s="95"/>
      <c r="CE539" s="95"/>
      <c r="CF539" s="95"/>
    </row>
    <row r="540" spans="1:84" s="43" customFormat="1" x14ac:dyDescent="0.25">
      <c r="A540" s="152"/>
      <c r="B540" s="152"/>
      <c r="C540" s="152"/>
      <c r="D540" s="152"/>
      <c r="E540" s="152"/>
      <c r="F540" s="62"/>
      <c r="G540" s="62"/>
      <c r="I540" s="152"/>
      <c r="K540" s="152"/>
      <c r="L540" s="152"/>
      <c r="M540" s="152"/>
      <c r="N540" s="152"/>
      <c r="O540" s="63"/>
      <c r="P540" s="152"/>
      <c r="Q540" s="152"/>
      <c r="S540" s="205"/>
      <c r="T540" s="205"/>
      <c r="U540" s="205"/>
      <c r="V540" s="39"/>
      <c r="W540" s="39"/>
      <c r="X540" s="39"/>
      <c r="Y540" s="39"/>
      <c r="AD540" s="191"/>
      <c r="AE540" s="191"/>
      <c r="AF540" s="260"/>
      <c r="AG540" s="191"/>
      <c r="AH540" s="191"/>
      <c r="AI540" s="260"/>
      <c r="AR540" s="68"/>
      <c r="AS540" s="68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5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D540" s="95"/>
      <c r="CE540" s="95"/>
      <c r="CF540" s="95"/>
    </row>
    <row r="541" spans="1:84" s="43" customFormat="1" x14ac:dyDescent="0.25">
      <c r="A541" s="152"/>
      <c r="B541" s="152"/>
      <c r="C541" s="152"/>
      <c r="D541" s="152"/>
      <c r="E541" s="152"/>
      <c r="F541" s="62"/>
      <c r="G541" s="62"/>
      <c r="I541" s="152"/>
      <c r="K541" s="152"/>
      <c r="L541" s="152"/>
      <c r="M541" s="152"/>
      <c r="N541" s="152"/>
      <c r="O541" s="63"/>
      <c r="P541" s="152"/>
      <c r="Q541" s="152"/>
      <c r="S541" s="205"/>
      <c r="T541" s="205"/>
      <c r="U541" s="205"/>
      <c r="V541" s="39"/>
      <c r="W541" s="39"/>
      <c r="X541" s="39"/>
      <c r="Y541" s="39"/>
      <c r="AD541" s="191"/>
      <c r="AE541" s="191"/>
      <c r="AF541" s="260"/>
      <c r="AG541" s="191"/>
      <c r="AH541" s="191"/>
      <c r="AI541" s="260"/>
      <c r="AR541" s="68"/>
      <c r="AS541" s="68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D541" s="95"/>
      <c r="CE541" s="95"/>
      <c r="CF541" s="95"/>
    </row>
    <row r="542" spans="1:84" s="43" customFormat="1" x14ac:dyDescent="0.25">
      <c r="A542" s="152"/>
      <c r="B542" s="152"/>
      <c r="C542" s="152"/>
      <c r="D542" s="152"/>
      <c r="E542" s="152"/>
      <c r="F542" s="62"/>
      <c r="G542" s="62"/>
      <c r="I542" s="152"/>
      <c r="K542" s="152"/>
      <c r="L542" s="152"/>
      <c r="M542" s="152"/>
      <c r="N542" s="152"/>
      <c r="O542" s="63"/>
      <c r="P542" s="152"/>
      <c r="Q542" s="152"/>
      <c r="S542" s="205"/>
      <c r="T542" s="205"/>
      <c r="U542" s="205"/>
      <c r="V542" s="39"/>
      <c r="W542" s="39"/>
      <c r="X542" s="39"/>
      <c r="Y542" s="39"/>
      <c r="AD542" s="191"/>
      <c r="AE542" s="191"/>
      <c r="AF542" s="260"/>
      <c r="AG542" s="191"/>
      <c r="AH542" s="191"/>
      <c r="AI542" s="260"/>
      <c r="AR542" s="68"/>
      <c r="AS542" s="68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5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D542" s="95"/>
      <c r="CE542" s="95"/>
      <c r="CF542" s="95"/>
    </row>
    <row r="543" spans="1:84" s="43" customFormat="1" x14ac:dyDescent="0.25">
      <c r="A543" s="152"/>
      <c r="B543" s="152"/>
      <c r="C543" s="152"/>
      <c r="D543" s="152"/>
      <c r="E543" s="152"/>
      <c r="F543" s="62"/>
      <c r="G543" s="62"/>
      <c r="I543" s="152"/>
      <c r="K543" s="152"/>
      <c r="L543" s="152"/>
      <c r="M543" s="152"/>
      <c r="N543" s="152"/>
      <c r="O543" s="63"/>
      <c r="P543" s="152"/>
      <c r="Q543" s="152"/>
      <c r="S543" s="205"/>
      <c r="T543" s="205"/>
      <c r="U543" s="205"/>
      <c r="V543" s="39"/>
      <c r="W543" s="39"/>
      <c r="X543" s="39"/>
      <c r="Y543" s="39"/>
      <c r="AD543" s="191"/>
      <c r="AE543" s="191"/>
      <c r="AF543" s="260"/>
      <c r="AG543" s="191"/>
      <c r="AH543" s="191"/>
      <c r="AI543" s="260"/>
      <c r="AR543" s="68"/>
      <c r="AS543" s="68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5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D543" s="95"/>
      <c r="CE543" s="95"/>
      <c r="CF543" s="95"/>
    </row>
    <row r="544" spans="1:84" s="43" customFormat="1" x14ac:dyDescent="0.25">
      <c r="A544" s="152"/>
      <c r="B544" s="152"/>
      <c r="C544" s="152"/>
      <c r="D544" s="152"/>
      <c r="E544" s="152"/>
      <c r="F544" s="62"/>
      <c r="G544" s="62"/>
      <c r="I544" s="152"/>
      <c r="K544" s="152"/>
      <c r="L544" s="152"/>
      <c r="M544" s="152"/>
      <c r="N544" s="152"/>
      <c r="O544" s="63"/>
      <c r="P544" s="152"/>
      <c r="Q544" s="152"/>
      <c r="S544" s="205"/>
      <c r="T544" s="205"/>
      <c r="U544" s="205"/>
      <c r="V544" s="39"/>
      <c r="W544" s="39"/>
      <c r="X544" s="39"/>
      <c r="Y544" s="39"/>
      <c r="AD544" s="191"/>
      <c r="AE544" s="191"/>
      <c r="AF544" s="260"/>
      <c r="AG544" s="191"/>
      <c r="AH544" s="191"/>
      <c r="AI544" s="260"/>
      <c r="AR544" s="68"/>
      <c r="AS544" s="68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5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D544" s="95"/>
      <c r="CE544" s="95"/>
      <c r="CF544" s="95"/>
    </row>
    <row r="545" spans="1:84" s="43" customFormat="1" x14ac:dyDescent="0.25">
      <c r="A545" s="152"/>
      <c r="B545" s="152"/>
      <c r="C545" s="152"/>
      <c r="D545" s="152"/>
      <c r="E545" s="152"/>
      <c r="F545" s="62"/>
      <c r="G545" s="62"/>
      <c r="I545" s="152"/>
      <c r="K545" s="152"/>
      <c r="L545" s="152"/>
      <c r="M545" s="152"/>
      <c r="N545" s="152"/>
      <c r="O545" s="63"/>
      <c r="P545" s="152"/>
      <c r="Q545" s="152"/>
      <c r="S545" s="205"/>
      <c r="T545" s="205"/>
      <c r="U545" s="205"/>
      <c r="V545" s="39"/>
      <c r="W545" s="39"/>
      <c r="X545" s="39"/>
      <c r="Y545" s="39"/>
      <c r="AD545" s="191"/>
      <c r="AE545" s="191"/>
      <c r="AF545" s="260"/>
      <c r="AG545" s="191"/>
      <c r="AH545" s="191"/>
      <c r="AI545" s="260"/>
      <c r="AR545" s="68"/>
      <c r="AS545" s="68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5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D545" s="95"/>
      <c r="CE545" s="95"/>
      <c r="CF545" s="95"/>
    </row>
    <row r="546" spans="1:84" s="43" customFormat="1" x14ac:dyDescent="0.25">
      <c r="A546" s="152"/>
      <c r="B546" s="152"/>
      <c r="C546" s="152"/>
      <c r="D546" s="152"/>
      <c r="E546" s="152"/>
      <c r="F546" s="62"/>
      <c r="G546" s="62"/>
      <c r="I546" s="152"/>
      <c r="K546" s="152"/>
      <c r="L546" s="152"/>
      <c r="M546" s="152"/>
      <c r="N546" s="152"/>
      <c r="O546" s="63"/>
      <c r="P546" s="152"/>
      <c r="Q546" s="152"/>
      <c r="S546" s="205"/>
      <c r="T546" s="205"/>
      <c r="U546" s="205"/>
      <c r="V546" s="39"/>
      <c r="W546" s="39"/>
      <c r="X546" s="39"/>
      <c r="Y546" s="39"/>
      <c r="AD546" s="191"/>
      <c r="AE546" s="191"/>
      <c r="AF546" s="260"/>
      <c r="AG546" s="191"/>
      <c r="AH546" s="191"/>
      <c r="AI546" s="260"/>
      <c r="AR546" s="68"/>
      <c r="AS546" s="68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5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D546" s="95"/>
      <c r="CE546" s="95"/>
      <c r="CF546" s="95"/>
    </row>
    <row r="547" spans="1:84" s="43" customFormat="1" x14ac:dyDescent="0.25">
      <c r="A547" s="152"/>
      <c r="B547" s="152"/>
      <c r="C547" s="152"/>
      <c r="D547" s="152"/>
      <c r="E547" s="152"/>
      <c r="F547" s="62"/>
      <c r="G547" s="62"/>
      <c r="I547" s="152"/>
      <c r="K547" s="152"/>
      <c r="L547" s="152"/>
      <c r="M547" s="152"/>
      <c r="N547" s="152"/>
      <c r="O547" s="63"/>
      <c r="P547" s="152"/>
      <c r="Q547" s="152"/>
      <c r="S547" s="205"/>
      <c r="T547" s="205"/>
      <c r="U547" s="205"/>
      <c r="V547" s="39"/>
      <c r="W547" s="39"/>
      <c r="X547" s="39"/>
      <c r="Y547" s="39"/>
      <c r="AD547" s="191"/>
      <c r="AE547" s="191"/>
      <c r="AF547" s="260"/>
      <c r="AG547" s="191"/>
      <c r="AH547" s="191"/>
      <c r="AI547" s="260"/>
      <c r="AR547" s="68"/>
      <c r="AS547" s="68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D547" s="95"/>
      <c r="CE547" s="95"/>
      <c r="CF547" s="95"/>
    </row>
    <row r="548" spans="1:84" s="43" customFormat="1" x14ac:dyDescent="0.25">
      <c r="A548" s="152"/>
      <c r="B548" s="152"/>
      <c r="C548" s="152"/>
      <c r="D548" s="152"/>
      <c r="E548" s="152"/>
      <c r="F548" s="62"/>
      <c r="G548" s="62"/>
      <c r="I548" s="152"/>
      <c r="K548" s="152"/>
      <c r="L548" s="152"/>
      <c r="M548" s="152"/>
      <c r="N548" s="152"/>
      <c r="O548" s="63"/>
      <c r="P548" s="152"/>
      <c r="Q548" s="152"/>
      <c r="S548" s="205"/>
      <c r="T548" s="205"/>
      <c r="U548" s="205"/>
      <c r="V548" s="39"/>
      <c r="W548" s="39"/>
      <c r="X548" s="39"/>
      <c r="Y548" s="39"/>
      <c r="AD548" s="191"/>
      <c r="AE548" s="191"/>
      <c r="AF548" s="260"/>
      <c r="AG548" s="191"/>
      <c r="AH548" s="191"/>
      <c r="AI548" s="260"/>
      <c r="AR548" s="68"/>
      <c r="AS548" s="68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5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D548" s="95"/>
      <c r="CE548" s="95"/>
      <c r="CF548" s="95"/>
    </row>
    <row r="549" spans="1:84" s="43" customFormat="1" x14ac:dyDescent="0.25">
      <c r="A549" s="152"/>
      <c r="B549" s="152"/>
      <c r="C549" s="152"/>
      <c r="D549" s="152"/>
      <c r="E549" s="152"/>
      <c r="F549" s="62"/>
      <c r="G549" s="62"/>
      <c r="I549" s="152"/>
      <c r="K549" s="152"/>
      <c r="L549" s="152"/>
      <c r="M549" s="152"/>
      <c r="N549" s="152"/>
      <c r="O549" s="63"/>
      <c r="P549" s="152"/>
      <c r="Q549" s="152"/>
      <c r="S549" s="205"/>
      <c r="T549" s="205"/>
      <c r="U549" s="205"/>
      <c r="V549" s="39"/>
      <c r="W549" s="39"/>
      <c r="X549" s="39"/>
      <c r="Y549" s="39"/>
      <c r="AD549" s="191"/>
      <c r="AE549" s="191"/>
      <c r="AF549" s="260"/>
      <c r="AG549" s="191"/>
      <c r="AH549" s="191"/>
      <c r="AI549" s="260"/>
      <c r="AR549" s="68"/>
      <c r="AS549" s="68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D549" s="95"/>
      <c r="CE549" s="95"/>
      <c r="CF549" s="95"/>
    </row>
    <row r="550" spans="1:84" s="43" customFormat="1" x14ac:dyDescent="0.25">
      <c r="A550" s="152"/>
      <c r="B550" s="152"/>
      <c r="C550" s="152"/>
      <c r="D550" s="152"/>
      <c r="E550" s="152"/>
      <c r="F550" s="62"/>
      <c r="G550" s="62"/>
      <c r="I550" s="152"/>
      <c r="K550" s="152"/>
      <c r="L550" s="152"/>
      <c r="M550" s="152"/>
      <c r="N550" s="152"/>
      <c r="O550" s="63"/>
      <c r="P550" s="152"/>
      <c r="Q550" s="152"/>
      <c r="S550" s="205"/>
      <c r="T550" s="205"/>
      <c r="U550" s="205"/>
      <c r="V550" s="39"/>
      <c r="W550" s="39"/>
      <c r="X550" s="39"/>
      <c r="Y550" s="39"/>
      <c r="AD550" s="191"/>
      <c r="AE550" s="191"/>
      <c r="AF550" s="260"/>
      <c r="AG550" s="191"/>
      <c r="AH550" s="191"/>
      <c r="AI550" s="260"/>
      <c r="AR550" s="68"/>
      <c r="AS550" s="68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D550" s="95"/>
      <c r="CE550" s="95"/>
      <c r="CF550" s="95"/>
    </row>
    <row r="551" spans="1:84" s="43" customFormat="1" x14ac:dyDescent="0.25">
      <c r="A551" s="152"/>
      <c r="B551" s="152"/>
      <c r="C551" s="152"/>
      <c r="D551" s="152"/>
      <c r="E551" s="152"/>
      <c r="F551" s="62"/>
      <c r="G551" s="62"/>
      <c r="I551" s="152"/>
      <c r="K551" s="152"/>
      <c r="L551" s="152"/>
      <c r="M551" s="152"/>
      <c r="N551" s="152"/>
      <c r="O551" s="63"/>
      <c r="P551" s="152"/>
      <c r="Q551" s="152"/>
      <c r="S551" s="205"/>
      <c r="T551" s="205"/>
      <c r="U551" s="205"/>
      <c r="V551" s="39"/>
      <c r="W551" s="39"/>
      <c r="X551" s="39"/>
      <c r="Y551" s="39"/>
      <c r="AD551" s="191"/>
      <c r="AE551" s="191"/>
      <c r="AF551" s="260"/>
      <c r="AG551" s="191"/>
      <c r="AH551" s="191"/>
      <c r="AI551" s="260"/>
      <c r="AR551" s="68"/>
      <c r="AS551" s="68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D551" s="95"/>
      <c r="CE551" s="95"/>
      <c r="CF551" s="95"/>
    </row>
    <row r="552" spans="1:84" s="43" customFormat="1" x14ac:dyDescent="0.25">
      <c r="A552" s="152"/>
      <c r="B552" s="152"/>
      <c r="C552" s="152"/>
      <c r="D552" s="152"/>
      <c r="E552" s="152"/>
      <c r="F552" s="62"/>
      <c r="G552" s="62"/>
      <c r="I552" s="152"/>
      <c r="K552" s="152"/>
      <c r="L552" s="152"/>
      <c r="M552" s="152"/>
      <c r="N552" s="152"/>
      <c r="O552" s="63"/>
      <c r="P552" s="152"/>
      <c r="Q552" s="152"/>
      <c r="S552" s="205"/>
      <c r="T552" s="205"/>
      <c r="U552" s="205"/>
      <c r="V552" s="39"/>
      <c r="W552" s="39"/>
      <c r="X552" s="39"/>
      <c r="Y552" s="39"/>
      <c r="AD552" s="191"/>
      <c r="AE552" s="191"/>
      <c r="AF552" s="260"/>
      <c r="AG552" s="191"/>
      <c r="AH552" s="191"/>
      <c r="AI552" s="260"/>
      <c r="AR552" s="68"/>
      <c r="AS552" s="68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D552" s="95"/>
      <c r="CE552" s="95"/>
      <c r="CF552" s="95"/>
    </row>
    <row r="553" spans="1:84" s="43" customFormat="1" x14ac:dyDescent="0.25">
      <c r="A553" s="152"/>
      <c r="B553" s="152"/>
      <c r="C553" s="152"/>
      <c r="D553" s="152"/>
      <c r="E553" s="152"/>
      <c r="F553" s="62"/>
      <c r="G553" s="62"/>
      <c r="I553" s="152"/>
      <c r="K553" s="152"/>
      <c r="L553" s="152"/>
      <c r="M553" s="152"/>
      <c r="N553" s="152"/>
      <c r="O553" s="63"/>
      <c r="P553" s="152"/>
      <c r="Q553" s="152"/>
      <c r="S553" s="205"/>
      <c r="T553" s="205"/>
      <c r="U553" s="205"/>
      <c r="V553" s="39"/>
      <c r="W553" s="39"/>
      <c r="X553" s="39"/>
      <c r="Y553" s="39"/>
      <c r="AD553" s="191"/>
      <c r="AE553" s="191"/>
      <c r="AF553" s="260"/>
      <c r="AG553" s="191"/>
      <c r="AH553" s="191"/>
      <c r="AI553" s="260"/>
      <c r="AR553" s="68"/>
      <c r="AS553" s="68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D553" s="95"/>
      <c r="CE553" s="95"/>
      <c r="CF553" s="95"/>
    </row>
    <row r="554" spans="1:84" s="43" customFormat="1" x14ac:dyDescent="0.25">
      <c r="A554" s="152"/>
      <c r="B554" s="152"/>
      <c r="C554" s="152"/>
      <c r="D554" s="152"/>
      <c r="E554" s="152"/>
      <c r="F554" s="62"/>
      <c r="G554" s="62"/>
      <c r="I554" s="152"/>
      <c r="K554" s="152"/>
      <c r="L554" s="152"/>
      <c r="M554" s="152"/>
      <c r="N554" s="152"/>
      <c r="O554" s="63"/>
      <c r="P554" s="152"/>
      <c r="Q554" s="152"/>
      <c r="S554" s="205"/>
      <c r="T554" s="205"/>
      <c r="U554" s="205"/>
      <c r="V554" s="39"/>
      <c r="W554" s="39"/>
      <c r="X554" s="39"/>
      <c r="Y554" s="39"/>
      <c r="AD554" s="191"/>
      <c r="AE554" s="191"/>
      <c r="AF554" s="260"/>
      <c r="AG554" s="191"/>
      <c r="AH554" s="191"/>
      <c r="AI554" s="260"/>
      <c r="AR554" s="68"/>
      <c r="AS554" s="68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D554" s="95"/>
      <c r="CE554" s="95"/>
      <c r="CF554" s="95"/>
    </row>
    <row r="555" spans="1:84" s="43" customFormat="1" x14ac:dyDescent="0.25">
      <c r="A555" s="152"/>
      <c r="B555" s="152"/>
      <c r="C555" s="152"/>
      <c r="D555" s="152"/>
      <c r="E555" s="152"/>
      <c r="F555" s="62"/>
      <c r="G555" s="62"/>
      <c r="I555" s="152"/>
      <c r="K555" s="152"/>
      <c r="L555" s="152"/>
      <c r="M555" s="152"/>
      <c r="N555" s="152"/>
      <c r="O555" s="63"/>
      <c r="P555" s="152"/>
      <c r="Q555" s="152"/>
      <c r="S555" s="205"/>
      <c r="T555" s="205"/>
      <c r="U555" s="205"/>
      <c r="V555" s="39"/>
      <c r="W555" s="39"/>
      <c r="X555" s="39"/>
      <c r="Y555" s="39"/>
      <c r="AD555" s="191"/>
      <c r="AE555" s="191"/>
      <c r="AF555" s="260"/>
      <c r="AG555" s="191"/>
      <c r="AH555" s="191"/>
      <c r="AI555" s="260"/>
      <c r="AR555" s="68"/>
      <c r="AS555" s="68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D555" s="95"/>
      <c r="CE555" s="95"/>
      <c r="CF555" s="95"/>
    </row>
    <row r="556" spans="1:84" s="43" customFormat="1" x14ac:dyDescent="0.25">
      <c r="A556" s="152"/>
      <c r="B556" s="152"/>
      <c r="C556" s="152"/>
      <c r="D556" s="152"/>
      <c r="E556" s="152"/>
      <c r="F556" s="62"/>
      <c r="G556" s="62"/>
      <c r="I556" s="152"/>
      <c r="K556" s="152"/>
      <c r="L556" s="152"/>
      <c r="M556" s="152"/>
      <c r="N556" s="152"/>
      <c r="O556" s="63"/>
      <c r="P556" s="152"/>
      <c r="Q556" s="152"/>
      <c r="S556" s="205"/>
      <c r="T556" s="205"/>
      <c r="U556" s="205"/>
      <c r="V556" s="39"/>
      <c r="W556" s="39"/>
      <c r="X556" s="39"/>
      <c r="Y556" s="39"/>
      <c r="AD556" s="191"/>
      <c r="AE556" s="191"/>
      <c r="AF556" s="260"/>
      <c r="AG556" s="191"/>
      <c r="AH556" s="191"/>
      <c r="AI556" s="260"/>
      <c r="AR556" s="68"/>
      <c r="AS556" s="68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D556" s="95"/>
      <c r="CE556" s="95"/>
      <c r="CF556" s="95"/>
    </row>
    <row r="557" spans="1:84" s="43" customFormat="1" x14ac:dyDescent="0.25">
      <c r="A557" s="152"/>
      <c r="B557" s="152"/>
      <c r="C557" s="152"/>
      <c r="D557" s="152"/>
      <c r="E557" s="152"/>
      <c r="F557" s="62"/>
      <c r="G557" s="62"/>
      <c r="I557" s="152"/>
      <c r="K557" s="152"/>
      <c r="L557" s="152"/>
      <c r="M557" s="152"/>
      <c r="N557" s="152"/>
      <c r="O557" s="63"/>
      <c r="P557" s="152"/>
      <c r="Q557" s="152"/>
      <c r="S557" s="205"/>
      <c r="T557" s="205"/>
      <c r="U557" s="205"/>
      <c r="V557" s="39"/>
      <c r="W557" s="39"/>
      <c r="X557" s="39"/>
      <c r="Y557" s="39"/>
      <c r="AD557" s="191"/>
      <c r="AE557" s="191"/>
      <c r="AF557" s="260"/>
      <c r="AG557" s="191"/>
      <c r="AH557" s="191"/>
      <c r="AI557" s="260"/>
      <c r="AR557" s="68"/>
      <c r="AS557" s="68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5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D557" s="95"/>
      <c r="CE557" s="95"/>
      <c r="CF557" s="95"/>
    </row>
    <row r="558" spans="1:84" s="43" customFormat="1" x14ac:dyDescent="0.25">
      <c r="A558" s="152"/>
      <c r="B558" s="152"/>
      <c r="C558" s="152"/>
      <c r="D558" s="152"/>
      <c r="E558" s="152"/>
      <c r="F558" s="62"/>
      <c r="G558" s="62"/>
      <c r="I558" s="152"/>
      <c r="K558" s="152"/>
      <c r="L558" s="152"/>
      <c r="M558" s="152"/>
      <c r="N558" s="152"/>
      <c r="O558" s="63"/>
      <c r="P558" s="152"/>
      <c r="Q558" s="152"/>
      <c r="S558" s="205"/>
      <c r="T558" s="205"/>
      <c r="U558" s="205"/>
      <c r="V558" s="39"/>
      <c r="W558" s="39"/>
      <c r="X558" s="39"/>
      <c r="Y558" s="39"/>
      <c r="AD558" s="191"/>
      <c r="AE558" s="191"/>
      <c r="AF558" s="260"/>
      <c r="AG558" s="191"/>
      <c r="AH558" s="191"/>
      <c r="AI558" s="260"/>
      <c r="AR558" s="68"/>
      <c r="AS558" s="68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D558" s="95"/>
      <c r="CE558" s="95"/>
      <c r="CF558" s="95"/>
    </row>
    <row r="559" spans="1:84" s="43" customFormat="1" x14ac:dyDescent="0.25">
      <c r="A559" s="152"/>
      <c r="B559" s="152"/>
      <c r="C559" s="152"/>
      <c r="D559" s="152"/>
      <c r="E559" s="152"/>
      <c r="F559" s="62"/>
      <c r="G559" s="62"/>
      <c r="I559" s="152"/>
      <c r="K559" s="152"/>
      <c r="L559" s="152"/>
      <c r="M559" s="152"/>
      <c r="N559" s="152"/>
      <c r="O559" s="63"/>
      <c r="P559" s="152"/>
      <c r="Q559" s="152"/>
      <c r="S559" s="205"/>
      <c r="T559" s="205"/>
      <c r="U559" s="205"/>
      <c r="V559" s="39"/>
      <c r="W559" s="39"/>
      <c r="X559" s="39"/>
      <c r="Y559" s="39"/>
      <c r="AD559" s="191"/>
      <c r="AE559" s="191"/>
      <c r="AF559" s="260"/>
      <c r="AG559" s="191"/>
      <c r="AH559" s="191"/>
      <c r="AI559" s="260"/>
      <c r="AR559" s="68"/>
      <c r="AS559" s="68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D559" s="95"/>
      <c r="CE559" s="95"/>
      <c r="CF559" s="95"/>
    </row>
    <row r="560" spans="1:84" s="43" customFormat="1" x14ac:dyDescent="0.25">
      <c r="A560" s="152"/>
      <c r="B560" s="152"/>
      <c r="C560" s="152"/>
      <c r="D560" s="152"/>
      <c r="E560" s="152"/>
      <c r="F560" s="62"/>
      <c r="G560" s="62"/>
      <c r="I560" s="152"/>
      <c r="K560" s="152"/>
      <c r="L560" s="152"/>
      <c r="M560" s="152"/>
      <c r="N560" s="152"/>
      <c r="O560" s="63"/>
      <c r="P560" s="152"/>
      <c r="Q560" s="152"/>
      <c r="S560" s="205"/>
      <c r="T560" s="205"/>
      <c r="U560" s="205"/>
      <c r="V560" s="39"/>
      <c r="W560" s="39"/>
      <c r="X560" s="39"/>
      <c r="Y560" s="39"/>
      <c r="AD560" s="191"/>
      <c r="AE560" s="191"/>
      <c r="AF560" s="260"/>
      <c r="AG560" s="191"/>
      <c r="AH560" s="191"/>
      <c r="AI560" s="260"/>
      <c r="AR560" s="68"/>
      <c r="AS560" s="68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5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D560" s="95"/>
      <c r="CE560" s="95"/>
      <c r="CF560" s="95"/>
    </row>
    <row r="561" spans="1:84" s="43" customFormat="1" x14ac:dyDescent="0.25">
      <c r="A561" s="152"/>
      <c r="B561" s="152"/>
      <c r="C561" s="152"/>
      <c r="D561" s="152"/>
      <c r="E561" s="152"/>
      <c r="F561" s="62"/>
      <c r="G561" s="62"/>
      <c r="I561" s="152"/>
      <c r="K561" s="152"/>
      <c r="L561" s="152"/>
      <c r="M561" s="152"/>
      <c r="N561" s="152"/>
      <c r="O561" s="63"/>
      <c r="P561" s="152"/>
      <c r="Q561" s="152"/>
      <c r="S561" s="205"/>
      <c r="T561" s="205"/>
      <c r="U561" s="205"/>
      <c r="V561" s="39"/>
      <c r="W561" s="39"/>
      <c r="X561" s="39"/>
      <c r="Y561" s="39"/>
      <c r="AD561" s="191"/>
      <c r="AE561" s="191"/>
      <c r="AF561" s="260"/>
      <c r="AG561" s="191"/>
      <c r="AH561" s="191"/>
      <c r="AI561" s="260"/>
      <c r="AR561" s="68"/>
      <c r="AS561" s="68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D561" s="95"/>
      <c r="CE561" s="95"/>
      <c r="CF561" s="95"/>
    </row>
    <row r="562" spans="1:84" s="43" customFormat="1" x14ac:dyDescent="0.25">
      <c r="A562" s="152"/>
      <c r="B562" s="152"/>
      <c r="C562" s="152"/>
      <c r="D562" s="152"/>
      <c r="E562" s="152"/>
      <c r="F562" s="62"/>
      <c r="G562" s="62"/>
      <c r="I562" s="152"/>
      <c r="K562" s="152"/>
      <c r="L562" s="152"/>
      <c r="M562" s="152"/>
      <c r="N562" s="152"/>
      <c r="O562" s="63"/>
      <c r="P562" s="152"/>
      <c r="Q562" s="152"/>
      <c r="S562" s="205"/>
      <c r="T562" s="205"/>
      <c r="U562" s="205"/>
      <c r="V562" s="39"/>
      <c r="W562" s="39"/>
      <c r="X562" s="39"/>
      <c r="Y562" s="39"/>
      <c r="AD562" s="191"/>
      <c r="AE562" s="191"/>
      <c r="AF562" s="260"/>
      <c r="AG562" s="191"/>
      <c r="AH562" s="191"/>
      <c r="AI562" s="260"/>
      <c r="AR562" s="68"/>
      <c r="AS562" s="68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D562" s="95"/>
      <c r="CE562" s="95"/>
      <c r="CF562" s="95"/>
    </row>
    <row r="563" spans="1:84" s="43" customFormat="1" x14ac:dyDescent="0.25">
      <c r="A563" s="152"/>
      <c r="B563" s="152"/>
      <c r="C563" s="152"/>
      <c r="D563" s="152"/>
      <c r="E563" s="152"/>
      <c r="F563" s="62"/>
      <c r="G563" s="62"/>
      <c r="I563" s="152"/>
      <c r="K563" s="152"/>
      <c r="L563" s="152"/>
      <c r="M563" s="152"/>
      <c r="N563" s="152"/>
      <c r="O563" s="63"/>
      <c r="P563" s="152"/>
      <c r="Q563" s="152"/>
      <c r="S563" s="205"/>
      <c r="T563" s="205"/>
      <c r="U563" s="205"/>
      <c r="V563" s="39"/>
      <c r="W563" s="39"/>
      <c r="X563" s="39"/>
      <c r="Y563" s="39"/>
      <c r="AD563" s="191"/>
      <c r="AE563" s="191"/>
      <c r="AF563" s="260"/>
      <c r="AG563" s="191"/>
      <c r="AH563" s="191"/>
      <c r="AI563" s="260"/>
      <c r="AR563" s="68"/>
      <c r="AS563" s="68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5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D563" s="95"/>
      <c r="CE563" s="95"/>
      <c r="CF563" s="95"/>
    </row>
    <row r="564" spans="1:84" s="43" customFormat="1" x14ac:dyDescent="0.25">
      <c r="A564" s="152"/>
      <c r="B564" s="152"/>
      <c r="C564" s="152"/>
      <c r="D564" s="152"/>
      <c r="E564" s="152"/>
      <c r="F564" s="62"/>
      <c r="G564" s="62"/>
      <c r="I564" s="152"/>
      <c r="K564" s="152"/>
      <c r="L564" s="152"/>
      <c r="M564" s="152"/>
      <c r="N564" s="152"/>
      <c r="O564" s="63"/>
      <c r="P564" s="152"/>
      <c r="Q564" s="152"/>
      <c r="S564" s="205"/>
      <c r="T564" s="205"/>
      <c r="U564" s="205"/>
      <c r="V564" s="39"/>
      <c r="W564" s="39"/>
      <c r="X564" s="39"/>
      <c r="Y564" s="39"/>
      <c r="AD564" s="191"/>
      <c r="AE564" s="191"/>
      <c r="AF564" s="260"/>
      <c r="AG564" s="191"/>
      <c r="AH564" s="191"/>
      <c r="AI564" s="260"/>
      <c r="AR564" s="68"/>
      <c r="AS564" s="68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5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D564" s="95"/>
      <c r="CE564" s="95"/>
      <c r="CF564" s="95"/>
    </row>
    <row r="565" spans="1:84" s="43" customFormat="1" x14ac:dyDescent="0.25">
      <c r="A565" s="152"/>
      <c r="B565" s="152"/>
      <c r="C565" s="152"/>
      <c r="D565" s="152"/>
      <c r="E565" s="152"/>
      <c r="F565" s="62"/>
      <c r="G565" s="62"/>
      <c r="I565" s="152"/>
      <c r="K565" s="152"/>
      <c r="L565" s="152"/>
      <c r="M565" s="152"/>
      <c r="N565" s="152"/>
      <c r="O565" s="63"/>
      <c r="P565" s="152"/>
      <c r="Q565" s="152"/>
      <c r="S565" s="205"/>
      <c r="T565" s="205"/>
      <c r="U565" s="205"/>
      <c r="V565" s="39"/>
      <c r="W565" s="39"/>
      <c r="X565" s="39"/>
      <c r="Y565" s="39"/>
      <c r="AD565" s="191"/>
      <c r="AE565" s="191"/>
      <c r="AF565" s="260"/>
      <c r="AG565" s="191"/>
      <c r="AH565" s="191"/>
      <c r="AI565" s="260"/>
      <c r="AR565" s="68"/>
      <c r="AS565" s="68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5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D565" s="95"/>
      <c r="CE565" s="95"/>
      <c r="CF565" s="95"/>
    </row>
    <row r="566" spans="1:84" s="43" customFormat="1" x14ac:dyDescent="0.25">
      <c r="A566" s="152"/>
      <c r="B566" s="152"/>
      <c r="C566" s="152"/>
      <c r="D566" s="152"/>
      <c r="E566" s="152"/>
      <c r="F566" s="62"/>
      <c r="G566" s="62"/>
      <c r="I566" s="152"/>
      <c r="K566" s="152"/>
      <c r="L566" s="152"/>
      <c r="M566" s="152"/>
      <c r="N566" s="152"/>
      <c r="O566" s="63"/>
      <c r="P566" s="152"/>
      <c r="Q566" s="152"/>
      <c r="S566" s="205"/>
      <c r="T566" s="205"/>
      <c r="U566" s="205"/>
      <c r="V566" s="39"/>
      <c r="W566" s="39"/>
      <c r="X566" s="39"/>
      <c r="Y566" s="39"/>
      <c r="AD566" s="191"/>
      <c r="AE566" s="191"/>
      <c r="AF566" s="260"/>
      <c r="AG566" s="191"/>
      <c r="AH566" s="191"/>
      <c r="AI566" s="260"/>
      <c r="AR566" s="68"/>
      <c r="AS566" s="68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5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D566" s="95"/>
      <c r="CE566" s="95"/>
      <c r="CF566" s="95"/>
    </row>
    <row r="567" spans="1:84" s="43" customFormat="1" x14ac:dyDescent="0.25">
      <c r="A567" s="152"/>
      <c r="B567" s="152"/>
      <c r="C567" s="152"/>
      <c r="D567" s="152"/>
      <c r="E567" s="152"/>
      <c r="F567" s="62"/>
      <c r="G567" s="62"/>
      <c r="I567" s="152"/>
      <c r="K567" s="152"/>
      <c r="L567" s="152"/>
      <c r="M567" s="152"/>
      <c r="N567" s="152"/>
      <c r="O567" s="63"/>
      <c r="P567" s="152"/>
      <c r="Q567" s="152"/>
      <c r="S567" s="205"/>
      <c r="T567" s="205"/>
      <c r="U567" s="205"/>
      <c r="V567" s="39"/>
      <c r="W567" s="39"/>
      <c r="X567" s="39"/>
      <c r="Y567" s="39"/>
      <c r="AD567" s="191"/>
      <c r="AE567" s="191"/>
      <c r="AF567" s="260"/>
      <c r="AG567" s="191"/>
      <c r="AH567" s="191"/>
      <c r="AI567" s="260"/>
      <c r="AR567" s="68"/>
      <c r="AS567" s="68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5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D567" s="95"/>
      <c r="CE567" s="95"/>
      <c r="CF567" s="95"/>
    </row>
    <row r="568" spans="1:84" s="43" customFormat="1" x14ac:dyDescent="0.25">
      <c r="A568" s="152"/>
      <c r="B568" s="152"/>
      <c r="C568" s="152"/>
      <c r="D568" s="152"/>
      <c r="E568" s="152"/>
      <c r="F568" s="62"/>
      <c r="G568" s="62"/>
      <c r="I568" s="152"/>
      <c r="K568" s="152"/>
      <c r="L568" s="152"/>
      <c r="M568" s="152"/>
      <c r="N568" s="152"/>
      <c r="O568" s="63"/>
      <c r="P568" s="152"/>
      <c r="Q568" s="152"/>
      <c r="S568" s="205"/>
      <c r="T568" s="205"/>
      <c r="U568" s="205"/>
      <c r="V568" s="39"/>
      <c r="W568" s="39"/>
      <c r="X568" s="39"/>
      <c r="Y568" s="39"/>
      <c r="AD568" s="191"/>
      <c r="AE568" s="191"/>
      <c r="AF568" s="260"/>
      <c r="AG568" s="191"/>
      <c r="AH568" s="191"/>
      <c r="AI568" s="260"/>
      <c r="AR568" s="68"/>
      <c r="AS568" s="68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5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D568" s="95"/>
      <c r="CE568" s="95"/>
      <c r="CF568" s="95"/>
    </row>
    <row r="569" spans="1:84" s="43" customFormat="1" x14ac:dyDescent="0.25">
      <c r="A569" s="152"/>
      <c r="B569" s="152"/>
      <c r="C569" s="152"/>
      <c r="D569" s="152"/>
      <c r="E569" s="152"/>
      <c r="F569" s="62"/>
      <c r="G569" s="62"/>
      <c r="I569" s="152"/>
      <c r="K569" s="152"/>
      <c r="L569" s="152"/>
      <c r="M569" s="152"/>
      <c r="N569" s="152"/>
      <c r="O569" s="63"/>
      <c r="P569" s="152"/>
      <c r="Q569" s="152"/>
      <c r="S569" s="205"/>
      <c r="T569" s="205"/>
      <c r="U569" s="205"/>
      <c r="V569" s="39"/>
      <c r="W569" s="39"/>
      <c r="X569" s="39"/>
      <c r="Y569" s="39"/>
      <c r="AD569" s="191"/>
      <c r="AE569" s="191"/>
      <c r="AF569" s="260"/>
      <c r="AG569" s="191"/>
      <c r="AH569" s="191"/>
      <c r="AI569" s="260"/>
      <c r="AR569" s="68"/>
      <c r="AS569" s="68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5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D569" s="95"/>
      <c r="CE569" s="95"/>
      <c r="CF569" s="95"/>
    </row>
    <row r="570" spans="1:84" s="43" customFormat="1" x14ac:dyDescent="0.25">
      <c r="A570" s="152"/>
      <c r="B570" s="152"/>
      <c r="C570" s="152"/>
      <c r="D570" s="152"/>
      <c r="E570" s="152"/>
      <c r="F570" s="62"/>
      <c r="G570" s="62"/>
      <c r="I570" s="152"/>
      <c r="K570" s="152"/>
      <c r="L570" s="152"/>
      <c r="M570" s="152"/>
      <c r="N570" s="152"/>
      <c r="O570" s="63"/>
      <c r="P570" s="152"/>
      <c r="Q570" s="152"/>
      <c r="S570" s="205"/>
      <c r="T570" s="205"/>
      <c r="U570" s="205"/>
      <c r="V570" s="39"/>
      <c r="W570" s="39"/>
      <c r="X570" s="39"/>
      <c r="Y570" s="39"/>
      <c r="AD570" s="191"/>
      <c r="AE570" s="191"/>
      <c r="AF570" s="260"/>
      <c r="AG570" s="191"/>
      <c r="AH570" s="191"/>
      <c r="AI570" s="260"/>
      <c r="AR570" s="68"/>
      <c r="AS570" s="68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5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D570" s="95"/>
      <c r="CE570" s="95"/>
      <c r="CF570" s="95"/>
    </row>
    <row r="571" spans="1:84" s="43" customFormat="1" x14ac:dyDescent="0.25">
      <c r="A571" s="152"/>
      <c r="B571" s="152"/>
      <c r="C571" s="152"/>
      <c r="D571" s="152"/>
      <c r="E571" s="152"/>
      <c r="F571" s="62"/>
      <c r="G571" s="62"/>
      <c r="I571" s="152"/>
      <c r="K571" s="152"/>
      <c r="L571" s="152"/>
      <c r="M571" s="152"/>
      <c r="N571" s="152"/>
      <c r="O571" s="63"/>
      <c r="P571" s="152"/>
      <c r="Q571" s="152"/>
      <c r="S571" s="205"/>
      <c r="T571" s="205"/>
      <c r="U571" s="205"/>
      <c r="V571" s="39"/>
      <c r="W571" s="39"/>
      <c r="X571" s="39"/>
      <c r="Y571" s="39"/>
      <c r="AD571" s="191"/>
      <c r="AE571" s="191"/>
      <c r="AF571" s="260"/>
      <c r="AG571" s="191"/>
      <c r="AH571" s="191"/>
      <c r="AI571" s="260"/>
      <c r="AR571" s="68"/>
      <c r="AS571" s="68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5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D571" s="95"/>
      <c r="CE571" s="95"/>
      <c r="CF571" s="95"/>
    </row>
    <row r="572" spans="1:84" s="43" customFormat="1" x14ac:dyDescent="0.25">
      <c r="A572" s="152"/>
      <c r="B572" s="152"/>
      <c r="C572" s="152"/>
      <c r="D572" s="152"/>
      <c r="E572" s="152"/>
      <c r="F572" s="62"/>
      <c r="G572" s="62"/>
      <c r="I572" s="152"/>
      <c r="K572" s="152"/>
      <c r="L572" s="152"/>
      <c r="M572" s="152"/>
      <c r="N572" s="152"/>
      <c r="O572" s="63"/>
      <c r="P572" s="152"/>
      <c r="Q572" s="152"/>
      <c r="S572" s="205"/>
      <c r="T572" s="205"/>
      <c r="U572" s="205"/>
      <c r="V572" s="39"/>
      <c r="W572" s="39"/>
      <c r="X572" s="39"/>
      <c r="Y572" s="39"/>
      <c r="AD572" s="191"/>
      <c r="AE572" s="191"/>
      <c r="AF572" s="260"/>
      <c r="AG572" s="191"/>
      <c r="AH572" s="191"/>
      <c r="AI572" s="260"/>
      <c r="AR572" s="68"/>
      <c r="AS572" s="68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5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D572" s="95"/>
      <c r="CE572" s="95"/>
      <c r="CF572" s="95"/>
    </row>
    <row r="573" spans="1:84" s="43" customFormat="1" x14ac:dyDescent="0.25">
      <c r="A573" s="152"/>
      <c r="B573" s="152"/>
      <c r="C573" s="152"/>
      <c r="D573" s="152"/>
      <c r="E573" s="152"/>
      <c r="F573" s="62"/>
      <c r="G573" s="62"/>
      <c r="I573" s="152"/>
      <c r="K573" s="152"/>
      <c r="L573" s="152"/>
      <c r="M573" s="152"/>
      <c r="N573" s="152"/>
      <c r="O573" s="63"/>
      <c r="P573" s="152"/>
      <c r="Q573" s="152"/>
      <c r="S573" s="205"/>
      <c r="T573" s="205"/>
      <c r="U573" s="205"/>
      <c r="V573" s="39"/>
      <c r="W573" s="39"/>
      <c r="X573" s="39"/>
      <c r="Y573" s="39"/>
      <c r="AD573" s="191"/>
      <c r="AE573" s="191"/>
      <c r="AF573" s="260"/>
      <c r="AG573" s="191"/>
      <c r="AH573" s="191"/>
      <c r="AI573" s="260"/>
      <c r="AR573" s="68"/>
      <c r="AS573" s="68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5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D573" s="95"/>
      <c r="CE573" s="95"/>
      <c r="CF573" s="95"/>
    </row>
    <row r="574" spans="1:84" s="43" customFormat="1" x14ac:dyDescent="0.25">
      <c r="A574" s="152"/>
      <c r="B574" s="152"/>
      <c r="C574" s="152"/>
      <c r="D574" s="152"/>
      <c r="E574" s="152"/>
      <c r="F574" s="62"/>
      <c r="G574" s="62"/>
      <c r="I574" s="152"/>
      <c r="K574" s="152"/>
      <c r="L574" s="152"/>
      <c r="M574" s="152"/>
      <c r="N574" s="152"/>
      <c r="O574" s="63"/>
      <c r="P574" s="152"/>
      <c r="Q574" s="152"/>
      <c r="S574" s="205"/>
      <c r="T574" s="205"/>
      <c r="U574" s="205"/>
      <c r="V574" s="39"/>
      <c r="W574" s="39"/>
      <c r="X574" s="39"/>
      <c r="Y574" s="39"/>
      <c r="AD574" s="191"/>
      <c r="AE574" s="191"/>
      <c r="AF574" s="260"/>
      <c r="AG574" s="191"/>
      <c r="AH574" s="191"/>
      <c r="AI574" s="260"/>
      <c r="AR574" s="68"/>
      <c r="AS574" s="68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5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D574" s="95"/>
      <c r="CE574" s="95"/>
      <c r="CF574" s="95"/>
    </row>
    <row r="575" spans="1:84" s="43" customFormat="1" x14ac:dyDescent="0.25">
      <c r="A575" s="152"/>
      <c r="B575" s="152"/>
      <c r="C575" s="152"/>
      <c r="D575" s="152"/>
      <c r="E575" s="152"/>
      <c r="F575" s="62"/>
      <c r="G575" s="62"/>
      <c r="I575" s="152"/>
      <c r="K575" s="152"/>
      <c r="L575" s="152"/>
      <c r="M575" s="152"/>
      <c r="N575" s="152"/>
      <c r="O575" s="63"/>
      <c r="P575" s="152"/>
      <c r="Q575" s="152"/>
      <c r="S575" s="205"/>
      <c r="T575" s="205"/>
      <c r="U575" s="205"/>
      <c r="V575" s="39"/>
      <c r="W575" s="39"/>
      <c r="X575" s="39"/>
      <c r="Y575" s="39"/>
      <c r="AD575" s="191"/>
      <c r="AE575" s="191"/>
      <c r="AF575" s="260"/>
      <c r="AG575" s="191"/>
      <c r="AH575" s="191"/>
      <c r="AI575" s="260"/>
      <c r="AR575" s="68"/>
      <c r="AS575" s="68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5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D575" s="95"/>
      <c r="CE575" s="95"/>
      <c r="CF575" s="95"/>
    </row>
    <row r="576" spans="1:84" s="43" customFormat="1" x14ac:dyDescent="0.25">
      <c r="A576" s="152"/>
      <c r="B576" s="152"/>
      <c r="C576" s="152"/>
      <c r="D576" s="152"/>
      <c r="E576" s="152"/>
      <c r="F576" s="62"/>
      <c r="G576" s="62"/>
      <c r="I576" s="152"/>
      <c r="K576" s="152"/>
      <c r="L576" s="152"/>
      <c r="M576" s="152"/>
      <c r="N576" s="152"/>
      <c r="O576" s="63"/>
      <c r="P576" s="152"/>
      <c r="Q576" s="152"/>
      <c r="S576" s="205"/>
      <c r="T576" s="205"/>
      <c r="U576" s="205"/>
      <c r="V576" s="39"/>
      <c r="W576" s="39"/>
      <c r="X576" s="39"/>
      <c r="Y576" s="39"/>
      <c r="AD576" s="191"/>
      <c r="AE576" s="191"/>
      <c r="AF576" s="260"/>
      <c r="AG576" s="191"/>
      <c r="AH576" s="191"/>
      <c r="AI576" s="260"/>
      <c r="AR576" s="68"/>
      <c r="AS576" s="68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5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D576" s="95"/>
      <c r="CE576" s="95"/>
      <c r="CF576" s="95"/>
    </row>
    <row r="577" spans="1:84" s="43" customFormat="1" x14ac:dyDescent="0.25">
      <c r="A577" s="152"/>
      <c r="B577" s="152"/>
      <c r="C577" s="152"/>
      <c r="D577" s="152"/>
      <c r="E577" s="152"/>
      <c r="F577" s="62"/>
      <c r="G577" s="62"/>
      <c r="I577" s="152"/>
      <c r="K577" s="152"/>
      <c r="L577" s="152"/>
      <c r="M577" s="152"/>
      <c r="N577" s="152"/>
      <c r="O577" s="63"/>
      <c r="P577" s="152"/>
      <c r="Q577" s="152"/>
      <c r="S577" s="205"/>
      <c r="T577" s="205"/>
      <c r="U577" s="205"/>
      <c r="V577" s="39"/>
      <c r="W577" s="39"/>
      <c r="X577" s="39"/>
      <c r="Y577" s="39"/>
      <c r="AD577" s="191"/>
      <c r="AE577" s="191"/>
      <c r="AF577" s="260"/>
      <c r="AG577" s="191"/>
      <c r="AH577" s="191"/>
      <c r="AI577" s="260"/>
      <c r="AR577" s="68"/>
      <c r="AS577" s="68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D577" s="95"/>
      <c r="CE577" s="95"/>
      <c r="CF577" s="95"/>
    </row>
    <row r="578" spans="1:84" s="43" customFormat="1" x14ac:dyDescent="0.25">
      <c r="A578" s="152"/>
      <c r="B578" s="152"/>
      <c r="C578" s="152"/>
      <c r="D578" s="152"/>
      <c r="E578" s="152"/>
      <c r="F578" s="62"/>
      <c r="G578" s="62"/>
      <c r="I578" s="152"/>
      <c r="K578" s="152"/>
      <c r="L578" s="152"/>
      <c r="M578" s="152"/>
      <c r="N578" s="152"/>
      <c r="O578" s="63"/>
      <c r="P578" s="152"/>
      <c r="Q578" s="152"/>
      <c r="S578" s="205"/>
      <c r="T578" s="205"/>
      <c r="U578" s="205"/>
      <c r="V578" s="39"/>
      <c r="W578" s="39"/>
      <c r="X578" s="39"/>
      <c r="Y578" s="39"/>
      <c r="AD578" s="191"/>
      <c r="AE578" s="191"/>
      <c r="AF578" s="260"/>
      <c r="AG578" s="191"/>
      <c r="AH578" s="191"/>
      <c r="AI578" s="260"/>
      <c r="AR578" s="68"/>
      <c r="AS578" s="68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5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D578" s="95"/>
      <c r="CE578" s="95"/>
      <c r="CF578" s="95"/>
    </row>
    <row r="579" spans="1:84" s="43" customFormat="1" x14ac:dyDescent="0.25">
      <c r="A579" s="152"/>
      <c r="B579" s="152"/>
      <c r="C579" s="152"/>
      <c r="D579" s="152"/>
      <c r="E579" s="152"/>
      <c r="F579" s="62"/>
      <c r="G579" s="62"/>
      <c r="I579" s="152"/>
      <c r="K579" s="152"/>
      <c r="L579" s="152"/>
      <c r="M579" s="152"/>
      <c r="N579" s="152"/>
      <c r="O579" s="63"/>
      <c r="P579" s="152"/>
      <c r="Q579" s="152"/>
      <c r="S579" s="205"/>
      <c r="T579" s="205"/>
      <c r="U579" s="205"/>
      <c r="V579" s="39"/>
      <c r="W579" s="39"/>
      <c r="X579" s="39"/>
      <c r="Y579" s="39"/>
      <c r="AD579" s="191"/>
      <c r="AE579" s="191"/>
      <c r="AF579" s="260"/>
      <c r="AG579" s="191"/>
      <c r="AH579" s="191"/>
      <c r="AI579" s="260"/>
      <c r="AR579" s="68"/>
      <c r="AS579" s="68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5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D579" s="95"/>
      <c r="CE579" s="95"/>
      <c r="CF579" s="95"/>
    </row>
    <row r="580" spans="1:84" s="43" customFormat="1" x14ac:dyDescent="0.25">
      <c r="A580" s="152"/>
      <c r="B580" s="152"/>
      <c r="C580" s="152"/>
      <c r="D580" s="152"/>
      <c r="E580" s="152"/>
      <c r="F580" s="62"/>
      <c r="G580" s="62"/>
      <c r="I580" s="152"/>
      <c r="K580" s="152"/>
      <c r="L580" s="152"/>
      <c r="M580" s="152"/>
      <c r="N580" s="152"/>
      <c r="O580" s="63"/>
      <c r="P580" s="152"/>
      <c r="Q580" s="152"/>
      <c r="S580" s="205"/>
      <c r="T580" s="205"/>
      <c r="U580" s="205"/>
      <c r="V580" s="39"/>
      <c r="W580" s="39"/>
      <c r="X580" s="39"/>
      <c r="Y580" s="39"/>
      <c r="AD580" s="191"/>
      <c r="AE580" s="191"/>
      <c r="AF580" s="260"/>
      <c r="AG580" s="191"/>
      <c r="AH580" s="191"/>
      <c r="AI580" s="260"/>
      <c r="AR580" s="68"/>
      <c r="AS580" s="68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5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D580" s="95"/>
      <c r="CE580" s="95"/>
      <c r="CF580" s="95"/>
    </row>
    <row r="581" spans="1:84" s="43" customFormat="1" x14ac:dyDescent="0.25">
      <c r="A581" s="152"/>
      <c r="B581" s="152"/>
      <c r="C581" s="152"/>
      <c r="D581" s="152"/>
      <c r="E581" s="152"/>
      <c r="F581" s="62"/>
      <c r="G581" s="62"/>
      <c r="I581" s="152"/>
      <c r="K581" s="152"/>
      <c r="L581" s="152"/>
      <c r="M581" s="152"/>
      <c r="N581" s="152"/>
      <c r="O581" s="63"/>
      <c r="P581" s="152"/>
      <c r="Q581" s="152"/>
      <c r="S581" s="205"/>
      <c r="T581" s="205"/>
      <c r="U581" s="205"/>
      <c r="V581" s="39"/>
      <c r="W581" s="39"/>
      <c r="X581" s="39"/>
      <c r="Y581" s="39"/>
      <c r="AD581" s="191"/>
      <c r="AE581" s="191"/>
      <c r="AF581" s="260"/>
      <c r="AG581" s="191"/>
      <c r="AH581" s="191"/>
      <c r="AI581" s="260"/>
      <c r="AR581" s="68"/>
      <c r="AS581" s="68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D581" s="95"/>
      <c r="CE581" s="95"/>
      <c r="CF581" s="95"/>
    </row>
    <row r="582" spans="1:84" s="43" customFormat="1" x14ac:dyDescent="0.25">
      <c r="A582" s="152"/>
      <c r="B582" s="152"/>
      <c r="C582" s="152"/>
      <c r="D582" s="152"/>
      <c r="E582" s="152"/>
      <c r="F582" s="62"/>
      <c r="G582" s="62"/>
      <c r="I582" s="152"/>
      <c r="K582" s="152"/>
      <c r="L582" s="152"/>
      <c r="M582" s="152"/>
      <c r="N582" s="152"/>
      <c r="O582" s="63"/>
      <c r="P582" s="152"/>
      <c r="Q582" s="152"/>
      <c r="S582" s="205"/>
      <c r="T582" s="205"/>
      <c r="U582" s="205"/>
      <c r="V582" s="39"/>
      <c r="W582" s="39"/>
      <c r="X582" s="39"/>
      <c r="Y582" s="39"/>
      <c r="AD582" s="191"/>
      <c r="AE582" s="191"/>
      <c r="AF582" s="260"/>
      <c r="AG582" s="191"/>
      <c r="AH582" s="191"/>
      <c r="AI582" s="260"/>
      <c r="AR582" s="68"/>
      <c r="AS582" s="68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5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D582" s="95"/>
      <c r="CE582" s="95"/>
      <c r="CF582" s="95"/>
    </row>
    <row r="583" spans="1:84" s="43" customFormat="1" x14ac:dyDescent="0.25">
      <c r="A583" s="152"/>
      <c r="B583" s="152"/>
      <c r="C583" s="152"/>
      <c r="D583" s="152"/>
      <c r="E583" s="152"/>
      <c r="F583" s="62"/>
      <c r="G583" s="62"/>
      <c r="I583" s="152"/>
      <c r="K583" s="152"/>
      <c r="L583" s="152"/>
      <c r="M583" s="152"/>
      <c r="N583" s="152"/>
      <c r="O583" s="63"/>
      <c r="P583" s="152"/>
      <c r="Q583" s="152"/>
      <c r="S583" s="205"/>
      <c r="T583" s="205"/>
      <c r="U583" s="205"/>
      <c r="V583" s="39"/>
      <c r="W583" s="39"/>
      <c r="X583" s="39"/>
      <c r="Y583" s="39"/>
      <c r="AD583" s="191"/>
      <c r="AE583" s="191"/>
      <c r="AF583" s="260"/>
      <c r="AG583" s="191"/>
      <c r="AH583" s="191"/>
      <c r="AI583" s="260"/>
      <c r="AR583" s="68"/>
      <c r="AS583" s="68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5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D583" s="95"/>
      <c r="CE583" s="95"/>
      <c r="CF583" s="95"/>
    </row>
    <row r="584" spans="1:84" s="43" customFormat="1" x14ac:dyDescent="0.25">
      <c r="A584" s="152"/>
      <c r="B584" s="152"/>
      <c r="C584" s="152"/>
      <c r="D584" s="152"/>
      <c r="E584" s="152"/>
      <c r="F584" s="62"/>
      <c r="G584" s="62"/>
      <c r="I584" s="152"/>
      <c r="K584" s="152"/>
      <c r="L584" s="152"/>
      <c r="M584" s="152"/>
      <c r="N584" s="152"/>
      <c r="O584" s="63"/>
      <c r="P584" s="152"/>
      <c r="Q584" s="152"/>
      <c r="S584" s="205"/>
      <c r="T584" s="205"/>
      <c r="U584" s="205"/>
      <c r="V584" s="39"/>
      <c r="W584" s="39"/>
      <c r="X584" s="39"/>
      <c r="Y584" s="39"/>
      <c r="AD584" s="191"/>
      <c r="AE584" s="191"/>
      <c r="AF584" s="260"/>
      <c r="AG584" s="191"/>
      <c r="AH584" s="191"/>
      <c r="AI584" s="260"/>
      <c r="AR584" s="68"/>
      <c r="AS584" s="68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5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D584" s="95"/>
      <c r="CE584" s="95"/>
      <c r="CF584" s="95"/>
    </row>
    <row r="585" spans="1:84" s="43" customFormat="1" x14ac:dyDescent="0.25">
      <c r="A585" s="152"/>
      <c r="B585" s="152"/>
      <c r="C585" s="152"/>
      <c r="D585" s="152"/>
      <c r="E585" s="152"/>
      <c r="F585" s="62"/>
      <c r="G585" s="62"/>
      <c r="I585" s="152"/>
      <c r="K585" s="152"/>
      <c r="L585" s="152"/>
      <c r="M585" s="152"/>
      <c r="N585" s="152"/>
      <c r="O585" s="63"/>
      <c r="P585" s="152"/>
      <c r="Q585" s="152"/>
      <c r="S585" s="205"/>
      <c r="T585" s="205"/>
      <c r="U585" s="205"/>
      <c r="V585" s="39"/>
      <c r="W585" s="39"/>
      <c r="X585" s="39"/>
      <c r="Y585" s="39"/>
      <c r="AD585" s="191"/>
      <c r="AE585" s="191"/>
      <c r="AF585" s="260"/>
      <c r="AG585" s="191"/>
      <c r="AH585" s="191"/>
      <c r="AI585" s="260"/>
      <c r="AR585" s="68"/>
      <c r="AS585" s="68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5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D585" s="95"/>
      <c r="CE585" s="95"/>
      <c r="CF585" s="95"/>
    </row>
    <row r="586" spans="1:84" s="43" customFormat="1" x14ac:dyDescent="0.25">
      <c r="A586" s="152"/>
      <c r="B586" s="152"/>
      <c r="C586" s="152"/>
      <c r="D586" s="152"/>
      <c r="E586" s="152"/>
      <c r="F586" s="62"/>
      <c r="G586" s="62"/>
      <c r="I586" s="152"/>
      <c r="K586" s="152"/>
      <c r="L586" s="152"/>
      <c r="M586" s="152"/>
      <c r="N586" s="152"/>
      <c r="O586" s="63"/>
      <c r="P586" s="152"/>
      <c r="Q586" s="152"/>
      <c r="S586" s="205"/>
      <c r="T586" s="205"/>
      <c r="U586" s="205"/>
      <c r="V586" s="39"/>
      <c r="W586" s="39"/>
      <c r="X586" s="39"/>
      <c r="Y586" s="39"/>
      <c r="AD586" s="191"/>
      <c r="AE586" s="191"/>
      <c r="AF586" s="260"/>
      <c r="AG586" s="191"/>
      <c r="AH586" s="191"/>
      <c r="AI586" s="260"/>
      <c r="AR586" s="68"/>
      <c r="AS586" s="68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5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D586" s="95"/>
      <c r="CE586" s="95"/>
      <c r="CF586" s="95"/>
    </row>
    <row r="587" spans="1:84" s="43" customFormat="1" x14ac:dyDescent="0.25">
      <c r="A587" s="152"/>
      <c r="B587" s="152"/>
      <c r="C587" s="152"/>
      <c r="D587" s="152"/>
      <c r="E587" s="152"/>
      <c r="F587" s="62"/>
      <c r="G587" s="62"/>
      <c r="I587" s="152"/>
      <c r="K587" s="152"/>
      <c r="L587" s="152"/>
      <c r="M587" s="152"/>
      <c r="N587" s="152"/>
      <c r="O587" s="63"/>
      <c r="P587" s="152"/>
      <c r="Q587" s="152"/>
      <c r="S587" s="205"/>
      <c r="T587" s="205"/>
      <c r="U587" s="205"/>
      <c r="V587" s="39"/>
      <c r="W587" s="39"/>
      <c r="X587" s="39"/>
      <c r="Y587" s="39"/>
      <c r="AD587" s="191"/>
      <c r="AE587" s="191"/>
      <c r="AF587" s="260"/>
      <c r="AG587" s="191"/>
      <c r="AH587" s="191"/>
      <c r="AI587" s="260"/>
      <c r="AR587" s="68"/>
      <c r="AS587" s="68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5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D587" s="95"/>
      <c r="CE587" s="95"/>
      <c r="CF587" s="95"/>
    </row>
    <row r="588" spans="1:84" s="43" customFormat="1" x14ac:dyDescent="0.25">
      <c r="A588" s="152"/>
      <c r="B588" s="152"/>
      <c r="C588" s="152"/>
      <c r="D588" s="152"/>
      <c r="E588" s="152"/>
      <c r="F588" s="62"/>
      <c r="G588" s="62"/>
      <c r="I588" s="152"/>
      <c r="K588" s="152"/>
      <c r="L588" s="152"/>
      <c r="M588" s="152"/>
      <c r="N588" s="152"/>
      <c r="O588" s="63"/>
      <c r="P588" s="152"/>
      <c r="Q588" s="152"/>
      <c r="S588" s="205"/>
      <c r="T588" s="205"/>
      <c r="U588" s="205"/>
      <c r="V588" s="39"/>
      <c r="W588" s="39"/>
      <c r="X588" s="39"/>
      <c r="Y588" s="39"/>
      <c r="AD588" s="191"/>
      <c r="AE588" s="191"/>
      <c r="AF588" s="260"/>
      <c r="AG588" s="191"/>
      <c r="AH588" s="191"/>
      <c r="AI588" s="260"/>
      <c r="AR588" s="68"/>
      <c r="AS588" s="68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D588" s="95"/>
      <c r="CE588" s="95"/>
      <c r="CF588" s="95"/>
    </row>
    <row r="589" spans="1:84" s="43" customFormat="1" x14ac:dyDescent="0.25">
      <c r="A589" s="152"/>
      <c r="B589" s="152"/>
      <c r="C589" s="152"/>
      <c r="D589" s="152"/>
      <c r="E589" s="152"/>
      <c r="F589" s="62"/>
      <c r="G589" s="62"/>
      <c r="I589" s="152"/>
      <c r="K589" s="152"/>
      <c r="L589" s="152"/>
      <c r="M589" s="152"/>
      <c r="N589" s="152"/>
      <c r="O589" s="63"/>
      <c r="P589" s="152"/>
      <c r="Q589" s="152"/>
      <c r="S589" s="205"/>
      <c r="T589" s="205"/>
      <c r="U589" s="205"/>
      <c r="V589" s="39"/>
      <c r="W589" s="39"/>
      <c r="X589" s="39"/>
      <c r="Y589" s="39"/>
      <c r="AD589" s="191"/>
      <c r="AE589" s="191"/>
      <c r="AF589" s="260"/>
      <c r="AG589" s="191"/>
      <c r="AH589" s="191"/>
      <c r="AI589" s="260"/>
      <c r="AR589" s="68"/>
      <c r="AS589" s="68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D589" s="95"/>
      <c r="CE589" s="95"/>
      <c r="CF589" s="95"/>
    </row>
    <row r="590" spans="1:84" s="43" customFormat="1" x14ac:dyDescent="0.25">
      <c r="A590" s="152"/>
      <c r="B590" s="152"/>
      <c r="C590" s="152"/>
      <c r="D590" s="152"/>
      <c r="E590" s="152"/>
      <c r="F590" s="62"/>
      <c r="G590" s="62"/>
      <c r="I590" s="152"/>
      <c r="K590" s="152"/>
      <c r="L590" s="152"/>
      <c r="M590" s="152"/>
      <c r="N590" s="152"/>
      <c r="O590" s="63"/>
      <c r="P590" s="152"/>
      <c r="Q590" s="152"/>
      <c r="S590" s="205"/>
      <c r="T590" s="205"/>
      <c r="U590" s="205"/>
      <c r="V590" s="39"/>
      <c r="W590" s="39"/>
      <c r="X590" s="39"/>
      <c r="Y590" s="39"/>
      <c r="AD590" s="191"/>
      <c r="AE590" s="191"/>
      <c r="AF590" s="260"/>
      <c r="AG590" s="191"/>
      <c r="AH590" s="191"/>
      <c r="AI590" s="260"/>
      <c r="AR590" s="68"/>
      <c r="AS590" s="68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D590" s="95"/>
      <c r="CE590" s="95"/>
      <c r="CF590" s="95"/>
    </row>
    <row r="591" spans="1:84" s="43" customFormat="1" x14ac:dyDescent="0.25">
      <c r="A591" s="152"/>
      <c r="B591" s="152"/>
      <c r="C591" s="152"/>
      <c r="D591" s="152"/>
      <c r="E591" s="152"/>
      <c r="F591" s="62"/>
      <c r="G591" s="62"/>
      <c r="I591" s="152"/>
      <c r="K591" s="152"/>
      <c r="L591" s="152"/>
      <c r="M591" s="152"/>
      <c r="N591" s="152"/>
      <c r="O591" s="63"/>
      <c r="P591" s="152"/>
      <c r="Q591" s="152"/>
      <c r="S591" s="205"/>
      <c r="T591" s="205"/>
      <c r="U591" s="205"/>
      <c r="V591" s="39"/>
      <c r="W591" s="39"/>
      <c r="X591" s="39"/>
      <c r="Y591" s="39"/>
      <c r="AD591" s="191"/>
      <c r="AE591" s="191"/>
      <c r="AF591" s="260"/>
      <c r="AG591" s="191"/>
      <c r="AH591" s="191"/>
      <c r="AI591" s="260"/>
      <c r="AR591" s="68"/>
      <c r="AS591" s="68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D591" s="95"/>
      <c r="CE591" s="95"/>
      <c r="CF591" s="95"/>
    </row>
    <row r="592" spans="1:84" s="43" customFormat="1" x14ac:dyDescent="0.25">
      <c r="A592" s="152"/>
      <c r="B592" s="152"/>
      <c r="C592" s="152"/>
      <c r="D592" s="152"/>
      <c r="E592" s="152"/>
      <c r="F592" s="62"/>
      <c r="G592" s="62"/>
      <c r="I592" s="152"/>
      <c r="K592" s="152"/>
      <c r="L592" s="152"/>
      <c r="M592" s="152"/>
      <c r="N592" s="152"/>
      <c r="O592" s="63"/>
      <c r="P592" s="152"/>
      <c r="Q592" s="152"/>
      <c r="S592" s="205"/>
      <c r="T592" s="205"/>
      <c r="U592" s="205"/>
      <c r="V592" s="39"/>
      <c r="W592" s="39"/>
      <c r="X592" s="39"/>
      <c r="Y592" s="39"/>
      <c r="AD592" s="191"/>
      <c r="AE592" s="191"/>
      <c r="AF592" s="260"/>
      <c r="AG592" s="191"/>
      <c r="AH592" s="191"/>
      <c r="AI592" s="260"/>
      <c r="AR592" s="68"/>
      <c r="AS592" s="68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D592" s="95"/>
      <c r="CE592" s="95"/>
      <c r="CF592" s="95"/>
    </row>
    <row r="593" spans="1:84" s="43" customFormat="1" x14ac:dyDescent="0.25">
      <c r="A593" s="152"/>
      <c r="B593" s="152"/>
      <c r="C593" s="152"/>
      <c r="D593" s="152"/>
      <c r="E593" s="152"/>
      <c r="F593" s="62"/>
      <c r="G593" s="62"/>
      <c r="I593" s="152"/>
      <c r="K593" s="152"/>
      <c r="L593" s="152"/>
      <c r="M593" s="152"/>
      <c r="N593" s="152"/>
      <c r="O593" s="63"/>
      <c r="P593" s="152"/>
      <c r="Q593" s="152"/>
      <c r="S593" s="205"/>
      <c r="T593" s="205"/>
      <c r="U593" s="205"/>
      <c r="V593" s="39"/>
      <c r="W593" s="39"/>
      <c r="X593" s="39"/>
      <c r="Y593" s="39"/>
      <c r="AD593" s="191"/>
      <c r="AE593" s="191"/>
      <c r="AF593" s="260"/>
      <c r="AG593" s="191"/>
      <c r="AH593" s="191"/>
      <c r="AI593" s="260"/>
      <c r="AR593" s="68"/>
      <c r="AS593" s="68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D593" s="95"/>
      <c r="CE593" s="95"/>
      <c r="CF593" s="95"/>
    </row>
    <row r="594" spans="1:84" s="43" customFormat="1" x14ac:dyDescent="0.25">
      <c r="A594" s="152"/>
      <c r="B594" s="152"/>
      <c r="C594" s="152"/>
      <c r="D594" s="152"/>
      <c r="E594" s="152"/>
      <c r="F594" s="62"/>
      <c r="G594" s="62"/>
      <c r="I594" s="152"/>
      <c r="K594" s="152"/>
      <c r="L594" s="152"/>
      <c r="M594" s="152"/>
      <c r="N594" s="152"/>
      <c r="O594" s="63"/>
      <c r="P594" s="152"/>
      <c r="Q594" s="152"/>
      <c r="S594" s="205"/>
      <c r="T594" s="205"/>
      <c r="U594" s="205"/>
      <c r="V594" s="39"/>
      <c r="W594" s="39"/>
      <c r="X594" s="39"/>
      <c r="Y594" s="39"/>
      <c r="AD594" s="191"/>
      <c r="AE594" s="191"/>
      <c r="AF594" s="260"/>
      <c r="AG594" s="191"/>
      <c r="AH594" s="191"/>
      <c r="AI594" s="260"/>
      <c r="AR594" s="68"/>
      <c r="AS594" s="68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D594" s="95"/>
      <c r="CE594" s="95"/>
      <c r="CF594" s="95"/>
    </row>
    <row r="595" spans="1:84" s="43" customFormat="1" x14ac:dyDescent="0.25">
      <c r="A595" s="152"/>
      <c r="B595" s="152"/>
      <c r="C595" s="152"/>
      <c r="D595" s="152"/>
      <c r="E595" s="152"/>
      <c r="F595" s="62"/>
      <c r="G595" s="62"/>
      <c r="I595" s="152"/>
      <c r="K595" s="152"/>
      <c r="L595" s="152"/>
      <c r="M595" s="152"/>
      <c r="N595" s="152"/>
      <c r="O595" s="63"/>
      <c r="P595" s="152"/>
      <c r="Q595" s="152"/>
      <c r="S595" s="205"/>
      <c r="T595" s="205"/>
      <c r="U595" s="205"/>
      <c r="V595" s="39"/>
      <c r="W595" s="39"/>
      <c r="X595" s="39"/>
      <c r="Y595" s="39"/>
      <c r="AD595" s="191"/>
      <c r="AE595" s="191"/>
      <c r="AF595" s="260"/>
      <c r="AG595" s="191"/>
      <c r="AH595" s="191"/>
      <c r="AI595" s="260"/>
      <c r="AR595" s="68"/>
      <c r="AS595" s="68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D595" s="95"/>
      <c r="CE595" s="95"/>
      <c r="CF595" s="95"/>
    </row>
    <row r="596" spans="1:84" s="43" customFormat="1" x14ac:dyDescent="0.25">
      <c r="A596" s="152"/>
      <c r="B596" s="152"/>
      <c r="C596" s="152"/>
      <c r="D596" s="152"/>
      <c r="E596" s="152"/>
      <c r="F596" s="62"/>
      <c r="G596" s="62"/>
      <c r="I596" s="152"/>
      <c r="K596" s="152"/>
      <c r="L596" s="152"/>
      <c r="M596" s="152"/>
      <c r="N596" s="152"/>
      <c r="O596" s="63"/>
      <c r="P596" s="152"/>
      <c r="Q596" s="152"/>
      <c r="S596" s="205"/>
      <c r="T596" s="205"/>
      <c r="U596" s="205"/>
      <c r="V596" s="39"/>
      <c r="W596" s="39"/>
      <c r="X596" s="39"/>
      <c r="Y596" s="39"/>
      <c r="AD596" s="191"/>
      <c r="AE596" s="191"/>
      <c r="AF596" s="260"/>
      <c r="AG596" s="191"/>
      <c r="AH596" s="191"/>
      <c r="AI596" s="260"/>
      <c r="AR596" s="68"/>
      <c r="AS596" s="68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D596" s="95"/>
      <c r="CE596" s="95"/>
      <c r="CF596" s="95"/>
    </row>
    <row r="597" spans="1:84" s="43" customFormat="1" x14ac:dyDescent="0.25">
      <c r="A597" s="152"/>
      <c r="B597" s="152"/>
      <c r="C597" s="152"/>
      <c r="D597" s="152"/>
      <c r="E597" s="152"/>
      <c r="F597" s="62"/>
      <c r="G597" s="62"/>
      <c r="I597" s="152"/>
      <c r="K597" s="152"/>
      <c r="L597" s="152"/>
      <c r="M597" s="152"/>
      <c r="N597" s="152"/>
      <c r="O597" s="63"/>
      <c r="P597" s="152"/>
      <c r="Q597" s="152"/>
      <c r="S597" s="205"/>
      <c r="T597" s="205"/>
      <c r="U597" s="205"/>
      <c r="V597" s="39"/>
      <c r="W597" s="39"/>
      <c r="X597" s="39"/>
      <c r="Y597" s="39"/>
      <c r="AD597" s="191"/>
      <c r="AE597" s="191"/>
      <c r="AF597" s="260"/>
      <c r="AG597" s="191"/>
      <c r="AH597" s="191"/>
      <c r="AI597" s="260"/>
      <c r="AR597" s="68"/>
      <c r="AS597" s="68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D597" s="95"/>
      <c r="CE597" s="95"/>
      <c r="CF597" s="95"/>
    </row>
    <row r="598" spans="1:84" s="43" customFormat="1" x14ac:dyDescent="0.25">
      <c r="A598" s="152"/>
      <c r="B598" s="152"/>
      <c r="C598" s="152"/>
      <c r="D598" s="152"/>
      <c r="E598" s="152"/>
      <c r="F598" s="62"/>
      <c r="G598" s="62"/>
      <c r="I598" s="152"/>
      <c r="K598" s="152"/>
      <c r="L598" s="152"/>
      <c r="M598" s="152"/>
      <c r="N598" s="152"/>
      <c r="O598" s="63"/>
      <c r="P598" s="152"/>
      <c r="Q598" s="152"/>
      <c r="S598" s="205"/>
      <c r="T598" s="205"/>
      <c r="U598" s="205"/>
      <c r="V598" s="39"/>
      <c r="W598" s="39"/>
      <c r="X598" s="39"/>
      <c r="Y598" s="39"/>
      <c r="AD598" s="191"/>
      <c r="AE598" s="191"/>
      <c r="AF598" s="260"/>
      <c r="AG598" s="191"/>
      <c r="AH598" s="191"/>
      <c r="AI598" s="260"/>
      <c r="AR598" s="68"/>
      <c r="AS598" s="68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D598" s="95"/>
      <c r="CE598" s="95"/>
      <c r="CF598" s="95"/>
    </row>
    <row r="599" spans="1:84" s="43" customFormat="1" x14ac:dyDescent="0.25">
      <c r="A599" s="152"/>
      <c r="B599" s="152"/>
      <c r="C599" s="152"/>
      <c r="D599" s="152"/>
      <c r="E599" s="152"/>
      <c r="F599" s="62"/>
      <c r="G599" s="62"/>
      <c r="I599" s="152"/>
      <c r="K599" s="152"/>
      <c r="L599" s="152"/>
      <c r="M599" s="152"/>
      <c r="N599" s="152"/>
      <c r="O599" s="63"/>
      <c r="P599" s="152"/>
      <c r="Q599" s="152"/>
      <c r="S599" s="205"/>
      <c r="T599" s="205"/>
      <c r="U599" s="205"/>
      <c r="V599" s="39"/>
      <c r="W599" s="39"/>
      <c r="X599" s="39"/>
      <c r="Y599" s="39"/>
      <c r="AD599" s="191"/>
      <c r="AE599" s="191"/>
      <c r="AF599" s="260"/>
      <c r="AG599" s="191"/>
      <c r="AH599" s="191"/>
      <c r="AI599" s="260"/>
      <c r="AR599" s="68"/>
      <c r="AS599" s="68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D599" s="95"/>
      <c r="CE599" s="95"/>
      <c r="CF599" s="95"/>
    </row>
    <row r="600" spans="1:84" s="43" customFormat="1" x14ac:dyDescent="0.25">
      <c r="A600" s="152"/>
      <c r="B600" s="152"/>
      <c r="C600" s="152"/>
      <c r="D600" s="152"/>
      <c r="E600" s="152"/>
      <c r="F600" s="62"/>
      <c r="G600" s="62"/>
      <c r="I600" s="152"/>
      <c r="K600" s="152"/>
      <c r="L600" s="152"/>
      <c r="M600" s="152"/>
      <c r="N600" s="152"/>
      <c r="O600" s="63"/>
      <c r="P600" s="152"/>
      <c r="Q600" s="152"/>
      <c r="S600" s="205"/>
      <c r="T600" s="205"/>
      <c r="U600" s="205"/>
      <c r="V600" s="39"/>
      <c r="W600" s="39"/>
      <c r="X600" s="39"/>
      <c r="Y600" s="39"/>
      <c r="AD600" s="191"/>
      <c r="AE600" s="191"/>
      <c r="AF600" s="260"/>
      <c r="AG600" s="191"/>
      <c r="AH600" s="191"/>
      <c r="AI600" s="260"/>
      <c r="AR600" s="68"/>
      <c r="AS600" s="68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D600" s="95"/>
      <c r="CE600" s="95"/>
      <c r="CF600" s="95"/>
    </row>
    <row r="601" spans="1:84" s="43" customFormat="1" x14ac:dyDescent="0.25">
      <c r="A601" s="152"/>
      <c r="B601" s="152"/>
      <c r="C601" s="152"/>
      <c r="D601" s="152"/>
      <c r="E601" s="152"/>
      <c r="F601" s="62"/>
      <c r="G601" s="62"/>
      <c r="I601" s="152"/>
      <c r="K601" s="152"/>
      <c r="L601" s="152"/>
      <c r="M601" s="152"/>
      <c r="N601" s="152"/>
      <c r="O601" s="63"/>
      <c r="P601" s="152"/>
      <c r="Q601" s="152"/>
      <c r="S601" s="205"/>
      <c r="T601" s="205"/>
      <c r="U601" s="205"/>
      <c r="V601" s="39"/>
      <c r="W601" s="39"/>
      <c r="X601" s="39"/>
      <c r="Y601" s="39"/>
      <c r="AD601" s="191"/>
      <c r="AE601" s="191"/>
      <c r="AF601" s="260"/>
      <c r="AG601" s="191"/>
      <c r="AH601" s="191"/>
      <c r="AI601" s="260"/>
      <c r="AR601" s="68"/>
      <c r="AS601" s="68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D601" s="95"/>
      <c r="CE601" s="95"/>
      <c r="CF601" s="95"/>
    </row>
    <row r="602" spans="1:84" s="43" customFormat="1" x14ac:dyDescent="0.25">
      <c r="A602" s="152"/>
      <c r="B602" s="152"/>
      <c r="C602" s="152"/>
      <c r="D602" s="152"/>
      <c r="E602" s="152"/>
      <c r="F602" s="62"/>
      <c r="G602" s="62"/>
      <c r="I602" s="152"/>
      <c r="K602" s="152"/>
      <c r="L602" s="152"/>
      <c r="M602" s="152"/>
      <c r="N602" s="152"/>
      <c r="O602" s="63"/>
      <c r="P602" s="152"/>
      <c r="Q602" s="152"/>
      <c r="S602" s="205"/>
      <c r="T602" s="205"/>
      <c r="U602" s="205"/>
      <c r="V602" s="39"/>
      <c r="W602" s="39"/>
      <c r="X602" s="39"/>
      <c r="Y602" s="39"/>
      <c r="AD602" s="191"/>
      <c r="AE602" s="191"/>
      <c r="AF602" s="260"/>
      <c r="AG602" s="191"/>
      <c r="AH602" s="191"/>
      <c r="AI602" s="260"/>
      <c r="AR602" s="68"/>
      <c r="AS602" s="68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D602" s="95"/>
      <c r="CE602" s="95"/>
      <c r="CF602" s="95"/>
    </row>
    <row r="603" spans="1:84" s="43" customFormat="1" x14ac:dyDescent="0.25">
      <c r="A603" s="152"/>
      <c r="B603" s="152"/>
      <c r="C603" s="152"/>
      <c r="D603" s="152"/>
      <c r="E603" s="152"/>
      <c r="F603" s="62"/>
      <c r="G603" s="62"/>
      <c r="I603" s="152"/>
      <c r="K603" s="152"/>
      <c r="L603" s="152"/>
      <c r="M603" s="152"/>
      <c r="N603" s="152"/>
      <c r="O603" s="63"/>
      <c r="P603" s="152"/>
      <c r="Q603" s="152"/>
      <c r="S603" s="205"/>
      <c r="T603" s="205"/>
      <c r="U603" s="205"/>
      <c r="V603" s="39"/>
      <c r="W603" s="39"/>
      <c r="X603" s="39"/>
      <c r="Y603" s="39"/>
      <c r="AD603" s="191"/>
      <c r="AE603" s="191"/>
      <c r="AF603" s="260"/>
      <c r="AG603" s="191"/>
      <c r="AH603" s="191"/>
      <c r="AI603" s="260"/>
      <c r="AR603" s="68"/>
      <c r="AS603" s="68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D603" s="95"/>
      <c r="CE603" s="95"/>
      <c r="CF603" s="95"/>
    </row>
    <row r="604" spans="1:84" s="43" customFormat="1" x14ac:dyDescent="0.25">
      <c r="A604" s="152"/>
      <c r="B604" s="152"/>
      <c r="C604" s="152"/>
      <c r="D604" s="152"/>
      <c r="E604" s="152"/>
      <c r="F604" s="62"/>
      <c r="G604" s="62"/>
      <c r="I604" s="152"/>
      <c r="K604" s="152"/>
      <c r="L604" s="152"/>
      <c r="M604" s="152"/>
      <c r="N604" s="152"/>
      <c r="O604" s="63"/>
      <c r="P604" s="152"/>
      <c r="Q604" s="152"/>
      <c r="S604" s="205"/>
      <c r="T604" s="205"/>
      <c r="U604" s="205"/>
      <c r="V604" s="39"/>
      <c r="W604" s="39"/>
      <c r="X604" s="39"/>
      <c r="Y604" s="39"/>
      <c r="AD604" s="191"/>
      <c r="AE604" s="191"/>
      <c r="AF604" s="260"/>
      <c r="AG604" s="191"/>
      <c r="AH604" s="191"/>
      <c r="AI604" s="260"/>
      <c r="AR604" s="68"/>
      <c r="AS604" s="68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D604" s="95"/>
      <c r="CE604" s="95"/>
      <c r="CF604" s="95"/>
    </row>
    <row r="605" spans="1:84" s="43" customFormat="1" x14ac:dyDescent="0.25">
      <c r="A605" s="152"/>
      <c r="B605" s="152"/>
      <c r="C605" s="152"/>
      <c r="D605" s="152"/>
      <c r="E605" s="152"/>
      <c r="F605" s="62"/>
      <c r="G605" s="62"/>
      <c r="I605" s="152"/>
      <c r="K605" s="152"/>
      <c r="L605" s="152"/>
      <c r="M605" s="152"/>
      <c r="N605" s="152"/>
      <c r="O605" s="63"/>
      <c r="P605" s="152"/>
      <c r="Q605" s="152"/>
      <c r="S605" s="205"/>
      <c r="T605" s="205"/>
      <c r="U605" s="205"/>
      <c r="V605" s="39"/>
      <c r="W605" s="39"/>
      <c r="X605" s="39"/>
      <c r="Y605" s="39"/>
      <c r="AD605" s="191"/>
      <c r="AE605" s="191"/>
      <c r="AF605" s="260"/>
      <c r="AG605" s="191"/>
      <c r="AH605" s="191"/>
      <c r="AI605" s="260"/>
      <c r="AR605" s="68"/>
      <c r="AS605" s="68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D605" s="95"/>
      <c r="CE605" s="95"/>
      <c r="CF605" s="95"/>
    </row>
    <row r="606" spans="1:84" s="43" customFormat="1" x14ac:dyDescent="0.25">
      <c r="A606" s="152"/>
      <c r="B606" s="152"/>
      <c r="C606" s="152"/>
      <c r="D606" s="152"/>
      <c r="E606" s="152"/>
      <c r="F606" s="62"/>
      <c r="G606" s="62"/>
      <c r="I606" s="152"/>
      <c r="K606" s="152"/>
      <c r="L606" s="152"/>
      <c r="M606" s="152"/>
      <c r="N606" s="152"/>
      <c r="O606" s="63"/>
      <c r="P606" s="152"/>
      <c r="Q606" s="152"/>
      <c r="S606" s="205"/>
      <c r="T606" s="205"/>
      <c r="U606" s="205"/>
      <c r="V606" s="39"/>
      <c r="W606" s="39"/>
      <c r="X606" s="39"/>
      <c r="Y606" s="39"/>
      <c r="AD606" s="191"/>
      <c r="AE606" s="191"/>
      <c r="AF606" s="260"/>
      <c r="AG606" s="191"/>
      <c r="AH606" s="191"/>
      <c r="AI606" s="260"/>
      <c r="AR606" s="68"/>
      <c r="AS606" s="68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D606" s="95"/>
      <c r="CE606" s="95"/>
      <c r="CF606" s="95"/>
    </row>
    <row r="607" spans="1:84" s="43" customFormat="1" x14ac:dyDescent="0.25">
      <c r="A607" s="152"/>
      <c r="B607" s="152"/>
      <c r="C607" s="152"/>
      <c r="D607" s="152"/>
      <c r="E607" s="152"/>
      <c r="F607" s="62"/>
      <c r="G607" s="62"/>
      <c r="I607" s="152"/>
      <c r="K607" s="152"/>
      <c r="L607" s="152"/>
      <c r="M607" s="152"/>
      <c r="N607" s="152"/>
      <c r="O607" s="63"/>
      <c r="P607" s="152"/>
      <c r="Q607" s="152"/>
      <c r="S607" s="205"/>
      <c r="T607" s="205"/>
      <c r="U607" s="205"/>
      <c r="V607" s="39"/>
      <c r="W607" s="39"/>
      <c r="X607" s="39"/>
      <c r="Y607" s="39"/>
      <c r="AD607" s="191"/>
      <c r="AE607" s="191"/>
      <c r="AF607" s="260"/>
      <c r="AG607" s="191"/>
      <c r="AH607" s="191"/>
      <c r="AI607" s="260"/>
      <c r="AR607" s="68"/>
      <c r="AS607" s="68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D607" s="95"/>
      <c r="CE607" s="95"/>
      <c r="CF607" s="95"/>
    </row>
    <row r="608" spans="1:84" s="43" customFormat="1" x14ac:dyDescent="0.25">
      <c r="A608" s="152"/>
      <c r="B608" s="152"/>
      <c r="C608" s="152"/>
      <c r="D608" s="152"/>
      <c r="E608" s="152"/>
      <c r="F608" s="62"/>
      <c r="G608" s="62"/>
      <c r="I608" s="152"/>
      <c r="K608" s="152"/>
      <c r="L608" s="152"/>
      <c r="M608" s="152"/>
      <c r="N608" s="152"/>
      <c r="O608" s="63"/>
      <c r="P608" s="152"/>
      <c r="Q608" s="152"/>
      <c r="S608" s="205"/>
      <c r="T608" s="205"/>
      <c r="U608" s="205"/>
      <c r="V608" s="39"/>
      <c r="W608" s="39"/>
      <c r="X608" s="39"/>
      <c r="Y608" s="39"/>
      <c r="AD608" s="191"/>
      <c r="AE608" s="191"/>
      <c r="AF608" s="260"/>
      <c r="AG608" s="191"/>
      <c r="AH608" s="191"/>
      <c r="AI608" s="260"/>
      <c r="AR608" s="68"/>
      <c r="AS608" s="68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D608" s="95"/>
      <c r="CE608" s="95"/>
      <c r="CF608" s="95"/>
    </row>
    <row r="609" spans="1:84" s="43" customFormat="1" x14ac:dyDescent="0.25">
      <c r="A609" s="152"/>
      <c r="B609" s="152"/>
      <c r="C609" s="152"/>
      <c r="D609" s="152"/>
      <c r="E609" s="152"/>
      <c r="F609" s="62"/>
      <c r="G609" s="62"/>
      <c r="I609" s="152"/>
      <c r="K609" s="152"/>
      <c r="L609" s="152"/>
      <c r="M609" s="152"/>
      <c r="N609" s="152"/>
      <c r="O609" s="63"/>
      <c r="P609" s="152"/>
      <c r="Q609" s="152"/>
      <c r="S609" s="205"/>
      <c r="T609" s="205"/>
      <c r="U609" s="205"/>
      <c r="V609" s="39"/>
      <c r="W609" s="39"/>
      <c r="X609" s="39"/>
      <c r="Y609" s="39"/>
      <c r="AD609" s="191"/>
      <c r="AE609" s="191"/>
      <c r="AF609" s="260"/>
      <c r="AG609" s="191"/>
      <c r="AH609" s="191"/>
      <c r="AI609" s="260"/>
      <c r="AR609" s="68"/>
      <c r="AS609" s="68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D609" s="95"/>
      <c r="CE609" s="95"/>
      <c r="CF609" s="95"/>
    </row>
    <row r="610" spans="1:84" s="43" customFormat="1" x14ac:dyDescent="0.25">
      <c r="A610" s="152"/>
      <c r="B610" s="152"/>
      <c r="C610" s="152"/>
      <c r="D610" s="152"/>
      <c r="E610" s="152"/>
      <c r="F610" s="62"/>
      <c r="G610" s="62"/>
      <c r="I610" s="152"/>
      <c r="K610" s="152"/>
      <c r="L610" s="152"/>
      <c r="M610" s="152"/>
      <c r="N610" s="152"/>
      <c r="O610" s="63"/>
      <c r="P610" s="152"/>
      <c r="Q610" s="152"/>
      <c r="S610" s="205"/>
      <c r="T610" s="205"/>
      <c r="U610" s="205"/>
      <c r="V610" s="39"/>
      <c r="W610" s="39"/>
      <c r="X610" s="39"/>
      <c r="Y610" s="39"/>
      <c r="AD610" s="191"/>
      <c r="AE610" s="191"/>
      <c r="AF610" s="260"/>
      <c r="AG610" s="191"/>
      <c r="AH610" s="191"/>
      <c r="AI610" s="260"/>
      <c r="AR610" s="68"/>
      <c r="AS610" s="68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D610" s="95"/>
      <c r="CE610" s="95"/>
      <c r="CF610" s="95"/>
    </row>
    <row r="611" spans="1:84" s="43" customFormat="1" x14ac:dyDescent="0.25">
      <c r="A611" s="152"/>
      <c r="B611" s="152"/>
      <c r="C611" s="152"/>
      <c r="D611" s="152"/>
      <c r="E611" s="152"/>
      <c r="F611" s="62"/>
      <c r="G611" s="62"/>
      <c r="I611" s="152"/>
      <c r="K611" s="152"/>
      <c r="L611" s="152"/>
      <c r="M611" s="152"/>
      <c r="N611" s="152"/>
      <c r="O611" s="63"/>
      <c r="P611" s="152"/>
      <c r="Q611" s="152"/>
      <c r="S611" s="205"/>
      <c r="T611" s="205"/>
      <c r="U611" s="205"/>
      <c r="V611" s="39"/>
      <c r="W611" s="39"/>
      <c r="X611" s="39"/>
      <c r="Y611" s="39"/>
      <c r="AD611" s="191"/>
      <c r="AE611" s="191"/>
      <c r="AF611" s="260"/>
      <c r="AG611" s="191"/>
      <c r="AH611" s="191"/>
      <c r="AI611" s="260"/>
      <c r="AR611" s="68"/>
      <c r="AS611" s="68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D611" s="95"/>
      <c r="CE611" s="95"/>
      <c r="CF611" s="95"/>
    </row>
    <row r="612" spans="1:84" s="43" customFormat="1" x14ac:dyDescent="0.25">
      <c r="A612" s="152"/>
      <c r="B612" s="152"/>
      <c r="C612" s="152"/>
      <c r="D612" s="152"/>
      <c r="E612" s="152"/>
      <c r="F612" s="62"/>
      <c r="G612" s="62"/>
      <c r="I612" s="152"/>
      <c r="K612" s="152"/>
      <c r="L612" s="152"/>
      <c r="M612" s="152"/>
      <c r="N612" s="152"/>
      <c r="O612" s="63"/>
      <c r="P612" s="152"/>
      <c r="Q612" s="152"/>
      <c r="S612" s="205"/>
      <c r="T612" s="205"/>
      <c r="U612" s="205"/>
      <c r="V612" s="39"/>
      <c r="W612" s="39"/>
      <c r="X612" s="39"/>
      <c r="Y612" s="39"/>
      <c r="AD612" s="191"/>
      <c r="AE612" s="191"/>
      <c r="AF612" s="260"/>
      <c r="AG612" s="191"/>
      <c r="AH612" s="191"/>
      <c r="AI612" s="260"/>
      <c r="AR612" s="68"/>
      <c r="AS612" s="68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D612" s="95"/>
      <c r="CE612" s="95"/>
      <c r="CF612" s="95"/>
    </row>
    <row r="613" spans="1:84" s="43" customFormat="1" x14ac:dyDescent="0.25">
      <c r="A613" s="152"/>
      <c r="B613" s="152"/>
      <c r="C613" s="152"/>
      <c r="D613" s="152"/>
      <c r="E613" s="152"/>
      <c r="F613" s="62"/>
      <c r="G613" s="62"/>
      <c r="I613" s="152"/>
      <c r="K613" s="152"/>
      <c r="L613" s="152"/>
      <c r="M613" s="152"/>
      <c r="N613" s="152"/>
      <c r="O613" s="63"/>
      <c r="P613" s="152"/>
      <c r="Q613" s="152"/>
      <c r="S613" s="205"/>
      <c r="T613" s="205"/>
      <c r="U613" s="205"/>
      <c r="V613" s="39"/>
      <c r="W613" s="39"/>
      <c r="X613" s="39"/>
      <c r="Y613" s="39"/>
      <c r="AD613" s="191"/>
      <c r="AE613" s="191"/>
      <c r="AF613" s="260"/>
      <c r="AG613" s="191"/>
      <c r="AH613" s="191"/>
      <c r="AI613" s="260"/>
      <c r="AR613" s="68"/>
      <c r="AS613" s="68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D613" s="95"/>
      <c r="CE613" s="95"/>
      <c r="CF613" s="95"/>
    </row>
    <row r="614" spans="1:84" s="43" customFormat="1" x14ac:dyDescent="0.25">
      <c r="A614" s="152"/>
      <c r="B614" s="152"/>
      <c r="C614" s="152"/>
      <c r="D614" s="152"/>
      <c r="E614" s="152"/>
      <c r="F614" s="62"/>
      <c r="G614" s="62"/>
      <c r="I614" s="152"/>
      <c r="K614" s="152"/>
      <c r="L614" s="152"/>
      <c r="M614" s="152"/>
      <c r="N614" s="152"/>
      <c r="O614" s="63"/>
      <c r="P614" s="152"/>
      <c r="Q614" s="152"/>
      <c r="S614" s="205"/>
      <c r="T614" s="205"/>
      <c r="U614" s="205"/>
      <c r="V614" s="39"/>
      <c r="W614" s="39"/>
      <c r="X614" s="39"/>
      <c r="Y614" s="39"/>
      <c r="AD614" s="191"/>
      <c r="AE614" s="191"/>
      <c r="AF614" s="260"/>
      <c r="AG614" s="191"/>
      <c r="AH614" s="191"/>
      <c r="AI614" s="260"/>
      <c r="AR614" s="68"/>
      <c r="AS614" s="68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D614" s="95"/>
      <c r="CE614" s="95"/>
      <c r="CF614" s="95"/>
    </row>
    <row r="615" spans="1:84" s="43" customFormat="1" x14ac:dyDescent="0.25">
      <c r="A615" s="152"/>
      <c r="B615" s="152"/>
      <c r="C615" s="152"/>
      <c r="D615" s="152"/>
      <c r="E615" s="152"/>
      <c r="F615" s="62"/>
      <c r="G615" s="62"/>
      <c r="I615" s="152"/>
      <c r="K615" s="152"/>
      <c r="L615" s="152"/>
      <c r="M615" s="152"/>
      <c r="N615" s="152"/>
      <c r="O615" s="63"/>
      <c r="P615" s="152"/>
      <c r="Q615" s="152"/>
      <c r="S615" s="205"/>
      <c r="T615" s="205"/>
      <c r="U615" s="205"/>
      <c r="V615" s="39"/>
      <c r="W615" s="39"/>
      <c r="X615" s="39"/>
      <c r="Y615" s="39"/>
      <c r="AD615" s="191"/>
      <c r="AE615" s="191"/>
      <c r="AF615" s="260"/>
      <c r="AG615" s="191"/>
      <c r="AH615" s="191"/>
      <c r="AI615" s="260"/>
      <c r="AR615" s="68"/>
      <c r="AS615" s="68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D615" s="95"/>
      <c r="CE615" s="95"/>
      <c r="CF615" s="95"/>
    </row>
    <row r="616" spans="1:84" s="43" customFormat="1" x14ac:dyDescent="0.25">
      <c r="A616" s="152"/>
      <c r="B616" s="152"/>
      <c r="C616" s="152"/>
      <c r="D616" s="152"/>
      <c r="E616" s="152"/>
      <c r="F616" s="62"/>
      <c r="G616" s="62"/>
      <c r="I616" s="152"/>
      <c r="K616" s="152"/>
      <c r="L616" s="152"/>
      <c r="M616" s="152"/>
      <c r="N616" s="152"/>
      <c r="O616" s="63"/>
      <c r="P616" s="152"/>
      <c r="Q616" s="152"/>
      <c r="S616" s="205"/>
      <c r="T616" s="205"/>
      <c r="U616" s="205"/>
      <c r="V616" s="39"/>
      <c r="W616" s="39"/>
      <c r="X616" s="39"/>
      <c r="Y616" s="39"/>
      <c r="AD616" s="191"/>
      <c r="AE616" s="191"/>
      <c r="AF616" s="260"/>
      <c r="AG616" s="191"/>
      <c r="AH616" s="191"/>
      <c r="AI616" s="260"/>
      <c r="AR616" s="68"/>
      <c r="AS616" s="68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D616" s="95"/>
      <c r="CE616" s="95"/>
      <c r="CF616" s="95"/>
    </row>
    <row r="617" spans="1:84" s="43" customFormat="1" x14ac:dyDescent="0.25">
      <c r="A617" s="152"/>
      <c r="B617" s="152"/>
      <c r="C617" s="152"/>
      <c r="D617" s="152"/>
      <c r="E617" s="152"/>
      <c r="F617" s="62"/>
      <c r="G617" s="62"/>
      <c r="I617" s="152"/>
      <c r="K617" s="152"/>
      <c r="L617" s="152"/>
      <c r="M617" s="152"/>
      <c r="N617" s="152"/>
      <c r="O617" s="63"/>
      <c r="P617" s="152"/>
      <c r="Q617" s="152"/>
      <c r="S617" s="205"/>
      <c r="T617" s="205"/>
      <c r="U617" s="205"/>
      <c r="V617" s="39"/>
      <c r="W617" s="39"/>
      <c r="X617" s="39"/>
      <c r="Y617" s="39"/>
      <c r="AD617" s="191"/>
      <c r="AE617" s="191"/>
      <c r="AF617" s="260"/>
      <c r="AG617" s="191"/>
      <c r="AH617" s="191"/>
      <c r="AI617" s="260"/>
      <c r="AR617" s="68"/>
      <c r="AS617" s="68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D617" s="95"/>
      <c r="CE617" s="95"/>
      <c r="CF617" s="95"/>
    </row>
    <row r="618" spans="1:84" s="43" customFormat="1" x14ac:dyDescent="0.25">
      <c r="A618" s="152"/>
      <c r="B618" s="152"/>
      <c r="C618" s="152"/>
      <c r="D618" s="152"/>
      <c r="E618" s="152"/>
      <c r="F618" s="62"/>
      <c r="G618" s="62"/>
      <c r="I618" s="152"/>
      <c r="K618" s="152"/>
      <c r="L618" s="152"/>
      <c r="M618" s="152"/>
      <c r="N618" s="152"/>
      <c r="O618" s="63"/>
      <c r="P618" s="152"/>
      <c r="Q618" s="152"/>
      <c r="S618" s="205"/>
      <c r="T618" s="205"/>
      <c r="U618" s="205"/>
      <c r="V618" s="39"/>
      <c r="W618" s="39"/>
      <c r="X618" s="39"/>
      <c r="Y618" s="39"/>
      <c r="AD618" s="191"/>
      <c r="AE618" s="191"/>
      <c r="AF618" s="260"/>
      <c r="AG618" s="191"/>
      <c r="AH618" s="191"/>
      <c r="AI618" s="260"/>
      <c r="AR618" s="68"/>
      <c r="AS618" s="68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D618" s="95"/>
      <c r="CE618" s="95"/>
      <c r="CF618" s="95"/>
    </row>
    <row r="619" spans="1:84" s="43" customFormat="1" x14ac:dyDescent="0.25">
      <c r="A619" s="152"/>
      <c r="B619" s="152"/>
      <c r="C619" s="152"/>
      <c r="D619" s="152"/>
      <c r="E619" s="152"/>
      <c r="F619" s="62"/>
      <c r="G619" s="62"/>
      <c r="I619" s="152"/>
      <c r="K619" s="152"/>
      <c r="L619" s="152"/>
      <c r="M619" s="152"/>
      <c r="N619" s="152"/>
      <c r="O619" s="63"/>
      <c r="P619" s="152"/>
      <c r="Q619" s="152"/>
      <c r="S619" s="205"/>
      <c r="T619" s="205"/>
      <c r="U619" s="205"/>
      <c r="V619" s="39"/>
      <c r="W619" s="39"/>
      <c r="X619" s="39"/>
      <c r="Y619" s="39"/>
      <c r="AD619" s="191"/>
      <c r="AE619" s="191"/>
      <c r="AF619" s="260"/>
      <c r="AG619" s="191"/>
      <c r="AH619" s="191"/>
      <c r="AI619" s="260"/>
      <c r="AR619" s="68"/>
      <c r="AS619" s="68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D619" s="95"/>
      <c r="CE619" s="95"/>
      <c r="CF619" s="95"/>
    </row>
    <row r="620" spans="1:84" s="43" customFormat="1" x14ac:dyDescent="0.25">
      <c r="A620" s="152"/>
      <c r="B620" s="152"/>
      <c r="C620" s="152"/>
      <c r="D620" s="152"/>
      <c r="E620" s="152"/>
      <c r="F620" s="62"/>
      <c r="G620" s="62"/>
      <c r="I620" s="152"/>
      <c r="K620" s="152"/>
      <c r="L620" s="152"/>
      <c r="M620" s="152"/>
      <c r="N620" s="152"/>
      <c r="O620" s="63"/>
      <c r="P620" s="152"/>
      <c r="Q620" s="152"/>
      <c r="S620" s="205"/>
      <c r="T620" s="205"/>
      <c r="U620" s="205"/>
      <c r="V620" s="39"/>
      <c r="W620" s="39"/>
      <c r="X620" s="39"/>
      <c r="Y620" s="39"/>
      <c r="AD620" s="191"/>
      <c r="AE620" s="191"/>
      <c r="AF620" s="260"/>
      <c r="AG620" s="191"/>
      <c r="AH620" s="191"/>
      <c r="AI620" s="260"/>
      <c r="AR620" s="68"/>
      <c r="AS620" s="68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D620" s="95"/>
      <c r="CE620" s="95"/>
      <c r="CF620" s="95"/>
    </row>
    <row r="621" spans="1:84" s="43" customFormat="1" x14ac:dyDescent="0.25">
      <c r="A621" s="152"/>
      <c r="B621" s="152"/>
      <c r="C621" s="152"/>
      <c r="D621" s="152"/>
      <c r="E621" s="152"/>
      <c r="F621" s="62"/>
      <c r="G621" s="62"/>
      <c r="I621" s="152"/>
      <c r="K621" s="152"/>
      <c r="L621" s="152"/>
      <c r="M621" s="152"/>
      <c r="N621" s="152"/>
      <c r="O621" s="63"/>
      <c r="P621" s="152"/>
      <c r="Q621" s="152"/>
      <c r="S621" s="205"/>
      <c r="T621" s="205"/>
      <c r="U621" s="205"/>
      <c r="V621" s="39"/>
      <c r="W621" s="39"/>
      <c r="X621" s="39"/>
      <c r="Y621" s="39"/>
      <c r="AD621" s="191"/>
      <c r="AE621" s="191"/>
      <c r="AF621" s="260"/>
      <c r="AG621" s="191"/>
      <c r="AH621" s="191"/>
      <c r="AI621" s="260"/>
      <c r="AR621" s="68"/>
      <c r="AS621" s="68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D621" s="95"/>
      <c r="CE621" s="95"/>
      <c r="CF621" s="95"/>
    </row>
    <row r="622" spans="1:84" s="43" customFormat="1" x14ac:dyDescent="0.25">
      <c r="A622" s="152"/>
      <c r="B622" s="152"/>
      <c r="C622" s="152"/>
      <c r="D622" s="152"/>
      <c r="E622" s="152"/>
      <c r="F622" s="62"/>
      <c r="G622" s="62"/>
      <c r="I622" s="152"/>
      <c r="K622" s="152"/>
      <c r="L622" s="152"/>
      <c r="M622" s="152"/>
      <c r="N622" s="152"/>
      <c r="O622" s="63"/>
      <c r="P622" s="152"/>
      <c r="Q622" s="152"/>
      <c r="S622" s="205"/>
      <c r="T622" s="205"/>
      <c r="U622" s="205"/>
      <c r="V622" s="39"/>
      <c r="W622" s="39"/>
      <c r="X622" s="39"/>
      <c r="Y622" s="39"/>
      <c r="AD622" s="191"/>
      <c r="AE622" s="191"/>
      <c r="AF622" s="260"/>
      <c r="AG622" s="191"/>
      <c r="AH622" s="191"/>
      <c r="AI622" s="260"/>
      <c r="AR622" s="68"/>
      <c r="AS622" s="68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D622" s="95"/>
      <c r="CE622" s="95"/>
      <c r="CF622" s="95"/>
    </row>
    <row r="623" spans="1:84" s="43" customFormat="1" x14ac:dyDescent="0.25">
      <c r="A623" s="152"/>
      <c r="B623" s="152"/>
      <c r="C623" s="152"/>
      <c r="D623" s="152"/>
      <c r="E623" s="152"/>
      <c r="F623" s="62"/>
      <c r="G623" s="62"/>
      <c r="I623" s="152"/>
      <c r="K623" s="152"/>
      <c r="L623" s="152"/>
      <c r="M623" s="152"/>
      <c r="N623" s="152"/>
      <c r="O623" s="63"/>
      <c r="P623" s="152"/>
      <c r="Q623" s="152"/>
      <c r="S623" s="205"/>
      <c r="T623" s="205"/>
      <c r="U623" s="205"/>
      <c r="V623" s="39"/>
      <c r="W623" s="39"/>
      <c r="X623" s="39"/>
      <c r="Y623" s="39"/>
      <c r="AD623" s="191"/>
      <c r="AE623" s="191"/>
      <c r="AF623" s="260"/>
      <c r="AG623" s="191"/>
      <c r="AH623" s="191"/>
      <c r="AI623" s="260"/>
      <c r="AR623" s="68"/>
      <c r="AS623" s="68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D623" s="95"/>
      <c r="CE623" s="95"/>
      <c r="CF623" s="95"/>
    </row>
    <row r="624" spans="1:84" s="43" customFormat="1" x14ac:dyDescent="0.25">
      <c r="A624" s="152"/>
      <c r="B624" s="152"/>
      <c r="C624" s="152"/>
      <c r="D624" s="152"/>
      <c r="E624" s="152"/>
      <c r="F624" s="62"/>
      <c r="G624" s="62"/>
      <c r="I624" s="152"/>
      <c r="K624" s="152"/>
      <c r="L624" s="152"/>
      <c r="M624" s="152"/>
      <c r="N624" s="152"/>
      <c r="O624" s="63"/>
      <c r="P624" s="152"/>
      <c r="Q624" s="152"/>
      <c r="S624" s="205"/>
      <c r="T624" s="205"/>
      <c r="U624" s="205"/>
      <c r="V624" s="39"/>
      <c r="W624" s="39"/>
      <c r="X624" s="39"/>
      <c r="Y624" s="39"/>
      <c r="AD624" s="191"/>
      <c r="AE624" s="191"/>
      <c r="AF624" s="260"/>
      <c r="AG624" s="191"/>
      <c r="AH624" s="191"/>
      <c r="AI624" s="260"/>
      <c r="AR624" s="68"/>
      <c r="AS624" s="68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D624" s="95"/>
      <c r="CE624" s="95"/>
      <c r="CF624" s="95"/>
    </row>
    <row r="625" spans="1:84" s="43" customFormat="1" x14ac:dyDescent="0.25">
      <c r="A625" s="152"/>
      <c r="B625" s="152"/>
      <c r="C625" s="152"/>
      <c r="D625" s="152"/>
      <c r="E625" s="152"/>
      <c r="F625" s="62"/>
      <c r="G625" s="62"/>
      <c r="I625" s="152"/>
      <c r="K625" s="152"/>
      <c r="L625" s="152"/>
      <c r="M625" s="152"/>
      <c r="N625" s="152"/>
      <c r="O625" s="63"/>
      <c r="P625" s="152"/>
      <c r="Q625" s="152"/>
      <c r="S625" s="205"/>
      <c r="T625" s="205"/>
      <c r="U625" s="205"/>
      <c r="V625" s="39"/>
      <c r="W625" s="39"/>
      <c r="X625" s="39"/>
      <c r="Y625" s="39"/>
      <c r="AD625" s="191"/>
      <c r="AE625" s="191"/>
      <c r="AF625" s="260"/>
      <c r="AG625" s="191"/>
      <c r="AH625" s="191"/>
      <c r="AI625" s="260"/>
      <c r="AR625" s="68"/>
      <c r="AS625" s="68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D625" s="95"/>
      <c r="CE625" s="95"/>
      <c r="CF625" s="95"/>
    </row>
    <row r="626" spans="1:84" s="43" customFormat="1" x14ac:dyDescent="0.25">
      <c r="A626" s="152"/>
      <c r="B626" s="152"/>
      <c r="C626" s="152"/>
      <c r="D626" s="152"/>
      <c r="E626" s="152"/>
      <c r="F626" s="62"/>
      <c r="G626" s="62"/>
      <c r="I626" s="152"/>
      <c r="K626" s="152"/>
      <c r="L626" s="152"/>
      <c r="M626" s="152"/>
      <c r="N626" s="152"/>
      <c r="O626" s="63"/>
      <c r="P626" s="152"/>
      <c r="Q626" s="152"/>
      <c r="S626" s="205"/>
      <c r="T626" s="205"/>
      <c r="U626" s="205"/>
      <c r="V626" s="39"/>
      <c r="W626" s="39"/>
      <c r="X626" s="39"/>
      <c r="Y626" s="39"/>
      <c r="AD626" s="191"/>
      <c r="AE626" s="191"/>
      <c r="AF626" s="260"/>
      <c r="AG626" s="191"/>
      <c r="AH626" s="191"/>
      <c r="AI626" s="260"/>
      <c r="AR626" s="68"/>
      <c r="AS626" s="68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D626" s="95"/>
      <c r="CE626" s="95"/>
      <c r="CF626" s="95"/>
    </row>
    <row r="627" spans="1:84" s="43" customFormat="1" x14ac:dyDescent="0.25">
      <c r="A627" s="152"/>
      <c r="B627" s="152"/>
      <c r="C627" s="152"/>
      <c r="D627" s="152"/>
      <c r="E627" s="152"/>
      <c r="F627" s="62"/>
      <c r="G627" s="62"/>
      <c r="I627" s="152"/>
      <c r="K627" s="152"/>
      <c r="L627" s="152"/>
      <c r="M627" s="152"/>
      <c r="N627" s="152"/>
      <c r="O627" s="63"/>
      <c r="P627" s="152"/>
      <c r="Q627" s="152"/>
      <c r="S627" s="205"/>
      <c r="T627" s="205"/>
      <c r="U627" s="205"/>
      <c r="V627" s="39"/>
      <c r="W627" s="39"/>
      <c r="X627" s="39"/>
      <c r="Y627" s="39"/>
      <c r="AD627" s="191"/>
      <c r="AE627" s="191"/>
      <c r="AF627" s="260"/>
      <c r="AG627" s="191"/>
      <c r="AH627" s="191"/>
      <c r="AI627" s="260"/>
      <c r="AR627" s="68"/>
      <c r="AS627" s="68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D627" s="95"/>
      <c r="CE627" s="95"/>
      <c r="CF627" s="95"/>
    </row>
    <row r="628" spans="1:84" s="43" customFormat="1" x14ac:dyDescent="0.25">
      <c r="A628" s="152"/>
      <c r="B628" s="152"/>
      <c r="C628" s="152"/>
      <c r="D628" s="152"/>
      <c r="E628" s="152"/>
      <c r="F628" s="62"/>
      <c r="G628" s="62"/>
      <c r="I628" s="152"/>
      <c r="K628" s="152"/>
      <c r="L628" s="152"/>
      <c r="M628" s="152"/>
      <c r="N628" s="152"/>
      <c r="O628" s="63"/>
      <c r="P628" s="152"/>
      <c r="Q628" s="152"/>
      <c r="S628" s="205"/>
      <c r="T628" s="205"/>
      <c r="U628" s="205"/>
      <c r="V628" s="39"/>
      <c r="W628" s="39"/>
      <c r="X628" s="39"/>
      <c r="Y628" s="39"/>
      <c r="AD628" s="191"/>
      <c r="AE628" s="191"/>
      <c r="AF628" s="260"/>
      <c r="AG628" s="191"/>
      <c r="AH628" s="191"/>
      <c r="AI628" s="260"/>
      <c r="AR628" s="68"/>
      <c r="AS628" s="68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D628" s="95"/>
      <c r="CE628" s="95"/>
      <c r="CF628" s="95"/>
    </row>
    <row r="629" spans="1:84" s="43" customFormat="1" x14ac:dyDescent="0.25">
      <c r="A629" s="152"/>
      <c r="B629" s="152"/>
      <c r="C629" s="152"/>
      <c r="D629" s="152"/>
      <c r="E629" s="152"/>
      <c r="F629" s="62"/>
      <c r="G629" s="62"/>
      <c r="I629" s="152"/>
      <c r="K629" s="152"/>
      <c r="L629" s="152"/>
      <c r="M629" s="152"/>
      <c r="N629" s="152"/>
      <c r="O629" s="63"/>
      <c r="P629" s="152"/>
      <c r="Q629" s="152"/>
      <c r="S629" s="205"/>
      <c r="T629" s="205"/>
      <c r="U629" s="205"/>
      <c r="V629" s="39"/>
      <c r="W629" s="39"/>
      <c r="X629" s="39"/>
      <c r="Y629" s="39"/>
      <c r="AD629" s="191"/>
      <c r="AE629" s="191"/>
      <c r="AF629" s="260"/>
      <c r="AG629" s="191"/>
      <c r="AH629" s="191"/>
      <c r="AI629" s="260"/>
      <c r="AR629" s="68"/>
      <c r="AS629" s="68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D629" s="95"/>
      <c r="CE629" s="95"/>
      <c r="CF629" s="95"/>
    </row>
    <row r="630" spans="1:84" s="43" customFormat="1" x14ac:dyDescent="0.25">
      <c r="A630" s="152"/>
      <c r="B630" s="152"/>
      <c r="C630" s="152"/>
      <c r="D630" s="152"/>
      <c r="E630" s="152"/>
      <c r="F630" s="62"/>
      <c r="G630" s="62"/>
      <c r="I630" s="152"/>
      <c r="K630" s="152"/>
      <c r="L630" s="152"/>
      <c r="M630" s="152"/>
      <c r="N630" s="152"/>
      <c r="O630" s="63"/>
      <c r="P630" s="152"/>
      <c r="Q630" s="152"/>
      <c r="S630" s="205"/>
      <c r="T630" s="205"/>
      <c r="U630" s="205"/>
      <c r="V630" s="39"/>
      <c r="W630" s="39"/>
      <c r="X630" s="39"/>
      <c r="Y630" s="39"/>
      <c r="AD630" s="191"/>
      <c r="AE630" s="191"/>
      <c r="AF630" s="260"/>
      <c r="AG630" s="191"/>
      <c r="AH630" s="191"/>
      <c r="AI630" s="260"/>
      <c r="AR630" s="68"/>
      <c r="AS630" s="68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D630" s="95"/>
      <c r="CE630" s="95"/>
      <c r="CF630" s="95"/>
    </row>
    <row r="631" spans="1:84" s="43" customFormat="1" x14ac:dyDescent="0.25">
      <c r="A631" s="152"/>
      <c r="B631" s="152"/>
      <c r="C631" s="152"/>
      <c r="D631" s="152"/>
      <c r="E631" s="152"/>
      <c r="F631" s="62"/>
      <c r="G631" s="62"/>
      <c r="I631" s="152"/>
      <c r="K631" s="152"/>
      <c r="L631" s="152"/>
      <c r="M631" s="152"/>
      <c r="N631" s="152"/>
      <c r="O631" s="63"/>
      <c r="P631" s="152"/>
      <c r="Q631" s="152"/>
      <c r="S631" s="205"/>
      <c r="T631" s="205"/>
      <c r="U631" s="205"/>
      <c r="V631" s="39"/>
      <c r="W631" s="39"/>
      <c r="X631" s="39"/>
      <c r="Y631" s="39"/>
      <c r="AD631" s="191"/>
      <c r="AE631" s="191"/>
      <c r="AF631" s="260"/>
      <c r="AG631" s="191"/>
      <c r="AH631" s="191"/>
      <c r="AI631" s="260"/>
      <c r="AR631" s="68"/>
      <c r="AS631" s="68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D631" s="95"/>
      <c r="CE631" s="95"/>
      <c r="CF631" s="95"/>
    </row>
    <row r="632" spans="1:84" s="43" customFormat="1" x14ac:dyDescent="0.25">
      <c r="A632" s="152"/>
      <c r="B632" s="152"/>
      <c r="C632" s="152"/>
      <c r="D632" s="152"/>
      <c r="E632" s="152"/>
      <c r="F632" s="62"/>
      <c r="G632" s="62"/>
      <c r="I632" s="152"/>
      <c r="K632" s="152"/>
      <c r="L632" s="152"/>
      <c r="M632" s="152"/>
      <c r="N632" s="152"/>
      <c r="O632" s="63"/>
      <c r="P632" s="152"/>
      <c r="Q632" s="152"/>
      <c r="S632" s="205"/>
      <c r="T632" s="205"/>
      <c r="U632" s="205"/>
      <c r="V632" s="39"/>
      <c r="W632" s="39"/>
      <c r="X632" s="39"/>
      <c r="Y632" s="39"/>
      <c r="AD632" s="191"/>
      <c r="AE632" s="191"/>
      <c r="AF632" s="260"/>
      <c r="AG632" s="191"/>
      <c r="AH632" s="191"/>
      <c r="AI632" s="260"/>
      <c r="AR632" s="68"/>
      <c r="AS632" s="68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D632" s="95"/>
      <c r="CE632" s="95"/>
      <c r="CF632" s="95"/>
    </row>
    <row r="633" spans="1:84" s="43" customFormat="1" x14ac:dyDescent="0.25">
      <c r="A633" s="152"/>
      <c r="B633" s="152"/>
      <c r="C633" s="152"/>
      <c r="D633" s="152"/>
      <c r="E633" s="152"/>
      <c r="F633" s="62"/>
      <c r="G633" s="62"/>
      <c r="I633" s="152"/>
      <c r="K633" s="152"/>
      <c r="L633" s="152"/>
      <c r="M633" s="152"/>
      <c r="N633" s="152"/>
      <c r="O633" s="63"/>
      <c r="P633" s="152"/>
      <c r="Q633" s="152"/>
      <c r="S633" s="205"/>
      <c r="T633" s="205"/>
      <c r="U633" s="205"/>
      <c r="V633" s="39"/>
      <c r="W633" s="39"/>
      <c r="X633" s="39"/>
      <c r="Y633" s="39"/>
      <c r="AD633" s="191"/>
      <c r="AE633" s="191"/>
      <c r="AF633" s="260"/>
      <c r="AG633" s="191"/>
      <c r="AH633" s="191"/>
      <c r="AI633" s="260"/>
      <c r="AR633" s="68"/>
      <c r="AS633" s="68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D633" s="95"/>
      <c r="CE633" s="95"/>
      <c r="CF633" s="95"/>
    </row>
    <row r="634" spans="1:84" s="43" customFormat="1" x14ac:dyDescent="0.25">
      <c r="A634" s="152"/>
      <c r="B634" s="152"/>
      <c r="C634" s="152"/>
      <c r="D634" s="152"/>
      <c r="E634" s="152"/>
      <c r="F634" s="62"/>
      <c r="G634" s="62"/>
      <c r="I634" s="152"/>
      <c r="K634" s="152"/>
      <c r="L634" s="152"/>
      <c r="M634" s="152"/>
      <c r="N634" s="152"/>
      <c r="O634" s="63"/>
      <c r="P634" s="152"/>
      <c r="Q634" s="152"/>
      <c r="S634" s="205"/>
      <c r="T634" s="205"/>
      <c r="U634" s="205"/>
      <c r="V634" s="39"/>
      <c r="W634" s="39"/>
      <c r="X634" s="39"/>
      <c r="Y634" s="39"/>
      <c r="AD634" s="191"/>
      <c r="AE634" s="191"/>
      <c r="AF634" s="260"/>
      <c r="AG634" s="191"/>
      <c r="AH634" s="191"/>
      <c r="AI634" s="260"/>
      <c r="AR634" s="68"/>
      <c r="AS634" s="68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D634" s="95"/>
      <c r="CE634" s="95"/>
      <c r="CF634" s="95"/>
    </row>
    <row r="635" spans="1:84" s="43" customFormat="1" x14ac:dyDescent="0.25">
      <c r="A635" s="152"/>
      <c r="B635" s="152"/>
      <c r="C635" s="152"/>
      <c r="D635" s="152"/>
      <c r="E635" s="152"/>
      <c r="F635" s="62"/>
      <c r="G635" s="62"/>
      <c r="I635" s="152"/>
      <c r="K635" s="152"/>
      <c r="L635" s="152"/>
      <c r="M635" s="152"/>
      <c r="N635" s="152"/>
      <c r="O635" s="63"/>
      <c r="P635" s="152"/>
      <c r="Q635" s="152"/>
      <c r="S635" s="205"/>
      <c r="T635" s="205"/>
      <c r="U635" s="205"/>
      <c r="V635" s="39"/>
      <c r="W635" s="39"/>
      <c r="X635" s="39"/>
      <c r="Y635" s="39"/>
      <c r="AD635" s="191"/>
      <c r="AE635" s="191"/>
      <c r="AF635" s="260"/>
      <c r="AG635" s="191"/>
      <c r="AH635" s="191"/>
      <c r="AI635" s="260"/>
      <c r="AR635" s="68"/>
      <c r="AS635" s="68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D635" s="95"/>
      <c r="CE635" s="95"/>
      <c r="CF635" s="95"/>
    </row>
    <row r="636" spans="1:84" s="43" customFormat="1" x14ac:dyDescent="0.25">
      <c r="A636" s="152"/>
      <c r="B636" s="152"/>
      <c r="C636" s="152"/>
      <c r="D636" s="152"/>
      <c r="E636" s="152"/>
      <c r="F636" s="62"/>
      <c r="G636" s="62"/>
      <c r="I636" s="152"/>
      <c r="K636" s="152"/>
      <c r="L636" s="152"/>
      <c r="M636" s="152"/>
      <c r="N636" s="152"/>
      <c r="O636" s="63"/>
      <c r="P636" s="152"/>
      <c r="Q636" s="152"/>
      <c r="S636" s="205"/>
      <c r="T636" s="205"/>
      <c r="U636" s="205"/>
      <c r="V636" s="39"/>
      <c r="W636" s="39"/>
      <c r="X636" s="39"/>
      <c r="Y636" s="39"/>
      <c r="AD636" s="191"/>
      <c r="AE636" s="191"/>
      <c r="AF636" s="260"/>
      <c r="AG636" s="191"/>
      <c r="AH636" s="191"/>
      <c r="AI636" s="260"/>
      <c r="AR636" s="68"/>
      <c r="AS636" s="68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D636" s="95"/>
      <c r="CE636" s="95"/>
      <c r="CF636" s="95"/>
    </row>
    <row r="637" spans="1:84" s="43" customFormat="1" x14ac:dyDescent="0.25">
      <c r="A637" s="152"/>
      <c r="B637" s="152"/>
      <c r="C637" s="152"/>
      <c r="D637" s="152"/>
      <c r="E637" s="152"/>
      <c r="F637" s="62"/>
      <c r="G637" s="62"/>
      <c r="I637" s="152"/>
      <c r="K637" s="152"/>
      <c r="L637" s="152"/>
      <c r="M637" s="152"/>
      <c r="N637" s="152"/>
      <c r="O637" s="63"/>
      <c r="P637" s="152"/>
      <c r="Q637" s="152"/>
      <c r="S637" s="205"/>
      <c r="T637" s="205"/>
      <c r="U637" s="205"/>
      <c r="V637" s="39"/>
      <c r="W637" s="39"/>
      <c r="X637" s="39"/>
      <c r="Y637" s="39"/>
      <c r="AD637" s="191"/>
      <c r="AE637" s="191"/>
      <c r="AF637" s="260"/>
      <c r="AG637" s="191"/>
      <c r="AH637" s="191"/>
      <c r="AI637" s="260"/>
      <c r="AR637" s="68"/>
      <c r="AS637" s="68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D637" s="95"/>
      <c r="CE637" s="95"/>
      <c r="CF637" s="95"/>
    </row>
    <row r="638" spans="1:84" s="43" customFormat="1" x14ac:dyDescent="0.25">
      <c r="A638" s="152"/>
      <c r="B638" s="152"/>
      <c r="C638" s="152"/>
      <c r="D638" s="152"/>
      <c r="E638" s="152"/>
      <c r="F638" s="62"/>
      <c r="G638" s="62"/>
      <c r="I638" s="152"/>
      <c r="K638" s="152"/>
      <c r="L638" s="152"/>
      <c r="M638" s="152"/>
      <c r="N638" s="152"/>
      <c r="O638" s="63"/>
      <c r="P638" s="152"/>
      <c r="Q638" s="152"/>
      <c r="S638" s="205"/>
      <c r="T638" s="205"/>
      <c r="U638" s="205"/>
      <c r="V638" s="39"/>
      <c r="W638" s="39"/>
      <c r="X638" s="39"/>
      <c r="Y638" s="39"/>
      <c r="AD638" s="191"/>
      <c r="AE638" s="191"/>
      <c r="AF638" s="260"/>
      <c r="AG638" s="191"/>
      <c r="AH638" s="191"/>
      <c r="AI638" s="260"/>
      <c r="AR638" s="68"/>
      <c r="AS638" s="68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D638" s="95"/>
      <c r="CE638" s="95"/>
      <c r="CF638" s="95"/>
    </row>
    <row r="639" spans="1:84" s="43" customFormat="1" x14ac:dyDescent="0.25">
      <c r="A639" s="152"/>
      <c r="B639" s="152"/>
      <c r="C639" s="152"/>
      <c r="D639" s="152"/>
      <c r="E639" s="152"/>
      <c r="F639" s="62"/>
      <c r="G639" s="62"/>
      <c r="I639" s="152"/>
      <c r="K639" s="152"/>
      <c r="L639" s="152"/>
      <c r="M639" s="152"/>
      <c r="N639" s="152"/>
      <c r="O639" s="63"/>
      <c r="P639" s="152"/>
      <c r="Q639" s="152"/>
      <c r="S639" s="205"/>
      <c r="T639" s="205"/>
      <c r="U639" s="205"/>
      <c r="V639" s="39"/>
      <c r="W639" s="39"/>
      <c r="X639" s="39"/>
      <c r="Y639" s="39"/>
      <c r="AD639" s="191"/>
      <c r="AE639" s="191"/>
      <c r="AF639" s="260"/>
      <c r="AG639" s="191"/>
      <c r="AH639" s="191"/>
      <c r="AI639" s="260"/>
      <c r="AR639" s="68"/>
      <c r="AS639" s="68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D639" s="95"/>
      <c r="CE639" s="95"/>
      <c r="CF639" s="95"/>
    </row>
    <row r="640" spans="1:84" s="43" customFormat="1" x14ac:dyDescent="0.25">
      <c r="A640" s="152"/>
      <c r="B640" s="152"/>
      <c r="C640" s="152"/>
      <c r="D640" s="152"/>
      <c r="E640" s="152"/>
      <c r="F640" s="62"/>
      <c r="G640" s="62"/>
      <c r="I640" s="152"/>
      <c r="K640" s="152"/>
      <c r="L640" s="152"/>
      <c r="M640" s="152"/>
      <c r="N640" s="152"/>
      <c r="O640" s="63"/>
      <c r="P640" s="152"/>
      <c r="Q640" s="152"/>
      <c r="S640" s="205"/>
      <c r="T640" s="205"/>
      <c r="U640" s="205"/>
      <c r="V640" s="39"/>
      <c r="W640" s="39"/>
      <c r="X640" s="39"/>
      <c r="Y640" s="39"/>
      <c r="AD640" s="191"/>
      <c r="AE640" s="191"/>
      <c r="AF640" s="260"/>
      <c r="AG640" s="191"/>
      <c r="AH640" s="191"/>
      <c r="AI640" s="260"/>
      <c r="AR640" s="68"/>
      <c r="AS640" s="68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D640" s="95"/>
      <c r="CE640" s="95"/>
      <c r="CF640" s="95"/>
    </row>
    <row r="641" spans="1:84" s="43" customFormat="1" x14ac:dyDescent="0.25">
      <c r="A641" s="152"/>
      <c r="B641" s="152"/>
      <c r="C641" s="152"/>
      <c r="D641" s="152"/>
      <c r="E641" s="152"/>
      <c r="F641" s="62"/>
      <c r="G641" s="62"/>
      <c r="I641" s="152"/>
      <c r="K641" s="152"/>
      <c r="L641" s="152"/>
      <c r="M641" s="152"/>
      <c r="N641" s="152"/>
      <c r="O641" s="63"/>
      <c r="P641" s="152"/>
      <c r="Q641" s="152"/>
      <c r="S641" s="205"/>
      <c r="T641" s="205"/>
      <c r="U641" s="205"/>
      <c r="V641" s="39"/>
      <c r="W641" s="39"/>
      <c r="X641" s="39"/>
      <c r="Y641" s="39"/>
      <c r="AD641" s="191"/>
      <c r="AE641" s="191"/>
      <c r="AF641" s="260"/>
      <c r="AG641" s="191"/>
      <c r="AH641" s="191"/>
      <c r="AI641" s="260"/>
      <c r="AR641" s="68"/>
      <c r="AS641" s="68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D641" s="95"/>
      <c r="CE641" s="95"/>
      <c r="CF641" s="95"/>
    </row>
    <row r="642" spans="1:84" s="43" customFormat="1" x14ac:dyDescent="0.25">
      <c r="A642" s="152"/>
      <c r="B642" s="152"/>
      <c r="C642" s="152"/>
      <c r="D642" s="152"/>
      <c r="E642" s="152"/>
      <c r="F642" s="62"/>
      <c r="G642" s="62"/>
      <c r="I642" s="152"/>
      <c r="K642" s="152"/>
      <c r="L642" s="152"/>
      <c r="M642" s="152"/>
      <c r="N642" s="152"/>
      <c r="O642" s="63"/>
      <c r="P642" s="152"/>
      <c r="Q642" s="152"/>
      <c r="S642" s="205"/>
      <c r="T642" s="205"/>
      <c r="U642" s="205"/>
      <c r="V642" s="39"/>
      <c r="W642" s="39"/>
      <c r="X642" s="39"/>
      <c r="Y642" s="39"/>
      <c r="AD642" s="191"/>
      <c r="AE642" s="191"/>
      <c r="AF642" s="260"/>
      <c r="AG642" s="191"/>
      <c r="AH642" s="191"/>
      <c r="AI642" s="260"/>
      <c r="AR642" s="68"/>
      <c r="AS642" s="68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D642" s="95"/>
      <c r="CE642" s="95"/>
      <c r="CF642" s="95"/>
    </row>
    <row r="643" spans="1:84" s="43" customFormat="1" x14ac:dyDescent="0.25">
      <c r="A643" s="152"/>
      <c r="B643" s="152"/>
      <c r="C643" s="152"/>
      <c r="D643" s="152"/>
      <c r="E643" s="152"/>
      <c r="F643" s="62"/>
      <c r="G643" s="62"/>
      <c r="I643" s="152"/>
      <c r="K643" s="152"/>
      <c r="L643" s="152"/>
      <c r="M643" s="152"/>
      <c r="N643" s="152"/>
      <c r="O643" s="63"/>
      <c r="P643" s="152"/>
      <c r="Q643" s="152"/>
      <c r="S643" s="205"/>
      <c r="T643" s="205"/>
      <c r="U643" s="205"/>
      <c r="V643" s="39"/>
      <c r="W643" s="39"/>
      <c r="X643" s="39"/>
      <c r="Y643" s="39"/>
      <c r="AD643" s="191"/>
      <c r="AE643" s="191"/>
      <c r="AF643" s="260"/>
      <c r="AG643" s="191"/>
      <c r="AH643" s="191"/>
      <c r="AI643" s="260"/>
      <c r="AR643" s="68"/>
      <c r="AS643" s="68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D643" s="95"/>
      <c r="CE643" s="95"/>
      <c r="CF643" s="95"/>
    </row>
    <row r="644" spans="1:84" s="43" customFormat="1" x14ac:dyDescent="0.25">
      <c r="A644" s="152"/>
      <c r="B644" s="152"/>
      <c r="C644" s="152"/>
      <c r="D644" s="152"/>
      <c r="E644" s="152"/>
      <c r="F644" s="62"/>
      <c r="G644" s="62"/>
      <c r="I644" s="152"/>
      <c r="K644" s="152"/>
      <c r="L644" s="152"/>
      <c r="M644" s="152"/>
      <c r="N644" s="152"/>
      <c r="O644" s="63"/>
      <c r="P644" s="152"/>
      <c r="Q644" s="152"/>
      <c r="S644" s="205"/>
      <c r="T644" s="205"/>
      <c r="U644" s="205"/>
      <c r="V644" s="39"/>
      <c r="W644" s="39"/>
      <c r="X644" s="39"/>
      <c r="Y644" s="39"/>
      <c r="AD644" s="191"/>
      <c r="AE644" s="191"/>
      <c r="AF644" s="260"/>
      <c r="AG644" s="191"/>
      <c r="AH644" s="191"/>
      <c r="AI644" s="260"/>
      <c r="AR644" s="68"/>
      <c r="AS644" s="68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D644" s="95"/>
      <c r="CE644" s="95"/>
      <c r="CF644" s="95"/>
    </row>
    <row r="645" spans="1:84" s="43" customFormat="1" x14ac:dyDescent="0.25">
      <c r="A645" s="152"/>
      <c r="B645" s="152"/>
      <c r="C645" s="152"/>
      <c r="D645" s="152"/>
      <c r="E645" s="152"/>
      <c r="F645" s="62"/>
      <c r="G645" s="62"/>
      <c r="I645" s="152"/>
      <c r="K645" s="152"/>
      <c r="L645" s="152"/>
      <c r="M645" s="152"/>
      <c r="N645" s="152"/>
      <c r="O645" s="63"/>
      <c r="P645" s="152"/>
      <c r="Q645" s="152"/>
      <c r="S645" s="205"/>
      <c r="T645" s="205"/>
      <c r="U645" s="205"/>
      <c r="V645" s="39"/>
      <c r="W645" s="39"/>
      <c r="X645" s="39"/>
      <c r="Y645" s="39"/>
      <c r="AD645" s="191"/>
      <c r="AE645" s="191"/>
      <c r="AF645" s="260"/>
      <c r="AG645" s="191"/>
      <c r="AH645" s="191"/>
      <c r="AI645" s="260"/>
      <c r="AR645" s="68"/>
      <c r="AS645" s="68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D645" s="95"/>
      <c r="CE645" s="95"/>
      <c r="CF645" s="95"/>
    </row>
    <row r="646" spans="1:84" s="43" customFormat="1" x14ac:dyDescent="0.25">
      <c r="A646" s="152"/>
      <c r="B646" s="152"/>
      <c r="C646" s="152"/>
      <c r="D646" s="152"/>
      <c r="E646" s="152"/>
      <c r="F646" s="62"/>
      <c r="G646" s="62"/>
      <c r="I646" s="152"/>
      <c r="K646" s="152"/>
      <c r="L646" s="152"/>
      <c r="M646" s="152"/>
      <c r="N646" s="152"/>
      <c r="O646" s="63"/>
      <c r="P646" s="152"/>
      <c r="Q646" s="152"/>
      <c r="S646" s="205"/>
      <c r="T646" s="205"/>
      <c r="U646" s="205"/>
      <c r="V646" s="39"/>
      <c r="W646" s="39"/>
      <c r="X646" s="39"/>
      <c r="Y646" s="39"/>
      <c r="AD646" s="191"/>
      <c r="AE646" s="191"/>
      <c r="AF646" s="260"/>
      <c r="AG646" s="191"/>
      <c r="AH646" s="191"/>
      <c r="AI646" s="260"/>
      <c r="AR646" s="68"/>
      <c r="AS646" s="68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D646" s="95"/>
      <c r="CE646" s="95"/>
      <c r="CF646" s="95"/>
    </row>
    <row r="647" spans="1:84" s="43" customFormat="1" x14ac:dyDescent="0.25">
      <c r="A647" s="152"/>
      <c r="B647" s="152"/>
      <c r="C647" s="152"/>
      <c r="D647" s="152"/>
      <c r="E647" s="152"/>
      <c r="F647" s="62"/>
      <c r="G647" s="62"/>
      <c r="I647" s="152"/>
      <c r="K647" s="152"/>
      <c r="L647" s="152"/>
      <c r="M647" s="152"/>
      <c r="N647" s="152"/>
      <c r="O647" s="63"/>
      <c r="P647" s="152"/>
      <c r="Q647" s="152"/>
      <c r="S647" s="205"/>
      <c r="T647" s="205"/>
      <c r="U647" s="205"/>
      <c r="V647" s="39"/>
      <c r="W647" s="39"/>
      <c r="X647" s="39"/>
      <c r="Y647" s="39"/>
      <c r="AD647" s="191"/>
      <c r="AE647" s="191"/>
      <c r="AF647" s="260"/>
      <c r="AG647" s="191"/>
      <c r="AH647" s="191"/>
      <c r="AI647" s="260"/>
      <c r="AR647" s="68"/>
      <c r="AS647" s="68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D647" s="95"/>
      <c r="CE647" s="95"/>
      <c r="CF647" s="95"/>
    </row>
    <row r="648" spans="1:84" s="43" customFormat="1" x14ac:dyDescent="0.25">
      <c r="A648" s="152"/>
      <c r="B648" s="152"/>
      <c r="C648" s="152"/>
      <c r="D648" s="152"/>
      <c r="E648" s="152"/>
      <c r="F648" s="62"/>
      <c r="G648" s="62"/>
      <c r="I648" s="152"/>
      <c r="K648" s="152"/>
      <c r="L648" s="152"/>
      <c r="M648" s="152"/>
      <c r="N648" s="152"/>
      <c r="O648" s="63"/>
      <c r="P648" s="152"/>
      <c r="Q648" s="152"/>
      <c r="S648" s="205"/>
      <c r="T648" s="205"/>
      <c r="U648" s="205"/>
      <c r="V648" s="39"/>
      <c r="W648" s="39"/>
      <c r="X648" s="39"/>
      <c r="Y648" s="39"/>
      <c r="AD648" s="191"/>
      <c r="AE648" s="191"/>
      <c r="AF648" s="260"/>
      <c r="AG648" s="191"/>
      <c r="AH648" s="191"/>
      <c r="AI648" s="260"/>
      <c r="AR648" s="68"/>
      <c r="AS648" s="68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D648" s="95"/>
      <c r="CE648" s="95"/>
      <c r="CF648" s="95"/>
    </row>
    <row r="649" spans="1:84" s="43" customFormat="1" x14ac:dyDescent="0.25">
      <c r="A649" s="152"/>
      <c r="B649" s="152"/>
      <c r="C649" s="152"/>
      <c r="D649" s="152"/>
      <c r="E649" s="152"/>
      <c r="F649" s="62"/>
      <c r="G649" s="62"/>
      <c r="I649" s="152"/>
      <c r="K649" s="152"/>
      <c r="L649" s="152"/>
      <c r="M649" s="152"/>
      <c r="N649" s="152"/>
      <c r="O649" s="63"/>
      <c r="P649" s="152"/>
      <c r="Q649" s="152"/>
      <c r="S649" s="205"/>
      <c r="T649" s="205"/>
      <c r="U649" s="205"/>
      <c r="V649" s="39"/>
      <c r="W649" s="39"/>
      <c r="X649" s="39"/>
      <c r="Y649" s="39"/>
      <c r="AD649" s="191"/>
      <c r="AE649" s="191"/>
      <c r="AF649" s="260"/>
      <c r="AG649" s="191"/>
      <c r="AH649" s="191"/>
      <c r="AI649" s="260"/>
      <c r="AR649" s="68"/>
      <c r="AS649" s="68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D649" s="95"/>
      <c r="CE649" s="95"/>
      <c r="CF649" s="95"/>
    </row>
    <row r="650" spans="1:84" s="43" customFormat="1" x14ac:dyDescent="0.25">
      <c r="A650" s="152"/>
      <c r="B650" s="152"/>
      <c r="C650" s="152"/>
      <c r="D650" s="152"/>
      <c r="E650" s="152"/>
      <c r="F650" s="62"/>
      <c r="G650" s="62"/>
      <c r="I650" s="152"/>
      <c r="K650" s="152"/>
      <c r="L650" s="152"/>
      <c r="M650" s="152"/>
      <c r="N650" s="152"/>
      <c r="O650" s="63"/>
      <c r="P650" s="152"/>
      <c r="Q650" s="152"/>
      <c r="S650" s="205"/>
      <c r="T650" s="205"/>
      <c r="U650" s="205"/>
      <c r="V650" s="39"/>
      <c r="W650" s="39"/>
      <c r="X650" s="39"/>
      <c r="Y650" s="39"/>
      <c r="AD650" s="191"/>
      <c r="AE650" s="191"/>
      <c r="AF650" s="260"/>
      <c r="AG650" s="191"/>
      <c r="AH650" s="191"/>
      <c r="AI650" s="260"/>
      <c r="AR650" s="68"/>
      <c r="AS650" s="68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D650" s="95"/>
      <c r="CE650" s="95"/>
      <c r="CF650" s="95"/>
    </row>
    <row r="651" spans="1:84" s="43" customFormat="1" x14ac:dyDescent="0.25">
      <c r="A651" s="152"/>
      <c r="B651" s="152"/>
      <c r="C651" s="152"/>
      <c r="D651" s="152"/>
      <c r="E651" s="152"/>
      <c r="F651" s="62"/>
      <c r="G651" s="62"/>
      <c r="I651" s="152"/>
      <c r="K651" s="152"/>
      <c r="L651" s="152"/>
      <c r="M651" s="152"/>
      <c r="N651" s="152"/>
      <c r="O651" s="63"/>
      <c r="P651" s="152"/>
      <c r="Q651" s="152"/>
      <c r="S651" s="205"/>
      <c r="T651" s="205"/>
      <c r="U651" s="205"/>
      <c r="V651" s="39"/>
      <c r="W651" s="39"/>
      <c r="X651" s="39"/>
      <c r="Y651" s="39"/>
      <c r="AD651" s="191"/>
      <c r="AE651" s="191"/>
      <c r="AF651" s="260"/>
      <c r="AG651" s="191"/>
      <c r="AH651" s="191"/>
      <c r="AI651" s="260"/>
      <c r="AR651" s="68"/>
      <c r="AS651" s="68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D651" s="95"/>
      <c r="CE651" s="95"/>
      <c r="CF651" s="95"/>
    </row>
    <row r="652" spans="1:84" s="43" customFormat="1" x14ac:dyDescent="0.25">
      <c r="A652" s="152"/>
      <c r="B652" s="152"/>
      <c r="C652" s="152"/>
      <c r="D652" s="152"/>
      <c r="E652" s="152"/>
      <c r="F652" s="62"/>
      <c r="G652" s="62"/>
      <c r="I652" s="152"/>
      <c r="K652" s="152"/>
      <c r="L652" s="152"/>
      <c r="M652" s="152"/>
      <c r="N652" s="152"/>
      <c r="O652" s="63"/>
      <c r="P652" s="152"/>
      <c r="Q652" s="152"/>
      <c r="S652" s="205"/>
      <c r="T652" s="205"/>
      <c r="U652" s="205"/>
      <c r="V652" s="39"/>
      <c r="W652" s="39"/>
      <c r="X652" s="39"/>
      <c r="Y652" s="39"/>
      <c r="AD652" s="191"/>
      <c r="AE652" s="191"/>
      <c r="AF652" s="260"/>
      <c r="AG652" s="191"/>
      <c r="AH652" s="191"/>
      <c r="AI652" s="260"/>
      <c r="AR652" s="68"/>
      <c r="AS652" s="68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D652" s="95"/>
      <c r="CE652" s="95"/>
      <c r="CF652" s="95"/>
    </row>
    <row r="653" spans="1:84" s="43" customFormat="1" x14ac:dyDescent="0.25">
      <c r="A653" s="152"/>
      <c r="B653" s="152"/>
      <c r="C653" s="152"/>
      <c r="D653" s="152"/>
      <c r="E653" s="152"/>
      <c r="F653" s="62"/>
      <c r="G653" s="62"/>
      <c r="I653" s="152"/>
      <c r="K653" s="152"/>
      <c r="L653" s="152"/>
      <c r="M653" s="152"/>
      <c r="N653" s="152"/>
      <c r="O653" s="63"/>
      <c r="P653" s="152"/>
      <c r="Q653" s="152"/>
      <c r="S653" s="205"/>
      <c r="T653" s="205"/>
      <c r="U653" s="205"/>
      <c r="V653" s="39"/>
      <c r="W653" s="39"/>
      <c r="X653" s="39"/>
      <c r="Y653" s="39"/>
      <c r="AD653" s="191"/>
      <c r="AE653" s="191"/>
      <c r="AF653" s="260"/>
      <c r="AG653" s="191"/>
      <c r="AH653" s="191"/>
      <c r="AI653" s="260"/>
      <c r="AR653" s="68"/>
      <c r="AS653" s="68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D653" s="95"/>
      <c r="CE653" s="95"/>
      <c r="CF653" s="95"/>
    </row>
    <row r="654" spans="1:84" s="43" customFormat="1" x14ac:dyDescent="0.25">
      <c r="A654" s="152"/>
      <c r="B654" s="152"/>
      <c r="C654" s="152"/>
      <c r="D654" s="152"/>
      <c r="E654" s="152"/>
      <c r="F654" s="62"/>
      <c r="G654" s="62"/>
      <c r="I654" s="152"/>
      <c r="K654" s="152"/>
      <c r="L654" s="152"/>
      <c r="M654" s="152"/>
      <c r="N654" s="152"/>
      <c r="O654" s="63"/>
      <c r="P654" s="152"/>
      <c r="Q654" s="152"/>
      <c r="S654" s="205"/>
      <c r="T654" s="205"/>
      <c r="U654" s="205"/>
      <c r="V654" s="39"/>
      <c r="W654" s="39"/>
      <c r="X654" s="39"/>
      <c r="Y654" s="39"/>
      <c r="AD654" s="191"/>
      <c r="AE654" s="191"/>
      <c r="AF654" s="260"/>
      <c r="AG654" s="191"/>
      <c r="AH654" s="191"/>
      <c r="AI654" s="260"/>
      <c r="AR654" s="68"/>
      <c r="AS654" s="68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D654" s="95"/>
      <c r="CE654" s="95"/>
      <c r="CF654" s="95"/>
    </row>
    <row r="655" spans="1:84" s="43" customFormat="1" x14ac:dyDescent="0.25">
      <c r="A655" s="152"/>
      <c r="B655" s="152"/>
      <c r="C655" s="152"/>
      <c r="D655" s="152"/>
      <c r="E655" s="152"/>
      <c r="F655" s="62"/>
      <c r="G655" s="62"/>
      <c r="I655" s="152"/>
      <c r="K655" s="152"/>
      <c r="L655" s="152"/>
      <c r="M655" s="152"/>
      <c r="N655" s="152"/>
      <c r="O655" s="63"/>
      <c r="P655" s="152"/>
      <c r="Q655" s="152"/>
      <c r="S655" s="205"/>
      <c r="T655" s="205"/>
      <c r="U655" s="205"/>
      <c r="V655" s="39"/>
      <c r="W655" s="39"/>
      <c r="X655" s="39"/>
      <c r="Y655" s="39"/>
      <c r="AD655" s="191"/>
      <c r="AE655" s="191"/>
      <c r="AF655" s="260"/>
      <c r="AG655" s="191"/>
      <c r="AH655" s="191"/>
      <c r="AI655" s="260"/>
      <c r="AR655" s="68"/>
      <c r="AS655" s="68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D655" s="95"/>
      <c r="CE655" s="95"/>
      <c r="CF655" s="95"/>
    </row>
    <row r="656" spans="1:84" s="43" customFormat="1" x14ac:dyDescent="0.25">
      <c r="A656" s="152"/>
      <c r="B656" s="152"/>
      <c r="C656" s="152"/>
      <c r="D656" s="152"/>
      <c r="E656" s="152"/>
      <c r="F656" s="62"/>
      <c r="G656" s="62"/>
      <c r="I656" s="152"/>
      <c r="K656" s="152"/>
      <c r="L656" s="152"/>
      <c r="M656" s="152"/>
      <c r="N656" s="152"/>
      <c r="O656" s="63"/>
      <c r="P656" s="152"/>
      <c r="Q656" s="152"/>
      <c r="S656" s="205"/>
      <c r="T656" s="205"/>
      <c r="U656" s="205"/>
      <c r="V656" s="39"/>
      <c r="W656" s="39"/>
      <c r="X656" s="39"/>
      <c r="Y656" s="39"/>
      <c r="AD656" s="191"/>
      <c r="AE656" s="191"/>
      <c r="AF656" s="260"/>
      <c r="AG656" s="191"/>
      <c r="AH656" s="191"/>
      <c r="AI656" s="260"/>
      <c r="AR656" s="68"/>
      <c r="AS656" s="68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D656" s="95"/>
      <c r="CE656" s="95"/>
      <c r="CF656" s="95"/>
    </row>
    <row r="657" spans="1:84" s="43" customFormat="1" x14ac:dyDescent="0.25">
      <c r="A657" s="152"/>
      <c r="B657" s="152"/>
      <c r="C657" s="152"/>
      <c r="D657" s="152"/>
      <c r="E657" s="152"/>
      <c r="F657" s="62"/>
      <c r="G657" s="62"/>
      <c r="I657" s="152"/>
      <c r="K657" s="152"/>
      <c r="L657" s="152"/>
      <c r="M657" s="152"/>
      <c r="N657" s="152"/>
      <c r="O657" s="63"/>
      <c r="P657" s="152"/>
      <c r="Q657" s="152"/>
      <c r="S657" s="205"/>
      <c r="T657" s="205"/>
      <c r="U657" s="205"/>
      <c r="V657" s="39"/>
      <c r="W657" s="39"/>
      <c r="X657" s="39"/>
      <c r="Y657" s="39"/>
      <c r="AD657" s="191"/>
      <c r="AE657" s="191"/>
      <c r="AF657" s="260"/>
      <c r="AG657" s="191"/>
      <c r="AH657" s="191"/>
      <c r="AI657" s="260"/>
      <c r="AR657" s="68"/>
      <c r="AS657" s="68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D657" s="95"/>
      <c r="CE657" s="95"/>
      <c r="CF657" s="95"/>
    </row>
    <row r="658" spans="1:84" s="43" customFormat="1" x14ac:dyDescent="0.25">
      <c r="A658" s="152"/>
      <c r="B658" s="152"/>
      <c r="C658" s="152"/>
      <c r="D658" s="152"/>
      <c r="E658" s="152"/>
      <c r="F658" s="62"/>
      <c r="G658" s="62"/>
      <c r="I658" s="152"/>
      <c r="K658" s="152"/>
      <c r="L658" s="152"/>
      <c r="M658" s="152"/>
      <c r="N658" s="152"/>
      <c r="O658" s="63"/>
      <c r="P658" s="152"/>
      <c r="Q658" s="152"/>
      <c r="S658" s="205"/>
      <c r="T658" s="205"/>
      <c r="U658" s="205"/>
      <c r="V658" s="39"/>
      <c r="W658" s="39"/>
      <c r="X658" s="39"/>
      <c r="Y658" s="39"/>
      <c r="AD658" s="191"/>
      <c r="AE658" s="191"/>
      <c r="AF658" s="260"/>
      <c r="AG658" s="191"/>
      <c r="AH658" s="191"/>
      <c r="AI658" s="260"/>
      <c r="AR658" s="68"/>
      <c r="AS658" s="68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D658" s="95"/>
      <c r="CE658" s="95"/>
      <c r="CF658" s="95"/>
    </row>
    <row r="659" spans="1:84" s="43" customFormat="1" x14ac:dyDescent="0.25">
      <c r="A659" s="152"/>
      <c r="B659" s="152"/>
      <c r="C659" s="152"/>
      <c r="D659" s="152"/>
      <c r="E659" s="152"/>
      <c r="F659" s="62"/>
      <c r="G659" s="62"/>
      <c r="I659" s="152"/>
      <c r="K659" s="152"/>
      <c r="L659" s="152"/>
      <c r="M659" s="152"/>
      <c r="N659" s="152"/>
      <c r="O659" s="63"/>
      <c r="P659" s="152"/>
      <c r="Q659" s="152"/>
      <c r="S659" s="205"/>
      <c r="T659" s="205"/>
      <c r="U659" s="205"/>
      <c r="V659" s="39"/>
      <c r="W659" s="39"/>
      <c r="X659" s="39"/>
      <c r="Y659" s="39"/>
      <c r="AD659" s="191"/>
      <c r="AE659" s="191"/>
      <c r="AF659" s="260"/>
      <c r="AG659" s="191"/>
      <c r="AH659" s="191"/>
      <c r="AI659" s="260"/>
      <c r="AR659" s="68"/>
      <c r="AS659" s="68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D659" s="95"/>
      <c r="CE659" s="95"/>
      <c r="CF659" s="95"/>
    </row>
    <row r="660" spans="1:84" s="43" customFormat="1" x14ac:dyDescent="0.25">
      <c r="A660" s="152"/>
      <c r="B660" s="152"/>
      <c r="C660" s="152"/>
      <c r="D660" s="152"/>
      <c r="E660" s="152"/>
      <c r="F660" s="62"/>
      <c r="G660" s="62"/>
      <c r="I660" s="152"/>
      <c r="K660" s="152"/>
      <c r="L660" s="152"/>
      <c r="M660" s="152"/>
      <c r="N660" s="152"/>
      <c r="O660" s="63"/>
      <c r="P660" s="152"/>
      <c r="Q660" s="152"/>
      <c r="S660" s="205"/>
      <c r="T660" s="205"/>
      <c r="U660" s="205"/>
      <c r="V660" s="39"/>
      <c r="W660" s="39"/>
      <c r="X660" s="39"/>
      <c r="Y660" s="39"/>
      <c r="AD660" s="191"/>
      <c r="AE660" s="191"/>
      <c r="AF660" s="260"/>
      <c r="AG660" s="191"/>
      <c r="AH660" s="191"/>
      <c r="AI660" s="260"/>
      <c r="AR660" s="68"/>
      <c r="AS660" s="68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D660" s="95"/>
      <c r="CE660" s="95"/>
      <c r="CF660" s="95"/>
    </row>
    <row r="661" spans="1:84" s="43" customFormat="1" x14ac:dyDescent="0.25">
      <c r="A661" s="152"/>
      <c r="B661" s="152"/>
      <c r="C661" s="152"/>
      <c r="D661" s="152"/>
      <c r="E661" s="152"/>
      <c r="F661" s="62"/>
      <c r="G661" s="62"/>
      <c r="I661" s="152"/>
      <c r="K661" s="152"/>
      <c r="L661" s="152"/>
      <c r="M661" s="152"/>
      <c r="N661" s="152"/>
      <c r="O661" s="63"/>
      <c r="P661" s="152"/>
      <c r="Q661" s="152"/>
      <c r="S661" s="205"/>
      <c r="T661" s="205"/>
      <c r="U661" s="205"/>
      <c r="V661" s="39"/>
      <c r="W661" s="39"/>
      <c r="X661" s="39"/>
      <c r="Y661" s="39"/>
      <c r="AD661" s="191"/>
      <c r="AE661" s="191"/>
      <c r="AF661" s="260"/>
      <c r="AG661" s="191"/>
      <c r="AH661" s="191"/>
      <c r="AI661" s="260"/>
      <c r="AR661" s="68"/>
      <c r="AS661" s="68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D661" s="95"/>
      <c r="CE661" s="95"/>
      <c r="CF661" s="95"/>
    </row>
    <row r="662" spans="1:84" s="43" customFormat="1" x14ac:dyDescent="0.25">
      <c r="A662" s="152"/>
      <c r="B662" s="152"/>
      <c r="C662" s="152"/>
      <c r="D662" s="152"/>
      <c r="E662" s="152"/>
      <c r="F662" s="62"/>
      <c r="G662" s="62"/>
      <c r="I662" s="152"/>
      <c r="K662" s="152"/>
      <c r="L662" s="152"/>
      <c r="M662" s="152"/>
      <c r="N662" s="152"/>
      <c r="O662" s="63"/>
      <c r="P662" s="152"/>
      <c r="Q662" s="152"/>
      <c r="S662" s="205"/>
      <c r="T662" s="205"/>
      <c r="U662" s="205"/>
      <c r="V662" s="39"/>
      <c r="W662" s="39"/>
      <c r="X662" s="39"/>
      <c r="Y662" s="39"/>
      <c r="AD662" s="191"/>
      <c r="AE662" s="191"/>
      <c r="AF662" s="260"/>
      <c r="AG662" s="191"/>
      <c r="AH662" s="191"/>
      <c r="AI662" s="260"/>
      <c r="AR662" s="68"/>
      <c r="AS662" s="68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D662" s="95"/>
      <c r="CE662" s="95"/>
      <c r="CF662" s="95"/>
    </row>
    <row r="663" spans="1:84" s="43" customFormat="1" x14ac:dyDescent="0.25">
      <c r="A663" s="152"/>
      <c r="B663" s="152"/>
      <c r="C663" s="152"/>
      <c r="D663" s="152"/>
      <c r="E663" s="152"/>
      <c r="F663" s="62"/>
      <c r="G663" s="62"/>
      <c r="I663" s="152"/>
      <c r="K663" s="152"/>
      <c r="L663" s="152"/>
      <c r="M663" s="152"/>
      <c r="N663" s="152"/>
      <c r="O663" s="63"/>
      <c r="P663" s="152"/>
      <c r="Q663" s="152"/>
      <c r="S663" s="205"/>
      <c r="T663" s="205"/>
      <c r="U663" s="205"/>
      <c r="V663" s="39"/>
      <c r="W663" s="39"/>
      <c r="X663" s="39"/>
      <c r="Y663" s="39"/>
      <c r="AD663" s="191"/>
      <c r="AE663" s="191"/>
      <c r="AF663" s="260"/>
      <c r="AG663" s="191"/>
      <c r="AH663" s="191"/>
      <c r="AI663" s="260"/>
      <c r="AR663" s="68"/>
      <c r="AS663" s="68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D663" s="95"/>
      <c r="CE663" s="95"/>
      <c r="CF663" s="95"/>
    </row>
    <row r="664" spans="1:84" s="43" customFormat="1" x14ac:dyDescent="0.25">
      <c r="A664" s="152"/>
      <c r="B664" s="152"/>
      <c r="C664" s="152"/>
      <c r="D664" s="152"/>
      <c r="E664" s="152"/>
      <c r="F664" s="62"/>
      <c r="G664" s="62"/>
      <c r="I664" s="152"/>
      <c r="K664" s="152"/>
      <c r="L664" s="152"/>
      <c r="M664" s="152"/>
      <c r="N664" s="152"/>
      <c r="O664" s="63"/>
      <c r="P664" s="152"/>
      <c r="Q664" s="152"/>
      <c r="S664" s="205"/>
      <c r="T664" s="205"/>
      <c r="U664" s="205"/>
      <c r="V664" s="39"/>
      <c r="W664" s="39"/>
      <c r="X664" s="39"/>
      <c r="Y664" s="39"/>
      <c r="AD664" s="191"/>
      <c r="AE664" s="191"/>
      <c r="AF664" s="260"/>
      <c r="AG664" s="191"/>
      <c r="AH664" s="191"/>
      <c r="AI664" s="260"/>
      <c r="AR664" s="68"/>
      <c r="AS664" s="68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D664" s="95"/>
      <c r="CE664" s="95"/>
      <c r="CF664" s="95"/>
    </row>
    <row r="665" spans="1:84" s="43" customFormat="1" x14ac:dyDescent="0.25">
      <c r="A665" s="152"/>
      <c r="B665" s="152"/>
      <c r="C665" s="152"/>
      <c r="D665" s="152"/>
      <c r="E665" s="152"/>
      <c r="F665" s="62"/>
      <c r="G665" s="62"/>
      <c r="I665" s="152"/>
      <c r="K665" s="152"/>
      <c r="L665" s="152"/>
      <c r="M665" s="152"/>
      <c r="N665" s="152"/>
      <c r="O665" s="63"/>
      <c r="P665" s="152"/>
      <c r="Q665" s="152"/>
      <c r="S665" s="205"/>
      <c r="T665" s="205"/>
      <c r="U665" s="205"/>
      <c r="V665" s="39"/>
      <c r="W665" s="39"/>
      <c r="X665" s="39"/>
      <c r="Y665" s="39"/>
      <c r="AD665" s="191"/>
      <c r="AE665" s="191"/>
      <c r="AF665" s="260"/>
      <c r="AG665" s="191"/>
      <c r="AH665" s="191"/>
      <c r="AI665" s="260"/>
      <c r="AR665" s="68"/>
      <c r="AS665" s="68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D665" s="95"/>
      <c r="CE665" s="95"/>
      <c r="CF665" s="95"/>
    </row>
    <row r="666" spans="1:84" s="43" customFormat="1" x14ac:dyDescent="0.25">
      <c r="A666" s="152"/>
      <c r="B666" s="152"/>
      <c r="C666" s="152"/>
      <c r="D666" s="152"/>
      <c r="E666" s="152"/>
      <c r="F666" s="62"/>
      <c r="G666" s="62"/>
      <c r="I666" s="152"/>
      <c r="K666" s="152"/>
      <c r="L666" s="152"/>
      <c r="M666" s="152"/>
      <c r="N666" s="152"/>
      <c r="O666" s="63"/>
      <c r="P666" s="152"/>
      <c r="Q666" s="152"/>
      <c r="S666" s="205"/>
      <c r="T666" s="205"/>
      <c r="U666" s="205"/>
      <c r="V666" s="39"/>
      <c r="W666" s="39"/>
      <c r="X666" s="39"/>
      <c r="Y666" s="39"/>
      <c r="AD666" s="191"/>
      <c r="AE666" s="191"/>
      <c r="AF666" s="260"/>
      <c r="AG666" s="191"/>
      <c r="AH666" s="191"/>
      <c r="AI666" s="260"/>
      <c r="AR666" s="68"/>
      <c r="AS666" s="68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D666" s="95"/>
      <c r="CE666" s="95"/>
      <c r="CF666" s="95"/>
    </row>
    <row r="667" spans="1:84" s="43" customFormat="1" x14ac:dyDescent="0.25">
      <c r="A667" s="152"/>
      <c r="B667" s="152"/>
      <c r="C667" s="152"/>
      <c r="D667" s="152"/>
      <c r="E667" s="152"/>
      <c r="F667" s="62"/>
      <c r="G667" s="62"/>
      <c r="I667" s="152"/>
      <c r="K667" s="152"/>
      <c r="L667" s="152"/>
      <c r="M667" s="152"/>
      <c r="N667" s="152"/>
      <c r="O667" s="63"/>
      <c r="P667" s="152"/>
      <c r="Q667" s="152"/>
      <c r="S667" s="205"/>
      <c r="T667" s="205"/>
      <c r="U667" s="205"/>
      <c r="V667" s="39"/>
      <c r="W667" s="39"/>
      <c r="X667" s="39"/>
      <c r="Y667" s="39"/>
      <c r="AD667" s="191"/>
      <c r="AE667" s="191"/>
      <c r="AF667" s="260"/>
      <c r="AG667" s="191"/>
      <c r="AH667" s="191"/>
      <c r="AI667" s="260"/>
      <c r="AR667" s="68"/>
      <c r="AS667" s="68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D667" s="95"/>
      <c r="CE667" s="95"/>
      <c r="CF667" s="95"/>
    </row>
    <row r="668" spans="1:84" s="43" customFormat="1" x14ac:dyDescent="0.25">
      <c r="A668" s="152"/>
      <c r="B668" s="152"/>
      <c r="C668" s="152"/>
      <c r="D668" s="152"/>
      <c r="E668" s="152"/>
      <c r="F668" s="62"/>
      <c r="G668" s="62"/>
      <c r="I668" s="152"/>
      <c r="K668" s="152"/>
      <c r="L668" s="152"/>
      <c r="M668" s="152"/>
      <c r="N668" s="152"/>
      <c r="O668" s="63"/>
      <c r="P668" s="152"/>
      <c r="Q668" s="152"/>
      <c r="S668" s="205"/>
      <c r="T668" s="205"/>
      <c r="U668" s="205"/>
      <c r="V668" s="39"/>
      <c r="W668" s="39"/>
      <c r="X668" s="39"/>
      <c r="Y668" s="39"/>
      <c r="AD668" s="191"/>
      <c r="AE668" s="191"/>
      <c r="AF668" s="260"/>
      <c r="AG668" s="191"/>
      <c r="AH668" s="191"/>
      <c r="AI668" s="260"/>
      <c r="AR668" s="68"/>
      <c r="AS668" s="68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D668" s="95"/>
      <c r="CE668" s="95"/>
      <c r="CF668" s="95"/>
    </row>
    <row r="669" spans="1:84" s="43" customFormat="1" x14ac:dyDescent="0.25">
      <c r="A669" s="152"/>
      <c r="B669" s="152"/>
      <c r="C669" s="152"/>
      <c r="D669" s="152"/>
      <c r="E669" s="152"/>
      <c r="F669" s="62"/>
      <c r="G669" s="62"/>
      <c r="I669" s="152"/>
      <c r="K669" s="152"/>
      <c r="L669" s="152"/>
      <c r="M669" s="152"/>
      <c r="N669" s="152"/>
      <c r="O669" s="63"/>
      <c r="P669" s="152"/>
      <c r="Q669" s="152"/>
      <c r="S669" s="205"/>
      <c r="T669" s="205"/>
      <c r="U669" s="205"/>
      <c r="V669" s="39"/>
      <c r="W669" s="39"/>
      <c r="X669" s="39"/>
      <c r="Y669" s="39"/>
      <c r="AD669" s="191"/>
      <c r="AE669" s="191"/>
      <c r="AF669" s="260"/>
      <c r="AG669" s="191"/>
      <c r="AH669" s="191"/>
      <c r="AI669" s="260"/>
      <c r="AR669" s="68"/>
      <c r="AS669" s="68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D669" s="95"/>
      <c r="CE669" s="95"/>
      <c r="CF669" s="95"/>
    </row>
    <row r="670" spans="1:84" s="43" customFormat="1" x14ac:dyDescent="0.25">
      <c r="A670" s="152"/>
      <c r="B670" s="152"/>
      <c r="C670" s="152"/>
      <c r="D670" s="152"/>
      <c r="E670" s="152"/>
      <c r="F670" s="62"/>
      <c r="G670" s="62"/>
      <c r="I670" s="152"/>
      <c r="K670" s="152"/>
      <c r="L670" s="152"/>
      <c r="M670" s="152"/>
      <c r="N670" s="152"/>
      <c r="O670" s="63"/>
      <c r="P670" s="152"/>
      <c r="Q670" s="152"/>
      <c r="S670" s="205"/>
      <c r="T670" s="205"/>
      <c r="U670" s="205"/>
      <c r="V670" s="39"/>
      <c r="W670" s="39"/>
      <c r="X670" s="39"/>
      <c r="Y670" s="39"/>
      <c r="AD670" s="191"/>
      <c r="AE670" s="191"/>
      <c r="AF670" s="260"/>
      <c r="AG670" s="191"/>
      <c r="AH670" s="191"/>
      <c r="AI670" s="260"/>
      <c r="AR670" s="68"/>
      <c r="AS670" s="68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D670" s="95"/>
      <c r="CE670" s="95"/>
      <c r="CF670" s="95"/>
    </row>
    <row r="671" spans="1:84" s="43" customFormat="1" x14ac:dyDescent="0.25">
      <c r="A671" s="152"/>
      <c r="B671" s="152"/>
      <c r="C671" s="152"/>
      <c r="D671" s="152"/>
      <c r="E671" s="152"/>
      <c r="F671" s="62"/>
      <c r="G671" s="62"/>
      <c r="I671" s="152"/>
      <c r="K671" s="152"/>
      <c r="L671" s="152"/>
      <c r="M671" s="152"/>
      <c r="N671" s="152"/>
      <c r="O671" s="63"/>
      <c r="P671" s="152"/>
      <c r="Q671" s="152"/>
      <c r="S671" s="205"/>
      <c r="T671" s="205"/>
      <c r="U671" s="205"/>
      <c r="V671" s="39"/>
      <c r="W671" s="39"/>
      <c r="X671" s="39"/>
      <c r="Y671" s="39"/>
      <c r="AD671" s="191"/>
      <c r="AE671" s="191"/>
      <c r="AF671" s="260"/>
      <c r="AG671" s="191"/>
      <c r="AH671" s="191"/>
      <c r="AI671" s="260"/>
      <c r="AR671" s="68"/>
      <c r="AS671" s="68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D671" s="95"/>
      <c r="CE671" s="95"/>
      <c r="CF671" s="95"/>
    </row>
    <row r="672" spans="1:84" s="43" customFormat="1" x14ac:dyDescent="0.25">
      <c r="A672" s="152"/>
      <c r="B672" s="152"/>
      <c r="C672" s="152"/>
      <c r="D672" s="152"/>
      <c r="E672" s="152"/>
      <c r="F672" s="62"/>
      <c r="G672" s="62"/>
      <c r="I672" s="152"/>
      <c r="K672" s="152"/>
      <c r="L672" s="152"/>
      <c r="M672" s="152"/>
      <c r="N672" s="152"/>
      <c r="O672" s="63"/>
      <c r="P672" s="152"/>
      <c r="Q672" s="152"/>
      <c r="S672" s="205"/>
      <c r="T672" s="205"/>
      <c r="U672" s="205"/>
      <c r="V672" s="39"/>
      <c r="W672" s="39"/>
      <c r="X672" s="39"/>
      <c r="Y672" s="39"/>
      <c r="AD672" s="191"/>
      <c r="AE672" s="191"/>
      <c r="AF672" s="260"/>
      <c r="AG672" s="191"/>
      <c r="AH672" s="191"/>
      <c r="AI672" s="260"/>
      <c r="AR672" s="68"/>
      <c r="AS672" s="68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D672" s="95"/>
      <c r="CE672" s="95"/>
      <c r="CF672" s="95"/>
    </row>
    <row r="673" spans="1:84" s="43" customFormat="1" x14ac:dyDescent="0.25">
      <c r="A673" s="152"/>
      <c r="B673" s="152"/>
      <c r="C673" s="152"/>
      <c r="D673" s="152"/>
      <c r="E673" s="152"/>
      <c r="F673" s="62"/>
      <c r="G673" s="62"/>
      <c r="I673" s="152"/>
      <c r="K673" s="152"/>
      <c r="L673" s="152"/>
      <c r="M673" s="152"/>
      <c r="N673" s="152"/>
      <c r="O673" s="63"/>
      <c r="P673" s="152"/>
      <c r="Q673" s="152"/>
      <c r="S673" s="205"/>
      <c r="T673" s="205"/>
      <c r="U673" s="205"/>
      <c r="V673" s="39"/>
      <c r="W673" s="39"/>
      <c r="X673" s="39"/>
      <c r="Y673" s="39"/>
      <c r="AD673" s="191"/>
      <c r="AE673" s="191"/>
      <c r="AF673" s="260"/>
      <c r="AG673" s="191"/>
      <c r="AH673" s="191"/>
      <c r="AI673" s="260"/>
      <c r="AR673" s="68"/>
      <c r="AS673" s="68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D673" s="95"/>
      <c r="CE673" s="95"/>
      <c r="CF673" s="95"/>
    </row>
    <row r="674" spans="1:84" s="43" customFormat="1" x14ac:dyDescent="0.25">
      <c r="A674" s="152"/>
      <c r="B674" s="152"/>
      <c r="C674" s="152"/>
      <c r="D674" s="152"/>
      <c r="E674" s="152"/>
      <c r="F674" s="62"/>
      <c r="G674" s="62"/>
      <c r="I674" s="152"/>
      <c r="K674" s="152"/>
      <c r="L674" s="152"/>
      <c r="M674" s="152"/>
      <c r="N674" s="152"/>
      <c r="O674" s="63"/>
      <c r="P674" s="152"/>
      <c r="Q674" s="152"/>
      <c r="S674" s="205"/>
      <c r="T674" s="205"/>
      <c r="U674" s="205"/>
      <c r="V674" s="39"/>
      <c r="W674" s="39"/>
      <c r="X674" s="39"/>
      <c r="Y674" s="39"/>
      <c r="AD674" s="191"/>
      <c r="AE674" s="191"/>
      <c r="AF674" s="260"/>
      <c r="AG674" s="191"/>
      <c r="AH674" s="191"/>
      <c r="AI674" s="260"/>
      <c r="AR674" s="68"/>
      <c r="AS674" s="68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D674" s="95"/>
      <c r="CE674" s="95"/>
      <c r="CF674" s="95"/>
    </row>
    <row r="675" spans="1:84" s="43" customFormat="1" x14ac:dyDescent="0.25">
      <c r="A675" s="152"/>
      <c r="B675" s="152"/>
      <c r="C675" s="152"/>
      <c r="D675" s="152"/>
      <c r="E675" s="152"/>
      <c r="F675" s="62"/>
      <c r="G675" s="62"/>
      <c r="I675" s="152"/>
      <c r="K675" s="152"/>
      <c r="L675" s="152"/>
      <c r="M675" s="152"/>
      <c r="N675" s="152"/>
      <c r="O675" s="63"/>
      <c r="P675" s="152"/>
      <c r="Q675" s="152"/>
      <c r="S675" s="205"/>
      <c r="T675" s="205"/>
      <c r="U675" s="205"/>
      <c r="V675" s="39"/>
      <c r="W675" s="39"/>
      <c r="X675" s="39"/>
      <c r="Y675" s="39"/>
      <c r="AD675" s="191"/>
      <c r="AE675" s="191"/>
      <c r="AF675" s="260"/>
      <c r="AG675" s="191"/>
      <c r="AH675" s="191"/>
      <c r="AI675" s="260"/>
      <c r="AR675" s="68"/>
      <c r="AS675" s="68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D675" s="95"/>
      <c r="CE675" s="95"/>
      <c r="CF675" s="95"/>
    </row>
    <row r="676" spans="1:84" s="43" customFormat="1" x14ac:dyDescent="0.25">
      <c r="A676" s="152"/>
      <c r="B676" s="152"/>
      <c r="C676" s="152"/>
      <c r="D676" s="152"/>
      <c r="E676" s="152"/>
      <c r="F676" s="62"/>
      <c r="G676" s="62"/>
      <c r="I676" s="152"/>
      <c r="K676" s="152"/>
      <c r="L676" s="152"/>
      <c r="M676" s="152"/>
      <c r="N676" s="152"/>
      <c r="O676" s="63"/>
      <c r="P676" s="152"/>
      <c r="Q676" s="152"/>
      <c r="S676" s="205"/>
      <c r="T676" s="205"/>
      <c r="U676" s="205"/>
      <c r="V676" s="39"/>
      <c r="W676" s="39"/>
      <c r="X676" s="39"/>
      <c r="Y676" s="39"/>
      <c r="AD676" s="191"/>
      <c r="AE676" s="191"/>
      <c r="AF676" s="260"/>
      <c r="AG676" s="191"/>
      <c r="AH676" s="191"/>
      <c r="AI676" s="260"/>
      <c r="AR676" s="68"/>
      <c r="AS676" s="68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D676" s="95"/>
      <c r="CE676" s="95"/>
      <c r="CF676" s="95"/>
    </row>
    <row r="677" spans="1:84" s="43" customFormat="1" x14ac:dyDescent="0.25">
      <c r="A677" s="152"/>
      <c r="B677" s="152"/>
      <c r="C677" s="152"/>
      <c r="D677" s="152"/>
      <c r="E677" s="152"/>
      <c r="F677" s="62"/>
      <c r="G677" s="62"/>
      <c r="I677" s="152"/>
      <c r="K677" s="152"/>
      <c r="L677" s="152"/>
      <c r="M677" s="152"/>
      <c r="N677" s="152"/>
      <c r="O677" s="63"/>
      <c r="P677" s="152"/>
      <c r="Q677" s="152"/>
      <c r="S677" s="205"/>
      <c r="T677" s="205"/>
      <c r="U677" s="205"/>
      <c r="V677" s="39"/>
      <c r="W677" s="39"/>
      <c r="X677" s="39"/>
      <c r="Y677" s="39"/>
      <c r="AD677" s="191"/>
      <c r="AE677" s="191"/>
      <c r="AF677" s="260"/>
      <c r="AG677" s="191"/>
      <c r="AH677" s="191"/>
      <c r="AI677" s="260"/>
      <c r="AR677" s="68"/>
      <c r="AS677" s="68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D677" s="95"/>
      <c r="CE677" s="95"/>
      <c r="CF677" s="95"/>
    </row>
    <row r="678" spans="1:84" s="43" customFormat="1" x14ac:dyDescent="0.25">
      <c r="A678" s="152"/>
      <c r="B678" s="152"/>
      <c r="C678" s="152"/>
      <c r="D678" s="152"/>
      <c r="E678" s="152"/>
      <c r="F678" s="62"/>
      <c r="G678" s="62"/>
      <c r="I678" s="152"/>
      <c r="K678" s="152"/>
      <c r="L678" s="152"/>
      <c r="M678" s="152"/>
      <c r="N678" s="152"/>
      <c r="O678" s="63"/>
      <c r="P678" s="152"/>
      <c r="Q678" s="152"/>
      <c r="S678" s="205"/>
      <c r="T678" s="205"/>
      <c r="U678" s="205"/>
      <c r="V678" s="39"/>
      <c r="W678" s="39"/>
      <c r="X678" s="39"/>
      <c r="Y678" s="39"/>
      <c r="AD678" s="191"/>
      <c r="AE678" s="191"/>
      <c r="AF678" s="260"/>
      <c r="AG678" s="191"/>
      <c r="AH678" s="191"/>
      <c r="AI678" s="260"/>
      <c r="AR678" s="68"/>
      <c r="AS678" s="68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D678" s="95"/>
      <c r="CE678" s="95"/>
      <c r="CF678" s="95"/>
    </row>
    <row r="679" spans="1:84" s="43" customFormat="1" x14ac:dyDescent="0.25">
      <c r="A679" s="152"/>
      <c r="B679" s="152"/>
      <c r="C679" s="152"/>
      <c r="D679" s="152"/>
      <c r="E679" s="152"/>
      <c r="F679" s="62"/>
      <c r="G679" s="62"/>
      <c r="I679" s="152"/>
      <c r="K679" s="152"/>
      <c r="L679" s="152"/>
      <c r="M679" s="152"/>
      <c r="N679" s="152"/>
      <c r="O679" s="63"/>
      <c r="P679" s="152"/>
      <c r="Q679" s="152"/>
      <c r="S679" s="205"/>
      <c r="T679" s="205"/>
      <c r="U679" s="205"/>
      <c r="V679" s="39"/>
      <c r="W679" s="39"/>
      <c r="X679" s="39"/>
      <c r="Y679" s="39"/>
      <c r="AD679" s="191"/>
      <c r="AE679" s="191"/>
      <c r="AF679" s="260"/>
      <c r="AG679" s="191"/>
      <c r="AH679" s="191"/>
      <c r="AI679" s="260"/>
      <c r="AR679" s="68"/>
      <c r="AS679" s="68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D679" s="95"/>
      <c r="CE679" s="95"/>
      <c r="CF679" s="95"/>
    </row>
    <row r="680" spans="1:84" s="43" customFormat="1" x14ac:dyDescent="0.25">
      <c r="A680" s="152"/>
      <c r="B680" s="152"/>
      <c r="C680" s="152"/>
      <c r="D680" s="152"/>
      <c r="E680" s="152"/>
      <c r="F680" s="62"/>
      <c r="G680" s="62"/>
      <c r="I680" s="152"/>
      <c r="K680" s="152"/>
      <c r="L680" s="152"/>
      <c r="M680" s="152"/>
      <c r="N680" s="152"/>
      <c r="O680" s="63"/>
      <c r="P680" s="152"/>
      <c r="Q680" s="152"/>
      <c r="S680" s="205"/>
      <c r="T680" s="205"/>
      <c r="U680" s="205"/>
      <c r="V680" s="39"/>
      <c r="W680" s="39"/>
      <c r="X680" s="39"/>
      <c r="Y680" s="39"/>
      <c r="AD680" s="191"/>
      <c r="AE680" s="191"/>
      <c r="AF680" s="260"/>
      <c r="AG680" s="191"/>
      <c r="AH680" s="191"/>
      <c r="AI680" s="260"/>
      <c r="AR680" s="68"/>
      <c r="AS680" s="68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D680" s="95"/>
      <c r="CE680" s="95"/>
      <c r="CF680" s="95"/>
    </row>
    <row r="681" spans="1:84" s="43" customFormat="1" x14ac:dyDescent="0.25">
      <c r="A681" s="152"/>
      <c r="B681" s="152"/>
      <c r="C681" s="152"/>
      <c r="D681" s="152"/>
      <c r="E681" s="152"/>
      <c r="F681" s="62"/>
      <c r="G681" s="62"/>
      <c r="I681" s="152"/>
      <c r="K681" s="152"/>
      <c r="L681" s="152"/>
      <c r="M681" s="152"/>
      <c r="N681" s="152"/>
      <c r="O681" s="63"/>
      <c r="P681" s="152"/>
      <c r="Q681" s="152"/>
      <c r="S681" s="205"/>
      <c r="T681" s="205"/>
      <c r="U681" s="205"/>
      <c r="V681" s="39"/>
      <c r="W681" s="39"/>
      <c r="X681" s="39"/>
      <c r="Y681" s="39"/>
      <c r="AD681" s="191"/>
      <c r="AE681" s="191"/>
      <c r="AF681" s="260"/>
      <c r="AG681" s="191"/>
      <c r="AH681" s="191"/>
      <c r="AI681" s="260"/>
      <c r="AR681" s="68"/>
      <c r="AS681" s="68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D681" s="95"/>
      <c r="CE681" s="95"/>
      <c r="CF681" s="95"/>
    </row>
    <row r="682" spans="1:84" s="43" customFormat="1" x14ac:dyDescent="0.25">
      <c r="A682" s="152"/>
      <c r="B682" s="152"/>
      <c r="C682" s="152"/>
      <c r="D682" s="152"/>
      <c r="E682" s="152"/>
      <c r="F682" s="62"/>
      <c r="G682" s="62"/>
      <c r="I682" s="152"/>
      <c r="K682" s="152"/>
      <c r="L682" s="152"/>
      <c r="M682" s="152"/>
      <c r="N682" s="152"/>
      <c r="O682" s="63"/>
      <c r="P682" s="152"/>
      <c r="Q682" s="152"/>
      <c r="S682" s="205"/>
      <c r="T682" s="205"/>
      <c r="U682" s="205"/>
      <c r="V682" s="39"/>
      <c r="W682" s="39"/>
      <c r="X682" s="39"/>
      <c r="Y682" s="39"/>
      <c r="AD682" s="191"/>
      <c r="AE682" s="191"/>
      <c r="AF682" s="260"/>
      <c r="AG682" s="191"/>
      <c r="AH682" s="191"/>
      <c r="AI682" s="260"/>
      <c r="AR682" s="68"/>
      <c r="AS682" s="68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D682" s="95"/>
      <c r="CE682" s="95"/>
      <c r="CF682" s="95"/>
    </row>
    <row r="683" spans="1:84" s="43" customFormat="1" x14ac:dyDescent="0.25">
      <c r="A683" s="152"/>
      <c r="B683" s="152"/>
      <c r="C683" s="152"/>
      <c r="D683" s="152"/>
      <c r="E683" s="152"/>
      <c r="F683" s="62"/>
      <c r="G683" s="62"/>
      <c r="I683" s="152"/>
      <c r="K683" s="152"/>
      <c r="L683" s="152"/>
      <c r="M683" s="152"/>
      <c r="N683" s="152"/>
      <c r="O683" s="63"/>
      <c r="P683" s="152"/>
      <c r="Q683" s="152"/>
      <c r="S683" s="205"/>
      <c r="T683" s="205"/>
      <c r="U683" s="205"/>
      <c r="V683" s="39"/>
      <c r="W683" s="39"/>
      <c r="X683" s="39"/>
      <c r="Y683" s="39"/>
      <c r="AD683" s="191"/>
      <c r="AE683" s="191"/>
      <c r="AF683" s="260"/>
      <c r="AG683" s="191"/>
      <c r="AH683" s="191"/>
      <c r="AI683" s="260"/>
      <c r="AR683" s="68"/>
      <c r="AS683" s="68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D683" s="95"/>
      <c r="CE683" s="95"/>
      <c r="CF683" s="95"/>
    </row>
    <row r="684" spans="1:84" s="43" customFormat="1" x14ac:dyDescent="0.25">
      <c r="A684" s="152"/>
      <c r="B684" s="152"/>
      <c r="C684" s="152"/>
      <c r="D684" s="152"/>
      <c r="E684" s="152"/>
      <c r="F684" s="62"/>
      <c r="G684" s="62"/>
      <c r="I684" s="152"/>
      <c r="K684" s="152"/>
      <c r="L684" s="152"/>
      <c r="M684" s="152"/>
      <c r="N684" s="152"/>
      <c r="O684" s="63"/>
      <c r="P684" s="152"/>
      <c r="Q684" s="152"/>
      <c r="S684" s="205"/>
      <c r="T684" s="205"/>
      <c r="U684" s="205"/>
      <c r="V684" s="39"/>
      <c r="W684" s="39"/>
      <c r="X684" s="39"/>
      <c r="Y684" s="39"/>
      <c r="AD684" s="191"/>
      <c r="AE684" s="191"/>
      <c r="AF684" s="260"/>
      <c r="AG684" s="191"/>
      <c r="AH684" s="191"/>
      <c r="AI684" s="260"/>
      <c r="AR684" s="68"/>
      <c r="AS684" s="68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D684" s="95"/>
      <c r="CE684" s="95"/>
      <c r="CF684" s="95"/>
    </row>
    <row r="685" spans="1:84" s="43" customFormat="1" x14ac:dyDescent="0.25">
      <c r="A685" s="152"/>
      <c r="B685" s="152"/>
      <c r="C685" s="152"/>
      <c r="D685" s="152"/>
      <c r="E685" s="152"/>
      <c r="F685" s="62"/>
      <c r="G685" s="62"/>
      <c r="I685" s="152"/>
      <c r="K685" s="152"/>
      <c r="L685" s="152"/>
      <c r="M685" s="152"/>
      <c r="N685" s="152"/>
      <c r="O685" s="63"/>
      <c r="P685" s="152"/>
      <c r="Q685" s="152"/>
      <c r="S685" s="205"/>
      <c r="T685" s="205"/>
      <c r="U685" s="205"/>
      <c r="V685" s="39"/>
      <c r="W685" s="39"/>
      <c r="X685" s="39"/>
      <c r="Y685" s="39"/>
      <c r="AD685" s="191"/>
      <c r="AE685" s="191"/>
      <c r="AF685" s="260"/>
      <c r="AG685" s="191"/>
      <c r="AH685" s="191"/>
      <c r="AI685" s="260"/>
      <c r="AR685" s="68"/>
      <c r="AS685" s="68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D685" s="95"/>
      <c r="CE685" s="95"/>
      <c r="CF685" s="95"/>
    </row>
    <row r="686" spans="1:84" s="43" customFormat="1" x14ac:dyDescent="0.25">
      <c r="A686" s="152"/>
      <c r="B686" s="152"/>
      <c r="C686" s="152"/>
      <c r="D686" s="152"/>
      <c r="E686" s="152"/>
      <c r="F686" s="62"/>
      <c r="G686" s="62"/>
      <c r="I686" s="152"/>
      <c r="K686" s="152"/>
      <c r="L686" s="152"/>
      <c r="M686" s="152"/>
      <c r="N686" s="152"/>
      <c r="O686" s="63"/>
      <c r="P686" s="152"/>
      <c r="Q686" s="152"/>
      <c r="S686" s="205"/>
      <c r="T686" s="205"/>
      <c r="U686" s="205"/>
      <c r="V686" s="39"/>
      <c r="W686" s="39"/>
      <c r="X686" s="39"/>
      <c r="Y686" s="39"/>
      <c r="AD686" s="191"/>
      <c r="AE686" s="191"/>
      <c r="AF686" s="260"/>
      <c r="AG686" s="191"/>
      <c r="AH686" s="191"/>
      <c r="AI686" s="260"/>
      <c r="AR686" s="68"/>
      <c r="AS686" s="68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D686" s="95"/>
      <c r="CE686" s="95"/>
      <c r="CF686" s="95"/>
    </row>
    <row r="687" spans="1:84" s="43" customFormat="1" x14ac:dyDescent="0.25">
      <c r="A687" s="152"/>
      <c r="B687" s="152"/>
      <c r="C687" s="152"/>
      <c r="D687" s="152"/>
      <c r="E687" s="152"/>
      <c r="F687" s="62"/>
      <c r="G687" s="62"/>
      <c r="I687" s="152"/>
      <c r="K687" s="152"/>
      <c r="L687" s="152"/>
      <c r="M687" s="152"/>
      <c r="N687" s="152"/>
      <c r="O687" s="63"/>
      <c r="P687" s="152"/>
      <c r="Q687" s="152"/>
      <c r="S687" s="205"/>
      <c r="T687" s="205"/>
      <c r="U687" s="205"/>
      <c r="V687" s="39"/>
      <c r="W687" s="39"/>
      <c r="X687" s="39"/>
      <c r="Y687" s="39"/>
      <c r="AD687" s="191"/>
      <c r="AE687" s="191"/>
      <c r="AF687" s="260"/>
      <c r="AG687" s="191"/>
      <c r="AH687" s="191"/>
      <c r="AI687" s="260"/>
      <c r="AR687" s="68"/>
      <c r="AS687" s="68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D687" s="95"/>
      <c r="CE687" s="95"/>
      <c r="CF687" s="95"/>
    </row>
    <row r="688" spans="1:84" s="43" customFormat="1" x14ac:dyDescent="0.25">
      <c r="A688" s="152"/>
      <c r="B688" s="152"/>
      <c r="C688" s="152"/>
      <c r="D688" s="152"/>
      <c r="E688" s="152"/>
      <c r="F688" s="62"/>
      <c r="G688" s="62"/>
      <c r="I688" s="152"/>
      <c r="K688" s="152"/>
      <c r="L688" s="152"/>
      <c r="M688" s="152"/>
      <c r="N688" s="152"/>
      <c r="O688" s="63"/>
      <c r="P688" s="152"/>
      <c r="Q688" s="152"/>
      <c r="S688" s="205"/>
      <c r="T688" s="205"/>
      <c r="U688" s="205"/>
      <c r="V688" s="39"/>
      <c r="W688" s="39"/>
      <c r="X688" s="39"/>
      <c r="Y688" s="39"/>
      <c r="AD688" s="191"/>
      <c r="AE688" s="191"/>
      <c r="AF688" s="260"/>
      <c r="AG688" s="191"/>
      <c r="AH688" s="191"/>
      <c r="AI688" s="260"/>
      <c r="AR688" s="68"/>
      <c r="AS688" s="68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D688" s="95"/>
      <c r="CE688" s="95"/>
      <c r="CF688" s="95"/>
    </row>
    <row r="689" spans="1:84" s="43" customFormat="1" x14ac:dyDescent="0.25">
      <c r="A689" s="152"/>
      <c r="B689" s="152"/>
      <c r="C689" s="152"/>
      <c r="D689" s="152"/>
      <c r="E689" s="152"/>
      <c r="F689" s="62"/>
      <c r="G689" s="62"/>
      <c r="I689" s="152"/>
      <c r="K689" s="152"/>
      <c r="L689" s="152"/>
      <c r="M689" s="152"/>
      <c r="N689" s="152"/>
      <c r="O689" s="63"/>
      <c r="P689" s="152"/>
      <c r="Q689" s="152"/>
      <c r="S689" s="205"/>
      <c r="T689" s="205"/>
      <c r="U689" s="205"/>
      <c r="V689" s="39"/>
      <c r="W689" s="39"/>
      <c r="X689" s="39"/>
      <c r="Y689" s="39"/>
      <c r="AD689" s="191"/>
      <c r="AE689" s="191"/>
      <c r="AF689" s="260"/>
      <c r="AG689" s="191"/>
      <c r="AH689" s="191"/>
      <c r="AI689" s="260"/>
      <c r="AR689" s="68"/>
      <c r="AS689" s="68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5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D689" s="95"/>
      <c r="CE689" s="95"/>
      <c r="CF689" s="95"/>
    </row>
    <row r="690" spans="1:84" s="43" customFormat="1" x14ac:dyDescent="0.25">
      <c r="A690" s="152"/>
      <c r="B690" s="152"/>
      <c r="C690" s="152"/>
      <c r="D690" s="152"/>
      <c r="E690" s="152"/>
      <c r="F690" s="62"/>
      <c r="G690" s="62"/>
      <c r="I690" s="152"/>
      <c r="K690" s="152"/>
      <c r="L690" s="152"/>
      <c r="M690" s="152"/>
      <c r="N690" s="152"/>
      <c r="O690" s="63"/>
      <c r="P690" s="152"/>
      <c r="Q690" s="152"/>
      <c r="S690" s="205"/>
      <c r="T690" s="205"/>
      <c r="U690" s="205"/>
      <c r="V690" s="39"/>
      <c r="W690" s="39"/>
      <c r="X690" s="39"/>
      <c r="Y690" s="39"/>
      <c r="AD690" s="191"/>
      <c r="AE690" s="191"/>
      <c r="AF690" s="260"/>
      <c r="AG690" s="191"/>
      <c r="AH690" s="191"/>
      <c r="AI690" s="260"/>
      <c r="AR690" s="68"/>
      <c r="AS690" s="68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D690" s="95"/>
      <c r="CE690" s="95"/>
      <c r="CF690" s="95"/>
    </row>
    <row r="691" spans="1:84" s="43" customFormat="1" x14ac:dyDescent="0.25">
      <c r="A691" s="152"/>
      <c r="B691" s="152"/>
      <c r="C691" s="152"/>
      <c r="D691" s="152"/>
      <c r="E691" s="152"/>
      <c r="F691" s="62"/>
      <c r="G691" s="62"/>
      <c r="I691" s="152"/>
      <c r="K691" s="152"/>
      <c r="L691" s="152"/>
      <c r="M691" s="152"/>
      <c r="N691" s="152"/>
      <c r="O691" s="63"/>
      <c r="P691" s="152"/>
      <c r="Q691" s="152"/>
      <c r="S691" s="205"/>
      <c r="T691" s="205"/>
      <c r="U691" s="205"/>
      <c r="V691" s="39"/>
      <c r="W691" s="39"/>
      <c r="X691" s="39"/>
      <c r="Y691" s="39"/>
      <c r="AD691" s="191"/>
      <c r="AE691" s="191"/>
      <c r="AF691" s="260"/>
      <c r="AG691" s="191"/>
      <c r="AH691" s="191"/>
      <c r="AI691" s="260"/>
      <c r="AR691" s="68"/>
      <c r="AS691" s="68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D691" s="95"/>
      <c r="CE691" s="95"/>
      <c r="CF691" s="95"/>
    </row>
    <row r="692" spans="1:84" s="43" customFormat="1" x14ac:dyDescent="0.25">
      <c r="A692" s="152"/>
      <c r="B692" s="152"/>
      <c r="C692" s="152"/>
      <c r="D692" s="152"/>
      <c r="E692" s="152"/>
      <c r="F692" s="62"/>
      <c r="G692" s="62"/>
      <c r="I692" s="152"/>
      <c r="K692" s="152"/>
      <c r="L692" s="152"/>
      <c r="M692" s="152"/>
      <c r="N692" s="152"/>
      <c r="O692" s="63"/>
      <c r="P692" s="152"/>
      <c r="Q692" s="152"/>
      <c r="S692" s="205"/>
      <c r="T692" s="205"/>
      <c r="U692" s="205"/>
      <c r="V692" s="39"/>
      <c r="W692" s="39"/>
      <c r="X692" s="39"/>
      <c r="Y692" s="39"/>
      <c r="AD692" s="191"/>
      <c r="AE692" s="191"/>
      <c r="AF692" s="260"/>
      <c r="AG692" s="191"/>
      <c r="AH692" s="191"/>
      <c r="AI692" s="260"/>
      <c r="AR692" s="68"/>
      <c r="AS692" s="68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D692" s="95"/>
      <c r="CE692" s="95"/>
      <c r="CF692" s="95"/>
    </row>
    <row r="693" spans="1:84" s="43" customFormat="1" x14ac:dyDescent="0.25">
      <c r="A693" s="152"/>
      <c r="B693" s="152"/>
      <c r="C693" s="152"/>
      <c r="D693" s="152"/>
      <c r="E693" s="152"/>
      <c r="F693" s="62"/>
      <c r="G693" s="62"/>
      <c r="I693" s="152"/>
      <c r="K693" s="152"/>
      <c r="L693" s="152"/>
      <c r="M693" s="152"/>
      <c r="N693" s="152"/>
      <c r="O693" s="63"/>
      <c r="P693" s="152"/>
      <c r="Q693" s="152"/>
      <c r="S693" s="205"/>
      <c r="T693" s="205"/>
      <c r="U693" s="205"/>
      <c r="V693" s="39"/>
      <c r="W693" s="39"/>
      <c r="X693" s="39"/>
      <c r="Y693" s="39"/>
      <c r="AD693" s="191"/>
      <c r="AE693" s="191"/>
      <c r="AF693" s="260"/>
      <c r="AG693" s="191"/>
      <c r="AH693" s="191"/>
      <c r="AI693" s="260"/>
      <c r="AR693" s="68"/>
      <c r="AS693" s="68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D693" s="95"/>
      <c r="CE693" s="95"/>
      <c r="CF693" s="95"/>
    </row>
    <row r="694" spans="1:84" s="43" customFormat="1" x14ac:dyDescent="0.25">
      <c r="A694" s="152"/>
      <c r="B694" s="152"/>
      <c r="C694" s="152"/>
      <c r="D694" s="152"/>
      <c r="E694" s="152"/>
      <c r="F694" s="62"/>
      <c r="G694" s="62"/>
      <c r="I694" s="152"/>
      <c r="K694" s="152"/>
      <c r="L694" s="152"/>
      <c r="M694" s="152"/>
      <c r="N694" s="152"/>
      <c r="O694" s="63"/>
      <c r="P694" s="152"/>
      <c r="Q694" s="152"/>
      <c r="S694" s="205"/>
      <c r="T694" s="205"/>
      <c r="U694" s="205"/>
      <c r="V694" s="39"/>
      <c r="W694" s="39"/>
      <c r="X694" s="39"/>
      <c r="Y694" s="39"/>
      <c r="AD694" s="191"/>
      <c r="AE694" s="191"/>
      <c r="AF694" s="260"/>
      <c r="AG694" s="191"/>
      <c r="AH694" s="191"/>
      <c r="AI694" s="260"/>
      <c r="AR694" s="68"/>
      <c r="AS694" s="68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D694" s="95"/>
      <c r="CE694" s="95"/>
      <c r="CF694" s="95"/>
    </row>
    <row r="695" spans="1:84" s="43" customFormat="1" x14ac:dyDescent="0.25">
      <c r="A695" s="152"/>
      <c r="B695" s="152"/>
      <c r="C695" s="152"/>
      <c r="D695" s="152"/>
      <c r="E695" s="152"/>
      <c r="F695" s="62"/>
      <c r="G695" s="62"/>
      <c r="I695" s="152"/>
      <c r="K695" s="152"/>
      <c r="L695" s="152"/>
      <c r="M695" s="152"/>
      <c r="N695" s="152"/>
      <c r="O695" s="63"/>
      <c r="P695" s="152"/>
      <c r="Q695" s="152"/>
      <c r="S695" s="205"/>
      <c r="T695" s="205"/>
      <c r="U695" s="205"/>
      <c r="V695" s="39"/>
      <c r="W695" s="39"/>
      <c r="X695" s="39"/>
      <c r="Y695" s="39"/>
      <c r="AD695" s="191"/>
      <c r="AE695" s="191"/>
      <c r="AF695" s="260"/>
      <c r="AG695" s="191"/>
      <c r="AH695" s="191"/>
      <c r="AI695" s="260"/>
      <c r="AR695" s="68"/>
      <c r="AS695" s="68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D695" s="95"/>
      <c r="CE695" s="95"/>
      <c r="CF695" s="95"/>
    </row>
    <row r="696" spans="1:84" s="43" customFormat="1" x14ac:dyDescent="0.25">
      <c r="A696" s="152"/>
      <c r="B696" s="152"/>
      <c r="C696" s="152"/>
      <c r="D696" s="152"/>
      <c r="E696" s="152"/>
      <c r="F696" s="62"/>
      <c r="G696" s="62"/>
      <c r="I696" s="152"/>
      <c r="K696" s="152"/>
      <c r="L696" s="152"/>
      <c r="M696" s="152"/>
      <c r="N696" s="152"/>
      <c r="O696" s="63"/>
      <c r="P696" s="152"/>
      <c r="Q696" s="152"/>
      <c r="S696" s="205"/>
      <c r="T696" s="205"/>
      <c r="U696" s="205"/>
      <c r="V696" s="39"/>
      <c r="W696" s="39"/>
      <c r="X696" s="39"/>
      <c r="Y696" s="39"/>
      <c r="AD696" s="191"/>
      <c r="AE696" s="191"/>
      <c r="AF696" s="260"/>
      <c r="AG696" s="191"/>
      <c r="AH696" s="191"/>
      <c r="AI696" s="260"/>
      <c r="AR696" s="68"/>
      <c r="AS696" s="68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D696" s="95"/>
      <c r="CE696" s="95"/>
      <c r="CF696" s="95"/>
    </row>
    <row r="697" spans="1:84" s="43" customFormat="1" x14ac:dyDescent="0.25">
      <c r="A697" s="152"/>
      <c r="B697" s="152"/>
      <c r="C697" s="152"/>
      <c r="D697" s="152"/>
      <c r="E697" s="152"/>
      <c r="F697" s="62"/>
      <c r="G697" s="62"/>
      <c r="I697" s="152"/>
      <c r="K697" s="152"/>
      <c r="L697" s="152"/>
      <c r="M697" s="152"/>
      <c r="N697" s="152"/>
      <c r="O697" s="63"/>
      <c r="P697" s="152"/>
      <c r="Q697" s="152"/>
      <c r="S697" s="205"/>
      <c r="T697" s="205"/>
      <c r="U697" s="205"/>
      <c r="V697" s="39"/>
      <c r="W697" s="39"/>
      <c r="X697" s="39"/>
      <c r="Y697" s="39"/>
      <c r="AD697" s="191"/>
      <c r="AE697" s="191"/>
      <c r="AF697" s="260"/>
      <c r="AG697" s="191"/>
      <c r="AH697" s="191"/>
      <c r="AI697" s="260"/>
      <c r="AR697" s="68"/>
      <c r="AS697" s="68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D697" s="95"/>
      <c r="CE697" s="95"/>
      <c r="CF697" s="95"/>
    </row>
    <row r="698" spans="1:84" s="43" customFormat="1" x14ac:dyDescent="0.25">
      <c r="A698" s="152"/>
      <c r="B698" s="152"/>
      <c r="C698" s="152"/>
      <c r="D698" s="152"/>
      <c r="E698" s="152"/>
      <c r="F698" s="62"/>
      <c r="G698" s="62"/>
      <c r="I698" s="152"/>
      <c r="K698" s="152"/>
      <c r="L698" s="152"/>
      <c r="M698" s="152"/>
      <c r="N698" s="152"/>
      <c r="O698" s="63"/>
      <c r="P698" s="152"/>
      <c r="Q698" s="152"/>
      <c r="S698" s="205"/>
      <c r="T698" s="205"/>
      <c r="U698" s="205"/>
      <c r="V698" s="39"/>
      <c r="W698" s="39"/>
      <c r="X698" s="39"/>
      <c r="Y698" s="39"/>
      <c r="AD698" s="191"/>
      <c r="AE698" s="191"/>
      <c r="AF698" s="260"/>
      <c r="AG698" s="191"/>
      <c r="AH698" s="191"/>
      <c r="AI698" s="260"/>
      <c r="AR698" s="68"/>
      <c r="AS698" s="68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D698" s="95"/>
      <c r="CE698" s="95"/>
      <c r="CF698" s="95"/>
    </row>
    <row r="699" spans="1:84" s="43" customFormat="1" x14ac:dyDescent="0.25">
      <c r="A699" s="152"/>
      <c r="B699" s="152"/>
      <c r="C699" s="152"/>
      <c r="D699" s="152"/>
      <c r="E699" s="152"/>
      <c r="F699" s="62"/>
      <c r="G699" s="62"/>
      <c r="I699" s="152"/>
      <c r="K699" s="152"/>
      <c r="L699" s="152"/>
      <c r="M699" s="152"/>
      <c r="N699" s="152"/>
      <c r="O699" s="63"/>
      <c r="P699" s="152"/>
      <c r="Q699" s="152"/>
      <c r="S699" s="205"/>
      <c r="T699" s="205"/>
      <c r="U699" s="205"/>
      <c r="V699" s="39"/>
      <c r="W699" s="39"/>
      <c r="X699" s="39"/>
      <c r="Y699" s="39"/>
      <c r="AD699" s="191"/>
      <c r="AE699" s="191"/>
      <c r="AF699" s="260"/>
      <c r="AG699" s="191"/>
      <c r="AH699" s="191"/>
      <c r="AI699" s="260"/>
      <c r="AR699" s="68"/>
      <c r="AS699" s="68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D699" s="95"/>
      <c r="CE699" s="95"/>
      <c r="CF699" s="95"/>
    </row>
    <row r="700" spans="1:84" s="43" customFormat="1" x14ac:dyDescent="0.25">
      <c r="A700" s="152"/>
      <c r="B700" s="152"/>
      <c r="C700" s="152"/>
      <c r="D700" s="152"/>
      <c r="E700" s="152"/>
      <c r="F700" s="62"/>
      <c r="G700" s="62"/>
      <c r="I700" s="152"/>
      <c r="K700" s="152"/>
      <c r="L700" s="152"/>
      <c r="M700" s="152"/>
      <c r="N700" s="152"/>
      <c r="O700" s="63"/>
      <c r="P700" s="152"/>
      <c r="Q700" s="152"/>
      <c r="S700" s="205"/>
      <c r="T700" s="205"/>
      <c r="U700" s="205"/>
      <c r="V700" s="39"/>
      <c r="W700" s="39"/>
      <c r="X700" s="39"/>
      <c r="Y700" s="39"/>
      <c r="AD700" s="191"/>
      <c r="AE700" s="191"/>
      <c r="AF700" s="260"/>
      <c r="AG700" s="191"/>
      <c r="AH700" s="191"/>
      <c r="AI700" s="260"/>
      <c r="AR700" s="68"/>
      <c r="AS700" s="68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D700" s="95"/>
      <c r="CE700" s="95"/>
      <c r="CF700" s="95"/>
    </row>
    <row r="701" spans="1:84" s="43" customFormat="1" x14ac:dyDescent="0.25">
      <c r="A701" s="152"/>
      <c r="B701" s="152"/>
      <c r="C701" s="152"/>
      <c r="D701" s="152"/>
      <c r="E701" s="152"/>
      <c r="F701" s="62"/>
      <c r="G701" s="62"/>
      <c r="I701" s="152"/>
      <c r="K701" s="152"/>
      <c r="L701" s="152"/>
      <c r="M701" s="152"/>
      <c r="N701" s="152"/>
      <c r="O701" s="63"/>
      <c r="P701" s="152"/>
      <c r="Q701" s="152"/>
      <c r="S701" s="205"/>
      <c r="T701" s="205"/>
      <c r="U701" s="205"/>
      <c r="V701" s="39"/>
      <c r="W701" s="39"/>
      <c r="X701" s="39"/>
      <c r="Y701" s="39"/>
      <c r="AD701" s="191"/>
      <c r="AE701" s="191"/>
      <c r="AF701" s="260"/>
      <c r="AG701" s="191"/>
      <c r="AH701" s="191"/>
      <c r="AI701" s="260"/>
      <c r="AR701" s="68"/>
      <c r="AS701" s="68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5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D701" s="95"/>
      <c r="CE701" s="95"/>
      <c r="CF701" s="95"/>
    </row>
    <row r="702" spans="1:84" s="43" customFormat="1" x14ac:dyDescent="0.25">
      <c r="A702" s="152"/>
      <c r="B702" s="152"/>
      <c r="C702" s="152"/>
      <c r="D702" s="152"/>
      <c r="E702" s="152"/>
      <c r="F702" s="62"/>
      <c r="G702" s="62"/>
      <c r="I702" s="152"/>
      <c r="K702" s="152"/>
      <c r="L702" s="152"/>
      <c r="M702" s="152"/>
      <c r="N702" s="152"/>
      <c r="O702" s="63"/>
      <c r="P702" s="152"/>
      <c r="Q702" s="152"/>
      <c r="S702" s="205"/>
      <c r="T702" s="205"/>
      <c r="U702" s="205"/>
      <c r="V702" s="39"/>
      <c r="W702" s="39"/>
      <c r="X702" s="39"/>
      <c r="Y702" s="39"/>
      <c r="AD702" s="191"/>
      <c r="AE702" s="191"/>
      <c r="AF702" s="260"/>
      <c r="AG702" s="191"/>
      <c r="AH702" s="191"/>
      <c r="AI702" s="260"/>
      <c r="AR702" s="68"/>
      <c r="AS702" s="68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D702" s="95"/>
      <c r="CE702" s="95"/>
      <c r="CF702" s="95"/>
    </row>
    <row r="703" spans="1:84" s="43" customFormat="1" x14ac:dyDescent="0.25">
      <c r="A703" s="152"/>
      <c r="B703" s="152"/>
      <c r="C703" s="152"/>
      <c r="D703" s="152"/>
      <c r="E703" s="152"/>
      <c r="F703" s="62"/>
      <c r="G703" s="62"/>
      <c r="I703" s="152"/>
      <c r="K703" s="152"/>
      <c r="L703" s="152"/>
      <c r="M703" s="152"/>
      <c r="N703" s="152"/>
      <c r="O703" s="63"/>
      <c r="P703" s="152"/>
      <c r="Q703" s="152"/>
      <c r="S703" s="205"/>
      <c r="T703" s="205"/>
      <c r="U703" s="205"/>
      <c r="V703" s="39"/>
      <c r="W703" s="39"/>
      <c r="X703" s="39"/>
      <c r="Y703" s="39"/>
      <c r="AD703" s="191"/>
      <c r="AE703" s="191"/>
      <c r="AF703" s="260"/>
      <c r="AG703" s="191"/>
      <c r="AH703" s="191"/>
      <c r="AI703" s="260"/>
      <c r="AR703" s="68"/>
      <c r="AS703" s="68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5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D703" s="95"/>
      <c r="CE703" s="95"/>
      <c r="CF703" s="95"/>
    </row>
    <row r="704" spans="1:84" s="43" customFormat="1" x14ac:dyDescent="0.25">
      <c r="A704" s="152"/>
      <c r="B704" s="152"/>
      <c r="C704" s="152"/>
      <c r="D704" s="152"/>
      <c r="E704" s="152"/>
      <c r="F704" s="62"/>
      <c r="G704" s="62"/>
      <c r="I704" s="152"/>
      <c r="K704" s="152"/>
      <c r="L704" s="152"/>
      <c r="M704" s="152"/>
      <c r="N704" s="152"/>
      <c r="O704" s="63"/>
      <c r="P704" s="152"/>
      <c r="Q704" s="152"/>
      <c r="S704" s="205"/>
      <c r="T704" s="205"/>
      <c r="U704" s="205"/>
      <c r="V704" s="39"/>
      <c r="W704" s="39"/>
      <c r="X704" s="39"/>
      <c r="Y704" s="39"/>
      <c r="AD704" s="191"/>
      <c r="AE704" s="191"/>
      <c r="AF704" s="260"/>
      <c r="AG704" s="191"/>
      <c r="AH704" s="191"/>
      <c r="AI704" s="260"/>
      <c r="AR704" s="68"/>
      <c r="AS704" s="68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5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D704" s="95"/>
      <c r="CE704" s="95"/>
      <c r="CF704" s="95"/>
    </row>
    <row r="705" spans="1:84" s="43" customFormat="1" x14ac:dyDescent="0.25">
      <c r="A705" s="152"/>
      <c r="B705" s="152"/>
      <c r="C705" s="152"/>
      <c r="D705" s="152"/>
      <c r="E705" s="152"/>
      <c r="F705" s="62"/>
      <c r="G705" s="62"/>
      <c r="I705" s="152"/>
      <c r="K705" s="152"/>
      <c r="L705" s="152"/>
      <c r="M705" s="152"/>
      <c r="N705" s="152"/>
      <c r="O705" s="63"/>
      <c r="P705" s="152"/>
      <c r="Q705" s="152"/>
      <c r="S705" s="205"/>
      <c r="T705" s="205"/>
      <c r="U705" s="205"/>
      <c r="V705" s="39"/>
      <c r="W705" s="39"/>
      <c r="X705" s="39"/>
      <c r="Y705" s="39"/>
      <c r="AD705" s="191"/>
      <c r="AE705" s="191"/>
      <c r="AF705" s="260"/>
      <c r="AG705" s="191"/>
      <c r="AH705" s="191"/>
      <c r="AI705" s="260"/>
      <c r="AR705" s="68"/>
      <c r="AS705" s="68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5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D705" s="95"/>
      <c r="CE705" s="95"/>
      <c r="CF705" s="95"/>
    </row>
    <row r="706" spans="1:84" s="43" customFormat="1" x14ac:dyDescent="0.25">
      <c r="A706" s="152"/>
      <c r="B706" s="152"/>
      <c r="C706" s="152"/>
      <c r="D706" s="152"/>
      <c r="E706" s="152"/>
      <c r="F706" s="62"/>
      <c r="G706" s="62"/>
      <c r="I706" s="152"/>
      <c r="K706" s="152"/>
      <c r="L706" s="152"/>
      <c r="M706" s="152"/>
      <c r="N706" s="152"/>
      <c r="O706" s="63"/>
      <c r="P706" s="152"/>
      <c r="Q706" s="152"/>
      <c r="S706" s="205"/>
      <c r="T706" s="205"/>
      <c r="U706" s="205"/>
      <c r="V706" s="39"/>
      <c r="W706" s="39"/>
      <c r="X706" s="39"/>
      <c r="Y706" s="39"/>
      <c r="AD706" s="191"/>
      <c r="AE706" s="191"/>
      <c r="AF706" s="260"/>
      <c r="AG706" s="191"/>
      <c r="AH706" s="191"/>
      <c r="AI706" s="260"/>
      <c r="AR706" s="68"/>
      <c r="AS706" s="68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5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D706" s="95"/>
      <c r="CE706" s="95"/>
      <c r="CF706" s="95"/>
    </row>
    <row r="707" spans="1:84" s="43" customFormat="1" x14ac:dyDescent="0.25">
      <c r="A707" s="152"/>
      <c r="B707" s="152"/>
      <c r="C707" s="152"/>
      <c r="D707" s="152"/>
      <c r="E707" s="152"/>
      <c r="F707" s="62"/>
      <c r="G707" s="62"/>
      <c r="I707" s="152"/>
      <c r="K707" s="152"/>
      <c r="L707" s="152"/>
      <c r="M707" s="152"/>
      <c r="N707" s="152"/>
      <c r="O707" s="63"/>
      <c r="P707" s="152"/>
      <c r="Q707" s="152"/>
      <c r="S707" s="205"/>
      <c r="T707" s="205"/>
      <c r="U707" s="205"/>
      <c r="V707" s="39"/>
      <c r="W707" s="39"/>
      <c r="X707" s="39"/>
      <c r="Y707" s="39"/>
      <c r="AD707" s="191"/>
      <c r="AE707" s="191"/>
      <c r="AF707" s="260"/>
      <c r="AG707" s="191"/>
      <c r="AH707" s="191"/>
      <c r="AI707" s="260"/>
      <c r="AR707" s="68"/>
      <c r="AS707" s="68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D707" s="95"/>
      <c r="CE707" s="95"/>
      <c r="CF707" s="95"/>
    </row>
    <row r="708" spans="1:84" s="43" customFormat="1" x14ac:dyDescent="0.25">
      <c r="A708" s="152"/>
      <c r="B708" s="152"/>
      <c r="C708" s="152"/>
      <c r="D708" s="152"/>
      <c r="E708" s="152"/>
      <c r="F708" s="62"/>
      <c r="G708" s="62"/>
      <c r="I708" s="152"/>
      <c r="K708" s="152"/>
      <c r="L708" s="152"/>
      <c r="M708" s="152"/>
      <c r="N708" s="152"/>
      <c r="O708" s="63"/>
      <c r="P708" s="152"/>
      <c r="Q708" s="152"/>
      <c r="S708" s="205"/>
      <c r="T708" s="205"/>
      <c r="U708" s="205"/>
      <c r="V708" s="39"/>
      <c r="W708" s="39"/>
      <c r="X708" s="39"/>
      <c r="Y708" s="39"/>
      <c r="AD708" s="191"/>
      <c r="AE708" s="191"/>
      <c r="AF708" s="260"/>
      <c r="AG708" s="191"/>
      <c r="AH708" s="191"/>
      <c r="AI708" s="260"/>
      <c r="AR708" s="68"/>
      <c r="AS708" s="68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D708" s="95"/>
      <c r="CE708" s="95"/>
      <c r="CF708" s="95"/>
    </row>
    <row r="709" spans="1:84" s="43" customFormat="1" x14ac:dyDescent="0.25">
      <c r="A709" s="152"/>
      <c r="B709" s="152"/>
      <c r="C709" s="152"/>
      <c r="D709" s="152"/>
      <c r="E709" s="152"/>
      <c r="F709" s="62"/>
      <c r="G709" s="62"/>
      <c r="I709" s="152"/>
      <c r="K709" s="152"/>
      <c r="L709" s="152"/>
      <c r="M709" s="152"/>
      <c r="N709" s="152"/>
      <c r="O709" s="63"/>
      <c r="P709" s="152"/>
      <c r="Q709" s="152"/>
      <c r="S709" s="205"/>
      <c r="T709" s="205"/>
      <c r="U709" s="205"/>
      <c r="V709" s="39"/>
      <c r="W709" s="39"/>
      <c r="X709" s="39"/>
      <c r="Y709" s="39"/>
      <c r="AD709" s="191"/>
      <c r="AE709" s="191"/>
      <c r="AF709" s="260"/>
      <c r="AG709" s="191"/>
      <c r="AH709" s="191"/>
      <c r="AI709" s="260"/>
      <c r="AR709" s="68"/>
      <c r="AS709" s="68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D709" s="95"/>
      <c r="CE709" s="95"/>
      <c r="CF709" s="95"/>
    </row>
    <row r="710" spans="1:84" s="43" customFormat="1" x14ac:dyDescent="0.25">
      <c r="A710" s="152"/>
      <c r="B710" s="152"/>
      <c r="C710" s="152"/>
      <c r="D710" s="152"/>
      <c r="E710" s="152"/>
      <c r="F710" s="62"/>
      <c r="G710" s="62"/>
      <c r="I710" s="152"/>
      <c r="K710" s="152"/>
      <c r="L710" s="152"/>
      <c r="M710" s="152"/>
      <c r="N710" s="152"/>
      <c r="O710" s="63"/>
      <c r="P710" s="152"/>
      <c r="Q710" s="152"/>
      <c r="S710" s="205"/>
      <c r="T710" s="205"/>
      <c r="U710" s="205"/>
      <c r="V710" s="39"/>
      <c r="W710" s="39"/>
      <c r="X710" s="39"/>
      <c r="Y710" s="39"/>
      <c r="AD710" s="191"/>
      <c r="AE710" s="191"/>
      <c r="AF710" s="260"/>
      <c r="AG710" s="191"/>
      <c r="AH710" s="191"/>
      <c r="AI710" s="260"/>
      <c r="AR710" s="68"/>
      <c r="AS710" s="68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5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D710" s="95"/>
      <c r="CE710" s="95"/>
      <c r="CF710" s="95"/>
    </row>
    <row r="711" spans="1:84" s="43" customFormat="1" x14ac:dyDescent="0.25">
      <c r="A711" s="152"/>
      <c r="B711" s="152"/>
      <c r="C711" s="152"/>
      <c r="D711" s="152"/>
      <c r="E711" s="152"/>
      <c r="F711" s="62"/>
      <c r="G711" s="62"/>
      <c r="I711" s="152"/>
      <c r="K711" s="152"/>
      <c r="L711" s="152"/>
      <c r="M711" s="152"/>
      <c r="N711" s="152"/>
      <c r="O711" s="63"/>
      <c r="P711" s="152"/>
      <c r="Q711" s="152"/>
      <c r="S711" s="205"/>
      <c r="T711" s="205"/>
      <c r="U711" s="205"/>
      <c r="V711" s="39"/>
      <c r="W711" s="39"/>
      <c r="X711" s="39"/>
      <c r="Y711" s="39"/>
      <c r="AD711" s="191"/>
      <c r="AE711" s="191"/>
      <c r="AF711" s="260"/>
      <c r="AG711" s="191"/>
      <c r="AH711" s="191"/>
      <c r="AI711" s="260"/>
      <c r="AR711" s="68"/>
      <c r="AS711" s="68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5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D711" s="95"/>
      <c r="CE711" s="95"/>
      <c r="CF711" s="95"/>
    </row>
    <row r="712" spans="1:84" s="43" customFormat="1" x14ac:dyDescent="0.25">
      <c r="A712" s="152"/>
      <c r="B712" s="152"/>
      <c r="C712" s="152"/>
      <c r="D712" s="152"/>
      <c r="E712" s="152"/>
      <c r="F712" s="62"/>
      <c r="G712" s="62"/>
      <c r="I712" s="152"/>
      <c r="K712" s="152"/>
      <c r="L712" s="152"/>
      <c r="M712" s="152"/>
      <c r="N712" s="152"/>
      <c r="O712" s="63"/>
      <c r="P712" s="152"/>
      <c r="Q712" s="152"/>
      <c r="S712" s="205"/>
      <c r="T712" s="205"/>
      <c r="U712" s="205"/>
      <c r="V712" s="39"/>
      <c r="W712" s="39"/>
      <c r="X712" s="39"/>
      <c r="Y712" s="39"/>
      <c r="AD712" s="191"/>
      <c r="AE712" s="191"/>
      <c r="AF712" s="260"/>
      <c r="AG712" s="191"/>
      <c r="AH712" s="191"/>
      <c r="AI712" s="260"/>
      <c r="AR712" s="68"/>
      <c r="AS712" s="68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5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D712" s="95"/>
      <c r="CE712" s="95"/>
      <c r="CF712" s="95"/>
    </row>
    <row r="713" spans="1:84" s="43" customFormat="1" x14ac:dyDescent="0.25">
      <c r="A713" s="152"/>
      <c r="B713" s="152"/>
      <c r="C713" s="152"/>
      <c r="D713" s="152"/>
      <c r="E713" s="152"/>
      <c r="F713" s="62"/>
      <c r="G713" s="62"/>
      <c r="I713" s="152"/>
      <c r="K713" s="152"/>
      <c r="L713" s="152"/>
      <c r="M713" s="152"/>
      <c r="N713" s="152"/>
      <c r="O713" s="63"/>
      <c r="P713" s="152"/>
      <c r="Q713" s="152"/>
      <c r="S713" s="205"/>
      <c r="T713" s="205"/>
      <c r="U713" s="205"/>
      <c r="V713" s="39"/>
      <c r="W713" s="39"/>
      <c r="X713" s="39"/>
      <c r="Y713" s="39"/>
      <c r="AD713" s="191"/>
      <c r="AE713" s="191"/>
      <c r="AF713" s="260"/>
      <c r="AG713" s="191"/>
      <c r="AH713" s="191"/>
      <c r="AI713" s="260"/>
      <c r="AR713" s="68"/>
      <c r="AS713" s="68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5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D713" s="95"/>
      <c r="CE713" s="95"/>
      <c r="CF713" s="95"/>
    </row>
    <row r="714" spans="1:84" s="43" customFormat="1" x14ac:dyDescent="0.25">
      <c r="A714" s="152"/>
      <c r="B714" s="152"/>
      <c r="C714" s="152"/>
      <c r="D714" s="152"/>
      <c r="E714" s="152"/>
      <c r="F714" s="62"/>
      <c r="G714" s="62"/>
      <c r="I714" s="152"/>
      <c r="K714" s="152"/>
      <c r="L714" s="152"/>
      <c r="M714" s="152"/>
      <c r="N714" s="152"/>
      <c r="O714" s="63"/>
      <c r="P714" s="152"/>
      <c r="Q714" s="152"/>
      <c r="S714" s="205"/>
      <c r="T714" s="205"/>
      <c r="U714" s="205"/>
      <c r="V714" s="39"/>
      <c r="W714" s="39"/>
      <c r="X714" s="39"/>
      <c r="Y714" s="39"/>
      <c r="AD714" s="191"/>
      <c r="AE714" s="191"/>
      <c r="AF714" s="260"/>
      <c r="AG714" s="191"/>
      <c r="AH714" s="191"/>
      <c r="AI714" s="260"/>
      <c r="AR714" s="68"/>
      <c r="AS714" s="68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D714" s="95"/>
      <c r="CE714" s="95"/>
      <c r="CF714" s="95"/>
    </row>
    <row r="715" spans="1:84" s="43" customFormat="1" x14ac:dyDescent="0.25">
      <c r="A715" s="152"/>
      <c r="B715" s="152"/>
      <c r="C715" s="152"/>
      <c r="D715" s="152"/>
      <c r="E715" s="152"/>
      <c r="F715" s="62"/>
      <c r="G715" s="62"/>
      <c r="I715" s="152"/>
      <c r="K715" s="152"/>
      <c r="L715" s="152"/>
      <c r="M715" s="152"/>
      <c r="N715" s="152"/>
      <c r="O715" s="63"/>
      <c r="P715" s="152"/>
      <c r="Q715" s="152"/>
      <c r="S715" s="205"/>
      <c r="T715" s="205"/>
      <c r="U715" s="205"/>
      <c r="V715" s="39"/>
      <c r="W715" s="39"/>
      <c r="X715" s="39"/>
      <c r="Y715" s="39"/>
      <c r="AD715" s="191"/>
      <c r="AE715" s="191"/>
      <c r="AF715" s="260"/>
      <c r="AG715" s="191"/>
      <c r="AH715" s="191"/>
      <c r="AI715" s="260"/>
      <c r="AR715" s="68"/>
      <c r="AS715" s="68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D715" s="95"/>
      <c r="CE715" s="95"/>
      <c r="CF715" s="95"/>
    </row>
    <row r="716" spans="1:84" s="43" customFormat="1" x14ac:dyDescent="0.25">
      <c r="A716" s="152"/>
      <c r="B716" s="152"/>
      <c r="C716" s="152"/>
      <c r="D716" s="152"/>
      <c r="E716" s="152"/>
      <c r="F716" s="62"/>
      <c r="G716" s="62"/>
      <c r="I716" s="152"/>
      <c r="K716" s="152"/>
      <c r="L716" s="152"/>
      <c r="M716" s="152"/>
      <c r="N716" s="152"/>
      <c r="O716" s="63"/>
      <c r="P716" s="152"/>
      <c r="Q716" s="152"/>
      <c r="S716" s="205"/>
      <c r="T716" s="205"/>
      <c r="U716" s="205"/>
      <c r="V716" s="39"/>
      <c r="W716" s="39"/>
      <c r="X716" s="39"/>
      <c r="Y716" s="39"/>
      <c r="AD716" s="191"/>
      <c r="AE716" s="191"/>
      <c r="AF716" s="260"/>
      <c r="AG716" s="191"/>
      <c r="AH716" s="191"/>
      <c r="AI716" s="260"/>
      <c r="AR716" s="68"/>
      <c r="AS716" s="68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D716" s="95"/>
      <c r="CE716" s="95"/>
      <c r="CF716" s="95"/>
    </row>
    <row r="717" spans="1:84" s="43" customFormat="1" x14ac:dyDescent="0.25">
      <c r="A717" s="152"/>
      <c r="B717" s="152"/>
      <c r="C717" s="152"/>
      <c r="D717" s="152"/>
      <c r="E717" s="152"/>
      <c r="F717" s="62"/>
      <c r="G717" s="62"/>
      <c r="I717" s="152"/>
      <c r="K717" s="152"/>
      <c r="L717" s="152"/>
      <c r="M717" s="152"/>
      <c r="N717" s="152"/>
      <c r="O717" s="63"/>
      <c r="P717" s="152"/>
      <c r="Q717" s="152"/>
      <c r="S717" s="205"/>
      <c r="T717" s="205"/>
      <c r="U717" s="205"/>
      <c r="V717" s="39"/>
      <c r="W717" s="39"/>
      <c r="X717" s="39"/>
      <c r="Y717" s="39"/>
      <c r="AD717" s="191"/>
      <c r="AE717" s="191"/>
      <c r="AF717" s="260"/>
      <c r="AG717" s="191"/>
      <c r="AH717" s="191"/>
      <c r="AI717" s="260"/>
      <c r="AR717" s="68"/>
      <c r="AS717" s="68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D717" s="95"/>
      <c r="CE717" s="95"/>
      <c r="CF717" s="95"/>
    </row>
    <row r="718" spans="1:84" s="43" customFormat="1" x14ac:dyDescent="0.25">
      <c r="A718" s="152"/>
      <c r="B718" s="152"/>
      <c r="C718" s="152"/>
      <c r="D718" s="152"/>
      <c r="E718" s="152"/>
      <c r="F718" s="62"/>
      <c r="G718" s="62"/>
      <c r="I718" s="152"/>
      <c r="K718" s="152"/>
      <c r="L718" s="152"/>
      <c r="M718" s="152"/>
      <c r="N718" s="152"/>
      <c r="O718" s="63"/>
      <c r="P718" s="152"/>
      <c r="Q718" s="152"/>
      <c r="S718" s="205"/>
      <c r="T718" s="205"/>
      <c r="U718" s="205"/>
      <c r="V718" s="39"/>
      <c r="W718" s="39"/>
      <c r="X718" s="39"/>
      <c r="Y718" s="39"/>
      <c r="AD718" s="191"/>
      <c r="AE718" s="191"/>
      <c r="AF718" s="260"/>
      <c r="AG718" s="191"/>
      <c r="AH718" s="191"/>
      <c r="AI718" s="260"/>
      <c r="AR718" s="68"/>
      <c r="AS718" s="68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D718" s="95"/>
      <c r="CE718" s="95"/>
      <c r="CF718" s="95"/>
    </row>
    <row r="719" spans="1:84" s="43" customFormat="1" x14ac:dyDescent="0.25">
      <c r="A719" s="152"/>
      <c r="B719" s="152"/>
      <c r="C719" s="152"/>
      <c r="D719" s="152"/>
      <c r="E719" s="152"/>
      <c r="F719" s="62"/>
      <c r="G719" s="62"/>
      <c r="I719" s="152"/>
      <c r="K719" s="152"/>
      <c r="L719" s="152"/>
      <c r="M719" s="152"/>
      <c r="N719" s="152"/>
      <c r="O719" s="63"/>
      <c r="P719" s="152"/>
      <c r="Q719" s="152"/>
      <c r="S719" s="205"/>
      <c r="T719" s="205"/>
      <c r="U719" s="205"/>
      <c r="V719" s="39"/>
      <c r="W719" s="39"/>
      <c r="X719" s="39"/>
      <c r="Y719" s="39"/>
      <c r="AD719" s="191"/>
      <c r="AE719" s="191"/>
      <c r="AF719" s="260"/>
      <c r="AG719" s="191"/>
      <c r="AH719" s="191"/>
      <c r="AI719" s="260"/>
      <c r="AR719" s="68"/>
      <c r="AS719" s="68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D719" s="95"/>
      <c r="CE719" s="95"/>
      <c r="CF719" s="95"/>
    </row>
    <row r="720" spans="1:84" s="43" customFormat="1" x14ac:dyDescent="0.25">
      <c r="A720" s="152"/>
      <c r="B720" s="152"/>
      <c r="C720" s="152"/>
      <c r="D720" s="152"/>
      <c r="E720" s="152"/>
      <c r="F720" s="62"/>
      <c r="G720" s="62"/>
      <c r="I720" s="152"/>
      <c r="K720" s="152"/>
      <c r="L720" s="152"/>
      <c r="M720" s="152"/>
      <c r="N720" s="152"/>
      <c r="O720" s="63"/>
      <c r="P720" s="152"/>
      <c r="Q720" s="152"/>
      <c r="S720" s="205"/>
      <c r="T720" s="205"/>
      <c r="U720" s="205"/>
      <c r="V720" s="39"/>
      <c r="W720" s="39"/>
      <c r="X720" s="39"/>
      <c r="Y720" s="39"/>
      <c r="AD720" s="191"/>
      <c r="AE720" s="191"/>
      <c r="AF720" s="260"/>
      <c r="AG720" s="191"/>
      <c r="AH720" s="191"/>
      <c r="AI720" s="260"/>
      <c r="AR720" s="68"/>
      <c r="AS720" s="68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D720" s="95"/>
      <c r="CE720" s="95"/>
      <c r="CF720" s="95"/>
    </row>
    <row r="721" spans="1:84" s="43" customFormat="1" x14ac:dyDescent="0.25">
      <c r="A721" s="152"/>
      <c r="B721" s="152"/>
      <c r="C721" s="152"/>
      <c r="D721" s="152"/>
      <c r="E721" s="152"/>
      <c r="F721" s="62"/>
      <c r="G721" s="62"/>
      <c r="I721" s="152"/>
      <c r="K721" s="152"/>
      <c r="L721" s="152"/>
      <c r="M721" s="152"/>
      <c r="N721" s="152"/>
      <c r="O721" s="63"/>
      <c r="P721" s="152"/>
      <c r="Q721" s="152"/>
      <c r="S721" s="205"/>
      <c r="T721" s="205"/>
      <c r="U721" s="205"/>
      <c r="V721" s="39"/>
      <c r="W721" s="39"/>
      <c r="X721" s="39"/>
      <c r="Y721" s="39"/>
      <c r="AD721" s="191"/>
      <c r="AE721" s="191"/>
      <c r="AF721" s="260"/>
      <c r="AG721" s="191"/>
      <c r="AH721" s="191"/>
      <c r="AI721" s="260"/>
      <c r="AR721" s="68"/>
      <c r="AS721" s="68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D721" s="95"/>
      <c r="CE721" s="95"/>
      <c r="CF721" s="95"/>
    </row>
    <row r="722" spans="1:84" s="43" customFormat="1" x14ac:dyDescent="0.25">
      <c r="A722" s="152"/>
      <c r="B722" s="152"/>
      <c r="C722" s="152"/>
      <c r="D722" s="152"/>
      <c r="E722" s="152"/>
      <c r="F722" s="62"/>
      <c r="G722" s="62"/>
      <c r="I722" s="152"/>
      <c r="K722" s="152"/>
      <c r="L722" s="152"/>
      <c r="M722" s="152"/>
      <c r="N722" s="152"/>
      <c r="O722" s="63"/>
      <c r="P722" s="152"/>
      <c r="Q722" s="152"/>
      <c r="S722" s="205"/>
      <c r="T722" s="205"/>
      <c r="U722" s="205"/>
      <c r="V722" s="39"/>
      <c r="W722" s="39"/>
      <c r="X722" s="39"/>
      <c r="Y722" s="39"/>
      <c r="AD722" s="191"/>
      <c r="AE722" s="191"/>
      <c r="AF722" s="260"/>
      <c r="AG722" s="191"/>
      <c r="AH722" s="191"/>
      <c r="AI722" s="260"/>
      <c r="AR722" s="68"/>
      <c r="AS722" s="68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D722" s="95"/>
      <c r="CE722" s="95"/>
      <c r="CF722" s="95"/>
    </row>
    <row r="723" spans="1:84" s="43" customFormat="1" x14ac:dyDescent="0.25">
      <c r="A723" s="152"/>
      <c r="B723" s="152"/>
      <c r="C723" s="152"/>
      <c r="D723" s="152"/>
      <c r="E723" s="152"/>
      <c r="F723" s="62"/>
      <c r="G723" s="62"/>
      <c r="I723" s="152"/>
      <c r="K723" s="152"/>
      <c r="L723" s="152"/>
      <c r="M723" s="152"/>
      <c r="N723" s="152"/>
      <c r="O723" s="63"/>
      <c r="P723" s="152"/>
      <c r="Q723" s="152"/>
      <c r="S723" s="205"/>
      <c r="T723" s="205"/>
      <c r="U723" s="205"/>
      <c r="V723" s="39"/>
      <c r="W723" s="39"/>
      <c r="X723" s="39"/>
      <c r="Y723" s="39"/>
      <c r="AD723" s="191"/>
      <c r="AE723" s="191"/>
      <c r="AF723" s="260"/>
      <c r="AG723" s="191"/>
      <c r="AH723" s="191"/>
      <c r="AI723" s="260"/>
      <c r="AR723" s="68"/>
      <c r="AS723" s="68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D723" s="95"/>
      <c r="CE723" s="95"/>
      <c r="CF723" s="95"/>
    </row>
    <row r="724" spans="1:84" s="43" customFormat="1" x14ac:dyDescent="0.25">
      <c r="A724" s="152"/>
      <c r="B724" s="152"/>
      <c r="C724" s="152"/>
      <c r="D724" s="152"/>
      <c r="E724" s="152"/>
      <c r="F724" s="62"/>
      <c r="G724" s="62"/>
      <c r="I724" s="152"/>
      <c r="K724" s="152"/>
      <c r="L724" s="152"/>
      <c r="M724" s="152"/>
      <c r="N724" s="152"/>
      <c r="O724" s="63"/>
      <c r="P724" s="152"/>
      <c r="Q724" s="152"/>
      <c r="S724" s="205"/>
      <c r="T724" s="205"/>
      <c r="U724" s="205"/>
      <c r="V724" s="39"/>
      <c r="W724" s="39"/>
      <c r="X724" s="39"/>
      <c r="Y724" s="39"/>
      <c r="AD724" s="191"/>
      <c r="AE724" s="191"/>
      <c r="AF724" s="260"/>
      <c r="AG724" s="191"/>
      <c r="AH724" s="191"/>
      <c r="AI724" s="260"/>
      <c r="AR724" s="68"/>
      <c r="AS724" s="68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D724" s="95"/>
      <c r="CE724" s="95"/>
      <c r="CF724" s="95"/>
    </row>
    <row r="725" spans="1:84" s="43" customFormat="1" x14ac:dyDescent="0.25">
      <c r="A725" s="152"/>
      <c r="B725" s="152"/>
      <c r="C725" s="152"/>
      <c r="D725" s="152"/>
      <c r="E725" s="152"/>
      <c r="F725" s="62"/>
      <c r="G725" s="62"/>
      <c r="I725" s="152"/>
      <c r="K725" s="152"/>
      <c r="L725" s="152"/>
      <c r="M725" s="152"/>
      <c r="N725" s="152"/>
      <c r="O725" s="63"/>
      <c r="P725" s="152"/>
      <c r="Q725" s="152"/>
      <c r="S725" s="205"/>
      <c r="T725" s="205"/>
      <c r="U725" s="205"/>
      <c r="V725" s="39"/>
      <c r="W725" s="39"/>
      <c r="X725" s="39"/>
      <c r="Y725" s="39"/>
      <c r="AD725" s="191"/>
      <c r="AE725" s="191"/>
      <c r="AF725" s="260"/>
      <c r="AG725" s="191"/>
      <c r="AH725" s="191"/>
      <c r="AI725" s="260"/>
      <c r="AR725" s="68"/>
      <c r="AS725" s="68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D725" s="95"/>
      <c r="CE725" s="95"/>
      <c r="CF725" s="95"/>
    </row>
    <row r="726" spans="1:84" s="43" customFormat="1" x14ac:dyDescent="0.25">
      <c r="A726" s="152"/>
      <c r="B726" s="152"/>
      <c r="C726" s="152"/>
      <c r="D726" s="152"/>
      <c r="E726" s="152"/>
      <c r="F726" s="62"/>
      <c r="G726" s="62"/>
      <c r="I726" s="152"/>
      <c r="K726" s="152"/>
      <c r="L726" s="152"/>
      <c r="M726" s="152"/>
      <c r="N726" s="152"/>
      <c r="O726" s="63"/>
      <c r="P726" s="152"/>
      <c r="Q726" s="152"/>
      <c r="S726" s="205"/>
      <c r="T726" s="205"/>
      <c r="U726" s="205"/>
      <c r="V726" s="39"/>
      <c r="W726" s="39"/>
      <c r="X726" s="39"/>
      <c r="Y726" s="39"/>
      <c r="AD726" s="191"/>
      <c r="AE726" s="191"/>
      <c r="AF726" s="260"/>
      <c r="AG726" s="191"/>
      <c r="AH726" s="191"/>
      <c r="AI726" s="260"/>
      <c r="AR726" s="68"/>
      <c r="AS726" s="68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D726" s="95"/>
      <c r="CE726" s="95"/>
      <c r="CF726" s="95"/>
    </row>
    <row r="727" spans="1:84" s="43" customFormat="1" x14ac:dyDescent="0.25">
      <c r="A727" s="152"/>
      <c r="B727" s="152"/>
      <c r="C727" s="152"/>
      <c r="D727" s="152"/>
      <c r="E727" s="152"/>
      <c r="F727" s="62"/>
      <c r="G727" s="62"/>
      <c r="I727" s="152"/>
      <c r="K727" s="152"/>
      <c r="L727" s="152"/>
      <c r="M727" s="152"/>
      <c r="N727" s="152"/>
      <c r="O727" s="63"/>
      <c r="P727" s="152"/>
      <c r="Q727" s="152"/>
      <c r="S727" s="205"/>
      <c r="T727" s="205"/>
      <c r="U727" s="205"/>
      <c r="V727" s="39"/>
      <c r="W727" s="39"/>
      <c r="X727" s="39"/>
      <c r="Y727" s="39"/>
      <c r="AD727" s="191"/>
      <c r="AE727" s="191"/>
      <c r="AF727" s="260"/>
      <c r="AG727" s="191"/>
      <c r="AH727" s="191"/>
      <c r="AI727" s="260"/>
      <c r="AR727" s="68"/>
      <c r="AS727" s="68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D727" s="95"/>
      <c r="CE727" s="95"/>
      <c r="CF727" s="95"/>
    </row>
    <row r="728" spans="1:84" s="43" customFormat="1" x14ac:dyDescent="0.25">
      <c r="A728" s="152"/>
      <c r="B728" s="152"/>
      <c r="C728" s="152"/>
      <c r="D728" s="152"/>
      <c r="E728" s="152"/>
      <c r="F728" s="62"/>
      <c r="G728" s="62"/>
      <c r="I728" s="152"/>
      <c r="K728" s="152"/>
      <c r="L728" s="152"/>
      <c r="M728" s="152"/>
      <c r="N728" s="152"/>
      <c r="O728" s="63"/>
      <c r="P728" s="152"/>
      <c r="Q728" s="152"/>
      <c r="S728" s="205"/>
      <c r="T728" s="205"/>
      <c r="U728" s="205"/>
      <c r="V728" s="39"/>
      <c r="W728" s="39"/>
      <c r="X728" s="39"/>
      <c r="Y728" s="39"/>
      <c r="AD728" s="191"/>
      <c r="AE728" s="191"/>
      <c r="AF728" s="260"/>
      <c r="AG728" s="191"/>
      <c r="AH728" s="191"/>
      <c r="AI728" s="260"/>
      <c r="AR728" s="68"/>
      <c r="AS728" s="68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D728" s="95"/>
      <c r="CE728" s="95"/>
      <c r="CF728" s="95"/>
    </row>
    <row r="729" spans="1:84" s="43" customFormat="1" x14ac:dyDescent="0.25">
      <c r="A729" s="152"/>
      <c r="B729" s="152"/>
      <c r="C729" s="152"/>
      <c r="D729" s="152"/>
      <c r="E729" s="152"/>
      <c r="F729" s="62"/>
      <c r="G729" s="62"/>
      <c r="I729" s="152"/>
      <c r="K729" s="152"/>
      <c r="L729" s="152"/>
      <c r="M729" s="152"/>
      <c r="N729" s="152"/>
      <c r="O729" s="63"/>
      <c r="P729" s="152"/>
      <c r="Q729" s="152"/>
      <c r="S729" s="205"/>
      <c r="T729" s="205"/>
      <c r="U729" s="205"/>
      <c r="V729" s="39"/>
      <c r="W729" s="39"/>
      <c r="X729" s="39"/>
      <c r="Y729" s="39"/>
      <c r="AD729" s="191"/>
      <c r="AE729" s="191"/>
      <c r="AF729" s="260"/>
      <c r="AG729" s="191"/>
      <c r="AH729" s="191"/>
      <c r="AI729" s="260"/>
      <c r="AR729" s="68"/>
      <c r="AS729" s="68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D729" s="95"/>
      <c r="CE729" s="95"/>
      <c r="CF729" s="95"/>
    </row>
    <row r="730" spans="1:84" s="43" customFormat="1" x14ac:dyDescent="0.25">
      <c r="A730" s="152"/>
      <c r="B730" s="152"/>
      <c r="C730" s="152"/>
      <c r="D730" s="152"/>
      <c r="E730" s="152"/>
      <c r="F730" s="62"/>
      <c r="G730" s="62"/>
      <c r="I730" s="152"/>
      <c r="K730" s="152"/>
      <c r="L730" s="152"/>
      <c r="M730" s="152"/>
      <c r="N730" s="152"/>
      <c r="O730" s="63"/>
      <c r="P730" s="152"/>
      <c r="Q730" s="152"/>
      <c r="S730" s="205"/>
      <c r="T730" s="205"/>
      <c r="U730" s="205"/>
      <c r="V730" s="39"/>
      <c r="W730" s="39"/>
      <c r="X730" s="39"/>
      <c r="Y730" s="39"/>
      <c r="AD730" s="191"/>
      <c r="AE730" s="191"/>
      <c r="AF730" s="260"/>
      <c r="AG730" s="191"/>
      <c r="AH730" s="191"/>
      <c r="AI730" s="260"/>
      <c r="AR730" s="68"/>
      <c r="AS730" s="68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D730" s="95"/>
      <c r="CE730" s="95"/>
      <c r="CF730" s="95"/>
    </row>
    <row r="731" spans="1:84" s="43" customFormat="1" x14ac:dyDescent="0.25">
      <c r="A731" s="152"/>
      <c r="B731" s="152"/>
      <c r="C731" s="152"/>
      <c r="D731" s="152"/>
      <c r="E731" s="152"/>
      <c r="F731" s="62"/>
      <c r="G731" s="62"/>
      <c r="I731" s="152"/>
      <c r="K731" s="152"/>
      <c r="L731" s="152"/>
      <c r="M731" s="152"/>
      <c r="N731" s="152"/>
      <c r="O731" s="63"/>
      <c r="P731" s="152"/>
      <c r="Q731" s="152"/>
      <c r="S731" s="205"/>
      <c r="T731" s="205"/>
      <c r="U731" s="205"/>
      <c r="V731" s="39"/>
      <c r="W731" s="39"/>
      <c r="X731" s="39"/>
      <c r="Y731" s="39"/>
      <c r="AD731" s="191"/>
      <c r="AE731" s="191"/>
      <c r="AF731" s="260"/>
      <c r="AG731" s="191"/>
      <c r="AH731" s="191"/>
      <c r="AI731" s="260"/>
      <c r="AR731" s="68"/>
      <c r="AS731" s="68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D731" s="95"/>
      <c r="CE731" s="95"/>
      <c r="CF731" s="95"/>
    </row>
    <row r="732" spans="1:84" s="43" customFormat="1" x14ac:dyDescent="0.25">
      <c r="A732" s="152"/>
      <c r="B732" s="152"/>
      <c r="C732" s="152"/>
      <c r="D732" s="152"/>
      <c r="E732" s="152"/>
      <c r="F732" s="62"/>
      <c r="G732" s="62"/>
      <c r="I732" s="152"/>
      <c r="K732" s="152"/>
      <c r="L732" s="152"/>
      <c r="M732" s="152"/>
      <c r="N732" s="152"/>
      <c r="O732" s="63"/>
      <c r="P732" s="152"/>
      <c r="Q732" s="152"/>
      <c r="S732" s="205"/>
      <c r="T732" s="205"/>
      <c r="U732" s="205"/>
      <c r="V732" s="39"/>
      <c r="W732" s="39"/>
      <c r="X732" s="39"/>
      <c r="Y732" s="39"/>
      <c r="AD732" s="191"/>
      <c r="AE732" s="191"/>
      <c r="AF732" s="260"/>
      <c r="AG732" s="191"/>
      <c r="AH732" s="191"/>
      <c r="AI732" s="260"/>
      <c r="AR732" s="68"/>
      <c r="AS732" s="68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D732" s="95"/>
      <c r="CE732" s="95"/>
      <c r="CF732" s="95"/>
    </row>
    <row r="733" spans="1:84" s="43" customFormat="1" x14ac:dyDescent="0.25">
      <c r="A733" s="152"/>
      <c r="B733" s="152"/>
      <c r="C733" s="152"/>
      <c r="D733" s="152"/>
      <c r="E733" s="152"/>
      <c r="F733" s="62"/>
      <c r="G733" s="62"/>
      <c r="I733" s="152"/>
      <c r="K733" s="152"/>
      <c r="L733" s="152"/>
      <c r="M733" s="152"/>
      <c r="N733" s="152"/>
      <c r="O733" s="63"/>
      <c r="P733" s="152"/>
      <c r="Q733" s="152"/>
      <c r="S733" s="205"/>
      <c r="T733" s="205"/>
      <c r="U733" s="205"/>
      <c r="V733" s="39"/>
      <c r="W733" s="39"/>
      <c r="X733" s="39"/>
      <c r="Y733" s="39"/>
      <c r="AD733" s="191"/>
      <c r="AE733" s="191"/>
      <c r="AF733" s="260"/>
      <c r="AG733" s="191"/>
      <c r="AH733" s="191"/>
      <c r="AI733" s="260"/>
      <c r="AR733" s="68"/>
      <c r="AS733" s="68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D733" s="95"/>
      <c r="CE733" s="95"/>
      <c r="CF733" s="95"/>
    </row>
    <row r="734" spans="1:84" s="43" customFormat="1" x14ac:dyDescent="0.25">
      <c r="A734" s="152"/>
      <c r="B734" s="152"/>
      <c r="C734" s="152"/>
      <c r="D734" s="152"/>
      <c r="E734" s="152"/>
      <c r="F734" s="62"/>
      <c r="G734" s="62"/>
      <c r="I734" s="152"/>
      <c r="K734" s="152"/>
      <c r="L734" s="152"/>
      <c r="M734" s="152"/>
      <c r="N734" s="152"/>
      <c r="O734" s="63"/>
      <c r="P734" s="152"/>
      <c r="Q734" s="152"/>
      <c r="S734" s="205"/>
      <c r="T734" s="205"/>
      <c r="U734" s="205"/>
      <c r="V734" s="39"/>
      <c r="W734" s="39"/>
      <c r="X734" s="39"/>
      <c r="Y734" s="39"/>
      <c r="AD734" s="191"/>
      <c r="AE734" s="191"/>
      <c r="AF734" s="260"/>
      <c r="AG734" s="191"/>
      <c r="AH734" s="191"/>
      <c r="AI734" s="260"/>
      <c r="AR734" s="68"/>
      <c r="AS734" s="68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D734" s="95"/>
      <c r="CE734" s="95"/>
      <c r="CF734" s="95"/>
    </row>
    <row r="735" spans="1:84" s="43" customFormat="1" x14ac:dyDescent="0.25">
      <c r="A735" s="152"/>
      <c r="B735" s="152"/>
      <c r="C735" s="152"/>
      <c r="D735" s="152"/>
      <c r="E735" s="152"/>
      <c r="F735" s="62"/>
      <c r="G735" s="62"/>
      <c r="I735" s="152"/>
      <c r="K735" s="152"/>
      <c r="L735" s="152"/>
      <c r="M735" s="152"/>
      <c r="N735" s="152"/>
      <c r="O735" s="63"/>
      <c r="P735" s="152"/>
      <c r="Q735" s="152"/>
      <c r="S735" s="205"/>
      <c r="T735" s="205"/>
      <c r="U735" s="205"/>
      <c r="V735" s="39"/>
      <c r="W735" s="39"/>
      <c r="X735" s="39"/>
      <c r="Y735" s="39"/>
      <c r="AD735" s="191"/>
      <c r="AE735" s="191"/>
      <c r="AF735" s="260"/>
      <c r="AG735" s="191"/>
      <c r="AH735" s="191"/>
      <c r="AI735" s="260"/>
      <c r="AR735" s="68"/>
      <c r="AS735" s="68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D735" s="95"/>
      <c r="CE735" s="95"/>
      <c r="CF735" s="95"/>
    </row>
    <row r="736" spans="1:84" s="43" customFormat="1" x14ac:dyDescent="0.25">
      <c r="A736" s="152"/>
      <c r="B736" s="152"/>
      <c r="C736" s="152"/>
      <c r="D736" s="152"/>
      <c r="E736" s="152"/>
      <c r="F736" s="62"/>
      <c r="G736" s="62"/>
      <c r="I736" s="152"/>
      <c r="K736" s="152"/>
      <c r="L736" s="152"/>
      <c r="M736" s="152"/>
      <c r="N736" s="152"/>
      <c r="O736" s="63"/>
      <c r="P736" s="152"/>
      <c r="Q736" s="152"/>
      <c r="S736" s="205"/>
      <c r="T736" s="205"/>
      <c r="U736" s="205"/>
      <c r="V736" s="39"/>
      <c r="W736" s="39"/>
      <c r="X736" s="39"/>
      <c r="Y736" s="39"/>
      <c r="AD736" s="191"/>
      <c r="AE736" s="191"/>
      <c r="AF736" s="260"/>
      <c r="AG736" s="191"/>
      <c r="AH736" s="191"/>
      <c r="AI736" s="260"/>
      <c r="AR736" s="68"/>
      <c r="AS736" s="68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D736" s="95"/>
      <c r="CE736" s="95"/>
      <c r="CF736" s="95"/>
    </row>
    <row r="737" spans="1:84" s="43" customFormat="1" x14ac:dyDescent="0.25">
      <c r="A737" s="152"/>
      <c r="B737" s="152"/>
      <c r="C737" s="152"/>
      <c r="D737" s="152"/>
      <c r="E737" s="152"/>
      <c r="F737" s="62"/>
      <c r="G737" s="62"/>
      <c r="I737" s="152"/>
      <c r="K737" s="152"/>
      <c r="L737" s="152"/>
      <c r="M737" s="152"/>
      <c r="N737" s="152"/>
      <c r="O737" s="63"/>
      <c r="P737" s="152"/>
      <c r="Q737" s="152"/>
      <c r="S737" s="205"/>
      <c r="T737" s="205"/>
      <c r="U737" s="205"/>
      <c r="V737" s="39"/>
      <c r="W737" s="39"/>
      <c r="X737" s="39"/>
      <c r="Y737" s="39"/>
      <c r="AD737" s="191"/>
      <c r="AE737" s="191"/>
      <c r="AF737" s="260"/>
      <c r="AG737" s="191"/>
      <c r="AH737" s="191"/>
      <c r="AI737" s="260"/>
      <c r="AR737" s="68"/>
      <c r="AS737" s="68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D737" s="95"/>
      <c r="CE737" s="95"/>
      <c r="CF737" s="95"/>
    </row>
    <row r="738" spans="1:84" s="43" customFormat="1" x14ac:dyDescent="0.25">
      <c r="A738" s="152"/>
      <c r="B738" s="152"/>
      <c r="C738" s="152"/>
      <c r="D738" s="152"/>
      <c r="E738" s="152"/>
      <c r="F738" s="62"/>
      <c r="G738" s="62"/>
      <c r="I738" s="152"/>
      <c r="K738" s="152"/>
      <c r="L738" s="152"/>
      <c r="M738" s="152"/>
      <c r="N738" s="152"/>
      <c r="O738" s="63"/>
      <c r="P738" s="152"/>
      <c r="Q738" s="152"/>
      <c r="S738" s="205"/>
      <c r="T738" s="205"/>
      <c r="U738" s="205"/>
      <c r="V738" s="39"/>
      <c r="W738" s="39"/>
      <c r="X738" s="39"/>
      <c r="Y738" s="39"/>
      <c r="AD738" s="191"/>
      <c r="AE738" s="191"/>
      <c r="AF738" s="260"/>
      <c r="AG738" s="191"/>
      <c r="AH738" s="191"/>
      <c r="AI738" s="260"/>
      <c r="AR738" s="68"/>
      <c r="AS738" s="68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D738" s="95"/>
      <c r="CE738" s="95"/>
      <c r="CF738" s="95"/>
    </row>
    <row r="739" spans="1:84" s="43" customFormat="1" x14ac:dyDescent="0.25">
      <c r="A739" s="152"/>
      <c r="B739" s="152"/>
      <c r="C739" s="152"/>
      <c r="D739" s="152"/>
      <c r="E739" s="152"/>
      <c r="F739" s="62"/>
      <c r="G739" s="62"/>
      <c r="I739" s="152"/>
      <c r="K739" s="152"/>
      <c r="L739" s="152"/>
      <c r="M739" s="152"/>
      <c r="N739" s="152"/>
      <c r="O739" s="63"/>
      <c r="P739" s="152"/>
      <c r="Q739" s="152"/>
      <c r="S739" s="205"/>
      <c r="T739" s="205"/>
      <c r="U739" s="205"/>
      <c r="V739" s="39"/>
      <c r="W739" s="39"/>
      <c r="X739" s="39"/>
      <c r="Y739" s="39"/>
      <c r="AD739" s="191"/>
      <c r="AE739" s="191"/>
      <c r="AF739" s="260"/>
      <c r="AG739" s="191"/>
      <c r="AH739" s="191"/>
      <c r="AI739" s="260"/>
      <c r="AR739" s="68"/>
      <c r="AS739" s="68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D739" s="95"/>
      <c r="CE739" s="95"/>
      <c r="CF739" s="95"/>
    </row>
    <row r="740" spans="1:84" s="43" customFormat="1" x14ac:dyDescent="0.25">
      <c r="A740" s="152"/>
      <c r="B740" s="152"/>
      <c r="C740" s="152"/>
      <c r="D740" s="152"/>
      <c r="E740" s="152"/>
      <c r="F740" s="62"/>
      <c r="G740" s="62"/>
      <c r="I740" s="152"/>
      <c r="K740" s="152"/>
      <c r="L740" s="152"/>
      <c r="M740" s="152"/>
      <c r="N740" s="152"/>
      <c r="O740" s="63"/>
      <c r="P740" s="152"/>
      <c r="Q740" s="152"/>
      <c r="S740" s="205"/>
      <c r="T740" s="205"/>
      <c r="U740" s="205"/>
      <c r="V740" s="39"/>
      <c r="W740" s="39"/>
      <c r="X740" s="39"/>
      <c r="Y740" s="39"/>
      <c r="AD740" s="191"/>
      <c r="AE740" s="191"/>
      <c r="AF740" s="260"/>
      <c r="AG740" s="191"/>
      <c r="AH740" s="191"/>
      <c r="AI740" s="260"/>
      <c r="AR740" s="68"/>
      <c r="AS740" s="68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D740" s="95"/>
      <c r="CE740" s="95"/>
      <c r="CF740" s="95"/>
    </row>
    <row r="741" spans="1:84" s="43" customFormat="1" x14ac:dyDescent="0.25">
      <c r="A741" s="152"/>
      <c r="B741" s="152"/>
      <c r="C741" s="152"/>
      <c r="D741" s="152"/>
      <c r="E741" s="152"/>
      <c r="F741" s="62"/>
      <c r="G741" s="62"/>
      <c r="I741" s="152"/>
      <c r="K741" s="152"/>
      <c r="L741" s="152"/>
      <c r="M741" s="152"/>
      <c r="N741" s="152"/>
      <c r="O741" s="63"/>
      <c r="P741" s="152"/>
      <c r="Q741" s="152"/>
      <c r="S741" s="205"/>
      <c r="T741" s="205"/>
      <c r="U741" s="205"/>
      <c r="V741" s="39"/>
      <c r="W741" s="39"/>
      <c r="X741" s="39"/>
      <c r="Y741" s="39"/>
      <c r="AD741" s="191"/>
      <c r="AE741" s="191"/>
      <c r="AF741" s="260"/>
      <c r="AG741" s="191"/>
      <c r="AH741" s="191"/>
      <c r="AI741" s="260"/>
      <c r="AR741" s="68"/>
      <c r="AS741" s="68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D741" s="95"/>
      <c r="CE741" s="95"/>
      <c r="CF741" s="95"/>
    </row>
    <row r="742" spans="1:84" s="43" customFormat="1" x14ac:dyDescent="0.25">
      <c r="A742" s="152"/>
      <c r="B742" s="152"/>
      <c r="C742" s="152"/>
      <c r="D742" s="152"/>
      <c r="E742" s="152"/>
      <c r="F742" s="62"/>
      <c r="G742" s="62"/>
      <c r="I742" s="152"/>
      <c r="K742" s="152"/>
      <c r="L742" s="152"/>
      <c r="M742" s="152"/>
      <c r="N742" s="152"/>
      <c r="O742" s="63"/>
      <c r="P742" s="152"/>
      <c r="Q742" s="152"/>
      <c r="S742" s="205"/>
      <c r="T742" s="205"/>
      <c r="U742" s="205"/>
      <c r="V742" s="39"/>
      <c r="W742" s="39"/>
      <c r="X742" s="39"/>
      <c r="Y742" s="39"/>
      <c r="AD742" s="191"/>
      <c r="AE742" s="191"/>
      <c r="AF742" s="260"/>
      <c r="AG742" s="191"/>
      <c r="AH742" s="191"/>
      <c r="AI742" s="260"/>
      <c r="AR742" s="68"/>
      <c r="AS742" s="68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D742" s="95"/>
      <c r="CE742" s="95"/>
      <c r="CF742" s="95"/>
    </row>
    <row r="743" spans="1:84" s="43" customFormat="1" x14ac:dyDescent="0.25">
      <c r="A743" s="152"/>
      <c r="B743" s="152"/>
      <c r="C743" s="152"/>
      <c r="D743" s="152"/>
      <c r="E743" s="152"/>
      <c r="F743" s="62"/>
      <c r="G743" s="62"/>
      <c r="I743" s="152"/>
      <c r="K743" s="152"/>
      <c r="L743" s="152"/>
      <c r="M743" s="152"/>
      <c r="N743" s="152"/>
      <c r="O743" s="63"/>
      <c r="P743" s="152"/>
      <c r="Q743" s="152"/>
      <c r="S743" s="205"/>
      <c r="T743" s="205"/>
      <c r="U743" s="205"/>
      <c r="V743" s="39"/>
      <c r="W743" s="39"/>
      <c r="X743" s="39"/>
      <c r="Y743" s="39"/>
      <c r="AD743" s="191"/>
      <c r="AE743" s="191"/>
      <c r="AF743" s="260"/>
      <c r="AG743" s="191"/>
      <c r="AH743" s="191"/>
      <c r="AI743" s="260"/>
      <c r="AR743" s="68"/>
      <c r="AS743" s="68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D743" s="95"/>
      <c r="CE743" s="95"/>
      <c r="CF743" s="95"/>
    </row>
    <row r="744" spans="1:84" s="43" customFormat="1" x14ac:dyDescent="0.25">
      <c r="A744" s="152"/>
      <c r="B744" s="152"/>
      <c r="C744" s="152"/>
      <c r="D744" s="152"/>
      <c r="E744" s="152"/>
      <c r="F744" s="62"/>
      <c r="G744" s="62"/>
      <c r="I744" s="152"/>
      <c r="K744" s="152"/>
      <c r="L744" s="152"/>
      <c r="M744" s="152"/>
      <c r="N744" s="152"/>
      <c r="O744" s="63"/>
      <c r="P744" s="152"/>
      <c r="Q744" s="152"/>
      <c r="S744" s="205"/>
      <c r="T744" s="205"/>
      <c r="U744" s="205"/>
      <c r="V744" s="39"/>
      <c r="W744" s="39"/>
      <c r="X744" s="39"/>
      <c r="Y744" s="39"/>
      <c r="AD744" s="191"/>
      <c r="AE744" s="191"/>
      <c r="AF744" s="260"/>
      <c r="AG744" s="191"/>
      <c r="AH744" s="191"/>
      <c r="AI744" s="260"/>
      <c r="AR744" s="68"/>
      <c r="AS744" s="68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D744" s="95"/>
      <c r="CE744" s="95"/>
      <c r="CF744" s="95"/>
    </row>
    <row r="745" spans="1:84" s="43" customFormat="1" x14ac:dyDescent="0.25">
      <c r="A745" s="152"/>
      <c r="B745" s="152"/>
      <c r="C745" s="152"/>
      <c r="D745" s="152"/>
      <c r="E745" s="152"/>
      <c r="F745" s="62"/>
      <c r="G745" s="62"/>
      <c r="I745" s="152"/>
      <c r="K745" s="152"/>
      <c r="L745" s="152"/>
      <c r="M745" s="152"/>
      <c r="N745" s="152"/>
      <c r="O745" s="63"/>
      <c r="P745" s="152"/>
      <c r="Q745" s="152"/>
      <c r="S745" s="205"/>
      <c r="T745" s="205"/>
      <c r="U745" s="205"/>
      <c r="V745" s="39"/>
      <c r="W745" s="39"/>
      <c r="X745" s="39"/>
      <c r="Y745" s="39"/>
      <c r="AD745" s="191"/>
      <c r="AE745" s="191"/>
      <c r="AF745" s="260"/>
      <c r="AG745" s="191"/>
      <c r="AH745" s="191"/>
      <c r="AI745" s="260"/>
      <c r="AR745" s="68"/>
      <c r="AS745" s="68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D745" s="95"/>
      <c r="CE745" s="95"/>
      <c r="CF745" s="95"/>
    </row>
    <row r="746" spans="1:84" s="43" customFormat="1" x14ac:dyDescent="0.25">
      <c r="A746" s="152"/>
      <c r="B746" s="152"/>
      <c r="C746" s="152"/>
      <c r="D746" s="152"/>
      <c r="E746" s="152"/>
      <c r="F746" s="62"/>
      <c r="G746" s="62"/>
      <c r="I746" s="152"/>
      <c r="K746" s="152"/>
      <c r="L746" s="152"/>
      <c r="M746" s="152"/>
      <c r="N746" s="152"/>
      <c r="O746" s="63"/>
      <c r="P746" s="152"/>
      <c r="Q746" s="152"/>
      <c r="S746" s="205"/>
      <c r="T746" s="205"/>
      <c r="U746" s="205"/>
      <c r="V746" s="39"/>
      <c r="W746" s="39"/>
      <c r="X746" s="39"/>
      <c r="Y746" s="39"/>
      <c r="AD746" s="191"/>
      <c r="AE746" s="191"/>
      <c r="AF746" s="260"/>
      <c r="AG746" s="191"/>
      <c r="AH746" s="191"/>
      <c r="AI746" s="260"/>
      <c r="AR746" s="68"/>
      <c r="AS746" s="68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D746" s="95"/>
      <c r="CE746" s="95"/>
      <c r="CF746" s="95"/>
    </row>
    <row r="747" spans="1:84" s="43" customFormat="1" x14ac:dyDescent="0.25">
      <c r="A747" s="152"/>
      <c r="B747" s="152"/>
      <c r="C747" s="152"/>
      <c r="D747" s="152"/>
      <c r="E747" s="152"/>
      <c r="F747" s="62"/>
      <c r="G747" s="62"/>
      <c r="I747" s="152"/>
      <c r="K747" s="152"/>
      <c r="L747" s="152"/>
      <c r="M747" s="152"/>
      <c r="N747" s="152"/>
      <c r="O747" s="63"/>
      <c r="P747" s="152"/>
      <c r="Q747" s="152"/>
      <c r="S747" s="205"/>
      <c r="T747" s="205"/>
      <c r="U747" s="205"/>
      <c r="V747" s="39"/>
      <c r="W747" s="39"/>
      <c r="X747" s="39"/>
      <c r="Y747" s="39"/>
      <c r="AD747" s="191"/>
      <c r="AE747" s="191"/>
      <c r="AF747" s="260"/>
      <c r="AG747" s="191"/>
      <c r="AH747" s="191"/>
      <c r="AI747" s="260"/>
      <c r="AR747" s="68"/>
      <c r="AS747" s="68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D747" s="95"/>
      <c r="CE747" s="95"/>
      <c r="CF747" s="95"/>
    </row>
    <row r="748" spans="1:84" s="43" customFormat="1" x14ac:dyDescent="0.25">
      <c r="A748" s="152"/>
      <c r="B748" s="152"/>
      <c r="C748" s="152"/>
      <c r="D748" s="152"/>
      <c r="E748" s="152"/>
      <c r="F748" s="62"/>
      <c r="G748" s="62"/>
      <c r="I748" s="152"/>
      <c r="K748" s="152"/>
      <c r="L748" s="152"/>
      <c r="M748" s="152"/>
      <c r="N748" s="152"/>
      <c r="O748" s="63"/>
      <c r="P748" s="152"/>
      <c r="Q748" s="152"/>
      <c r="S748" s="205"/>
      <c r="T748" s="205"/>
      <c r="U748" s="205"/>
      <c r="V748" s="39"/>
      <c r="W748" s="39"/>
      <c r="X748" s="39"/>
      <c r="Y748" s="39"/>
      <c r="AD748" s="191"/>
      <c r="AE748" s="191"/>
      <c r="AF748" s="260"/>
      <c r="AG748" s="191"/>
      <c r="AH748" s="191"/>
      <c r="AI748" s="260"/>
      <c r="AR748" s="68"/>
      <c r="AS748" s="68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D748" s="95"/>
      <c r="CE748" s="95"/>
      <c r="CF748" s="95"/>
    </row>
    <row r="749" spans="1:84" s="43" customFormat="1" x14ac:dyDescent="0.25">
      <c r="A749" s="152"/>
      <c r="B749" s="152"/>
      <c r="C749" s="152"/>
      <c r="D749" s="152"/>
      <c r="E749" s="152"/>
      <c r="F749" s="62"/>
      <c r="G749" s="62"/>
      <c r="I749" s="152"/>
      <c r="K749" s="152"/>
      <c r="L749" s="152"/>
      <c r="M749" s="152"/>
      <c r="N749" s="152"/>
      <c r="O749" s="63"/>
      <c r="P749" s="152"/>
      <c r="Q749" s="152"/>
      <c r="S749" s="205"/>
      <c r="T749" s="205"/>
      <c r="U749" s="205"/>
      <c r="V749" s="39"/>
      <c r="W749" s="39"/>
      <c r="X749" s="39"/>
      <c r="Y749" s="39"/>
      <c r="AD749" s="191"/>
      <c r="AE749" s="191"/>
      <c r="AF749" s="260"/>
      <c r="AG749" s="191"/>
      <c r="AH749" s="191"/>
      <c r="AI749" s="260"/>
      <c r="AR749" s="68"/>
      <c r="AS749" s="68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D749" s="95"/>
      <c r="CE749" s="95"/>
      <c r="CF749" s="95"/>
    </row>
    <row r="750" spans="1:84" s="43" customFormat="1" x14ac:dyDescent="0.25">
      <c r="A750" s="152"/>
      <c r="B750" s="152"/>
      <c r="C750" s="152"/>
      <c r="D750" s="152"/>
      <c r="E750" s="152"/>
      <c r="F750" s="62"/>
      <c r="G750" s="62"/>
      <c r="I750" s="152"/>
      <c r="K750" s="152"/>
      <c r="L750" s="152"/>
      <c r="M750" s="152"/>
      <c r="N750" s="152"/>
      <c r="O750" s="63"/>
      <c r="P750" s="152"/>
      <c r="Q750" s="152"/>
      <c r="S750" s="205"/>
      <c r="T750" s="205"/>
      <c r="U750" s="205"/>
      <c r="V750" s="39"/>
      <c r="W750" s="39"/>
      <c r="X750" s="39"/>
      <c r="Y750" s="39"/>
      <c r="AD750" s="191"/>
      <c r="AE750" s="191"/>
      <c r="AF750" s="260"/>
      <c r="AG750" s="191"/>
      <c r="AH750" s="191"/>
      <c r="AI750" s="260"/>
      <c r="AR750" s="68"/>
      <c r="AS750" s="68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D750" s="95"/>
      <c r="CE750" s="95"/>
      <c r="CF750" s="95"/>
    </row>
    <row r="751" spans="1:84" s="43" customFormat="1" x14ac:dyDescent="0.25">
      <c r="A751" s="152"/>
      <c r="B751" s="152"/>
      <c r="C751" s="152"/>
      <c r="D751" s="152"/>
      <c r="E751" s="152"/>
      <c r="F751" s="62"/>
      <c r="G751" s="62"/>
      <c r="I751" s="152"/>
      <c r="K751" s="152"/>
      <c r="L751" s="152"/>
      <c r="M751" s="152"/>
      <c r="N751" s="152"/>
      <c r="O751" s="63"/>
      <c r="P751" s="152"/>
      <c r="Q751" s="152"/>
      <c r="S751" s="205"/>
      <c r="T751" s="205"/>
      <c r="U751" s="205"/>
      <c r="V751" s="39"/>
      <c r="W751" s="39"/>
      <c r="X751" s="39"/>
      <c r="Y751" s="39"/>
      <c r="AD751" s="191"/>
      <c r="AE751" s="191"/>
      <c r="AF751" s="260"/>
      <c r="AG751" s="191"/>
      <c r="AH751" s="191"/>
      <c r="AI751" s="260"/>
      <c r="AR751" s="68"/>
      <c r="AS751" s="68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D751" s="95"/>
      <c r="CE751" s="95"/>
      <c r="CF751" s="95"/>
    </row>
    <row r="752" spans="1:84" s="43" customFormat="1" x14ac:dyDescent="0.25">
      <c r="A752" s="152"/>
      <c r="B752" s="152"/>
      <c r="C752" s="152"/>
      <c r="D752" s="152"/>
      <c r="E752" s="152"/>
      <c r="F752" s="62"/>
      <c r="G752" s="62"/>
      <c r="I752" s="152"/>
      <c r="K752" s="152"/>
      <c r="L752" s="152"/>
      <c r="M752" s="152"/>
      <c r="N752" s="152"/>
      <c r="O752" s="63"/>
      <c r="P752" s="152"/>
      <c r="Q752" s="152"/>
      <c r="S752" s="205"/>
      <c r="T752" s="205"/>
      <c r="U752" s="205"/>
      <c r="V752" s="39"/>
      <c r="W752" s="39"/>
      <c r="X752" s="39"/>
      <c r="Y752" s="39"/>
      <c r="AD752" s="191"/>
      <c r="AE752" s="191"/>
      <c r="AF752" s="260"/>
      <c r="AG752" s="191"/>
      <c r="AH752" s="191"/>
      <c r="AI752" s="260"/>
      <c r="AR752" s="68"/>
      <c r="AS752" s="68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D752" s="95"/>
      <c r="CE752" s="95"/>
      <c r="CF752" s="95"/>
    </row>
    <row r="753" spans="1:84" s="43" customFormat="1" x14ac:dyDescent="0.25">
      <c r="A753" s="152"/>
      <c r="B753" s="152"/>
      <c r="C753" s="152"/>
      <c r="D753" s="152"/>
      <c r="E753" s="152"/>
      <c r="F753" s="62"/>
      <c r="G753" s="62"/>
      <c r="I753" s="152"/>
      <c r="K753" s="152"/>
      <c r="L753" s="152"/>
      <c r="M753" s="152"/>
      <c r="N753" s="152"/>
      <c r="O753" s="63"/>
      <c r="P753" s="152"/>
      <c r="Q753" s="152"/>
      <c r="S753" s="205"/>
      <c r="T753" s="205"/>
      <c r="U753" s="205"/>
      <c r="V753" s="39"/>
      <c r="W753" s="39"/>
      <c r="X753" s="39"/>
      <c r="Y753" s="39"/>
      <c r="AD753" s="191"/>
      <c r="AE753" s="191"/>
      <c r="AF753" s="260"/>
      <c r="AG753" s="191"/>
      <c r="AH753" s="191"/>
      <c r="AI753" s="260"/>
      <c r="AR753" s="68"/>
      <c r="AS753" s="68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D753" s="95"/>
      <c r="CE753" s="95"/>
      <c r="CF753" s="95"/>
    </row>
    <row r="754" spans="1:84" s="43" customFormat="1" x14ac:dyDescent="0.25">
      <c r="A754" s="152"/>
      <c r="B754" s="152"/>
      <c r="C754" s="152"/>
      <c r="D754" s="152"/>
      <c r="E754" s="152"/>
      <c r="F754" s="62"/>
      <c r="G754" s="62"/>
      <c r="I754" s="152"/>
      <c r="K754" s="152"/>
      <c r="L754" s="152"/>
      <c r="M754" s="152"/>
      <c r="N754" s="152"/>
      <c r="O754" s="63"/>
      <c r="P754" s="152"/>
      <c r="Q754" s="152"/>
      <c r="S754" s="205"/>
      <c r="T754" s="205"/>
      <c r="U754" s="205"/>
      <c r="V754" s="39"/>
      <c r="W754" s="39"/>
      <c r="X754" s="39"/>
      <c r="Y754" s="39"/>
      <c r="AD754" s="191"/>
      <c r="AE754" s="191"/>
      <c r="AF754" s="260"/>
      <c r="AG754" s="191"/>
      <c r="AH754" s="191"/>
      <c r="AI754" s="260"/>
      <c r="AR754" s="68"/>
      <c r="AS754" s="68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D754" s="95"/>
      <c r="CE754" s="95"/>
      <c r="CF754" s="95"/>
    </row>
    <row r="755" spans="1:84" s="43" customFormat="1" x14ac:dyDescent="0.25">
      <c r="A755" s="152"/>
      <c r="B755" s="152"/>
      <c r="C755" s="152"/>
      <c r="D755" s="152"/>
      <c r="E755" s="152"/>
      <c r="F755" s="62"/>
      <c r="G755" s="62"/>
      <c r="I755" s="152"/>
      <c r="K755" s="152"/>
      <c r="L755" s="152"/>
      <c r="M755" s="152"/>
      <c r="N755" s="152"/>
      <c r="O755" s="63"/>
      <c r="P755" s="152"/>
      <c r="Q755" s="152"/>
      <c r="S755" s="205"/>
      <c r="T755" s="205"/>
      <c r="U755" s="205"/>
      <c r="V755" s="39"/>
      <c r="W755" s="39"/>
      <c r="X755" s="39"/>
      <c r="Y755" s="39"/>
      <c r="AD755" s="191"/>
      <c r="AE755" s="191"/>
      <c r="AF755" s="260"/>
      <c r="AG755" s="191"/>
      <c r="AH755" s="191"/>
      <c r="AI755" s="260"/>
      <c r="AR755" s="68"/>
      <c r="AS755" s="68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D755" s="95"/>
      <c r="CE755" s="95"/>
      <c r="CF755" s="95"/>
    </row>
    <row r="756" spans="1:84" s="43" customFormat="1" x14ac:dyDescent="0.25">
      <c r="A756" s="152"/>
      <c r="B756" s="152"/>
      <c r="C756" s="152"/>
      <c r="D756" s="152"/>
      <c r="E756" s="152"/>
      <c r="F756" s="62"/>
      <c r="G756" s="62"/>
      <c r="I756" s="152"/>
      <c r="K756" s="152"/>
      <c r="L756" s="152"/>
      <c r="M756" s="152"/>
      <c r="N756" s="152"/>
      <c r="O756" s="63"/>
      <c r="P756" s="152"/>
      <c r="Q756" s="152"/>
      <c r="S756" s="205"/>
      <c r="T756" s="205"/>
      <c r="U756" s="205"/>
      <c r="V756" s="39"/>
      <c r="W756" s="39"/>
      <c r="X756" s="39"/>
      <c r="Y756" s="39"/>
      <c r="AD756" s="191"/>
      <c r="AE756" s="191"/>
      <c r="AF756" s="260"/>
      <c r="AG756" s="191"/>
      <c r="AH756" s="191"/>
      <c r="AI756" s="260"/>
      <c r="AR756" s="68"/>
      <c r="AS756" s="68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D756" s="95"/>
      <c r="CE756" s="95"/>
      <c r="CF756" s="95"/>
    </row>
    <row r="757" spans="1:84" s="43" customFormat="1" x14ac:dyDescent="0.25">
      <c r="A757" s="152"/>
      <c r="B757" s="152"/>
      <c r="C757" s="152"/>
      <c r="D757" s="152"/>
      <c r="E757" s="152"/>
      <c r="F757" s="62"/>
      <c r="G757" s="62"/>
      <c r="I757" s="152"/>
      <c r="K757" s="152"/>
      <c r="L757" s="152"/>
      <c r="M757" s="152"/>
      <c r="N757" s="152"/>
      <c r="O757" s="63"/>
      <c r="P757" s="152"/>
      <c r="Q757" s="152"/>
      <c r="S757" s="205"/>
      <c r="T757" s="205"/>
      <c r="U757" s="205"/>
      <c r="V757" s="39"/>
      <c r="W757" s="39"/>
      <c r="X757" s="39"/>
      <c r="Y757" s="39"/>
      <c r="AD757" s="191"/>
      <c r="AE757" s="191"/>
      <c r="AF757" s="260"/>
      <c r="AG757" s="191"/>
      <c r="AH757" s="191"/>
      <c r="AI757" s="260"/>
      <c r="AR757" s="68"/>
      <c r="AS757" s="68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D757" s="95"/>
      <c r="CE757" s="95"/>
      <c r="CF757" s="95"/>
    </row>
    <row r="758" spans="1:84" s="43" customFormat="1" x14ac:dyDescent="0.25">
      <c r="A758" s="152"/>
      <c r="B758" s="152"/>
      <c r="C758" s="152"/>
      <c r="D758" s="152"/>
      <c r="E758" s="152"/>
      <c r="F758" s="62"/>
      <c r="G758" s="62"/>
      <c r="I758" s="152"/>
      <c r="K758" s="152"/>
      <c r="L758" s="152"/>
      <c r="M758" s="152"/>
      <c r="N758" s="152"/>
      <c r="O758" s="63"/>
      <c r="P758" s="152"/>
      <c r="Q758" s="152"/>
      <c r="S758" s="205"/>
      <c r="T758" s="205"/>
      <c r="U758" s="205"/>
      <c r="V758" s="39"/>
      <c r="W758" s="39"/>
      <c r="X758" s="39"/>
      <c r="Y758" s="39"/>
      <c r="AD758" s="191"/>
      <c r="AE758" s="191"/>
      <c r="AF758" s="260"/>
      <c r="AG758" s="191"/>
      <c r="AH758" s="191"/>
      <c r="AI758" s="260"/>
      <c r="AR758" s="68"/>
      <c r="AS758" s="68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D758" s="95"/>
      <c r="CE758" s="95"/>
      <c r="CF758" s="95"/>
    </row>
    <row r="759" spans="1:84" s="43" customFormat="1" x14ac:dyDescent="0.25">
      <c r="A759" s="152"/>
      <c r="B759" s="152"/>
      <c r="C759" s="152"/>
      <c r="D759" s="152"/>
      <c r="E759" s="152"/>
      <c r="F759" s="62"/>
      <c r="G759" s="62"/>
      <c r="I759" s="152"/>
      <c r="K759" s="152"/>
      <c r="L759" s="152"/>
      <c r="M759" s="152"/>
      <c r="N759" s="152"/>
      <c r="O759" s="63"/>
      <c r="P759" s="152"/>
      <c r="Q759" s="152"/>
      <c r="S759" s="205"/>
      <c r="T759" s="205"/>
      <c r="U759" s="205"/>
      <c r="V759" s="39"/>
      <c r="W759" s="39"/>
      <c r="X759" s="39"/>
      <c r="Y759" s="39"/>
      <c r="AD759" s="191"/>
      <c r="AE759" s="191"/>
      <c r="AF759" s="260"/>
      <c r="AG759" s="191"/>
      <c r="AH759" s="191"/>
      <c r="AI759" s="260"/>
      <c r="AR759" s="68"/>
      <c r="AS759" s="68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D759" s="95"/>
      <c r="CE759" s="95"/>
      <c r="CF759" s="95"/>
    </row>
    <row r="760" spans="1:84" s="43" customFormat="1" x14ac:dyDescent="0.25">
      <c r="A760" s="152"/>
      <c r="B760" s="152"/>
      <c r="C760" s="152"/>
      <c r="D760" s="152"/>
      <c r="E760" s="152"/>
      <c r="F760" s="62"/>
      <c r="G760" s="62"/>
      <c r="I760" s="152"/>
      <c r="K760" s="152"/>
      <c r="L760" s="152"/>
      <c r="M760" s="152"/>
      <c r="N760" s="152"/>
      <c r="O760" s="63"/>
      <c r="P760" s="152"/>
      <c r="Q760" s="152"/>
      <c r="S760" s="205"/>
      <c r="T760" s="205"/>
      <c r="U760" s="205"/>
      <c r="V760" s="39"/>
      <c r="W760" s="39"/>
      <c r="X760" s="39"/>
      <c r="Y760" s="39"/>
      <c r="AD760" s="191"/>
      <c r="AE760" s="191"/>
      <c r="AF760" s="260"/>
      <c r="AG760" s="191"/>
      <c r="AH760" s="191"/>
      <c r="AI760" s="260"/>
      <c r="AR760" s="68"/>
      <c r="AS760" s="68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D760" s="95"/>
      <c r="CE760" s="95"/>
      <c r="CF760" s="95"/>
    </row>
    <row r="761" spans="1:84" s="43" customFormat="1" x14ac:dyDescent="0.25">
      <c r="A761" s="152"/>
      <c r="B761" s="152"/>
      <c r="C761" s="152"/>
      <c r="D761" s="152"/>
      <c r="E761" s="152"/>
      <c r="F761" s="62"/>
      <c r="G761" s="62"/>
      <c r="I761" s="152"/>
      <c r="K761" s="152"/>
      <c r="L761" s="152"/>
      <c r="M761" s="152"/>
      <c r="N761" s="152"/>
      <c r="O761" s="63"/>
      <c r="P761" s="152"/>
      <c r="Q761" s="152"/>
      <c r="S761" s="205"/>
      <c r="T761" s="205"/>
      <c r="U761" s="205"/>
      <c r="V761" s="39"/>
      <c r="W761" s="39"/>
      <c r="X761" s="39"/>
      <c r="Y761" s="39"/>
      <c r="AD761" s="191"/>
      <c r="AE761" s="191"/>
      <c r="AF761" s="260"/>
      <c r="AG761" s="191"/>
      <c r="AH761" s="191"/>
      <c r="AI761" s="260"/>
      <c r="AR761" s="68"/>
      <c r="AS761" s="68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D761" s="95"/>
      <c r="CE761" s="95"/>
      <c r="CF761" s="95"/>
    </row>
    <row r="762" spans="1:84" s="43" customFormat="1" x14ac:dyDescent="0.25">
      <c r="A762" s="152"/>
      <c r="B762" s="152"/>
      <c r="C762" s="152"/>
      <c r="D762" s="152"/>
      <c r="E762" s="152"/>
      <c r="F762" s="62"/>
      <c r="G762" s="62"/>
      <c r="I762" s="152"/>
      <c r="K762" s="152"/>
      <c r="L762" s="152"/>
      <c r="M762" s="152"/>
      <c r="N762" s="152"/>
      <c r="O762" s="63"/>
      <c r="P762" s="152"/>
      <c r="Q762" s="152"/>
      <c r="S762" s="205"/>
      <c r="T762" s="205"/>
      <c r="U762" s="205"/>
      <c r="V762" s="39"/>
      <c r="W762" s="39"/>
      <c r="X762" s="39"/>
      <c r="Y762" s="39"/>
      <c r="AD762" s="191"/>
      <c r="AE762" s="191"/>
      <c r="AF762" s="260"/>
      <c r="AG762" s="191"/>
      <c r="AH762" s="191"/>
      <c r="AI762" s="260"/>
      <c r="AR762" s="68"/>
      <c r="AS762" s="68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D762" s="95"/>
      <c r="CE762" s="95"/>
      <c r="CF762" s="95"/>
    </row>
    <row r="763" spans="1:84" s="43" customFormat="1" x14ac:dyDescent="0.25">
      <c r="A763" s="152"/>
      <c r="B763" s="152"/>
      <c r="C763" s="152"/>
      <c r="D763" s="152"/>
      <c r="E763" s="152"/>
      <c r="F763" s="62"/>
      <c r="G763" s="62"/>
      <c r="I763" s="152"/>
      <c r="K763" s="152"/>
      <c r="L763" s="152"/>
      <c r="M763" s="152"/>
      <c r="N763" s="152"/>
      <c r="O763" s="63"/>
      <c r="P763" s="152"/>
      <c r="Q763" s="152"/>
      <c r="S763" s="205"/>
      <c r="T763" s="205"/>
      <c r="U763" s="205"/>
      <c r="V763" s="39"/>
      <c r="W763" s="39"/>
      <c r="X763" s="39"/>
      <c r="Y763" s="39"/>
      <c r="AD763" s="191"/>
      <c r="AE763" s="191"/>
      <c r="AF763" s="260"/>
      <c r="AG763" s="191"/>
      <c r="AH763" s="191"/>
      <c r="AI763" s="260"/>
      <c r="AR763" s="68"/>
      <c r="AS763" s="68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D763" s="95"/>
      <c r="CE763" s="95"/>
      <c r="CF763" s="95"/>
    </row>
    <row r="764" spans="1:84" s="43" customFormat="1" x14ac:dyDescent="0.25">
      <c r="A764" s="152"/>
      <c r="B764" s="152"/>
      <c r="C764" s="152"/>
      <c r="D764" s="152"/>
      <c r="E764" s="152"/>
      <c r="F764" s="62"/>
      <c r="G764" s="62"/>
      <c r="I764" s="152"/>
      <c r="K764" s="152"/>
      <c r="L764" s="152"/>
      <c r="M764" s="152"/>
      <c r="N764" s="152"/>
      <c r="O764" s="63"/>
      <c r="P764" s="152"/>
      <c r="Q764" s="152"/>
      <c r="S764" s="205"/>
      <c r="T764" s="205"/>
      <c r="U764" s="205"/>
      <c r="V764" s="39"/>
      <c r="W764" s="39"/>
      <c r="X764" s="39"/>
      <c r="Y764" s="39"/>
      <c r="AD764" s="191"/>
      <c r="AE764" s="191"/>
      <c r="AF764" s="260"/>
      <c r="AG764" s="191"/>
      <c r="AH764" s="191"/>
      <c r="AI764" s="260"/>
      <c r="AR764" s="68"/>
      <c r="AS764" s="68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D764" s="95"/>
      <c r="CE764" s="95"/>
      <c r="CF764" s="95"/>
    </row>
    <row r="765" spans="1:84" s="43" customFormat="1" x14ac:dyDescent="0.25">
      <c r="A765" s="152"/>
      <c r="B765" s="152"/>
      <c r="C765" s="152"/>
      <c r="D765" s="152"/>
      <c r="E765" s="152"/>
      <c r="F765" s="62"/>
      <c r="G765" s="62"/>
      <c r="I765" s="152"/>
      <c r="K765" s="152"/>
      <c r="L765" s="152"/>
      <c r="M765" s="152"/>
      <c r="N765" s="152"/>
      <c r="O765" s="63"/>
      <c r="P765" s="152"/>
      <c r="Q765" s="152"/>
      <c r="S765" s="205"/>
      <c r="T765" s="205"/>
      <c r="U765" s="205"/>
      <c r="V765" s="39"/>
      <c r="W765" s="39"/>
      <c r="X765" s="39"/>
      <c r="Y765" s="39"/>
      <c r="AD765" s="191"/>
      <c r="AE765" s="191"/>
      <c r="AF765" s="260"/>
      <c r="AG765" s="191"/>
      <c r="AH765" s="191"/>
      <c r="AI765" s="260"/>
      <c r="AR765" s="68"/>
      <c r="AS765" s="68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D765" s="95"/>
      <c r="CE765" s="95"/>
      <c r="CF765" s="95"/>
    </row>
    <row r="766" spans="1:84" s="43" customFormat="1" x14ac:dyDescent="0.25">
      <c r="A766" s="152"/>
      <c r="B766" s="152"/>
      <c r="C766" s="152"/>
      <c r="D766" s="152"/>
      <c r="E766" s="152"/>
      <c r="F766" s="62"/>
      <c r="G766" s="62"/>
      <c r="I766" s="152"/>
      <c r="K766" s="152"/>
      <c r="L766" s="152"/>
      <c r="M766" s="152"/>
      <c r="N766" s="152"/>
      <c r="O766" s="63"/>
      <c r="P766" s="152"/>
      <c r="Q766" s="152"/>
      <c r="S766" s="205"/>
      <c r="T766" s="205"/>
      <c r="U766" s="205"/>
      <c r="V766" s="39"/>
      <c r="W766" s="39"/>
      <c r="X766" s="39"/>
      <c r="Y766" s="39"/>
      <c r="AD766" s="191"/>
      <c r="AE766" s="191"/>
      <c r="AF766" s="260"/>
      <c r="AG766" s="191"/>
      <c r="AH766" s="191"/>
      <c r="AI766" s="260"/>
      <c r="AR766" s="68"/>
      <c r="AS766" s="68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5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D766" s="95"/>
      <c r="CE766" s="95"/>
      <c r="CF766" s="95"/>
    </row>
    <row r="767" spans="1:84" s="43" customFormat="1" x14ac:dyDescent="0.25">
      <c r="A767" s="152"/>
      <c r="B767" s="152"/>
      <c r="C767" s="152"/>
      <c r="D767" s="152"/>
      <c r="E767" s="152"/>
      <c r="F767" s="62"/>
      <c r="G767" s="62"/>
      <c r="I767" s="152"/>
      <c r="K767" s="152"/>
      <c r="L767" s="152"/>
      <c r="M767" s="152"/>
      <c r="N767" s="152"/>
      <c r="O767" s="63"/>
      <c r="P767" s="152"/>
      <c r="Q767" s="152"/>
      <c r="S767" s="205"/>
      <c r="T767" s="205"/>
      <c r="U767" s="205"/>
      <c r="V767" s="39"/>
      <c r="W767" s="39"/>
      <c r="X767" s="39"/>
      <c r="Y767" s="39"/>
      <c r="AD767" s="191"/>
      <c r="AE767" s="191"/>
      <c r="AF767" s="260"/>
      <c r="AG767" s="191"/>
      <c r="AH767" s="191"/>
      <c r="AI767" s="260"/>
      <c r="AR767" s="68"/>
      <c r="AS767" s="68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D767" s="95"/>
      <c r="CE767" s="95"/>
      <c r="CF767" s="95"/>
    </row>
    <row r="768" spans="1:84" s="43" customFormat="1" x14ac:dyDescent="0.25">
      <c r="A768" s="152"/>
      <c r="B768" s="152"/>
      <c r="C768" s="152"/>
      <c r="D768" s="152"/>
      <c r="E768" s="152"/>
      <c r="F768" s="62"/>
      <c r="G768" s="62"/>
      <c r="I768" s="152"/>
      <c r="K768" s="152"/>
      <c r="L768" s="152"/>
      <c r="M768" s="152"/>
      <c r="N768" s="152"/>
      <c r="O768" s="63"/>
      <c r="P768" s="152"/>
      <c r="Q768" s="152"/>
      <c r="S768" s="205"/>
      <c r="T768" s="205"/>
      <c r="U768" s="205"/>
      <c r="V768" s="39"/>
      <c r="W768" s="39"/>
      <c r="X768" s="39"/>
      <c r="Y768" s="39"/>
      <c r="AD768" s="191"/>
      <c r="AE768" s="191"/>
      <c r="AF768" s="260"/>
      <c r="AG768" s="191"/>
      <c r="AH768" s="191"/>
      <c r="AI768" s="260"/>
      <c r="AR768" s="68"/>
      <c r="AS768" s="68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D768" s="95"/>
      <c r="CE768" s="95"/>
      <c r="CF768" s="95"/>
    </row>
    <row r="769" spans="1:84" s="43" customFormat="1" x14ac:dyDescent="0.25">
      <c r="A769" s="152"/>
      <c r="B769" s="152"/>
      <c r="C769" s="152"/>
      <c r="D769" s="152"/>
      <c r="E769" s="152"/>
      <c r="F769" s="62"/>
      <c r="G769" s="62"/>
      <c r="I769" s="152"/>
      <c r="K769" s="152"/>
      <c r="L769" s="152"/>
      <c r="M769" s="152"/>
      <c r="N769" s="152"/>
      <c r="O769" s="63"/>
      <c r="P769" s="152"/>
      <c r="Q769" s="152"/>
      <c r="S769" s="205"/>
      <c r="T769" s="205"/>
      <c r="U769" s="205"/>
      <c r="V769" s="39"/>
      <c r="W769" s="39"/>
      <c r="X769" s="39"/>
      <c r="Y769" s="39"/>
      <c r="AD769" s="191"/>
      <c r="AE769" s="191"/>
      <c r="AF769" s="260"/>
      <c r="AG769" s="191"/>
      <c r="AH769" s="191"/>
      <c r="AI769" s="260"/>
      <c r="AR769" s="68"/>
      <c r="AS769" s="68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D769" s="95"/>
      <c r="CE769" s="95"/>
      <c r="CF769" s="95"/>
    </row>
    <row r="770" spans="1:84" s="43" customFormat="1" x14ac:dyDescent="0.25">
      <c r="A770" s="152"/>
      <c r="B770" s="152"/>
      <c r="C770" s="152"/>
      <c r="D770" s="152"/>
      <c r="E770" s="152"/>
      <c r="F770" s="62"/>
      <c r="G770" s="62"/>
      <c r="I770" s="152"/>
      <c r="K770" s="152"/>
      <c r="L770" s="152"/>
      <c r="M770" s="152"/>
      <c r="N770" s="152"/>
      <c r="O770" s="63"/>
      <c r="P770" s="152"/>
      <c r="Q770" s="152"/>
      <c r="S770" s="205"/>
      <c r="T770" s="205"/>
      <c r="U770" s="205"/>
      <c r="V770" s="39"/>
      <c r="W770" s="39"/>
      <c r="X770" s="39"/>
      <c r="Y770" s="39"/>
      <c r="AD770" s="191"/>
      <c r="AE770" s="191"/>
      <c r="AF770" s="260"/>
      <c r="AG770" s="191"/>
      <c r="AH770" s="191"/>
      <c r="AI770" s="260"/>
      <c r="AR770" s="68"/>
      <c r="AS770" s="68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D770" s="95"/>
      <c r="CE770" s="95"/>
      <c r="CF770" s="95"/>
    </row>
    <row r="771" spans="1:84" s="43" customFormat="1" x14ac:dyDescent="0.25">
      <c r="A771" s="152"/>
      <c r="B771" s="152"/>
      <c r="C771" s="152"/>
      <c r="D771" s="152"/>
      <c r="E771" s="152"/>
      <c r="F771" s="62"/>
      <c r="G771" s="62"/>
      <c r="I771" s="152"/>
      <c r="K771" s="152"/>
      <c r="L771" s="152"/>
      <c r="M771" s="152"/>
      <c r="N771" s="152"/>
      <c r="O771" s="63"/>
      <c r="P771" s="152"/>
      <c r="Q771" s="152"/>
      <c r="S771" s="205"/>
      <c r="T771" s="205"/>
      <c r="U771" s="205"/>
      <c r="V771" s="39"/>
      <c r="W771" s="39"/>
      <c r="X771" s="39"/>
      <c r="Y771" s="39"/>
      <c r="AD771" s="191"/>
      <c r="AE771" s="191"/>
      <c r="AF771" s="260"/>
      <c r="AG771" s="191"/>
      <c r="AH771" s="191"/>
      <c r="AI771" s="260"/>
      <c r="AR771" s="68"/>
      <c r="AS771" s="68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D771" s="95"/>
      <c r="CE771" s="95"/>
      <c r="CF771" s="95"/>
    </row>
    <row r="772" spans="1:84" s="43" customFormat="1" x14ac:dyDescent="0.25">
      <c r="A772" s="152"/>
      <c r="B772" s="152"/>
      <c r="C772" s="152"/>
      <c r="D772" s="152"/>
      <c r="E772" s="152"/>
      <c r="F772" s="62"/>
      <c r="G772" s="62"/>
      <c r="I772" s="152"/>
      <c r="K772" s="152"/>
      <c r="L772" s="152"/>
      <c r="M772" s="152"/>
      <c r="N772" s="152"/>
      <c r="O772" s="63"/>
      <c r="P772" s="152"/>
      <c r="Q772" s="152"/>
      <c r="S772" s="205"/>
      <c r="T772" s="205"/>
      <c r="U772" s="205"/>
      <c r="V772" s="39"/>
      <c r="W772" s="39"/>
      <c r="X772" s="39"/>
      <c r="Y772" s="39"/>
      <c r="AD772" s="191"/>
      <c r="AE772" s="191"/>
      <c r="AF772" s="260"/>
      <c r="AG772" s="191"/>
      <c r="AH772" s="191"/>
      <c r="AI772" s="260"/>
      <c r="AR772" s="68"/>
      <c r="AS772" s="68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D772" s="95"/>
      <c r="CE772" s="95"/>
      <c r="CF772" s="95"/>
    </row>
    <row r="773" spans="1:84" s="43" customFormat="1" x14ac:dyDescent="0.25">
      <c r="A773" s="152"/>
      <c r="B773" s="152"/>
      <c r="C773" s="152"/>
      <c r="D773" s="152"/>
      <c r="E773" s="152"/>
      <c r="F773" s="62"/>
      <c r="G773" s="62"/>
      <c r="I773" s="152"/>
      <c r="K773" s="152"/>
      <c r="L773" s="152"/>
      <c r="M773" s="152"/>
      <c r="N773" s="152"/>
      <c r="O773" s="63"/>
      <c r="P773" s="152"/>
      <c r="Q773" s="152"/>
      <c r="S773" s="205"/>
      <c r="T773" s="205"/>
      <c r="U773" s="205"/>
      <c r="V773" s="39"/>
      <c r="W773" s="39"/>
      <c r="X773" s="39"/>
      <c r="Y773" s="39"/>
      <c r="AD773" s="191"/>
      <c r="AE773" s="191"/>
      <c r="AF773" s="260"/>
      <c r="AG773" s="191"/>
      <c r="AH773" s="191"/>
      <c r="AI773" s="260"/>
      <c r="AR773" s="68"/>
      <c r="AS773" s="68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D773" s="95"/>
      <c r="CE773" s="95"/>
      <c r="CF773" s="95"/>
    </row>
    <row r="774" spans="1:84" s="43" customFormat="1" x14ac:dyDescent="0.25">
      <c r="A774" s="152"/>
      <c r="B774" s="152"/>
      <c r="C774" s="152"/>
      <c r="D774" s="152"/>
      <c r="E774" s="152"/>
      <c r="F774" s="62"/>
      <c r="G774" s="62"/>
      <c r="I774" s="152"/>
      <c r="K774" s="152"/>
      <c r="L774" s="152"/>
      <c r="M774" s="152"/>
      <c r="N774" s="152"/>
      <c r="O774" s="63"/>
      <c r="P774" s="152"/>
      <c r="Q774" s="152"/>
      <c r="S774" s="205"/>
      <c r="T774" s="205"/>
      <c r="U774" s="205"/>
      <c r="V774" s="39"/>
      <c r="W774" s="39"/>
      <c r="X774" s="39"/>
      <c r="Y774" s="39"/>
      <c r="AD774" s="191"/>
      <c r="AE774" s="191"/>
      <c r="AF774" s="260"/>
      <c r="AG774" s="191"/>
      <c r="AH774" s="191"/>
      <c r="AI774" s="260"/>
      <c r="AR774" s="68"/>
      <c r="AS774" s="68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D774" s="95"/>
      <c r="CE774" s="95"/>
      <c r="CF774" s="95"/>
    </row>
    <row r="775" spans="1:84" s="43" customFormat="1" x14ac:dyDescent="0.25">
      <c r="A775" s="152"/>
      <c r="B775" s="152"/>
      <c r="C775" s="152"/>
      <c r="D775" s="152"/>
      <c r="E775" s="152"/>
      <c r="F775" s="62"/>
      <c r="G775" s="62"/>
      <c r="I775" s="152"/>
      <c r="K775" s="152"/>
      <c r="L775" s="152"/>
      <c r="M775" s="152"/>
      <c r="N775" s="152"/>
      <c r="O775" s="63"/>
      <c r="P775" s="152"/>
      <c r="Q775" s="152"/>
      <c r="S775" s="205"/>
      <c r="T775" s="205"/>
      <c r="U775" s="205"/>
      <c r="V775" s="39"/>
      <c r="W775" s="39"/>
      <c r="X775" s="39"/>
      <c r="Y775" s="39"/>
      <c r="AD775" s="191"/>
      <c r="AE775" s="191"/>
      <c r="AF775" s="260"/>
      <c r="AG775" s="191"/>
      <c r="AH775" s="191"/>
      <c r="AI775" s="260"/>
      <c r="AR775" s="68"/>
      <c r="AS775" s="68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D775" s="95"/>
      <c r="CE775" s="95"/>
      <c r="CF775" s="95"/>
    </row>
    <row r="776" spans="1:84" s="43" customFormat="1" x14ac:dyDescent="0.25">
      <c r="A776" s="152"/>
      <c r="B776" s="152"/>
      <c r="C776" s="152"/>
      <c r="D776" s="152"/>
      <c r="E776" s="152"/>
      <c r="F776" s="62"/>
      <c r="G776" s="62"/>
      <c r="I776" s="152"/>
      <c r="K776" s="152"/>
      <c r="L776" s="152"/>
      <c r="M776" s="152"/>
      <c r="N776" s="152"/>
      <c r="O776" s="63"/>
      <c r="P776" s="152"/>
      <c r="Q776" s="152"/>
      <c r="S776" s="205"/>
      <c r="T776" s="205"/>
      <c r="U776" s="205"/>
      <c r="V776" s="39"/>
      <c r="W776" s="39"/>
      <c r="X776" s="39"/>
      <c r="Y776" s="39"/>
      <c r="AD776" s="191"/>
      <c r="AE776" s="191"/>
      <c r="AF776" s="260"/>
      <c r="AG776" s="191"/>
      <c r="AH776" s="191"/>
      <c r="AI776" s="260"/>
      <c r="AR776" s="68"/>
      <c r="AS776" s="68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D776" s="95"/>
      <c r="CE776" s="95"/>
      <c r="CF776" s="95"/>
    </row>
    <row r="777" spans="1:84" s="43" customFormat="1" x14ac:dyDescent="0.25">
      <c r="A777" s="152"/>
      <c r="B777" s="152"/>
      <c r="C777" s="152"/>
      <c r="D777" s="152"/>
      <c r="E777" s="152"/>
      <c r="F777" s="62"/>
      <c r="G777" s="62"/>
      <c r="I777" s="152"/>
      <c r="K777" s="152"/>
      <c r="L777" s="152"/>
      <c r="M777" s="152"/>
      <c r="N777" s="152"/>
      <c r="O777" s="63"/>
      <c r="P777" s="152"/>
      <c r="Q777" s="152"/>
      <c r="S777" s="205"/>
      <c r="T777" s="205"/>
      <c r="U777" s="205"/>
      <c r="V777" s="39"/>
      <c r="W777" s="39"/>
      <c r="X777" s="39"/>
      <c r="Y777" s="39"/>
      <c r="AD777" s="191"/>
      <c r="AE777" s="191"/>
      <c r="AF777" s="260"/>
      <c r="AG777" s="191"/>
      <c r="AH777" s="191"/>
      <c r="AI777" s="260"/>
      <c r="AR777" s="68"/>
      <c r="AS777" s="68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D777" s="95"/>
      <c r="CE777" s="95"/>
      <c r="CF777" s="95"/>
    </row>
    <row r="778" spans="1:84" s="43" customFormat="1" x14ac:dyDescent="0.25">
      <c r="A778" s="152"/>
      <c r="B778" s="152"/>
      <c r="C778" s="152"/>
      <c r="D778" s="152"/>
      <c r="E778" s="152"/>
      <c r="F778" s="62"/>
      <c r="G778" s="62"/>
      <c r="I778" s="152"/>
      <c r="K778" s="152"/>
      <c r="L778" s="152"/>
      <c r="M778" s="152"/>
      <c r="N778" s="152"/>
      <c r="O778" s="63"/>
      <c r="P778" s="152"/>
      <c r="Q778" s="152"/>
      <c r="S778" s="205"/>
      <c r="T778" s="205"/>
      <c r="U778" s="205"/>
      <c r="V778" s="39"/>
      <c r="W778" s="39"/>
      <c r="X778" s="39"/>
      <c r="Y778" s="39"/>
      <c r="AD778" s="191"/>
      <c r="AE778" s="191"/>
      <c r="AF778" s="260"/>
      <c r="AG778" s="191"/>
      <c r="AH778" s="191"/>
      <c r="AI778" s="260"/>
      <c r="AR778" s="68"/>
      <c r="AS778" s="68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D778" s="95"/>
      <c r="CE778" s="95"/>
      <c r="CF778" s="95"/>
    </row>
    <row r="779" spans="1:84" s="43" customFormat="1" x14ac:dyDescent="0.25">
      <c r="A779" s="152"/>
      <c r="B779" s="152"/>
      <c r="C779" s="152"/>
      <c r="D779" s="152"/>
      <c r="E779" s="152"/>
      <c r="F779" s="62"/>
      <c r="G779" s="62"/>
      <c r="I779" s="152"/>
      <c r="K779" s="152"/>
      <c r="L779" s="152"/>
      <c r="M779" s="152"/>
      <c r="N779" s="152"/>
      <c r="O779" s="63"/>
      <c r="P779" s="152"/>
      <c r="Q779" s="152"/>
      <c r="S779" s="205"/>
      <c r="T779" s="205"/>
      <c r="U779" s="205"/>
      <c r="V779" s="39"/>
      <c r="W779" s="39"/>
      <c r="X779" s="39"/>
      <c r="Y779" s="39"/>
      <c r="AD779" s="191"/>
      <c r="AE779" s="191"/>
      <c r="AF779" s="260"/>
      <c r="AG779" s="191"/>
      <c r="AH779" s="191"/>
      <c r="AI779" s="260"/>
      <c r="AR779" s="68"/>
      <c r="AS779" s="68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5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D779" s="95"/>
      <c r="CE779" s="95"/>
      <c r="CF779" s="95"/>
    </row>
    <row r="780" spans="1:84" s="43" customFormat="1" x14ac:dyDescent="0.25">
      <c r="A780" s="152"/>
      <c r="B780" s="152"/>
      <c r="C780" s="152"/>
      <c r="D780" s="152"/>
      <c r="E780" s="152"/>
      <c r="F780" s="62"/>
      <c r="G780" s="62"/>
      <c r="I780" s="152"/>
      <c r="K780" s="152"/>
      <c r="L780" s="152"/>
      <c r="M780" s="152"/>
      <c r="N780" s="152"/>
      <c r="O780" s="63"/>
      <c r="P780" s="152"/>
      <c r="Q780" s="152"/>
      <c r="S780" s="205"/>
      <c r="T780" s="205"/>
      <c r="U780" s="205"/>
      <c r="V780" s="39"/>
      <c r="W780" s="39"/>
      <c r="X780" s="39"/>
      <c r="Y780" s="39"/>
      <c r="AD780" s="191"/>
      <c r="AE780" s="191"/>
      <c r="AF780" s="260"/>
      <c r="AG780" s="191"/>
      <c r="AH780" s="191"/>
      <c r="AI780" s="260"/>
      <c r="AR780" s="68"/>
      <c r="AS780" s="68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D780" s="95"/>
      <c r="CE780" s="95"/>
      <c r="CF780" s="95"/>
    </row>
    <row r="781" spans="1:84" s="43" customFormat="1" x14ac:dyDescent="0.25">
      <c r="A781" s="152"/>
      <c r="B781" s="152"/>
      <c r="C781" s="152"/>
      <c r="D781" s="152"/>
      <c r="E781" s="152"/>
      <c r="F781" s="62"/>
      <c r="G781" s="62"/>
      <c r="I781" s="152"/>
      <c r="K781" s="152"/>
      <c r="L781" s="152"/>
      <c r="M781" s="152"/>
      <c r="N781" s="152"/>
      <c r="O781" s="63"/>
      <c r="P781" s="152"/>
      <c r="Q781" s="152"/>
      <c r="S781" s="205"/>
      <c r="T781" s="205"/>
      <c r="U781" s="205"/>
      <c r="V781" s="39"/>
      <c r="W781" s="39"/>
      <c r="X781" s="39"/>
      <c r="Y781" s="39"/>
      <c r="AD781" s="191"/>
      <c r="AE781" s="191"/>
      <c r="AF781" s="260"/>
      <c r="AG781" s="191"/>
      <c r="AH781" s="191"/>
      <c r="AI781" s="260"/>
      <c r="AR781" s="68"/>
      <c r="AS781" s="68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D781" s="95"/>
      <c r="CE781" s="95"/>
      <c r="CF781" s="95"/>
    </row>
    <row r="782" spans="1:84" s="43" customFormat="1" x14ac:dyDescent="0.25">
      <c r="A782" s="152"/>
      <c r="B782" s="152"/>
      <c r="C782" s="152"/>
      <c r="D782" s="152"/>
      <c r="E782" s="152"/>
      <c r="F782" s="62"/>
      <c r="G782" s="62"/>
      <c r="I782" s="152"/>
      <c r="K782" s="152"/>
      <c r="L782" s="152"/>
      <c r="M782" s="152"/>
      <c r="N782" s="152"/>
      <c r="O782" s="63"/>
      <c r="P782" s="152"/>
      <c r="Q782" s="152"/>
      <c r="S782" s="205"/>
      <c r="T782" s="205"/>
      <c r="U782" s="205"/>
      <c r="V782" s="39"/>
      <c r="W782" s="39"/>
      <c r="X782" s="39"/>
      <c r="Y782" s="39"/>
      <c r="AD782" s="191"/>
      <c r="AE782" s="191"/>
      <c r="AF782" s="260"/>
      <c r="AG782" s="191"/>
      <c r="AH782" s="191"/>
      <c r="AI782" s="260"/>
      <c r="AR782" s="68"/>
      <c r="AS782" s="68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D782" s="95"/>
      <c r="CE782" s="95"/>
      <c r="CF782" s="95"/>
    </row>
    <row r="783" spans="1:84" s="43" customFormat="1" x14ac:dyDescent="0.25">
      <c r="A783" s="152"/>
      <c r="B783" s="152"/>
      <c r="C783" s="152"/>
      <c r="D783" s="152"/>
      <c r="E783" s="152"/>
      <c r="F783" s="62"/>
      <c r="G783" s="62"/>
      <c r="I783" s="152"/>
      <c r="K783" s="152"/>
      <c r="L783" s="152"/>
      <c r="M783" s="152"/>
      <c r="N783" s="152"/>
      <c r="O783" s="63"/>
      <c r="P783" s="152"/>
      <c r="Q783" s="152"/>
      <c r="S783" s="205"/>
      <c r="T783" s="205"/>
      <c r="U783" s="205"/>
      <c r="V783" s="39"/>
      <c r="W783" s="39"/>
      <c r="X783" s="39"/>
      <c r="Y783" s="39"/>
      <c r="AD783" s="191"/>
      <c r="AE783" s="191"/>
      <c r="AF783" s="260"/>
      <c r="AG783" s="191"/>
      <c r="AH783" s="191"/>
      <c r="AI783" s="260"/>
      <c r="AR783" s="68"/>
      <c r="AS783" s="68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D783" s="95"/>
      <c r="CE783" s="95"/>
      <c r="CF783" s="95"/>
    </row>
    <row r="784" spans="1:84" s="43" customFormat="1" x14ac:dyDescent="0.25">
      <c r="A784" s="152"/>
      <c r="B784" s="152"/>
      <c r="C784" s="152"/>
      <c r="D784" s="152"/>
      <c r="E784" s="152"/>
      <c r="F784" s="62"/>
      <c r="G784" s="62"/>
      <c r="I784" s="152"/>
      <c r="K784" s="152"/>
      <c r="L784" s="152"/>
      <c r="M784" s="152"/>
      <c r="N784" s="152"/>
      <c r="O784" s="63"/>
      <c r="P784" s="152"/>
      <c r="Q784" s="152"/>
      <c r="S784" s="205"/>
      <c r="T784" s="205"/>
      <c r="U784" s="205"/>
      <c r="V784" s="39"/>
      <c r="W784" s="39"/>
      <c r="X784" s="39"/>
      <c r="Y784" s="39"/>
      <c r="AD784" s="191"/>
      <c r="AE784" s="191"/>
      <c r="AF784" s="260"/>
      <c r="AG784" s="191"/>
      <c r="AH784" s="191"/>
      <c r="AI784" s="260"/>
      <c r="AR784" s="68"/>
      <c r="AS784" s="68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D784" s="95"/>
      <c r="CE784" s="95"/>
      <c r="CF784" s="95"/>
    </row>
    <row r="785" spans="1:84" s="43" customFormat="1" x14ac:dyDescent="0.25">
      <c r="A785" s="152"/>
      <c r="B785" s="152"/>
      <c r="C785" s="152"/>
      <c r="D785" s="152"/>
      <c r="E785" s="152"/>
      <c r="F785" s="62"/>
      <c r="G785" s="62"/>
      <c r="I785" s="152"/>
      <c r="K785" s="152"/>
      <c r="L785" s="152"/>
      <c r="M785" s="152"/>
      <c r="N785" s="152"/>
      <c r="O785" s="63"/>
      <c r="P785" s="152"/>
      <c r="Q785" s="152"/>
      <c r="S785" s="205"/>
      <c r="T785" s="205"/>
      <c r="U785" s="205"/>
      <c r="V785" s="39"/>
      <c r="W785" s="39"/>
      <c r="X785" s="39"/>
      <c r="Y785" s="39"/>
      <c r="AD785" s="191"/>
      <c r="AE785" s="191"/>
      <c r="AF785" s="260"/>
      <c r="AG785" s="191"/>
      <c r="AH785" s="191"/>
      <c r="AI785" s="260"/>
      <c r="AR785" s="68"/>
      <c r="AS785" s="68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D785" s="95"/>
      <c r="CE785" s="95"/>
      <c r="CF785" s="95"/>
    </row>
    <row r="786" spans="1:84" s="43" customFormat="1" x14ac:dyDescent="0.25">
      <c r="A786" s="152"/>
      <c r="B786" s="152"/>
      <c r="C786" s="152"/>
      <c r="D786" s="152"/>
      <c r="E786" s="152"/>
      <c r="F786" s="62"/>
      <c r="G786" s="62"/>
      <c r="I786" s="152"/>
      <c r="K786" s="152"/>
      <c r="L786" s="152"/>
      <c r="M786" s="152"/>
      <c r="N786" s="152"/>
      <c r="O786" s="63"/>
      <c r="P786" s="152"/>
      <c r="Q786" s="152"/>
      <c r="S786" s="205"/>
      <c r="T786" s="205"/>
      <c r="U786" s="205"/>
      <c r="V786" s="39"/>
      <c r="W786" s="39"/>
      <c r="X786" s="39"/>
      <c r="Y786" s="39"/>
      <c r="AD786" s="191"/>
      <c r="AE786" s="191"/>
      <c r="AF786" s="260"/>
      <c r="AG786" s="191"/>
      <c r="AH786" s="191"/>
      <c r="AI786" s="260"/>
      <c r="AR786" s="68"/>
      <c r="AS786" s="68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5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D786" s="95"/>
      <c r="CE786" s="95"/>
      <c r="CF786" s="95"/>
    </row>
    <row r="787" spans="1:84" s="43" customFormat="1" x14ac:dyDescent="0.25">
      <c r="A787" s="152"/>
      <c r="B787" s="152"/>
      <c r="C787" s="152"/>
      <c r="D787" s="152"/>
      <c r="E787" s="152"/>
      <c r="F787" s="62"/>
      <c r="G787" s="62"/>
      <c r="I787" s="152"/>
      <c r="K787" s="152"/>
      <c r="L787" s="152"/>
      <c r="M787" s="152"/>
      <c r="N787" s="152"/>
      <c r="O787" s="63"/>
      <c r="P787" s="152"/>
      <c r="Q787" s="152"/>
      <c r="S787" s="205"/>
      <c r="T787" s="205"/>
      <c r="U787" s="205"/>
      <c r="V787" s="39"/>
      <c r="W787" s="39"/>
      <c r="X787" s="39"/>
      <c r="Y787" s="39"/>
      <c r="AD787" s="191"/>
      <c r="AE787" s="191"/>
      <c r="AF787" s="260"/>
      <c r="AG787" s="191"/>
      <c r="AH787" s="191"/>
      <c r="AI787" s="260"/>
      <c r="AR787" s="68"/>
      <c r="AS787" s="68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D787" s="95"/>
      <c r="CE787" s="95"/>
      <c r="CF787" s="95"/>
    </row>
    <row r="788" spans="1:84" s="43" customFormat="1" x14ac:dyDescent="0.25">
      <c r="A788" s="152"/>
      <c r="B788" s="152"/>
      <c r="C788" s="152"/>
      <c r="D788" s="152"/>
      <c r="E788" s="152"/>
      <c r="F788" s="62"/>
      <c r="G788" s="62"/>
      <c r="I788" s="152"/>
      <c r="K788" s="152"/>
      <c r="L788" s="152"/>
      <c r="M788" s="152"/>
      <c r="N788" s="152"/>
      <c r="O788" s="63"/>
      <c r="P788" s="152"/>
      <c r="Q788" s="152"/>
      <c r="S788" s="205"/>
      <c r="T788" s="205"/>
      <c r="U788" s="205"/>
      <c r="V788" s="39"/>
      <c r="W788" s="39"/>
      <c r="X788" s="39"/>
      <c r="Y788" s="39"/>
      <c r="AD788" s="191"/>
      <c r="AE788" s="191"/>
      <c r="AF788" s="260"/>
      <c r="AG788" s="191"/>
      <c r="AH788" s="191"/>
      <c r="AI788" s="260"/>
      <c r="AR788" s="68"/>
      <c r="AS788" s="68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D788" s="95"/>
      <c r="CE788" s="95"/>
      <c r="CF788" s="95"/>
    </row>
    <row r="789" spans="1:84" s="43" customFormat="1" x14ac:dyDescent="0.25">
      <c r="A789" s="152"/>
      <c r="B789" s="152"/>
      <c r="C789" s="152"/>
      <c r="D789" s="152"/>
      <c r="E789" s="152"/>
      <c r="F789" s="62"/>
      <c r="G789" s="62"/>
      <c r="I789" s="152"/>
      <c r="K789" s="152"/>
      <c r="L789" s="152"/>
      <c r="M789" s="152"/>
      <c r="N789" s="152"/>
      <c r="O789" s="63"/>
      <c r="P789" s="152"/>
      <c r="Q789" s="152"/>
      <c r="S789" s="205"/>
      <c r="T789" s="205"/>
      <c r="U789" s="205"/>
      <c r="V789" s="39"/>
      <c r="W789" s="39"/>
      <c r="X789" s="39"/>
      <c r="Y789" s="39"/>
      <c r="AD789" s="191"/>
      <c r="AE789" s="191"/>
      <c r="AF789" s="260"/>
      <c r="AG789" s="191"/>
      <c r="AH789" s="191"/>
      <c r="AI789" s="260"/>
      <c r="AR789" s="68"/>
      <c r="AS789" s="68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D789" s="95"/>
      <c r="CE789" s="95"/>
      <c r="CF789" s="95"/>
    </row>
    <row r="790" spans="1:84" s="43" customFormat="1" x14ac:dyDescent="0.25">
      <c r="A790" s="152"/>
      <c r="B790" s="152"/>
      <c r="C790" s="152"/>
      <c r="D790" s="152"/>
      <c r="E790" s="152"/>
      <c r="F790" s="62"/>
      <c r="G790" s="62"/>
      <c r="I790" s="152"/>
      <c r="K790" s="152"/>
      <c r="L790" s="152"/>
      <c r="M790" s="152"/>
      <c r="N790" s="152"/>
      <c r="O790" s="63"/>
      <c r="P790" s="152"/>
      <c r="Q790" s="152"/>
      <c r="S790" s="205"/>
      <c r="T790" s="205"/>
      <c r="U790" s="205"/>
      <c r="V790" s="39"/>
      <c r="W790" s="39"/>
      <c r="X790" s="39"/>
      <c r="Y790" s="39"/>
      <c r="AD790" s="191"/>
      <c r="AE790" s="191"/>
      <c r="AF790" s="260"/>
      <c r="AG790" s="191"/>
      <c r="AH790" s="191"/>
      <c r="AI790" s="260"/>
      <c r="AR790" s="68"/>
      <c r="AS790" s="68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D790" s="95"/>
      <c r="CE790" s="95"/>
      <c r="CF790" s="95"/>
    </row>
    <row r="791" spans="1:84" s="43" customFormat="1" x14ac:dyDescent="0.25">
      <c r="A791" s="152"/>
      <c r="B791" s="152"/>
      <c r="C791" s="152"/>
      <c r="D791" s="152"/>
      <c r="E791" s="152"/>
      <c r="F791" s="62"/>
      <c r="G791" s="62"/>
      <c r="I791" s="152"/>
      <c r="K791" s="152"/>
      <c r="L791" s="152"/>
      <c r="M791" s="152"/>
      <c r="N791" s="152"/>
      <c r="O791" s="63"/>
      <c r="P791" s="152"/>
      <c r="Q791" s="152"/>
      <c r="S791" s="205"/>
      <c r="T791" s="205"/>
      <c r="U791" s="205"/>
      <c r="V791" s="39"/>
      <c r="W791" s="39"/>
      <c r="X791" s="39"/>
      <c r="Y791" s="39"/>
      <c r="AD791" s="191"/>
      <c r="AE791" s="191"/>
      <c r="AF791" s="260"/>
      <c r="AG791" s="191"/>
      <c r="AH791" s="191"/>
      <c r="AI791" s="260"/>
      <c r="AR791" s="68"/>
      <c r="AS791" s="68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D791" s="95"/>
      <c r="CE791" s="95"/>
      <c r="CF791" s="95"/>
    </row>
    <row r="792" spans="1:84" s="43" customFormat="1" x14ac:dyDescent="0.25">
      <c r="A792" s="152"/>
      <c r="B792" s="152"/>
      <c r="C792" s="152"/>
      <c r="D792" s="152"/>
      <c r="E792" s="152"/>
      <c r="F792" s="62"/>
      <c r="G792" s="62"/>
      <c r="I792" s="152"/>
      <c r="K792" s="152"/>
      <c r="L792" s="152"/>
      <c r="M792" s="152"/>
      <c r="N792" s="152"/>
      <c r="O792" s="63"/>
      <c r="P792" s="152"/>
      <c r="Q792" s="152"/>
      <c r="S792" s="205"/>
      <c r="T792" s="205"/>
      <c r="U792" s="205"/>
      <c r="V792" s="39"/>
      <c r="W792" s="39"/>
      <c r="X792" s="39"/>
      <c r="Y792" s="39"/>
      <c r="AD792" s="191"/>
      <c r="AE792" s="191"/>
      <c r="AF792" s="260"/>
      <c r="AG792" s="191"/>
      <c r="AH792" s="191"/>
      <c r="AI792" s="260"/>
      <c r="AR792" s="68"/>
      <c r="AS792" s="68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D792" s="95"/>
      <c r="CE792" s="95"/>
      <c r="CF792" s="95"/>
    </row>
    <row r="793" spans="1:84" s="43" customFormat="1" x14ac:dyDescent="0.25">
      <c r="A793" s="152"/>
      <c r="B793" s="152"/>
      <c r="C793" s="152"/>
      <c r="D793" s="152"/>
      <c r="E793" s="152"/>
      <c r="F793" s="62"/>
      <c r="G793" s="62"/>
      <c r="I793" s="152"/>
      <c r="K793" s="152"/>
      <c r="L793" s="152"/>
      <c r="M793" s="152"/>
      <c r="N793" s="152"/>
      <c r="O793" s="63"/>
      <c r="P793" s="152"/>
      <c r="Q793" s="152"/>
      <c r="S793" s="205"/>
      <c r="T793" s="205"/>
      <c r="U793" s="205"/>
      <c r="V793" s="39"/>
      <c r="W793" s="39"/>
      <c r="X793" s="39"/>
      <c r="Y793" s="39"/>
      <c r="AD793" s="191"/>
      <c r="AE793" s="191"/>
      <c r="AF793" s="260"/>
      <c r="AG793" s="191"/>
      <c r="AH793" s="191"/>
      <c r="AI793" s="260"/>
      <c r="AR793" s="68"/>
      <c r="AS793" s="68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5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D793" s="95"/>
      <c r="CE793" s="95"/>
      <c r="CF793" s="95"/>
    </row>
    <row r="794" spans="1:84" s="43" customFormat="1" x14ac:dyDescent="0.25">
      <c r="A794" s="152"/>
      <c r="B794" s="152"/>
      <c r="C794" s="152"/>
      <c r="D794" s="152"/>
      <c r="E794" s="152"/>
      <c r="F794" s="62"/>
      <c r="G794" s="62"/>
      <c r="I794" s="152"/>
      <c r="K794" s="152"/>
      <c r="L794" s="152"/>
      <c r="M794" s="152"/>
      <c r="N794" s="152"/>
      <c r="O794" s="63"/>
      <c r="P794" s="152"/>
      <c r="Q794" s="152"/>
      <c r="S794" s="205"/>
      <c r="T794" s="205"/>
      <c r="U794" s="205"/>
      <c r="V794" s="39"/>
      <c r="W794" s="39"/>
      <c r="X794" s="39"/>
      <c r="Y794" s="39"/>
      <c r="AD794" s="191"/>
      <c r="AE794" s="191"/>
      <c r="AF794" s="260"/>
      <c r="AG794" s="191"/>
      <c r="AH794" s="191"/>
      <c r="AI794" s="260"/>
      <c r="AR794" s="68"/>
      <c r="AS794" s="68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D794" s="95"/>
      <c r="CE794" s="95"/>
      <c r="CF794" s="95"/>
    </row>
    <row r="795" spans="1:84" s="43" customFormat="1" x14ac:dyDescent="0.25">
      <c r="A795" s="152"/>
      <c r="B795" s="152"/>
      <c r="C795" s="152"/>
      <c r="D795" s="152"/>
      <c r="E795" s="152"/>
      <c r="F795" s="62"/>
      <c r="G795" s="62"/>
      <c r="I795" s="152"/>
      <c r="K795" s="152"/>
      <c r="L795" s="152"/>
      <c r="M795" s="152"/>
      <c r="N795" s="152"/>
      <c r="O795" s="63"/>
      <c r="P795" s="152"/>
      <c r="Q795" s="152"/>
      <c r="S795" s="205"/>
      <c r="T795" s="205"/>
      <c r="U795" s="205"/>
      <c r="V795" s="39"/>
      <c r="W795" s="39"/>
      <c r="X795" s="39"/>
      <c r="Y795" s="39"/>
      <c r="AD795" s="191"/>
      <c r="AE795" s="191"/>
      <c r="AF795" s="260"/>
      <c r="AG795" s="191"/>
      <c r="AH795" s="191"/>
      <c r="AI795" s="260"/>
      <c r="AR795" s="68"/>
      <c r="AS795" s="68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D795" s="95"/>
      <c r="CE795" s="95"/>
      <c r="CF795" s="95"/>
    </row>
    <row r="796" spans="1:84" s="43" customFormat="1" x14ac:dyDescent="0.25">
      <c r="A796" s="152"/>
      <c r="B796" s="152"/>
      <c r="C796" s="152"/>
      <c r="D796" s="152"/>
      <c r="E796" s="152"/>
      <c r="F796" s="62"/>
      <c r="G796" s="62"/>
      <c r="I796" s="152"/>
      <c r="K796" s="152"/>
      <c r="L796" s="152"/>
      <c r="M796" s="152"/>
      <c r="N796" s="152"/>
      <c r="O796" s="63"/>
      <c r="P796" s="152"/>
      <c r="Q796" s="152"/>
      <c r="S796" s="205"/>
      <c r="T796" s="205"/>
      <c r="U796" s="205"/>
      <c r="V796" s="39"/>
      <c r="W796" s="39"/>
      <c r="X796" s="39"/>
      <c r="Y796" s="39"/>
      <c r="AD796" s="191"/>
      <c r="AE796" s="191"/>
      <c r="AF796" s="260"/>
      <c r="AG796" s="191"/>
      <c r="AH796" s="191"/>
      <c r="AI796" s="260"/>
      <c r="AR796" s="68"/>
      <c r="AS796" s="68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D796" s="95"/>
      <c r="CE796" s="95"/>
      <c r="CF796" s="95"/>
    </row>
    <row r="797" spans="1:84" s="43" customFormat="1" x14ac:dyDescent="0.25">
      <c r="A797" s="152"/>
      <c r="B797" s="152"/>
      <c r="C797" s="152"/>
      <c r="D797" s="152"/>
      <c r="E797" s="152"/>
      <c r="F797" s="62"/>
      <c r="G797" s="62"/>
      <c r="I797" s="152"/>
      <c r="K797" s="152"/>
      <c r="L797" s="152"/>
      <c r="M797" s="152"/>
      <c r="N797" s="152"/>
      <c r="O797" s="63"/>
      <c r="P797" s="152"/>
      <c r="Q797" s="152"/>
      <c r="S797" s="205"/>
      <c r="T797" s="205"/>
      <c r="U797" s="205"/>
      <c r="V797" s="39"/>
      <c r="W797" s="39"/>
      <c r="X797" s="39"/>
      <c r="Y797" s="39"/>
      <c r="AD797" s="191"/>
      <c r="AE797" s="191"/>
      <c r="AF797" s="260"/>
      <c r="AG797" s="191"/>
      <c r="AH797" s="191"/>
      <c r="AI797" s="260"/>
      <c r="AR797" s="68"/>
      <c r="AS797" s="68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5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D797" s="95"/>
      <c r="CE797" s="95"/>
      <c r="CF797" s="95"/>
    </row>
    <row r="798" spans="1:84" s="43" customFormat="1" x14ac:dyDescent="0.25">
      <c r="A798" s="152"/>
      <c r="B798" s="152"/>
      <c r="C798" s="152"/>
      <c r="D798" s="152"/>
      <c r="E798" s="152"/>
      <c r="F798" s="62"/>
      <c r="G798" s="62"/>
      <c r="I798" s="152"/>
      <c r="K798" s="152"/>
      <c r="L798" s="152"/>
      <c r="M798" s="152"/>
      <c r="N798" s="152"/>
      <c r="O798" s="63"/>
      <c r="P798" s="152"/>
      <c r="Q798" s="152"/>
      <c r="S798" s="205"/>
      <c r="T798" s="205"/>
      <c r="U798" s="205"/>
      <c r="V798" s="39"/>
      <c r="W798" s="39"/>
      <c r="X798" s="39"/>
      <c r="Y798" s="39"/>
      <c r="AD798" s="191"/>
      <c r="AE798" s="191"/>
      <c r="AF798" s="260"/>
      <c r="AG798" s="191"/>
      <c r="AH798" s="191"/>
      <c r="AI798" s="260"/>
      <c r="AR798" s="68"/>
      <c r="AS798" s="68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5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D798" s="95"/>
      <c r="CE798" s="95"/>
      <c r="CF798" s="95"/>
    </row>
    <row r="799" spans="1:84" s="43" customFormat="1" x14ac:dyDescent="0.25">
      <c r="A799" s="152"/>
      <c r="B799" s="152"/>
      <c r="C799" s="152"/>
      <c r="D799" s="152"/>
      <c r="E799" s="152"/>
      <c r="F799" s="62"/>
      <c r="G799" s="62"/>
      <c r="I799" s="152"/>
      <c r="K799" s="152"/>
      <c r="L799" s="152"/>
      <c r="M799" s="152"/>
      <c r="N799" s="152"/>
      <c r="O799" s="63"/>
      <c r="P799" s="152"/>
      <c r="Q799" s="152"/>
      <c r="S799" s="205"/>
      <c r="T799" s="205"/>
      <c r="U799" s="205"/>
      <c r="V799" s="39"/>
      <c r="W799" s="39"/>
      <c r="X799" s="39"/>
      <c r="Y799" s="39"/>
      <c r="AD799" s="191"/>
      <c r="AE799" s="191"/>
      <c r="AF799" s="260"/>
      <c r="AG799" s="191"/>
      <c r="AH799" s="191"/>
      <c r="AI799" s="260"/>
      <c r="AR799" s="68"/>
      <c r="AS799" s="68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5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D799" s="95"/>
      <c r="CE799" s="95"/>
      <c r="CF799" s="95"/>
    </row>
    <row r="800" spans="1:84" s="43" customFormat="1" x14ac:dyDescent="0.25">
      <c r="A800" s="152"/>
      <c r="B800" s="152"/>
      <c r="C800" s="152"/>
      <c r="D800" s="152"/>
      <c r="E800" s="152"/>
      <c r="F800" s="62"/>
      <c r="G800" s="62"/>
      <c r="I800" s="152"/>
      <c r="K800" s="152"/>
      <c r="L800" s="152"/>
      <c r="M800" s="152"/>
      <c r="N800" s="152"/>
      <c r="O800" s="63"/>
      <c r="P800" s="152"/>
      <c r="Q800" s="152"/>
      <c r="S800" s="205"/>
      <c r="T800" s="205"/>
      <c r="U800" s="205"/>
      <c r="V800" s="39"/>
      <c r="W800" s="39"/>
      <c r="X800" s="39"/>
      <c r="Y800" s="39"/>
      <c r="AD800" s="191"/>
      <c r="AE800" s="191"/>
      <c r="AF800" s="260"/>
      <c r="AG800" s="191"/>
      <c r="AH800" s="191"/>
      <c r="AI800" s="260"/>
      <c r="AR800" s="68"/>
      <c r="AS800" s="68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5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D800" s="95"/>
      <c r="CE800" s="95"/>
      <c r="CF800" s="95"/>
    </row>
    <row r="801" spans="1:84" s="43" customFormat="1" x14ac:dyDescent="0.25">
      <c r="A801" s="152"/>
      <c r="B801" s="152"/>
      <c r="C801" s="152"/>
      <c r="D801" s="152"/>
      <c r="E801" s="152"/>
      <c r="F801" s="62"/>
      <c r="G801" s="62"/>
      <c r="I801" s="152"/>
      <c r="K801" s="152"/>
      <c r="L801" s="152"/>
      <c r="M801" s="152"/>
      <c r="N801" s="152"/>
      <c r="O801" s="63"/>
      <c r="P801" s="152"/>
      <c r="Q801" s="152"/>
      <c r="S801" s="205"/>
      <c r="T801" s="205"/>
      <c r="U801" s="205"/>
      <c r="V801" s="39"/>
      <c r="W801" s="39"/>
      <c r="X801" s="39"/>
      <c r="Y801" s="39"/>
      <c r="AD801" s="191"/>
      <c r="AE801" s="191"/>
      <c r="AF801" s="260"/>
      <c r="AG801" s="191"/>
      <c r="AH801" s="191"/>
      <c r="AI801" s="260"/>
      <c r="AR801" s="68"/>
      <c r="AS801" s="68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D801" s="95"/>
      <c r="CE801" s="95"/>
      <c r="CF801" s="95"/>
    </row>
    <row r="802" spans="1:84" s="43" customFormat="1" x14ac:dyDescent="0.25">
      <c r="A802" s="152"/>
      <c r="B802" s="152"/>
      <c r="C802" s="152"/>
      <c r="D802" s="152"/>
      <c r="E802" s="152"/>
      <c r="F802" s="62"/>
      <c r="G802" s="62"/>
      <c r="I802" s="152"/>
      <c r="K802" s="152"/>
      <c r="L802" s="152"/>
      <c r="M802" s="152"/>
      <c r="N802" s="152"/>
      <c r="O802" s="63"/>
      <c r="P802" s="152"/>
      <c r="Q802" s="152"/>
      <c r="S802" s="205"/>
      <c r="T802" s="205"/>
      <c r="U802" s="205"/>
      <c r="V802" s="39"/>
      <c r="W802" s="39"/>
      <c r="X802" s="39"/>
      <c r="Y802" s="39"/>
      <c r="AD802" s="191"/>
      <c r="AE802" s="191"/>
      <c r="AF802" s="260"/>
      <c r="AG802" s="191"/>
      <c r="AH802" s="191"/>
      <c r="AI802" s="260"/>
      <c r="AR802" s="68"/>
      <c r="AS802" s="68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5"/>
      <c r="BL802" s="95"/>
      <c r="BM802" s="95"/>
      <c r="BN802" s="95"/>
      <c r="BO802" s="95"/>
      <c r="BP802" s="95"/>
      <c r="BQ802" s="95"/>
      <c r="BR802" s="95"/>
      <c r="BS802" s="95"/>
      <c r="BT802" s="95"/>
      <c r="BU802" s="95"/>
      <c r="BV802" s="95"/>
      <c r="BW802" s="95"/>
      <c r="BX802" s="95"/>
      <c r="BY802" s="95"/>
      <c r="BZ802" s="95"/>
      <c r="CD802" s="95"/>
      <c r="CE802" s="95"/>
      <c r="CF802" s="95"/>
    </row>
    <row r="803" spans="1:84" s="43" customFormat="1" x14ac:dyDescent="0.25">
      <c r="A803" s="152"/>
      <c r="B803" s="152"/>
      <c r="C803" s="152"/>
      <c r="D803" s="152"/>
      <c r="E803" s="152"/>
      <c r="F803" s="62"/>
      <c r="G803" s="62"/>
      <c r="I803" s="152"/>
      <c r="K803" s="152"/>
      <c r="L803" s="152"/>
      <c r="M803" s="152"/>
      <c r="N803" s="152"/>
      <c r="O803" s="63"/>
      <c r="P803" s="152"/>
      <c r="Q803" s="152"/>
      <c r="S803" s="205"/>
      <c r="T803" s="205"/>
      <c r="U803" s="205"/>
      <c r="V803" s="39"/>
      <c r="W803" s="39"/>
      <c r="X803" s="39"/>
      <c r="Y803" s="39"/>
      <c r="AD803" s="191"/>
      <c r="AE803" s="191"/>
      <c r="AF803" s="260"/>
      <c r="AG803" s="191"/>
      <c r="AH803" s="191"/>
      <c r="AI803" s="260"/>
      <c r="AR803" s="68"/>
      <c r="AS803" s="68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5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D803" s="95"/>
      <c r="CE803" s="95"/>
      <c r="CF803" s="95"/>
    </row>
    <row r="804" spans="1:84" s="43" customFormat="1" x14ac:dyDescent="0.25">
      <c r="A804" s="152"/>
      <c r="B804" s="152"/>
      <c r="C804" s="152"/>
      <c r="D804" s="152"/>
      <c r="E804" s="152"/>
      <c r="F804" s="62"/>
      <c r="G804" s="62"/>
      <c r="I804" s="152"/>
      <c r="K804" s="152"/>
      <c r="L804" s="152"/>
      <c r="M804" s="152"/>
      <c r="N804" s="152"/>
      <c r="O804" s="63"/>
      <c r="P804" s="152"/>
      <c r="Q804" s="152"/>
      <c r="S804" s="205"/>
      <c r="T804" s="205"/>
      <c r="U804" s="205"/>
      <c r="V804" s="39"/>
      <c r="W804" s="39"/>
      <c r="X804" s="39"/>
      <c r="Y804" s="39"/>
      <c r="AD804" s="191"/>
      <c r="AE804" s="191"/>
      <c r="AF804" s="260"/>
      <c r="AG804" s="191"/>
      <c r="AH804" s="191"/>
      <c r="AI804" s="260"/>
      <c r="AR804" s="68"/>
      <c r="AS804" s="68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D804" s="95"/>
      <c r="CE804" s="95"/>
      <c r="CF804" s="95"/>
    </row>
    <row r="805" spans="1:84" s="43" customFormat="1" x14ac:dyDescent="0.25">
      <c r="A805" s="152"/>
      <c r="B805" s="152"/>
      <c r="C805" s="152"/>
      <c r="D805" s="152"/>
      <c r="E805" s="152"/>
      <c r="F805" s="62"/>
      <c r="G805" s="62"/>
      <c r="I805" s="152"/>
      <c r="K805" s="152"/>
      <c r="L805" s="152"/>
      <c r="M805" s="152"/>
      <c r="N805" s="152"/>
      <c r="O805" s="63"/>
      <c r="P805" s="152"/>
      <c r="Q805" s="152"/>
      <c r="S805" s="205"/>
      <c r="T805" s="205"/>
      <c r="U805" s="205"/>
      <c r="V805" s="39"/>
      <c r="W805" s="39"/>
      <c r="X805" s="39"/>
      <c r="Y805" s="39"/>
      <c r="AD805" s="191"/>
      <c r="AE805" s="191"/>
      <c r="AF805" s="260"/>
      <c r="AG805" s="191"/>
      <c r="AH805" s="191"/>
      <c r="AI805" s="260"/>
      <c r="AR805" s="68"/>
      <c r="AS805" s="68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5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D805" s="95"/>
      <c r="CE805" s="95"/>
      <c r="CF805" s="95"/>
    </row>
    <row r="806" spans="1:84" s="43" customFormat="1" x14ac:dyDescent="0.25">
      <c r="A806" s="152"/>
      <c r="B806" s="152"/>
      <c r="C806" s="152"/>
      <c r="D806" s="152"/>
      <c r="E806" s="152"/>
      <c r="F806" s="62"/>
      <c r="G806" s="62"/>
      <c r="I806" s="152"/>
      <c r="K806" s="152"/>
      <c r="L806" s="152"/>
      <c r="M806" s="152"/>
      <c r="N806" s="152"/>
      <c r="O806" s="63"/>
      <c r="P806" s="152"/>
      <c r="Q806" s="152"/>
      <c r="S806" s="205"/>
      <c r="T806" s="205"/>
      <c r="U806" s="205"/>
      <c r="V806" s="39"/>
      <c r="W806" s="39"/>
      <c r="X806" s="39"/>
      <c r="Y806" s="39"/>
      <c r="AD806" s="191"/>
      <c r="AE806" s="191"/>
      <c r="AF806" s="260"/>
      <c r="AG806" s="191"/>
      <c r="AH806" s="191"/>
      <c r="AI806" s="260"/>
      <c r="AR806" s="68"/>
      <c r="AS806" s="68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5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D806" s="95"/>
      <c r="CE806" s="95"/>
      <c r="CF806" s="95"/>
    </row>
    <row r="807" spans="1:84" s="43" customFormat="1" x14ac:dyDescent="0.25">
      <c r="A807" s="152"/>
      <c r="B807" s="152"/>
      <c r="C807" s="152"/>
      <c r="D807" s="152"/>
      <c r="E807" s="152"/>
      <c r="F807" s="62"/>
      <c r="G807" s="62"/>
      <c r="I807" s="152"/>
      <c r="K807" s="152"/>
      <c r="L807" s="152"/>
      <c r="M807" s="152"/>
      <c r="N807" s="152"/>
      <c r="O807" s="63"/>
      <c r="P807" s="152"/>
      <c r="Q807" s="152"/>
      <c r="S807" s="205"/>
      <c r="T807" s="205"/>
      <c r="U807" s="205"/>
      <c r="V807" s="39"/>
      <c r="W807" s="39"/>
      <c r="X807" s="39"/>
      <c r="Y807" s="39"/>
      <c r="AD807" s="191"/>
      <c r="AE807" s="191"/>
      <c r="AF807" s="260"/>
      <c r="AG807" s="191"/>
      <c r="AH807" s="191"/>
      <c r="AI807" s="260"/>
      <c r="AR807" s="68"/>
      <c r="AS807" s="68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5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D807" s="95"/>
      <c r="CE807" s="95"/>
      <c r="CF807" s="95"/>
    </row>
    <row r="808" spans="1:84" s="43" customFormat="1" x14ac:dyDescent="0.25">
      <c r="A808" s="152"/>
      <c r="B808" s="152"/>
      <c r="C808" s="152"/>
      <c r="D808" s="152"/>
      <c r="E808" s="152"/>
      <c r="F808" s="62"/>
      <c r="G808" s="62"/>
      <c r="I808" s="152"/>
      <c r="K808" s="152"/>
      <c r="L808" s="152"/>
      <c r="M808" s="152"/>
      <c r="N808" s="152"/>
      <c r="O808" s="63"/>
      <c r="P808" s="152"/>
      <c r="Q808" s="152"/>
      <c r="S808" s="205"/>
      <c r="T808" s="205"/>
      <c r="U808" s="205"/>
      <c r="V808" s="39"/>
      <c r="W808" s="39"/>
      <c r="X808" s="39"/>
      <c r="Y808" s="39"/>
      <c r="AD808" s="191"/>
      <c r="AE808" s="191"/>
      <c r="AF808" s="260"/>
      <c r="AG808" s="191"/>
      <c r="AH808" s="191"/>
      <c r="AI808" s="260"/>
      <c r="AR808" s="68"/>
      <c r="AS808" s="68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5"/>
      <c r="BL808" s="95"/>
      <c r="BM808" s="95"/>
      <c r="BN808" s="95"/>
      <c r="BO808" s="95"/>
      <c r="BP808" s="95"/>
      <c r="BQ808" s="95"/>
      <c r="BR808" s="95"/>
      <c r="BS808" s="95"/>
      <c r="BT808" s="95"/>
      <c r="BU808" s="95"/>
      <c r="BV808" s="95"/>
      <c r="BW808" s="95"/>
      <c r="BX808" s="95"/>
      <c r="BY808" s="95"/>
      <c r="BZ808" s="95"/>
      <c r="CD808" s="95"/>
      <c r="CE808" s="95"/>
      <c r="CF808" s="95"/>
    </row>
    <row r="809" spans="1:84" s="43" customFormat="1" x14ac:dyDescent="0.25">
      <c r="A809" s="152"/>
      <c r="B809" s="152"/>
      <c r="C809" s="152"/>
      <c r="D809" s="152"/>
      <c r="E809" s="152"/>
      <c r="F809" s="62"/>
      <c r="G809" s="62"/>
      <c r="I809" s="152"/>
      <c r="K809" s="152"/>
      <c r="L809" s="152"/>
      <c r="M809" s="152"/>
      <c r="N809" s="152"/>
      <c r="O809" s="63"/>
      <c r="P809" s="152"/>
      <c r="Q809" s="152"/>
      <c r="S809" s="205"/>
      <c r="T809" s="205"/>
      <c r="U809" s="205"/>
      <c r="V809" s="39"/>
      <c r="W809" s="39"/>
      <c r="X809" s="39"/>
      <c r="Y809" s="39"/>
      <c r="AD809" s="191"/>
      <c r="AE809" s="191"/>
      <c r="AF809" s="260"/>
      <c r="AG809" s="191"/>
      <c r="AH809" s="191"/>
      <c r="AI809" s="260"/>
      <c r="AR809" s="68"/>
      <c r="AS809" s="68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5"/>
      <c r="BL809" s="95"/>
      <c r="BM809" s="95"/>
      <c r="BN809" s="95"/>
      <c r="BO809" s="95"/>
      <c r="BP809" s="95"/>
      <c r="BQ809" s="95"/>
      <c r="BR809" s="95"/>
      <c r="BS809" s="95"/>
      <c r="BT809" s="95"/>
      <c r="BU809" s="95"/>
      <c r="BV809" s="95"/>
      <c r="BW809" s="95"/>
      <c r="BX809" s="95"/>
      <c r="BY809" s="95"/>
      <c r="BZ809" s="95"/>
      <c r="CD809" s="95"/>
      <c r="CE809" s="95"/>
      <c r="CF809" s="95"/>
    </row>
    <row r="810" spans="1:84" s="43" customFormat="1" x14ac:dyDescent="0.25">
      <c r="A810" s="152"/>
      <c r="B810" s="152"/>
      <c r="C810" s="152"/>
      <c r="D810" s="152"/>
      <c r="E810" s="152"/>
      <c r="F810" s="62"/>
      <c r="G810" s="62"/>
      <c r="I810" s="152"/>
      <c r="K810" s="152"/>
      <c r="L810" s="152"/>
      <c r="M810" s="152"/>
      <c r="N810" s="152"/>
      <c r="O810" s="63"/>
      <c r="P810" s="152"/>
      <c r="Q810" s="152"/>
      <c r="S810" s="205"/>
      <c r="T810" s="205"/>
      <c r="U810" s="205"/>
      <c r="V810" s="39"/>
      <c r="W810" s="39"/>
      <c r="X810" s="39"/>
      <c r="Y810" s="39"/>
      <c r="AD810" s="191"/>
      <c r="AE810" s="191"/>
      <c r="AF810" s="260"/>
      <c r="AG810" s="191"/>
      <c r="AH810" s="191"/>
      <c r="AI810" s="260"/>
      <c r="AR810" s="68"/>
      <c r="AS810" s="68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5"/>
      <c r="BL810" s="95"/>
      <c r="BM810" s="95"/>
      <c r="BN810" s="95"/>
      <c r="BO810" s="95"/>
      <c r="BP810" s="95"/>
      <c r="BQ810" s="95"/>
      <c r="BR810" s="95"/>
      <c r="BS810" s="95"/>
      <c r="BT810" s="95"/>
      <c r="BU810" s="95"/>
      <c r="BV810" s="95"/>
      <c r="BW810" s="95"/>
      <c r="BX810" s="95"/>
      <c r="BY810" s="95"/>
      <c r="BZ810" s="95"/>
      <c r="CD810" s="95"/>
      <c r="CE810" s="95"/>
      <c r="CF810" s="95"/>
    </row>
    <row r="811" spans="1:84" s="43" customFormat="1" x14ac:dyDescent="0.25">
      <c r="A811" s="152"/>
      <c r="B811" s="152"/>
      <c r="C811" s="152"/>
      <c r="D811" s="152"/>
      <c r="E811" s="152"/>
      <c r="F811" s="62"/>
      <c r="G811" s="62"/>
      <c r="I811" s="152"/>
      <c r="K811" s="152"/>
      <c r="L811" s="152"/>
      <c r="M811" s="152"/>
      <c r="N811" s="152"/>
      <c r="O811" s="63"/>
      <c r="P811" s="152"/>
      <c r="Q811" s="152"/>
      <c r="S811" s="205"/>
      <c r="T811" s="205"/>
      <c r="U811" s="205"/>
      <c r="V811" s="39"/>
      <c r="W811" s="39"/>
      <c r="X811" s="39"/>
      <c r="Y811" s="39"/>
      <c r="AD811" s="191"/>
      <c r="AE811" s="191"/>
      <c r="AF811" s="260"/>
      <c r="AG811" s="191"/>
      <c r="AH811" s="191"/>
      <c r="AI811" s="260"/>
      <c r="AR811" s="68"/>
      <c r="AS811" s="68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D811" s="95"/>
      <c r="CE811" s="95"/>
      <c r="CF811" s="95"/>
    </row>
    <row r="812" spans="1:84" s="43" customFormat="1" x14ac:dyDescent="0.25">
      <c r="A812" s="152"/>
      <c r="B812" s="152"/>
      <c r="C812" s="152"/>
      <c r="D812" s="152"/>
      <c r="E812" s="152"/>
      <c r="F812" s="62"/>
      <c r="G812" s="62"/>
      <c r="I812" s="152"/>
      <c r="K812" s="152"/>
      <c r="L812" s="152"/>
      <c r="M812" s="152"/>
      <c r="N812" s="152"/>
      <c r="O812" s="63"/>
      <c r="P812" s="152"/>
      <c r="Q812" s="152"/>
      <c r="S812" s="205"/>
      <c r="T812" s="205"/>
      <c r="U812" s="205"/>
      <c r="V812" s="39"/>
      <c r="W812" s="39"/>
      <c r="X812" s="39"/>
      <c r="Y812" s="39"/>
      <c r="AD812" s="191"/>
      <c r="AE812" s="191"/>
      <c r="AF812" s="260"/>
      <c r="AG812" s="191"/>
      <c r="AH812" s="191"/>
      <c r="AI812" s="260"/>
      <c r="AR812" s="68"/>
      <c r="AS812" s="68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5"/>
      <c r="BL812" s="95"/>
      <c r="BM812" s="95"/>
      <c r="BN812" s="95"/>
      <c r="BO812" s="95"/>
      <c r="BP812" s="95"/>
      <c r="BQ812" s="95"/>
      <c r="BR812" s="95"/>
      <c r="BS812" s="95"/>
      <c r="BT812" s="95"/>
      <c r="BU812" s="95"/>
      <c r="BV812" s="95"/>
      <c r="BW812" s="95"/>
      <c r="BX812" s="95"/>
      <c r="BY812" s="95"/>
      <c r="BZ812" s="95"/>
      <c r="CD812" s="95"/>
      <c r="CE812" s="95"/>
      <c r="CF812" s="95"/>
    </row>
    <row r="813" spans="1:84" s="43" customFormat="1" x14ac:dyDescent="0.25">
      <c r="A813" s="152"/>
      <c r="B813" s="152"/>
      <c r="C813" s="152"/>
      <c r="D813" s="152"/>
      <c r="E813" s="152"/>
      <c r="F813" s="62"/>
      <c r="G813" s="62"/>
      <c r="I813" s="152"/>
      <c r="K813" s="152"/>
      <c r="L813" s="152"/>
      <c r="M813" s="152"/>
      <c r="N813" s="152"/>
      <c r="O813" s="63"/>
      <c r="P813" s="152"/>
      <c r="Q813" s="152"/>
      <c r="S813" s="205"/>
      <c r="T813" s="205"/>
      <c r="U813" s="205"/>
      <c r="V813" s="39"/>
      <c r="W813" s="39"/>
      <c r="X813" s="39"/>
      <c r="Y813" s="39"/>
      <c r="AD813" s="191"/>
      <c r="AE813" s="191"/>
      <c r="AF813" s="260"/>
      <c r="AG813" s="191"/>
      <c r="AH813" s="191"/>
      <c r="AI813" s="260"/>
      <c r="AR813" s="68"/>
      <c r="AS813" s="68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5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D813" s="95"/>
      <c r="CE813" s="95"/>
      <c r="CF813" s="95"/>
    </row>
    <row r="814" spans="1:84" s="43" customFormat="1" x14ac:dyDescent="0.25">
      <c r="A814" s="152"/>
      <c r="B814" s="152"/>
      <c r="C814" s="152"/>
      <c r="D814" s="152"/>
      <c r="E814" s="152"/>
      <c r="F814" s="62"/>
      <c r="G814" s="62"/>
      <c r="I814" s="152"/>
      <c r="K814" s="152"/>
      <c r="L814" s="152"/>
      <c r="M814" s="152"/>
      <c r="N814" s="152"/>
      <c r="O814" s="63"/>
      <c r="P814" s="152"/>
      <c r="Q814" s="152"/>
      <c r="S814" s="205"/>
      <c r="T814" s="205"/>
      <c r="U814" s="205"/>
      <c r="V814" s="39"/>
      <c r="W814" s="39"/>
      <c r="X814" s="39"/>
      <c r="Y814" s="39"/>
      <c r="AD814" s="191"/>
      <c r="AE814" s="191"/>
      <c r="AF814" s="260"/>
      <c r="AG814" s="191"/>
      <c r="AH814" s="191"/>
      <c r="AI814" s="260"/>
      <c r="AR814" s="68"/>
      <c r="AS814" s="68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5"/>
      <c r="BL814" s="95"/>
      <c r="BM814" s="95"/>
      <c r="BN814" s="95"/>
      <c r="BO814" s="95"/>
      <c r="BP814" s="95"/>
      <c r="BQ814" s="95"/>
      <c r="BR814" s="95"/>
      <c r="BS814" s="95"/>
      <c r="BT814" s="95"/>
      <c r="BU814" s="95"/>
      <c r="BV814" s="95"/>
      <c r="BW814" s="95"/>
      <c r="BX814" s="95"/>
      <c r="BY814" s="95"/>
      <c r="BZ814" s="95"/>
      <c r="CD814" s="95"/>
      <c r="CE814" s="95"/>
      <c r="CF814" s="95"/>
    </row>
    <row r="815" spans="1:84" s="43" customFormat="1" x14ac:dyDescent="0.25">
      <c r="A815" s="152"/>
      <c r="B815" s="152"/>
      <c r="C815" s="152"/>
      <c r="D815" s="152"/>
      <c r="E815" s="152"/>
      <c r="F815" s="62"/>
      <c r="G815" s="62"/>
      <c r="I815" s="152"/>
      <c r="K815" s="152"/>
      <c r="L815" s="152"/>
      <c r="M815" s="152"/>
      <c r="N815" s="152"/>
      <c r="O815" s="63"/>
      <c r="P815" s="152"/>
      <c r="Q815" s="152"/>
      <c r="S815" s="205"/>
      <c r="T815" s="205"/>
      <c r="U815" s="205"/>
      <c r="V815" s="39"/>
      <c r="W815" s="39"/>
      <c r="X815" s="39"/>
      <c r="Y815" s="39"/>
      <c r="AD815" s="191"/>
      <c r="AE815" s="191"/>
      <c r="AF815" s="260"/>
      <c r="AG815" s="191"/>
      <c r="AH815" s="191"/>
      <c r="AI815" s="260"/>
      <c r="AR815" s="68"/>
      <c r="AS815" s="68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5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D815" s="95"/>
      <c r="CE815" s="95"/>
      <c r="CF815" s="95"/>
    </row>
    <row r="816" spans="1:84" s="43" customFormat="1" x14ac:dyDescent="0.25">
      <c r="A816" s="152"/>
      <c r="B816" s="152"/>
      <c r="C816" s="152"/>
      <c r="D816" s="152"/>
      <c r="E816" s="152"/>
      <c r="F816" s="62"/>
      <c r="G816" s="62"/>
      <c r="I816" s="152"/>
      <c r="K816" s="152"/>
      <c r="L816" s="152"/>
      <c r="M816" s="152"/>
      <c r="N816" s="152"/>
      <c r="O816" s="63"/>
      <c r="P816" s="152"/>
      <c r="Q816" s="152"/>
      <c r="S816" s="205"/>
      <c r="T816" s="205"/>
      <c r="U816" s="205"/>
      <c r="V816" s="39"/>
      <c r="W816" s="39"/>
      <c r="X816" s="39"/>
      <c r="Y816" s="39"/>
      <c r="AD816" s="191"/>
      <c r="AE816" s="191"/>
      <c r="AF816" s="260"/>
      <c r="AG816" s="191"/>
      <c r="AH816" s="191"/>
      <c r="AI816" s="260"/>
      <c r="AR816" s="68"/>
      <c r="AS816" s="68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5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D816" s="95"/>
      <c r="CE816" s="95"/>
      <c r="CF816" s="95"/>
    </row>
    <row r="817" spans="1:84" s="43" customFormat="1" x14ac:dyDescent="0.25">
      <c r="A817" s="152"/>
      <c r="B817" s="152"/>
      <c r="C817" s="152"/>
      <c r="D817" s="152"/>
      <c r="E817" s="152"/>
      <c r="F817" s="62"/>
      <c r="G817" s="62"/>
      <c r="I817" s="152"/>
      <c r="K817" s="152"/>
      <c r="L817" s="152"/>
      <c r="M817" s="152"/>
      <c r="N817" s="152"/>
      <c r="O817" s="63"/>
      <c r="P817" s="152"/>
      <c r="Q817" s="152"/>
      <c r="S817" s="205"/>
      <c r="T817" s="205"/>
      <c r="U817" s="205"/>
      <c r="V817" s="39"/>
      <c r="W817" s="39"/>
      <c r="X817" s="39"/>
      <c r="Y817" s="39"/>
      <c r="AD817" s="191"/>
      <c r="AE817" s="191"/>
      <c r="AF817" s="260"/>
      <c r="AG817" s="191"/>
      <c r="AH817" s="191"/>
      <c r="AI817" s="260"/>
      <c r="AR817" s="68"/>
      <c r="AS817" s="68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5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D817" s="95"/>
      <c r="CE817" s="95"/>
      <c r="CF817" s="95"/>
    </row>
    <row r="818" spans="1:84" s="43" customFormat="1" x14ac:dyDescent="0.25">
      <c r="A818" s="152"/>
      <c r="B818" s="152"/>
      <c r="C818" s="152"/>
      <c r="D818" s="152"/>
      <c r="E818" s="152"/>
      <c r="F818" s="62"/>
      <c r="G818" s="62"/>
      <c r="I818" s="152"/>
      <c r="K818" s="152"/>
      <c r="L818" s="152"/>
      <c r="M818" s="152"/>
      <c r="N818" s="152"/>
      <c r="O818" s="63"/>
      <c r="P818" s="152"/>
      <c r="Q818" s="152"/>
      <c r="S818" s="205"/>
      <c r="T818" s="205"/>
      <c r="U818" s="205"/>
      <c r="V818" s="39"/>
      <c r="W818" s="39"/>
      <c r="X818" s="39"/>
      <c r="Y818" s="39"/>
      <c r="AD818" s="191"/>
      <c r="AE818" s="191"/>
      <c r="AF818" s="260"/>
      <c r="AG818" s="191"/>
      <c r="AH818" s="191"/>
      <c r="AI818" s="260"/>
      <c r="AR818" s="68"/>
      <c r="AS818" s="68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5"/>
      <c r="BL818" s="95"/>
      <c r="BM818" s="95"/>
      <c r="BN818" s="95"/>
      <c r="BO818" s="95"/>
      <c r="BP818" s="95"/>
      <c r="BQ818" s="95"/>
      <c r="BR818" s="95"/>
      <c r="BS818" s="95"/>
      <c r="BT818" s="95"/>
      <c r="BU818" s="95"/>
      <c r="BV818" s="95"/>
      <c r="BW818" s="95"/>
      <c r="BX818" s="95"/>
      <c r="BY818" s="95"/>
      <c r="BZ818" s="95"/>
      <c r="CD818" s="95"/>
      <c r="CE818" s="95"/>
      <c r="CF818" s="95"/>
    </row>
    <row r="819" spans="1:84" s="43" customFormat="1" x14ac:dyDescent="0.25">
      <c r="A819" s="152"/>
      <c r="B819" s="152"/>
      <c r="C819" s="152"/>
      <c r="D819" s="152"/>
      <c r="E819" s="152"/>
      <c r="F819" s="62"/>
      <c r="G819" s="62"/>
      <c r="I819" s="152"/>
      <c r="K819" s="152"/>
      <c r="L819" s="152"/>
      <c r="M819" s="152"/>
      <c r="N819" s="152"/>
      <c r="O819" s="63"/>
      <c r="P819" s="152"/>
      <c r="Q819" s="152"/>
      <c r="S819" s="205"/>
      <c r="T819" s="205"/>
      <c r="U819" s="205"/>
      <c r="V819" s="39"/>
      <c r="W819" s="39"/>
      <c r="X819" s="39"/>
      <c r="Y819" s="39"/>
      <c r="AD819" s="191"/>
      <c r="AE819" s="191"/>
      <c r="AF819" s="260"/>
      <c r="AG819" s="191"/>
      <c r="AH819" s="191"/>
      <c r="AI819" s="260"/>
      <c r="AR819" s="68"/>
      <c r="AS819" s="68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5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D819" s="95"/>
      <c r="CE819" s="95"/>
      <c r="CF819" s="95"/>
    </row>
    <row r="820" spans="1:84" s="43" customFormat="1" x14ac:dyDescent="0.25">
      <c r="A820" s="152"/>
      <c r="B820" s="152"/>
      <c r="C820" s="152"/>
      <c r="D820" s="152"/>
      <c r="E820" s="152"/>
      <c r="F820" s="62"/>
      <c r="G820" s="62"/>
      <c r="I820" s="152"/>
      <c r="K820" s="152"/>
      <c r="L820" s="152"/>
      <c r="M820" s="152"/>
      <c r="N820" s="152"/>
      <c r="O820" s="63"/>
      <c r="P820" s="152"/>
      <c r="Q820" s="152"/>
      <c r="S820" s="205"/>
      <c r="T820" s="205"/>
      <c r="U820" s="205"/>
      <c r="V820" s="39"/>
      <c r="W820" s="39"/>
      <c r="X820" s="39"/>
      <c r="Y820" s="39"/>
      <c r="AD820" s="191"/>
      <c r="AE820" s="191"/>
      <c r="AF820" s="260"/>
      <c r="AG820" s="191"/>
      <c r="AH820" s="191"/>
      <c r="AI820" s="260"/>
      <c r="AR820" s="68"/>
      <c r="AS820" s="68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5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D820" s="95"/>
      <c r="CE820" s="95"/>
      <c r="CF820" s="95"/>
    </row>
    <row r="821" spans="1:84" s="43" customFormat="1" x14ac:dyDescent="0.25">
      <c r="A821" s="152"/>
      <c r="B821" s="152"/>
      <c r="C821" s="152"/>
      <c r="D821" s="152"/>
      <c r="E821" s="152"/>
      <c r="F821" s="62"/>
      <c r="G821" s="62"/>
      <c r="I821" s="152"/>
      <c r="K821" s="152"/>
      <c r="L821" s="152"/>
      <c r="M821" s="152"/>
      <c r="N821" s="152"/>
      <c r="O821" s="63"/>
      <c r="P821" s="152"/>
      <c r="Q821" s="152"/>
      <c r="S821" s="205"/>
      <c r="T821" s="205"/>
      <c r="U821" s="205"/>
      <c r="V821" s="39"/>
      <c r="W821" s="39"/>
      <c r="X821" s="39"/>
      <c r="Y821" s="39"/>
      <c r="AD821" s="191"/>
      <c r="AE821" s="191"/>
      <c r="AF821" s="260"/>
      <c r="AG821" s="191"/>
      <c r="AH821" s="191"/>
      <c r="AI821" s="260"/>
      <c r="AR821" s="68"/>
      <c r="AS821" s="68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5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D821" s="95"/>
      <c r="CE821" s="95"/>
      <c r="CF821" s="95"/>
    </row>
    <row r="822" spans="1:84" s="43" customFormat="1" x14ac:dyDescent="0.25">
      <c r="A822" s="152"/>
      <c r="B822" s="152"/>
      <c r="C822" s="152"/>
      <c r="D822" s="152"/>
      <c r="E822" s="152"/>
      <c r="F822" s="62"/>
      <c r="G822" s="62"/>
      <c r="I822" s="152"/>
      <c r="K822" s="152"/>
      <c r="L822" s="152"/>
      <c r="M822" s="152"/>
      <c r="N822" s="152"/>
      <c r="O822" s="63"/>
      <c r="P822" s="152"/>
      <c r="Q822" s="152"/>
      <c r="S822" s="205"/>
      <c r="T822" s="205"/>
      <c r="U822" s="205"/>
      <c r="V822" s="39"/>
      <c r="W822" s="39"/>
      <c r="X822" s="39"/>
      <c r="Y822" s="39"/>
      <c r="AD822" s="191"/>
      <c r="AE822" s="191"/>
      <c r="AF822" s="260"/>
      <c r="AG822" s="191"/>
      <c r="AH822" s="191"/>
      <c r="AI822" s="260"/>
      <c r="AR822" s="68"/>
      <c r="AS822" s="68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D822" s="95"/>
      <c r="CE822" s="95"/>
      <c r="CF822" s="95"/>
    </row>
    <row r="823" spans="1:84" s="43" customFormat="1" x14ac:dyDescent="0.25">
      <c r="A823" s="152"/>
      <c r="B823" s="152"/>
      <c r="C823" s="152"/>
      <c r="D823" s="152"/>
      <c r="E823" s="152"/>
      <c r="F823" s="62"/>
      <c r="G823" s="62"/>
      <c r="I823" s="152"/>
      <c r="K823" s="152"/>
      <c r="L823" s="152"/>
      <c r="M823" s="152"/>
      <c r="N823" s="152"/>
      <c r="O823" s="63"/>
      <c r="P823" s="152"/>
      <c r="Q823" s="152"/>
      <c r="S823" s="205"/>
      <c r="T823" s="205"/>
      <c r="U823" s="205"/>
      <c r="V823" s="39"/>
      <c r="W823" s="39"/>
      <c r="X823" s="39"/>
      <c r="Y823" s="39"/>
      <c r="AD823" s="191"/>
      <c r="AE823" s="191"/>
      <c r="AF823" s="260"/>
      <c r="AG823" s="191"/>
      <c r="AH823" s="191"/>
      <c r="AI823" s="260"/>
      <c r="AR823" s="68"/>
      <c r="AS823" s="68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5"/>
      <c r="BL823" s="95"/>
      <c r="BM823" s="95"/>
      <c r="BN823" s="95"/>
      <c r="BO823" s="95"/>
      <c r="BP823" s="95"/>
      <c r="BQ823" s="95"/>
      <c r="BR823" s="95"/>
      <c r="BS823" s="95"/>
      <c r="BT823" s="95"/>
      <c r="BU823" s="95"/>
      <c r="BV823" s="95"/>
      <c r="BW823" s="95"/>
      <c r="BX823" s="95"/>
      <c r="BY823" s="95"/>
      <c r="BZ823" s="95"/>
      <c r="CD823" s="95"/>
      <c r="CE823" s="95"/>
      <c r="CF823" s="95"/>
    </row>
    <row r="824" spans="1:84" s="43" customFormat="1" x14ac:dyDescent="0.25">
      <c r="A824" s="152"/>
      <c r="B824" s="152"/>
      <c r="C824" s="152"/>
      <c r="D824" s="152"/>
      <c r="E824" s="152"/>
      <c r="F824" s="62"/>
      <c r="G824" s="62"/>
      <c r="I824" s="152"/>
      <c r="K824" s="152"/>
      <c r="L824" s="152"/>
      <c r="M824" s="152"/>
      <c r="N824" s="152"/>
      <c r="O824" s="63"/>
      <c r="P824" s="152"/>
      <c r="Q824" s="152"/>
      <c r="S824" s="205"/>
      <c r="T824" s="205"/>
      <c r="U824" s="205"/>
      <c r="V824" s="39"/>
      <c r="W824" s="39"/>
      <c r="X824" s="39"/>
      <c r="Y824" s="39"/>
      <c r="AD824" s="191"/>
      <c r="AE824" s="191"/>
      <c r="AF824" s="260"/>
      <c r="AG824" s="191"/>
      <c r="AH824" s="191"/>
      <c r="AI824" s="260"/>
      <c r="AR824" s="68"/>
      <c r="AS824" s="68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5"/>
      <c r="BL824" s="95"/>
      <c r="BM824" s="95"/>
      <c r="BN824" s="95"/>
      <c r="BO824" s="95"/>
      <c r="BP824" s="95"/>
      <c r="BQ824" s="95"/>
      <c r="BR824" s="95"/>
      <c r="BS824" s="95"/>
      <c r="BT824" s="95"/>
      <c r="BU824" s="95"/>
      <c r="BV824" s="95"/>
      <c r="BW824" s="95"/>
      <c r="BX824" s="95"/>
      <c r="BY824" s="95"/>
      <c r="BZ824" s="95"/>
      <c r="CD824" s="95"/>
      <c r="CE824" s="95"/>
      <c r="CF824" s="95"/>
    </row>
    <row r="825" spans="1:84" s="43" customFormat="1" x14ac:dyDescent="0.25">
      <c r="A825" s="152"/>
      <c r="B825" s="152"/>
      <c r="C825" s="152"/>
      <c r="D825" s="152"/>
      <c r="E825" s="152"/>
      <c r="F825" s="62"/>
      <c r="G825" s="62"/>
      <c r="I825" s="152"/>
      <c r="K825" s="152"/>
      <c r="L825" s="152"/>
      <c r="M825" s="152"/>
      <c r="N825" s="152"/>
      <c r="O825" s="63"/>
      <c r="P825" s="152"/>
      <c r="Q825" s="152"/>
      <c r="S825" s="205"/>
      <c r="T825" s="205"/>
      <c r="U825" s="205"/>
      <c r="V825" s="39"/>
      <c r="W825" s="39"/>
      <c r="X825" s="39"/>
      <c r="Y825" s="39"/>
      <c r="AD825" s="191"/>
      <c r="AE825" s="191"/>
      <c r="AF825" s="260"/>
      <c r="AG825" s="191"/>
      <c r="AH825" s="191"/>
      <c r="AI825" s="260"/>
      <c r="AR825" s="68"/>
      <c r="AS825" s="68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5"/>
      <c r="BL825" s="95"/>
      <c r="BM825" s="95"/>
      <c r="BN825" s="95"/>
      <c r="BO825" s="95"/>
      <c r="BP825" s="95"/>
      <c r="BQ825" s="95"/>
      <c r="BR825" s="95"/>
      <c r="BS825" s="95"/>
      <c r="BT825" s="95"/>
      <c r="BU825" s="95"/>
      <c r="BV825" s="95"/>
      <c r="BW825" s="95"/>
      <c r="BX825" s="95"/>
      <c r="BY825" s="95"/>
      <c r="BZ825" s="95"/>
      <c r="CD825" s="95"/>
      <c r="CE825" s="95"/>
      <c r="CF825" s="95"/>
    </row>
    <row r="826" spans="1:84" s="43" customFormat="1" x14ac:dyDescent="0.25">
      <c r="A826" s="152"/>
      <c r="B826" s="152"/>
      <c r="C826" s="152"/>
      <c r="D826" s="152"/>
      <c r="E826" s="152"/>
      <c r="F826" s="62"/>
      <c r="G826" s="62"/>
      <c r="I826" s="152"/>
      <c r="K826" s="152"/>
      <c r="L826" s="152"/>
      <c r="M826" s="152"/>
      <c r="N826" s="152"/>
      <c r="O826" s="63"/>
      <c r="P826" s="152"/>
      <c r="Q826" s="152"/>
      <c r="S826" s="205"/>
      <c r="T826" s="205"/>
      <c r="U826" s="205"/>
      <c r="V826" s="39"/>
      <c r="W826" s="39"/>
      <c r="X826" s="39"/>
      <c r="Y826" s="39"/>
      <c r="AD826" s="191"/>
      <c r="AE826" s="191"/>
      <c r="AF826" s="260"/>
      <c r="AG826" s="191"/>
      <c r="AH826" s="191"/>
      <c r="AI826" s="260"/>
      <c r="AR826" s="68"/>
      <c r="AS826" s="68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5"/>
      <c r="BL826" s="95"/>
      <c r="BM826" s="95"/>
      <c r="BN826" s="95"/>
      <c r="BO826" s="95"/>
      <c r="BP826" s="95"/>
      <c r="BQ826" s="95"/>
      <c r="BR826" s="95"/>
      <c r="BS826" s="95"/>
      <c r="BT826" s="95"/>
      <c r="BU826" s="95"/>
      <c r="BV826" s="95"/>
      <c r="BW826" s="95"/>
      <c r="BX826" s="95"/>
      <c r="BY826" s="95"/>
      <c r="BZ826" s="95"/>
      <c r="CD826" s="95"/>
      <c r="CE826" s="95"/>
      <c r="CF826" s="95"/>
    </row>
    <row r="827" spans="1:84" s="43" customFormat="1" x14ac:dyDescent="0.25">
      <c r="A827" s="152"/>
      <c r="B827" s="152"/>
      <c r="C827" s="152"/>
      <c r="D827" s="152"/>
      <c r="E827" s="152"/>
      <c r="F827" s="62"/>
      <c r="G827" s="62"/>
      <c r="I827" s="152"/>
      <c r="K827" s="152"/>
      <c r="L827" s="152"/>
      <c r="M827" s="152"/>
      <c r="N827" s="152"/>
      <c r="O827" s="63"/>
      <c r="P827" s="152"/>
      <c r="Q827" s="152"/>
      <c r="S827" s="205"/>
      <c r="T827" s="205"/>
      <c r="U827" s="205"/>
      <c r="V827" s="39"/>
      <c r="W827" s="39"/>
      <c r="X827" s="39"/>
      <c r="Y827" s="39"/>
      <c r="AD827" s="191"/>
      <c r="AE827" s="191"/>
      <c r="AF827" s="260"/>
      <c r="AG827" s="191"/>
      <c r="AH827" s="191"/>
      <c r="AI827" s="260"/>
      <c r="AR827" s="68"/>
      <c r="AS827" s="68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5"/>
      <c r="BL827" s="95"/>
      <c r="BM827" s="95"/>
      <c r="BN827" s="95"/>
      <c r="BO827" s="95"/>
      <c r="BP827" s="95"/>
      <c r="BQ827" s="95"/>
      <c r="BR827" s="95"/>
      <c r="BS827" s="95"/>
      <c r="BT827" s="95"/>
      <c r="BU827" s="95"/>
      <c r="BV827" s="95"/>
      <c r="BW827" s="95"/>
      <c r="BX827" s="95"/>
      <c r="BY827" s="95"/>
      <c r="BZ827" s="95"/>
      <c r="CD827" s="95"/>
      <c r="CE827" s="95"/>
      <c r="CF827" s="95"/>
    </row>
    <row r="828" spans="1:84" s="43" customFormat="1" x14ac:dyDescent="0.25">
      <c r="A828" s="152"/>
      <c r="B828" s="152"/>
      <c r="C828" s="152"/>
      <c r="D828" s="152"/>
      <c r="E828" s="152"/>
      <c r="F828" s="62"/>
      <c r="G828" s="62"/>
      <c r="I828" s="152"/>
      <c r="K828" s="152"/>
      <c r="L828" s="152"/>
      <c r="M828" s="152"/>
      <c r="N828" s="152"/>
      <c r="O828" s="63"/>
      <c r="P828" s="152"/>
      <c r="Q828" s="152"/>
      <c r="S828" s="205"/>
      <c r="T828" s="205"/>
      <c r="U828" s="205"/>
      <c r="V828" s="39"/>
      <c r="W828" s="39"/>
      <c r="X828" s="39"/>
      <c r="Y828" s="39"/>
      <c r="AD828" s="191"/>
      <c r="AE828" s="191"/>
      <c r="AF828" s="260"/>
      <c r="AG828" s="191"/>
      <c r="AH828" s="191"/>
      <c r="AI828" s="260"/>
      <c r="AR828" s="68"/>
      <c r="AS828" s="68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5"/>
      <c r="BL828" s="95"/>
      <c r="BM828" s="95"/>
      <c r="BN828" s="95"/>
      <c r="BO828" s="95"/>
      <c r="BP828" s="95"/>
      <c r="BQ828" s="95"/>
      <c r="BR828" s="95"/>
      <c r="BS828" s="95"/>
      <c r="BT828" s="95"/>
      <c r="BU828" s="95"/>
      <c r="BV828" s="95"/>
      <c r="BW828" s="95"/>
      <c r="BX828" s="95"/>
      <c r="BY828" s="95"/>
      <c r="BZ828" s="95"/>
      <c r="CD828" s="95"/>
      <c r="CE828" s="95"/>
      <c r="CF828" s="95"/>
    </row>
    <row r="829" spans="1:84" s="43" customFormat="1" x14ac:dyDescent="0.25">
      <c r="A829" s="152"/>
      <c r="B829" s="152"/>
      <c r="C829" s="152"/>
      <c r="D829" s="152"/>
      <c r="E829" s="152"/>
      <c r="F829" s="62"/>
      <c r="G829" s="62"/>
      <c r="I829" s="152"/>
      <c r="K829" s="152"/>
      <c r="L829" s="152"/>
      <c r="M829" s="152"/>
      <c r="N829" s="152"/>
      <c r="O829" s="63"/>
      <c r="P829" s="152"/>
      <c r="Q829" s="152"/>
      <c r="S829" s="205"/>
      <c r="T829" s="205"/>
      <c r="U829" s="205"/>
      <c r="V829" s="39"/>
      <c r="W829" s="39"/>
      <c r="X829" s="39"/>
      <c r="Y829" s="39"/>
      <c r="AD829" s="191"/>
      <c r="AE829" s="191"/>
      <c r="AF829" s="260"/>
      <c r="AG829" s="191"/>
      <c r="AH829" s="191"/>
      <c r="AI829" s="260"/>
      <c r="AR829" s="68"/>
      <c r="AS829" s="68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5"/>
      <c r="BL829" s="95"/>
      <c r="BM829" s="95"/>
      <c r="BN829" s="95"/>
      <c r="BO829" s="95"/>
      <c r="BP829" s="95"/>
      <c r="BQ829" s="95"/>
      <c r="BR829" s="95"/>
      <c r="BS829" s="95"/>
      <c r="BT829" s="95"/>
      <c r="BU829" s="95"/>
      <c r="BV829" s="95"/>
      <c r="BW829" s="95"/>
      <c r="BX829" s="95"/>
      <c r="BY829" s="95"/>
      <c r="BZ829" s="95"/>
      <c r="CD829" s="95"/>
      <c r="CE829" s="95"/>
      <c r="CF829" s="95"/>
    </row>
    <row r="830" spans="1:84" s="43" customFormat="1" x14ac:dyDescent="0.25">
      <c r="A830" s="152"/>
      <c r="B830" s="152"/>
      <c r="C830" s="152"/>
      <c r="D830" s="152"/>
      <c r="E830" s="152"/>
      <c r="F830" s="62"/>
      <c r="G830" s="62"/>
      <c r="I830" s="152"/>
      <c r="K830" s="152"/>
      <c r="L830" s="152"/>
      <c r="M830" s="152"/>
      <c r="N830" s="152"/>
      <c r="O830" s="63"/>
      <c r="P830" s="152"/>
      <c r="Q830" s="152"/>
      <c r="S830" s="205"/>
      <c r="T830" s="205"/>
      <c r="U830" s="205"/>
      <c r="V830" s="39"/>
      <c r="W830" s="39"/>
      <c r="X830" s="39"/>
      <c r="Y830" s="39"/>
      <c r="AD830" s="191"/>
      <c r="AE830" s="191"/>
      <c r="AF830" s="260"/>
      <c r="AG830" s="191"/>
      <c r="AH830" s="191"/>
      <c r="AI830" s="260"/>
      <c r="AR830" s="68"/>
      <c r="AS830" s="68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5"/>
      <c r="BL830" s="95"/>
      <c r="BM830" s="95"/>
      <c r="BN830" s="95"/>
      <c r="BO830" s="95"/>
      <c r="BP830" s="95"/>
      <c r="BQ830" s="95"/>
      <c r="BR830" s="95"/>
      <c r="BS830" s="95"/>
      <c r="BT830" s="95"/>
      <c r="BU830" s="95"/>
      <c r="BV830" s="95"/>
      <c r="BW830" s="95"/>
      <c r="BX830" s="95"/>
      <c r="BY830" s="95"/>
      <c r="BZ830" s="95"/>
      <c r="CD830" s="95"/>
      <c r="CE830" s="95"/>
      <c r="CF830" s="95"/>
    </row>
    <row r="831" spans="1:84" s="43" customFormat="1" x14ac:dyDescent="0.25">
      <c r="A831" s="152"/>
      <c r="B831" s="152"/>
      <c r="C831" s="152"/>
      <c r="D831" s="152"/>
      <c r="E831" s="152"/>
      <c r="F831" s="62"/>
      <c r="G831" s="62"/>
      <c r="I831" s="152"/>
      <c r="K831" s="152"/>
      <c r="L831" s="152"/>
      <c r="M831" s="152"/>
      <c r="N831" s="152"/>
      <c r="O831" s="63"/>
      <c r="P831" s="152"/>
      <c r="Q831" s="152"/>
      <c r="S831" s="205"/>
      <c r="T831" s="205"/>
      <c r="U831" s="205"/>
      <c r="V831" s="39"/>
      <c r="W831" s="39"/>
      <c r="X831" s="39"/>
      <c r="Y831" s="39"/>
      <c r="AD831" s="191"/>
      <c r="AE831" s="191"/>
      <c r="AF831" s="260"/>
      <c r="AG831" s="191"/>
      <c r="AH831" s="191"/>
      <c r="AI831" s="260"/>
      <c r="AR831" s="68"/>
      <c r="AS831" s="68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5"/>
      <c r="BL831" s="95"/>
      <c r="BM831" s="95"/>
      <c r="BN831" s="95"/>
      <c r="BO831" s="95"/>
      <c r="BP831" s="95"/>
      <c r="BQ831" s="95"/>
      <c r="BR831" s="95"/>
      <c r="BS831" s="95"/>
      <c r="BT831" s="95"/>
      <c r="BU831" s="95"/>
      <c r="BV831" s="95"/>
      <c r="BW831" s="95"/>
      <c r="BX831" s="95"/>
      <c r="BY831" s="95"/>
      <c r="BZ831" s="95"/>
      <c r="CD831" s="95"/>
      <c r="CE831" s="95"/>
      <c r="CF831" s="95"/>
    </row>
    <row r="832" spans="1:84" s="43" customFormat="1" x14ac:dyDescent="0.25">
      <c r="A832" s="152"/>
      <c r="B832" s="152"/>
      <c r="C832" s="152"/>
      <c r="D832" s="152"/>
      <c r="E832" s="152"/>
      <c r="F832" s="62"/>
      <c r="G832" s="62"/>
      <c r="I832" s="152"/>
      <c r="K832" s="152"/>
      <c r="L832" s="152"/>
      <c r="M832" s="152"/>
      <c r="N832" s="152"/>
      <c r="O832" s="63"/>
      <c r="P832" s="152"/>
      <c r="Q832" s="152"/>
      <c r="S832" s="205"/>
      <c r="T832" s="205"/>
      <c r="U832" s="205"/>
      <c r="V832" s="39"/>
      <c r="W832" s="39"/>
      <c r="X832" s="39"/>
      <c r="Y832" s="39"/>
      <c r="AD832" s="191"/>
      <c r="AE832" s="191"/>
      <c r="AF832" s="260"/>
      <c r="AG832" s="191"/>
      <c r="AH832" s="191"/>
      <c r="AI832" s="260"/>
      <c r="AR832" s="68"/>
      <c r="AS832" s="68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5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D832" s="95"/>
      <c r="CE832" s="95"/>
      <c r="CF832" s="95"/>
    </row>
    <row r="833" spans="1:84" s="43" customFormat="1" x14ac:dyDescent="0.25">
      <c r="A833" s="152"/>
      <c r="B833" s="152"/>
      <c r="C833" s="152"/>
      <c r="D833" s="152"/>
      <c r="E833" s="152"/>
      <c r="F833" s="62"/>
      <c r="G833" s="62"/>
      <c r="I833" s="152"/>
      <c r="K833" s="152"/>
      <c r="L833" s="152"/>
      <c r="M833" s="152"/>
      <c r="N833" s="152"/>
      <c r="O833" s="63"/>
      <c r="P833" s="152"/>
      <c r="Q833" s="152"/>
      <c r="S833" s="205"/>
      <c r="T833" s="205"/>
      <c r="U833" s="205"/>
      <c r="V833" s="39"/>
      <c r="W833" s="39"/>
      <c r="X833" s="39"/>
      <c r="Y833" s="39"/>
      <c r="AD833" s="191"/>
      <c r="AE833" s="191"/>
      <c r="AF833" s="260"/>
      <c r="AG833" s="191"/>
      <c r="AH833" s="191"/>
      <c r="AI833" s="260"/>
      <c r="AR833" s="68"/>
      <c r="AS833" s="68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5"/>
      <c r="BL833" s="95"/>
      <c r="BM833" s="95"/>
      <c r="BN833" s="95"/>
      <c r="BO833" s="95"/>
      <c r="BP833" s="95"/>
      <c r="BQ833" s="95"/>
      <c r="BR833" s="95"/>
      <c r="BS833" s="95"/>
      <c r="BT833" s="95"/>
      <c r="BU833" s="95"/>
      <c r="BV833" s="95"/>
      <c r="BW833" s="95"/>
      <c r="BX833" s="95"/>
      <c r="BY833" s="95"/>
      <c r="BZ833" s="95"/>
      <c r="CD833" s="95"/>
      <c r="CE833" s="95"/>
      <c r="CF833" s="95"/>
    </row>
    <row r="834" spans="1:84" s="43" customFormat="1" x14ac:dyDescent="0.25">
      <c r="A834" s="152"/>
      <c r="B834" s="152"/>
      <c r="C834" s="152"/>
      <c r="D834" s="152"/>
      <c r="E834" s="152"/>
      <c r="F834" s="62"/>
      <c r="G834" s="62"/>
      <c r="I834" s="152"/>
      <c r="K834" s="152"/>
      <c r="L834" s="152"/>
      <c r="M834" s="152"/>
      <c r="N834" s="152"/>
      <c r="O834" s="63"/>
      <c r="P834" s="152"/>
      <c r="Q834" s="152"/>
      <c r="S834" s="205"/>
      <c r="T834" s="205"/>
      <c r="U834" s="205"/>
      <c r="V834" s="39"/>
      <c r="W834" s="39"/>
      <c r="X834" s="39"/>
      <c r="Y834" s="39"/>
      <c r="AD834" s="191"/>
      <c r="AE834" s="191"/>
      <c r="AF834" s="260"/>
      <c r="AG834" s="191"/>
      <c r="AH834" s="191"/>
      <c r="AI834" s="260"/>
      <c r="AR834" s="68"/>
      <c r="AS834" s="68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5"/>
      <c r="BL834" s="95"/>
      <c r="BM834" s="95"/>
      <c r="BN834" s="95"/>
      <c r="BO834" s="95"/>
      <c r="BP834" s="95"/>
      <c r="BQ834" s="95"/>
      <c r="BR834" s="95"/>
      <c r="BS834" s="95"/>
      <c r="BT834" s="95"/>
      <c r="BU834" s="95"/>
      <c r="BV834" s="95"/>
      <c r="BW834" s="95"/>
      <c r="BX834" s="95"/>
      <c r="BY834" s="95"/>
      <c r="BZ834" s="95"/>
      <c r="CD834" s="95"/>
      <c r="CE834" s="95"/>
      <c r="CF834" s="95"/>
    </row>
    <row r="835" spans="1:84" s="43" customFormat="1" x14ac:dyDescent="0.25">
      <c r="A835" s="152"/>
      <c r="B835" s="152"/>
      <c r="C835" s="152"/>
      <c r="D835" s="152"/>
      <c r="E835" s="152"/>
      <c r="F835" s="62"/>
      <c r="G835" s="62"/>
      <c r="I835" s="152"/>
      <c r="K835" s="152"/>
      <c r="L835" s="152"/>
      <c r="M835" s="152"/>
      <c r="N835" s="152"/>
      <c r="O835" s="63"/>
      <c r="P835" s="152"/>
      <c r="Q835" s="152"/>
      <c r="S835" s="205"/>
      <c r="T835" s="205"/>
      <c r="U835" s="205"/>
      <c r="V835" s="39"/>
      <c r="W835" s="39"/>
      <c r="X835" s="39"/>
      <c r="Y835" s="39"/>
      <c r="AD835" s="191"/>
      <c r="AE835" s="191"/>
      <c r="AF835" s="260"/>
      <c r="AG835" s="191"/>
      <c r="AH835" s="191"/>
      <c r="AI835" s="260"/>
      <c r="AR835" s="68"/>
      <c r="AS835" s="68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5"/>
      <c r="BL835" s="95"/>
      <c r="BM835" s="95"/>
      <c r="BN835" s="95"/>
      <c r="BO835" s="95"/>
      <c r="BP835" s="95"/>
      <c r="BQ835" s="95"/>
      <c r="BR835" s="95"/>
      <c r="BS835" s="95"/>
      <c r="BT835" s="95"/>
      <c r="BU835" s="95"/>
      <c r="BV835" s="95"/>
      <c r="BW835" s="95"/>
      <c r="BX835" s="95"/>
      <c r="BY835" s="95"/>
      <c r="BZ835" s="95"/>
      <c r="CD835" s="95"/>
      <c r="CE835" s="95"/>
      <c r="CF835" s="95"/>
    </row>
    <row r="836" spans="1:84" s="43" customFormat="1" x14ac:dyDescent="0.25">
      <c r="A836" s="152"/>
      <c r="B836" s="152"/>
      <c r="C836" s="152"/>
      <c r="D836" s="152"/>
      <c r="E836" s="152"/>
      <c r="F836" s="62"/>
      <c r="G836" s="62"/>
      <c r="I836" s="152"/>
      <c r="K836" s="152"/>
      <c r="L836" s="152"/>
      <c r="M836" s="152"/>
      <c r="N836" s="152"/>
      <c r="O836" s="63"/>
      <c r="P836" s="152"/>
      <c r="Q836" s="152"/>
      <c r="S836" s="205"/>
      <c r="T836" s="205"/>
      <c r="U836" s="205"/>
      <c r="V836" s="39"/>
      <c r="W836" s="39"/>
      <c r="X836" s="39"/>
      <c r="Y836" s="39"/>
      <c r="AD836" s="191"/>
      <c r="AE836" s="191"/>
      <c r="AF836" s="260"/>
      <c r="AG836" s="191"/>
      <c r="AH836" s="191"/>
      <c r="AI836" s="260"/>
      <c r="AR836" s="68"/>
      <c r="AS836" s="68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5"/>
      <c r="BL836" s="95"/>
      <c r="BM836" s="95"/>
      <c r="BN836" s="95"/>
      <c r="BO836" s="95"/>
      <c r="BP836" s="95"/>
      <c r="BQ836" s="95"/>
      <c r="BR836" s="95"/>
      <c r="BS836" s="95"/>
      <c r="BT836" s="95"/>
      <c r="BU836" s="95"/>
      <c r="BV836" s="95"/>
      <c r="BW836" s="95"/>
      <c r="BX836" s="95"/>
      <c r="BY836" s="95"/>
      <c r="BZ836" s="95"/>
      <c r="CD836" s="95"/>
      <c r="CE836" s="95"/>
      <c r="CF836" s="95"/>
    </row>
    <row r="837" spans="1:84" s="43" customFormat="1" x14ac:dyDescent="0.25">
      <c r="A837" s="152"/>
      <c r="B837" s="152"/>
      <c r="C837" s="152"/>
      <c r="D837" s="152"/>
      <c r="E837" s="152"/>
      <c r="F837" s="62"/>
      <c r="G837" s="62"/>
      <c r="I837" s="152"/>
      <c r="K837" s="152"/>
      <c r="L837" s="152"/>
      <c r="M837" s="152"/>
      <c r="N837" s="152"/>
      <c r="O837" s="63"/>
      <c r="P837" s="152"/>
      <c r="Q837" s="152"/>
      <c r="S837" s="205"/>
      <c r="T837" s="205"/>
      <c r="U837" s="205"/>
      <c r="V837" s="39"/>
      <c r="W837" s="39"/>
      <c r="X837" s="39"/>
      <c r="Y837" s="39"/>
      <c r="AD837" s="191"/>
      <c r="AE837" s="191"/>
      <c r="AF837" s="260"/>
      <c r="AG837" s="191"/>
      <c r="AH837" s="191"/>
      <c r="AI837" s="260"/>
      <c r="AR837" s="68"/>
      <c r="AS837" s="68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5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D837" s="95"/>
      <c r="CE837" s="95"/>
      <c r="CF837" s="95"/>
    </row>
    <row r="838" spans="1:84" s="43" customFormat="1" x14ac:dyDescent="0.25">
      <c r="A838" s="152"/>
      <c r="B838" s="152"/>
      <c r="C838" s="152"/>
      <c r="D838" s="152"/>
      <c r="E838" s="152"/>
      <c r="F838" s="62"/>
      <c r="G838" s="62"/>
      <c r="I838" s="152"/>
      <c r="K838" s="152"/>
      <c r="L838" s="152"/>
      <c r="M838" s="152"/>
      <c r="N838" s="152"/>
      <c r="O838" s="63"/>
      <c r="P838" s="152"/>
      <c r="Q838" s="152"/>
      <c r="S838" s="205"/>
      <c r="T838" s="205"/>
      <c r="U838" s="205"/>
      <c r="V838" s="39"/>
      <c r="W838" s="39"/>
      <c r="X838" s="39"/>
      <c r="Y838" s="39"/>
      <c r="AD838" s="191"/>
      <c r="AE838" s="191"/>
      <c r="AF838" s="260"/>
      <c r="AG838" s="191"/>
      <c r="AH838" s="191"/>
      <c r="AI838" s="260"/>
      <c r="AR838" s="68"/>
      <c r="AS838" s="68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5"/>
      <c r="BL838" s="95"/>
      <c r="BM838" s="95"/>
      <c r="BN838" s="95"/>
      <c r="BO838" s="95"/>
      <c r="BP838" s="95"/>
      <c r="BQ838" s="95"/>
      <c r="BR838" s="95"/>
      <c r="BS838" s="95"/>
      <c r="BT838" s="95"/>
      <c r="BU838" s="95"/>
      <c r="BV838" s="95"/>
      <c r="BW838" s="95"/>
      <c r="BX838" s="95"/>
      <c r="BY838" s="95"/>
      <c r="BZ838" s="95"/>
      <c r="CD838" s="95"/>
      <c r="CE838" s="95"/>
      <c r="CF838" s="95"/>
    </row>
    <row r="839" spans="1:84" s="43" customFormat="1" x14ac:dyDescent="0.25">
      <c r="A839" s="152"/>
      <c r="B839" s="152"/>
      <c r="C839" s="152"/>
      <c r="D839" s="152"/>
      <c r="E839" s="152"/>
      <c r="F839" s="62"/>
      <c r="G839" s="62"/>
      <c r="I839" s="152"/>
      <c r="K839" s="152"/>
      <c r="L839" s="152"/>
      <c r="M839" s="152"/>
      <c r="N839" s="152"/>
      <c r="O839" s="63"/>
      <c r="P839" s="152"/>
      <c r="Q839" s="152"/>
      <c r="S839" s="205"/>
      <c r="T839" s="205"/>
      <c r="U839" s="205"/>
      <c r="V839" s="39"/>
      <c r="W839" s="39"/>
      <c r="X839" s="39"/>
      <c r="Y839" s="39"/>
      <c r="AD839" s="191"/>
      <c r="AE839" s="191"/>
      <c r="AF839" s="260"/>
      <c r="AG839" s="191"/>
      <c r="AH839" s="191"/>
      <c r="AI839" s="260"/>
      <c r="AR839" s="68"/>
      <c r="AS839" s="68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5"/>
      <c r="BL839" s="95"/>
      <c r="BM839" s="95"/>
      <c r="BN839" s="95"/>
      <c r="BO839" s="95"/>
      <c r="BP839" s="95"/>
      <c r="BQ839" s="95"/>
      <c r="BR839" s="95"/>
      <c r="BS839" s="95"/>
      <c r="BT839" s="95"/>
      <c r="BU839" s="95"/>
      <c r="BV839" s="95"/>
      <c r="BW839" s="95"/>
      <c r="BX839" s="95"/>
      <c r="BY839" s="95"/>
      <c r="BZ839" s="95"/>
      <c r="CD839" s="95"/>
      <c r="CE839" s="95"/>
      <c r="CF839" s="95"/>
    </row>
    <row r="840" spans="1:84" s="43" customFormat="1" x14ac:dyDescent="0.25">
      <c r="A840" s="152"/>
      <c r="B840" s="152"/>
      <c r="C840" s="152"/>
      <c r="D840" s="152"/>
      <c r="E840" s="152"/>
      <c r="F840" s="62"/>
      <c r="G840" s="62"/>
      <c r="I840" s="152"/>
      <c r="K840" s="152"/>
      <c r="L840" s="152"/>
      <c r="M840" s="152"/>
      <c r="N840" s="152"/>
      <c r="O840" s="63"/>
      <c r="P840" s="152"/>
      <c r="Q840" s="152"/>
      <c r="S840" s="205"/>
      <c r="T840" s="205"/>
      <c r="U840" s="205"/>
      <c r="V840" s="39"/>
      <c r="W840" s="39"/>
      <c r="X840" s="39"/>
      <c r="Y840" s="39"/>
      <c r="AD840" s="191"/>
      <c r="AE840" s="191"/>
      <c r="AF840" s="260"/>
      <c r="AG840" s="191"/>
      <c r="AH840" s="191"/>
      <c r="AI840" s="260"/>
      <c r="AR840" s="68"/>
      <c r="AS840" s="68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5"/>
      <c r="BL840" s="95"/>
      <c r="BM840" s="95"/>
      <c r="BN840" s="95"/>
      <c r="BO840" s="95"/>
      <c r="BP840" s="95"/>
      <c r="BQ840" s="95"/>
      <c r="BR840" s="95"/>
      <c r="BS840" s="95"/>
      <c r="BT840" s="95"/>
      <c r="BU840" s="95"/>
      <c r="BV840" s="95"/>
      <c r="BW840" s="95"/>
      <c r="BX840" s="95"/>
      <c r="BY840" s="95"/>
      <c r="BZ840" s="95"/>
      <c r="CD840" s="95"/>
      <c r="CE840" s="95"/>
      <c r="CF840" s="95"/>
    </row>
    <row r="841" spans="1:84" s="43" customFormat="1" x14ac:dyDescent="0.25">
      <c r="A841" s="152"/>
      <c r="B841" s="152"/>
      <c r="C841" s="152"/>
      <c r="D841" s="152"/>
      <c r="E841" s="152"/>
      <c r="F841" s="62"/>
      <c r="G841" s="62"/>
      <c r="I841" s="152"/>
      <c r="K841" s="152"/>
      <c r="L841" s="152"/>
      <c r="M841" s="152"/>
      <c r="N841" s="152"/>
      <c r="O841" s="63"/>
      <c r="P841" s="152"/>
      <c r="Q841" s="152"/>
      <c r="S841" s="205"/>
      <c r="T841" s="205"/>
      <c r="U841" s="205"/>
      <c r="V841" s="39"/>
      <c r="W841" s="39"/>
      <c r="X841" s="39"/>
      <c r="Y841" s="39"/>
      <c r="AD841" s="191"/>
      <c r="AE841" s="191"/>
      <c r="AF841" s="260"/>
      <c r="AG841" s="191"/>
      <c r="AH841" s="191"/>
      <c r="AI841" s="260"/>
      <c r="AR841" s="68"/>
      <c r="AS841" s="68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5"/>
      <c r="BL841" s="95"/>
      <c r="BM841" s="95"/>
      <c r="BN841" s="95"/>
      <c r="BO841" s="95"/>
      <c r="BP841" s="95"/>
      <c r="BQ841" s="95"/>
      <c r="BR841" s="95"/>
      <c r="BS841" s="95"/>
      <c r="BT841" s="95"/>
      <c r="BU841" s="95"/>
      <c r="BV841" s="95"/>
      <c r="BW841" s="95"/>
      <c r="BX841" s="95"/>
      <c r="BY841" s="95"/>
      <c r="BZ841" s="95"/>
      <c r="CD841" s="95"/>
      <c r="CE841" s="95"/>
      <c r="CF841" s="95"/>
    </row>
    <row r="842" spans="1:84" s="43" customFormat="1" x14ac:dyDescent="0.25">
      <c r="A842" s="152"/>
      <c r="B842" s="152"/>
      <c r="C842" s="152"/>
      <c r="D842" s="152"/>
      <c r="E842" s="152"/>
      <c r="F842" s="62"/>
      <c r="G842" s="62"/>
      <c r="I842" s="152"/>
      <c r="K842" s="152"/>
      <c r="L842" s="152"/>
      <c r="M842" s="152"/>
      <c r="N842" s="152"/>
      <c r="O842" s="63"/>
      <c r="P842" s="152"/>
      <c r="Q842" s="152"/>
      <c r="S842" s="205"/>
      <c r="T842" s="205"/>
      <c r="U842" s="205"/>
      <c r="V842" s="39"/>
      <c r="W842" s="39"/>
      <c r="X842" s="39"/>
      <c r="Y842" s="39"/>
      <c r="AD842" s="191"/>
      <c r="AE842" s="191"/>
      <c r="AF842" s="260"/>
      <c r="AG842" s="191"/>
      <c r="AH842" s="191"/>
      <c r="AI842" s="260"/>
      <c r="AR842" s="68"/>
      <c r="AS842" s="68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5"/>
      <c r="BL842" s="95"/>
      <c r="BM842" s="95"/>
      <c r="BN842" s="95"/>
      <c r="BO842" s="95"/>
      <c r="BP842" s="95"/>
      <c r="BQ842" s="95"/>
      <c r="BR842" s="95"/>
      <c r="BS842" s="95"/>
      <c r="BT842" s="95"/>
      <c r="BU842" s="95"/>
      <c r="BV842" s="95"/>
      <c r="BW842" s="95"/>
      <c r="BX842" s="95"/>
      <c r="BY842" s="95"/>
      <c r="BZ842" s="95"/>
      <c r="CD842" s="95"/>
      <c r="CE842" s="95"/>
      <c r="CF842" s="95"/>
    </row>
    <row r="843" spans="1:84" s="43" customFormat="1" x14ac:dyDescent="0.25">
      <c r="A843" s="152"/>
      <c r="B843" s="152"/>
      <c r="C843" s="152"/>
      <c r="D843" s="152"/>
      <c r="E843" s="152"/>
      <c r="F843" s="62"/>
      <c r="G843" s="62"/>
      <c r="I843" s="152"/>
      <c r="K843" s="152"/>
      <c r="L843" s="152"/>
      <c r="M843" s="152"/>
      <c r="N843" s="152"/>
      <c r="O843" s="63"/>
      <c r="P843" s="152"/>
      <c r="Q843" s="152"/>
      <c r="S843" s="205"/>
      <c r="T843" s="205"/>
      <c r="U843" s="205"/>
      <c r="V843" s="39"/>
      <c r="W843" s="39"/>
      <c r="X843" s="39"/>
      <c r="Y843" s="39"/>
      <c r="AD843" s="191"/>
      <c r="AE843" s="191"/>
      <c r="AF843" s="260"/>
      <c r="AG843" s="191"/>
      <c r="AH843" s="191"/>
      <c r="AI843" s="260"/>
      <c r="AR843" s="68"/>
      <c r="AS843" s="68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5"/>
      <c r="BL843" s="95"/>
      <c r="BM843" s="95"/>
      <c r="BN843" s="95"/>
      <c r="BO843" s="95"/>
      <c r="BP843" s="95"/>
      <c r="BQ843" s="95"/>
      <c r="BR843" s="95"/>
      <c r="BS843" s="95"/>
      <c r="BT843" s="95"/>
      <c r="BU843" s="95"/>
      <c r="BV843" s="95"/>
      <c r="BW843" s="95"/>
      <c r="BX843" s="95"/>
      <c r="BY843" s="95"/>
      <c r="BZ843" s="95"/>
      <c r="CD843" s="95"/>
      <c r="CE843" s="95"/>
      <c r="CF843" s="95"/>
    </row>
    <row r="844" spans="1:84" s="43" customFormat="1" x14ac:dyDescent="0.25">
      <c r="A844" s="152"/>
      <c r="B844" s="152"/>
      <c r="C844" s="152"/>
      <c r="D844" s="152"/>
      <c r="E844" s="152"/>
      <c r="F844" s="62"/>
      <c r="G844" s="62"/>
      <c r="I844" s="152"/>
      <c r="K844" s="152"/>
      <c r="L844" s="152"/>
      <c r="M844" s="152"/>
      <c r="N844" s="152"/>
      <c r="O844" s="63"/>
      <c r="P844" s="152"/>
      <c r="Q844" s="152"/>
      <c r="S844" s="205"/>
      <c r="T844" s="205"/>
      <c r="U844" s="205"/>
      <c r="V844" s="39"/>
      <c r="W844" s="39"/>
      <c r="X844" s="39"/>
      <c r="Y844" s="39"/>
      <c r="AD844" s="191"/>
      <c r="AE844" s="191"/>
      <c r="AF844" s="260"/>
      <c r="AG844" s="191"/>
      <c r="AH844" s="191"/>
      <c r="AI844" s="260"/>
      <c r="AR844" s="68"/>
      <c r="AS844" s="68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5"/>
      <c r="BL844" s="95"/>
      <c r="BM844" s="95"/>
      <c r="BN844" s="95"/>
      <c r="BO844" s="95"/>
      <c r="BP844" s="95"/>
      <c r="BQ844" s="95"/>
      <c r="BR844" s="95"/>
      <c r="BS844" s="95"/>
      <c r="BT844" s="95"/>
      <c r="BU844" s="95"/>
      <c r="BV844" s="95"/>
      <c r="BW844" s="95"/>
      <c r="BX844" s="95"/>
      <c r="BY844" s="95"/>
      <c r="BZ844" s="95"/>
      <c r="CD844" s="95"/>
      <c r="CE844" s="95"/>
      <c r="CF844" s="95"/>
    </row>
    <row r="845" spans="1:84" s="43" customFormat="1" x14ac:dyDescent="0.25">
      <c r="A845" s="152"/>
      <c r="B845" s="152"/>
      <c r="C845" s="152"/>
      <c r="D845" s="152"/>
      <c r="E845" s="152"/>
      <c r="F845" s="62"/>
      <c r="G845" s="62"/>
      <c r="I845" s="152"/>
      <c r="K845" s="152"/>
      <c r="L845" s="152"/>
      <c r="M845" s="152"/>
      <c r="N845" s="152"/>
      <c r="O845" s="63"/>
      <c r="P845" s="152"/>
      <c r="Q845" s="152"/>
      <c r="S845" s="205"/>
      <c r="T845" s="205"/>
      <c r="U845" s="205"/>
      <c r="V845" s="39"/>
      <c r="W845" s="39"/>
      <c r="X845" s="39"/>
      <c r="Y845" s="39"/>
      <c r="AD845" s="191"/>
      <c r="AE845" s="191"/>
      <c r="AF845" s="260"/>
      <c r="AG845" s="191"/>
      <c r="AH845" s="191"/>
      <c r="AI845" s="260"/>
      <c r="AR845" s="68"/>
      <c r="AS845" s="68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5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D845" s="95"/>
      <c r="CE845" s="95"/>
      <c r="CF845" s="95"/>
    </row>
    <row r="846" spans="1:84" s="43" customFormat="1" x14ac:dyDescent="0.25">
      <c r="A846" s="152"/>
      <c r="B846" s="152"/>
      <c r="C846" s="152"/>
      <c r="D846" s="152"/>
      <c r="E846" s="152"/>
      <c r="F846" s="62"/>
      <c r="G846" s="62"/>
      <c r="I846" s="152"/>
      <c r="K846" s="152"/>
      <c r="L846" s="152"/>
      <c r="M846" s="152"/>
      <c r="N846" s="152"/>
      <c r="O846" s="63"/>
      <c r="P846" s="152"/>
      <c r="Q846" s="152"/>
      <c r="S846" s="205"/>
      <c r="T846" s="205"/>
      <c r="U846" s="205"/>
      <c r="V846" s="39"/>
      <c r="W846" s="39"/>
      <c r="X846" s="39"/>
      <c r="Y846" s="39"/>
      <c r="AD846" s="191"/>
      <c r="AE846" s="191"/>
      <c r="AF846" s="260"/>
      <c r="AG846" s="191"/>
      <c r="AH846" s="191"/>
      <c r="AI846" s="260"/>
      <c r="AR846" s="68"/>
      <c r="AS846" s="68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5"/>
      <c r="BL846" s="95"/>
      <c r="BM846" s="95"/>
      <c r="BN846" s="95"/>
      <c r="BO846" s="95"/>
      <c r="BP846" s="95"/>
      <c r="BQ846" s="95"/>
      <c r="BR846" s="95"/>
      <c r="BS846" s="95"/>
      <c r="BT846" s="95"/>
      <c r="BU846" s="95"/>
      <c r="BV846" s="95"/>
      <c r="BW846" s="95"/>
      <c r="BX846" s="95"/>
      <c r="BY846" s="95"/>
      <c r="BZ846" s="95"/>
      <c r="CD846" s="95"/>
      <c r="CE846" s="95"/>
      <c r="CF846" s="95"/>
    </row>
    <row r="847" spans="1:84" s="43" customFormat="1" x14ac:dyDescent="0.25">
      <c r="A847" s="152"/>
      <c r="B847" s="152"/>
      <c r="C847" s="152"/>
      <c r="D847" s="152"/>
      <c r="E847" s="152"/>
      <c r="F847" s="62"/>
      <c r="G847" s="62"/>
      <c r="I847" s="152"/>
      <c r="K847" s="152"/>
      <c r="L847" s="152"/>
      <c r="M847" s="152"/>
      <c r="N847" s="152"/>
      <c r="O847" s="63"/>
      <c r="P847" s="152"/>
      <c r="Q847" s="152"/>
      <c r="S847" s="205"/>
      <c r="T847" s="205"/>
      <c r="U847" s="205"/>
      <c r="V847" s="39"/>
      <c r="W847" s="39"/>
      <c r="X847" s="39"/>
      <c r="Y847" s="39"/>
      <c r="AD847" s="191"/>
      <c r="AE847" s="191"/>
      <c r="AF847" s="260"/>
      <c r="AG847" s="191"/>
      <c r="AH847" s="191"/>
      <c r="AI847" s="260"/>
      <c r="AR847" s="68"/>
      <c r="AS847" s="68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5"/>
      <c r="BL847" s="95"/>
      <c r="BM847" s="95"/>
      <c r="BN847" s="95"/>
      <c r="BO847" s="95"/>
      <c r="BP847" s="95"/>
      <c r="BQ847" s="95"/>
      <c r="BR847" s="95"/>
      <c r="BS847" s="95"/>
      <c r="BT847" s="95"/>
      <c r="BU847" s="95"/>
      <c r="BV847" s="95"/>
      <c r="BW847" s="95"/>
      <c r="BX847" s="95"/>
      <c r="BY847" s="95"/>
      <c r="BZ847" s="95"/>
      <c r="CD847" s="95"/>
      <c r="CE847" s="95"/>
      <c r="CF847" s="95"/>
    </row>
    <row r="848" spans="1:84" s="43" customFormat="1" x14ac:dyDescent="0.25">
      <c r="A848" s="152"/>
      <c r="B848" s="152"/>
      <c r="C848" s="152"/>
      <c r="D848" s="152"/>
      <c r="E848" s="152"/>
      <c r="F848" s="62"/>
      <c r="G848" s="62"/>
      <c r="I848" s="152"/>
      <c r="K848" s="152"/>
      <c r="L848" s="152"/>
      <c r="M848" s="152"/>
      <c r="N848" s="152"/>
      <c r="O848" s="63"/>
      <c r="P848" s="152"/>
      <c r="Q848" s="152"/>
      <c r="S848" s="205"/>
      <c r="T848" s="205"/>
      <c r="U848" s="205"/>
      <c r="V848" s="39"/>
      <c r="W848" s="39"/>
      <c r="X848" s="39"/>
      <c r="Y848" s="39"/>
      <c r="AD848" s="191"/>
      <c r="AE848" s="191"/>
      <c r="AF848" s="260"/>
      <c r="AG848" s="191"/>
      <c r="AH848" s="191"/>
      <c r="AI848" s="260"/>
      <c r="AR848" s="68"/>
      <c r="AS848" s="68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D848" s="95"/>
      <c r="CE848" s="95"/>
      <c r="CF848" s="95"/>
    </row>
    <row r="849" spans="1:84" s="43" customFormat="1" x14ac:dyDescent="0.25">
      <c r="A849" s="152"/>
      <c r="B849" s="152"/>
      <c r="C849" s="152"/>
      <c r="D849" s="152"/>
      <c r="E849" s="152"/>
      <c r="F849" s="62"/>
      <c r="G849" s="62"/>
      <c r="I849" s="152"/>
      <c r="K849" s="152"/>
      <c r="L849" s="152"/>
      <c r="M849" s="152"/>
      <c r="N849" s="152"/>
      <c r="O849" s="63"/>
      <c r="P849" s="152"/>
      <c r="Q849" s="152"/>
      <c r="S849" s="205"/>
      <c r="T849" s="205"/>
      <c r="U849" s="205"/>
      <c r="V849" s="39"/>
      <c r="W849" s="39"/>
      <c r="X849" s="39"/>
      <c r="Y849" s="39"/>
      <c r="AD849" s="191"/>
      <c r="AE849" s="191"/>
      <c r="AF849" s="260"/>
      <c r="AG849" s="191"/>
      <c r="AH849" s="191"/>
      <c r="AI849" s="260"/>
      <c r="AR849" s="68"/>
      <c r="AS849" s="68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5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D849" s="95"/>
      <c r="CE849" s="95"/>
      <c r="CF849" s="95"/>
    </row>
    <row r="850" spans="1:84" s="43" customFormat="1" x14ac:dyDescent="0.25">
      <c r="A850" s="152"/>
      <c r="B850" s="152"/>
      <c r="C850" s="152"/>
      <c r="D850" s="152"/>
      <c r="E850" s="152"/>
      <c r="F850" s="62"/>
      <c r="G850" s="62"/>
      <c r="I850" s="152"/>
      <c r="K850" s="152"/>
      <c r="L850" s="152"/>
      <c r="M850" s="152"/>
      <c r="N850" s="152"/>
      <c r="O850" s="63"/>
      <c r="P850" s="152"/>
      <c r="Q850" s="152"/>
      <c r="S850" s="205"/>
      <c r="T850" s="205"/>
      <c r="U850" s="205"/>
      <c r="V850" s="39"/>
      <c r="W850" s="39"/>
      <c r="X850" s="39"/>
      <c r="Y850" s="39"/>
      <c r="AD850" s="191"/>
      <c r="AE850" s="191"/>
      <c r="AF850" s="260"/>
      <c r="AG850" s="191"/>
      <c r="AH850" s="191"/>
      <c r="AI850" s="260"/>
      <c r="AR850" s="68"/>
      <c r="AS850" s="68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5"/>
      <c r="BL850" s="95"/>
      <c r="BM850" s="95"/>
      <c r="BN850" s="95"/>
      <c r="BO850" s="95"/>
      <c r="BP850" s="95"/>
      <c r="BQ850" s="95"/>
      <c r="BR850" s="95"/>
      <c r="BS850" s="95"/>
      <c r="BT850" s="95"/>
      <c r="BU850" s="95"/>
      <c r="BV850" s="95"/>
      <c r="BW850" s="95"/>
      <c r="BX850" s="95"/>
      <c r="BY850" s="95"/>
      <c r="BZ850" s="95"/>
      <c r="CD850" s="95"/>
      <c r="CE850" s="95"/>
      <c r="CF850" s="95"/>
    </row>
    <row r="851" spans="1:84" s="43" customFormat="1" x14ac:dyDescent="0.25">
      <c r="A851" s="152"/>
      <c r="B851" s="152"/>
      <c r="C851" s="152"/>
      <c r="D851" s="152"/>
      <c r="E851" s="152"/>
      <c r="F851" s="62"/>
      <c r="G851" s="62"/>
      <c r="I851" s="152"/>
      <c r="K851" s="152"/>
      <c r="L851" s="152"/>
      <c r="M851" s="152"/>
      <c r="N851" s="152"/>
      <c r="O851" s="63"/>
      <c r="P851" s="152"/>
      <c r="Q851" s="152"/>
      <c r="S851" s="205"/>
      <c r="T851" s="205"/>
      <c r="U851" s="205"/>
      <c r="V851" s="39"/>
      <c r="W851" s="39"/>
      <c r="X851" s="39"/>
      <c r="Y851" s="39"/>
      <c r="AD851" s="191"/>
      <c r="AE851" s="191"/>
      <c r="AF851" s="260"/>
      <c r="AG851" s="191"/>
      <c r="AH851" s="191"/>
      <c r="AI851" s="260"/>
      <c r="AR851" s="68"/>
      <c r="AS851" s="68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5"/>
      <c r="BL851" s="95"/>
      <c r="BM851" s="95"/>
      <c r="BN851" s="95"/>
      <c r="BO851" s="95"/>
      <c r="BP851" s="95"/>
      <c r="BQ851" s="95"/>
      <c r="BR851" s="95"/>
      <c r="BS851" s="95"/>
      <c r="BT851" s="95"/>
      <c r="BU851" s="95"/>
      <c r="BV851" s="95"/>
      <c r="BW851" s="95"/>
      <c r="BX851" s="95"/>
      <c r="BY851" s="95"/>
      <c r="BZ851" s="95"/>
      <c r="CD851" s="95"/>
      <c r="CE851" s="95"/>
      <c r="CF851" s="95"/>
    </row>
    <row r="852" spans="1:84" s="43" customFormat="1" x14ac:dyDescent="0.25">
      <c r="A852" s="152"/>
      <c r="B852" s="152"/>
      <c r="C852" s="152"/>
      <c r="D852" s="152"/>
      <c r="E852" s="152"/>
      <c r="F852" s="62"/>
      <c r="G852" s="62"/>
      <c r="I852" s="152"/>
      <c r="K852" s="152"/>
      <c r="L852" s="152"/>
      <c r="M852" s="152"/>
      <c r="N852" s="152"/>
      <c r="O852" s="63"/>
      <c r="P852" s="152"/>
      <c r="Q852" s="152"/>
      <c r="S852" s="205"/>
      <c r="T852" s="205"/>
      <c r="U852" s="205"/>
      <c r="V852" s="39"/>
      <c r="W852" s="39"/>
      <c r="X852" s="39"/>
      <c r="Y852" s="39"/>
      <c r="AD852" s="191"/>
      <c r="AE852" s="191"/>
      <c r="AF852" s="260"/>
      <c r="AG852" s="191"/>
      <c r="AH852" s="191"/>
      <c r="AI852" s="260"/>
      <c r="AR852" s="68"/>
      <c r="AS852" s="68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5"/>
      <c r="BL852" s="95"/>
      <c r="BM852" s="95"/>
      <c r="BN852" s="95"/>
      <c r="BO852" s="95"/>
      <c r="BP852" s="95"/>
      <c r="BQ852" s="95"/>
      <c r="BR852" s="95"/>
      <c r="BS852" s="95"/>
      <c r="BT852" s="95"/>
      <c r="BU852" s="95"/>
      <c r="BV852" s="95"/>
      <c r="BW852" s="95"/>
      <c r="BX852" s="95"/>
      <c r="BY852" s="95"/>
      <c r="BZ852" s="95"/>
      <c r="CD852" s="95"/>
      <c r="CE852" s="95"/>
      <c r="CF852" s="95"/>
    </row>
    <row r="853" spans="1:84" s="43" customFormat="1" x14ac:dyDescent="0.25">
      <c r="A853" s="152"/>
      <c r="B853" s="152"/>
      <c r="C853" s="152"/>
      <c r="D853" s="152"/>
      <c r="E853" s="152"/>
      <c r="F853" s="62"/>
      <c r="G853" s="62"/>
      <c r="I853" s="152"/>
      <c r="K853" s="152"/>
      <c r="L853" s="152"/>
      <c r="M853" s="152"/>
      <c r="N853" s="152"/>
      <c r="O853" s="63"/>
      <c r="P853" s="152"/>
      <c r="Q853" s="152"/>
      <c r="S853" s="205"/>
      <c r="T853" s="205"/>
      <c r="U853" s="205"/>
      <c r="V853" s="39"/>
      <c r="W853" s="39"/>
      <c r="X853" s="39"/>
      <c r="Y853" s="39"/>
      <c r="AD853" s="191"/>
      <c r="AE853" s="191"/>
      <c r="AF853" s="260"/>
      <c r="AG853" s="191"/>
      <c r="AH853" s="191"/>
      <c r="AI853" s="260"/>
      <c r="AR853" s="68"/>
      <c r="AS853" s="68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5"/>
      <c r="BL853" s="95"/>
      <c r="BM853" s="95"/>
      <c r="BN853" s="95"/>
      <c r="BO853" s="95"/>
      <c r="BP853" s="95"/>
      <c r="BQ853" s="95"/>
      <c r="BR853" s="95"/>
      <c r="BS853" s="95"/>
      <c r="BT853" s="95"/>
      <c r="BU853" s="95"/>
      <c r="BV853" s="95"/>
      <c r="BW853" s="95"/>
      <c r="BX853" s="95"/>
      <c r="BY853" s="95"/>
      <c r="BZ853" s="95"/>
      <c r="CD853" s="95"/>
      <c r="CE853" s="95"/>
      <c r="CF853" s="95"/>
    </row>
    <row r="854" spans="1:84" s="43" customFormat="1" x14ac:dyDescent="0.25">
      <c r="A854" s="152"/>
      <c r="B854" s="152"/>
      <c r="C854" s="152"/>
      <c r="D854" s="152"/>
      <c r="E854" s="152"/>
      <c r="F854" s="62"/>
      <c r="G854" s="62"/>
      <c r="I854" s="152"/>
      <c r="K854" s="152"/>
      <c r="L854" s="152"/>
      <c r="M854" s="152"/>
      <c r="N854" s="152"/>
      <c r="O854" s="63"/>
      <c r="P854" s="152"/>
      <c r="Q854" s="152"/>
      <c r="S854" s="205"/>
      <c r="T854" s="205"/>
      <c r="U854" s="205"/>
      <c r="V854" s="39"/>
      <c r="W854" s="39"/>
      <c r="X854" s="39"/>
      <c r="Y854" s="39"/>
      <c r="AD854" s="191"/>
      <c r="AE854" s="191"/>
      <c r="AF854" s="260"/>
      <c r="AG854" s="191"/>
      <c r="AH854" s="191"/>
      <c r="AI854" s="260"/>
      <c r="AR854" s="68"/>
      <c r="AS854" s="68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5"/>
      <c r="BL854" s="95"/>
      <c r="BM854" s="95"/>
      <c r="BN854" s="95"/>
      <c r="BO854" s="95"/>
      <c r="BP854" s="95"/>
      <c r="BQ854" s="95"/>
      <c r="BR854" s="95"/>
      <c r="BS854" s="95"/>
      <c r="BT854" s="95"/>
      <c r="BU854" s="95"/>
      <c r="BV854" s="95"/>
      <c r="BW854" s="95"/>
      <c r="BX854" s="95"/>
      <c r="BY854" s="95"/>
      <c r="BZ854" s="95"/>
      <c r="CD854" s="95"/>
      <c r="CE854" s="95"/>
      <c r="CF854" s="95"/>
    </row>
    <row r="855" spans="1:84" s="43" customFormat="1" x14ac:dyDescent="0.25">
      <c r="A855" s="152"/>
      <c r="B855" s="152"/>
      <c r="C855" s="152"/>
      <c r="D855" s="152"/>
      <c r="E855" s="152"/>
      <c r="F855" s="62"/>
      <c r="G855" s="62"/>
      <c r="I855" s="152"/>
      <c r="K855" s="152"/>
      <c r="L855" s="152"/>
      <c r="M855" s="152"/>
      <c r="N855" s="152"/>
      <c r="O855" s="63"/>
      <c r="P855" s="152"/>
      <c r="Q855" s="152"/>
      <c r="S855" s="205"/>
      <c r="T855" s="205"/>
      <c r="U855" s="205"/>
      <c r="V855" s="39"/>
      <c r="W855" s="39"/>
      <c r="X855" s="39"/>
      <c r="Y855" s="39"/>
      <c r="AD855" s="191"/>
      <c r="AE855" s="191"/>
      <c r="AF855" s="260"/>
      <c r="AG855" s="191"/>
      <c r="AH855" s="191"/>
      <c r="AI855" s="260"/>
      <c r="AR855" s="68"/>
      <c r="AS855" s="68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5"/>
      <c r="BL855" s="95"/>
      <c r="BM855" s="95"/>
      <c r="BN855" s="95"/>
      <c r="BO855" s="95"/>
      <c r="BP855" s="95"/>
      <c r="BQ855" s="95"/>
      <c r="BR855" s="95"/>
      <c r="BS855" s="95"/>
      <c r="BT855" s="95"/>
      <c r="BU855" s="95"/>
      <c r="BV855" s="95"/>
      <c r="BW855" s="95"/>
      <c r="BX855" s="95"/>
      <c r="BY855" s="95"/>
      <c r="BZ855" s="95"/>
      <c r="CD855" s="95"/>
      <c r="CE855" s="95"/>
      <c r="CF855" s="95"/>
    </row>
    <row r="856" spans="1:84" s="43" customFormat="1" x14ac:dyDescent="0.25">
      <c r="A856" s="152"/>
      <c r="B856" s="152"/>
      <c r="C856" s="152"/>
      <c r="D856" s="152"/>
      <c r="E856" s="152"/>
      <c r="F856" s="62"/>
      <c r="G856" s="62"/>
      <c r="I856" s="152"/>
      <c r="K856" s="152"/>
      <c r="L856" s="152"/>
      <c r="M856" s="152"/>
      <c r="N856" s="152"/>
      <c r="O856" s="63"/>
      <c r="P856" s="152"/>
      <c r="Q856" s="152"/>
      <c r="S856" s="205"/>
      <c r="T856" s="205"/>
      <c r="U856" s="205"/>
      <c r="V856" s="39"/>
      <c r="W856" s="39"/>
      <c r="X856" s="39"/>
      <c r="Y856" s="39"/>
      <c r="AD856" s="191"/>
      <c r="AE856" s="191"/>
      <c r="AF856" s="260"/>
      <c r="AG856" s="191"/>
      <c r="AH856" s="191"/>
      <c r="AI856" s="260"/>
      <c r="AR856" s="68"/>
      <c r="AS856" s="68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5"/>
      <c r="BL856" s="95"/>
      <c r="BM856" s="95"/>
      <c r="BN856" s="95"/>
      <c r="BO856" s="95"/>
      <c r="BP856" s="95"/>
      <c r="BQ856" s="95"/>
      <c r="BR856" s="95"/>
      <c r="BS856" s="95"/>
      <c r="BT856" s="95"/>
      <c r="BU856" s="95"/>
      <c r="BV856" s="95"/>
      <c r="BW856" s="95"/>
      <c r="BX856" s="95"/>
      <c r="BY856" s="95"/>
      <c r="BZ856" s="95"/>
      <c r="CD856" s="95"/>
      <c r="CE856" s="95"/>
      <c r="CF856" s="95"/>
    </row>
    <row r="857" spans="1:84" s="43" customFormat="1" x14ac:dyDescent="0.25">
      <c r="A857" s="152"/>
      <c r="B857" s="152"/>
      <c r="C857" s="152"/>
      <c r="D857" s="152"/>
      <c r="E857" s="152"/>
      <c r="F857" s="62"/>
      <c r="G857" s="62"/>
      <c r="I857" s="152"/>
      <c r="K857" s="152"/>
      <c r="L857" s="152"/>
      <c r="M857" s="152"/>
      <c r="N857" s="152"/>
      <c r="O857" s="63"/>
      <c r="P857" s="152"/>
      <c r="Q857" s="152"/>
      <c r="S857" s="205"/>
      <c r="T857" s="205"/>
      <c r="U857" s="205"/>
      <c r="V857" s="39"/>
      <c r="W857" s="39"/>
      <c r="X857" s="39"/>
      <c r="Y857" s="39"/>
      <c r="AD857" s="191"/>
      <c r="AE857" s="191"/>
      <c r="AF857" s="260"/>
      <c r="AG857" s="191"/>
      <c r="AH857" s="191"/>
      <c r="AI857" s="260"/>
      <c r="AR857" s="68"/>
      <c r="AS857" s="68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5"/>
      <c r="BL857" s="95"/>
      <c r="BM857" s="95"/>
      <c r="BN857" s="95"/>
      <c r="BO857" s="95"/>
      <c r="BP857" s="95"/>
      <c r="BQ857" s="95"/>
      <c r="BR857" s="95"/>
      <c r="BS857" s="95"/>
      <c r="BT857" s="95"/>
      <c r="BU857" s="95"/>
      <c r="BV857" s="95"/>
      <c r="BW857" s="95"/>
      <c r="BX857" s="95"/>
      <c r="BY857" s="95"/>
      <c r="BZ857" s="95"/>
      <c r="CD857" s="95"/>
      <c r="CE857" s="95"/>
      <c r="CF857" s="95"/>
    </row>
    <row r="858" spans="1:84" s="43" customFormat="1" x14ac:dyDescent="0.25">
      <c r="A858" s="152"/>
      <c r="B858" s="152"/>
      <c r="C858" s="152"/>
      <c r="D858" s="152"/>
      <c r="E858" s="152"/>
      <c r="F858" s="62"/>
      <c r="G858" s="62"/>
      <c r="I858" s="152"/>
      <c r="K858" s="152"/>
      <c r="L858" s="152"/>
      <c r="M858" s="152"/>
      <c r="N858" s="152"/>
      <c r="O858" s="63"/>
      <c r="P858" s="152"/>
      <c r="Q858" s="152"/>
      <c r="S858" s="205"/>
      <c r="T858" s="205"/>
      <c r="U858" s="205"/>
      <c r="V858" s="39"/>
      <c r="W858" s="39"/>
      <c r="X858" s="39"/>
      <c r="Y858" s="39"/>
      <c r="AD858" s="191"/>
      <c r="AE858" s="191"/>
      <c r="AF858" s="260"/>
      <c r="AG858" s="191"/>
      <c r="AH858" s="191"/>
      <c r="AI858" s="260"/>
      <c r="AR858" s="68"/>
      <c r="AS858" s="68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5"/>
      <c r="BL858" s="95"/>
      <c r="BM858" s="95"/>
      <c r="BN858" s="95"/>
      <c r="BO858" s="95"/>
      <c r="BP858" s="95"/>
      <c r="BQ858" s="95"/>
      <c r="BR858" s="95"/>
      <c r="BS858" s="95"/>
      <c r="BT858" s="95"/>
      <c r="BU858" s="95"/>
      <c r="BV858" s="95"/>
      <c r="BW858" s="95"/>
      <c r="BX858" s="95"/>
      <c r="BY858" s="95"/>
      <c r="BZ858" s="95"/>
      <c r="CD858" s="95"/>
      <c r="CE858" s="95"/>
      <c r="CF858" s="95"/>
    </row>
    <row r="859" spans="1:84" s="43" customFormat="1" x14ac:dyDescent="0.25">
      <c r="A859" s="152"/>
      <c r="B859" s="152"/>
      <c r="C859" s="152"/>
      <c r="D859" s="152"/>
      <c r="E859" s="152"/>
      <c r="F859" s="62"/>
      <c r="G859" s="62"/>
      <c r="I859" s="152"/>
      <c r="K859" s="152"/>
      <c r="L859" s="152"/>
      <c r="M859" s="152"/>
      <c r="N859" s="152"/>
      <c r="O859" s="63"/>
      <c r="P859" s="152"/>
      <c r="Q859" s="152"/>
      <c r="S859" s="205"/>
      <c r="T859" s="205"/>
      <c r="U859" s="205"/>
      <c r="V859" s="39"/>
      <c r="W859" s="39"/>
      <c r="X859" s="39"/>
      <c r="Y859" s="39"/>
      <c r="AD859" s="191"/>
      <c r="AE859" s="191"/>
      <c r="AF859" s="260"/>
      <c r="AG859" s="191"/>
      <c r="AH859" s="191"/>
      <c r="AI859" s="260"/>
      <c r="AR859" s="68"/>
      <c r="AS859" s="68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5"/>
      <c r="BL859" s="95"/>
      <c r="BM859" s="95"/>
      <c r="BN859" s="95"/>
      <c r="BO859" s="95"/>
      <c r="BP859" s="95"/>
      <c r="BQ859" s="95"/>
      <c r="BR859" s="95"/>
      <c r="BS859" s="95"/>
      <c r="BT859" s="95"/>
      <c r="BU859" s="95"/>
      <c r="BV859" s="95"/>
      <c r="BW859" s="95"/>
      <c r="BX859" s="95"/>
      <c r="BY859" s="95"/>
      <c r="BZ859" s="95"/>
      <c r="CD859" s="95"/>
      <c r="CE859" s="95"/>
      <c r="CF859" s="95"/>
    </row>
    <row r="860" spans="1:84" s="43" customFormat="1" x14ac:dyDescent="0.25">
      <c r="A860" s="152"/>
      <c r="B860" s="152"/>
      <c r="C860" s="152"/>
      <c r="D860" s="152"/>
      <c r="E860" s="152"/>
      <c r="F860" s="62"/>
      <c r="G860" s="62"/>
      <c r="I860" s="152"/>
      <c r="K860" s="152"/>
      <c r="L860" s="152"/>
      <c r="M860" s="152"/>
      <c r="N860" s="152"/>
      <c r="O860" s="63"/>
      <c r="P860" s="152"/>
      <c r="Q860" s="152"/>
      <c r="S860" s="205"/>
      <c r="T860" s="205"/>
      <c r="U860" s="205"/>
      <c r="V860" s="39"/>
      <c r="W860" s="39"/>
      <c r="X860" s="39"/>
      <c r="Y860" s="39"/>
      <c r="AD860" s="191"/>
      <c r="AE860" s="191"/>
      <c r="AF860" s="260"/>
      <c r="AG860" s="191"/>
      <c r="AH860" s="191"/>
      <c r="AI860" s="260"/>
      <c r="AR860" s="68"/>
      <c r="AS860" s="68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5"/>
      <c r="BL860" s="95"/>
      <c r="BM860" s="95"/>
      <c r="BN860" s="95"/>
      <c r="BO860" s="95"/>
      <c r="BP860" s="95"/>
      <c r="BQ860" s="95"/>
      <c r="BR860" s="95"/>
      <c r="BS860" s="95"/>
      <c r="BT860" s="95"/>
      <c r="BU860" s="95"/>
      <c r="BV860" s="95"/>
      <c r="BW860" s="95"/>
      <c r="BX860" s="95"/>
      <c r="BY860" s="95"/>
      <c r="BZ860" s="95"/>
      <c r="CD860" s="95"/>
      <c r="CE860" s="95"/>
      <c r="CF860" s="95"/>
    </row>
    <row r="861" spans="1:84" s="43" customFormat="1" x14ac:dyDescent="0.25">
      <c r="A861" s="152"/>
      <c r="B861" s="152"/>
      <c r="C861" s="152"/>
      <c r="D861" s="152"/>
      <c r="E861" s="152"/>
      <c r="F861" s="62"/>
      <c r="G861" s="62"/>
      <c r="I861" s="152"/>
      <c r="K861" s="152"/>
      <c r="L861" s="152"/>
      <c r="M861" s="152"/>
      <c r="N861" s="152"/>
      <c r="O861" s="63"/>
      <c r="P861" s="152"/>
      <c r="Q861" s="152"/>
      <c r="S861" s="205"/>
      <c r="T861" s="205"/>
      <c r="U861" s="205"/>
      <c r="V861" s="39"/>
      <c r="W861" s="39"/>
      <c r="X861" s="39"/>
      <c r="Y861" s="39"/>
      <c r="AD861" s="191"/>
      <c r="AE861" s="191"/>
      <c r="AF861" s="260"/>
      <c r="AG861" s="191"/>
      <c r="AH861" s="191"/>
      <c r="AI861" s="260"/>
      <c r="AR861" s="68"/>
      <c r="AS861" s="68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5"/>
      <c r="BL861" s="95"/>
      <c r="BM861" s="95"/>
      <c r="BN861" s="95"/>
      <c r="BO861" s="95"/>
      <c r="BP861" s="95"/>
      <c r="BQ861" s="95"/>
      <c r="BR861" s="95"/>
      <c r="BS861" s="95"/>
      <c r="BT861" s="95"/>
      <c r="BU861" s="95"/>
      <c r="BV861" s="95"/>
      <c r="BW861" s="95"/>
      <c r="BX861" s="95"/>
      <c r="BY861" s="95"/>
      <c r="BZ861" s="95"/>
      <c r="CD861" s="95"/>
      <c r="CE861" s="95"/>
      <c r="CF861" s="95"/>
    </row>
    <row r="862" spans="1:84" s="43" customFormat="1" x14ac:dyDescent="0.25">
      <c r="A862" s="152"/>
      <c r="B862" s="152"/>
      <c r="C862" s="152"/>
      <c r="D862" s="152"/>
      <c r="E862" s="152"/>
      <c r="F862" s="62"/>
      <c r="G862" s="62"/>
      <c r="I862" s="152"/>
      <c r="K862" s="152"/>
      <c r="L862" s="152"/>
      <c r="M862" s="152"/>
      <c r="N862" s="152"/>
      <c r="O862" s="63"/>
      <c r="P862" s="152"/>
      <c r="Q862" s="152"/>
      <c r="S862" s="205"/>
      <c r="T862" s="205"/>
      <c r="U862" s="205"/>
      <c r="V862" s="39"/>
      <c r="W862" s="39"/>
      <c r="X862" s="39"/>
      <c r="Y862" s="39"/>
      <c r="AD862" s="191"/>
      <c r="AE862" s="191"/>
      <c r="AF862" s="260"/>
      <c r="AG862" s="191"/>
      <c r="AH862" s="191"/>
      <c r="AI862" s="260"/>
      <c r="AR862" s="68"/>
      <c r="AS862" s="68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5"/>
      <c r="BL862" s="95"/>
      <c r="BM862" s="95"/>
      <c r="BN862" s="95"/>
      <c r="BO862" s="95"/>
      <c r="BP862" s="95"/>
      <c r="BQ862" s="95"/>
      <c r="BR862" s="95"/>
      <c r="BS862" s="95"/>
      <c r="BT862" s="95"/>
      <c r="BU862" s="95"/>
      <c r="BV862" s="95"/>
      <c r="BW862" s="95"/>
      <c r="BX862" s="95"/>
      <c r="BY862" s="95"/>
      <c r="BZ862" s="95"/>
      <c r="CD862" s="95"/>
      <c r="CE862" s="95"/>
      <c r="CF862" s="95"/>
    </row>
    <row r="863" spans="1:84" s="43" customFormat="1" x14ac:dyDescent="0.25">
      <c r="A863" s="152"/>
      <c r="B863" s="152"/>
      <c r="C863" s="152"/>
      <c r="D863" s="152"/>
      <c r="E863" s="152"/>
      <c r="F863" s="62"/>
      <c r="G863" s="62"/>
      <c r="I863" s="152"/>
      <c r="K863" s="152"/>
      <c r="L863" s="152"/>
      <c r="M863" s="152"/>
      <c r="N863" s="152"/>
      <c r="O863" s="63"/>
      <c r="P863" s="152"/>
      <c r="Q863" s="152"/>
      <c r="S863" s="205"/>
      <c r="T863" s="205"/>
      <c r="U863" s="205"/>
      <c r="V863" s="39"/>
      <c r="W863" s="39"/>
      <c r="X863" s="39"/>
      <c r="Y863" s="39"/>
      <c r="AD863" s="191"/>
      <c r="AE863" s="191"/>
      <c r="AF863" s="260"/>
      <c r="AG863" s="191"/>
      <c r="AH863" s="191"/>
      <c r="AI863" s="260"/>
      <c r="AR863" s="68"/>
      <c r="AS863" s="68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5"/>
      <c r="BL863" s="95"/>
      <c r="BM863" s="95"/>
      <c r="BN863" s="95"/>
      <c r="BO863" s="95"/>
      <c r="BP863" s="95"/>
      <c r="BQ863" s="95"/>
      <c r="BR863" s="95"/>
      <c r="BS863" s="95"/>
      <c r="BT863" s="95"/>
      <c r="BU863" s="95"/>
      <c r="BV863" s="95"/>
      <c r="BW863" s="95"/>
      <c r="BX863" s="95"/>
      <c r="BY863" s="95"/>
      <c r="BZ863" s="95"/>
      <c r="CD863" s="95"/>
      <c r="CE863" s="95"/>
      <c r="CF863" s="95"/>
    </row>
    <row r="864" spans="1:84" s="43" customFormat="1" x14ac:dyDescent="0.25">
      <c r="A864" s="152"/>
      <c r="B864" s="152"/>
      <c r="C864" s="152"/>
      <c r="D864" s="152"/>
      <c r="E864" s="152"/>
      <c r="F864" s="62"/>
      <c r="G864" s="62"/>
      <c r="I864" s="152"/>
      <c r="K864" s="152"/>
      <c r="L864" s="152"/>
      <c r="M864" s="152"/>
      <c r="N864" s="152"/>
      <c r="O864" s="63"/>
      <c r="P864" s="152"/>
      <c r="Q864" s="152"/>
      <c r="S864" s="205"/>
      <c r="T864" s="205"/>
      <c r="U864" s="205"/>
      <c r="V864" s="39"/>
      <c r="W864" s="39"/>
      <c r="X864" s="39"/>
      <c r="Y864" s="39"/>
      <c r="AD864" s="191"/>
      <c r="AE864" s="191"/>
      <c r="AF864" s="260"/>
      <c r="AG864" s="191"/>
      <c r="AH864" s="191"/>
      <c r="AI864" s="260"/>
      <c r="AR864" s="68"/>
      <c r="AS864" s="68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5"/>
      <c r="BL864" s="95"/>
      <c r="BM864" s="95"/>
      <c r="BN864" s="95"/>
      <c r="BO864" s="95"/>
      <c r="BP864" s="95"/>
      <c r="BQ864" s="95"/>
      <c r="BR864" s="95"/>
      <c r="BS864" s="95"/>
      <c r="BT864" s="95"/>
      <c r="BU864" s="95"/>
      <c r="BV864" s="95"/>
      <c r="BW864" s="95"/>
      <c r="BX864" s="95"/>
      <c r="BY864" s="95"/>
      <c r="BZ864" s="95"/>
      <c r="CD864" s="95"/>
      <c r="CE864" s="95"/>
      <c r="CF864" s="95"/>
    </row>
    <row r="865" spans="1:84" s="43" customFormat="1" x14ac:dyDescent="0.25">
      <c r="A865" s="152"/>
      <c r="B865" s="152"/>
      <c r="C865" s="152"/>
      <c r="D865" s="152"/>
      <c r="E865" s="152"/>
      <c r="F865" s="62"/>
      <c r="G865" s="62"/>
      <c r="I865" s="152"/>
      <c r="K865" s="152"/>
      <c r="L865" s="152"/>
      <c r="M865" s="152"/>
      <c r="N865" s="152"/>
      <c r="O865" s="63"/>
      <c r="P865" s="152"/>
      <c r="Q865" s="152"/>
      <c r="S865" s="205"/>
      <c r="T865" s="205"/>
      <c r="U865" s="205"/>
      <c r="V865" s="39"/>
      <c r="W865" s="39"/>
      <c r="X865" s="39"/>
      <c r="Y865" s="39"/>
      <c r="AD865" s="191"/>
      <c r="AE865" s="191"/>
      <c r="AF865" s="260"/>
      <c r="AG865" s="191"/>
      <c r="AH865" s="191"/>
      <c r="AI865" s="260"/>
      <c r="AR865" s="68"/>
      <c r="AS865" s="68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5"/>
      <c r="BL865" s="95"/>
      <c r="BM865" s="95"/>
      <c r="BN865" s="95"/>
      <c r="BO865" s="95"/>
      <c r="BP865" s="95"/>
      <c r="BQ865" s="95"/>
      <c r="BR865" s="95"/>
      <c r="BS865" s="95"/>
      <c r="BT865" s="95"/>
      <c r="BU865" s="95"/>
      <c r="BV865" s="95"/>
      <c r="BW865" s="95"/>
      <c r="BX865" s="95"/>
      <c r="BY865" s="95"/>
      <c r="BZ865" s="95"/>
      <c r="CD865" s="95"/>
      <c r="CE865" s="95"/>
      <c r="CF865" s="95"/>
    </row>
    <row r="866" spans="1:84" s="43" customFormat="1" x14ac:dyDescent="0.25">
      <c r="A866" s="152"/>
      <c r="B866" s="152"/>
      <c r="C866" s="152"/>
      <c r="D866" s="152"/>
      <c r="E866" s="152"/>
      <c r="F866" s="62"/>
      <c r="G866" s="62"/>
      <c r="I866" s="152"/>
      <c r="K866" s="152"/>
      <c r="L866" s="152"/>
      <c r="M866" s="152"/>
      <c r="N866" s="152"/>
      <c r="O866" s="63"/>
      <c r="P866" s="152"/>
      <c r="Q866" s="152"/>
      <c r="S866" s="205"/>
      <c r="T866" s="205"/>
      <c r="U866" s="205"/>
      <c r="V866" s="39"/>
      <c r="W866" s="39"/>
      <c r="X866" s="39"/>
      <c r="Y866" s="39"/>
      <c r="AD866" s="191"/>
      <c r="AE866" s="191"/>
      <c r="AF866" s="260"/>
      <c r="AG866" s="191"/>
      <c r="AH866" s="191"/>
      <c r="AI866" s="260"/>
      <c r="AR866" s="68"/>
      <c r="AS866" s="68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5"/>
      <c r="BL866" s="95"/>
      <c r="BM866" s="95"/>
      <c r="BN866" s="95"/>
      <c r="BO866" s="95"/>
      <c r="BP866" s="95"/>
      <c r="BQ866" s="95"/>
      <c r="BR866" s="95"/>
      <c r="BS866" s="95"/>
      <c r="BT866" s="95"/>
      <c r="BU866" s="95"/>
      <c r="BV866" s="95"/>
      <c r="BW866" s="95"/>
      <c r="BX866" s="95"/>
      <c r="BY866" s="95"/>
      <c r="BZ866" s="95"/>
      <c r="CD866" s="95"/>
      <c r="CE866" s="95"/>
      <c r="CF866" s="95"/>
    </row>
    <row r="867" spans="1:84" s="43" customFormat="1" x14ac:dyDescent="0.25">
      <c r="A867" s="152"/>
      <c r="B867" s="152"/>
      <c r="C867" s="152"/>
      <c r="D867" s="152"/>
      <c r="E867" s="152"/>
      <c r="F867" s="62"/>
      <c r="G867" s="62"/>
      <c r="I867" s="152"/>
      <c r="K867" s="152"/>
      <c r="L867" s="152"/>
      <c r="M867" s="152"/>
      <c r="N867" s="152"/>
      <c r="O867" s="63"/>
      <c r="P867" s="152"/>
      <c r="Q867" s="152"/>
      <c r="S867" s="205"/>
      <c r="T867" s="205"/>
      <c r="U867" s="205"/>
      <c r="V867" s="39"/>
      <c r="W867" s="39"/>
      <c r="X867" s="39"/>
      <c r="Y867" s="39"/>
      <c r="AD867" s="191"/>
      <c r="AE867" s="191"/>
      <c r="AF867" s="260"/>
      <c r="AG867" s="191"/>
      <c r="AH867" s="191"/>
      <c r="AI867" s="260"/>
      <c r="AR867" s="68"/>
      <c r="AS867" s="68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5"/>
      <c r="BL867" s="95"/>
      <c r="BM867" s="95"/>
      <c r="BN867" s="95"/>
      <c r="BO867" s="95"/>
      <c r="BP867" s="95"/>
      <c r="BQ867" s="95"/>
      <c r="BR867" s="95"/>
      <c r="BS867" s="95"/>
      <c r="BT867" s="95"/>
      <c r="BU867" s="95"/>
      <c r="BV867" s="95"/>
      <c r="BW867" s="95"/>
      <c r="BX867" s="95"/>
      <c r="BY867" s="95"/>
      <c r="BZ867" s="95"/>
      <c r="CD867" s="95"/>
      <c r="CE867" s="95"/>
      <c r="CF867" s="95"/>
    </row>
    <row r="868" spans="1:84" s="43" customFormat="1" x14ac:dyDescent="0.25">
      <c r="A868" s="152"/>
      <c r="B868" s="152"/>
      <c r="C868" s="152"/>
      <c r="D868" s="152"/>
      <c r="E868" s="152"/>
      <c r="F868" s="62"/>
      <c r="G868" s="62"/>
      <c r="I868" s="152"/>
      <c r="K868" s="152"/>
      <c r="L868" s="152"/>
      <c r="M868" s="152"/>
      <c r="N868" s="152"/>
      <c r="O868" s="63"/>
      <c r="P868" s="152"/>
      <c r="Q868" s="152"/>
      <c r="S868" s="205"/>
      <c r="T868" s="205"/>
      <c r="U868" s="205"/>
      <c r="V868" s="39"/>
      <c r="W868" s="39"/>
      <c r="X868" s="39"/>
      <c r="Y868" s="39"/>
      <c r="AD868" s="191"/>
      <c r="AE868" s="191"/>
      <c r="AF868" s="260"/>
      <c r="AG868" s="191"/>
      <c r="AH868" s="191"/>
      <c r="AI868" s="260"/>
      <c r="AR868" s="68"/>
      <c r="AS868" s="68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5"/>
      <c r="BL868" s="95"/>
      <c r="BM868" s="95"/>
      <c r="BN868" s="95"/>
      <c r="BO868" s="95"/>
      <c r="BP868" s="95"/>
      <c r="BQ868" s="95"/>
      <c r="BR868" s="95"/>
      <c r="BS868" s="95"/>
      <c r="BT868" s="95"/>
      <c r="BU868" s="95"/>
      <c r="BV868" s="95"/>
      <c r="BW868" s="95"/>
      <c r="BX868" s="95"/>
      <c r="BY868" s="95"/>
      <c r="BZ868" s="95"/>
      <c r="CD868" s="95"/>
      <c r="CE868" s="95"/>
      <c r="CF868" s="95"/>
    </row>
    <row r="869" spans="1:84" s="43" customFormat="1" x14ac:dyDescent="0.25">
      <c r="A869" s="152"/>
      <c r="B869" s="152"/>
      <c r="C869" s="152"/>
      <c r="D869" s="152"/>
      <c r="E869" s="152"/>
      <c r="F869" s="62"/>
      <c r="G869" s="62"/>
      <c r="I869" s="152"/>
      <c r="K869" s="152"/>
      <c r="L869" s="152"/>
      <c r="M869" s="152"/>
      <c r="N869" s="152"/>
      <c r="O869" s="63"/>
      <c r="P869" s="152"/>
      <c r="Q869" s="152"/>
      <c r="S869" s="205"/>
      <c r="T869" s="205"/>
      <c r="U869" s="205"/>
      <c r="V869" s="39"/>
      <c r="W869" s="39"/>
      <c r="X869" s="39"/>
      <c r="Y869" s="39"/>
      <c r="AD869" s="191"/>
      <c r="AE869" s="191"/>
      <c r="AF869" s="260"/>
      <c r="AG869" s="191"/>
      <c r="AH869" s="191"/>
      <c r="AI869" s="260"/>
      <c r="AR869" s="68"/>
      <c r="AS869" s="68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5"/>
      <c r="BL869" s="95"/>
      <c r="BM869" s="95"/>
      <c r="BN869" s="95"/>
      <c r="BO869" s="95"/>
      <c r="BP869" s="95"/>
      <c r="BQ869" s="95"/>
      <c r="BR869" s="95"/>
      <c r="BS869" s="95"/>
      <c r="BT869" s="95"/>
      <c r="BU869" s="95"/>
      <c r="BV869" s="95"/>
      <c r="BW869" s="95"/>
      <c r="BX869" s="95"/>
      <c r="BY869" s="95"/>
      <c r="BZ869" s="95"/>
      <c r="CD869" s="95"/>
      <c r="CE869" s="95"/>
      <c r="CF869" s="95"/>
    </row>
    <row r="870" spans="1:84" s="43" customFormat="1" x14ac:dyDescent="0.25">
      <c r="A870" s="152"/>
      <c r="B870" s="152"/>
      <c r="C870" s="152"/>
      <c r="D870" s="152"/>
      <c r="E870" s="152"/>
      <c r="F870" s="62"/>
      <c r="G870" s="62"/>
      <c r="I870" s="152"/>
      <c r="K870" s="152"/>
      <c r="L870" s="152"/>
      <c r="M870" s="152"/>
      <c r="N870" s="152"/>
      <c r="O870" s="63"/>
      <c r="P870" s="152"/>
      <c r="Q870" s="152"/>
      <c r="S870" s="205"/>
      <c r="T870" s="205"/>
      <c r="U870" s="205"/>
      <c r="V870" s="39"/>
      <c r="W870" s="39"/>
      <c r="X870" s="39"/>
      <c r="Y870" s="39"/>
      <c r="AD870" s="191"/>
      <c r="AE870" s="191"/>
      <c r="AF870" s="260"/>
      <c r="AG870" s="191"/>
      <c r="AH870" s="191"/>
      <c r="AI870" s="260"/>
      <c r="AR870" s="68"/>
      <c r="AS870" s="68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5"/>
      <c r="BL870" s="95"/>
      <c r="BM870" s="95"/>
      <c r="BN870" s="95"/>
      <c r="BO870" s="95"/>
      <c r="BP870" s="95"/>
      <c r="BQ870" s="95"/>
      <c r="BR870" s="95"/>
      <c r="BS870" s="95"/>
      <c r="BT870" s="95"/>
      <c r="BU870" s="95"/>
      <c r="BV870" s="95"/>
      <c r="BW870" s="95"/>
      <c r="BX870" s="95"/>
      <c r="BY870" s="95"/>
      <c r="BZ870" s="95"/>
      <c r="CD870" s="95"/>
      <c r="CE870" s="95"/>
      <c r="CF870" s="95"/>
    </row>
    <row r="871" spans="1:84" s="43" customFormat="1" x14ac:dyDescent="0.25">
      <c r="A871" s="152"/>
      <c r="B871" s="152"/>
      <c r="C871" s="152"/>
      <c r="D871" s="152"/>
      <c r="E871" s="152"/>
      <c r="F871" s="62"/>
      <c r="G871" s="62"/>
      <c r="I871" s="152"/>
      <c r="K871" s="152"/>
      <c r="L871" s="152"/>
      <c r="M871" s="152"/>
      <c r="N871" s="152"/>
      <c r="O871" s="63"/>
      <c r="P871" s="152"/>
      <c r="Q871" s="152"/>
      <c r="S871" s="205"/>
      <c r="T871" s="205"/>
      <c r="U871" s="205"/>
      <c r="V871" s="39"/>
      <c r="W871" s="39"/>
      <c r="X871" s="39"/>
      <c r="Y871" s="39"/>
      <c r="AD871" s="191"/>
      <c r="AE871" s="191"/>
      <c r="AF871" s="260"/>
      <c r="AG871" s="191"/>
      <c r="AH871" s="191"/>
      <c r="AI871" s="260"/>
      <c r="AR871" s="68"/>
      <c r="AS871" s="68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5"/>
      <c r="BL871" s="95"/>
      <c r="BM871" s="95"/>
      <c r="BN871" s="95"/>
      <c r="BO871" s="95"/>
      <c r="BP871" s="95"/>
      <c r="BQ871" s="95"/>
      <c r="BR871" s="95"/>
      <c r="BS871" s="95"/>
      <c r="BT871" s="95"/>
      <c r="BU871" s="95"/>
      <c r="BV871" s="95"/>
      <c r="BW871" s="95"/>
      <c r="BX871" s="95"/>
      <c r="BY871" s="95"/>
      <c r="BZ871" s="95"/>
      <c r="CD871" s="95"/>
      <c r="CE871" s="95"/>
      <c r="CF871" s="95"/>
    </row>
    <row r="872" spans="1:84" s="43" customFormat="1" x14ac:dyDescent="0.25">
      <c r="A872" s="152"/>
      <c r="B872" s="152"/>
      <c r="C872" s="152"/>
      <c r="D872" s="152"/>
      <c r="E872" s="152"/>
      <c r="F872" s="62"/>
      <c r="G872" s="62"/>
      <c r="I872" s="152"/>
      <c r="K872" s="152"/>
      <c r="L872" s="152"/>
      <c r="M872" s="152"/>
      <c r="N872" s="152"/>
      <c r="O872" s="63"/>
      <c r="P872" s="152"/>
      <c r="Q872" s="152"/>
      <c r="S872" s="205"/>
      <c r="T872" s="205"/>
      <c r="U872" s="205"/>
      <c r="V872" s="39"/>
      <c r="W872" s="39"/>
      <c r="X872" s="39"/>
      <c r="Y872" s="39"/>
      <c r="AD872" s="191"/>
      <c r="AE872" s="191"/>
      <c r="AF872" s="260"/>
      <c r="AG872" s="191"/>
      <c r="AH872" s="191"/>
      <c r="AI872" s="260"/>
      <c r="AR872" s="68"/>
      <c r="AS872" s="68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5"/>
      <c r="BL872" s="95"/>
      <c r="BM872" s="95"/>
      <c r="BN872" s="95"/>
      <c r="BO872" s="95"/>
      <c r="BP872" s="95"/>
      <c r="BQ872" s="95"/>
      <c r="BR872" s="95"/>
      <c r="BS872" s="95"/>
      <c r="BT872" s="95"/>
      <c r="BU872" s="95"/>
      <c r="BV872" s="95"/>
      <c r="BW872" s="95"/>
      <c r="BX872" s="95"/>
      <c r="BY872" s="95"/>
      <c r="BZ872" s="95"/>
      <c r="CD872" s="95"/>
      <c r="CE872" s="95"/>
      <c r="CF872" s="95"/>
    </row>
    <row r="873" spans="1:84" s="43" customFormat="1" x14ac:dyDescent="0.25">
      <c r="A873" s="152"/>
      <c r="B873" s="152"/>
      <c r="C873" s="152"/>
      <c r="D873" s="152"/>
      <c r="E873" s="152"/>
      <c r="F873" s="62"/>
      <c r="G873" s="62"/>
      <c r="I873" s="152"/>
      <c r="K873" s="152"/>
      <c r="L873" s="152"/>
      <c r="M873" s="152"/>
      <c r="N873" s="152"/>
      <c r="O873" s="63"/>
      <c r="P873" s="152"/>
      <c r="Q873" s="152"/>
      <c r="S873" s="205"/>
      <c r="T873" s="205"/>
      <c r="U873" s="205"/>
      <c r="V873" s="39"/>
      <c r="W873" s="39"/>
      <c r="X873" s="39"/>
      <c r="Y873" s="39"/>
      <c r="AD873" s="191"/>
      <c r="AE873" s="191"/>
      <c r="AF873" s="260"/>
      <c r="AG873" s="191"/>
      <c r="AH873" s="191"/>
      <c r="AI873" s="260"/>
      <c r="AR873" s="68"/>
      <c r="AS873" s="68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5"/>
      <c r="BL873" s="95"/>
      <c r="BM873" s="95"/>
      <c r="BN873" s="95"/>
      <c r="BO873" s="95"/>
      <c r="BP873" s="95"/>
      <c r="BQ873" s="95"/>
      <c r="BR873" s="95"/>
      <c r="BS873" s="95"/>
      <c r="BT873" s="95"/>
      <c r="BU873" s="95"/>
      <c r="BV873" s="95"/>
      <c r="BW873" s="95"/>
      <c r="BX873" s="95"/>
      <c r="BY873" s="95"/>
      <c r="BZ873" s="95"/>
      <c r="CD873" s="95"/>
      <c r="CE873" s="95"/>
      <c r="CF873" s="95"/>
    </row>
    <row r="874" spans="1:84" s="43" customFormat="1" x14ac:dyDescent="0.25">
      <c r="A874" s="152"/>
      <c r="B874" s="152"/>
      <c r="C874" s="152"/>
      <c r="D874" s="152"/>
      <c r="E874" s="152"/>
      <c r="F874" s="62"/>
      <c r="G874" s="62"/>
      <c r="I874" s="152"/>
      <c r="K874" s="152"/>
      <c r="L874" s="152"/>
      <c r="M874" s="152"/>
      <c r="N874" s="152"/>
      <c r="O874" s="63"/>
      <c r="P874" s="152"/>
      <c r="Q874" s="152"/>
      <c r="S874" s="205"/>
      <c r="T874" s="205"/>
      <c r="U874" s="205"/>
      <c r="V874" s="39"/>
      <c r="W874" s="39"/>
      <c r="X874" s="39"/>
      <c r="Y874" s="39"/>
      <c r="AD874" s="191"/>
      <c r="AE874" s="191"/>
      <c r="AF874" s="260"/>
      <c r="AG874" s="191"/>
      <c r="AH874" s="191"/>
      <c r="AI874" s="260"/>
      <c r="AR874" s="68"/>
      <c r="AS874" s="68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5"/>
      <c r="BL874" s="95"/>
      <c r="BM874" s="95"/>
      <c r="BN874" s="95"/>
      <c r="BO874" s="95"/>
      <c r="BP874" s="95"/>
      <c r="BQ874" s="95"/>
      <c r="BR874" s="95"/>
      <c r="BS874" s="95"/>
      <c r="BT874" s="95"/>
      <c r="BU874" s="95"/>
      <c r="BV874" s="95"/>
      <c r="BW874" s="95"/>
      <c r="BX874" s="95"/>
      <c r="BY874" s="95"/>
      <c r="BZ874" s="95"/>
      <c r="CD874" s="95"/>
      <c r="CE874" s="95"/>
      <c r="CF874" s="95"/>
    </row>
    <row r="875" spans="1:84" s="43" customFormat="1" x14ac:dyDescent="0.25">
      <c r="A875" s="152"/>
      <c r="B875" s="152"/>
      <c r="C875" s="152"/>
      <c r="D875" s="152"/>
      <c r="E875" s="152"/>
      <c r="F875" s="62"/>
      <c r="G875" s="62"/>
      <c r="I875" s="152"/>
      <c r="K875" s="152"/>
      <c r="L875" s="152"/>
      <c r="M875" s="152"/>
      <c r="N875" s="152"/>
      <c r="O875" s="63"/>
      <c r="P875" s="152"/>
      <c r="Q875" s="152"/>
      <c r="S875" s="205"/>
      <c r="T875" s="205"/>
      <c r="U875" s="205"/>
      <c r="V875" s="39"/>
      <c r="W875" s="39"/>
      <c r="X875" s="39"/>
      <c r="Y875" s="39"/>
      <c r="AD875" s="191"/>
      <c r="AE875" s="191"/>
      <c r="AF875" s="260"/>
      <c r="AG875" s="191"/>
      <c r="AH875" s="191"/>
      <c r="AI875" s="260"/>
      <c r="AR875" s="68"/>
      <c r="AS875" s="68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5"/>
      <c r="BL875" s="95"/>
      <c r="BM875" s="95"/>
      <c r="BN875" s="95"/>
      <c r="BO875" s="95"/>
      <c r="BP875" s="95"/>
      <c r="BQ875" s="95"/>
      <c r="BR875" s="95"/>
      <c r="BS875" s="95"/>
      <c r="BT875" s="95"/>
      <c r="BU875" s="95"/>
      <c r="BV875" s="95"/>
      <c r="BW875" s="95"/>
      <c r="BX875" s="95"/>
      <c r="BY875" s="95"/>
      <c r="BZ875" s="95"/>
      <c r="CD875" s="95"/>
      <c r="CE875" s="95"/>
      <c r="CF875" s="95"/>
    </row>
    <row r="876" spans="1:84" s="43" customFormat="1" x14ac:dyDescent="0.25">
      <c r="A876" s="152"/>
      <c r="B876" s="152"/>
      <c r="C876" s="152"/>
      <c r="D876" s="152"/>
      <c r="E876" s="152"/>
      <c r="F876" s="62"/>
      <c r="G876" s="62"/>
      <c r="I876" s="152"/>
      <c r="K876" s="152"/>
      <c r="L876" s="152"/>
      <c r="M876" s="152"/>
      <c r="N876" s="152"/>
      <c r="O876" s="63"/>
      <c r="P876" s="152"/>
      <c r="Q876" s="152"/>
      <c r="S876" s="205"/>
      <c r="T876" s="205"/>
      <c r="U876" s="205"/>
      <c r="V876" s="39"/>
      <c r="W876" s="39"/>
      <c r="X876" s="39"/>
      <c r="Y876" s="39"/>
      <c r="AD876" s="191"/>
      <c r="AE876" s="191"/>
      <c r="AF876" s="260"/>
      <c r="AG876" s="191"/>
      <c r="AH876" s="191"/>
      <c r="AI876" s="260"/>
      <c r="AR876" s="68"/>
      <c r="AS876" s="68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5"/>
      <c r="BL876" s="95"/>
      <c r="BM876" s="95"/>
      <c r="BN876" s="95"/>
      <c r="BO876" s="95"/>
      <c r="BP876" s="95"/>
      <c r="BQ876" s="95"/>
      <c r="BR876" s="95"/>
      <c r="BS876" s="95"/>
      <c r="BT876" s="95"/>
      <c r="BU876" s="95"/>
      <c r="BV876" s="95"/>
      <c r="BW876" s="95"/>
      <c r="BX876" s="95"/>
      <c r="BY876" s="95"/>
      <c r="BZ876" s="95"/>
      <c r="CD876" s="95"/>
      <c r="CE876" s="95"/>
      <c r="CF876" s="95"/>
    </row>
    <row r="877" spans="1:84" s="43" customFormat="1" x14ac:dyDescent="0.25">
      <c r="A877" s="152"/>
      <c r="B877" s="152"/>
      <c r="C877" s="152"/>
      <c r="D877" s="152"/>
      <c r="E877" s="152"/>
      <c r="F877" s="62"/>
      <c r="G877" s="62"/>
      <c r="I877" s="152"/>
      <c r="K877" s="152"/>
      <c r="L877" s="152"/>
      <c r="M877" s="152"/>
      <c r="N877" s="152"/>
      <c r="O877" s="63"/>
      <c r="P877" s="152"/>
      <c r="Q877" s="152"/>
      <c r="S877" s="205"/>
      <c r="T877" s="205"/>
      <c r="U877" s="205"/>
      <c r="V877" s="39"/>
      <c r="W877" s="39"/>
      <c r="X877" s="39"/>
      <c r="Y877" s="39"/>
      <c r="AD877" s="191"/>
      <c r="AE877" s="191"/>
      <c r="AF877" s="260"/>
      <c r="AG877" s="191"/>
      <c r="AH877" s="191"/>
      <c r="AI877" s="260"/>
      <c r="AR877" s="68"/>
      <c r="AS877" s="68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5"/>
      <c r="BL877" s="95"/>
      <c r="BM877" s="95"/>
      <c r="BN877" s="95"/>
      <c r="BO877" s="95"/>
      <c r="BP877" s="95"/>
      <c r="BQ877" s="95"/>
      <c r="BR877" s="95"/>
      <c r="BS877" s="95"/>
      <c r="BT877" s="95"/>
      <c r="BU877" s="95"/>
      <c r="BV877" s="95"/>
      <c r="BW877" s="95"/>
      <c r="BX877" s="95"/>
      <c r="BY877" s="95"/>
      <c r="BZ877" s="95"/>
      <c r="CD877" s="95"/>
      <c r="CE877" s="95"/>
      <c r="CF877" s="95"/>
    </row>
    <row r="878" spans="1:84" s="43" customFormat="1" x14ac:dyDescent="0.25">
      <c r="A878" s="152"/>
      <c r="B878" s="152"/>
      <c r="C878" s="152"/>
      <c r="D878" s="152"/>
      <c r="E878" s="152"/>
      <c r="F878" s="62"/>
      <c r="G878" s="62"/>
      <c r="I878" s="152"/>
      <c r="K878" s="152"/>
      <c r="L878" s="152"/>
      <c r="M878" s="152"/>
      <c r="N878" s="152"/>
      <c r="O878" s="63"/>
      <c r="P878" s="152"/>
      <c r="Q878" s="152"/>
      <c r="S878" s="205"/>
      <c r="T878" s="205"/>
      <c r="U878" s="205"/>
      <c r="V878" s="39"/>
      <c r="W878" s="39"/>
      <c r="X878" s="39"/>
      <c r="Y878" s="39"/>
      <c r="AD878" s="191"/>
      <c r="AE878" s="191"/>
      <c r="AF878" s="260"/>
      <c r="AG878" s="191"/>
      <c r="AH878" s="191"/>
      <c r="AI878" s="260"/>
      <c r="AR878" s="68"/>
      <c r="AS878" s="68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5"/>
      <c r="BL878" s="95"/>
      <c r="BM878" s="95"/>
      <c r="BN878" s="95"/>
      <c r="BO878" s="95"/>
      <c r="BP878" s="95"/>
      <c r="BQ878" s="95"/>
      <c r="BR878" s="95"/>
      <c r="BS878" s="95"/>
      <c r="BT878" s="95"/>
      <c r="BU878" s="95"/>
      <c r="BV878" s="95"/>
      <c r="BW878" s="95"/>
      <c r="BX878" s="95"/>
      <c r="BY878" s="95"/>
      <c r="BZ878" s="95"/>
      <c r="CD878" s="95"/>
      <c r="CE878" s="95"/>
      <c r="CF878" s="95"/>
    </row>
    <row r="879" spans="1:84" s="43" customFormat="1" x14ac:dyDescent="0.25">
      <c r="A879" s="152"/>
      <c r="B879" s="152"/>
      <c r="C879" s="152"/>
      <c r="D879" s="152"/>
      <c r="E879" s="152"/>
      <c r="F879" s="62"/>
      <c r="G879" s="62"/>
      <c r="I879" s="152"/>
      <c r="K879" s="152"/>
      <c r="L879" s="152"/>
      <c r="M879" s="152"/>
      <c r="N879" s="152"/>
      <c r="O879" s="63"/>
      <c r="P879" s="152"/>
      <c r="Q879" s="152"/>
      <c r="S879" s="205"/>
      <c r="T879" s="205"/>
      <c r="U879" s="205"/>
      <c r="V879" s="39"/>
      <c r="W879" s="39"/>
      <c r="X879" s="39"/>
      <c r="Y879" s="39"/>
      <c r="AD879" s="191"/>
      <c r="AE879" s="191"/>
      <c r="AF879" s="260"/>
      <c r="AG879" s="191"/>
      <c r="AH879" s="191"/>
      <c r="AI879" s="260"/>
      <c r="AR879" s="68"/>
      <c r="AS879" s="68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5"/>
      <c r="BL879" s="95"/>
      <c r="BM879" s="95"/>
      <c r="BN879" s="95"/>
      <c r="BO879" s="95"/>
      <c r="BP879" s="95"/>
      <c r="BQ879" s="95"/>
      <c r="BR879" s="95"/>
      <c r="BS879" s="95"/>
      <c r="BT879" s="95"/>
      <c r="BU879" s="95"/>
      <c r="BV879" s="95"/>
      <c r="BW879" s="95"/>
      <c r="BX879" s="95"/>
      <c r="BY879" s="95"/>
      <c r="BZ879" s="95"/>
      <c r="CD879" s="95"/>
      <c r="CE879" s="95"/>
      <c r="CF879" s="95"/>
    </row>
    <row r="880" spans="1:84" s="43" customFormat="1" x14ac:dyDescent="0.25">
      <c r="A880" s="152"/>
      <c r="B880" s="152"/>
      <c r="C880" s="152"/>
      <c r="D880" s="152"/>
      <c r="E880" s="152"/>
      <c r="F880" s="62"/>
      <c r="G880" s="62"/>
      <c r="I880" s="152"/>
      <c r="K880" s="152"/>
      <c r="L880" s="152"/>
      <c r="M880" s="152"/>
      <c r="N880" s="152"/>
      <c r="O880" s="63"/>
      <c r="P880" s="152"/>
      <c r="Q880" s="152"/>
      <c r="S880" s="205"/>
      <c r="T880" s="205"/>
      <c r="U880" s="205"/>
      <c r="V880" s="39"/>
      <c r="W880" s="39"/>
      <c r="X880" s="39"/>
      <c r="Y880" s="39"/>
      <c r="AD880" s="191"/>
      <c r="AE880" s="191"/>
      <c r="AF880" s="260"/>
      <c r="AG880" s="191"/>
      <c r="AH880" s="191"/>
      <c r="AI880" s="260"/>
      <c r="AR880" s="68"/>
      <c r="AS880" s="68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5"/>
      <c r="BL880" s="95"/>
      <c r="BM880" s="95"/>
      <c r="BN880" s="95"/>
      <c r="BO880" s="95"/>
      <c r="BP880" s="95"/>
      <c r="BQ880" s="95"/>
      <c r="BR880" s="95"/>
      <c r="BS880" s="95"/>
      <c r="BT880" s="95"/>
      <c r="BU880" s="95"/>
      <c r="BV880" s="95"/>
      <c r="BW880" s="95"/>
      <c r="BX880" s="95"/>
      <c r="BY880" s="95"/>
      <c r="BZ880" s="95"/>
      <c r="CD880" s="95"/>
      <c r="CE880" s="95"/>
      <c r="CF880" s="95"/>
    </row>
    <row r="881" spans="1:84" s="43" customFormat="1" x14ac:dyDescent="0.25">
      <c r="A881" s="152"/>
      <c r="B881" s="152"/>
      <c r="C881" s="152"/>
      <c r="D881" s="152"/>
      <c r="E881" s="152"/>
      <c r="F881" s="62"/>
      <c r="G881" s="62"/>
      <c r="I881" s="152"/>
      <c r="K881" s="152"/>
      <c r="L881" s="152"/>
      <c r="M881" s="152"/>
      <c r="N881" s="152"/>
      <c r="O881" s="63"/>
      <c r="P881" s="152"/>
      <c r="Q881" s="152"/>
      <c r="S881" s="205"/>
      <c r="T881" s="205"/>
      <c r="U881" s="205"/>
      <c r="V881" s="39"/>
      <c r="W881" s="39"/>
      <c r="X881" s="39"/>
      <c r="Y881" s="39"/>
      <c r="AD881" s="191"/>
      <c r="AE881" s="191"/>
      <c r="AF881" s="260"/>
      <c r="AG881" s="191"/>
      <c r="AH881" s="191"/>
      <c r="AI881" s="260"/>
      <c r="AR881" s="68"/>
      <c r="AS881" s="68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5"/>
      <c r="BL881" s="95"/>
      <c r="BM881" s="95"/>
      <c r="BN881" s="95"/>
      <c r="BO881" s="95"/>
      <c r="BP881" s="95"/>
      <c r="BQ881" s="95"/>
      <c r="BR881" s="95"/>
      <c r="BS881" s="95"/>
      <c r="BT881" s="95"/>
      <c r="BU881" s="95"/>
      <c r="BV881" s="95"/>
      <c r="BW881" s="95"/>
      <c r="BX881" s="95"/>
      <c r="BY881" s="95"/>
      <c r="BZ881" s="95"/>
      <c r="CD881" s="95"/>
      <c r="CE881" s="95"/>
      <c r="CF881" s="95"/>
    </row>
    <row r="882" spans="1:84" s="43" customFormat="1" x14ac:dyDescent="0.25">
      <c r="A882" s="152"/>
      <c r="B882" s="152"/>
      <c r="C882" s="152"/>
      <c r="D882" s="152"/>
      <c r="E882" s="152"/>
      <c r="F882" s="62"/>
      <c r="G882" s="62"/>
      <c r="I882" s="152"/>
      <c r="K882" s="152"/>
      <c r="L882" s="152"/>
      <c r="M882" s="152"/>
      <c r="N882" s="152"/>
      <c r="O882" s="63"/>
      <c r="P882" s="152"/>
      <c r="Q882" s="152"/>
      <c r="S882" s="205"/>
      <c r="T882" s="205"/>
      <c r="U882" s="205"/>
      <c r="V882" s="39"/>
      <c r="W882" s="39"/>
      <c r="X882" s="39"/>
      <c r="Y882" s="39"/>
      <c r="AD882" s="191"/>
      <c r="AE882" s="191"/>
      <c r="AF882" s="260"/>
      <c r="AG882" s="191"/>
      <c r="AH882" s="191"/>
      <c r="AI882" s="260"/>
      <c r="AR882" s="68"/>
      <c r="AS882" s="68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5"/>
      <c r="BL882" s="95"/>
      <c r="BM882" s="95"/>
      <c r="BN882" s="95"/>
      <c r="BO882" s="95"/>
      <c r="BP882" s="95"/>
      <c r="BQ882" s="95"/>
      <c r="BR882" s="95"/>
      <c r="BS882" s="95"/>
      <c r="BT882" s="95"/>
      <c r="BU882" s="95"/>
      <c r="BV882" s="95"/>
      <c r="BW882" s="95"/>
      <c r="BX882" s="95"/>
      <c r="BY882" s="95"/>
      <c r="BZ882" s="95"/>
      <c r="CD882" s="95"/>
      <c r="CE882" s="95"/>
      <c r="CF882" s="95"/>
    </row>
    <row r="883" spans="1:84" s="43" customFormat="1" x14ac:dyDescent="0.25">
      <c r="A883" s="152"/>
      <c r="B883" s="152"/>
      <c r="C883" s="152"/>
      <c r="D883" s="152"/>
      <c r="E883" s="152"/>
      <c r="F883" s="62"/>
      <c r="G883" s="62"/>
      <c r="I883" s="152"/>
      <c r="K883" s="152"/>
      <c r="L883" s="152"/>
      <c r="M883" s="152"/>
      <c r="N883" s="152"/>
      <c r="O883" s="63"/>
      <c r="P883" s="152"/>
      <c r="Q883" s="152"/>
      <c r="S883" s="205"/>
      <c r="T883" s="205"/>
      <c r="U883" s="205"/>
      <c r="V883" s="39"/>
      <c r="W883" s="39"/>
      <c r="X883" s="39"/>
      <c r="Y883" s="39"/>
      <c r="AD883" s="191"/>
      <c r="AE883" s="191"/>
      <c r="AF883" s="260"/>
      <c r="AG883" s="191"/>
      <c r="AH883" s="191"/>
      <c r="AI883" s="260"/>
      <c r="AR883" s="68"/>
      <c r="AS883" s="68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5"/>
      <c r="BL883" s="95"/>
      <c r="BM883" s="95"/>
      <c r="BN883" s="95"/>
      <c r="BO883" s="95"/>
      <c r="BP883" s="95"/>
      <c r="BQ883" s="95"/>
      <c r="BR883" s="95"/>
      <c r="BS883" s="95"/>
      <c r="BT883" s="95"/>
      <c r="BU883" s="95"/>
      <c r="BV883" s="95"/>
      <c r="BW883" s="95"/>
      <c r="BX883" s="95"/>
      <c r="BY883" s="95"/>
      <c r="BZ883" s="95"/>
      <c r="CD883" s="95"/>
      <c r="CE883" s="95"/>
      <c r="CF883" s="95"/>
    </row>
    <row r="884" spans="1:84" s="43" customFormat="1" x14ac:dyDescent="0.25">
      <c r="A884" s="152"/>
      <c r="B884" s="152"/>
      <c r="C884" s="152"/>
      <c r="D884" s="152"/>
      <c r="E884" s="152"/>
      <c r="F884" s="62"/>
      <c r="G884" s="62"/>
      <c r="I884" s="152"/>
      <c r="K884" s="152"/>
      <c r="L884" s="152"/>
      <c r="M884" s="152"/>
      <c r="N884" s="152"/>
      <c r="O884" s="63"/>
      <c r="P884" s="152"/>
      <c r="Q884" s="152"/>
      <c r="S884" s="205"/>
      <c r="T884" s="205"/>
      <c r="U884" s="205"/>
      <c r="V884" s="39"/>
      <c r="W884" s="39"/>
      <c r="X884" s="39"/>
      <c r="Y884" s="39"/>
      <c r="AD884" s="191"/>
      <c r="AE884" s="191"/>
      <c r="AF884" s="260"/>
      <c r="AG884" s="191"/>
      <c r="AH884" s="191"/>
      <c r="AI884" s="260"/>
      <c r="AR884" s="68"/>
      <c r="AS884" s="68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5"/>
      <c r="BL884" s="95"/>
      <c r="BM884" s="95"/>
      <c r="BN884" s="95"/>
      <c r="BO884" s="95"/>
      <c r="BP884" s="95"/>
      <c r="BQ884" s="95"/>
      <c r="BR884" s="95"/>
      <c r="BS884" s="95"/>
      <c r="BT884" s="95"/>
      <c r="BU884" s="95"/>
      <c r="BV884" s="95"/>
      <c r="BW884" s="95"/>
      <c r="BX884" s="95"/>
      <c r="BY884" s="95"/>
      <c r="BZ884" s="95"/>
      <c r="CD884" s="95"/>
      <c r="CE884" s="95"/>
      <c r="CF884" s="95"/>
    </row>
    <row r="885" spans="1:84" s="43" customFormat="1" x14ac:dyDescent="0.25">
      <c r="A885" s="152"/>
      <c r="B885" s="152"/>
      <c r="C885" s="152"/>
      <c r="D885" s="152"/>
      <c r="E885" s="152"/>
      <c r="F885" s="62"/>
      <c r="G885" s="62"/>
      <c r="I885" s="152"/>
      <c r="K885" s="152"/>
      <c r="L885" s="152"/>
      <c r="M885" s="152"/>
      <c r="N885" s="152"/>
      <c r="O885" s="63"/>
      <c r="P885" s="152"/>
      <c r="Q885" s="152"/>
      <c r="S885" s="205"/>
      <c r="T885" s="205"/>
      <c r="U885" s="205"/>
      <c r="V885" s="39"/>
      <c r="W885" s="39"/>
      <c r="X885" s="39"/>
      <c r="Y885" s="39"/>
      <c r="AD885" s="191"/>
      <c r="AE885" s="191"/>
      <c r="AF885" s="260"/>
      <c r="AG885" s="191"/>
      <c r="AH885" s="191"/>
      <c r="AI885" s="260"/>
      <c r="AR885" s="68"/>
      <c r="AS885" s="68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5"/>
      <c r="BL885" s="95"/>
      <c r="BM885" s="95"/>
      <c r="BN885" s="95"/>
      <c r="BO885" s="95"/>
      <c r="BP885" s="95"/>
      <c r="BQ885" s="95"/>
      <c r="BR885" s="95"/>
      <c r="BS885" s="95"/>
      <c r="BT885" s="95"/>
      <c r="BU885" s="95"/>
      <c r="BV885" s="95"/>
      <c r="BW885" s="95"/>
      <c r="BX885" s="95"/>
      <c r="BY885" s="95"/>
      <c r="BZ885" s="95"/>
      <c r="CD885" s="95"/>
      <c r="CE885" s="95"/>
      <c r="CF885" s="95"/>
    </row>
    <row r="886" spans="1:84" s="43" customFormat="1" x14ac:dyDescent="0.25">
      <c r="A886" s="152"/>
      <c r="B886" s="152"/>
      <c r="C886" s="152"/>
      <c r="D886" s="152"/>
      <c r="E886" s="152"/>
      <c r="F886" s="62"/>
      <c r="G886" s="62"/>
      <c r="I886" s="152"/>
      <c r="K886" s="152"/>
      <c r="L886" s="152"/>
      <c r="M886" s="152"/>
      <c r="N886" s="152"/>
      <c r="O886" s="63"/>
      <c r="P886" s="152"/>
      <c r="Q886" s="152"/>
      <c r="S886" s="205"/>
      <c r="T886" s="205"/>
      <c r="U886" s="205"/>
      <c r="V886" s="39"/>
      <c r="W886" s="39"/>
      <c r="X886" s="39"/>
      <c r="Y886" s="39"/>
      <c r="AD886" s="191"/>
      <c r="AE886" s="191"/>
      <c r="AF886" s="260"/>
      <c r="AG886" s="191"/>
      <c r="AH886" s="191"/>
      <c r="AI886" s="260"/>
      <c r="AR886" s="68"/>
      <c r="AS886" s="68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5"/>
      <c r="BL886" s="95"/>
      <c r="BM886" s="95"/>
      <c r="BN886" s="95"/>
      <c r="BO886" s="95"/>
      <c r="BP886" s="95"/>
      <c r="BQ886" s="95"/>
      <c r="BR886" s="95"/>
      <c r="BS886" s="95"/>
      <c r="BT886" s="95"/>
      <c r="BU886" s="95"/>
      <c r="BV886" s="95"/>
      <c r="BW886" s="95"/>
      <c r="BX886" s="95"/>
      <c r="BY886" s="95"/>
      <c r="BZ886" s="95"/>
      <c r="CD886" s="95"/>
      <c r="CE886" s="95"/>
      <c r="CF886" s="95"/>
    </row>
    <row r="887" spans="1:84" s="43" customFormat="1" x14ac:dyDescent="0.25">
      <c r="A887" s="152"/>
      <c r="B887" s="152"/>
      <c r="C887" s="152"/>
      <c r="D887" s="152"/>
      <c r="E887" s="152"/>
      <c r="F887" s="62"/>
      <c r="G887" s="62"/>
      <c r="I887" s="152"/>
      <c r="K887" s="152"/>
      <c r="L887" s="152"/>
      <c r="M887" s="152"/>
      <c r="N887" s="152"/>
      <c r="O887" s="63"/>
      <c r="P887" s="152"/>
      <c r="Q887" s="152"/>
      <c r="S887" s="205"/>
      <c r="T887" s="205"/>
      <c r="U887" s="205"/>
      <c r="V887" s="39"/>
      <c r="W887" s="39"/>
      <c r="X887" s="39"/>
      <c r="Y887" s="39"/>
      <c r="AD887" s="191"/>
      <c r="AE887" s="191"/>
      <c r="AF887" s="260"/>
      <c r="AG887" s="191"/>
      <c r="AH887" s="191"/>
      <c r="AI887" s="260"/>
      <c r="AR887" s="68"/>
      <c r="AS887" s="68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5"/>
      <c r="BL887" s="95"/>
      <c r="BM887" s="95"/>
      <c r="BN887" s="95"/>
      <c r="BO887" s="95"/>
      <c r="BP887" s="95"/>
      <c r="BQ887" s="95"/>
      <c r="BR887" s="95"/>
      <c r="BS887" s="95"/>
      <c r="BT887" s="95"/>
      <c r="BU887" s="95"/>
      <c r="BV887" s="95"/>
      <c r="BW887" s="95"/>
      <c r="BX887" s="95"/>
      <c r="BY887" s="95"/>
      <c r="BZ887" s="95"/>
      <c r="CD887" s="95"/>
      <c r="CE887" s="95"/>
      <c r="CF887" s="95"/>
    </row>
    <row r="888" spans="1:84" s="43" customFormat="1" x14ac:dyDescent="0.25">
      <c r="A888" s="152"/>
      <c r="B888" s="152"/>
      <c r="C888" s="152"/>
      <c r="D888" s="152"/>
      <c r="E888" s="152"/>
      <c r="F888" s="62"/>
      <c r="G888" s="62"/>
      <c r="I888" s="152"/>
      <c r="K888" s="152"/>
      <c r="L888" s="152"/>
      <c r="M888" s="152"/>
      <c r="N888" s="152"/>
      <c r="O888" s="63"/>
      <c r="P888" s="152"/>
      <c r="Q888" s="152"/>
      <c r="S888" s="205"/>
      <c r="T888" s="205"/>
      <c r="U888" s="205"/>
      <c r="V888" s="39"/>
      <c r="W888" s="39"/>
      <c r="X888" s="39"/>
      <c r="Y888" s="39"/>
      <c r="AD888" s="191"/>
      <c r="AE888" s="191"/>
      <c r="AF888" s="260"/>
      <c r="AG888" s="191"/>
      <c r="AH888" s="191"/>
      <c r="AI888" s="260"/>
      <c r="AR888" s="68"/>
      <c r="AS888" s="68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5"/>
      <c r="BL888" s="95"/>
      <c r="BM888" s="95"/>
      <c r="BN888" s="95"/>
      <c r="BO888" s="95"/>
      <c r="BP888" s="95"/>
      <c r="BQ888" s="95"/>
      <c r="BR888" s="95"/>
      <c r="BS888" s="95"/>
      <c r="BT888" s="95"/>
      <c r="BU888" s="95"/>
      <c r="BV888" s="95"/>
      <c r="BW888" s="95"/>
      <c r="BX888" s="95"/>
      <c r="BY888" s="95"/>
      <c r="BZ888" s="95"/>
      <c r="CD888" s="95"/>
      <c r="CE888" s="95"/>
      <c r="CF888" s="95"/>
    </row>
    <row r="889" spans="1:84" s="43" customFormat="1" x14ac:dyDescent="0.25">
      <c r="A889" s="152"/>
      <c r="B889" s="152"/>
      <c r="C889" s="152"/>
      <c r="D889" s="152"/>
      <c r="E889" s="152"/>
      <c r="F889" s="62"/>
      <c r="G889" s="62"/>
      <c r="I889" s="152"/>
      <c r="K889" s="152"/>
      <c r="L889" s="152"/>
      <c r="M889" s="152"/>
      <c r="N889" s="152"/>
      <c r="O889" s="63"/>
      <c r="P889" s="152"/>
      <c r="Q889" s="152"/>
      <c r="S889" s="205"/>
      <c r="T889" s="205"/>
      <c r="U889" s="205"/>
      <c r="V889" s="39"/>
      <c r="W889" s="39"/>
      <c r="X889" s="39"/>
      <c r="Y889" s="39"/>
      <c r="AD889" s="191"/>
      <c r="AE889" s="191"/>
      <c r="AF889" s="260"/>
      <c r="AG889" s="191"/>
      <c r="AH889" s="191"/>
      <c r="AI889" s="260"/>
      <c r="AR889" s="68"/>
      <c r="AS889" s="68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5"/>
      <c r="BL889" s="95"/>
      <c r="BM889" s="95"/>
      <c r="BN889" s="95"/>
      <c r="BO889" s="95"/>
      <c r="BP889" s="95"/>
      <c r="BQ889" s="95"/>
      <c r="BR889" s="95"/>
      <c r="BS889" s="95"/>
      <c r="BT889" s="95"/>
      <c r="BU889" s="95"/>
      <c r="BV889" s="95"/>
      <c r="BW889" s="95"/>
      <c r="BX889" s="95"/>
      <c r="BY889" s="95"/>
      <c r="BZ889" s="95"/>
      <c r="CD889" s="95"/>
      <c r="CE889" s="95"/>
      <c r="CF889" s="95"/>
    </row>
    <row r="890" spans="1:84" s="43" customFormat="1" x14ac:dyDescent="0.25">
      <c r="A890" s="152"/>
      <c r="B890" s="152"/>
      <c r="C890" s="152"/>
      <c r="D890" s="152"/>
      <c r="E890" s="152"/>
      <c r="F890" s="62"/>
      <c r="G890" s="62"/>
      <c r="I890" s="152"/>
      <c r="K890" s="152"/>
      <c r="L890" s="152"/>
      <c r="M890" s="152"/>
      <c r="N890" s="152"/>
      <c r="O890" s="63"/>
      <c r="P890" s="152"/>
      <c r="Q890" s="152"/>
      <c r="S890" s="205"/>
      <c r="T890" s="205"/>
      <c r="U890" s="205"/>
      <c r="V890" s="39"/>
      <c r="W890" s="39"/>
      <c r="X890" s="39"/>
      <c r="Y890" s="39"/>
      <c r="AD890" s="191"/>
      <c r="AE890" s="191"/>
      <c r="AF890" s="260"/>
      <c r="AG890" s="191"/>
      <c r="AH890" s="191"/>
      <c r="AI890" s="260"/>
      <c r="AR890" s="68"/>
      <c r="AS890" s="68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5"/>
      <c r="BL890" s="95"/>
      <c r="BM890" s="95"/>
      <c r="BN890" s="95"/>
      <c r="BO890" s="95"/>
      <c r="BP890" s="95"/>
      <c r="BQ890" s="95"/>
      <c r="BR890" s="95"/>
      <c r="BS890" s="95"/>
      <c r="BT890" s="95"/>
      <c r="BU890" s="95"/>
      <c r="BV890" s="95"/>
      <c r="BW890" s="95"/>
      <c r="BX890" s="95"/>
      <c r="BY890" s="95"/>
      <c r="BZ890" s="95"/>
      <c r="CD890" s="95"/>
      <c r="CE890" s="95"/>
      <c r="CF890" s="95"/>
    </row>
    <row r="891" spans="1:84" s="43" customFormat="1" x14ac:dyDescent="0.25">
      <c r="A891" s="152"/>
      <c r="B891" s="152"/>
      <c r="C891" s="152"/>
      <c r="D891" s="152"/>
      <c r="E891" s="152"/>
      <c r="F891" s="62"/>
      <c r="G891" s="62"/>
      <c r="I891" s="152"/>
      <c r="K891" s="152"/>
      <c r="L891" s="152"/>
      <c r="M891" s="152"/>
      <c r="N891" s="152"/>
      <c r="O891" s="63"/>
      <c r="P891" s="152"/>
      <c r="Q891" s="152"/>
      <c r="S891" s="205"/>
      <c r="T891" s="205"/>
      <c r="U891" s="205"/>
      <c r="V891" s="39"/>
      <c r="W891" s="39"/>
      <c r="X891" s="39"/>
      <c r="Y891" s="39"/>
      <c r="AD891" s="191"/>
      <c r="AE891" s="191"/>
      <c r="AF891" s="260"/>
      <c r="AG891" s="191"/>
      <c r="AH891" s="191"/>
      <c r="AI891" s="260"/>
      <c r="AR891" s="68"/>
      <c r="AS891" s="68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5"/>
      <c r="BL891" s="95"/>
      <c r="BM891" s="95"/>
      <c r="BN891" s="95"/>
      <c r="BO891" s="95"/>
      <c r="BP891" s="95"/>
      <c r="BQ891" s="95"/>
      <c r="BR891" s="95"/>
      <c r="BS891" s="95"/>
      <c r="BT891" s="95"/>
      <c r="BU891" s="95"/>
      <c r="BV891" s="95"/>
      <c r="BW891" s="95"/>
      <c r="BX891" s="95"/>
      <c r="BY891" s="95"/>
      <c r="BZ891" s="95"/>
      <c r="CD891" s="95"/>
      <c r="CE891" s="95"/>
      <c r="CF891" s="95"/>
    </row>
    <row r="892" spans="1:84" s="43" customFormat="1" x14ac:dyDescent="0.25">
      <c r="A892" s="152"/>
      <c r="B892" s="152"/>
      <c r="C892" s="152"/>
      <c r="D892" s="152"/>
      <c r="E892" s="152"/>
      <c r="F892" s="62"/>
      <c r="G892" s="62"/>
      <c r="I892" s="152"/>
      <c r="K892" s="152"/>
      <c r="L892" s="152"/>
      <c r="M892" s="152"/>
      <c r="N892" s="152"/>
      <c r="O892" s="63"/>
      <c r="P892" s="152"/>
      <c r="Q892" s="152"/>
      <c r="S892" s="205"/>
      <c r="T892" s="205"/>
      <c r="U892" s="205"/>
      <c r="V892" s="39"/>
      <c r="W892" s="39"/>
      <c r="X892" s="39"/>
      <c r="Y892" s="39"/>
      <c r="AD892" s="191"/>
      <c r="AE892" s="191"/>
      <c r="AF892" s="260"/>
      <c r="AG892" s="191"/>
      <c r="AH892" s="191"/>
      <c r="AI892" s="260"/>
      <c r="AR892" s="68"/>
      <c r="AS892" s="68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5"/>
      <c r="BL892" s="95"/>
      <c r="BM892" s="95"/>
      <c r="BN892" s="95"/>
      <c r="BO892" s="95"/>
      <c r="BP892" s="95"/>
      <c r="BQ892" s="95"/>
      <c r="BR892" s="95"/>
      <c r="BS892" s="95"/>
      <c r="BT892" s="95"/>
      <c r="BU892" s="95"/>
      <c r="BV892" s="95"/>
      <c r="BW892" s="95"/>
      <c r="BX892" s="95"/>
      <c r="BY892" s="95"/>
      <c r="BZ892" s="95"/>
      <c r="CD892" s="95"/>
      <c r="CE892" s="95"/>
      <c r="CF892" s="95"/>
    </row>
    <row r="893" spans="1:84" s="43" customFormat="1" x14ac:dyDescent="0.25">
      <c r="A893" s="152"/>
      <c r="B893" s="152"/>
      <c r="C893" s="152"/>
      <c r="D893" s="152"/>
      <c r="E893" s="152"/>
      <c r="F893" s="62"/>
      <c r="G893" s="62"/>
      <c r="I893" s="152"/>
      <c r="K893" s="152"/>
      <c r="L893" s="152"/>
      <c r="M893" s="152"/>
      <c r="N893" s="152"/>
      <c r="O893" s="63"/>
      <c r="P893" s="152"/>
      <c r="Q893" s="152"/>
      <c r="S893" s="205"/>
      <c r="T893" s="205"/>
      <c r="U893" s="205"/>
      <c r="V893" s="39"/>
      <c r="W893" s="39"/>
      <c r="X893" s="39"/>
      <c r="Y893" s="39"/>
      <c r="AD893" s="191"/>
      <c r="AE893" s="191"/>
      <c r="AF893" s="260"/>
      <c r="AG893" s="191"/>
      <c r="AH893" s="191"/>
      <c r="AI893" s="260"/>
      <c r="AR893" s="68"/>
      <c r="AS893" s="68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5"/>
      <c r="BL893" s="95"/>
      <c r="BM893" s="95"/>
      <c r="BN893" s="95"/>
      <c r="BO893" s="95"/>
      <c r="BP893" s="95"/>
      <c r="BQ893" s="95"/>
      <c r="BR893" s="95"/>
      <c r="BS893" s="95"/>
      <c r="BT893" s="95"/>
      <c r="BU893" s="95"/>
      <c r="BV893" s="95"/>
      <c r="BW893" s="95"/>
      <c r="BX893" s="95"/>
      <c r="BY893" s="95"/>
      <c r="BZ893" s="95"/>
      <c r="CD893" s="95"/>
      <c r="CE893" s="95"/>
      <c r="CF893" s="95"/>
    </row>
    <row r="894" spans="1:84" s="43" customFormat="1" x14ac:dyDescent="0.25">
      <c r="A894" s="152"/>
      <c r="B894" s="152"/>
      <c r="C894" s="152"/>
      <c r="D894" s="152"/>
      <c r="E894" s="152"/>
      <c r="F894" s="62"/>
      <c r="G894" s="62"/>
      <c r="I894" s="152"/>
      <c r="K894" s="152"/>
      <c r="L894" s="152"/>
      <c r="M894" s="152"/>
      <c r="N894" s="152"/>
      <c r="O894" s="63"/>
      <c r="P894" s="152"/>
      <c r="Q894" s="152"/>
      <c r="S894" s="205"/>
      <c r="T894" s="205"/>
      <c r="U894" s="205"/>
      <c r="V894" s="39"/>
      <c r="W894" s="39"/>
      <c r="X894" s="39"/>
      <c r="Y894" s="39"/>
      <c r="AD894" s="191"/>
      <c r="AE894" s="191"/>
      <c r="AF894" s="260"/>
      <c r="AG894" s="191"/>
      <c r="AH894" s="191"/>
      <c r="AI894" s="260"/>
      <c r="AR894" s="68"/>
      <c r="AS894" s="68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5"/>
      <c r="BL894" s="95"/>
      <c r="BM894" s="95"/>
      <c r="BN894" s="95"/>
      <c r="BO894" s="95"/>
      <c r="BP894" s="95"/>
      <c r="BQ894" s="95"/>
      <c r="BR894" s="95"/>
      <c r="BS894" s="95"/>
      <c r="BT894" s="95"/>
      <c r="BU894" s="95"/>
      <c r="BV894" s="95"/>
      <c r="BW894" s="95"/>
      <c r="BX894" s="95"/>
      <c r="BY894" s="95"/>
      <c r="BZ894" s="95"/>
      <c r="CD894" s="95"/>
      <c r="CE894" s="95"/>
      <c r="CF894" s="95"/>
    </row>
    <row r="895" spans="1:84" s="43" customFormat="1" x14ac:dyDescent="0.25">
      <c r="A895" s="152"/>
      <c r="B895" s="152"/>
      <c r="C895" s="152"/>
      <c r="D895" s="152"/>
      <c r="E895" s="152"/>
      <c r="F895" s="62"/>
      <c r="G895" s="62"/>
      <c r="I895" s="152"/>
      <c r="K895" s="152"/>
      <c r="L895" s="152"/>
      <c r="M895" s="152"/>
      <c r="N895" s="152"/>
      <c r="O895" s="63"/>
      <c r="P895" s="152"/>
      <c r="Q895" s="152"/>
      <c r="S895" s="205"/>
      <c r="T895" s="205"/>
      <c r="U895" s="205"/>
      <c r="V895" s="39"/>
      <c r="W895" s="39"/>
      <c r="X895" s="39"/>
      <c r="Y895" s="39"/>
      <c r="AD895" s="191"/>
      <c r="AE895" s="191"/>
      <c r="AF895" s="260"/>
      <c r="AG895" s="191"/>
      <c r="AH895" s="191"/>
      <c r="AI895" s="260"/>
      <c r="AR895" s="68"/>
      <c r="AS895" s="68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5"/>
      <c r="BL895" s="95"/>
      <c r="BM895" s="95"/>
      <c r="BN895" s="95"/>
      <c r="BO895" s="95"/>
      <c r="BP895" s="95"/>
      <c r="BQ895" s="95"/>
      <c r="BR895" s="95"/>
      <c r="BS895" s="95"/>
      <c r="BT895" s="95"/>
      <c r="BU895" s="95"/>
      <c r="BV895" s="95"/>
      <c r="BW895" s="95"/>
      <c r="BX895" s="95"/>
      <c r="BY895" s="95"/>
      <c r="BZ895" s="95"/>
      <c r="CD895" s="95"/>
      <c r="CE895" s="95"/>
      <c r="CF895" s="95"/>
    </row>
    <row r="896" spans="1:84" s="43" customFormat="1" x14ac:dyDescent="0.25">
      <c r="A896" s="152"/>
      <c r="B896" s="152"/>
      <c r="C896" s="152"/>
      <c r="D896" s="152"/>
      <c r="E896" s="152"/>
      <c r="F896" s="62"/>
      <c r="G896" s="62"/>
      <c r="I896" s="152"/>
      <c r="K896" s="152"/>
      <c r="L896" s="152"/>
      <c r="M896" s="152"/>
      <c r="N896" s="152"/>
      <c r="O896" s="63"/>
      <c r="P896" s="152"/>
      <c r="Q896" s="152"/>
      <c r="S896" s="205"/>
      <c r="T896" s="205"/>
      <c r="U896" s="205"/>
      <c r="V896" s="39"/>
      <c r="W896" s="39"/>
      <c r="X896" s="39"/>
      <c r="Y896" s="39"/>
      <c r="AD896" s="191"/>
      <c r="AE896" s="191"/>
      <c r="AF896" s="260"/>
      <c r="AG896" s="191"/>
      <c r="AH896" s="191"/>
      <c r="AI896" s="260"/>
      <c r="AR896" s="68"/>
      <c r="AS896" s="68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5"/>
      <c r="BL896" s="95"/>
      <c r="BM896" s="95"/>
      <c r="BN896" s="95"/>
      <c r="BO896" s="95"/>
      <c r="BP896" s="95"/>
      <c r="BQ896" s="95"/>
      <c r="BR896" s="95"/>
      <c r="BS896" s="95"/>
      <c r="BT896" s="95"/>
      <c r="BU896" s="95"/>
      <c r="BV896" s="95"/>
      <c r="BW896" s="95"/>
      <c r="BX896" s="95"/>
      <c r="BY896" s="95"/>
      <c r="BZ896" s="95"/>
      <c r="CD896" s="95"/>
      <c r="CE896" s="95"/>
      <c r="CF896" s="95"/>
    </row>
    <row r="897" spans="1:84" s="43" customFormat="1" x14ac:dyDescent="0.25">
      <c r="A897" s="152"/>
      <c r="B897" s="152"/>
      <c r="C897" s="152"/>
      <c r="D897" s="152"/>
      <c r="E897" s="152"/>
      <c r="F897" s="62"/>
      <c r="G897" s="62"/>
      <c r="I897" s="152"/>
      <c r="K897" s="152"/>
      <c r="L897" s="152"/>
      <c r="M897" s="152"/>
      <c r="N897" s="152"/>
      <c r="O897" s="63"/>
      <c r="P897" s="152"/>
      <c r="Q897" s="152"/>
      <c r="S897" s="205"/>
      <c r="T897" s="205"/>
      <c r="U897" s="205"/>
      <c r="V897" s="39"/>
      <c r="W897" s="39"/>
      <c r="X897" s="39"/>
      <c r="Y897" s="39"/>
      <c r="AD897" s="191"/>
      <c r="AE897" s="191"/>
      <c r="AF897" s="260"/>
      <c r="AG897" s="191"/>
      <c r="AH897" s="191"/>
      <c r="AI897" s="260"/>
      <c r="AR897" s="68"/>
      <c r="AS897" s="68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5"/>
      <c r="BL897" s="95"/>
      <c r="BM897" s="95"/>
      <c r="BN897" s="95"/>
      <c r="BO897" s="95"/>
      <c r="BP897" s="95"/>
      <c r="BQ897" s="95"/>
      <c r="BR897" s="95"/>
      <c r="BS897" s="95"/>
      <c r="BT897" s="95"/>
      <c r="BU897" s="95"/>
      <c r="BV897" s="95"/>
      <c r="BW897" s="95"/>
      <c r="BX897" s="95"/>
      <c r="BY897" s="95"/>
      <c r="BZ897" s="95"/>
      <c r="CD897" s="95"/>
      <c r="CE897" s="95"/>
      <c r="CF897" s="95"/>
    </row>
    <row r="898" spans="1:84" s="43" customFormat="1" x14ac:dyDescent="0.25">
      <c r="A898" s="152"/>
      <c r="B898" s="152"/>
      <c r="C898" s="152"/>
      <c r="D898" s="152"/>
      <c r="E898" s="152"/>
      <c r="F898" s="62"/>
      <c r="G898" s="62"/>
      <c r="I898" s="152"/>
      <c r="K898" s="152"/>
      <c r="L898" s="152"/>
      <c r="M898" s="152"/>
      <c r="N898" s="152"/>
      <c r="O898" s="63"/>
      <c r="P898" s="152"/>
      <c r="Q898" s="152"/>
      <c r="S898" s="205"/>
      <c r="T898" s="205"/>
      <c r="U898" s="205"/>
      <c r="V898" s="39"/>
      <c r="W898" s="39"/>
      <c r="X898" s="39"/>
      <c r="Y898" s="39"/>
      <c r="AD898" s="191"/>
      <c r="AE898" s="191"/>
      <c r="AF898" s="260"/>
      <c r="AG898" s="191"/>
      <c r="AH898" s="191"/>
      <c r="AI898" s="260"/>
      <c r="AR898" s="68"/>
      <c r="AS898" s="68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5"/>
      <c r="BL898" s="95"/>
      <c r="BM898" s="95"/>
      <c r="BN898" s="95"/>
      <c r="BO898" s="95"/>
      <c r="BP898" s="95"/>
      <c r="BQ898" s="95"/>
      <c r="BR898" s="95"/>
      <c r="BS898" s="95"/>
      <c r="BT898" s="95"/>
      <c r="BU898" s="95"/>
      <c r="BV898" s="95"/>
      <c r="BW898" s="95"/>
      <c r="BX898" s="95"/>
      <c r="BY898" s="95"/>
      <c r="BZ898" s="95"/>
      <c r="CD898" s="95"/>
      <c r="CE898" s="95"/>
      <c r="CF898" s="95"/>
    </row>
    <row r="899" spans="1:84" s="43" customFormat="1" x14ac:dyDescent="0.25">
      <c r="A899" s="152"/>
      <c r="B899" s="152"/>
      <c r="C899" s="152"/>
      <c r="D899" s="152"/>
      <c r="E899" s="152"/>
      <c r="F899" s="62"/>
      <c r="G899" s="62"/>
      <c r="I899" s="152"/>
      <c r="K899" s="152"/>
      <c r="L899" s="152"/>
      <c r="M899" s="152"/>
      <c r="N899" s="152"/>
      <c r="O899" s="63"/>
      <c r="P899" s="152"/>
      <c r="Q899" s="152"/>
      <c r="S899" s="205"/>
      <c r="T899" s="205"/>
      <c r="U899" s="205"/>
      <c r="V899" s="39"/>
      <c r="W899" s="39"/>
      <c r="X899" s="39"/>
      <c r="Y899" s="39"/>
      <c r="AD899" s="191"/>
      <c r="AE899" s="191"/>
      <c r="AF899" s="260"/>
      <c r="AG899" s="191"/>
      <c r="AH899" s="191"/>
      <c r="AI899" s="260"/>
      <c r="AR899" s="68"/>
      <c r="AS899" s="68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5"/>
      <c r="BL899" s="95"/>
      <c r="BM899" s="95"/>
      <c r="BN899" s="95"/>
      <c r="BO899" s="95"/>
      <c r="BP899" s="95"/>
      <c r="BQ899" s="95"/>
      <c r="BR899" s="95"/>
      <c r="BS899" s="95"/>
      <c r="BT899" s="95"/>
      <c r="BU899" s="95"/>
      <c r="BV899" s="95"/>
      <c r="BW899" s="95"/>
      <c r="BX899" s="95"/>
      <c r="BY899" s="95"/>
      <c r="BZ899" s="95"/>
      <c r="CD899" s="95"/>
      <c r="CE899" s="95"/>
      <c r="CF899" s="95"/>
    </row>
    <row r="900" spans="1:84" s="43" customFormat="1" x14ac:dyDescent="0.25">
      <c r="A900" s="152"/>
      <c r="B900" s="152"/>
      <c r="C900" s="152"/>
      <c r="D900" s="152"/>
      <c r="E900" s="152"/>
      <c r="F900" s="62"/>
      <c r="G900" s="62"/>
      <c r="I900" s="152"/>
      <c r="K900" s="152"/>
      <c r="L900" s="152"/>
      <c r="M900" s="152"/>
      <c r="N900" s="152"/>
      <c r="O900" s="63"/>
      <c r="P900" s="152"/>
      <c r="Q900" s="152"/>
      <c r="S900" s="205"/>
      <c r="T900" s="205"/>
      <c r="U900" s="205"/>
      <c r="V900" s="39"/>
      <c r="W900" s="39"/>
      <c r="X900" s="39"/>
      <c r="Y900" s="39"/>
      <c r="AD900" s="191"/>
      <c r="AE900" s="191"/>
      <c r="AF900" s="260"/>
      <c r="AG900" s="191"/>
      <c r="AH900" s="191"/>
      <c r="AI900" s="260"/>
      <c r="AR900" s="68"/>
      <c r="AS900" s="68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5"/>
      <c r="BL900" s="95"/>
      <c r="BM900" s="95"/>
      <c r="BN900" s="95"/>
      <c r="BO900" s="95"/>
      <c r="BP900" s="95"/>
      <c r="BQ900" s="95"/>
      <c r="BR900" s="95"/>
      <c r="BS900" s="95"/>
      <c r="BT900" s="95"/>
      <c r="BU900" s="95"/>
      <c r="BV900" s="95"/>
      <c r="BW900" s="95"/>
      <c r="BX900" s="95"/>
      <c r="BY900" s="95"/>
      <c r="BZ900" s="95"/>
      <c r="CD900" s="95"/>
      <c r="CE900" s="95"/>
      <c r="CF900" s="95"/>
    </row>
    <row r="901" spans="1:84" s="43" customFormat="1" x14ac:dyDescent="0.25">
      <c r="A901" s="152"/>
      <c r="B901" s="152"/>
      <c r="C901" s="152"/>
      <c r="D901" s="152"/>
      <c r="E901" s="152"/>
      <c r="F901" s="62"/>
      <c r="G901" s="62"/>
      <c r="I901" s="152"/>
      <c r="K901" s="152"/>
      <c r="L901" s="152"/>
      <c r="M901" s="152"/>
      <c r="N901" s="152"/>
      <c r="O901" s="63"/>
      <c r="P901" s="152"/>
      <c r="Q901" s="152"/>
      <c r="S901" s="205"/>
      <c r="T901" s="205"/>
      <c r="U901" s="205"/>
      <c r="V901" s="39"/>
      <c r="W901" s="39"/>
      <c r="X901" s="39"/>
      <c r="Y901" s="39"/>
      <c r="AD901" s="191"/>
      <c r="AE901" s="191"/>
      <c r="AF901" s="260"/>
      <c r="AG901" s="191"/>
      <c r="AH901" s="191"/>
      <c r="AI901" s="260"/>
      <c r="AR901" s="68"/>
      <c r="AS901" s="68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5"/>
      <c r="BL901" s="95"/>
      <c r="BM901" s="95"/>
      <c r="BN901" s="95"/>
      <c r="BO901" s="95"/>
      <c r="BP901" s="95"/>
      <c r="BQ901" s="95"/>
      <c r="BR901" s="95"/>
      <c r="BS901" s="95"/>
      <c r="BT901" s="95"/>
      <c r="BU901" s="95"/>
      <c r="BV901" s="95"/>
      <c r="BW901" s="95"/>
      <c r="BX901" s="95"/>
      <c r="BY901" s="95"/>
      <c r="BZ901" s="95"/>
      <c r="CD901" s="95"/>
      <c r="CE901" s="95"/>
      <c r="CF901" s="95"/>
    </row>
    <row r="902" spans="1:84" s="43" customFormat="1" x14ac:dyDescent="0.25">
      <c r="A902" s="152"/>
      <c r="B902" s="152"/>
      <c r="C902" s="152"/>
      <c r="D902" s="152"/>
      <c r="E902" s="152"/>
      <c r="F902" s="62"/>
      <c r="G902" s="62"/>
      <c r="I902" s="152"/>
      <c r="K902" s="152"/>
      <c r="L902" s="152"/>
      <c r="M902" s="152"/>
      <c r="N902" s="152"/>
      <c r="O902" s="63"/>
      <c r="P902" s="152"/>
      <c r="Q902" s="152"/>
      <c r="S902" s="205"/>
      <c r="T902" s="205"/>
      <c r="U902" s="205"/>
      <c r="V902" s="39"/>
      <c r="W902" s="39"/>
      <c r="X902" s="39"/>
      <c r="Y902" s="39"/>
      <c r="AD902" s="191"/>
      <c r="AE902" s="191"/>
      <c r="AF902" s="260"/>
      <c r="AG902" s="191"/>
      <c r="AH902" s="191"/>
      <c r="AI902" s="260"/>
      <c r="AR902" s="68"/>
      <c r="AS902" s="68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5"/>
      <c r="BL902" s="95"/>
      <c r="BM902" s="95"/>
      <c r="BN902" s="95"/>
      <c r="BO902" s="95"/>
      <c r="BP902" s="95"/>
      <c r="BQ902" s="95"/>
      <c r="BR902" s="95"/>
      <c r="BS902" s="95"/>
      <c r="BT902" s="95"/>
      <c r="BU902" s="95"/>
      <c r="BV902" s="95"/>
      <c r="BW902" s="95"/>
      <c r="BX902" s="95"/>
      <c r="BY902" s="95"/>
      <c r="BZ902" s="95"/>
      <c r="CD902" s="95"/>
      <c r="CE902" s="95"/>
      <c r="CF902" s="95"/>
    </row>
    <row r="903" spans="1:84" s="43" customFormat="1" x14ac:dyDescent="0.25">
      <c r="A903" s="152"/>
      <c r="B903" s="152"/>
      <c r="C903" s="152"/>
      <c r="D903" s="152"/>
      <c r="E903" s="152"/>
      <c r="F903" s="62"/>
      <c r="G903" s="62"/>
      <c r="I903" s="152"/>
      <c r="K903" s="152"/>
      <c r="L903" s="152"/>
      <c r="M903" s="152"/>
      <c r="N903" s="152"/>
      <c r="O903" s="63"/>
      <c r="P903" s="152"/>
      <c r="Q903" s="152"/>
      <c r="S903" s="205"/>
      <c r="T903" s="205"/>
      <c r="U903" s="205"/>
      <c r="V903" s="39"/>
      <c r="W903" s="39"/>
      <c r="X903" s="39"/>
      <c r="Y903" s="39"/>
      <c r="AD903" s="191"/>
      <c r="AE903" s="191"/>
      <c r="AF903" s="260"/>
      <c r="AG903" s="191"/>
      <c r="AH903" s="191"/>
      <c r="AI903" s="260"/>
      <c r="AR903" s="68"/>
      <c r="AS903" s="68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5"/>
      <c r="BL903" s="95"/>
      <c r="BM903" s="95"/>
      <c r="BN903" s="95"/>
      <c r="BO903" s="95"/>
      <c r="BP903" s="95"/>
      <c r="BQ903" s="95"/>
      <c r="BR903" s="95"/>
      <c r="BS903" s="95"/>
      <c r="BT903" s="95"/>
      <c r="BU903" s="95"/>
      <c r="BV903" s="95"/>
      <c r="BW903" s="95"/>
      <c r="BX903" s="95"/>
      <c r="BY903" s="95"/>
      <c r="BZ903" s="95"/>
      <c r="CD903" s="95"/>
      <c r="CE903" s="95"/>
      <c r="CF903" s="95"/>
    </row>
    <row r="904" spans="1:84" s="43" customFormat="1" x14ac:dyDescent="0.25">
      <c r="A904" s="152"/>
      <c r="B904" s="152"/>
      <c r="C904" s="152"/>
      <c r="D904" s="152"/>
      <c r="E904" s="152"/>
      <c r="F904" s="62"/>
      <c r="G904" s="62"/>
      <c r="I904" s="152"/>
      <c r="K904" s="152"/>
      <c r="L904" s="152"/>
      <c r="M904" s="152"/>
      <c r="N904" s="152"/>
      <c r="O904" s="63"/>
      <c r="P904" s="152"/>
      <c r="Q904" s="152"/>
      <c r="S904" s="205"/>
      <c r="T904" s="205"/>
      <c r="U904" s="205"/>
      <c r="V904" s="39"/>
      <c r="W904" s="39"/>
      <c r="X904" s="39"/>
      <c r="Y904" s="39"/>
      <c r="AD904" s="191"/>
      <c r="AE904" s="191"/>
      <c r="AF904" s="260"/>
      <c r="AG904" s="191"/>
      <c r="AH904" s="191"/>
      <c r="AI904" s="260"/>
      <c r="AR904" s="68"/>
      <c r="AS904" s="68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5"/>
      <c r="BL904" s="95"/>
      <c r="BM904" s="95"/>
      <c r="BN904" s="95"/>
      <c r="BO904" s="95"/>
      <c r="BP904" s="95"/>
      <c r="BQ904" s="95"/>
      <c r="BR904" s="95"/>
      <c r="BS904" s="95"/>
      <c r="BT904" s="95"/>
      <c r="BU904" s="95"/>
      <c r="BV904" s="95"/>
      <c r="BW904" s="95"/>
      <c r="BX904" s="95"/>
      <c r="BY904" s="95"/>
      <c r="BZ904" s="95"/>
      <c r="CD904" s="95"/>
      <c r="CE904" s="95"/>
      <c r="CF904" s="95"/>
    </row>
    <row r="905" spans="1:84" s="43" customFormat="1" x14ac:dyDescent="0.25">
      <c r="A905" s="152"/>
      <c r="B905" s="152"/>
      <c r="C905" s="152"/>
      <c r="D905" s="152"/>
      <c r="E905" s="152"/>
      <c r="F905" s="62"/>
      <c r="G905" s="62"/>
      <c r="I905" s="152"/>
      <c r="K905" s="152"/>
      <c r="L905" s="152"/>
      <c r="M905" s="152"/>
      <c r="N905" s="152"/>
      <c r="O905" s="63"/>
      <c r="P905" s="152"/>
      <c r="Q905" s="152"/>
      <c r="S905" s="205"/>
      <c r="T905" s="205"/>
      <c r="U905" s="205"/>
      <c r="V905" s="39"/>
      <c r="W905" s="39"/>
      <c r="X905" s="39"/>
      <c r="Y905" s="39"/>
      <c r="AD905" s="191"/>
      <c r="AE905" s="191"/>
      <c r="AF905" s="260"/>
      <c r="AG905" s="191"/>
      <c r="AH905" s="191"/>
      <c r="AI905" s="260"/>
      <c r="AR905" s="68"/>
      <c r="AS905" s="68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5"/>
      <c r="BL905" s="95"/>
      <c r="BM905" s="95"/>
      <c r="BN905" s="95"/>
      <c r="BO905" s="95"/>
      <c r="BP905" s="95"/>
      <c r="BQ905" s="95"/>
      <c r="BR905" s="95"/>
      <c r="BS905" s="95"/>
      <c r="BT905" s="95"/>
      <c r="BU905" s="95"/>
      <c r="BV905" s="95"/>
      <c r="BW905" s="95"/>
      <c r="BX905" s="95"/>
      <c r="BY905" s="95"/>
      <c r="BZ905" s="95"/>
      <c r="CD905" s="95"/>
      <c r="CE905" s="95"/>
      <c r="CF905" s="95"/>
    </row>
    <row r="906" spans="1:84" s="43" customFormat="1" x14ac:dyDescent="0.25">
      <c r="A906" s="152"/>
      <c r="B906" s="152"/>
      <c r="C906" s="152"/>
      <c r="D906" s="152"/>
      <c r="E906" s="152"/>
      <c r="F906" s="62"/>
      <c r="G906" s="62"/>
      <c r="I906" s="152"/>
      <c r="K906" s="152"/>
      <c r="L906" s="152"/>
      <c r="M906" s="152"/>
      <c r="N906" s="152"/>
      <c r="O906" s="63"/>
      <c r="P906" s="152"/>
      <c r="Q906" s="152"/>
      <c r="S906" s="205"/>
      <c r="T906" s="205"/>
      <c r="U906" s="205"/>
      <c r="V906" s="39"/>
      <c r="W906" s="39"/>
      <c r="X906" s="39"/>
      <c r="Y906" s="39"/>
      <c r="AD906" s="191"/>
      <c r="AE906" s="191"/>
      <c r="AF906" s="260"/>
      <c r="AG906" s="191"/>
      <c r="AH906" s="191"/>
      <c r="AI906" s="260"/>
      <c r="AR906" s="68"/>
      <c r="AS906" s="68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5"/>
      <c r="BL906" s="95"/>
      <c r="BM906" s="95"/>
      <c r="BN906" s="95"/>
      <c r="BO906" s="95"/>
      <c r="BP906" s="95"/>
      <c r="BQ906" s="95"/>
      <c r="BR906" s="95"/>
      <c r="BS906" s="95"/>
      <c r="BT906" s="95"/>
      <c r="BU906" s="95"/>
      <c r="BV906" s="95"/>
      <c r="BW906" s="95"/>
      <c r="BX906" s="95"/>
      <c r="BY906" s="95"/>
      <c r="BZ906" s="95"/>
      <c r="CD906" s="95"/>
      <c r="CE906" s="95"/>
      <c r="CF906" s="95"/>
    </row>
    <row r="907" spans="1:84" s="43" customFormat="1" x14ac:dyDescent="0.25">
      <c r="A907" s="152"/>
      <c r="B907" s="152"/>
      <c r="C907" s="152"/>
      <c r="D907" s="152"/>
      <c r="E907" s="152"/>
      <c r="F907" s="62"/>
      <c r="G907" s="62"/>
      <c r="I907" s="152"/>
      <c r="K907" s="152"/>
      <c r="L907" s="152"/>
      <c r="M907" s="152"/>
      <c r="N907" s="152"/>
      <c r="O907" s="63"/>
      <c r="P907" s="152"/>
      <c r="Q907" s="152"/>
      <c r="S907" s="205"/>
      <c r="T907" s="205"/>
      <c r="U907" s="205"/>
      <c r="V907" s="39"/>
      <c r="W907" s="39"/>
      <c r="X907" s="39"/>
      <c r="Y907" s="39"/>
      <c r="AD907" s="191"/>
      <c r="AE907" s="191"/>
      <c r="AF907" s="260"/>
      <c r="AG907" s="191"/>
      <c r="AH907" s="191"/>
      <c r="AI907" s="260"/>
      <c r="AR907" s="68"/>
      <c r="AS907" s="68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5"/>
      <c r="BL907" s="95"/>
      <c r="BM907" s="95"/>
      <c r="BN907" s="95"/>
      <c r="BO907" s="95"/>
      <c r="BP907" s="95"/>
      <c r="BQ907" s="95"/>
      <c r="BR907" s="95"/>
      <c r="BS907" s="95"/>
      <c r="BT907" s="95"/>
      <c r="BU907" s="95"/>
      <c r="BV907" s="95"/>
      <c r="BW907" s="95"/>
      <c r="BX907" s="95"/>
      <c r="BY907" s="95"/>
      <c r="BZ907" s="95"/>
      <c r="CD907" s="95"/>
      <c r="CE907" s="95"/>
      <c r="CF907" s="95"/>
    </row>
    <row r="908" spans="1:84" s="43" customFormat="1" x14ac:dyDescent="0.25">
      <c r="A908" s="152"/>
      <c r="B908" s="152"/>
      <c r="C908" s="152"/>
      <c r="D908" s="152"/>
      <c r="E908" s="152"/>
      <c r="F908" s="62"/>
      <c r="G908" s="62"/>
      <c r="I908" s="152"/>
      <c r="K908" s="152"/>
      <c r="L908" s="152"/>
      <c r="M908" s="152"/>
      <c r="N908" s="152"/>
      <c r="O908" s="63"/>
      <c r="P908" s="152"/>
      <c r="Q908" s="152"/>
      <c r="S908" s="205"/>
      <c r="T908" s="205"/>
      <c r="U908" s="205"/>
      <c r="V908" s="39"/>
      <c r="W908" s="39"/>
      <c r="X908" s="39"/>
      <c r="Y908" s="39"/>
      <c r="AD908" s="191"/>
      <c r="AE908" s="191"/>
      <c r="AF908" s="260"/>
      <c r="AG908" s="191"/>
      <c r="AH908" s="191"/>
      <c r="AI908" s="260"/>
      <c r="AR908" s="68"/>
      <c r="AS908" s="68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5"/>
      <c r="BL908" s="95"/>
      <c r="BM908" s="95"/>
      <c r="BN908" s="95"/>
      <c r="BO908" s="95"/>
      <c r="BP908" s="95"/>
      <c r="BQ908" s="95"/>
      <c r="BR908" s="95"/>
      <c r="BS908" s="95"/>
      <c r="BT908" s="95"/>
      <c r="BU908" s="95"/>
      <c r="BV908" s="95"/>
      <c r="BW908" s="95"/>
      <c r="BX908" s="95"/>
      <c r="BY908" s="95"/>
      <c r="BZ908" s="95"/>
      <c r="CD908" s="95"/>
      <c r="CE908" s="95"/>
      <c r="CF908" s="95"/>
    </row>
    <row r="909" spans="1:84" s="43" customFormat="1" x14ac:dyDescent="0.25">
      <c r="A909" s="152"/>
      <c r="B909" s="152"/>
      <c r="C909" s="152"/>
      <c r="D909" s="152"/>
      <c r="E909" s="152"/>
      <c r="F909" s="62"/>
      <c r="G909" s="62"/>
      <c r="I909" s="152"/>
      <c r="K909" s="152"/>
      <c r="L909" s="152"/>
      <c r="M909" s="152"/>
      <c r="N909" s="152"/>
      <c r="O909" s="63"/>
      <c r="P909" s="152"/>
      <c r="Q909" s="152"/>
      <c r="S909" s="205"/>
      <c r="T909" s="205"/>
      <c r="U909" s="205"/>
      <c r="V909" s="39"/>
      <c r="W909" s="39"/>
      <c r="X909" s="39"/>
      <c r="Y909" s="39"/>
      <c r="AD909" s="191"/>
      <c r="AE909" s="191"/>
      <c r="AF909" s="260"/>
      <c r="AG909" s="191"/>
      <c r="AH909" s="191"/>
      <c r="AI909" s="260"/>
      <c r="AR909" s="68"/>
      <c r="AS909" s="68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5"/>
      <c r="BL909" s="95"/>
      <c r="BM909" s="95"/>
      <c r="BN909" s="95"/>
      <c r="BO909" s="95"/>
      <c r="BP909" s="95"/>
      <c r="BQ909" s="95"/>
      <c r="BR909" s="95"/>
      <c r="BS909" s="95"/>
      <c r="BT909" s="95"/>
      <c r="BU909" s="95"/>
      <c r="BV909" s="95"/>
      <c r="BW909" s="95"/>
      <c r="BX909" s="95"/>
      <c r="BY909" s="95"/>
      <c r="BZ909" s="95"/>
      <c r="CD909" s="95"/>
      <c r="CE909" s="95"/>
      <c r="CF909" s="95"/>
    </row>
    <row r="910" spans="1:84" s="43" customFormat="1" x14ac:dyDescent="0.25">
      <c r="A910" s="152"/>
      <c r="B910" s="152"/>
      <c r="C910" s="152"/>
      <c r="D910" s="152"/>
      <c r="E910" s="152"/>
      <c r="F910" s="62"/>
      <c r="G910" s="62"/>
      <c r="I910" s="152"/>
      <c r="K910" s="152"/>
      <c r="L910" s="152"/>
      <c r="M910" s="152"/>
      <c r="N910" s="152"/>
      <c r="O910" s="63"/>
      <c r="P910" s="152"/>
      <c r="Q910" s="152"/>
      <c r="S910" s="205"/>
      <c r="T910" s="205"/>
      <c r="U910" s="205"/>
      <c r="V910" s="39"/>
      <c r="W910" s="39"/>
      <c r="X910" s="39"/>
      <c r="Y910" s="39"/>
      <c r="AD910" s="191"/>
      <c r="AE910" s="191"/>
      <c r="AF910" s="260"/>
      <c r="AG910" s="191"/>
      <c r="AH910" s="191"/>
      <c r="AI910" s="260"/>
      <c r="AR910" s="68"/>
      <c r="AS910" s="68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5"/>
      <c r="BL910" s="95"/>
      <c r="BM910" s="95"/>
      <c r="BN910" s="95"/>
      <c r="BO910" s="95"/>
      <c r="BP910" s="95"/>
      <c r="BQ910" s="95"/>
      <c r="BR910" s="95"/>
      <c r="BS910" s="95"/>
      <c r="BT910" s="95"/>
      <c r="BU910" s="95"/>
      <c r="BV910" s="95"/>
      <c r="BW910" s="95"/>
      <c r="BX910" s="95"/>
      <c r="BY910" s="95"/>
      <c r="BZ910" s="95"/>
      <c r="CD910" s="95"/>
      <c r="CE910" s="95"/>
      <c r="CF910" s="95"/>
    </row>
    <row r="911" spans="1:84" s="43" customFormat="1" x14ac:dyDescent="0.25">
      <c r="A911" s="152"/>
      <c r="B911" s="152"/>
      <c r="C911" s="152"/>
      <c r="D911" s="152"/>
      <c r="E911" s="152"/>
      <c r="F911" s="62"/>
      <c r="G911" s="62"/>
      <c r="I911" s="152"/>
      <c r="K911" s="152"/>
      <c r="L911" s="152"/>
      <c r="M911" s="152"/>
      <c r="N911" s="152"/>
      <c r="O911" s="63"/>
      <c r="P911" s="152"/>
      <c r="Q911" s="152"/>
      <c r="S911" s="205"/>
      <c r="T911" s="205"/>
      <c r="U911" s="205"/>
      <c r="V911" s="39"/>
      <c r="W911" s="39"/>
      <c r="X911" s="39"/>
      <c r="Y911" s="39"/>
      <c r="AD911" s="191"/>
      <c r="AE911" s="191"/>
      <c r="AF911" s="260"/>
      <c r="AG911" s="191"/>
      <c r="AH911" s="191"/>
      <c r="AI911" s="260"/>
      <c r="AR911" s="68"/>
      <c r="AS911" s="68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5"/>
      <c r="BL911" s="95"/>
      <c r="BM911" s="95"/>
      <c r="BN911" s="95"/>
      <c r="BO911" s="95"/>
      <c r="BP911" s="95"/>
      <c r="BQ911" s="95"/>
      <c r="BR911" s="95"/>
      <c r="BS911" s="95"/>
      <c r="BT911" s="95"/>
      <c r="BU911" s="95"/>
      <c r="BV911" s="95"/>
      <c r="BW911" s="95"/>
      <c r="BX911" s="95"/>
      <c r="BY911" s="95"/>
      <c r="BZ911" s="95"/>
      <c r="CD911" s="95"/>
      <c r="CE911" s="95"/>
      <c r="CF911" s="95"/>
    </row>
    <row r="912" spans="1:84" s="43" customFormat="1" x14ac:dyDescent="0.25">
      <c r="A912" s="152"/>
      <c r="B912" s="152"/>
      <c r="C912" s="152"/>
      <c r="D912" s="152"/>
      <c r="E912" s="152"/>
      <c r="F912" s="62"/>
      <c r="G912" s="62"/>
      <c r="I912" s="152"/>
      <c r="K912" s="152"/>
      <c r="L912" s="152"/>
      <c r="M912" s="152"/>
      <c r="N912" s="152"/>
      <c r="O912" s="63"/>
      <c r="P912" s="152"/>
      <c r="Q912" s="152"/>
      <c r="S912" s="205"/>
      <c r="T912" s="205"/>
      <c r="U912" s="205"/>
      <c r="V912" s="39"/>
      <c r="W912" s="39"/>
      <c r="X912" s="39"/>
      <c r="Y912" s="39"/>
      <c r="AD912" s="191"/>
      <c r="AE912" s="191"/>
      <c r="AF912" s="260"/>
      <c r="AG912" s="191"/>
      <c r="AH912" s="191"/>
      <c r="AI912" s="260"/>
      <c r="AR912" s="68"/>
      <c r="AS912" s="68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5"/>
      <c r="BL912" s="95"/>
      <c r="BM912" s="95"/>
      <c r="BN912" s="95"/>
      <c r="BO912" s="95"/>
      <c r="BP912" s="95"/>
      <c r="BQ912" s="95"/>
      <c r="BR912" s="95"/>
      <c r="BS912" s="95"/>
      <c r="BT912" s="95"/>
      <c r="BU912" s="95"/>
      <c r="BV912" s="95"/>
      <c r="BW912" s="95"/>
      <c r="BX912" s="95"/>
      <c r="BY912" s="95"/>
      <c r="BZ912" s="95"/>
      <c r="CD912" s="95"/>
      <c r="CE912" s="95"/>
      <c r="CF912" s="95"/>
    </row>
    <row r="913" spans="1:84" s="43" customFormat="1" x14ac:dyDescent="0.25">
      <c r="A913" s="152"/>
      <c r="B913" s="152"/>
      <c r="C913" s="152"/>
      <c r="D913" s="152"/>
      <c r="E913" s="152"/>
      <c r="F913" s="62"/>
      <c r="G913" s="62"/>
      <c r="I913" s="152"/>
      <c r="K913" s="152"/>
      <c r="L913" s="152"/>
      <c r="M913" s="152"/>
      <c r="N913" s="152"/>
      <c r="O913" s="63"/>
      <c r="P913" s="152"/>
      <c r="Q913" s="152"/>
      <c r="S913" s="205"/>
      <c r="T913" s="205"/>
      <c r="U913" s="205"/>
      <c r="V913" s="39"/>
      <c r="W913" s="39"/>
      <c r="X913" s="39"/>
      <c r="Y913" s="39"/>
      <c r="AD913" s="191"/>
      <c r="AE913" s="191"/>
      <c r="AF913" s="260"/>
      <c r="AG913" s="191"/>
      <c r="AH913" s="191"/>
      <c r="AI913" s="260"/>
      <c r="AR913" s="68"/>
      <c r="AS913" s="68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5"/>
      <c r="BL913" s="95"/>
      <c r="BM913" s="95"/>
      <c r="BN913" s="95"/>
      <c r="BO913" s="95"/>
      <c r="BP913" s="95"/>
      <c r="BQ913" s="95"/>
      <c r="BR913" s="95"/>
      <c r="BS913" s="95"/>
      <c r="BT913" s="95"/>
      <c r="BU913" s="95"/>
      <c r="BV913" s="95"/>
      <c r="BW913" s="95"/>
      <c r="BX913" s="95"/>
      <c r="BY913" s="95"/>
      <c r="BZ913" s="95"/>
      <c r="CD913" s="95"/>
      <c r="CE913" s="95"/>
      <c r="CF913" s="95"/>
    </row>
    <row r="914" spans="1:84" s="43" customFormat="1" x14ac:dyDescent="0.25">
      <c r="A914" s="152"/>
      <c r="B914" s="152"/>
      <c r="C914" s="152"/>
      <c r="D914" s="152"/>
      <c r="E914" s="152"/>
      <c r="F914" s="62"/>
      <c r="G914" s="62"/>
      <c r="I914" s="152"/>
      <c r="K914" s="152"/>
      <c r="L914" s="152"/>
      <c r="M914" s="152"/>
      <c r="N914" s="152"/>
      <c r="O914" s="63"/>
      <c r="P914" s="152"/>
      <c r="Q914" s="152"/>
      <c r="S914" s="205"/>
      <c r="T914" s="205"/>
      <c r="U914" s="205"/>
      <c r="V914" s="39"/>
      <c r="W914" s="39"/>
      <c r="X914" s="39"/>
      <c r="Y914" s="39"/>
      <c r="AD914" s="191"/>
      <c r="AE914" s="191"/>
      <c r="AF914" s="260"/>
      <c r="AG914" s="191"/>
      <c r="AH914" s="191"/>
      <c r="AI914" s="260"/>
      <c r="AR914" s="68"/>
      <c r="AS914" s="68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5"/>
      <c r="BL914" s="95"/>
      <c r="BM914" s="95"/>
      <c r="BN914" s="95"/>
      <c r="BO914" s="95"/>
      <c r="BP914" s="95"/>
      <c r="BQ914" s="95"/>
      <c r="BR914" s="95"/>
      <c r="BS914" s="95"/>
      <c r="BT914" s="95"/>
      <c r="BU914" s="95"/>
      <c r="BV914" s="95"/>
      <c r="BW914" s="95"/>
      <c r="BX914" s="95"/>
      <c r="BY914" s="95"/>
      <c r="BZ914" s="95"/>
      <c r="CD914" s="95"/>
      <c r="CE914" s="95"/>
      <c r="CF914" s="95"/>
    </row>
    <row r="915" spans="1:84" s="43" customFormat="1" x14ac:dyDescent="0.25">
      <c r="A915" s="152"/>
      <c r="B915" s="152"/>
      <c r="C915" s="152"/>
      <c r="D915" s="152"/>
      <c r="E915" s="152"/>
      <c r="F915" s="62"/>
      <c r="G915" s="62"/>
      <c r="I915" s="152"/>
      <c r="K915" s="152"/>
      <c r="L915" s="152"/>
      <c r="M915" s="152"/>
      <c r="N915" s="152"/>
      <c r="O915" s="63"/>
      <c r="P915" s="152"/>
      <c r="Q915" s="152"/>
      <c r="S915" s="205"/>
      <c r="T915" s="205"/>
      <c r="U915" s="205"/>
      <c r="V915" s="39"/>
      <c r="W915" s="39"/>
      <c r="X915" s="39"/>
      <c r="Y915" s="39"/>
      <c r="AD915" s="191"/>
      <c r="AE915" s="191"/>
      <c r="AF915" s="260"/>
      <c r="AG915" s="191"/>
      <c r="AH915" s="191"/>
      <c r="AI915" s="260"/>
      <c r="AR915" s="68"/>
      <c r="AS915" s="68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5"/>
      <c r="BL915" s="95"/>
      <c r="BM915" s="95"/>
      <c r="BN915" s="95"/>
      <c r="BO915" s="95"/>
      <c r="BP915" s="95"/>
      <c r="BQ915" s="95"/>
      <c r="BR915" s="95"/>
      <c r="BS915" s="95"/>
      <c r="BT915" s="95"/>
      <c r="BU915" s="95"/>
      <c r="BV915" s="95"/>
      <c r="BW915" s="95"/>
      <c r="BX915" s="95"/>
      <c r="BY915" s="95"/>
      <c r="BZ915" s="95"/>
      <c r="CD915" s="95"/>
      <c r="CE915" s="95"/>
      <c r="CF915" s="95"/>
    </row>
    <row r="916" spans="1:84" s="43" customFormat="1" x14ac:dyDescent="0.25">
      <c r="A916" s="152"/>
      <c r="B916" s="152"/>
      <c r="C916" s="152"/>
      <c r="D916" s="152"/>
      <c r="E916" s="152"/>
      <c r="F916" s="62"/>
      <c r="G916" s="62"/>
      <c r="I916" s="152"/>
      <c r="K916" s="152"/>
      <c r="L916" s="152"/>
      <c r="M916" s="152"/>
      <c r="N916" s="152"/>
      <c r="O916" s="63"/>
      <c r="P916" s="152"/>
      <c r="Q916" s="152"/>
      <c r="S916" s="205"/>
      <c r="T916" s="205"/>
      <c r="U916" s="205"/>
      <c r="V916" s="39"/>
      <c r="W916" s="39"/>
      <c r="X916" s="39"/>
      <c r="Y916" s="39"/>
      <c r="AD916" s="191"/>
      <c r="AE916" s="191"/>
      <c r="AF916" s="260"/>
      <c r="AG916" s="191"/>
      <c r="AH916" s="191"/>
      <c r="AI916" s="260"/>
      <c r="AR916" s="68"/>
      <c r="AS916" s="68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5"/>
      <c r="BL916" s="95"/>
      <c r="BM916" s="95"/>
      <c r="BN916" s="95"/>
      <c r="BO916" s="95"/>
      <c r="BP916" s="95"/>
      <c r="BQ916" s="95"/>
      <c r="BR916" s="95"/>
      <c r="BS916" s="95"/>
      <c r="BT916" s="95"/>
      <c r="BU916" s="95"/>
      <c r="BV916" s="95"/>
      <c r="BW916" s="95"/>
      <c r="BX916" s="95"/>
      <c r="BY916" s="95"/>
      <c r="BZ916" s="95"/>
      <c r="CD916" s="95"/>
      <c r="CE916" s="95"/>
      <c r="CF916" s="95"/>
    </row>
    <row r="917" spans="1:84" s="43" customFormat="1" x14ac:dyDescent="0.25">
      <c r="A917" s="152"/>
      <c r="B917" s="152"/>
      <c r="C917" s="152"/>
      <c r="D917" s="152"/>
      <c r="E917" s="152"/>
      <c r="F917" s="62"/>
      <c r="G917" s="62"/>
      <c r="I917" s="152"/>
      <c r="K917" s="152"/>
      <c r="L917" s="152"/>
      <c r="M917" s="152"/>
      <c r="N917" s="152"/>
      <c r="O917" s="63"/>
      <c r="P917" s="152"/>
      <c r="Q917" s="152"/>
      <c r="S917" s="205"/>
      <c r="T917" s="205"/>
      <c r="U917" s="205"/>
      <c r="V917" s="39"/>
      <c r="W917" s="39"/>
      <c r="X917" s="39"/>
      <c r="Y917" s="39"/>
      <c r="AD917" s="191"/>
      <c r="AE917" s="191"/>
      <c r="AF917" s="260"/>
      <c r="AG917" s="191"/>
      <c r="AH917" s="191"/>
      <c r="AI917" s="260"/>
      <c r="AR917" s="68"/>
      <c r="AS917" s="68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5"/>
      <c r="BL917" s="95"/>
      <c r="BM917" s="95"/>
      <c r="BN917" s="95"/>
      <c r="BO917" s="95"/>
      <c r="BP917" s="95"/>
      <c r="BQ917" s="95"/>
      <c r="BR917" s="95"/>
      <c r="BS917" s="95"/>
      <c r="BT917" s="95"/>
      <c r="BU917" s="95"/>
      <c r="BV917" s="95"/>
      <c r="BW917" s="95"/>
      <c r="BX917" s="95"/>
      <c r="BY917" s="95"/>
      <c r="BZ917" s="95"/>
      <c r="CD917" s="95"/>
      <c r="CE917" s="95"/>
      <c r="CF917" s="95"/>
    </row>
    <row r="918" spans="1:84" s="43" customFormat="1" x14ac:dyDescent="0.25">
      <c r="A918" s="152"/>
      <c r="B918" s="152"/>
      <c r="C918" s="152"/>
      <c r="D918" s="152"/>
      <c r="E918" s="152"/>
      <c r="F918" s="62"/>
      <c r="G918" s="62"/>
      <c r="I918" s="152"/>
      <c r="K918" s="152"/>
      <c r="L918" s="152"/>
      <c r="M918" s="152"/>
      <c r="N918" s="152"/>
      <c r="O918" s="63"/>
      <c r="P918" s="152"/>
      <c r="Q918" s="152"/>
      <c r="S918" s="205"/>
      <c r="T918" s="205"/>
      <c r="U918" s="205"/>
      <c r="V918" s="39"/>
      <c r="W918" s="39"/>
      <c r="X918" s="39"/>
      <c r="Y918" s="39"/>
      <c r="AD918" s="191"/>
      <c r="AE918" s="191"/>
      <c r="AF918" s="260"/>
      <c r="AG918" s="191"/>
      <c r="AH918" s="191"/>
      <c r="AI918" s="260"/>
      <c r="AR918" s="68"/>
      <c r="AS918" s="68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5"/>
      <c r="BL918" s="95"/>
      <c r="BM918" s="95"/>
      <c r="BN918" s="95"/>
      <c r="BO918" s="95"/>
      <c r="BP918" s="95"/>
      <c r="BQ918" s="95"/>
      <c r="BR918" s="95"/>
      <c r="BS918" s="95"/>
      <c r="BT918" s="95"/>
      <c r="BU918" s="95"/>
      <c r="BV918" s="95"/>
      <c r="BW918" s="95"/>
      <c r="BX918" s="95"/>
      <c r="BY918" s="95"/>
      <c r="BZ918" s="95"/>
      <c r="CD918" s="95"/>
      <c r="CE918" s="95"/>
      <c r="CF918" s="95"/>
    </row>
    <row r="919" spans="1:84" s="43" customFormat="1" x14ac:dyDescent="0.25">
      <c r="A919" s="152"/>
      <c r="B919" s="152"/>
      <c r="C919" s="152"/>
      <c r="D919" s="152"/>
      <c r="E919" s="152"/>
      <c r="F919" s="62"/>
      <c r="G919" s="62"/>
      <c r="I919" s="152"/>
      <c r="K919" s="152"/>
      <c r="L919" s="152"/>
      <c r="M919" s="152"/>
      <c r="N919" s="152"/>
      <c r="O919" s="63"/>
      <c r="P919" s="152"/>
      <c r="Q919" s="152"/>
      <c r="S919" s="205"/>
      <c r="T919" s="205"/>
      <c r="U919" s="205"/>
      <c r="V919" s="39"/>
      <c r="W919" s="39"/>
      <c r="X919" s="39"/>
      <c r="Y919" s="39"/>
      <c r="AD919" s="191"/>
      <c r="AE919" s="191"/>
      <c r="AF919" s="260"/>
      <c r="AG919" s="191"/>
      <c r="AH919" s="191"/>
      <c r="AI919" s="260"/>
      <c r="AR919" s="68"/>
      <c r="AS919" s="68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5"/>
      <c r="BL919" s="95"/>
      <c r="BM919" s="95"/>
      <c r="BN919" s="95"/>
      <c r="BO919" s="95"/>
      <c r="BP919" s="95"/>
      <c r="BQ919" s="95"/>
      <c r="BR919" s="95"/>
      <c r="BS919" s="95"/>
      <c r="BT919" s="95"/>
      <c r="BU919" s="95"/>
      <c r="BV919" s="95"/>
      <c r="BW919" s="95"/>
      <c r="BX919" s="95"/>
      <c r="BY919" s="95"/>
      <c r="BZ919" s="95"/>
      <c r="CD919" s="95"/>
      <c r="CE919" s="95"/>
      <c r="CF919" s="95"/>
    </row>
    <row r="920" spans="1:84" s="43" customFormat="1" x14ac:dyDescent="0.25">
      <c r="A920" s="152"/>
      <c r="B920" s="152"/>
      <c r="C920" s="152"/>
      <c r="D920" s="152"/>
      <c r="E920" s="152"/>
      <c r="F920" s="62"/>
      <c r="G920" s="62"/>
      <c r="I920" s="152"/>
      <c r="K920" s="152"/>
      <c r="L920" s="152"/>
      <c r="M920" s="152"/>
      <c r="N920" s="152"/>
      <c r="O920" s="63"/>
      <c r="P920" s="152"/>
      <c r="Q920" s="152"/>
      <c r="S920" s="205"/>
      <c r="T920" s="205"/>
      <c r="U920" s="205"/>
      <c r="V920" s="39"/>
      <c r="W920" s="39"/>
      <c r="X920" s="39"/>
      <c r="Y920" s="39"/>
      <c r="AD920" s="191"/>
      <c r="AE920" s="191"/>
      <c r="AF920" s="260"/>
      <c r="AG920" s="191"/>
      <c r="AH920" s="191"/>
      <c r="AI920" s="260"/>
      <c r="AR920" s="68"/>
      <c r="AS920" s="68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5"/>
      <c r="BL920" s="95"/>
      <c r="BM920" s="95"/>
      <c r="BN920" s="95"/>
      <c r="BO920" s="95"/>
      <c r="BP920" s="95"/>
      <c r="BQ920" s="95"/>
      <c r="BR920" s="95"/>
      <c r="BS920" s="95"/>
      <c r="BT920" s="95"/>
      <c r="BU920" s="95"/>
      <c r="BV920" s="95"/>
      <c r="BW920" s="95"/>
      <c r="BX920" s="95"/>
      <c r="BY920" s="95"/>
      <c r="BZ920" s="95"/>
      <c r="CD920" s="95"/>
      <c r="CE920" s="95"/>
      <c r="CF920" s="95"/>
    </row>
    <row r="921" spans="1:84" s="43" customFormat="1" x14ac:dyDescent="0.25">
      <c r="A921" s="152"/>
      <c r="B921" s="152"/>
      <c r="C921" s="152"/>
      <c r="D921" s="152"/>
      <c r="E921" s="152"/>
      <c r="F921" s="62"/>
      <c r="G921" s="62"/>
      <c r="I921" s="152"/>
      <c r="K921" s="152"/>
      <c r="L921" s="152"/>
      <c r="M921" s="152"/>
      <c r="N921" s="152"/>
      <c r="O921" s="63"/>
      <c r="P921" s="152"/>
      <c r="Q921" s="152"/>
      <c r="S921" s="205"/>
      <c r="T921" s="205"/>
      <c r="U921" s="205"/>
      <c r="V921" s="39"/>
      <c r="W921" s="39"/>
      <c r="X921" s="39"/>
      <c r="Y921" s="39"/>
      <c r="AD921" s="191"/>
      <c r="AE921" s="191"/>
      <c r="AF921" s="260"/>
      <c r="AG921" s="191"/>
      <c r="AH921" s="191"/>
      <c r="AI921" s="260"/>
      <c r="AR921" s="68"/>
      <c r="AS921" s="68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5"/>
      <c r="BL921" s="95"/>
      <c r="BM921" s="95"/>
      <c r="BN921" s="95"/>
      <c r="BO921" s="95"/>
      <c r="BP921" s="95"/>
      <c r="BQ921" s="95"/>
      <c r="BR921" s="95"/>
      <c r="BS921" s="95"/>
      <c r="BT921" s="95"/>
      <c r="BU921" s="95"/>
      <c r="BV921" s="95"/>
      <c r="BW921" s="95"/>
      <c r="BX921" s="95"/>
      <c r="BY921" s="95"/>
      <c r="BZ921" s="95"/>
      <c r="CD921" s="95"/>
      <c r="CE921" s="95"/>
      <c r="CF921" s="95"/>
    </row>
    <row r="922" spans="1:84" s="43" customFormat="1" x14ac:dyDescent="0.25">
      <c r="A922" s="152"/>
      <c r="B922" s="152"/>
      <c r="C922" s="152"/>
      <c r="D922" s="152"/>
      <c r="E922" s="152"/>
      <c r="F922" s="62"/>
      <c r="G922" s="62"/>
      <c r="I922" s="152"/>
      <c r="K922" s="152"/>
      <c r="L922" s="152"/>
      <c r="M922" s="152"/>
      <c r="N922" s="152"/>
      <c r="O922" s="63"/>
      <c r="P922" s="152"/>
      <c r="Q922" s="152"/>
      <c r="S922" s="205"/>
      <c r="T922" s="205"/>
      <c r="U922" s="205"/>
      <c r="V922" s="39"/>
      <c r="W922" s="39"/>
      <c r="X922" s="39"/>
      <c r="Y922" s="39"/>
      <c r="AD922" s="191"/>
      <c r="AE922" s="191"/>
      <c r="AF922" s="260"/>
      <c r="AG922" s="191"/>
      <c r="AH922" s="191"/>
      <c r="AI922" s="260"/>
      <c r="AR922" s="68"/>
      <c r="AS922" s="68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5"/>
      <c r="BL922" s="95"/>
      <c r="BM922" s="95"/>
      <c r="BN922" s="95"/>
      <c r="BO922" s="95"/>
      <c r="BP922" s="95"/>
      <c r="BQ922" s="95"/>
      <c r="BR922" s="95"/>
      <c r="BS922" s="95"/>
      <c r="BT922" s="95"/>
      <c r="BU922" s="95"/>
      <c r="BV922" s="95"/>
      <c r="BW922" s="95"/>
      <c r="BX922" s="95"/>
      <c r="BY922" s="95"/>
      <c r="BZ922" s="95"/>
      <c r="CD922" s="95"/>
      <c r="CE922" s="95"/>
      <c r="CF922" s="95"/>
    </row>
    <row r="923" spans="1:84" s="43" customFormat="1" x14ac:dyDescent="0.25">
      <c r="A923" s="152"/>
      <c r="B923" s="152"/>
      <c r="C923" s="152"/>
      <c r="D923" s="152"/>
      <c r="E923" s="152"/>
      <c r="F923" s="62"/>
      <c r="G923" s="62"/>
      <c r="I923" s="152"/>
      <c r="K923" s="152"/>
      <c r="L923" s="152"/>
      <c r="M923" s="152"/>
      <c r="N923" s="152"/>
      <c r="O923" s="63"/>
      <c r="P923" s="152"/>
      <c r="Q923" s="152"/>
      <c r="S923" s="205"/>
      <c r="T923" s="205"/>
      <c r="U923" s="205"/>
      <c r="V923" s="39"/>
      <c r="W923" s="39"/>
      <c r="X923" s="39"/>
      <c r="Y923" s="39"/>
      <c r="AD923" s="191"/>
      <c r="AE923" s="191"/>
      <c r="AF923" s="260"/>
      <c r="AG923" s="191"/>
      <c r="AH923" s="191"/>
      <c r="AI923" s="260"/>
      <c r="AR923" s="68"/>
      <c r="AS923" s="68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5"/>
      <c r="BL923" s="95"/>
      <c r="BM923" s="95"/>
      <c r="BN923" s="95"/>
      <c r="BO923" s="95"/>
      <c r="BP923" s="95"/>
      <c r="BQ923" s="95"/>
      <c r="BR923" s="95"/>
      <c r="BS923" s="95"/>
      <c r="BT923" s="95"/>
      <c r="BU923" s="95"/>
      <c r="BV923" s="95"/>
      <c r="BW923" s="95"/>
      <c r="BX923" s="95"/>
      <c r="BY923" s="95"/>
      <c r="BZ923" s="95"/>
      <c r="CD923" s="95"/>
      <c r="CE923" s="95"/>
      <c r="CF923" s="95"/>
    </row>
    <row r="924" spans="1:84" s="43" customFormat="1" x14ac:dyDescent="0.25">
      <c r="A924" s="152"/>
      <c r="B924" s="152"/>
      <c r="C924" s="152"/>
      <c r="D924" s="152"/>
      <c r="E924" s="152"/>
      <c r="F924" s="62"/>
      <c r="G924" s="62"/>
      <c r="I924" s="152"/>
      <c r="K924" s="152"/>
      <c r="L924" s="152"/>
      <c r="M924" s="152"/>
      <c r="N924" s="152"/>
      <c r="O924" s="63"/>
      <c r="P924" s="152"/>
      <c r="Q924" s="152"/>
      <c r="S924" s="205"/>
      <c r="T924" s="205"/>
      <c r="U924" s="205"/>
      <c r="V924" s="39"/>
      <c r="W924" s="39"/>
      <c r="X924" s="39"/>
      <c r="Y924" s="39"/>
      <c r="AD924" s="191"/>
      <c r="AE924" s="191"/>
      <c r="AF924" s="260"/>
      <c r="AG924" s="191"/>
      <c r="AH924" s="191"/>
      <c r="AI924" s="260"/>
      <c r="AR924" s="68"/>
      <c r="AS924" s="68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5"/>
      <c r="BL924" s="95"/>
      <c r="BM924" s="95"/>
      <c r="BN924" s="95"/>
      <c r="BO924" s="95"/>
      <c r="BP924" s="95"/>
      <c r="BQ924" s="95"/>
      <c r="BR924" s="95"/>
      <c r="BS924" s="95"/>
      <c r="BT924" s="95"/>
      <c r="BU924" s="95"/>
      <c r="BV924" s="95"/>
      <c r="BW924" s="95"/>
      <c r="BX924" s="95"/>
      <c r="BY924" s="95"/>
      <c r="BZ924" s="95"/>
      <c r="CD924" s="95"/>
      <c r="CE924" s="95"/>
      <c r="CF924" s="95"/>
    </row>
    <row r="925" spans="1:84" s="43" customFormat="1" x14ac:dyDescent="0.25">
      <c r="A925" s="152"/>
      <c r="B925" s="152"/>
      <c r="C925" s="152"/>
      <c r="D925" s="152"/>
      <c r="E925" s="152"/>
      <c r="F925" s="62"/>
      <c r="G925" s="62"/>
      <c r="I925" s="152"/>
      <c r="K925" s="152"/>
      <c r="L925" s="152"/>
      <c r="M925" s="152"/>
      <c r="N925" s="152"/>
      <c r="O925" s="63"/>
      <c r="P925" s="152"/>
      <c r="Q925" s="152"/>
      <c r="S925" s="205"/>
      <c r="T925" s="205"/>
      <c r="U925" s="205"/>
      <c r="V925" s="39"/>
      <c r="W925" s="39"/>
      <c r="X925" s="39"/>
      <c r="Y925" s="39"/>
      <c r="AD925" s="191"/>
      <c r="AE925" s="191"/>
      <c r="AF925" s="260"/>
      <c r="AG925" s="191"/>
      <c r="AH925" s="191"/>
      <c r="AI925" s="260"/>
      <c r="AR925" s="68"/>
      <c r="AS925" s="68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5"/>
      <c r="BL925" s="95"/>
      <c r="BM925" s="95"/>
      <c r="BN925" s="95"/>
      <c r="BO925" s="95"/>
      <c r="BP925" s="95"/>
      <c r="BQ925" s="95"/>
      <c r="BR925" s="95"/>
      <c r="BS925" s="95"/>
      <c r="BT925" s="95"/>
      <c r="BU925" s="95"/>
      <c r="BV925" s="95"/>
      <c r="BW925" s="95"/>
      <c r="BX925" s="95"/>
      <c r="BY925" s="95"/>
      <c r="BZ925" s="95"/>
      <c r="CD925" s="95"/>
      <c r="CE925" s="95"/>
      <c r="CF925" s="95"/>
    </row>
    <row r="926" spans="1:84" s="43" customFormat="1" x14ac:dyDescent="0.25">
      <c r="A926" s="152"/>
      <c r="B926" s="152"/>
      <c r="C926" s="152"/>
      <c r="D926" s="152"/>
      <c r="E926" s="152"/>
      <c r="F926" s="62"/>
      <c r="G926" s="62"/>
      <c r="I926" s="152"/>
      <c r="K926" s="152"/>
      <c r="L926" s="152"/>
      <c r="M926" s="152"/>
      <c r="N926" s="152"/>
      <c r="O926" s="63"/>
      <c r="P926" s="152"/>
      <c r="Q926" s="152"/>
      <c r="S926" s="205"/>
      <c r="T926" s="205"/>
      <c r="U926" s="205"/>
      <c r="V926" s="39"/>
      <c r="W926" s="39"/>
      <c r="X926" s="39"/>
      <c r="Y926" s="39"/>
      <c r="AD926" s="191"/>
      <c r="AE926" s="191"/>
      <c r="AF926" s="260"/>
      <c r="AG926" s="191"/>
      <c r="AH926" s="191"/>
      <c r="AI926" s="260"/>
      <c r="AR926" s="68"/>
      <c r="AS926" s="68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5"/>
      <c r="BL926" s="95"/>
      <c r="BM926" s="95"/>
      <c r="BN926" s="95"/>
      <c r="BO926" s="95"/>
      <c r="BP926" s="95"/>
      <c r="BQ926" s="95"/>
      <c r="BR926" s="95"/>
      <c r="BS926" s="95"/>
      <c r="BT926" s="95"/>
      <c r="BU926" s="95"/>
      <c r="BV926" s="95"/>
      <c r="BW926" s="95"/>
      <c r="BX926" s="95"/>
      <c r="BY926" s="95"/>
      <c r="BZ926" s="95"/>
      <c r="CD926" s="95"/>
      <c r="CE926" s="95"/>
      <c r="CF926" s="95"/>
    </row>
    <row r="927" spans="1:84" s="43" customFormat="1" x14ac:dyDescent="0.25">
      <c r="A927" s="152"/>
      <c r="B927" s="152"/>
      <c r="C927" s="152"/>
      <c r="D927" s="152"/>
      <c r="E927" s="152"/>
      <c r="F927" s="62"/>
      <c r="G927" s="62"/>
      <c r="I927" s="152"/>
      <c r="K927" s="152"/>
      <c r="L927" s="152"/>
      <c r="M927" s="152"/>
      <c r="N927" s="152"/>
      <c r="O927" s="63"/>
      <c r="P927" s="152"/>
      <c r="Q927" s="152"/>
      <c r="S927" s="205"/>
      <c r="T927" s="205"/>
      <c r="U927" s="205"/>
      <c r="V927" s="39"/>
      <c r="W927" s="39"/>
      <c r="X927" s="39"/>
      <c r="Y927" s="39"/>
      <c r="AD927" s="191"/>
      <c r="AE927" s="191"/>
      <c r="AF927" s="260"/>
      <c r="AG927" s="191"/>
      <c r="AH927" s="191"/>
      <c r="AI927" s="260"/>
      <c r="AR927" s="68"/>
      <c r="AS927" s="68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5"/>
      <c r="BL927" s="95"/>
      <c r="BM927" s="95"/>
      <c r="BN927" s="95"/>
      <c r="BO927" s="95"/>
      <c r="BP927" s="95"/>
      <c r="BQ927" s="95"/>
      <c r="BR927" s="95"/>
      <c r="BS927" s="95"/>
      <c r="BT927" s="95"/>
      <c r="BU927" s="95"/>
      <c r="BV927" s="95"/>
      <c r="BW927" s="95"/>
      <c r="BX927" s="95"/>
      <c r="BY927" s="95"/>
      <c r="BZ927" s="95"/>
      <c r="CD927" s="95"/>
      <c r="CE927" s="95"/>
      <c r="CF927" s="95"/>
    </row>
    <row r="928" spans="1:84" s="43" customFormat="1" x14ac:dyDescent="0.25">
      <c r="A928" s="152"/>
      <c r="B928" s="152"/>
      <c r="C928" s="152"/>
      <c r="D928" s="152"/>
      <c r="E928" s="152"/>
      <c r="F928" s="62"/>
      <c r="G928" s="62"/>
      <c r="I928" s="152"/>
      <c r="K928" s="152"/>
      <c r="L928" s="152"/>
      <c r="M928" s="152"/>
      <c r="N928" s="152"/>
      <c r="O928" s="63"/>
      <c r="P928" s="152"/>
      <c r="Q928" s="152"/>
      <c r="S928" s="205"/>
      <c r="T928" s="205"/>
      <c r="U928" s="205"/>
      <c r="V928" s="39"/>
      <c r="W928" s="39"/>
      <c r="X928" s="39"/>
      <c r="Y928" s="39"/>
      <c r="AD928" s="191"/>
      <c r="AE928" s="191"/>
      <c r="AF928" s="260"/>
      <c r="AG928" s="191"/>
      <c r="AH928" s="191"/>
      <c r="AI928" s="260"/>
      <c r="AR928" s="68"/>
      <c r="AS928" s="68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5"/>
      <c r="BL928" s="95"/>
      <c r="BM928" s="95"/>
      <c r="BN928" s="95"/>
      <c r="BO928" s="95"/>
      <c r="BP928" s="95"/>
      <c r="BQ928" s="95"/>
      <c r="BR928" s="95"/>
      <c r="BS928" s="95"/>
      <c r="BT928" s="95"/>
      <c r="BU928" s="95"/>
      <c r="BV928" s="95"/>
      <c r="BW928" s="95"/>
      <c r="BX928" s="95"/>
      <c r="BY928" s="95"/>
      <c r="BZ928" s="95"/>
      <c r="CD928" s="95"/>
      <c r="CE928" s="95"/>
      <c r="CF928" s="95"/>
    </row>
    <row r="929" spans="1:84" s="43" customFormat="1" x14ac:dyDescent="0.25">
      <c r="A929" s="152"/>
      <c r="B929" s="152"/>
      <c r="C929" s="152"/>
      <c r="D929" s="152"/>
      <c r="E929" s="152"/>
      <c r="F929" s="62"/>
      <c r="G929" s="62"/>
      <c r="I929" s="152"/>
      <c r="K929" s="152"/>
      <c r="L929" s="152"/>
      <c r="M929" s="152"/>
      <c r="N929" s="152"/>
      <c r="O929" s="63"/>
      <c r="P929" s="152"/>
      <c r="Q929" s="152"/>
      <c r="S929" s="205"/>
      <c r="T929" s="205"/>
      <c r="U929" s="205"/>
      <c r="V929" s="39"/>
      <c r="W929" s="39"/>
      <c r="X929" s="39"/>
      <c r="Y929" s="39"/>
      <c r="AD929" s="191"/>
      <c r="AE929" s="191"/>
      <c r="AF929" s="260"/>
      <c r="AG929" s="191"/>
      <c r="AH929" s="191"/>
      <c r="AI929" s="260"/>
      <c r="AR929" s="68"/>
      <c r="AS929" s="68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5"/>
      <c r="BL929" s="95"/>
      <c r="BM929" s="95"/>
      <c r="BN929" s="95"/>
      <c r="BO929" s="95"/>
      <c r="BP929" s="95"/>
      <c r="BQ929" s="95"/>
      <c r="BR929" s="95"/>
      <c r="BS929" s="95"/>
      <c r="BT929" s="95"/>
      <c r="BU929" s="95"/>
      <c r="BV929" s="95"/>
      <c r="BW929" s="95"/>
      <c r="BX929" s="95"/>
      <c r="BY929" s="95"/>
      <c r="BZ929" s="95"/>
      <c r="CD929" s="95"/>
      <c r="CE929" s="95"/>
      <c r="CF929" s="95"/>
    </row>
    <row r="930" spans="1:84" s="43" customFormat="1" x14ac:dyDescent="0.25">
      <c r="A930" s="152"/>
      <c r="B930" s="152"/>
      <c r="C930" s="152"/>
      <c r="D930" s="152"/>
      <c r="E930" s="152"/>
      <c r="F930" s="62"/>
      <c r="G930" s="62"/>
      <c r="I930" s="152"/>
      <c r="K930" s="152"/>
      <c r="L930" s="152"/>
      <c r="M930" s="152"/>
      <c r="N930" s="152"/>
      <c r="O930" s="63"/>
      <c r="P930" s="152"/>
      <c r="Q930" s="152"/>
      <c r="S930" s="205"/>
      <c r="T930" s="205"/>
      <c r="U930" s="205"/>
      <c r="V930" s="39"/>
      <c r="W930" s="39"/>
      <c r="X930" s="39"/>
      <c r="Y930" s="39"/>
      <c r="AD930" s="191"/>
      <c r="AE930" s="191"/>
      <c r="AF930" s="260"/>
      <c r="AG930" s="191"/>
      <c r="AH930" s="191"/>
      <c r="AI930" s="260"/>
      <c r="AR930" s="68"/>
      <c r="AS930" s="68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5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D930" s="95"/>
      <c r="CE930" s="95"/>
      <c r="CF930" s="95"/>
    </row>
    <row r="931" spans="1:84" s="43" customFormat="1" x14ac:dyDescent="0.25">
      <c r="A931" s="152"/>
      <c r="B931" s="152"/>
      <c r="C931" s="152"/>
      <c r="D931" s="152"/>
      <c r="E931" s="152"/>
      <c r="F931" s="62"/>
      <c r="G931" s="62"/>
      <c r="I931" s="152"/>
      <c r="K931" s="152"/>
      <c r="L931" s="152"/>
      <c r="M931" s="152"/>
      <c r="N931" s="152"/>
      <c r="O931" s="63"/>
      <c r="P931" s="152"/>
      <c r="Q931" s="152"/>
      <c r="S931" s="205"/>
      <c r="T931" s="205"/>
      <c r="U931" s="205"/>
      <c r="V931" s="39"/>
      <c r="W931" s="39"/>
      <c r="X931" s="39"/>
      <c r="Y931" s="39"/>
      <c r="AD931" s="191"/>
      <c r="AE931" s="191"/>
      <c r="AF931" s="260"/>
      <c r="AG931" s="191"/>
      <c r="AH931" s="191"/>
      <c r="AI931" s="260"/>
      <c r="AR931" s="68"/>
      <c r="AS931" s="68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5"/>
      <c r="BL931" s="95"/>
      <c r="BM931" s="95"/>
      <c r="BN931" s="95"/>
      <c r="BO931" s="95"/>
      <c r="BP931" s="95"/>
      <c r="BQ931" s="95"/>
      <c r="BR931" s="95"/>
      <c r="BS931" s="95"/>
      <c r="BT931" s="95"/>
      <c r="BU931" s="95"/>
      <c r="BV931" s="95"/>
      <c r="BW931" s="95"/>
      <c r="BX931" s="95"/>
      <c r="BY931" s="95"/>
      <c r="BZ931" s="95"/>
      <c r="CD931" s="95"/>
      <c r="CE931" s="95"/>
      <c r="CF931" s="95"/>
    </row>
    <row r="932" spans="1:84" s="43" customFormat="1" x14ac:dyDescent="0.25">
      <c r="A932" s="152"/>
      <c r="B932" s="152"/>
      <c r="C932" s="152"/>
      <c r="D932" s="152"/>
      <c r="E932" s="152"/>
      <c r="F932" s="62"/>
      <c r="G932" s="62"/>
      <c r="I932" s="152"/>
      <c r="K932" s="152"/>
      <c r="L932" s="152"/>
      <c r="M932" s="152"/>
      <c r="N932" s="152"/>
      <c r="O932" s="63"/>
      <c r="P932" s="152"/>
      <c r="Q932" s="152"/>
      <c r="S932" s="205"/>
      <c r="T932" s="205"/>
      <c r="U932" s="205"/>
      <c r="V932" s="39"/>
      <c r="W932" s="39"/>
      <c r="X932" s="39"/>
      <c r="Y932" s="39"/>
      <c r="AD932" s="191"/>
      <c r="AE932" s="191"/>
      <c r="AF932" s="260"/>
      <c r="AG932" s="191"/>
      <c r="AH932" s="191"/>
      <c r="AI932" s="260"/>
      <c r="AR932" s="68"/>
      <c r="AS932" s="68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5"/>
      <c r="BL932" s="95"/>
      <c r="BM932" s="95"/>
      <c r="BN932" s="95"/>
      <c r="BO932" s="95"/>
      <c r="BP932" s="95"/>
      <c r="BQ932" s="95"/>
      <c r="BR932" s="95"/>
      <c r="BS932" s="95"/>
      <c r="BT932" s="95"/>
      <c r="BU932" s="95"/>
      <c r="BV932" s="95"/>
      <c r="BW932" s="95"/>
      <c r="BX932" s="95"/>
      <c r="BY932" s="95"/>
      <c r="BZ932" s="95"/>
      <c r="CD932" s="95"/>
      <c r="CE932" s="95"/>
      <c r="CF932" s="95"/>
    </row>
    <row r="933" spans="1:84" s="43" customFormat="1" x14ac:dyDescent="0.25">
      <c r="A933" s="152"/>
      <c r="B933" s="152"/>
      <c r="C933" s="152"/>
      <c r="D933" s="152"/>
      <c r="E933" s="152"/>
      <c r="F933" s="62"/>
      <c r="G933" s="62"/>
      <c r="I933" s="152"/>
      <c r="K933" s="152"/>
      <c r="L933" s="152"/>
      <c r="M933" s="152"/>
      <c r="N933" s="152"/>
      <c r="O933" s="63"/>
      <c r="P933" s="152"/>
      <c r="Q933" s="152"/>
      <c r="S933" s="205"/>
      <c r="T933" s="205"/>
      <c r="U933" s="205"/>
      <c r="V933" s="39"/>
      <c r="W933" s="39"/>
      <c r="X933" s="39"/>
      <c r="Y933" s="39"/>
      <c r="AD933" s="191"/>
      <c r="AE933" s="191"/>
      <c r="AF933" s="260"/>
      <c r="AG933" s="191"/>
      <c r="AH933" s="191"/>
      <c r="AI933" s="260"/>
      <c r="AR933" s="68"/>
      <c r="AS933" s="68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5"/>
      <c r="BL933" s="95"/>
      <c r="BM933" s="95"/>
      <c r="BN933" s="95"/>
      <c r="BO933" s="95"/>
      <c r="BP933" s="95"/>
      <c r="BQ933" s="95"/>
      <c r="BR933" s="95"/>
      <c r="BS933" s="95"/>
      <c r="BT933" s="95"/>
      <c r="BU933" s="95"/>
      <c r="BV933" s="95"/>
      <c r="BW933" s="95"/>
      <c r="BX933" s="95"/>
      <c r="BY933" s="95"/>
      <c r="BZ933" s="95"/>
      <c r="CD933" s="95"/>
      <c r="CE933" s="95"/>
      <c r="CF933" s="95"/>
    </row>
    <row r="934" spans="1:84" s="43" customFormat="1" x14ac:dyDescent="0.25">
      <c r="A934" s="152"/>
      <c r="B934" s="152"/>
      <c r="C934" s="152"/>
      <c r="D934" s="152"/>
      <c r="E934" s="152"/>
      <c r="F934" s="62"/>
      <c r="G934" s="62"/>
      <c r="I934" s="152"/>
      <c r="K934" s="152"/>
      <c r="L934" s="152"/>
      <c r="M934" s="152"/>
      <c r="N934" s="152"/>
      <c r="O934" s="63"/>
      <c r="P934" s="152"/>
      <c r="Q934" s="152"/>
      <c r="S934" s="205"/>
      <c r="T934" s="205"/>
      <c r="U934" s="205"/>
      <c r="V934" s="39"/>
      <c r="W934" s="39"/>
      <c r="X934" s="39"/>
      <c r="Y934" s="39"/>
      <c r="AD934" s="191"/>
      <c r="AE934" s="191"/>
      <c r="AF934" s="260"/>
      <c r="AG934" s="191"/>
      <c r="AH934" s="191"/>
      <c r="AI934" s="260"/>
      <c r="AR934" s="68"/>
      <c r="AS934" s="68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5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D934" s="95"/>
      <c r="CE934" s="95"/>
      <c r="CF934" s="95"/>
    </row>
    <row r="935" spans="1:84" s="43" customFormat="1" x14ac:dyDescent="0.25">
      <c r="A935" s="152"/>
      <c r="B935" s="152"/>
      <c r="C935" s="152"/>
      <c r="D935" s="152"/>
      <c r="E935" s="152"/>
      <c r="F935" s="62"/>
      <c r="G935" s="62"/>
      <c r="I935" s="152"/>
      <c r="K935" s="152"/>
      <c r="L935" s="152"/>
      <c r="M935" s="152"/>
      <c r="N935" s="152"/>
      <c r="O935" s="63"/>
      <c r="P935" s="152"/>
      <c r="Q935" s="152"/>
      <c r="S935" s="205"/>
      <c r="T935" s="205"/>
      <c r="U935" s="205"/>
      <c r="V935" s="39"/>
      <c r="W935" s="39"/>
      <c r="X935" s="39"/>
      <c r="Y935" s="39"/>
      <c r="AD935" s="191"/>
      <c r="AE935" s="191"/>
      <c r="AF935" s="260"/>
      <c r="AG935" s="191"/>
      <c r="AH935" s="191"/>
      <c r="AI935" s="260"/>
      <c r="AR935" s="68"/>
      <c r="AS935" s="68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5"/>
      <c r="BL935" s="95"/>
      <c r="BM935" s="95"/>
      <c r="BN935" s="95"/>
      <c r="BO935" s="95"/>
      <c r="BP935" s="95"/>
      <c r="BQ935" s="95"/>
      <c r="BR935" s="95"/>
      <c r="BS935" s="95"/>
      <c r="BT935" s="95"/>
      <c r="BU935" s="95"/>
      <c r="BV935" s="95"/>
      <c r="BW935" s="95"/>
      <c r="BX935" s="95"/>
      <c r="BY935" s="95"/>
      <c r="BZ935" s="95"/>
      <c r="CD935" s="95"/>
      <c r="CE935" s="95"/>
      <c r="CF935" s="95"/>
    </row>
    <row r="936" spans="1:84" s="43" customFormat="1" x14ac:dyDescent="0.25">
      <c r="A936" s="152"/>
      <c r="B936" s="152"/>
      <c r="C936" s="152"/>
      <c r="D936" s="152"/>
      <c r="E936" s="152"/>
      <c r="F936" s="62"/>
      <c r="G936" s="62"/>
      <c r="I936" s="152"/>
      <c r="K936" s="152"/>
      <c r="L936" s="152"/>
      <c r="M936" s="152"/>
      <c r="N936" s="152"/>
      <c r="O936" s="63"/>
      <c r="P936" s="152"/>
      <c r="Q936" s="152"/>
      <c r="S936" s="205"/>
      <c r="T936" s="205"/>
      <c r="U936" s="205"/>
      <c r="V936" s="39"/>
      <c r="W936" s="39"/>
      <c r="X936" s="39"/>
      <c r="Y936" s="39"/>
      <c r="AD936" s="191"/>
      <c r="AE936" s="191"/>
      <c r="AF936" s="260"/>
      <c r="AG936" s="191"/>
      <c r="AH936" s="191"/>
      <c r="AI936" s="260"/>
      <c r="AR936" s="68"/>
      <c r="AS936" s="68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5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D936" s="95"/>
      <c r="CE936" s="95"/>
      <c r="CF936" s="95"/>
    </row>
    <row r="937" spans="1:84" s="43" customFormat="1" x14ac:dyDescent="0.25">
      <c r="A937" s="152"/>
      <c r="B937" s="152"/>
      <c r="C937" s="152"/>
      <c r="D937" s="152"/>
      <c r="E937" s="152"/>
      <c r="F937" s="62"/>
      <c r="G937" s="62"/>
      <c r="I937" s="152"/>
      <c r="K937" s="152"/>
      <c r="L937" s="152"/>
      <c r="M937" s="152"/>
      <c r="N937" s="152"/>
      <c r="O937" s="63"/>
      <c r="P937" s="152"/>
      <c r="Q937" s="152"/>
      <c r="S937" s="205"/>
      <c r="T937" s="205"/>
      <c r="U937" s="205"/>
      <c r="V937" s="39"/>
      <c r="W937" s="39"/>
      <c r="X937" s="39"/>
      <c r="Y937" s="39"/>
      <c r="AD937" s="191"/>
      <c r="AE937" s="191"/>
      <c r="AF937" s="260"/>
      <c r="AG937" s="191"/>
      <c r="AH937" s="191"/>
      <c r="AI937" s="260"/>
      <c r="AR937" s="68"/>
      <c r="AS937" s="68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5"/>
      <c r="BL937" s="95"/>
      <c r="BM937" s="95"/>
      <c r="BN937" s="95"/>
      <c r="BO937" s="95"/>
      <c r="BP937" s="95"/>
      <c r="BQ937" s="95"/>
      <c r="BR937" s="95"/>
      <c r="BS937" s="95"/>
      <c r="BT937" s="95"/>
      <c r="BU937" s="95"/>
      <c r="BV937" s="95"/>
      <c r="BW937" s="95"/>
      <c r="BX937" s="95"/>
      <c r="BY937" s="95"/>
      <c r="BZ937" s="95"/>
      <c r="CD937" s="95"/>
      <c r="CE937" s="95"/>
      <c r="CF937" s="95"/>
    </row>
    <row r="938" spans="1:84" s="43" customFormat="1" x14ac:dyDescent="0.25">
      <c r="A938" s="152"/>
      <c r="B938" s="152"/>
      <c r="C938" s="152"/>
      <c r="D938" s="152"/>
      <c r="E938" s="152"/>
      <c r="F938" s="62"/>
      <c r="G938" s="62"/>
      <c r="I938" s="152"/>
      <c r="K938" s="152"/>
      <c r="L938" s="152"/>
      <c r="M938" s="152"/>
      <c r="N938" s="152"/>
      <c r="O938" s="63"/>
      <c r="P938" s="152"/>
      <c r="Q938" s="152"/>
      <c r="S938" s="205"/>
      <c r="T938" s="205"/>
      <c r="U938" s="205"/>
      <c r="V938" s="39"/>
      <c r="W938" s="39"/>
      <c r="X938" s="39"/>
      <c r="Y938" s="39"/>
      <c r="AD938" s="191"/>
      <c r="AE938" s="191"/>
      <c r="AF938" s="260"/>
      <c r="AG938" s="191"/>
      <c r="AH938" s="191"/>
      <c r="AI938" s="260"/>
      <c r="AR938" s="68"/>
      <c r="AS938" s="68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5"/>
      <c r="BL938" s="95"/>
      <c r="BM938" s="95"/>
      <c r="BN938" s="95"/>
      <c r="BO938" s="95"/>
      <c r="BP938" s="95"/>
      <c r="BQ938" s="95"/>
      <c r="BR938" s="95"/>
      <c r="BS938" s="95"/>
      <c r="BT938" s="95"/>
      <c r="BU938" s="95"/>
      <c r="BV938" s="95"/>
      <c r="BW938" s="95"/>
      <c r="BX938" s="95"/>
      <c r="BY938" s="95"/>
      <c r="BZ938" s="95"/>
      <c r="CD938" s="95"/>
      <c r="CE938" s="95"/>
      <c r="CF938" s="95"/>
    </row>
    <row r="939" spans="1:84" s="43" customFormat="1" x14ac:dyDescent="0.25">
      <c r="A939" s="152"/>
      <c r="B939" s="152"/>
      <c r="C939" s="152"/>
      <c r="D939" s="152"/>
      <c r="E939" s="152"/>
      <c r="F939" s="62"/>
      <c r="G939" s="62"/>
      <c r="I939" s="152"/>
      <c r="K939" s="152"/>
      <c r="L939" s="152"/>
      <c r="M939" s="152"/>
      <c r="N939" s="152"/>
      <c r="O939" s="63"/>
      <c r="P939" s="152"/>
      <c r="Q939" s="152"/>
      <c r="S939" s="205"/>
      <c r="T939" s="205"/>
      <c r="U939" s="205"/>
      <c r="V939" s="39"/>
      <c r="W939" s="39"/>
      <c r="X939" s="39"/>
      <c r="Y939" s="39"/>
      <c r="AD939" s="191"/>
      <c r="AE939" s="191"/>
      <c r="AF939" s="260"/>
      <c r="AG939" s="191"/>
      <c r="AH939" s="191"/>
      <c r="AI939" s="260"/>
      <c r="AR939" s="68"/>
      <c r="AS939" s="68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5"/>
      <c r="BL939" s="95"/>
      <c r="BM939" s="95"/>
      <c r="BN939" s="95"/>
      <c r="BO939" s="95"/>
      <c r="BP939" s="95"/>
      <c r="BQ939" s="95"/>
      <c r="BR939" s="95"/>
      <c r="BS939" s="95"/>
      <c r="BT939" s="95"/>
      <c r="BU939" s="95"/>
      <c r="BV939" s="95"/>
      <c r="BW939" s="95"/>
      <c r="BX939" s="95"/>
      <c r="BY939" s="95"/>
      <c r="BZ939" s="95"/>
      <c r="CD939" s="95"/>
      <c r="CE939" s="95"/>
      <c r="CF939" s="95"/>
    </row>
    <row r="940" spans="1:84" s="43" customFormat="1" x14ac:dyDescent="0.25">
      <c r="A940" s="152"/>
      <c r="B940" s="152"/>
      <c r="C940" s="152"/>
      <c r="D940" s="152"/>
      <c r="E940" s="152"/>
      <c r="F940" s="62"/>
      <c r="G940" s="62"/>
      <c r="I940" s="152"/>
      <c r="K940" s="152"/>
      <c r="L940" s="152"/>
      <c r="M940" s="152"/>
      <c r="N940" s="152"/>
      <c r="O940" s="63"/>
      <c r="P940" s="152"/>
      <c r="Q940" s="152"/>
      <c r="S940" s="205"/>
      <c r="T940" s="205"/>
      <c r="U940" s="205"/>
      <c r="V940" s="39"/>
      <c r="W940" s="39"/>
      <c r="X940" s="39"/>
      <c r="Y940" s="39"/>
      <c r="AD940" s="191"/>
      <c r="AE940" s="191"/>
      <c r="AF940" s="260"/>
      <c r="AG940" s="191"/>
      <c r="AH940" s="191"/>
      <c r="AI940" s="260"/>
      <c r="AR940" s="68"/>
      <c r="AS940" s="68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5"/>
      <c r="BL940" s="95"/>
      <c r="BM940" s="95"/>
      <c r="BN940" s="95"/>
      <c r="BO940" s="95"/>
      <c r="BP940" s="95"/>
      <c r="BQ940" s="95"/>
      <c r="BR940" s="95"/>
      <c r="BS940" s="95"/>
      <c r="BT940" s="95"/>
      <c r="BU940" s="95"/>
      <c r="BV940" s="95"/>
      <c r="BW940" s="95"/>
      <c r="BX940" s="95"/>
      <c r="BY940" s="95"/>
      <c r="BZ940" s="95"/>
      <c r="CD940" s="95"/>
      <c r="CE940" s="95"/>
      <c r="CF940" s="95"/>
    </row>
    <row r="941" spans="1:84" s="43" customFormat="1" x14ac:dyDescent="0.25">
      <c r="A941" s="152"/>
      <c r="B941" s="152"/>
      <c r="C941" s="152"/>
      <c r="D941" s="152"/>
      <c r="E941" s="152"/>
      <c r="F941" s="62"/>
      <c r="G941" s="62"/>
      <c r="I941" s="152"/>
      <c r="K941" s="152"/>
      <c r="L941" s="152"/>
      <c r="M941" s="152"/>
      <c r="N941" s="152"/>
      <c r="O941" s="63"/>
      <c r="P941" s="152"/>
      <c r="Q941" s="152"/>
      <c r="S941" s="205"/>
      <c r="T941" s="205"/>
      <c r="U941" s="205"/>
      <c r="V941" s="39"/>
      <c r="W941" s="39"/>
      <c r="X941" s="39"/>
      <c r="Y941" s="39"/>
      <c r="AD941" s="191"/>
      <c r="AE941" s="191"/>
      <c r="AF941" s="260"/>
      <c r="AG941" s="191"/>
      <c r="AH941" s="191"/>
      <c r="AI941" s="260"/>
      <c r="AR941" s="68"/>
      <c r="AS941" s="68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5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D941" s="95"/>
      <c r="CE941" s="95"/>
      <c r="CF941" s="95"/>
    </row>
    <row r="942" spans="1:84" s="43" customFormat="1" x14ac:dyDescent="0.25">
      <c r="A942" s="152"/>
      <c r="B942" s="152"/>
      <c r="C942" s="152"/>
      <c r="D942" s="152"/>
      <c r="E942" s="152"/>
      <c r="F942" s="62"/>
      <c r="G942" s="62"/>
      <c r="I942" s="152"/>
      <c r="K942" s="152"/>
      <c r="L942" s="152"/>
      <c r="M942" s="152"/>
      <c r="N942" s="152"/>
      <c r="O942" s="63"/>
      <c r="P942" s="152"/>
      <c r="Q942" s="152"/>
      <c r="S942" s="205"/>
      <c r="T942" s="205"/>
      <c r="U942" s="205"/>
      <c r="V942" s="39"/>
      <c r="W942" s="39"/>
      <c r="X942" s="39"/>
      <c r="Y942" s="39"/>
      <c r="AD942" s="191"/>
      <c r="AE942" s="191"/>
      <c r="AF942" s="260"/>
      <c r="AG942" s="191"/>
      <c r="AH942" s="191"/>
      <c r="AI942" s="260"/>
      <c r="AR942" s="68"/>
      <c r="AS942" s="68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5"/>
      <c r="BL942" s="95"/>
      <c r="BM942" s="95"/>
      <c r="BN942" s="95"/>
      <c r="BO942" s="95"/>
      <c r="BP942" s="95"/>
      <c r="BQ942" s="95"/>
      <c r="BR942" s="95"/>
      <c r="BS942" s="95"/>
      <c r="BT942" s="95"/>
      <c r="BU942" s="95"/>
      <c r="BV942" s="95"/>
      <c r="BW942" s="95"/>
      <c r="BX942" s="95"/>
      <c r="BY942" s="95"/>
      <c r="BZ942" s="95"/>
      <c r="CD942" s="95"/>
      <c r="CE942" s="95"/>
      <c r="CF942" s="95"/>
    </row>
    <row r="943" spans="1:84" s="43" customFormat="1" x14ac:dyDescent="0.25">
      <c r="A943" s="152"/>
      <c r="B943" s="152"/>
      <c r="C943" s="152"/>
      <c r="D943" s="152"/>
      <c r="E943" s="152"/>
      <c r="F943" s="62"/>
      <c r="G943" s="62"/>
      <c r="I943" s="152"/>
      <c r="K943" s="152"/>
      <c r="L943" s="152"/>
      <c r="M943" s="152"/>
      <c r="N943" s="152"/>
      <c r="O943" s="63"/>
      <c r="P943" s="152"/>
      <c r="Q943" s="152"/>
      <c r="S943" s="205"/>
      <c r="T943" s="205"/>
      <c r="U943" s="205"/>
      <c r="V943" s="39"/>
      <c r="W943" s="39"/>
      <c r="X943" s="39"/>
      <c r="Y943" s="39"/>
      <c r="AD943" s="191"/>
      <c r="AE943" s="191"/>
      <c r="AF943" s="260"/>
      <c r="AG943" s="191"/>
      <c r="AH943" s="191"/>
      <c r="AI943" s="260"/>
      <c r="AR943" s="68"/>
      <c r="AS943" s="68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5"/>
      <c r="BL943" s="95"/>
      <c r="BM943" s="95"/>
      <c r="BN943" s="95"/>
      <c r="BO943" s="95"/>
      <c r="BP943" s="95"/>
      <c r="BQ943" s="95"/>
      <c r="BR943" s="95"/>
      <c r="BS943" s="95"/>
      <c r="BT943" s="95"/>
      <c r="BU943" s="95"/>
      <c r="BV943" s="95"/>
      <c r="BW943" s="95"/>
      <c r="BX943" s="95"/>
      <c r="BY943" s="95"/>
      <c r="BZ943" s="95"/>
      <c r="CD943" s="95"/>
      <c r="CE943" s="95"/>
      <c r="CF943" s="95"/>
    </row>
    <row r="944" spans="1:84" s="43" customFormat="1" x14ac:dyDescent="0.25">
      <c r="A944" s="152"/>
      <c r="B944" s="152"/>
      <c r="C944" s="152"/>
      <c r="D944" s="152"/>
      <c r="E944" s="152"/>
      <c r="F944" s="62"/>
      <c r="G944" s="62"/>
      <c r="I944" s="152"/>
      <c r="K944" s="152"/>
      <c r="L944" s="152"/>
      <c r="M944" s="152"/>
      <c r="N944" s="152"/>
      <c r="O944" s="63"/>
      <c r="P944" s="152"/>
      <c r="Q944" s="152"/>
      <c r="S944" s="205"/>
      <c r="T944" s="205"/>
      <c r="U944" s="205"/>
      <c r="V944" s="39"/>
      <c r="W944" s="39"/>
      <c r="X944" s="39"/>
      <c r="Y944" s="39"/>
      <c r="AD944" s="191"/>
      <c r="AE944" s="191"/>
      <c r="AF944" s="260"/>
      <c r="AG944" s="191"/>
      <c r="AH944" s="191"/>
      <c r="AI944" s="260"/>
      <c r="AR944" s="68"/>
      <c r="AS944" s="68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5"/>
      <c r="BL944" s="95"/>
      <c r="BM944" s="95"/>
      <c r="BN944" s="95"/>
      <c r="BO944" s="95"/>
      <c r="BP944" s="95"/>
      <c r="BQ944" s="95"/>
      <c r="BR944" s="95"/>
      <c r="BS944" s="95"/>
      <c r="BT944" s="95"/>
      <c r="BU944" s="95"/>
      <c r="BV944" s="95"/>
      <c r="BW944" s="95"/>
      <c r="BX944" s="95"/>
      <c r="BY944" s="95"/>
      <c r="BZ944" s="95"/>
      <c r="CD944" s="95"/>
      <c r="CE944" s="95"/>
      <c r="CF944" s="95"/>
    </row>
    <row r="945" spans="1:84" s="43" customFormat="1" x14ac:dyDescent="0.25">
      <c r="A945" s="152"/>
      <c r="B945" s="152"/>
      <c r="C945" s="152"/>
      <c r="D945" s="152"/>
      <c r="E945" s="152"/>
      <c r="F945" s="62"/>
      <c r="G945" s="62"/>
      <c r="I945" s="152"/>
      <c r="K945" s="152"/>
      <c r="L945" s="152"/>
      <c r="M945" s="152"/>
      <c r="N945" s="152"/>
      <c r="O945" s="63"/>
      <c r="P945" s="152"/>
      <c r="Q945" s="152"/>
      <c r="S945" s="205"/>
      <c r="T945" s="205"/>
      <c r="U945" s="205"/>
      <c r="V945" s="39"/>
      <c r="W945" s="39"/>
      <c r="X945" s="39"/>
      <c r="Y945" s="39"/>
      <c r="AD945" s="191"/>
      <c r="AE945" s="191"/>
      <c r="AF945" s="260"/>
      <c r="AG945" s="191"/>
      <c r="AH945" s="191"/>
      <c r="AI945" s="260"/>
      <c r="AR945" s="68"/>
      <c r="AS945" s="68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5"/>
      <c r="BL945" s="95"/>
      <c r="BM945" s="95"/>
      <c r="BN945" s="95"/>
      <c r="BO945" s="95"/>
      <c r="BP945" s="95"/>
      <c r="BQ945" s="95"/>
      <c r="BR945" s="95"/>
      <c r="BS945" s="95"/>
      <c r="BT945" s="95"/>
      <c r="BU945" s="95"/>
      <c r="BV945" s="95"/>
      <c r="BW945" s="95"/>
      <c r="BX945" s="95"/>
      <c r="BY945" s="95"/>
      <c r="BZ945" s="95"/>
      <c r="CD945" s="95"/>
      <c r="CE945" s="95"/>
      <c r="CF945" s="95"/>
    </row>
    <row r="946" spans="1:84" s="43" customFormat="1" x14ac:dyDescent="0.25">
      <c r="A946" s="152"/>
      <c r="B946" s="152"/>
      <c r="C946" s="152"/>
      <c r="D946" s="152"/>
      <c r="E946" s="152"/>
      <c r="F946" s="62"/>
      <c r="G946" s="62"/>
      <c r="I946" s="152"/>
      <c r="K946" s="152"/>
      <c r="L946" s="152"/>
      <c r="M946" s="152"/>
      <c r="N946" s="152"/>
      <c r="O946" s="63"/>
      <c r="P946" s="152"/>
      <c r="Q946" s="152"/>
      <c r="S946" s="205"/>
      <c r="T946" s="205"/>
      <c r="U946" s="205"/>
      <c r="V946" s="39"/>
      <c r="W946" s="39"/>
      <c r="X946" s="39"/>
      <c r="Y946" s="39"/>
      <c r="AD946" s="191"/>
      <c r="AE946" s="191"/>
      <c r="AF946" s="260"/>
      <c r="AG946" s="191"/>
      <c r="AH946" s="191"/>
      <c r="AI946" s="260"/>
      <c r="AR946" s="68"/>
      <c r="AS946" s="68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5"/>
      <c r="BL946" s="95"/>
      <c r="BM946" s="95"/>
      <c r="BN946" s="95"/>
      <c r="BO946" s="95"/>
      <c r="BP946" s="95"/>
      <c r="BQ946" s="95"/>
      <c r="BR946" s="95"/>
      <c r="BS946" s="95"/>
      <c r="BT946" s="95"/>
      <c r="BU946" s="95"/>
      <c r="BV946" s="95"/>
      <c r="BW946" s="95"/>
      <c r="BX946" s="95"/>
      <c r="BY946" s="95"/>
      <c r="BZ946" s="95"/>
      <c r="CD946" s="95"/>
      <c r="CE946" s="95"/>
      <c r="CF946" s="95"/>
    </row>
    <row r="947" spans="1:84" s="43" customFormat="1" x14ac:dyDescent="0.25">
      <c r="A947" s="152"/>
      <c r="B947" s="152"/>
      <c r="C947" s="152"/>
      <c r="D947" s="152"/>
      <c r="E947" s="152"/>
      <c r="F947" s="62"/>
      <c r="G947" s="62"/>
      <c r="I947" s="152"/>
      <c r="K947" s="152"/>
      <c r="L947" s="152"/>
      <c r="M947" s="152"/>
      <c r="N947" s="152"/>
      <c r="O947" s="63"/>
      <c r="P947" s="152"/>
      <c r="Q947" s="152"/>
      <c r="S947" s="205"/>
      <c r="T947" s="205"/>
      <c r="U947" s="205"/>
      <c r="V947" s="39"/>
      <c r="W947" s="39"/>
      <c r="X947" s="39"/>
      <c r="Y947" s="39"/>
      <c r="AD947" s="191"/>
      <c r="AE947" s="191"/>
      <c r="AF947" s="260"/>
      <c r="AG947" s="191"/>
      <c r="AH947" s="191"/>
      <c r="AI947" s="260"/>
      <c r="AR947" s="68"/>
      <c r="AS947" s="68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5"/>
      <c r="BL947" s="95"/>
      <c r="BM947" s="95"/>
      <c r="BN947" s="95"/>
      <c r="BO947" s="95"/>
      <c r="BP947" s="95"/>
      <c r="BQ947" s="95"/>
      <c r="BR947" s="95"/>
      <c r="BS947" s="95"/>
      <c r="BT947" s="95"/>
      <c r="BU947" s="95"/>
      <c r="BV947" s="95"/>
      <c r="BW947" s="95"/>
      <c r="BX947" s="95"/>
      <c r="BY947" s="95"/>
      <c r="BZ947" s="95"/>
      <c r="CD947" s="95"/>
      <c r="CE947" s="95"/>
      <c r="CF947" s="95"/>
    </row>
    <row r="948" spans="1:84" s="43" customFormat="1" x14ac:dyDescent="0.25">
      <c r="A948" s="152"/>
      <c r="B948" s="152"/>
      <c r="C948" s="152"/>
      <c r="D948" s="152"/>
      <c r="E948" s="152"/>
      <c r="F948" s="62"/>
      <c r="G948" s="62"/>
      <c r="I948" s="152"/>
      <c r="K948" s="152"/>
      <c r="L948" s="152"/>
      <c r="M948" s="152"/>
      <c r="N948" s="152"/>
      <c r="O948" s="63"/>
      <c r="P948" s="152"/>
      <c r="Q948" s="152"/>
      <c r="S948" s="205"/>
      <c r="T948" s="205"/>
      <c r="U948" s="205"/>
      <c r="V948" s="39"/>
      <c r="W948" s="39"/>
      <c r="X948" s="39"/>
      <c r="Y948" s="39"/>
      <c r="AD948" s="191"/>
      <c r="AE948" s="191"/>
      <c r="AF948" s="260"/>
      <c r="AG948" s="191"/>
      <c r="AH948" s="191"/>
      <c r="AI948" s="260"/>
      <c r="AR948" s="68"/>
      <c r="AS948" s="68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5"/>
      <c r="BL948" s="95"/>
      <c r="BM948" s="95"/>
      <c r="BN948" s="95"/>
      <c r="BO948" s="95"/>
      <c r="BP948" s="95"/>
      <c r="BQ948" s="95"/>
      <c r="BR948" s="95"/>
      <c r="BS948" s="95"/>
      <c r="BT948" s="95"/>
      <c r="BU948" s="95"/>
      <c r="BV948" s="95"/>
      <c r="BW948" s="95"/>
      <c r="BX948" s="95"/>
      <c r="BY948" s="95"/>
      <c r="BZ948" s="95"/>
      <c r="CD948" s="95"/>
      <c r="CE948" s="95"/>
      <c r="CF948" s="95"/>
    </row>
    <row r="949" spans="1:84" s="43" customFormat="1" x14ac:dyDescent="0.25">
      <c r="A949" s="152"/>
      <c r="B949" s="152"/>
      <c r="C949" s="152"/>
      <c r="D949" s="152"/>
      <c r="E949" s="152"/>
      <c r="F949" s="62"/>
      <c r="G949" s="62"/>
      <c r="I949" s="152"/>
      <c r="K949" s="152"/>
      <c r="L949" s="152"/>
      <c r="M949" s="152"/>
      <c r="N949" s="152"/>
      <c r="O949" s="63"/>
      <c r="P949" s="152"/>
      <c r="Q949" s="152"/>
      <c r="S949" s="205"/>
      <c r="T949" s="205"/>
      <c r="U949" s="205"/>
      <c r="V949" s="39"/>
      <c r="W949" s="39"/>
      <c r="X949" s="39"/>
      <c r="Y949" s="39"/>
      <c r="AD949" s="191"/>
      <c r="AE949" s="191"/>
      <c r="AF949" s="260"/>
      <c r="AG949" s="191"/>
      <c r="AH949" s="191"/>
      <c r="AI949" s="260"/>
      <c r="AR949" s="68"/>
      <c r="AS949" s="68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5"/>
      <c r="BL949" s="95"/>
      <c r="BM949" s="95"/>
      <c r="BN949" s="95"/>
      <c r="BO949" s="95"/>
      <c r="BP949" s="95"/>
      <c r="BQ949" s="95"/>
      <c r="BR949" s="95"/>
      <c r="BS949" s="95"/>
      <c r="BT949" s="95"/>
      <c r="BU949" s="95"/>
      <c r="BV949" s="95"/>
      <c r="BW949" s="95"/>
      <c r="BX949" s="95"/>
      <c r="BY949" s="95"/>
      <c r="BZ949" s="95"/>
      <c r="CD949" s="95"/>
      <c r="CE949" s="95"/>
      <c r="CF949" s="95"/>
    </row>
    <row r="950" spans="1:84" s="43" customFormat="1" x14ac:dyDescent="0.25">
      <c r="A950" s="152"/>
      <c r="B950" s="152"/>
      <c r="C950" s="152"/>
      <c r="D950" s="152"/>
      <c r="E950" s="152"/>
      <c r="F950" s="62"/>
      <c r="G950" s="62"/>
      <c r="I950" s="152"/>
      <c r="K950" s="152"/>
      <c r="L950" s="152"/>
      <c r="M950" s="152"/>
      <c r="N950" s="152"/>
      <c r="O950" s="63"/>
      <c r="P950" s="152"/>
      <c r="Q950" s="152"/>
      <c r="S950" s="205"/>
      <c r="T950" s="205"/>
      <c r="U950" s="205"/>
      <c r="V950" s="39"/>
      <c r="W950" s="39"/>
      <c r="X950" s="39"/>
      <c r="Y950" s="39"/>
      <c r="AD950" s="191"/>
      <c r="AE950" s="191"/>
      <c r="AF950" s="260"/>
      <c r="AG950" s="191"/>
      <c r="AH950" s="191"/>
      <c r="AI950" s="260"/>
      <c r="AR950" s="68"/>
      <c r="AS950" s="68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5"/>
      <c r="BL950" s="95"/>
      <c r="BM950" s="95"/>
      <c r="BN950" s="95"/>
      <c r="BO950" s="95"/>
      <c r="BP950" s="95"/>
      <c r="BQ950" s="95"/>
      <c r="BR950" s="95"/>
      <c r="BS950" s="95"/>
      <c r="BT950" s="95"/>
      <c r="BU950" s="95"/>
      <c r="BV950" s="95"/>
      <c r="BW950" s="95"/>
      <c r="BX950" s="95"/>
      <c r="BY950" s="95"/>
      <c r="BZ950" s="95"/>
      <c r="CD950" s="95"/>
      <c r="CE950" s="95"/>
      <c r="CF950" s="95"/>
    </row>
    <row r="951" spans="1:84" s="43" customFormat="1" x14ac:dyDescent="0.25">
      <c r="A951" s="152"/>
      <c r="B951" s="152"/>
      <c r="C951" s="152"/>
      <c r="D951" s="152"/>
      <c r="E951" s="152"/>
      <c r="F951" s="62"/>
      <c r="G951" s="62"/>
      <c r="I951" s="152"/>
      <c r="K951" s="152"/>
      <c r="L951" s="152"/>
      <c r="M951" s="152"/>
      <c r="N951" s="152"/>
      <c r="O951" s="63"/>
      <c r="P951" s="152"/>
      <c r="Q951" s="152"/>
      <c r="S951" s="205"/>
      <c r="T951" s="205"/>
      <c r="U951" s="205"/>
      <c r="V951" s="39"/>
      <c r="W951" s="39"/>
      <c r="X951" s="39"/>
      <c r="Y951" s="39"/>
      <c r="AD951" s="191"/>
      <c r="AE951" s="191"/>
      <c r="AF951" s="260"/>
      <c r="AG951" s="191"/>
      <c r="AH951" s="191"/>
      <c r="AI951" s="260"/>
      <c r="AR951" s="68"/>
      <c r="AS951" s="68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5"/>
      <c r="BL951" s="95"/>
      <c r="BM951" s="95"/>
      <c r="BN951" s="95"/>
      <c r="BO951" s="95"/>
      <c r="BP951" s="95"/>
      <c r="BQ951" s="95"/>
      <c r="BR951" s="95"/>
      <c r="BS951" s="95"/>
      <c r="BT951" s="95"/>
      <c r="BU951" s="95"/>
      <c r="BV951" s="95"/>
      <c r="BW951" s="95"/>
      <c r="BX951" s="95"/>
      <c r="BY951" s="95"/>
      <c r="BZ951" s="95"/>
      <c r="CD951" s="95"/>
      <c r="CE951" s="95"/>
      <c r="CF951" s="95"/>
    </row>
    <row r="952" spans="1:84" s="43" customFormat="1" x14ac:dyDescent="0.25">
      <c r="A952" s="152"/>
      <c r="B952" s="152"/>
      <c r="C952" s="152"/>
      <c r="D952" s="152"/>
      <c r="E952" s="152"/>
      <c r="F952" s="62"/>
      <c r="G952" s="62"/>
      <c r="I952" s="152"/>
      <c r="K952" s="152"/>
      <c r="L952" s="152"/>
      <c r="M952" s="152"/>
      <c r="N952" s="152"/>
      <c r="O952" s="63"/>
      <c r="P952" s="152"/>
      <c r="Q952" s="152"/>
      <c r="S952" s="205"/>
      <c r="T952" s="205"/>
      <c r="U952" s="205"/>
      <c r="V952" s="39"/>
      <c r="W952" s="39"/>
      <c r="X952" s="39"/>
      <c r="Y952" s="39"/>
      <c r="AD952" s="191"/>
      <c r="AE952" s="191"/>
      <c r="AF952" s="260"/>
      <c r="AG952" s="191"/>
      <c r="AH952" s="191"/>
      <c r="AI952" s="260"/>
      <c r="AR952" s="68"/>
      <c r="AS952" s="68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5"/>
      <c r="BL952" s="95"/>
      <c r="BM952" s="95"/>
      <c r="BN952" s="95"/>
      <c r="BO952" s="95"/>
      <c r="BP952" s="95"/>
      <c r="BQ952" s="95"/>
      <c r="BR952" s="95"/>
      <c r="BS952" s="95"/>
      <c r="BT952" s="95"/>
      <c r="BU952" s="95"/>
      <c r="BV952" s="95"/>
      <c r="BW952" s="95"/>
      <c r="BX952" s="95"/>
      <c r="BY952" s="95"/>
      <c r="BZ952" s="95"/>
      <c r="CD952" s="95"/>
      <c r="CE952" s="95"/>
      <c r="CF952" s="95"/>
    </row>
    <row r="953" spans="1:84" s="43" customFormat="1" x14ac:dyDescent="0.25">
      <c r="A953" s="152"/>
      <c r="B953" s="152"/>
      <c r="C953" s="152"/>
      <c r="D953" s="152"/>
      <c r="E953" s="152"/>
      <c r="F953" s="62"/>
      <c r="G953" s="62"/>
      <c r="I953" s="152"/>
      <c r="K953" s="152"/>
      <c r="L953" s="152"/>
      <c r="M953" s="152"/>
      <c r="N953" s="152"/>
      <c r="O953" s="63"/>
      <c r="P953" s="152"/>
      <c r="Q953" s="152"/>
      <c r="S953" s="205"/>
      <c r="T953" s="205"/>
      <c r="U953" s="205"/>
      <c r="V953" s="39"/>
      <c r="W953" s="39"/>
      <c r="X953" s="39"/>
      <c r="Y953" s="39"/>
      <c r="AD953" s="191"/>
      <c r="AE953" s="191"/>
      <c r="AF953" s="260"/>
      <c r="AG953" s="191"/>
      <c r="AH953" s="191"/>
      <c r="AI953" s="260"/>
      <c r="AR953" s="68"/>
      <c r="AS953" s="68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5"/>
      <c r="BL953" s="95"/>
      <c r="BM953" s="95"/>
      <c r="BN953" s="95"/>
      <c r="BO953" s="95"/>
      <c r="BP953" s="95"/>
      <c r="BQ953" s="95"/>
      <c r="BR953" s="95"/>
      <c r="BS953" s="95"/>
      <c r="BT953" s="95"/>
      <c r="BU953" s="95"/>
      <c r="BV953" s="95"/>
      <c r="BW953" s="95"/>
      <c r="BX953" s="95"/>
      <c r="BY953" s="95"/>
      <c r="BZ953" s="95"/>
      <c r="CD953" s="95"/>
      <c r="CE953" s="95"/>
      <c r="CF953" s="95"/>
    </row>
    <row r="954" spans="1:84" s="43" customFormat="1" x14ac:dyDescent="0.25">
      <c r="A954" s="152"/>
      <c r="B954" s="152"/>
      <c r="C954" s="152"/>
      <c r="D954" s="152"/>
      <c r="E954" s="152"/>
      <c r="F954" s="62"/>
      <c r="G954" s="62"/>
      <c r="I954" s="152"/>
      <c r="K954" s="152"/>
      <c r="L954" s="152"/>
      <c r="M954" s="152"/>
      <c r="N954" s="152"/>
      <c r="O954" s="63"/>
      <c r="P954" s="152"/>
      <c r="Q954" s="152"/>
      <c r="S954" s="205"/>
      <c r="T954" s="205"/>
      <c r="U954" s="205"/>
      <c r="V954" s="39"/>
      <c r="W954" s="39"/>
      <c r="X954" s="39"/>
      <c r="Y954" s="39"/>
      <c r="AD954" s="191"/>
      <c r="AE954" s="191"/>
      <c r="AF954" s="260"/>
      <c r="AG954" s="191"/>
      <c r="AH954" s="191"/>
      <c r="AI954" s="260"/>
      <c r="AR954" s="68"/>
      <c r="AS954" s="68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5"/>
      <c r="BL954" s="95"/>
      <c r="BM954" s="95"/>
      <c r="BN954" s="95"/>
      <c r="BO954" s="95"/>
      <c r="BP954" s="95"/>
      <c r="BQ954" s="95"/>
      <c r="BR954" s="95"/>
      <c r="BS954" s="95"/>
      <c r="BT954" s="95"/>
      <c r="BU954" s="95"/>
      <c r="BV954" s="95"/>
      <c r="BW954" s="95"/>
      <c r="BX954" s="95"/>
      <c r="BY954" s="95"/>
      <c r="BZ954" s="95"/>
      <c r="CD954" s="95"/>
      <c r="CE954" s="95"/>
      <c r="CF954" s="95"/>
    </row>
    <row r="955" spans="1:84" s="43" customFormat="1" x14ac:dyDescent="0.25">
      <c r="A955" s="152"/>
      <c r="B955" s="152"/>
      <c r="C955" s="152"/>
      <c r="D955" s="152"/>
      <c r="E955" s="152"/>
      <c r="F955" s="62"/>
      <c r="G955" s="62"/>
      <c r="I955" s="152"/>
      <c r="K955" s="152"/>
      <c r="L955" s="152"/>
      <c r="M955" s="152"/>
      <c r="N955" s="152"/>
      <c r="O955" s="63"/>
      <c r="P955" s="152"/>
      <c r="Q955" s="152"/>
      <c r="S955" s="205"/>
      <c r="T955" s="205"/>
      <c r="U955" s="205"/>
      <c r="V955" s="39"/>
      <c r="W955" s="39"/>
      <c r="X955" s="39"/>
      <c r="Y955" s="39"/>
      <c r="AD955" s="191"/>
      <c r="AE955" s="191"/>
      <c r="AF955" s="260"/>
      <c r="AG955" s="191"/>
      <c r="AH955" s="191"/>
      <c r="AI955" s="260"/>
      <c r="AR955" s="68"/>
      <c r="AS955" s="68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5"/>
      <c r="BL955" s="95"/>
      <c r="BM955" s="95"/>
      <c r="BN955" s="95"/>
      <c r="BO955" s="95"/>
      <c r="BP955" s="95"/>
      <c r="BQ955" s="95"/>
      <c r="BR955" s="95"/>
      <c r="BS955" s="95"/>
      <c r="BT955" s="95"/>
      <c r="BU955" s="95"/>
      <c r="BV955" s="95"/>
      <c r="BW955" s="95"/>
      <c r="BX955" s="95"/>
      <c r="BY955" s="95"/>
      <c r="BZ955" s="95"/>
      <c r="CD955" s="95"/>
      <c r="CE955" s="95"/>
      <c r="CF955" s="95"/>
    </row>
    <row r="956" spans="1:84" s="43" customFormat="1" x14ac:dyDescent="0.25">
      <c r="A956" s="152"/>
      <c r="B956" s="152"/>
      <c r="C956" s="152"/>
      <c r="D956" s="152"/>
      <c r="E956" s="152"/>
      <c r="F956" s="62"/>
      <c r="G956" s="62"/>
      <c r="I956" s="152"/>
      <c r="K956" s="152"/>
      <c r="L956" s="152"/>
      <c r="M956" s="152"/>
      <c r="N956" s="152"/>
      <c r="O956" s="63"/>
      <c r="P956" s="152"/>
      <c r="Q956" s="152"/>
      <c r="S956" s="205"/>
      <c r="T956" s="205"/>
      <c r="U956" s="205"/>
      <c r="V956" s="39"/>
      <c r="W956" s="39"/>
      <c r="X956" s="39"/>
      <c r="Y956" s="39"/>
      <c r="AD956" s="191"/>
      <c r="AE956" s="191"/>
      <c r="AF956" s="260"/>
      <c r="AG956" s="191"/>
      <c r="AH956" s="191"/>
      <c r="AI956" s="260"/>
      <c r="AR956" s="68"/>
      <c r="AS956" s="68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5"/>
      <c r="BL956" s="95"/>
      <c r="BM956" s="95"/>
      <c r="BN956" s="95"/>
      <c r="BO956" s="95"/>
      <c r="BP956" s="95"/>
      <c r="BQ956" s="95"/>
      <c r="BR956" s="95"/>
      <c r="BS956" s="95"/>
      <c r="BT956" s="95"/>
      <c r="BU956" s="95"/>
      <c r="BV956" s="95"/>
      <c r="BW956" s="95"/>
      <c r="BX956" s="95"/>
      <c r="BY956" s="95"/>
      <c r="BZ956" s="95"/>
      <c r="CD956" s="95"/>
      <c r="CE956" s="95"/>
      <c r="CF956" s="95"/>
    </row>
    <row r="957" spans="1:84" s="43" customFormat="1" x14ac:dyDescent="0.25">
      <c r="A957" s="152"/>
      <c r="B957" s="152"/>
      <c r="C957" s="152"/>
      <c r="D957" s="152"/>
      <c r="E957" s="152"/>
      <c r="F957" s="62"/>
      <c r="G957" s="62"/>
      <c r="I957" s="152"/>
      <c r="K957" s="152"/>
      <c r="L957" s="152"/>
      <c r="M957" s="152"/>
      <c r="N957" s="152"/>
      <c r="O957" s="63"/>
      <c r="P957" s="152"/>
      <c r="Q957" s="152"/>
      <c r="S957" s="205"/>
      <c r="T957" s="205"/>
      <c r="U957" s="205"/>
      <c r="V957" s="39"/>
      <c r="W957" s="39"/>
      <c r="X957" s="39"/>
      <c r="Y957" s="39"/>
      <c r="AD957" s="191"/>
      <c r="AE957" s="191"/>
      <c r="AF957" s="260"/>
      <c r="AG957" s="191"/>
      <c r="AH957" s="191"/>
      <c r="AI957" s="260"/>
      <c r="AR957" s="68"/>
      <c r="AS957" s="68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5"/>
      <c r="BL957" s="95"/>
      <c r="BM957" s="95"/>
      <c r="BN957" s="95"/>
      <c r="BO957" s="95"/>
      <c r="BP957" s="95"/>
      <c r="BQ957" s="95"/>
      <c r="BR957" s="95"/>
      <c r="BS957" s="95"/>
      <c r="BT957" s="95"/>
      <c r="BU957" s="95"/>
      <c r="BV957" s="95"/>
      <c r="BW957" s="95"/>
      <c r="BX957" s="95"/>
      <c r="BY957" s="95"/>
      <c r="BZ957" s="95"/>
      <c r="CD957" s="95"/>
      <c r="CE957" s="95"/>
      <c r="CF957" s="95"/>
    </row>
    <row r="958" spans="1:84" s="43" customFormat="1" x14ac:dyDescent="0.25">
      <c r="A958" s="152"/>
      <c r="B958" s="152"/>
      <c r="C958" s="152"/>
      <c r="D958" s="152"/>
      <c r="E958" s="152"/>
      <c r="F958" s="62"/>
      <c r="G958" s="62"/>
      <c r="I958" s="152"/>
      <c r="K958" s="152"/>
      <c r="L958" s="152"/>
      <c r="M958" s="152"/>
      <c r="N958" s="152"/>
      <c r="O958" s="63"/>
      <c r="P958" s="152"/>
      <c r="Q958" s="152"/>
      <c r="S958" s="205"/>
      <c r="T958" s="205"/>
      <c r="U958" s="205"/>
      <c r="V958" s="39"/>
      <c r="W958" s="39"/>
      <c r="X958" s="39"/>
      <c r="Y958" s="39"/>
      <c r="AD958" s="191"/>
      <c r="AE958" s="191"/>
      <c r="AF958" s="260"/>
      <c r="AG958" s="191"/>
      <c r="AH958" s="191"/>
      <c r="AI958" s="260"/>
      <c r="AR958" s="68"/>
      <c r="AS958" s="68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5"/>
      <c r="BL958" s="95"/>
      <c r="BM958" s="95"/>
      <c r="BN958" s="95"/>
      <c r="BO958" s="95"/>
      <c r="BP958" s="95"/>
      <c r="BQ958" s="95"/>
      <c r="BR958" s="95"/>
      <c r="BS958" s="95"/>
      <c r="BT958" s="95"/>
      <c r="BU958" s="95"/>
      <c r="BV958" s="95"/>
      <c r="BW958" s="95"/>
      <c r="BX958" s="95"/>
      <c r="BY958" s="95"/>
      <c r="BZ958" s="95"/>
      <c r="CD958" s="95"/>
      <c r="CE958" s="95"/>
      <c r="CF958" s="95"/>
    </row>
    <row r="959" spans="1:84" s="43" customFormat="1" x14ac:dyDescent="0.25">
      <c r="A959" s="152"/>
      <c r="B959" s="152"/>
      <c r="C959" s="152"/>
      <c r="D959" s="152"/>
      <c r="E959" s="152"/>
      <c r="F959" s="62"/>
      <c r="G959" s="62"/>
      <c r="I959" s="152"/>
      <c r="K959" s="152"/>
      <c r="L959" s="152"/>
      <c r="M959" s="152"/>
      <c r="N959" s="152"/>
      <c r="O959" s="63"/>
      <c r="P959" s="152"/>
      <c r="Q959" s="152"/>
      <c r="S959" s="205"/>
      <c r="T959" s="205"/>
      <c r="U959" s="205"/>
      <c r="V959" s="39"/>
      <c r="W959" s="39"/>
      <c r="X959" s="39"/>
      <c r="Y959" s="39"/>
      <c r="AD959" s="191"/>
      <c r="AE959" s="191"/>
      <c r="AF959" s="260"/>
      <c r="AG959" s="191"/>
      <c r="AH959" s="191"/>
      <c r="AI959" s="260"/>
      <c r="AR959" s="68"/>
      <c r="AS959" s="68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5"/>
      <c r="BL959" s="95"/>
      <c r="BM959" s="95"/>
      <c r="BN959" s="95"/>
      <c r="BO959" s="95"/>
      <c r="BP959" s="95"/>
      <c r="BQ959" s="95"/>
      <c r="BR959" s="95"/>
      <c r="BS959" s="95"/>
      <c r="BT959" s="95"/>
      <c r="BU959" s="95"/>
      <c r="BV959" s="95"/>
      <c r="BW959" s="95"/>
      <c r="BX959" s="95"/>
      <c r="BY959" s="95"/>
      <c r="BZ959" s="95"/>
      <c r="CD959" s="95"/>
      <c r="CE959" s="95"/>
      <c r="CF959" s="95"/>
    </row>
    <row r="960" spans="1:84" s="43" customFormat="1" x14ac:dyDescent="0.25">
      <c r="A960" s="152"/>
      <c r="B960" s="152"/>
      <c r="C960" s="152"/>
      <c r="D960" s="152"/>
      <c r="E960" s="152"/>
      <c r="F960" s="62"/>
      <c r="G960" s="62"/>
      <c r="I960" s="152"/>
      <c r="K960" s="152"/>
      <c r="L960" s="152"/>
      <c r="M960" s="152"/>
      <c r="N960" s="152"/>
      <c r="O960" s="63"/>
      <c r="P960" s="152"/>
      <c r="Q960" s="152"/>
      <c r="S960" s="205"/>
      <c r="T960" s="205"/>
      <c r="U960" s="205"/>
      <c r="V960" s="39"/>
      <c r="W960" s="39"/>
      <c r="X960" s="39"/>
      <c r="Y960" s="39"/>
      <c r="AD960" s="191"/>
      <c r="AE960" s="191"/>
      <c r="AF960" s="260"/>
      <c r="AG960" s="191"/>
      <c r="AH960" s="191"/>
      <c r="AI960" s="260"/>
      <c r="AR960" s="68"/>
      <c r="AS960" s="68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5"/>
      <c r="BL960" s="95"/>
      <c r="BM960" s="95"/>
      <c r="BN960" s="95"/>
      <c r="BO960" s="95"/>
      <c r="BP960" s="95"/>
      <c r="BQ960" s="95"/>
      <c r="BR960" s="95"/>
      <c r="BS960" s="95"/>
      <c r="BT960" s="95"/>
      <c r="BU960" s="95"/>
      <c r="BV960" s="95"/>
      <c r="BW960" s="95"/>
      <c r="BX960" s="95"/>
      <c r="BY960" s="95"/>
      <c r="BZ960" s="95"/>
      <c r="CD960" s="95"/>
      <c r="CE960" s="95"/>
      <c r="CF960" s="95"/>
    </row>
    <row r="961" spans="1:84" s="43" customFormat="1" x14ac:dyDescent="0.25">
      <c r="A961" s="152"/>
      <c r="B961" s="152"/>
      <c r="C961" s="152"/>
      <c r="D961" s="152"/>
      <c r="E961" s="152"/>
      <c r="F961" s="62"/>
      <c r="G961" s="62"/>
      <c r="I961" s="152"/>
      <c r="K961" s="152"/>
      <c r="L961" s="152"/>
      <c r="M961" s="152"/>
      <c r="N961" s="152"/>
      <c r="O961" s="63"/>
      <c r="P961" s="152"/>
      <c r="Q961" s="152"/>
      <c r="S961" s="205"/>
      <c r="T961" s="205"/>
      <c r="U961" s="205"/>
      <c r="V961" s="39"/>
      <c r="W961" s="39"/>
      <c r="X961" s="39"/>
      <c r="Y961" s="39"/>
      <c r="AD961" s="191"/>
      <c r="AE961" s="191"/>
      <c r="AF961" s="260"/>
      <c r="AG961" s="191"/>
      <c r="AH961" s="191"/>
      <c r="AI961" s="260"/>
      <c r="AR961" s="68"/>
      <c r="AS961" s="68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5"/>
      <c r="BL961" s="95"/>
      <c r="BM961" s="95"/>
      <c r="BN961" s="95"/>
      <c r="BO961" s="95"/>
      <c r="BP961" s="95"/>
      <c r="BQ961" s="95"/>
      <c r="BR961" s="95"/>
      <c r="BS961" s="95"/>
      <c r="BT961" s="95"/>
      <c r="BU961" s="95"/>
      <c r="BV961" s="95"/>
      <c r="BW961" s="95"/>
      <c r="BX961" s="95"/>
      <c r="BY961" s="95"/>
      <c r="BZ961" s="95"/>
      <c r="CD961" s="95"/>
      <c r="CE961" s="95"/>
      <c r="CF961" s="95"/>
    </row>
    <row r="962" spans="1:84" s="43" customFormat="1" x14ac:dyDescent="0.25">
      <c r="A962" s="152"/>
      <c r="B962" s="152"/>
      <c r="C962" s="152"/>
      <c r="D962" s="152"/>
      <c r="E962" s="152"/>
      <c r="F962" s="62"/>
      <c r="G962" s="62"/>
      <c r="I962" s="152"/>
      <c r="K962" s="152"/>
      <c r="L962" s="152"/>
      <c r="M962" s="152"/>
      <c r="N962" s="152"/>
      <c r="O962" s="63"/>
      <c r="P962" s="152"/>
      <c r="Q962" s="152"/>
      <c r="S962" s="205"/>
      <c r="T962" s="205"/>
      <c r="U962" s="205"/>
      <c r="V962" s="39"/>
      <c r="W962" s="39"/>
      <c r="X962" s="39"/>
      <c r="Y962" s="39"/>
      <c r="AD962" s="191"/>
      <c r="AE962" s="191"/>
      <c r="AF962" s="260"/>
      <c r="AG962" s="191"/>
      <c r="AH962" s="191"/>
      <c r="AI962" s="260"/>
      <c r="AR962" s="68"/>
      <c r="AS962" s="68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5"/>
      <c r="BL962" s="95"/>
      <c r="BM962" s="95"/>
      <c r="BN962" s="95"/>
      <c r="BO962" s="95"/>
      <c r="BP962" s="95"/>
      <c r="BQ962" s="95"/>
      <c r="BR962" s="95"/>
      <c r="BS962" s="95"/>
      <c r="BT962" s="95"/>
      <c r="BU962" s="95"/>
      <c r="BV962" s="95"/>
      <c r="BW962" s="95"/>
      <c r="BX962" s="95"/>
      <c r="BY962" s="95"/>
      <c r="BZ962" s="95"/>
      <c r="CD962" s="95"/>
      <c r="CE962" s="95"/>
      <c r="CF962" s="95"/>
    </row>
    <row r="963" spans="1:84" s="43" customFormat="1" x14ac:dyDescent="0.25">
      <c r="A963" s="152"/>
      <c r="B963" s="152"/>
      <c r="C963" s="152"/>
      <c r="D963" s="152"/>
      <c r="E963" s="152"/>
      <c r="F963" s="62"/>
      <c r="G963" s="62"/>
      <c r="I963" s="152"/>
      <c r="K963" s="152"/>
      <c r="L963" s="152"/>
      <c r="M963" s="152"/>
      <c r="N963" s="152"/>
      <c r="O963" s="63"/>
      <c r="P963" s="152"/>
      <c r="Q963" s="152"/>
      <c r="S963" s="205"/>
      <c r="T963" s="205"/>
      <c r="U963" s="205"/>
      <c r="V963" s="39"/>
      <c r="W963" s="39"/>
      <c r="X963" s="39"/>
      <c r="Y963" s="39"/>
      <c r="AD963" s="191"/>
      <c r="AE963" s="191"/>
      <c r="AF963" s="260"/>
      <c r="AG963" s="191"/>
      <c r="AH963" s="191"/>
      <c r="AI963" s="260"/>
      <c r="AR963" s="68"/>
      <c r="AS963" s="68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5"/>
      <c r="BL963" s="95"/>
      <c r="BM963" s="95"/>
      <c r="BN963" s="95"/>
      <c r="BO963" s="95"/>
      <c r="BP963" s="95"/>
      <c r="BQ963" s="95"/>
      <c r="BR963" s="95"/>
      <c r="BS963" s="95"/>
      <c r="BT963" s="95"/>
      <c r="BU963" s="95"/>
      <c r="BV963" s="95"/>
      <c r="BW963" s="95"/>
      <c r="BX963" s="95"/>
      <c r="BY963" s="95"/>
      <c r="BZ963" s="95"/>
      <c r="CD963" s="95"/>
      <c r="CE963" s="95"/>
      <c r="CF963" s="95"/>
    </row>
    <row r="964" spans="1:84" s="43" customFormat="1" x14ac:dyDescent="0.25">
      <c r="A964" s="152"/>
      <c r="B964" s="152"/>
      <c r="C964" s="152"/>
      <c r="D964" s="152"/>
      <c r="E964" s="152"/>
      <c r="F964" s="62"/>
      <c r="G964" s="62"/>
      <c r="I964" s="152"/>
      <c r="K964" s="152"/>
      <c r="L964" s="152"/>
      <c r="M964" s="152"/>
      <c r="N964" s="152"/>
      <c r="O964" s="63"/>
      <c r="P964" s="152"/>
      <c r="Q964" s="152"/>
      <c r="S964" s="205"/>
      <c r="T964" s="205"/>
      <c r="U964" s="205"/>
      <c r="V964" s="39"/>
      <c r="W964" s="39"/>
      <c r="X964" s="39"/>
      <c r="Y964" s="39"/>
      <c r="AD964" s="191"/>
      <c r="AE964" s="191"/>
      <c r="AF964" s="260"/>
      <c r="AG964" s="191"/>
      <c r="AH964" s="191"/>
      <c r="AI964" s="260"/>
      <c r="AR964" s="68"/>
      <c r="AS964" s="68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5"/>
      <c r="BL964" s="95"/>
      <c r="BM964" s="95"/>
      <c r="BN964" s="95"/>
      <c r="BO964" s="95"/>
      <c r="BP964" s="95"/>
      <c r="BQ964" s="95"/>
      <c r="BR964" s="95"/>
      <c r="BS964" s="95"/>
      <c r="BT964" s="95"/>
      <c r="BU964" s="95"/>
      <c r="BV964" s="95"/>
      <c r="BW964" s="95"/>
      <c r="BX964" s="95"/>
      <c r="BY964" s="95"/>
      <c r="BZ964" s="95"/>
      <c r="CD964" s="95"/>
      <c r="CE964" s="95"/>
      <c r="CF964" s="95"/>
    </row>
    <row r="965" spans="1:84" s="43" customFormat="1" x14ac:dyDescent="0.25">
      <c r="A965" s="152"/>
      <c r="B965" s="152"/>
      <c r="C965" s="152"/>
      <c r="D965" s="152"/>
      <c r="E965" s="152"/>
      <c r="F965" s="62"/>
      <c r="G965" s="62"/>
      <c r="I965" s="152"/>
      <c r="K965" s="152"/>
      <c r="L965" s="152"/>
      <c r="M965" s="152"/>
      <c r="N965" s="152"/>
      <c r="O965" s="63"/>
      <c r="P965" s="152"/>
      <c r="Q965" s="152"/>
      <c r="S965" s="205"/>
      <c r="T965" s="205"/>
      <c r="U965" s="205"/>
      <c r="V965" s="39"/>
      <c r="W965" s="39"/>
      <c r="X965" s="39"/>
      <c r="Y965" s="39"/>
      <c r="AD965" s="191"/>
      <c r="AE965" s="191"/>
      <c r="AF965" s="260"/>
      <c r="AG965" s="191"/>
      <c r="AH965" s="191"/>
      <c r="AI965" s="260"/>
      <c r="AR965" s="68"/>
      <c r="AS965" s="68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5"/>
      <c r="BL965" s="95"/>
      <c r="BM965" s="95"/>
      <c r="BN965" s="95"/>
      <c r="BO965" s="95"/>
      <c r="BP965" s="95"/>
      <c r="BQ965" s="95"/>
      <c r="BR965" s="95"/>
      <c r="BS965" s="95"/>
      <c r="BT965" s="95"/>
      <c r="BU965" s="95"/>
      <c r="BV965" s="95"/>
      <c r="BW965" s="95"/>
      <c r="BX965" s="95"/>
      <c r="BY965" s="95"/>
      <c r="BZ965" s="95"/>
      <c r="CD965" s="95"/>
      <c r="CE965" s="95"/>
      <c r="CF965" s="95"/>
    </row>
    <row r="966" spans="1:84" s="43" customFormat="1" x14ac:dyDescent="0.25">
      <c r="A966" s="152"/>
      <c r="B966" s="152"/>
      <c r="C966" s="152"/>
      <c r="D966" s="152"/>
      <c r="E966" s="152"/>
      <c r="F966" s="62"/>
      <c r="G966" s="62"/>
      <c r="I966" s="152"/>
      <c r="K966" s="152"/>
      <c r="L966" s="152"/>
      <c r="M966" s="152"/>
      <c r="N966" s="152"/>
      <c r="O966" s="63"/>
      <c r="P966" s="152"/>
      <c r="Q966" s="152"/>
      <c r="S966" s="205"/>
      <c r="T966" s="205"/>
      <c r="U966" s="205"/>
      <c r="V966" s="39"/>
      <c r="W966" s="39"/>
      <c r="X966" s="39"/>
      <c r="Y966" s="39"/>
      <c r="AD966" s="191"/>
      <c r="AE966" s="191"/>
      <c r="AF966" s="260"/>
      <c r="AG966" s="191"/>
      <c r="AH966" s="191"/>
      <c r="AI966" s="260"/>
      <c r="AR966" s="68"/>
      <c r="AS966" s="68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5"/>
      <c r="BL966" s="95"/>
      <c r="BM966" s="95"/>
      <c r="BN966" s="95"/>
      <c r="BO966" s="95"/>
      <c r="BP966" s="95"/>
      <c r="BQ966" s="95"/>
      <c r="BR966" s="95"/>
      <c r="BS966" s="95"/>
      <c r="BT966" s="95"/>
      <c r="BU966" s="95"/>
      <c r="BV966" s="95"/>
      <c r="BW966" s="95"/>
      <c r="BX966" s="95"/>
      <c r="BY966" s="95"/>
      <c r="BZ966" s="95"/>
      <c r="CD966" s="95"/>
      <c r="CE966" s="95"/>
      <c r="CF966" s="95"/>
    </row>
    <row r="967" spans="1:84" s="43" customFormat="1" x14ac:dyDescent="0.25">
      <c r="A967" s="152"/>
      <c r="B967" s="152"/>
      <c r="C967" s="152"/>
      <c r="D967" s="152"/>
      <c r="E967" s="152"/>
      <c r="F967" s="62"/>
      <c r="G967" s="62"/>
      <c r="I967" s="152"/>
      <c r="K967" s="152"/>
      <c r="L967" s="152"/>
      <c r="M967" s="152"/>
      <c r="N967" s="152"/>
      <c r="O967" s="63"/>
      <c r="P967" s="152"/>
      <c r="Q967" s="152"/>
      <c r="S967" s="205"/>
      <c r="T967" s="205"/>
      <c r="U967" s="205"/>
      <c r="V967" s="39"/>
      <c r="W967" s="39"/>
      <c r="X967" s="39"/>
      <c r="Y967" s="39"/>
      <c r="AD967" s="191"/>
      <c r="AE967" s="191"/>
      <c r="AF967" s="260"/>
      <c r="AG967" s="191"/>
      <c r="AH967" s="191"/>
      <c r="AI967" s="260"/>
      <c r="AR967" s="68"/>
      <c r="AS967" s="68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5"/>
      <c r="BL967" s="95"/>
      <c r="BM967" s="95"/>
      <c r="BN967" s="95"/>
      <c r="BO967" s="95"/>
      <c r="BP967" s="95"/>
      <c r="BQ967" s="95"/>
      <c r="BR967" s="95"/>
      <c r="BS967" s="95"/>
      <c r="BT967" s="95"/>
      <c r="BU967" s="95"/>
      <c r="BV967" s="95"/>
      <c r="BW967" s="95"/>
      <c r="BX967" s="95"/>
      <c r="BY967" s="95"/>
      <c r="BZ967" s="95"/>
      <c r="CD967" s="95"/>
      <c r="CE967" s="95"/>
      <c r="CF967" s="95"/>
    </row>
    <row r="968" spans="1:84" s="43" customFormat="1" x14ac:dyDescent="0.25">
      <c r="A968" s="152"/>
      <c r="B968" s="152"/>
      <c r="C968" s="152"/>
      <c r="D968" s="152"/>
      <c r="E968" s="152"/>
      <c r="F968" s="62"/>
      <c r="G968" s="62"/>
      <c r="I968" s="152"/>
      <c r="K968" s="152"/>
      <c r="L968" s="152"/>
      <c r="M968" s="152"/>
      <c r="N968" s="152"/>
      <c r="O968" s="63"/>
      <c r="P968" s="152"/>
      <c r="Q968" s="152"/>
      <c r="S968" s="205"/>
      <c r="T968" s="205"/>
      <c r="U968" s="205"/>
      <c r="V968" s="39"/>
      <c r="W968" s="39"/>
      <c r="X968" s="39"/>
      <c r="Y968" s="39"/>
      <c r="AD968" s="191"/>
      <c r="AE968" s="191"/>
      <c r="AF968" s="260"/>
      <c r="AG968" s="191"/>
      <c r="AH968" s="191"/>
      <c r="AI968" s="260"/>
      <c r="AR968" s="68"/>
      <c r="AS968" s="68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5"/>
      <c r="BL968" s="95"/>
      <c r="BM968" s="95"/>
      <c r="BN968" s="95"/>
      <c r="BO968" s="95"/>
      <c r="BP968" s="95"/>
      <c r="BQ968" s="95"/>
      <c r="BR968" s="95"/>
      <c r="BS968" s="95"/>
      <c r="BT968" s="95"/>
      <c r="BU968" s="95"/>
      <c r="BV968" s="95"/>
      <c r="BW968" s="95"/>
      <c r="BX968" s="95"/>
      <c r="BY968" s="95"/>
      <c r="BZ968" s="95"/>
      <c r="CD968" s="95"/>
      <c r="CE968" s="95"/>
      <c r="CF968" s="95"/>
    </row>
    <row r="969" spans="1:84" s="43" customFormat="1" x14ac:dyDescent="0.25">
      <c r="A969" s="152"/>
      <c r="B969" s="152"/>
      <c r="C969" s="152"/>
      <c r="D969" s="152"/>
      <c r="E969" s="152"/>
      <c r="F969" s="62"/>
      <c r="G969" s="62"/>
      <c r="I969" s="152"/>
      <c r="K969" s="152"/>
      <c r="L969" s="152"/>
      <c r="M969" s="152"/>
      <c r="N969" s="152"/>
      <c r="O969" s="63"/>
      <c r="P969" s="152"/>
      <c r="Q969" s="152"/>
      <c r="S969" s="205"/>
      <c r="T969" s="205"/>
      <c r="U969" s="205"/>
      <c r="V969" s="39"/>
      <c r="W969" s="39"/>
      <c r="X969" s="39"/>
      <c r="Y969" s="39"/>
      <c r="AD969" s="191"/>
      <c r="AE969" s="191"/>
      <c r="AF969" s="260"/>
      <c r="AG969" s="191"/>
      <c r="AH969" s="191"/>
      <c r="AI969" s="260"/>
      <c r="AR969" s="68"/>
      <c r="AS969" s="68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5"/>
      <c r="BL969" s="95"/>
      <c r="BM969" s="95"/>
      <c r="BN969" s="95"/>
      <c r="BO969" s="95"/>
      <c r="BP969" s="95"/>
      <c r="BQ969" s="95"/>
      <c r="BR969" s="95"/>
      <c r="BS969" s="95"/>
      <c r="BT969" s="95"/>
      <c r="BU969" s="95"/>
      <c r="BV969" s="95"/>
      <c r="BW969" s="95"/>
      <c r="BX969" s="95"/>
      <c r="BY969" s="95"/>
      <c r="BZ969" s="95"/>
      <c r="CD969" s="95"/>
      <c r="CE969" s="95"/>
      <c r="CF969" s="95"/>
    </row>
    <row r="970" spans="1:84" s="43" customFormat="1" x14ac:dyDescent="0.25">
      <c r="A970" s="152"/>
      <c r="B970" s="152"/>
      <c r="C970" s="152"/>
      <c r="D970" s="152"/>
      <c r="E970" s="152"/>
      <c r="F970" s="62"/>
      <c r="G970" s="62"/>
      <c r="I970" s="152"/>
      <c r="K970" s="152"/>
      <c r="L970" s="152"/>
      <c r="M970" s="152"/>
      <c r="N970" s="152"/>
      <c r="O970" s="63"/>
      <c r="P970" s="152"/>
      <c r="Q970" s="152"/>
      <c r="S970" s="205"/>
      <c r="T970" s="205"/>
      <c r="U970" s="205"/>
      <c r="V970" s="39"/>
      <c r="W970" s="39"/>
      <c r="X970" s="39"/>
      <c r="Y970" s="39"/>
      <c r="AD970" s="191"/>
      <c r="AE970" s="191"/>
      <c r="AF970" s="260"/>
      <c r="AG970" s="191"/>
      <c r="AH970" s="191"/>
      <c r="AI970" s="260"/>
      <c r="AR970" s="68"/>
      <c r="AS970" s="68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5"/>
      <c r="BL970" s="95"/>
      <c r="BM970" s="95"/>
      <c r="BN970" s="95"/>
      <c r="BO970" s="95"/>
      <c r="BP970" s="95"/>
      <c r="BQ970" s="95"/>
      <c r="BR970" s="95"/>
      <c r="BS970" s="95"/>
      <c r="BT970" s="95"/>
      <c r="BU970" s="95"/>
      <c r="BV970" s="95"/>
      <c r="BW970" s="95"/>
      <c r="BX970" s="95"/>
      <c r="BY970" s="95"/>
      <c r="BZ970" s="95"/>
      <c r="CD970" s="95"/>
      <c r="CE970" s="95"/>
      <c r="CF970" s="95"/>
    </row>
    <row r="971" spans="1:84" s="43" customFormat="1" x14ac:dyDescent="0.25">
      <c r="A971" s="152"/>
      <c r="B971" s="152"/>
      <c r="C971" s="152"/>
      <c r="D971" s="152"/>
      <c r="E971" s="152"/>
      <c r="F971" s="62"/>
      <c r="G971" s="62"/>
      <c r="I971" s="152"/>
      <c r="K971" s="152"/>
      <c r="L971" s="152"/>
      <c r="M971" s="152"/>
      <c r="N971" s="152"/>
      <c r="O971" s="63"/>
      <c r="P971" s="152"/>
      <c r="Q971" s="152"/>
      <c r="S971" s="205"/>
      <c r="T971" s="205"/>
      <c r="U971" s="205"/>
      <c r="V971" s="39"/>
      <c r="W971" s="39"/>
      <c r="X971" s="39"/>
      <c r="Y971" s="39"/>
      <c r="AD971" s="191"/>
      <c r="AE971" s="191"/>
      <c r="AF971" s="260"/>
      <c r="AG971" s="191"/>
      <c r="AH971" s="191"/>
      <c r="AI971" s="260"/>
      <c r="AR971" s="68"/>
      <c r="AS971" s="68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5"/>
      <c r="BL971" s="95"/>
      <c r="BM971" s="95"/>
      <c r="BN971" s="95"/>
      <c r="BO971" s="95"/>
      <c r="BP971" s="95"/>
      <c r="BQ971" s="95"/>
      <c r="BR971" s="95"/>
      <c r="BS971" s="95"/>
      <c r="BT971" s="95"/>
      <c r="BU971" s="95"/>
      <c r="BV971" s="95"/>
      <c r="BW971" s="95"/>
      <c r="BX971" s="95"/>
      <c r="BY971" s="95"/>
      <c r="BZ971" s="95"/>
      <c r="CD971" s="95"/>
      <c r="CE971" s="95"/>
      <c r="CF971" s="95"/>
    </row>
    <row r="972" spans="1:84" s="43" customFormat="1" x14ac:dyDescent="0.25">
      <c r="A972" s="152"/>
      <c r="B972" s="152"/>
      <c r="C972" s="152"/>
      <c r="D972" s="152"/>
      <c r="E972" s="152"/>
      <c r="F972" s="62"/>
      <c r="G972" s="62"/>
      <c r="I972" s="152"/>
      <c r="K972" s="152"/>
      <c r="L972" s="152"/>
      <c r="M972" s="152"/>
      <c r="N972" s="152"/>
      <c r="O972" s="63"/>
      <c r="P972" s="152"/>
      <c r="Q972" s="152"/>
      <c r="S972" s="205"/>
      <c r="T972" s="205"/>
      <c r="U972" s="205"/>
      <c r="V972" s="39"/>
      <c r="W972" s="39"/>
      <c r="X972" s="39"/>
      <c r="Y972" s="39"/>
      <c r="AD972" s="191"/>
      <c r="AE972" s="191"/>
      <c r="AF972" s="260"/>
      <c r="AG972" s="191"/>
      <c r="AH972" s="191"/>
      <c r="AI972" s="260"/>
      <c r="AR972" s="68"/>
      <c r="AS972" s="68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5"/>
      <c r="BL972" s="95"/>
      <c r="BM972" s="95"/>
      <c r="BN972" s="95"/>
      <c r="BO972" s="95"/>
      <c r="BP972" s="95"/>
      <c r="BQ972" s="95"/>
      <c r="BR972" s="95"/>
      <c r="BS972" s="95"/>
      <c r="BT972" s="95"/>
      <c r="BU972" s="95"/>
      <c r="BV972" s="95"/>
      <c r="BW972" s="95"/>
      <c r="BX972" s="95"/>
      <c r="BY972" s="95"/>
      <c r="BZ972" s="95"/>
      <c r="CD972" s="95"/>
      <c r="CE972" s="95"/>
      <c r="CF972" s="95"/>
    </row>
    <row r="973" spans="1:84" s="43" customFormat="1" x14ac:dyDescent="0.25">
      <c r="A973" s="152"/>
      <c r="B973" s="152"/>
      <c r="C973" s="152"/>
      <c r="D973" s="152"/>
      <c r="E973" s="152"/>
      <c r="F973" s="62"/>
      <c r="G973" s="62"/>
      <c r="I973" s="152"/>
      <c r="K973" s="152"/>
      <c r="L973" s="152"/>
      <c r="M973" s="152"/>
      <c r="N973" s="152"/>
      <c r="O973" s="63"/>
      <c r="P973" s="152"/>
      <c r="Q973" s="152"/>
      <c r="S973" s="205"/>
      <c r="T973" s="205"/>
      <c r="U973" s="205"/>
      <c r="V973" s="39"/>
      <c r="W973" s="39"/>
      <c r="X973" s="39"/>
      <c r="Y973" s="39"/>
      <c r="AD973" s="191"/>
      <c r="AE973" s="191"/>
      <c r="AF973" s="260"/>
      <c r="AG973" s="191"/>
      <c r="AH973" s="191"/>
      <c r="AI973" s="260"/>
      <c r="AR973" s="68"/>
      <c r="AS973" s="68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5"/>
      <c r="BL973" s="95"/>
      <c r="BM973" s="95"/>
      <c r="BN973" s="95"/>
      <c r="BO973" s="95"/>
      <c r="BP973" s="95"/>
      <c r="BQ973" s="95"/>
      <c r="BR973" s="95"/>
      <c r="BS973" s="95"/>
      <c r="BT973" s="95"/>
      <c r="BU973" s="95"/>
      <c r="BV973" s="95"/>
      <c r="BW973" s="95"/>
      <c r="BX973" s="95"/>
      <c r="BY973" s="95"/>
      <c r="BZ973" s="95"/>
      <c r="CD973" s="95"/>
      <c r="CE973" s="95"/>
      <c r="CF973" s="95"/>
    </row>
    <row r="974" spans="1:84" s="43" customFormat="1" x14ac:dyDescent="0.25">
      <c r="A974" s="152"/>
      <c r="B974" s="152"/>
      <c r="C974" s="152"/>
      <c r="D974" s="152"/>
      <c r="E974" s="152"/>
      <c r="F974" s="62"/>
      <c r="G974" s="62"/>
      <c r="I974" s="152"/>
      <c r="K974" s="152"/>
      <c r="L974" s="152"/>
      <c r="M974" s="152"/>
      <c r="N974" s="152"/>
      <c r="O974" s="63"/>
      <c r="P974" s="152"/>
      <c r="Q974" s="152"/>
      <c r="S974" s="205"/>
      <c r="T974" s="205"/>
      <c r="U974" s="205"/>
      <c r="V974" s="39"/>
      <c r="W974" s="39"/>
      <c r="X974" s="39"/>
      <c r="Y974" s="39"/>
      <c r="AD974" s="191"/>
      <c r="AE974" s="191"/>
      <c r="AF974" s="260"/>
      <c r="AG974" s="191"/>
      <c r="AH974" s="191"/>
      <c r="AI974" s="260"/>
      <c r="AR974" s="68"/>
      <c r="AS974" s="68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5"/>
      <c r="BL974" s="95"/>
      <c r="BM974" s="95"/>
      <c r="BN974" s="95"/>
      <c r="BO974" s="95"/>
      <c r="BP974" s="95"/>
      <c r="BQ974" s="95"/>
      <c r="BR974" s="95"/>
      <c r="BS974" s="95"/>
      <c r="BT974" s="95"/>
      <c r="BU974" s="95"/>
      <c r="BV974" s="95"/>
      <c r="BW974" s="95"/>
      <c r="BX974" s="95"/>
      <c r="BY974" s="95"/>
      <c r="BZ974" s="95"/>
      <c r="CD974" s="95"/>
      <c r="CE974" s="95"/>
      <c r="CF974" s="95"/>
    </row>
    <row r="975" spans="1:84" s="43" customFormat="1" x14ac:dyDescent="0.25">
      <c r="A975" s="152"/>
      <c r="B975" s="152"/>
      <c r="C975" s="152"/>
      <c r="D975" s="152"/>
      <c r="E975" s="152"/>
      <c r="F975" s="62"/>
      <c r="G975" s="62"/>
      <c r="I975" s="152"/>
      <c r="K975" s="152"/>
      <c r="L975" s="152"/>
      <c r="M975" s="152"/>
      <c r="N975" s="152"/>
      <c r="O975" s="63"/>
      <c r="P975" s="152"/>
      <c r="Q975" s="152"/>
      <c r="S975" s="205"/>
      <c r="T975" s="205"/>
      <c r="U975" s="205"/>
      <c r="V975" s="39"/>
      <c r="W975" s="39"/>
      <c r="X975" s="39"/>
      <c r="Y975" s="39"/>
      <c r="AD975" s="191"/>
      <c r="AE975" s="191"/>
      <c r="AF975" s="260"/>
      <c r="AG975" s="191"/>
      <c r="AH975" s="191"/>
      <c r="AI975" s="260"/>
      <c r="AR975" s="68"/>
      <c r="AS975" s="68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5"/>
      <c r="BL975" s="95"/>
      <c r="BM975" s="95"/>
      <c r="BN975" s="95"/>
      <c r="BO975" s="95"/>
      <c r="BP975" s="95"/>
      <c r="BQ975" s="95"/>
      <c r="BR975" s="95"/>
      <c r="BS975" s="95"/>
      <c r="BT975" s="95"/>
      <c r="BU975" s="95"/>
      <c r="BV975" s="95"/>
      <c r="BW975" s="95"/>
      <c r="BX975" s="95"/>
      <c r="BY975" s="95"/>
      <c r="BZ975" s="95"/>
      <c r="CD975" s="95"/>
      <c r="CE975" s="95"/>
      <c r="CF975" s="95"/>
    </row>
    <row r="976" spans="1:84" s="43" customFormat="1" x14ac:dyDescent="0.25">
      <c r="A976" s="152"/>
      <c r="B976" s="152"/>
      <c r="C976" s="152"/>
      <c r="D976" s="152"/>
      <c r="E976" s="152"/>
      <c r="F976" s="62"/>
      <c r="G976" s="62"/>
      <c r="I976" s="152"/>
      <c r="K976" s="152"/>
      <c r="L976" s="152"/>
      <c r="M976" s="152"/>
      <c r="N976" s="152"/>
      <c r="O976" s="63"/>
      <c r="P976" s="152"/>
      <c r="Q976" s="152"/>
      <c r="S976" s="205"/>
      <c r="T976" s="205"/>
      <c r="U976" s="205"/>
      <c r="V976" s="39"/>
      <c r="W976" s="39"/>
      <c r="X976" s="39"/>
      <c r="Y976" s="39"/>
      <c r="AD976" s="191"/>
      <c r="AE976" s="191"/>
      <c r="AF976" s="260"/>
      <c r="AG976" s="191"/>
      <c r="AH976" s="191"/>
      <c r="AI976" s="260"/>
      <c r="AR976" s="68"/>
      <c r="AS976" s="68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5"/>
      <c r="BL976" s="95"/>
      <c r="BM976" s="95"/>
      <c r="BN976" s="95"/>
      <c r="BO976" s="95"/>
      <c r="BP976" s="95"/>
      <c r="BQ976" s="95"/>
      <c r="BR976" s="95"/>
      <c r="BS976" s="95"/>
      <c r="BT976" s="95"/>
      <c r="BU976" s="95"/>
      <c r="BV976" s="95"/>
      <c r="BW976" s="95"/>
      <c r="BX976" s="95"/>
      <c r="BY976" s="95"/>
      <c r="BZ976" s="95"/>
      <c r="CD976" s="95"/>
      <c r="CE976" s="95"/>
      <c r="CF976" s="95"/>
    </row>
    <row r="977" spans="1:84" s="43" customFormat="1" x14ac:dyDescent="0.25">
      <c r="A977" s="152"/>
      <c r="B977" s="152"/>
      <c r="C977" s="152"/>
      <c r="D977" s="152"/>
      <c r="E977" s="152"/>
      <c r="F977" s="62"/>
      <c r="G977" s="62"/>
      <c r="I977" s="152"/>
      <c r="K977" s="152"/>
      <c r="L977" s="152"/>
      <c r="M977" s="152"/>
      <c r="N977" s="152"/>
      <c r="O977" s="63"/>
      <c r="P977" s="152"/>
      <c r="Q977" s="152"/>
      <c r="S977" s="205"/>
      <c r="T977" s="205"/>
      <c r="U977" s="205"/>
      <c r="V977" s="39"/>
      <c r="W977" s="39"/>
      <c r="X977" s="39"/>
      <c r="Y977" s="39"/>
      <c r="AD977" s="191"/>
      <c r="AE977" s="191"/>
      <c r="AF977" s="260"/>
      <c r="AG977" s="191"/>
      <c r="AH977" s="191"/>
      <c r="AI977" s="260"/>
      <c r="AR977" s="68"/>
      <c r="AS977" s="68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5"/>
      <c r="BL977" s="95"/>
      <c r="BM977" s="95"/>
      <c r="BN977" s="95"/>
      <c r="BO977" s="95"/>
      <c r="BP977" s="95"/>
      <c r="BQ977" s="95"/>
      <c r="BR977" s="95"/>
      <c r="BS977" s="95"/>
      <c r="BT977" s="95"/>
      <c r="BU977" s="95"/>
      <c r="BV977" s="95"/>
      <c r="BW977" s="95"/>
      <c r="BX977" s="95"/>
      <c r="BY977" s="95"/>
      <c r="BZ977" s="95"/>
      <c r="CD977" s="95"/>
      <c r="CE977" s="95"/>
      <c r="CF977" s="95"/>
    </row>
    <row r="978" spans="1:84" s="43" customFormat="1" x14ac:dyDescent="0.25">
      <c r="A978" s="152"/>
      <c r="B978" s="152"/>
      <c r="C978" s="152"/>
      <c r="D978" s="152"/>
      <c r="E978" s="152"/>
      <c r="F978" s="62"/>
      <c r="G978" s="62"/>
      <c r="I978" s="152"/>
      <c r="K978" s="152"/>
      <c r="L978" s="152"/>
      <c r="M978" s="152"/>
      <c r="N978" s="152"/>
      <c r="O978" s="63"/>
      <c r="P978" s="152"/>
      <c r="Q978" s="152"/>
      <c r="S978" s="205"/>
      <c r="T978" s="205"/>
      <c r="U978" s="205"/>
      <c r="V978" s="39"/>
      <c r="W978" s="39"/>
      <c r="X978" s="39"/>
      <c r="Y978" s="39"/>
      <c r="AD978" s="191"/>
      <c r="AE978" s="191"/>
      <c r="AF978" s="260"/>
      <c r="AG978" s="191"/>
      <c r="AH978" s="191"/>
      <c r="AI978" s="260"/>
      <c r="AR978" s="68"/>
      <c r="AS978" s="68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5"/>
      <c r="BL978" s="95"/>
      <c r="BM978" s="95"/>
      <c r="BN978" s="95"/>
      <c r="BO978" s="95"/>
      <c r="BP978" s="95"/>
      <c r="BQ978" s="95"/>
      <c r="BR978" s="95"/>
      <c r="BS978" s="95"/>
      <c r="BT978" s="95"/>
      <c r="BU978" s="95"/>
      <c r="BV978" s="95"/>
      <c r="BW978" s="95"/>
      <c r="BX978" s="95"/>
      <c r="BY978" s="95"/>
      <c r="BZ978" s="95"/>
      <c r="CD978" s="95"/>
      <c r="CE978" s="95"/>
      <c r="CF978" s="95"/>
    </row>
    <row r="979" spans="1:84" s="43" customFormat="1" x14ac:dyDescent="0.25">
      <c r="A979" s="152"/>
      <c r="B979" s="152"/>
      <c r="C979" s="152"/>
      <c r="D979" s="152"/>
      <c r="E979" s="152"/>
      <c r="F979" s="62"/>
      <c r="G979" s="62"/>
      <c r="I979" s="152"/>
      <c r="K979" s="152"/>
      <c r="L979" s="152"/>
      <c r="M979" s="152"/>
      <c r="N979" s="152"/>
      <c r="O979" s="63"/>
      <c r="P979" s="152"/>
      <c r="Q979" s="152"/>
      <c r="S979" s="205"/>
      <c r="T979" s="205"/>
      <c r="U979" s="205"/>
      <c r="V979" s="39"/>
      <c r="W979" s="39"/>
      <c r="X979" s="39"/>
      <c r="Y979" s="39"/>
      <c r="AD979" s="191"/>
      <c r="AE979" s="191"/>
      <c r="AF979" s="260"/>
      <c r="AG979" s="191"/>
      <c r="AH979" s="191"/>
      <c r="AI979" s="260"/>
      <c r="AR979" s="68"/>
      <c r="AS979" s="68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5"/>
      <c r="BL979" s="95"/>
      <c r="BM979" s="95"/>
      <c r="BN979" s="95"/>
      <c r="BO979" s="95"/>
      <c r="BP979" s="95"/>
      <c r="BQ979" s="95"/>
      <c r="BR979" s="95"/>
      <c r="BS979" s="95"/>
      <c r="BT979" s="95"/>
      <c r="BU979" s="95"/>
      <c r="BV979" s="95"/>
      <c r="BW979" s="95"/>
      <c r="BX979" s="95"/>
      <c r="BY979" s="95"/>
      <c r="BZ979" s="95"/>
      <c r="CD979" s="95"/>
      <c r="CE979" s="95"/>
      <c r="CF979" s="95"/>
    </row>
    <row r="980" spans="1:84" s="43" customFormat="1" x14ac:dyDescent="0.25">
      <c r="A980" s="152"/>
      <c r="B980" s="152"/>
      <c r="C980" s="152"/>
      <c r="D980" s="152"/>
      <c r="E980" s="152"/>
      <c r="F980" s="62"/>
      <c r="G980" s="62"/>
      <c r="I980" s="152"/>
      <c r="K980" s="152"/>
      <c r="L980" s="152"/>
      <c r="M980" s="152"/>
      <c r="N980" s="152"/>
      <c r="O980" s="63"/>
      <c r="P980" s="152"/>
      <c r="Q980" s="152"/>
      <c r="S980" s="205"/>
      <c r="T980" s="205"/>
      <c r="U980" s="205"/>
      <c r="V980" s="39"/>
      <c r="W980" s="39"/>
      <c r="X980" s="39"/>
      <c r="Y980" s="39"/>
      <c r="AD980" s="191"/>
      <c r="AE980" s="191"/>
      <c r="AF980" s="260"/>
      <c r="AG980" s="191"/>
      <c r="AH980" s="191"/>
      <c r="AI980" s="260"/>
      <c r="AR980" s="68"/>
      <c r="AS980" s="68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5"/>
      <c r="BL980" s="95"/>
      <c r="BM980" s="95"/>
      <c r="BN980" s="95"/>
      <c r="BO980" s="95"/>
      <c r="BP980" s="95"/>
      <c r="BQ980" s="95"/>
      <c r="BR980" s="95"/>
      <c r="BS980" s="95"/>
      <c r="BT980" s="95"/>
      <c r="BU980" s="95"/>
      <c r="BV980" s="95"/>
      <c r="BW980" s="95"/>
      <c r="BX980" s="95"/>
      <c r="BY980" s="95"/>
      <c r="BZ980" s="95"/>
      <c r="CD980" s="95"/>
      <c r="CE980" s="95"/>
      <c r="CF980" s="95"/>
    </row>
    <row r="981" spans="1:84" s="43" customFormat="1" x14ac:dyDescent="0.25">
      <c r="A981" s="152"/>
      <c r="B981" s="152"/>
      <c r="C981" s="152"/>
      <c r="D981" s="152"/>
      <c r="E981" s="152"/>
      <c r="F981" s="62"/>
      <c r="G981" s="62"/>
      <c r="I981" s="152"/>
      <c r="K981" s="152"/>
      <c r="L981" s="152"/>
      <c r="M981" s="152"/>
      <c r="N981" s="152"/>
      <c r="O981" s="63"/>
      <c r="P981" s="152"/>
      <c r="Q981" s="152"/>
      <c r="S981" s="205"/>
      <c r="T981" s="205"/>
      <c r="U981" s="205"/>
      <c r="V981" s="39"/>
      <c r="W981" s="39"/>
      <c r="X981" s="39"/>
      <c r="Y981" s="39"/>
      <c r="AD981" s="191"/>
      <c r="AE981" s="191"/>
      <c r="AF981" s="260"/>
      <c r="AG981" s="191"/>
      <c r="AH981" s="191"/>
      <c r="AI981" s="260"/>
      <c r="AR981" s="68"/>
      <c r="AS981" s="68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5"/>
      <c r="BL981" s="95"/>
      <c r="BM981" s="95"/>
      <c r="BN981" s="95"/>
      <c r="BO981" s="95"/>
      <c r="BP981" s="95"/>
      <c r="BQ981" s="95"/>
      <c r="BR981" s="95"/>
      <c r="BS981" s="95"/>
      <c r="BT981" s="95"/>
      <c r="BU981" s="95"/>
      <c r="BV981" s="95"/>
      <c r="BW981" s="95"/>
      <c r="BX981" s="95"/>
      <c r="BY981" s="95"/>
      <c r="BZ981" s="95"/>
      <c r="CD981" s="95"/>
      <c r="CE981" s="95"/>
      <c r="CF981" s="95"/>
    </row>
    <row r="982" spans="1:84" s="43" customFormat="1" x14ac:dyDescent="0.25">
      <c r="A982" s="152"/>
      <c r="B982" s="152"/>
      <c r="C982" s="152"/>
      <c r="D982" s="152"/>
      <c r="E982" s="152"/>
      <c r="F982" s="62"/>
      <c r="G982" s="62"/>
      <c r="I982" s="152"/>
      <c r="K982" s="152"/>
      <c r="L982" s="152"/>
      <c r="M982" s="152"/>
      <c r="N982" s="152"/>
      <c r="O982" s="63"/>
      <c r="P982" s="152"/>
      <c r="Q982" s="152"/>
      <c r="S982" s="205"/>
      <c r="T982" s="205"/>
      <c r="U982" s="205"/>
      <c r="V982" s="39"/>
      <c r="W982" s="39"/>
      <c r="X982" s="39"/>
      <c r="Y982" s="39"/>
      <c r="AD982" s="191"/>
      <c r="AE982" s="191"/>
      <c r="AF982" s="260"/>
      <c r="AG982" s="191"/>
      <c r="AH982" s="191"/>
      <c r="AI982" s="260"/>
      <c r="AR982" s="68"/>
      <c r="AS982" s="68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5"/>
      <c r="BL982" s="95"/>
      <c r="BM982" s="95"/>
      <c r="BN982" s="95"/>
      <c r="BO982" s="95"/>
      <c r="BP982" s="95"/>
      <c r="BQ982" s="95"/>
      <c r="BR982" s="95"/>
      <c r="BS982" s="95"/>
      <c r="BT982" s="95"/>
      <c r="BU982" s="95"/>
      <c r="BV982" s="95"/>
      <c r="BW982" s="95"/>
      <c r="BX982" s="95"/>
      <c r="BY982" s="95"/>
      <c r="BZ982" s="95"/>
      <c r="CD982" s="95"/>
      <c r="CE982" s="95"/>
      <c r="CF982" s="95"/>
    </row>
    <row r="983" spans="1:84" s="43" customFormat="1" x14ac:dyDescent="0.25">
      <c r="A983" s="152"/>
      <c r="B983" s="152"/>
      <c r="C983" s="152"/>
      <c r="D983" s="152"/>
      <c r="E983" s="152"/>
      <c r="F983" s="62"/>
      <c r="G983" s="62"/>
      <c r="I983" s="152"/>
      <c r="K983" s="152"/>
      <c r="L983" s="152"/>
      <c r="M983" s="152"/>
      <c r="N983" s="152"/>
      <c r="O983" s="63"/>
      <c r="P983" s="152"/>
      <c r="Q983" s="152"/>
      <c r="S983" s="205"/>
      <c r="T983" s="205"/>
      <c r="U983" s="205"/>
      <c r="V983" s="39"/>
      <c r="W983" s="39"/>
      <c r="X983" s="39"/>
      <c r="Y983" s="39"/>
      <c r="AD983" s="191"/>
      <c r="AE983" s="191"/>
      <c r="AF983" s="260"/>
      <c r="AG983" s="191"/>
      <c r="AH983" s="191"/>
      <c r="AI983" s="260"/>
      <c r="AR983" s="68"/>
      <c r="AS983" s="68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5"/>
      <c r="BL983" s="95"/>
      <c r="BM983" s="95"/>
      <c r="BN983" s="95"/>
      <c r="BO983" s="95"/>
      <c r="BP983" s="95"/>
      <c r="BQ983" s="95"/>
      <c r="BR983" s="95"/>
      <c r="BS983" s="95"/>
      <c r="BT983" s="95"/>
      <c r="BU983" s="95"/>
      <c r="BV983" s="95"/>
      <c r="BW983" s="95"/>
      <c r="BX983" s="95"/>
      <c r="BY983" s="95"/>
      <c r="BZ983" s="95"/>
      <c r="CD983" s="95"/>
      <c r="CE983" s="95"/>
      <c r="CF983" s="95"/>
    </row>
    <row r="984" spans="1:84" s="43" customFormat="1" x14ac:dyDescent="0.25">
      <c r="A984" s="152"/>
      <c r="B984" s="152"/>
      <c r="C984" s="152"/>
      <c r="D984" s="152"/>
      <c r="E984" s="152"/>
      <c r="F984" s="62"/>
      <c r="G984" s="62"/>
      <c r="I984" s="152"/>
      <c r="K984" s="152"/>
      <c r="L984" s="152"/>
      <c r="M984" s="152"/>
      <c r="N984" s="152"/>
      <c r="O984" s="63"/>
      <c r="P984" s="152"/>
      <c r="Q984" s="152"/>
      <c r="S984" s="205"/>
      <c r="T984" s="205"/>
      <c r="U984" s="205"/>
      <c r="V984" s="39"/>
      <c r="W984" s="39"/>
      <c r="X984" s="39"/>
      <c r="Y984" s="39"/>
      <c r="AD984" s="191"/>
      <c r="AE984" s="191"/>
      <c r="AF984" s="260"/>
      <c r="AG984" s="191"/>
      <c r="AH984" s="191"/>
      <c r="AI984" s="260"/>
      <c r="AR984" s="68"/>
      <c r="AS984" s="68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5"/>
      <c r="BL984" s="95"/>
      <c r="BM984" s="95"/>
      <c r="BN984" s="95"/>
      <c r="BO984" s="95"/>
      <c r="BP984" s="95"/>
      <c r="BQ984" s="95"/>
      <c r="BR984" s="95"/>
      <c r="BS984" s="95"/>
      <c r="BT984" s="95"/>
      <c r="BU984" s="95"/>
      <c r="BV984" s="95"/>
      <c r="BW984" s="95"/>
      <c r="BX984" s="95"/>
      <c r="BY984" s="95"/>
      <c r="BZ984" s="95"/>
      <c r="CD984" s="95"/>
      <c r="CE984" s="95"/>
      <c r="CF984" s="95"/>
    </row>
    <row r="985" spans="1:84" s="43" customFormat="1" x14ac:dyDescent="0.25">
      <c r="A985" s="152"/>
      <c r="B985" s="152"/>
      <c r="C985" s="152"/>
      <c r="D985" s="152"/>
      <c r="E985" s="152"/>
      <c r="F985" s="62"/>
      <c r="G985" s="62"/>
      <c r="I985" s="152"/>
      <c r="K985" s="152"/>
      <c r="L985" s="152"/>
      <c r="M985" s="152"/>
      <c r="N985" s="152"/>
      <c r="O985" s="63"/>
      <c r="P985" s="152"/>
      <c r="Q985" s="152"/>
      <c r="S985" s="205"/>
      <c r="T985" s="205"/>
      <c r="U985" s="205"/>
      <c r="V985" s="39"/>
      <c r="W985" s="39"/>
      <c r="X985" s="39"/>
      <c r="Y985" s="39"/>
      <c r="AD985" s="191"/>
      <c r="AE985" s="191"/>
      <c r="AF985" s="260"/>
      <c r="AG985" s="191"/>
      <c r="AH985" s="191"/>
      <c r="AI985" s="260"/>
      <c r="AR985" s="68"/>
      <c r="AS985" s="68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5"/>
      <c r="BL985" s="95"/>
      <c r="BM985" s="95"/>
      <c r="BN985" s="95"/>
      <c r="BO985" s="95"/>
      <c r="BP985" s="95"/>
      <c r="BQ985" s="95"/>
      <c r="BR985" s="95"/>
      <c r="BS985" s="95"/>
      <c r="BT985" s="95"/>
      <c r="BU985" s="95"/>
      <c r="BV985" s="95"/>
      <c r="BW985" s="95"/>
      <c r="BX985" s="95"/>
      <c r="BY985" s="95"/>
      <c r="BZ985" s="95"/>
      <c r="CD985" s="95"/>
      <c r="CE985" s="95"/>
      <c r="CF985" s="95"/>
    </row>
    <row r="986" spans="1:84" s="43" customFormat="1" x14ac:dyDescent="0.25">
      <c r="A986" s="152"/>
      <c r="B986" s="152"/>
      <c r="C986" s="152"/>
      <c r="D986" s="152"/>
      <c r="E986" s="152"/>
      <c r="F986" s="62"/>
      <c r="G986" s="62"/>
      <c r="I986" s="152"/>
      <c r="K986" s="152"/>
      <c r="L986" s="152"/>
      <c r="M986" s="152"/>
      <c r="N986" s="152"/>
      <c r="O986" s="63"/>
      <c r="P986" s="152"/>
      <c r="Q986" s="152"/>
      <c r="S986" s="205"/>
      <c r="T986" s="205"/>
      <c r="U986" s="205"/>
      <c r="V986" s="39"/>
      <c r="W986" s="39"/>
      <c r="X986" s="39"/>
      <c r="Y986" s="39"/>
      <c r="AD986" s="191"/>
      <c r="AE986" s="191"/>
      <c r="AF986" s="260"/>
      <c r="AG986" s="191"/>
      <c r="AH986" s="191"/>
      <c r="AI986" s="260"/>
      <c r="AR986" s="68"/>
      <c r="AS986" s="68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5"/>
      <c r="BL986" s="95"/>
      <c r="BM986" s="95"/>
      <c r="BN986" s="95"/>
      <c r="BO986" s="95"/>
      <c r="BP986" s="95"/>
      <c r="BQ986" s="95"/>
      <c r="BR986" s="95"/>
      <c r="BS986" s="95"/>
      <c r="BT986" s="95"/>
      <c r="BU986" s="95"/>
      <c r="BV986" s="95"/>
      <c r="BW986" s="95"/>
      <c r="BX986" s="95"/>
      <c r="BY986" s="95"/>
      <c r="BZ986" s="95"/>
      <c r="CD986" s="95"/>
      <c r="CE986" s="95"/>
      <c r="CF986" s="95"/>
    </row>
    <row r="987" spans="1:84" s="43" customFormat="1" x14ac:dyDescent="0.25">
      <c r="A987" s="152"/>
      <c r="B987" s="152"/>
      <c r="C987" s="152"/>
      <c r="D987" s="152"/>
      <c r="E987" s="152"/>
      <c r="F987" s="62"/>
      <c r="G987" s="62"/>
      <c r="I987" s="152"/>
      <c r="K987" s="152"/>
      <c r="L987" s="152"/>
      <c r="M987" s="152"/>
      <c r="N987" s="152"/>
      <c r="O987" s="63"/>
      <c r="P987" s="152"/>
      <c r="Q987" s="152"/>
      <c r="S987" s="205"/>
      <c r="T987" s="205"/>
      <c r="U987" s="205"/>
      <c r="V987" s="39"/>
      <c r="W987" s="39"/>
      <c r="X987" s="39"/>
      <c r="Y987" s="39"/>
      <c r="AD987" s="191"/>
      <c r="AE987" s="191"/>
      <c r="AF987" s="260"/>
      <c r="AG987" s="191"/>
      <c r="AH987" s="191"/>
      <c r="AI987" s="260"/>
      <c r="AR987" s="68"/>
      <c r="AS987" s="68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5"/>
      <c r="BL987" s="95"/>
      <c r="BM987" s="95"/>
      <c r="BN987" s="95"/>
      <c r="BO987" s="95"/>
      <c r="BP987" s="95"/>
      <c r="BQ987" s="95"/>
      <c r="BR987" s="95"/>
      <c r="BS987" s="95"/>
      <c r="BT987" s="95"/>
      <c r="BU987" s="95"/>
      <c r="BV987" s="95"/>
      <c r="BW987" s="95"/>
      <c r="BX987" s="95"/>
      <c r="BY987" s="95"/>
      <c r="BZ987" s="95"/>
      <c r="CD987" s="95"/>
      <c r="CE987" s="95"/>
      <c r="CF987" s="95"/>
    </row>
    <row r="988" spans="1:84" s="43" customFormat="1" x14ac:dyDescent="0.25">
      <c r="A988" s="152"/>
      <c r="B988" s="152"/>
      <c r="C988" s="152"/>
      <c r="D988" s="152"/>
      <c r="E988" s="152"/>
      <c r="F988" s="62"/>
      <c r="G988" s="62"/>
      <c r="I988" s="152"/>
      <c r="K988" s="152"/>
      <c r="L988" s="152"/>
      <c r="M988" s="152"/>
      <c r="N988" s="152"/>
      <c r="O988" s="63"/>
      <c r="P988" s="152"/>
      <c r="Q988" s="152"/>
      <c r="S988" s="205"/>
      <c r="T988" s="205"/>
      <c r="U988" s="205"/>
      <c r="V988" s="39"/>
      <c r="W988" s="39"/>
      <c r="X988" s="39"/>
      <c r="Y988" s="39"/>
      <c r="AD988" s="191"/>
      <c r="AE988" s="191"/>
      <c r="AF988" s="260"/>
      <c r="AG988" s="191"/>
      <c r="AH988" s="191"/>
      <c r="AI988" s="260"/>
      <c r="AR988" s="68"/>
      <c r="AS988" s="68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5"/>
      <c r="BL988" s="95"/>
      <c r="BM988" s="95"/>
      <c r="BN988" s="95"/>
      <c r="BO988" s="95"/>
      <c r="BP988" s="95"/>
      <c r="BQ988" s="95"/>
      <c r="BR988" s="95"/>
      <c r="BS988" s="95"/>
      <c r="BT988" s="95"/>
      <c r="BU988" s="95"/>
      <c r="BV988" s="95"/>
      <c r="BW988" s="95"/>
      <c r="BX988" s="95"/>
      <c r="BY988" s="95"/>
      <c r="BZ988" s="95"/>
      <c r="CD988" s="95"/>
      <c r="CE988" s="95"/>
      <c r="CF988" s="95"/>
    </row>
    <row r="989" spans="1:84" s="43" customFormat="1" x14ac:dyDescent="0.25">
      <c r="A989" s="152"/>
      <c r="B989" s="152"/>
      <c r="C989" s="152"/>
      <c r="D989" s="152"/>
      <c r="E989" s="152"/>
      <c r="F989" s="62"/>
      <c r="G989" s="62"/>
      <c r="I989" s="152"/>
      <c r="K989" s="152"/>
      <c r="L989" s="152"/>
      <c r="M989" s="152"/>
      <c r="N989" s="152"/>
      <c r="O989" s="63"/>
      <c r="P989" s="152"/>
      <c r="Q989" s="152"/>
      <c r="S989" s="205"/>
      <c r="T989" s="205"/>
      <c r="U989" s="205"/>
      <c r="V989" s="39"/>
      <c r="W989" s="39"/>
      <c r="X989" s="39"/>
      <c r="Y989" s="39"/>
      <c r="AD989" s="191"/>
      <c r="AE989" s="191"/>
      <c r="AF989" s="260"/>
      <c r="AG989" s="191"/>
      <c r="AH989" s="191"/>
      <c r="AI989" s="260"/>
      <c r="AR989" s="68"/>
      <c r="AS989" s="68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5"/>
      <c r="BL989" s="95"/>
      <c r="BM989" s="95"/>
      <c r="BN989" s="95"/>
      <c r="BO989" s="95"/>
      <c r="BP989" s="95"/>
      <c r="BQ989" s="95"/>
      <c r="BR989" s="95"/>
      <c r="BS989" s="95"/>
      <c r="BT989" s="95"/>
      <c r="BU989" s="95"/>
      <c r="BV989" s="95"/>
      <c r="BW989" s="95"/>
      <c r="BX989" s="95"/>
      <c r="BY989" s="95"/>
      <c r="BZ989" s="95"/>
      <c r="CD989" s="95"/>
      <c r="CE989" s="95"/>
      <c r="CF989" s="95"/>
    </row>
    <row r="990" spans="1:84" s="43" customFormat="1" x14ac:dyDescent="0.25">
      <c r="A990" s="152"/>
      <c r="B990" s="152"/>
      <c r="C990" s="152"/>
      <c r="D990" s="152"/>
      <c r="E990" s="152"/>
      <c r="F990" s="62"/>
      <c r="G990" s="62"/>
      <c r="I990" s="152"/>
      <c r="K990" s="152"/>
      <c r="L990" s="152"/>
      <c r="M990" s="152"/>
      <c r="N990" s="152"/>
      <c r="O990" s="63"/>
      <c r="P990" s="152"/>
      <c r="Q990" s="152"/>
      <c r="S990" s="205"/>
      <c r="T990" s="205"/>
      <c r="U990" s="205"/>
      <c r="V990" s="39"/>
      <c r="W990" s="39"/>
      <c r="X990" s="39"/>
      <c r="Y990" s="39"/>
      <c r="AD990" s="191"/>
      <c r="AE990" s="191"/>
      <c r="AF990" s="260"/>
      <c r="AG990" s="191"/>
      <c r="AH990" s="191"/>
      <c r="AI990" s="260"/>
      <c r="AR990" s="68"/>
      <c r="AS990" s="68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5"/>
      <c r="BL990" s="95"/>
      <c r="BM990" s="95"/>
      <c r="BN990" s="95"/>
      <c r="BO990" s="95"/>
      <c r="BP990" s="95"/>
      <c r="BQ990" s="95"/>
      <c r="BR990" s="95"/>
      <c r="BS990" s="95"/>
      <c r="BT990" s="95"/>
      <c r="BU990" s="95"/>
      <c r="BV990" s="95"/>
      <c r="BW990" s="95"/>
      <c r="BX990" s="95"/>
      <c r="BY990" s="95"/>
      <c r="BZ990" s="95"/>
      <c r="CD990" s="95"/>
      <c r="CE990" s="95"/>
      <c r="CF990" s="95"/>
    </row>
    <row r="991" spans="1:84" s="43" customFormat="1" x14ac:dyDescent="0.25">
      <c r="A991" s="152"/>
      <c r="B991" s="152"/>
      <c r="C991" s="152"/>
      <c r="D991" s="152"/>
      <c r="E991" s="152"/>
      <c r="F991" s="62"/>
      <c r="G991" s="62"/>
      <c r="I991" s="152"/>
      <c r="K991" s="152"/>
      <c r="L991" s="152"/>
      <c r="M991" s="152"/>
      <c r="N991" s="152"/>
      <c r="O991" s="63"/>
      <c r="P991" s="152"/>
      <c r="Q991" s="152"/>
      <c r="S991" s="205"/>
      <c r="T991" s="205"/>
      <c r="U991" s="205"/>
      <c r="V991" s="39"/>
      <c r="W991" s="39"/>
      <c r="X991" s="39"/>
      <c r="Y991" s="39"/>
      <c r="AD991" s="191"/>
      <c r="AE991" s="191"/>
      <c r="AF991" s="260"/>
      <c r="AG991" s="191"/>
      <c r="AH991" s="191"/>
      <c r="AI991" s="260"/>
      <c r="AR991" s="68"/>
      <c r="AS991" s="68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5"/>
      <c r="BL991" s="95"/>
      <c r="BM991" s="95"/>
      <c r="BN991" s="95"/>
      <c r="BO991" s="95"/>
      <c r="BP991" s="95"/>
      <c r="BQ991" s="95"/>
      <c r="BR991" s="95"/>
      <c r="BS991" s="95"/>
      <c r="BT991" s="95"/>
      <c r="BU991" s="95"/>
      <c r="BV991" s="95"/>
      <c r="BW991" s="95"/>
      <c r="BX991" s="95"/>
      <c r="BY991" s="95"/>
      <c r="BZ991" s="95"/>
      <c r="CD991" s="95"/>
      <c r="CE991" s="95"/>
      <c r="CF991" s="95"/>
    </row>
    <row r="992" spans="1:84" s="43" customFormat="1" x14ac:dyDescent="0.25">
      <c r="A992" s="152"/>
      <c r="B992" s="152"/>
      <c r="C992" s="152"/>
      <c r="D992" s="152"/>
      <c r="E992" s="152"/>
      <c r="F992" s="62"/>
      <c r="G992" s="62"/>
      <c r="I992" s="152"/>
      <c r="K992" s="152"/>
      <c r="L992" s="152"/>
      <c r="M992" s="152"/>
      <c r="N992" s="152"/>
      <c r="O992" s="63"/>
      <c r="P992" s="152"/>
      <c r="Q992" s="152"/>
      <c r="S992" s="205"/>
      <c r="T992" s="205"/>
      <c r="U992" s="205"/>
      <c r="V992" s="39"/>
      <c r="W992" s="39"/>
      <c r="X992" s="39"/>
      <c r="Y992" s="39"/>
      <c r="AD992" s="191"/>
      <c r="AE992" s="191"/>
      <c r="AF992" s="260"/>
      <c r="AG992" s="191"/>
      <c r="AH992" s="191"/>
      <c r="AI992" s="260"/>
      <c r="AR992" s="68"/>
      <c r="AS992" s="68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5"/>
      <c r="BL992" s="95"/>
      <c r="BM992" s="95"/>
      <c r="BN992" s="95"/>
      <c r="BO992" s="95"/>
      <c r="BP992" s="95"/>
      <c r="BQ992" s="95"/>
      <c r="BR992" s="95"/>
      <c r="BS992" s="95"/>
      <c r="BT992" s="95"/>
      <c r="BU992" s="95"/>
      <c r="BV992" s="95"/>
      <c r="BW992" s="95"/>
      <c r="BX992" s="95"/>
      <c r="BY992" s="95"/>
      <c r="BZ992" s="95"/>
      <c r="CD992" s="95"/>
      <c r="CE992" s="95"/>
      <c r="CF992" s="95"/>
    </row>
    <row r="993" spans="1:84" s="43" customFormat="1" x14ac:dyDescent="0.25">
      <c r="A993" s="152"/>
      <c r="B993" s="152"/>
      <c r="C993" s="152"/>
      <c r="D993" s="152"/>
      <c r="E993" s="152"/>
      <c r="F993" s="62"/>
      <c r="G993" s="62"/>
      <c r="I993" s="152"/>
      <c r="K993" s="152"/>
      <c r="L993" s="152"/>
      <c r="M993" s="152"/>
      <c r="N993" s="152"/>
      <c r="O993" s="63"/>
      <c r="P993" s="152"/>
      <c r="Q993" s="152"/>
      <c r="S993" s="205"/>
      <c r="T993" s="205"/>
      <c r="U993" s="205"/>
      <c r="V993" s="39"/>
      <c r="W993" s="39"/>
      <c r="X993" s="39"/>
      <c r="Y993" s="39"/>
      <c r="AD993" s="191"/>
      <c r="AE993" s="191"/>
      <c r="AF993" s="260"/>
      <c r="AG993" s="191"/>
      <c r="AH993" s="191"/>
      <c r="AI993" s="260"/>
      <c r="AR993" s="68"/>
      <c r="AS993" s="68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5"/>
      <c r="BL993" s="95"/>
      <c r="BM993" s="95"/>
      <c r="BN993" s="95"/>
      <c r="BO993" s="95"/>
      <c r="BP993" s="95"/>
      <c r="BQ993" s="95"/>
      <c r="BR993" s="95"/>
      <c r="BS993" s="95"/>
      <c r="BT993" s="95"/>
      <c r="BU993" s="95"/>
      <c r="BV993" s="95"/>
      <c r="BW993" s="95"/>
      <c r="BX993" s="95"/>
      <c r="BY993" s="95"/>
      <c r="BZ993" s="95"/>
      <c r="CD993" s="95"/>
      <c r="CE993" s="95"/>
      <c r="CF993" s="95"/>
    </row>
    <row r="994" spans="1:84" s="43" customFormat="1" x14ac:dyDescent="0.25">
      <c r="A994" s="152"/>
      <c r="B994" s="152"/>
      <c r="C994" s="152"/>
      <c r="D994" s="152"/>
      <c r="E994" s="152"/>
      <c r="F994" s="62"/>
      <c r="G994" s="62"/>
      <c r="I994" s="152"/>
      <c r="K994" s="152"/>
      <c r="L994" s="152"/>
      <c r="M994" s="152"/>
      <c r="N994" s="152"/>
      <c r="O994" s="63"/>
      <c r="P994" s="152"/>
      <c r="Q994" s="152"/>
      <c r="S994" s="205"/>
      <c r="T994" s="205"/>
      <c r="U994" s="205"/>
      <c r="V994" s="39"/>
      <c r="W994" s="39"/>
      <c r="X994" s="39"/>
      <c r="Y994" s="39"/>
      <c r="AD994" s="191"/>
      <c r="AE994" s="191"/>
      <c r="AF994" s="260"/>
      <c r="AG994" s="191"/>
      <c r="AH994" s="191"/>
      <c r="AI994" s="260"/>
      <c r="AR994" s="68"/>
      <c r="AS994" s="68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5"/>
      <c r="BL994" s="95"/>
      <c r="BM994" s="95"/>
      <c r="BN994" s="95"/>
      <c r="BO994" s="95"/>
      <c r="BP994" s="95"/>
      <c r="BQ994" s="95"/>
      <c r="BR994" s="95"/>
      <c r="BS994" s="95"/>
      <c r="BT994" s="95"/>
      <c r="BU994" s="95"/>
      <c r="BV994" s="95"/>
      <c r="BW994" s="95"/>
      <c r="BX994" s="95"/>
      <c r="BY994" s="95"/>
      <c r="BZ994" s="95"/>
      <c r="CD994" s="95"/>
      <c r="CE994" s="95"/>
      <c r="CF994" s="95"/>
    </row>
    <row r="995" spans="1:84" s="43" customFormat="1" x14ac:dyDescent="0.25">
      <c r="A995" s="152"/>
      <c r="B995" s="152"/>
      <c r="C995" s="152"/>
      <c r="D995" s="152"/>
      <c r="E995" s="152"/>
      <c r="F995" s="62"/>
      <c r="G995" s="62"/>
      <c r="I995" s="152"/>
      <c r="K995" s="152"/>
      <c r="L995" s="152"/>
      <c r="M995" s="152"/>
      <c r="N995" s="152"/>
      <c r="O995" s="63"/>
      <c r="P995" s="152"/>
      <c r="Q995" s="152"/>
      <c r="S995" s="205"/>
      <c r="T995" s="205"/>
      <c r="U995" s="205"/>
      <c r="V995" s="39"/>
      <c r="W995" s="39"/>
      <c r="X995" s="39"/>
      <c r="Y995" s="39"/>
      <c r="AD995" s="191"/>
      <c r="AE995" s="191"/>
      <c r="AF995" s="260"/>
      <c r="AG995" s="191"/>
      <c r="AH995" s="191"/>
      <c r="AI995" s="260"/>
      <c r="AR995" s="68"/>
      <c r="AS995" s="68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5"/>
      <c r="BL995" s="95"/>
      <c r="BM995" s="95"/>
      <c r="BN995" s="95"/>
      <c r="BO995" s="95"/>
      <c r="BP995" s="95"/>
      <c r="BQ995" s="95"/>
      <c r="BR995" s="95"/>
      <c r="BS995" s="95"/>
      <c r="BT995" s="95"/>
      <c r="BU995" s="95"/>
      <c r="BV995" s="95"/>
      <c r="BW995" s="95"/>
      <c r="BX995" s="95"/>
      <c r="BY995" s="95"/>
      <c r="BZ995" s="95"/>
      <c r="CD995" s="95"/>
      <c r="CE995" s="95"/>
      <c r="CF995" s="95"/>
    </row>
    <row r="996" spans="1:84" s="43" customFormat="1" x14ac:dyDescent="0.25">
      <c r="A996" s="152"/>
      <c r="B996" s="152"/>
      <c r="C996" s="152"/>
      <c r="D996" s="152"/>
      <c r="E996" s="152"/>
      <c r="F996" s="62"/>
      <c r="G996" s="62"/>
      <c r="I996" s="152"/>
      <c r="K996" s="152"/>
      <c r="L996" s="152"/>
      <c r="M996" s="152"/>
      <c r="N996" s="152"/>
      <c r="O996" s="63"/>
      <c r="P996" s="152"/>
      <c r="Q996" s="152"/>
      <c r="S996" s="205"/>
      <c r="T996" s="205"/>
      <c r="U996" s="205"/>
      <c r="V996" s="39"/>
      <c r="W996" s="39"/>
      <c r="X996" s="39"/>
      <c r="Y996" s="39"/>
      <c r="AD996" s="191"/>
      <c r="AE996" s="191"/>
      <c r="AF996" s="260"/>
      <c r="AG996" s="191"/>
      <c r="AH996" s="191"/>
      <c r="AI996" s="260"/>
      <c r="AR996" s="68"/>
      <c r="AS996" s="68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5"/>
      <c r="BL996" s="95"/>
      <c r="BM996" s="95"/>
      <c r="BN996" s="95"/>
      <c r="BO996" s="95"/>
      <c r="BP996" s="95"/>
      <c r="BQ996" s="95"/>
      <c r="BR996" s="95"/>
      <c r="BS996" s="95"/>
      <c r="BT996" s="95"/>
      <c r="BU996" s="95"/>
      <c r="BV996" s="95"/>
      <c r="BW996" s="95"/>
      <c r="BX996" s="95"/>
      <c r="BY996" s="95"/>
      <c r="BZ996" s="95"/>
      <c r="CD996" s="95"/>
      <c r="CE996" s="95"/>
      <c r="CF996" s="95"/>
    </row>
    <row r="997" spans="1:84" s="43" customFormat="1" x14ac:dyDescent="0.25">
      <c r="A997" s="152"/>
      <c r="B997" s="152"/>
      <c r="C997" s="152"/>
      <c r="D997" s="152"/>
      <c r="E997" s="152"/>
      <c r="F997" s="62"/>
      <c r="G997" s="62"/>
      <c r="I997" s="152"/>
      <c r="K997" s="152"/>
      <c r="L997" s="152"/>
      <c r="M997" s="152"/>
      <c r="N997" s="152"/>
      <c r="O997" s="63"/>
      <c r="P997" s="152"/>
      <c r="Q997" s="152"/>
      <c r="S997" s="205"/>
      <c r="T997" s="205"/>
      <c r="U997" s="205"/>
      <c r="V997" s="39"/>
      <c r="W997" s="39"/>
      <c r="X997" s="39"/>
      <c r="Y997" s="39"/>
      <c r="AD997" s="191"/>
      <c r="AE997" s="191"/>
      <c r="AF997" s="260"/>
      <c r="AG997" s="191"/>
      <c r="AH997" s="191"/>
      <c r="AI997" s="260"/>
      <c r="AR997" s="68"/>
      <c r="AS997" s="68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5"/>
      <c r="BL997" s="95"/>
      <c r="BM997" s="95"/>
      <c r="BN997" s="95"/>
      <c r="BO997" s="95"/>
      <c r="BP997" s="95"/>
      <c r="BQ997" s="95"/>
      <c r="BR997" s="95"/>
      <c r="BS997" s="95"/>
      <c r="BT997" s="95"/>
      <c r="BU997" s="95"/>
      <c r="BV997" s="95"/>
      <c r="BW997" s="95"/>
      <c r="BX997" s="95"/>
      <c r="BY997" s="95"/>
      <c r="BZ997" s="95"/>
      <c r="CD997" s="95"/>
      <c r="CE997" s="95"/>
      <c r="CF997" s="95"/>
    </row>
    <row r="998" spans="1:84" s="43" customFormat="1" x14ac:dyDescent="0.25">
      <c r="A998" s="152"/>
      <c r="B998" s="152"/>
      <c r="C998" s="152"/>
      <c r="D998" s="152"/>
      <c r="E998" s="152"/>
      <c r="F998" s="62"/>
      <c r="G998" s="62"/>
      <c r="I998" s="152"/>
      <c r="K998" s="152"/>
      <c r="L998" s="152"/>
      <c r="M998" s="152"/>
      <c r="N998" s="152"/>
      <c r="O998" s="63"/>
      <c r="P998" s="152"/>
      <c r="Q998" s="152"/>
      <c r="S998" s="205"/>
      <c r="T998" s="205"/>
      <c r="U998" s="205"/>
      <c r="V998" s="39"/>
      <c r="W998" s="39"/>
      <c r="X998" s="39"/>
      <c r="Y998" s="39"/>
      <c r="AD998" s="191"/>
      <c r="AE998" s="191"/>
      <c r="AF998" s="260"/>
      <c r="AG998" s="191"/>
      <c r="AH998" s="191"/>
      <c r="AI998" s="260"/>
      <c r="AR998" s="68"/>
      <c r="AS998" s="68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5"/>
      <c r="BL998" s="95"/>
      <c r="BM998" s="95"/>
      <c r="BN998" s="95"/>
      <c r="BO998" s="95"/>
      <c r="BP998" s="95"/>
      <c r="BQ998" s="95"/>
      <c r="BR998" s="95"/>
      <c r="BS998" s="95"/>
      <c r="BT998" s="95"/>
      <c r="BU998" s="95"/>
      <c r="BV998" s="95"/>
      <c r="BW998" s="95"/>
      <c r="BX998" s="95"/>
      <c r="BY998" s="95"/>
      <c r="BZ998" s="95"/>
      <c r="CD998" s="95"/>
      <c r="CE998" s="95"/>
      <c r="CF998" s="95"/>
    </row>
    <row r="999" spans="1:84" s="43" customFormat="1" x14ac:dyDescent="0.25">
      <c r="A999" s="152"/>
      <c r="B999" s="152"/>
      <c r="C999" s="152"/>
      <c r="D999" s="152"/>
      <c r="E999" s="152"/>
      <c r="F999" s="62"/>
      <c r="G999" s="62"/>
      <c r="I999" s="152"/>
      <c r="K999" s="152"/>
      <c r="L999" s="152"/>
      <c r="M999" s="152"/>
      <c r="N999" s="152"/>
      <c r="O999" s="63"/>
      <c r="P999" s="152"/>
      <c r="Q999" s="152"/>
      <c r="S999" s="205"/>
      <c r="T999" s="205"/>
      <c r="U999" s="205"/>
      <c r="V999" s="39"/>
      <c r="W999" s="39"/>
      <c r="X999" s="39"/>
      <c r="Y999" s="39"/>
      <c r="AD999" s="191"/>
      <c r="AE999" s="191"/>
      <c r="AF999" s="260"/>
      <c r="AG999" s="191"/>
      <c r="AH999" s="191"/>
      <c r="AI999" s="260"/>
      <c r="AR999" s="68"/>
      <c r="AS999" s="68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5"/>
      <c r="BL999" s="95"/>
      <c r="BM999" s="95"/>
      <c r="BN999" s="95"/>
      <c r="BO999" s="95"/>
      <c r="BP999" s="95"/>
      <c r="BQ999" s="95"/>
      <c r="BR999" s="95"/>
      <c r="BS999" s="95"/>
      <c r="BT999" s="95"/>
      <c r="BU999" s="95"/>
      <c r="BV999" s="95"/>
      <c r="BW999" s="95"/>
      <c r="BX999" s="95"/>
      <c r="BY999" s="95"/>
      <c r="BZ999" s="95"/>
      <c r="CD999" s="95"/>
      <c r="CE999" s="95"/>
      <c r="CF999" s="95"/>
    </row>
    <row r="1000" spans="1:84" s="43" customFormat="1" x14ac:dyDescent="0.25">
      <c r="A1000" s="152"/>
      <c r="B1000" s="152"/>
      <c r="C1000" s="152"/>
      <c r="D1000" s="152"/>
      <c r="E1000" s="152"/>
      <c r="F1000" s="62"/>
      <c r="G1000" s="62"/>
      <c r="I1000" s="152"/>
      <c r="K1000" s="152"/>
      <c r="L1000" s="152"/>
      <c r="M1000" s="152"/>
      <c r="N1000" s="152"/>
      <c r="O1000" s="63"/>
      <c r="P1000" s="152"/>
      <c r="Q1000" s="152"/>
      <c r="S1000" s="205"/>
      <c r="T1000" s="205"/>
      <c r="U1000" s="205"/>
      <c r="V1000" s="39"/>
      <c r="W1000" s="39"/>
      <c r="X1000" s="39"/>
      <c r="Y1000" s="39"/>
      <c r="AD1000" s="191"/>
      <c r="AE1000" s="191"/>
      <c r="AF1000" s="260"/>
      <c r="AG1000" s="191"/>
      <c r="AH1000" s="191"/>
      <c r="AI1000" s="260"/>
      <c r="AR1000" s="68"/>
      <c r="AS1000" s="68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5"/>
      <c r="BL1000" s="95"/>
      <c r="BM1000" s="95"/>
      <c r="BN1000" s="95"/>
      <c r="BO1000" s="95"/>
      <c r="BP1000" s="95"/>
      <c r="BQ1000" s="95"/>
      <c r="BR1000" s="95"/>
      <c r="BS1000" s="95"/>
      <c r="BT1000" s="95"/>
      <c r="BU1000" s="95"/>
      <c r="BV1000" s="95"/>
      <c r="BW1000" s="95"/>
      <c r="BX1000" s="95"/>
      <c r="BY1000" s="95"/>
      <c r="BZ1000" s="95"/>
      <c r="CD1000" s="95"/>
      <c r="CE1000" s="95"/>
      <c r="CF1000" s="95"/>
    </row>
    <row r="1001" spans="1:84" s="43" customFormat="1" x14ac:dyDescent="0.25">
      <c r="A1001" s="152"/>
      <c r="B1001" s="152"/>
      <c r="C1001" s="152"/>
      <c r="D1001" s="152"/>
      <c r="E1001" s="152"/>
      <c r="F1001" s="62"/>
      <c r="G1001" s="62"/>
      <c r="I1001" s="152"/>
      <c r="K1001" s="152"/>
      <c r="L1001" s="152"/>
      <c r="M1001" s="152"/>
      <c r="N1001" s="152"/>
      <c r="O1001" s="63"/>
      <c r="P1001" s="152"/>
      <c r="Q1001" s="152"/>
      <c r="S1001" s="205"/>
      <c r="T1001" s="205"/>
      <c r="U1001" s="205"/>
      <c r="V1001" s="39"/>
      <c r="W1001" s="39"/>
      <c r="X1001" s="39"/>
      <c r="Y1001" s="39"/>
      <c r="AD1001" s="191"/>
      <c r="AE1001" s="191"/>
      <c r="AF1001" s="260"/>
      <c r="AG1001" s="191"/>
      <c r="AH1001" s="191"/>
      <c r="AI1001" s="260"/>
      <c r="AR1001" s="68"/>
      <c r="AS1001" s="68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5"/>
      <c r="BL1001" s="95"/>
      <c r="BM1001" s="95"/>
      <c r="BN1001" s="95"/>
      <c r="BO1001" s="95"/>
      <c r="BP1001" s="95"/>
      <c r="BQ1001" s="95"/>
      <c r="BR1001" s="95"/>
      <c r="BS1001" s="95"/>
      <c r="BT1001" s="95"/>
      <c r="BU1001" s="95"/>
      <c r="BV1001" s="95"/>
      <c r="BW1001" s="95"/>
      <c r="BX1001" s="95"/>
      <c r="BY1001" s="95"/>
      <c r="BZ1001" s="95"/>
      <c r="CD1001" s="95"/>
      <c r="CE1001" s="95"/>
      <c r="CF1001" s="95"/>
    </row>
    <row r="1002" spans="1:84" s="43" customFormat="1" x14ac:dyDescent="0.25">
      <c r="A1002" s="152"/>
      <c r="B1002" s="152"/>
      <c r="C1002" s="152"/>
      <c r="D1002" s="152"/>
      <c r="E1002" s="152"/>
      <c r="F1002" s="62"/>
      <c r="G1002" s="62"/>
      <c r="I1002" s="152"/>
      <c r="K1002" s="152"/>
      <c r="L1002" s="152"/>
      <c r="M1002" s="152"/>
      <c r="N1002" s="152"/>
      <c r="O1002" s="63"/>
      <c r="P1002" s="152"/>
      <c r="Q1002" s="152"/>
      <c r="S1002" s="205"/>
      <c r="T1002" s="205"/>
      <c r="U1002" s="205"/>
      <c r="V1002" s="39"/>
      <c r="W1002" s="39"/>
      <c r="X1002" s="39"/>
      <c r="Y1002" s="39"/>
      <c r="AD1002" s="191"/>
      <c r="AE1002" s="191"/>
      <c r="AF1002" s="260"/>
      <c r="AG1002" s="191"/>
      <c r="AH1002" s="191"/>
      <c r="AI1002" s="260"/>
      <c r="AR1002" s="68"/>
      <c r="AS1002" s="68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5"/>
      <c r="BL1002" s="95"/>
      <c r="BM1002" s="95"/>
      <c r="BN1002" s="95"/>
      <c r="BO1002" s="95"/>
      <c r="BP1002" s="95"/>
      <c r="BQ1002" s="95"/>
      <c r="BR1002" s="95"/>
      <c r="BS1002" s="95"/>
      <c r="BT1002" s="95"/>
      <c r="BU1002" s="95"/>
      <c r="BV1002" s="95"/>
      <c r="BW1002" s="95"/>
      <c r="BX1002" s="95"/>
      <c r="BY1002" s="95"/>
      <c r="BZ1002" s="95"/>
      <c r="CD1002" s="95"/>
      <c r="CE1002" s="95"/>
      <c r="CF1002" s="95"/>
    </row>
    <row r="1003" spans="1:84" s="43" customFormat="1" x14ac:dyDescent="0.25">
      <c r="A1003" s="152"/>
      <c r="B1003" s="152"/>
      <c r="C1003" s="152"/>
      <c r="D1003" s="152"/>
      <c r="E1003" s="152"/>
      <c r="F1003" s="62"/>
      <c r="G1003" s="62"/>
      <c r="I1003" s="152"/>
      <c r="K1003" s="152"/>
      <c r="L1003" s="152"/>
      <c r="M1003" s="152"/>
      <c r="N1003" s="152"/>
      <c r="O1003" s="63"/>
      <c r="P1003" s="152"/>
      <c r="Q1003" s="152"/>
      <c r="S1003" s="205"/>
      <c r="T1003" s="205"/>
      <c r="U1003" s="205"/>
      <c r="V1003" s="39"/>
      <c r="W1003" s="39"/>
      <c r="X1003" s="39"/>
      <c r="Y1003" s="39"/>
      <c r="AD1003" s="191"/>
      <c r="AE1003" s="191"/>
      <c r="AF1003" s="260"/>
      <c r="AG1003" s="191"/>
      <c r="AH1003" s="191"/>
      <c r="AI1003" s="260"/>
      <c r="AR1003" s="68"/>
      <c r="AS1003" s="68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5"/>
      <c r="BL1003" s="95"/>
      <c r="BM1003" s="95"/>
      <c r="BN1003" s="95"/>
      <c r="BO1003" s="95"/>
      <c r="BP1003" s="95"/>
      <c r="BQ1003" s="95"/>
      <c r="BR1003" s="95"/>
      <c r="BS1003" s="95"/>
      <c r="BT1003" s="95"/>
      <c r="BU1003" s="95"/>
      <c r="BV1003" s="95"/>
      <c r="BW1003" s="95"/>
      <c r="BX1003" s="95"/>
      <c r="BY1003" s="95"/>
      <c r="BZ1003" s="95"/>
      <c r="CD1003" s="95"/>
      <c r="CE1003" s="95"/>
      <c r="CF1003" s="95"/>
    </row>
    <row r="1004" spans="1:84" s="43" customFormat="1" x14ac:dyDescent="0.25">
      <c r="A1004" s="152"/>
      <c r="B1004" s="152"/>
      <c r="C1004" s="152"/>
      <c r="D1004" s="152"/>
      <c r="E1004" s="152"/>
      <c r="F1004" s="62"/>
      <c r="G1004" s="62"/>
      <c r="I1004" s="152"/>
      <c r="K1004" s="152"/>
      <c r="L1004" s="152"/>
      <c r="M1004" s="152"/>
      <c r="N1004" s="152"/>
      <c r="O1004" s="63"/>
      <c r="P1004" s="152"/>
      <c r="Q1004" s="152"/>
      <c r="S1004" s="205"/>
      <c r="T1004" s="205"/>
      <c r="U1004" s="205"/>
      <c r="V1004" s="39"/>
      <c r="W1004" s="39"/>
      <c r="X1004" s="39"/>
      <c r="Y1004" s="39"/>
      <c r="AD1004" s="191"/>
      <c r="AE1004" s="191"/>
      <c r="AF1004" s="260"/>
      <c r="AG1004" s="191"/>
      <c r="AH1004" s="191"/>
      <c r="AI1004" s="260"/>
      <c r="AR1004" s="68"/>
      <c r="AS1004" s="68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5"/>
      <c r="BL1004" s="95"/>
      <c r="BM1004" s="95"/>
      <c r="BN1004" s="95"/>
      <c r="BO1004" s="95"/>
      <c r="BP1004" s="95"/>
      <c r="BQ1004" s="95"/>
      <c r="BR1004" s="95"/>
      <c r="BS1004" s="95"/>
      <c r="BT1004" s="95"/>
      <c r="BU1004" s="95"/>
      <c r="BV1004" s="95"/>
      <c r="BW1004" s="95"/>
      <c r="BX1004" s="95"/>
      <c r="BY1004" s="95"/>
      <c r="BZ1004" s="95"/>
      <c r="CD1004" s="95"/>
      <c r="CE1004" s="95"/>
      <c r="CF1004" s="95"/>
    </row>
    <row r="1005" spans="1:84" s="43" customFormat="1" x14ac:dyDescent="0.25">
      <c r="A1005" s="152"/>
      <c r="B1005" s="152"/>
      <c r="C1005" s="152"/>
      <c r="D1005" s="152"/>
      <c r="E1005" s="152"/>
      <c r="F1005" s="62"/>
      <c r="G1005" s="62"/>
      <c r="I1005" s="152"/>
      <c r="K1005" s="152"/>
      <c r="L1005" s="152"/>
      <c r="M1005" s="152"/>
      <c r="N1005" s="152"/>
      <c r="O1005" s="63"/>
      <c r="P1005" s="152"/>
      <c r="Q1005" s="152"/>
      <c r="S1005" s="205"/>
      <c r="T1005" s="205"/>
      <c r="U1005" s="205"/>
      <c r="V1005" s="39"/>
      <c r="W1005" s="39"/>
      <c r="X1005" s="39"/>
      <c r="Y1005" s="39"/>
      <c r="AD1005" s="191"/>
      <c r="AE1005" s="191"/>
      <c r="AF1005" s="260"/>
      <c r="AG1005" s="191"/>
      <c r="AH1005" s="191"/>
      <c r="AI1005" s="260"/>
      <c r="AR1005" s="68"/>
      <c r="AS1005" s="68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5"/>
      <c r="BL1005" s="95"/>
      <c r="BM1005" s="95"/>
      <c r="BN1005" s="95"/>
      <c r="BO1005" s="95"/>
      <c r="BP1005" s="95"/>
      <c r="BQ1005" s="95"/>
      <c r="BR1005" s="95"/>
      <c r="BS1005" s="95"/>
      <c r="BT1005" s="95"/>
      <c r="BU1005" s="95"/>
      <c r="BV1005" s="95"/>
      <c r="BW1005" s="95"/>
      <c r="BX1005" s="95"/>
      <c r="BY1005" s="95"/>
      <c r="BZ1005" s="95"/>
      <c r="CD1005" s="95"/>
      <c r="CE1005" s="95"/>
      <c r="CF1005" s="95"/>
    </row>
    <row r="1006" spans="1:84" s="43" customFormat="1" x14ac:dyDescent="0.25">
      <c r="A1006" s="152"/>
      <c r="B1006" s="152"/>
      <c r="C1006" s="152"/>
      <c r="D1006" s="152"/>
      <c r="E1006" s="152"/>
      <c r="F1006" s="62"/>
      <c r="G1006" s="62"/>
      <c r="I1006" s="152"/>
      <c r="K1006" s="152"/>
      <c r="L1006" s="152"/>
      <c r="M1006" s="152"/>
      <c r="N1006" s="152"/>
      <c r="O1006" s="63"/>
      <c r="P1006" s="152"/>
      <c r="Q1006" s="152"/>
      <c r="S1006" s="205"/>
      <c r="T1006" s="205"/>
      <c r="U1006" s="205"/>
      <c r="V1006" s="39"/>
      <c r="W1006" s="39"/>
      <c r="X1006" s="39"/>
      <c r="Y1006" s="39"/>
      <c r="AD1006" s="191"/>
      <c r="AE1006" s="191"/>
      <c r="AF1006" s="260"/>
      <c r="AG1006" s="191"/>
      <c r="AH1006" s="191"/>
      <c r="AI1006" s="260"/>
      <c r="AR1006" s="68"/>
      <c r="AS1006" s="68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5"/>
      <c r="BL1006" s="95"/>
      <c r="BM1006" s="95"/>
      <c r="BN1006" s="95"/>
      <c r="BO1006" s="95"/>
      <c r="BP1006" s="95"/>
      <c r="BQ1006" s="95"/>
      <c r="BR1006" s="95"/>
      <c r="BS1006" s="95"/>
      <c r="BT1006" s="95"/>
      <c r="BU1006" s="95"/>
      <c r="BV1006" s="95"/>
      <c r="BW1006" s="95"/>
      <c r="BX1006" s="95"/>
      <c r="BY1006" s="95"/>
      <c r="BZ1006" s="95"/>
      <c r="CD1006" s="95"/>
      <c r="CE1006" s="95"/>
      <c r="CF1006" s="95"/>
    </row>
    <row r="1007" spans="1:84" s="43" customFormat="1" x14ac:dyDescent="0.25">
      <c r="A1007" s="152"/>
      <c r="B1007" s="152"/>
      <c r="C1007" s="152"/>
      <c r="D1007" s="152"/>
      <c r="E1007" s="152"/>
      <c r="F1007" s="62"/>
      <c r="G1007" s="62"/>
      <c r="I1007" s="152"/>
      <c r="K1007" s="152"/>
      <c r="L1007" s="152"/>
      <c r="M1007" s="152"/>
      <c r="N1007" s="152"/>
      <c r="O1007" s="63"/>
      <c r="P1007" s="152"/>
      <c r="Q1007" s="152"/>
      <c r="S1007" s="205"/>
      <c r="T1007" s="205"/>
      <c r="U1007" s="205"/>
      <c r="V1007" s="39"/>
      <c r="W1007" s="39"/>
      <c r="X1007" s="39"/>
      <c r="Y1007" s="39"/>
      <c r="AD1007" s="191"/>
      <c r="AE1007" s="191"/>
      <c r="AF1007" s="260"/>
      <c r="AG1007" s="191"/>
      <c r="AH1007" s="191"/>
      <c r="AI1007" s="260"/>
      <c r="AR1007" s="68"/>
      <c r="AS1007" s="68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5"/>
      <c r="BL1007" s="95"/>
      <c r="BM1007" s="95"/>
      <c r="BN1007" s="95"/>
      <c r="BO1007" s="95"/>
      <c r="BP1007" s="95"/>
      <c r="BQ1007" s="95"/>
      <c r="BR1007" s="95"/>
      <c r="BS1007" s="95"/>
      <c r="BT1007" s="95"/>
      <c r="BU1007" s="95"/>
      <c r="BV1007" s="95"/>
      <c r="BW1007" s="95"/>
      <c r="BX1007" s="95"/>
      <c r="BY1007" s="95"/>
      <c r="BZ1007" s="95"/>
      <c r="CD1007" s="95"/>
      <c r="CE1007" s="95"/>
      <c r="CF1007" s="95"/>
    </row>
    <row r="1008" spans="1:84" s="43" customFormat="1" x14ac:dyDescent="0.25">
      <c r="A1008" s="152"/>
      <c r="B1008" s="152"/>
      <c r="C1008" s="152"/>
      <c r="D1008" s="152"/>
      <c r="E1008" s="152"/>
      <c r="F1008" s="62"/>
      <c r="G1008" s="62"/>
      <c r="I1008" s="152"/>
      <c r="K1008" s="152"/>
      <c r="L1008" s="152"/>
      <c r="M1008" s="152"/>
      <c r="N1008" s="152"/>
      <c r="O1008" s="63"/>
      <c r="P1008" s="152"/>
      <c r="Q1008" s="152"/>
      <c r="S1008" s="205"/>
      <c r="T1008" s="205"/>
      <c r="U1008" s="205"/>
      <c r="V1008" s="39"/>
      <c r="W1008" s="39"/>
      <c r="X1008" s="39"/>
      <c r="Y1008" s="39"/>
      <c r="AD1008" s="191"/>
      <c r="AE1008" s="191"/>
      <c r="AF1008" s="260"/>
      <c r="AG1008" s="191"/>
      <c r="AH1008" s="191"/>
      <c r="AI1008" s="260"/>
      <c r="AR1008" s="68"/>
      <c r="AS1008" s="68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5"/>
      <c r="BL1008" s="95"/>
      <c r="BM1008" s="95"/>
      <c r="BN1008" s="95"/>
      <c r="BO1008" s="95"/>
      <c r="BP1008" s="95"/>
      <c r="BQ1008" s="95"/>
      <c r="BR1008" s="95"/>
      <c r="BS1008" s="95"/>
      <c r="BT1008" s="95"/>
      <c r="BU1008" s="95"/>
      <c r="BV1008" s="95"/>
      <c r="BW1008" s="95"/>
      <c r="BX1008" s="95"/>
      <c r="BY1008" s="95"/>
      <c r="BZ1008" s="95"/>
      <c r="CD1008" s="95"/>
      <c r="CE1008" s="95"/>
      <c r="CF1008" s="95"/>
    </row>
    <row r="1009" spans="1:84" s="43" customFormat="1" x14ac:dyDescent="0.25">
      <c r="A1009" s="152"/>
      <c r="B1009" s="152"/>
      <c r="C1009" s="152"/>
      <c r="D1009" s="152"/>
      <c r="E1009" s="152"/>
      <c r="F1009" s="62"/>
      <c r="G1009" s="62"/>
      <c r="I1009" s="152"/>
      <c r="K1009" s="152"/>
      <c r="L1009" s="152"/>
      <c r="M1009" s="152"/>
      <c r="N1009" s="152"/>
      <c r="O1009" s="63"/>
      <c r="P1009" s="152"/>
      <c r="Q1009" s="152"/>
      <c r="S1009" s="205"/>
      <c r="T1009" s="205"/>
      <c r="U1009" s="205"/>
      <c r="V1009" s="39"/>
      <c r="W1009" s="39"/>
      <c r="X1009" s="39"/>
      <c r="Y1009" s="39"/>
      <c r="AD1009" s="191"/>
      <c r="AE1009" s="191"/>
      <c r="AF1009" s="260"/>
      <c r="AG1009" s="191"/>
      <c r="AH1009" s="191"/>
      <c r="AI1009" s="260"/>
      <c r="AR1009" s="68"/>
      <c r="AS1009" s="68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5"/>
      <c r="BL1009" s="95"/>
      <c r="BM1009" s="95"/>
      <c r="BN1009" s="95"/>
      <c r="BO1009" s="95"/>
      <c r="BP1009" s="95"/>
      <c r="BQ1009" s="95"/>
      <c r="BR1009" s="95"/>
      <c r="BS1009" s="95"/>
      <c r="BT1009" s="95"/>
      <c r="BU1009" s="95"/>
      <c r="BV1009" s="95"/>
      <c r="BW1009" s="95"/>
      <c r="BX1009" s="95"/>
      <c r="BY1009" s="95"/>
      <c r="BZ1009" s="95"/>
      <c r="CD1009" s="95"/>
      <c r="CE1009" s="95"/>
      <c r="CF1009" s="95"/>
    </row>
    <row r="1010" spans="1:84" s="43" customFormat="1" x14ac:dyDescent="0.25">
      <c r="A1010" s="152"/>
      <c r="B1010" s="152"/>
      <c r="C1010" s="152"/>
      <c r="D1010" s="152"/>
      <c r="E1010" s="152"/>
      <c r="F1010" s="62"/>
      <c r="G1010" s="62"/>
      <c r="I1010" s="152"/>
      <c r="K1010" s="152"/>
      <c r="L1010" s="152"/>
      <c r="M1010" s="152"/>
      <c r="N1010" s="152"/>
      <c r="O1010" s="63"/>
      <c r="P1010" s="152"/>
      <c r="Q1010" s="152"/>
      <c r="S1010" s="205"/>
      <c r="T1010" s="205"/>
      <c r="U1010" s="205"/>
      <c r="V1010" s="39"/>
      <c r="W1010" s="39"/>
      <c r="X1010" s="39"/>
      <c r="Y1010" s="39"/>
      <c r="AD1010" s="191"/>
      <c r="AE1010" s="191"/>
      <c r="AF1010" s="260"/>
      <c r="AG1010" s="191"/>
      <c r="AH1010" s="191"/>
      <c r="AI1010" s="260"/>
      <c r="AR1010" s="68"/>
      <c r="AS1010" s="68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5"/>
      <c r="BL1010" s="95"/>
      <c r="BM1010" s="95"/>
      <c r="BN1010" s="95"/>
      <c r="BO1010" s="95"/>
      <c r="BP1010" s="95"/>
      <c r="BQ1010" s="95"/>
      <c r="BR1010" s="95"/>
      <c r="BS1010" s="95"/>
      <c r="BT1010" s="95"/>
      <c r="BU1010" s="95"/>
      <c r="BV1010" s="95"/>
      <c r="BW1010" s="95"/>
      <c r="BX1010" s="95"/>
      <c r="BY1010" s="95"/>
      <c r="BZ1010" s="95"/>
      <c r="CD1010" s="95"/>
      <c r="CE1010" s="95"/>
      <c r="CF1010" s="95"/>
    </row>
    <row r="1011" spans="1:84" s="43" customFormat="1" x14ac:dyDescent="0.25">
      <c r="A1011" s="152"/>
      <c r="B1011" s="152"/>
      <c r="C1011" s="152"/>
      <c r="D1011" s="152"/>
      <c r="E1011" s="152"/>
      <c r="F1011" s="62"/>
      <c r="G1011" s="62"/>
      <c r="I1011" s="152"/>
      <c r="K1011" s="152"/>
      <c r="L1011" s="152"/>
      <c r="M1011" s="152"/>
      <c r="N1011" s="152"/>
      <c r="O1011" s="63"/>
      <c r="P1011" s="152"/>
      <c r="Q1011" s="152"/>
      <c r="S1011" s="205"/>
      <c r="T1011" s="205"/>
      <c r="U1011" s="205"/>
      <c r="V1011" s="39"/>
      <c r="W1011" s="39"/>
      <c r="X1011" s="39"/>
      <c r="Y1011" s="39"/>
      <c r="AD1011" s="191"/>
      <c r="AE1011" s="191"/>
      <c r="AF1011" s="260"/>
      <c r="AG1011" s="191"/>
      <c r="AH1011" s="191"/>
      <c r="AI1011" s="260"/>
      <c r="AR1011" s="68"/>
      <c r="AS1011" s="68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5"/>
      <c r="BL1011" s="95"/>
      <c r="BM1011" s="95"/>
      <c r="BN1011" s="95"/>
      <c r="BO1011" s="95"/>
      <c r="BP1011" s="95"/>
      <c r="BQ1011" s="95"/>
      <c r="BR1011" s="95"/>
      <c r="BS1011" s="95"/>
      <c r="BT1011" s="95"/>
      <c r="BU1011" s="95"/>
      <c r="BV1011" s="95"/>
      <c r="BW1011" s="95"/>
      <c r="BX1011" s="95"/>
      <c r="BY1011" s="95"/>
      <c r="BZ1011" s="95"/>
      <c r="CD1011" s="95"/>
      <c r="CE1011" s="95"/>
      <c r="CF1011" s="95"/>
    </row>
    <row r="1012" spans="1:84" s="43" customFormat="1" x14ac:dyDescent="0.25">
      <c r="A1012" s="152"/>
      <c r="B1012" s="152"/>
      <c r="C1012" s="152"/>
      <c r="D1012" s="152"/>
      <c r="E1012" s="152"/>
      <c r="F1012" s="62"/>
      <c r="G1012" s="62"/>
      <c r="I1012" s="152"/>
      <c r="K1012" s="152"/>
      <c r="L1012" s="152"/>
      <c r="M1012" s="152"/>
      <c r="N1012" s="152"/>
      <c r="O1012" s="63"/>
      <c r="P1012" s="152"/>
      <c r="Q1012" s="152"/>
      <c r="S1012" s="205"/>
      <c r="T1012" s="205"/>
      <c r="U1012" s="205"/>
      <c r="V1012" s="39"/>
      <c r="W1012" s="39"/>
      <c r="X1012" s="39"/>
      <c r="Y1012" s="39"/>
      <c r="AD1012" s="191"/>
      <c r="AE1012" s="191"/>
      <c r="AF1012" s="260"/>
      <c r="AG1012" s="191"/>
      <c r="AH1012" s="191"/>
      <c r="AI1012" s="260"/>
      <c r="AR1012" s="68"/>
      <c r="AS1012" s="68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5"/>
      <c r="BL1012" s="95"/>
      <c r="BM1012" s="95"/>
      <c r="BN1012" s="95"/>
      <c r="BO1012" s="95"/>
      <c r="BP1012" s="95"/>
      <c r="BQ1012" s="95"/>
      <c r="BR1012" s="95"/>
      <c r="BS1012" s="95"/>
      <c r="BT1012" s="95"/>
      <c r="BU1012" s="95"/>
      <c r="BV1012" s="95"/>
      <c r="BW1012" s="95"/>
      <c r="BX1012" s="95"/>
      <c r="BY1012" s="95"/>
      <c r="BZ1012" s="95"/>
      <c r="CD1012" s="95"/>
      <c r="CE1012" s="95"/>
      <c r="CF1012" s="95"/>
    </row>
    <row r="1013" spans="1:84" s="43" customFormat="1" x14ac:dyDescent="0.25">
      <c r="A1013" s="152"/>
      <c r="B1013" s="152"/>
      <c r="C1013" s="152"/>
      <c r="D1013" s="152"/>
      <c r="E1013" s="152"/>
      <c r="F1013" s="62"/>
      <c r="G1013" s="62"/>
      <c r="I1013" s="152"/>
      <c r="K1013" s="152"/>
      <c r="L1013" s="152"/>
      <c r="M1013" s="152"/>
      <c r="N1013" s="152"/>
      <c r="O1013" s="63"/>
      <c r="P1013" s="152"/>
      <c r="Q1013" s="152"/>
      <c r="S1013" s="205"/>
      <c r="T1013" s="205"/>
      <c r="U1013" s="205"/>
      <c r="V1013" s="39"/>
      <c r="W1013" s="39"/>
      <c r="X1013" s="39"/>
      <c r="Y1013" s="39"/>
      <c r="AD1013" s="191"/>
      <c r="AE1013" s="191"/>
      <c r="AF1013" s="260"/>
      <c r="AG1013" s="191"/>
      <c r="AH1013" s="191"/>
      <c r="AI1013" s="260"/>
      <c r="AR1013" s="68"/>
      <c r="AS1013" s="68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5"/>
      <c r="BL1013" s="95"/>
      <c r="BM1013" s="95"/>
      <c r="BN1013" s="95"/>
      <c r="BO1013" s="95"/>
      <c r="BP1013" s="95"/>
      <c r="BQ1013" s="95"/>
      <c r="BR1013" s="95"/>
      <c r="BS1013" s="95"/>
      <c r="BT1013" s="95"/>
      <c r="BU1013" s="95"/>
      <c r="BV1013" s="95"/>
      <c r="BW1013" s="95"/>
      <c r="BX1013" s="95"/>
      <c r="BY1013" s="95"/>
      <c r="BZ1013" s="95"/>
      <c r="CD1013" s="95"/>
      <c r="CE1013" s="95"/>
      <c r="CF1013" s="95"/>
    </row>
    <row r="1014" spans="1:84" s="43" customFormat="1" x14ac:dyDescent="0.25">
      <c r="A1014" s="152"/>
      <c r="B1014" s="152"/>
      <c r="C1014" s="152"/>
      <c r="D1014" s="152"/>
      <c r="E1014" s="152"/>
      <c r="F1014" s="62"/>
      <c r="G1014" s="62"/>
      <c r="I1014" s="152"/>
      <c r="K1014" s="152"/>
      <c r="L1014" s="152"/>
      <c r="M1014" s="152"/>
      <c r="N1014" s="152"/>
      <c r="O1014" s="63"/>
      <c r="P1014" s="152"/>
      <c r="Q1014" s="152"/>
      <c r="S1014" s="205"/>
      <c r="T1014" s="205"/>
      <c r="U1014" s="205"/>
      <c r="V1014" s="39"/>
      <c r="W1014" s="39"/>
      <c r="X1014" s="39"/>
      <c r="Y1014" s="39"/>
      <c r="AD1014" s="191"/>
      <c r="AE1014" s="191"/>
      <c r="AF1014" s="260"/>
      <c r="AG1014" s="191"/>
      <c r="AH1014" s="191"/>
      <c r="AI1014" s="260"/>
      <c r="AR1014" s="68"/>
      <c r="AS1014" s="68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5"/>
      <c r="BL1014" s="95"/>
      <c r="BM1014" s="95"/>
      <c r="BN1014" s="95"/>
      <c r="BO1014" s="95"/>
      <c r="BP1014" s="95"/>
      <c r="BQ1014" s="95"/>
      <c r="BR1014" s="95"/>
      <c r="BS1014" s="95"/>
      <c r="BT1014" s="95"/>
      <c r="BU1014" s="95"/>
      <c r="BV1014" s="95"/>
      <c r="BW1014" s="95"/>
      <c r="BX1014" s="95"/>
      <c r="BY1014" s="95"/>
      <c r="BZ1014" s="95"/>
      <c r="CD1014" s="95"/>
      <c r="CE1014" s="95"/>
      <c r="CF1014" s="95"/>
    </row>
    <row r="1015" spans="1:84" s="43" customFormat="1" x14ac:dyDescent="0.25">
      <c r="A1015" s="152"/>
      <c r="B1015" s="152"/>
      <c r="C1015" s="152"/>
      <c r="D1015" s="152"/>
      <c r="E1015" s="152"/>
      <c r="F1015" s="62"/>
      <c r="G1015" s="62"/>
      <c r="I1015" s="152"/>
      <c r="K1015" s="152"/>
      <c r="L1015" s="152"/>
      <c r="M1015" s="152"/>
      <c r="N1015" s="152"/>
      <c r="O1015" s="63"/>
      <c r="P1015" s="152"/>
      <c r="Q1015" s="152"/>
      <c r="S1015" s="205"/>
      <c r="T1015" s="205"/>
      <c r="U1015" s="205"/>
      <c r="V1015" s="39"/>
      <c r="W1015" s="39"/>
      <c r="X1015" s="39"/>
      <c r="Y1015" s="39"/>
      <c r="AD1015" s="191"/>
      <c r="AE1015" s="191"/>
      <c r="AF1015" s="260"/>
      <c r="AG1015" s="191"/>
      <c r="AH1015" s="191"/>
      <c r="AI1015" s="260"/>
      <c r="AR1015" s="68"/>
      <c r="AS1015" s="68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5"/>
      <c r="BL1015" s="95"/>
      <c r="BM1015" s="95"/>
      <c r="BN1015" s="95"/>
      <c r="BO1015" s="95"/>
      <c r="BP1015" s="95"/>
      <c r="BQ1015" s="95"/>
      <c r="BR1015" s="95"/>
      <c r="BS1015" s="95"/>
      <c r="BT1015" s="95"/>
      <c r="BU1015" s="95"/>
      <c r="BV1015" s="95"/>
      <c r="BW1015" s="95"/>
      <c r="BX1015" s="95"/>
      <c r="BY1015" s="95"/>
      <c r="BZ1015" s="95"/>
      <c r="CD1015" s="95"/>
      <c r="CE1015" s="95"/>
      <c r="CF1015" s="95"/>
    </row>
    <row r="1016" spans="1:84" s="43" customFormat="1" x14ac:dyDescent="0.25">
      <c r="A1016" s="152"/>
      <c r="B1016" s="152"/>
      <c r="C1016" s="152"/>
      <c r="D1016" s="152"/>
      <c r="E1016" s="152"/>
      <c r="F1016" s="62"/>
      <c r="G1016" s="62"/>
      <c r="I1016" s="152"/>
      <c r="K1016" s="152"/>
      <c r="L1016" s="152"/>
      <c r="M1016" s="152"/>
      <c r="N1016" s="152"/>
      <c r="O1016" s="63"/>
      <c r="P1016" s="152"/>
      <c r="Q1016" s="152"/>
      <c r="S1016" s="205"/>
      <c r="T1016" s="205"/>
      <c r="U1016" s="205"/>
      <c r="V1016" s="39"/>
      <c r="W1016" s="39"/>
      <c r="X1016" s="39"/>
      <c r="Y1016" s="39"/>
      <c r="AD1016" s="191"/>
      <c r="AE1016" s="191"/>
      <c r="AF1016" s="260"/>
      <c r="AG1016" s="191"/>
      <c r="AH1016" s="191"/>
      <c r="AI1016" s="260"/>
      <c r="AR1016" s="68"/>
      <c r="AS1016" s="68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5"/>
      <c r="BL1016" s="95"/>
      <c r="BM1016" s="95"/>
      <c r="BN1016" s="95"/>
      <c r="BO1016" s="95"/>
      <c r="BP1016" s="95"/>
      <c r="BQ1016" s="95"/>
      <c r="BR1016" s="95"/>
      <c r="BS1016" s="95"/>
      <c r="BT1016" s="95"/>
      <c r="BU1016" s="95"/>
      <c r="BV1016" s="95"/>
      <c r="BW1016" s="95"/>
      <c r="BX1016" s="95"/>
      <c r="BY1016" s="95"/>
      <c r="BZ1016" s="95"/>
      <c r="CD1016" s="95"/>
      <c r="CE1016" s="95"/>
      <c r="CF1016" s="95"/>
    </row>
    <row r="1017" spans="1:84" s="43" customFormat="1" x14ac:dyDescent="0.25">
      <c r="A1017" s="152"/>
      <c r="B1017" s="152"/>
      <c r="C1017" s="152"/>
      <c r="D1017" s="152"/>
      <c r="E1017" s="152"/>
      <c r="F1017" s="62"/>
      <c r="G1017" s="62"/>
      <c r="I1017" s="152"/>
      <c r="K1017" s="152"/>
      <c r="L1017" s="152"/>
      <c r="M1017" s="152"/>
      <c r="N1017" s="152"/>
      <c r="O1017" s="63"/>
      <c r="P1017" s="152"/>
      <c r="Q1017" s="152"/>
      <c r="S1017" s="205"/>
      <c r="T1017" s="205"/>
      <c r="U1017" s="205"/>
      <c r="V1017" s="39"/>
      <c r="W1017" s="39"/>
      <c r="X1017" s="39"/>
      <c r="Y1017" s="39"/>
      <c r="AD1017" s="191"/>
      <c r="AE1017" s="191"/>
      <c r="AF1017" s="260"/>
      <c r="AG1017" s="191"/>
      <c r="AH1017" s="191"/>
      <c r="AI1017" s="260"/>
      <c r="AR1017" s="68"/>
      <c r="AS1017" s="68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5"/>
      <c r="BL1017" s="95"/>
      <c r="BM1017" s="95"/>
      <c r="BN1017" s="95"/>
      <c r="BO1017" s="95"/>
      <c r="BP1017" s="95"/>
      <c r="BQ1017" s="95"/>
      <c r="BR1017" s="95"/>
      <c r="BS1017" s="95"/>
      <c r="BT1017" s="95"/>
      <c r="BU1017" s="95"/>
      <c r="BV1017" s="95"/>
      <c r="BW1017" s="95"/>
      <c r="BX1017" s="95"/>
      <c r="BY1017" s="95"/>
      <c r="BZ1017" s="95"/>
      <c r="CD1017" s="95"/>
      <c r="CE1017" s="95"/>
      <c r="CF1017" s="95"/>
    </row>
    <row r="1018" spans="1:84" s="43" customFormat="1" x14ac:dyDescent="0.25">
      <c r="A1018" s="152"/>
      <c r="B1018" s="152"/>
      <c r="C1018" s="152"/>
      <c r="D1018" s="152"/>
      <c r="E1018" s="152"/>
      <c r="F1018" s="62"/>
      <c r="G1018" s="62"/>
      <c r="I1018" s="152"/>
      <c r="K1018" s="152"/>
      <c r="L1018" s="152"/>
      <c r="M1018" s="152"/>
      <c r="N1018" s="152"/>
      <c r="O1018" s="63"/>
      <c r="P1018" s="152"/>
      <c r="Q1018" s="152"/>
      <c r="S1018" s="205"/>
      <c r="T1018" s="205"/>
      <c r="U1018" s="205"/>
      <c r="V1018" s="39"/>
      <c r="W1018" s="39"/>
      <c r="X1018" s="39"/>
      <c r="Y1018" s="39"/>
      <c r="AD1018" s="191"/>
      <c r="AE1018" s="191"/>
      <c r="AF1018" s="260"/>
      <c r="AG1018" s="191"/>
      <c r="AH1018" s="191"/>
      <c r="AI1018" s="260"/>
      <c r="AR1018" s="68"/>
      <c r="AS1018" s="68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5"/>
      <c r="BL1018" s="95"/>
      <c r="BM1018" s="95"/>
      <c r="BN1018" s="95"/>
      <c r="BO1018" s="95"/>
      <c r="BP1018" s="95"/>
      <c r="BQ1018" s="95"/>
      <c r="BR1018" s="95"/>
      <c r="BS1018" s="95"/>
      <c r="BT1018" s="95"/>
      <c r="BU1018" s="95"/>
      <c r="BV1018" s="95"/>
      <c r="BW1018" s="95"/>
      <c r="BX1018" s="95"/>
      <c r="BY1018" s="95"/>
      <c r="BZ1018" s="95"/>
      <c r="CD1018" s="95"/>
      <c r="CE1018" s="95"/>
      <c r="CF1018" s="95"/>
    </row>
    <row r="1019" spans="1:84" s="43" customFormat="1" x14ac:dyDescent="0.25">
      <c r="A1019" s="152"/>
      <c r="B1019" s="152"/>
      <c r="C1019" s="152"/>
      <c r="D1019" s="152"/>
      <c r="E1019" s="152"/>
      <c r="F1019" s="62"/>
      <c r="G1019" s="62"/>
      <c r="I1019" s="152"/>
      <c r="K1019" s="152"/>
      <c r="L1019" s="152"/>
      <c r="M1019" s="152"/>
      <c r="N1019" s="152"/>
      <c r="O1019" s="63"/>
      <c r="P1019" s="152"/>
      <c r="Q1019" s="152"/>
      <c r="S1019" s="205"/>
      <c r="T1019" s="205"/>
      <c r="U1019" s="205"/>
      <c r="V1019" s="39"/>
      <c r="W1019" s="39"/>
      <c r="X1019" s="39"/>
      <c r="Y1019" s="39"/>
      <c r="AD1019" s="191"/>
      <c r="AE1019" s="191"/>
      <c r="AF1019" s="260"/>
      <c r="AG1019" s="191"/>
      <c r="AH1019" s="191"/>
      <c r="AI1019" s="260"/>
      <c r="AR1019" s="68"/>
      <c r="AS1019" s="68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5"/>
      <c r="BL1019" s="95"/>
      <c r="BM1019" s="95"/>
      <c r="BN1019" s="95"/>
      <c r="BO1019" s="95"/>
      <c r="BP1019" s="95"/>
      <c r="BQ1019" s="95"/>
      <c r="BR1019" s="95"/>
      <c r="BS1019" s="95"/>
      <c r="BT1019" s="95"/>
      <c r="BU1019" s="95"/>
      <c r="BV1019" s="95"/>
      <c r="BW1019" s="95"/>
      <c r="BX1019" s="95"/>
      <c r="BY1019" s="95"/>
      <c r="BZ1019" s="95"/>
      <c r="CD1019" s="95"/>
      <c r="CE1019" s="95"/>
      <c r="CF1019" s="95"/>
    </row>
    <row r="1020" spans="1:84" s="43" customFormat="1" x14ac:dyDescent="0.25">
      <c r="A1020" s="152"/>
      <c r="B1020" s="152"/>
      <c r="C1020" s="152"/>
      <c r="D1020" s="152"/>
      <c r="E1020" s="152"/>
      <c r="F1020" s="62"/>
      <c r="G1020" s="62"/>
      <c r="I1020" s="152"/>
      <c r="K1020" s="152"/>
      <c r="L1020" s="152"/>
      <c r="M1020" s="152"/>
      <c r="N1020" s="152"/>
      <c r="O1020" s="63"/>
      <c r="P1020" s="152"/>
      <c r="Q1020" s="152"/>
      <c r="S1020" s="205"/>
      <c r="T1020" s="205"/>
      <c r="U1020" s="205"/>
      <c r="V1020" s="39"/>
      <c r="W1020" s="39"/>
      <c r="X1020" s="39"/>
      <c r="Y1020" s="39"/>
      <c r="AD1020" s="191"/>
      <c r="AE1020" s="191"/>
      <c r="AF1020" s="260"/>
      <c r="AG1020" s="191"/>
      <c r="AH1020" s="191"/>
      <c r="AI1020" s="260"/>
      <c r="AR1020" s="68"/>
      <c r="AS1020" s="68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5"/>
      <c r="BL1020" s="95"/>
      <c r="BM1020" s="95"/>
      <c r="BN1020" s="95"/>
      <c r="BO1020" s="95"/>
      <c r="BP1020" s="95"/>
      <c r="BQ1020" s="95"/>
      <c r="BR1020" s="95"/>
      <c r="BS1020" s="95"/>
      <c r="BT1020" s="95"/>
      <c r="BU1020" s="95"/>
      <c r="BV1020" s="95"/>
      <c r="BW1020" s="95"/>
      <c r="BX1020" s="95"/>
      <c r="BY1020" s="95"/>
      <c r="BZ1020" s="95"/>
      <c r="CD1020" s="95"/>
      <c r="CE1020" s="95"/>
      <c r="CF1020" s="95"/>
    </row>
    <row r="1021" spans="1:84" s="43" customFormat="1" x14ac:dyDescent="0.25">
      <c r="A1021" s="152"/>
      <c r="B1021" s="152"/>
      <c r="C1021" s="152"/>
      <c r="D1021" s="152"/>
      <c r="E1021" s="152"/>
      <c r="F1021" s="62"/>
      <c r="G1021" s="62"/>
      <c r="I1021" s="152"/>
      <c r="K1021" s="152"/>
      <c r="L1021" s="152"/>
      <c r="M1021" s="152"/>
      <c r="N1021" s="152"/>
      <c r="O1021" s="63"/>
      <c r="P1021" s="152"/>
      <c r="Q1021" s="152"/>
      <c r="S1021" s="205"/>
      <c r="T1021" s="205"/>
      <c r="U1021" s="205"/>
      <c r="V1021" s="39"/>
      <c r="W1021" s="39"/>
      <c r="X1021" s="39"/>
      <c r="Y1021" s="39"/>
      <c r="AD1021" s="191"/>
      <c r="AE1021" s="191"/>
      <c r="AF1021" s="260"/>
      <c r="AG1021" s="191"/>
      <c r="AH1021" s="191"/>
      <c r="AI1021" s="260"/>
      <c r="AR1021" s="68"/>
      <c r="AS1021" s="68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5"/>
      <c r="BL1021" s="95"/>
      <c r="BM1021" s="95"/>
      <c r="BN1021" s="95"/>
      <c r="BO1021" s="95"/>
      <c r="BP1021" s="95"/>
      <c r="BQ1021" s="95"/>
      <c r="BR1021" s="95"/>
      <c r="BS1021" s="95"/>
      <c r="BT1021" s="95"/>
      <c r="BU1021" s="95"/>
      <c r="BV1021" s="95"/>
      <c r="BW1021" s="95"/>
      <c r="BX1021" s="95"/>
      <c r="BY1021" s="95"/>
      <c r="BZ1021" s="95"/>
      <c r="CD1021" s="95"/>
      <c r="CE1021" s="95"/>
      <c r="CF1021" s="95"/>
    </row>
    <row r="1022" spans="1:84" s="43" customFormat="1" x14ac:dyDescent="0.25">
      <c r="A1022" s="152"/>
      <c r="B1022" s="152"/>
      <c r="C1022" s="152"/>
      <c r="D1022" s="152"/>
      <c r="E1022" s="152"/>
      <c r="F1022" s="62"/>
      <c r="G1022" s="62"/>
      <c r="I1022" s="152"/>
      <c r="K1022" s="152"/>
      <c r="L1022" s="152"/>
      <c r="M1022" s="152"/>
      <c r="N1022" s="152"/>
      <c r="O1022" s="63"/>
      <c r="P1022" s="152"/>
      <c r="Q1022" s="152"/>
      <c r="S1022" s="205"/>
      <c r="T1022" s="205"/>
      <c r="U1022" s="205"/>
      <c r="V1022" s="39"/>
      <c r="W1022" s="39"/>
      <c r="X1022" s="39"/>
      <c r="Y1022" s="39"/>
      <c r="AD1022" s="191"/>
      <c r="AE1022" s="191"/>
      <c r="AF1022" s="260"/>
      <c r="AG1022" s="191"/>
      <c r="AH1022" s="191"/>
      <c r="AI1022" s="260"/>
      <c r="AR1022" s="68"/>
      <c r="AS1022" s="68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5"/>
      <c r="BL1022" s="95"/>
      <c r="BM1022" s="95"/>
      <c r="BN1022" s="95"/>
      <c r="BO1022" s="95"/>
      <c r="BP1022" s="95"/>
      <c r="BQ1022" s="95"/>
      <c r="BR1022" s="95"/>
      <c r="BS1022" s="95"/>
      <c r="BT1022" s="95"/>
      <c r="BU1022" s="95"/>
      <c r="BV1022" s="95"/>
      <c r="BW1022" s="95"/>
      <c r="BX1022" s="95"/>
      <c r="BY1022" s="95"/>
      <c r="BZ1022" s="95"/>
      <c r="CD1022" s="95"/>
      <c r="CE1022" s="95"/>
      <c r="CF1022" s="95"/>
    </row>
    <row r="1023" spans="1:84" s="43" customFormat="1" x14ac:dyDescent="0.25">
      <c r="A1023" s="152"/>
      <c r="B1023" s="152"/>
      <c r="C1023" s="152"/>
      <c r="D1023" s="152"/>
      <c r="E1023" s="152"/>
      <c r="F1023" s="62"/>
      <c r="G1023" s="62"/>
      <c r="I1023" s="152"/>
      <c r="K1023" s="152"/>
      <c r="L1023" s="152"/>
      <c r="M1023" s="152"/>
      <c r="N1023" s="152"/>
      <c r="O1023" s="63"/>
      <c r="P1023" s="152"/>
      <c r="Q1023" s="152"/>
      <c r="S1023" s="205"/>
      <c r="T1023" s="205"/>
      <c r="U1023" s="205"/>
      <c r="V1023" s="39"/>
      <c r="W1023" s="39"/>
      <c r="X1023" s="39"/>
      <c r="Y1023" s="39"/>
      <c r="AD1023" s="191"/>
      <c r="AE1023" s="191"/>
      <c r="AF1023" s="260"/>
      <c r="AG1023" s="191"/>
      <c r="AH1023" s="191"/>
      <c r="AI1023" s="260"/>
      <c r="AR1023" s="68"/>
      <c r="AS1023" s="68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5"/>
      <c r="BL1023" s="95"/>
      <c r="BM1023" s="95"/>
      <c r="BN1023" s="95"/>
      <c r="BO1023" s="95"/>
      <c r="BP1023" s="95"/>
      <c r="BQ1023" s="95"/>
      <c r="BR1023" s="95"/>
      <c r="BS1023" s="95"/>
      <c r="BT1023" s="95"/>
      <c r="BU1023" s="95"/>
      <c r="BV1023" s="95"/>
      <c r="BW1023" s="95"/>
      <c r="BX1023" s="95"/>
      <c r="BY1023" s="95"/>
      <c r="BZ1023" s="95"/>
      <c r="CD1023" s="95"/>
      <c r="CE1023" s="95"/>
      <c r="CF1023" s="95"/>
    </row>
    <row r="1024" spans="1:84" s="43" customFormat="1" x14ac:dyDescent="0.25">
      <c r="A1024" s="152"/>
      <c r="B1024" s="152"/>
      <c r="C1024" s="152"/>
      <c r="D1024" s="152"/>
      <c r="E1024" s="152"/>
      <c r="F1024" s="62"/>
      <c r="G1024" s="62"/>
      <c r="I1024" s="152"/>
      <c r="K1024" s="152"/>
      <c r="L1024" s="152"/>
      <c r="M1024" s="152"/>
      <c r="N1024" s="152"/>
      <c r="O1024" s="63"/>
      <c r="P1024" s="152"/>
      <c r="Q1024" s="152"/>
      <c r="S1024" s="205"/>
      <c r="T1024" s="205"/>
      <c r="U1024" s="205"/>
      <c r="V1024" s="39"/>
      <c r="W1024" s="39"/>
      <c r="X1024" s="39"/>
      <c r="Y1024" s="39"/>
      <c r="AD1024" s="191"/>
      <c r="AE1024" s="191"/>
      <c r="AF1024" s="260"/>
      <c r="AG1024" s="191"/>
      <c r="AH1024" s="191"/>
      <c r="AI1024" s="260"/>
      <c r="AR1024" s="68"/>
      <c r="AS1024" s="68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5"/>
      <c r="BL1024" s="95"/>
      <c r="BM1024" s="95"/>
      <c r="BN1024" s="95"/>
      <c r="BO1024" s="95"/>
      <c r="BP1024" s="95"/>
      <c r="BQ1024" s="95"/>
      <c r="BR1024" s="95"/>
      <c r="BS1024" s="95"/>
      <c r="BT1024" s="95"/>
      <c r="BU1024" s="95"/>
      <c r="BV1024" s="95"/>
      <c r="BW1024" s="95"/>
      <c r="BX1024" s="95"/>
      <c r="BY1024" s="95"/>
      <c r="BZ1024" s="95"/>
      <c r="CD1024" s="95"/>
      <c r="CE1024" s="95"/>
      <c r="CF1024" s="95"/>
    </row>
    <row r="1025" spans="1:84" s="43" customFormat="1" x14ac:dyDescent="0.25">
      <c r="A1025" s="152"/>
      <c r="B1025" s="152"/>
      <c r="C1025" s="152"/>
      <c r="D1025" s="152"/>
      <c r="E1025" s="152"/>
      <c r="F1025" s="62"/>
      <c r="G1025" s="62"/>
      <c r="I1025" s="152"/>
      <c r="K1025" s="152"/>
      <c r="L1025" s="152"/>
      <c r="M1025" s="152"/>
      <c r="N1025" s="152"/>
      <c r="O1025" s="63"/>
      <c r="P1025" s="152"/>
      <c r="Q1025" s="152"/>
      <c r="S1025" s="205"/>
      <c r="T1025" s="205"/>
      <c r="U1025" s="205"/>
      <c r="V1025" s="39"/>
      <c r="W1025" s="39"/>
      <c r="X1025" s="39"/>
      <c r="Y1025" s="39"/>
      <c r="AD1025" s="191"/>
      <c r="AE1025" s="191"/>
      <c r="AF1025" s="260"/>
      <c r="AG1025" s="191"/>
      <c r="AH1025" s="191"/>
      <c r="AI1025" s="260"/>
      <c r="AR1025" s="68"/>
      <c r="AS1025" s="68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5"/>
      <c r="BL1025" s="95"/>
      <c r="BM1025" s="95"/>
      <c r="BN1025" s="95"/>
      <c r="BO1025" s="95"/>
      <c r="BP1025" s="95"/>
      <c r="BQ1025" s="95"/>
      <c r="BR1025" s="95"/>
      <c r="BS1025" s="95"/>
      <c r="BT1025" s="95"/>
      <c r="BU1025" s="95"/>
      <c r="BV1025" s="95"/>
      <c r="BW1025" s="95"/>
      <c r="BX1025" s="95"/>
      <c r="BY1025" s="95"/>
      <c r="BZ1025" s="95"/>
      <c r="CD1025" s="95"/>
      <c r="CE1025" s="95"/>
      <c r="CF1025" s="95"/>
    </row>
    <row r="1026" spans="1:84" s="43" customFormat="1" x14ac:dyDescent="0.25">
      <c r="A1026" s="152"/>
      <c r="B1026" s="152"/>
      <c r="C1026" s="152"/>
      <c r="D1026" s="152"/>
      <c r="E1026" s="152"/>
      <c r="F1026" s="62"/>
      <c r="G1026" s="62"/>
      <c r="I1026" s="152"/>
      <c r="K1026" s="152"/>
      <c r="L1026" s="152"/>
      <c r="M1026" s="152"/>
      <c r="N1026" s="152"/>
      <c r="O1026" s="63"/>
      <c r="P1026" s="152"/>
      <c r="Q1026" s="152"/>
      <c r="S1026" s="205"/>
      <c r="T1026" s="205"/>
      <c r="U1026" s="205"/>
      <c r="V1026" s="39"/>
      <c r="W1026" s="39"/>
      <c r="X1026" s="39"/>
      <c r="Y1026" s="39"/>
      <c r="AD1026" s="191"/>
      <c r="AE1026" s="191"/>
      <c r="AF1026" s="260"/>
      <c r="AG1026" s="191"/>
      <c r="AH1026" s="191"/>
      <c r="AI1026" s="260"/>
      <c r="AR1026" s="68"/>
      <c r="AS1026" s="68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5"/>
      <c r="BL1026" s="95"/>
      <c r="BM1026" s="95"/>
      <c r="BN1026" s="95"/>
      <c r="BO1026" s="95"/>
      <c r="BP1026" s="95"/>
      <c r="BQ1026" s="95"/>
      <c r="BR1026" s="95"/>
      <c r="BS1026" s="95"/>
      <c r="BT1026" s="95"/>
      <c r="BU1026" s="95"/>
      <c r="BV1026" s="95"/>
      <c r="BW1026" s="95"/>
      <c r="BX1026" s="95"/>
      <c r="BY1026" s="95"/>
      <c r="BZ1026" s="95"/>
      <c r="CD1026" s="95"/>
      <c r="CE1026" s="95"/>
      <c r="CF1026" s="95"/>
    </row>
    <row r="1027" spans="1:84" s="43" customFormat="1" x14ac:dyDescent="0.25">
      <c r="A1027" s="152"/>
      <c r="B1027" s="152"/>
      <c r="C1027" s="152"/>
      <c r="D1027" s="152"/>
      <c r="E1027" s="152"/>
      <c r="F1027" s="62"/>
      <c r="G1027" s="62"/>
      <c r="I1027" s="152"/>
      <c r="K1027" s="152"/>
      <c r="L1027" s="152"/>
      <c r="M1027" s="152"/>
      <c r="N1027" s="152"/>
      <c r="O1027" s="63"/>
      <c r="P1027" s="152"/>
      <c r="Q1027" s="152"/>
      <c r="S1027" s="205"/>
      <c r="T1027" s="205"/>
      <c r="U1027" s="205"/>
      <c r="V1027" s="39"/>
      <c r="W1027" s="39"/>
      <c r="X1027" s="39"/>
      <c r="Y1027" s="39"/>
      <c r="AD1027" s="191"/>
      <c r="AE1027" s="191"/>
      <c r="AF1027" s="260"/>
      <c r="AG1027" s="191"/>
      <c r="AH1027" s="191"/>
      <c r="AI1027" s="260"/>
      <c r="AR1027" s="68"/>
      <c r="AS1027" s="68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5"/>
      <c r="BL1027" s="95"/>
      <c r="BM1027" s="95"/>
      <c r="BN1027" s="95"/>
      <c r="BO1027" s="95"/>
      <c r="BP1027" s="95"/>
      <c r="BQ1027" s="95"/>
      <c r="BR1027" s="95"/>
      <c r="BS1027" s="95"/>
      <c r="BT1027" s="95"/>
      <c r="BU1027" s="95"/>
      <c r="BV1027" s="95"/>
      <c r="BW1027" s="95"/>
      <c r="BX1027" s="95"/>
      <c r="BY1027" s="95"/>
      <c r="BZ1027" s="95"/>
      <c r="CD1027" s="95"/>
      <c r="CE1027" s="95"/>
      <c r="CF1027" s="95"/>
    </row>
    <row r="1028" spans="1:84" s="43" customFormat="1" x14ac:dyDescent="0.25">
      <c r="A1028" s="152"/>
      <c r="B1028" s="152"/>
      <c r="C1028" s="152"/>
      <c r="D1028" s="152"/>
      <c r="E1028" s="152"/>
      <c r="F1028" s="62"/>
      <c r="G1028" s="62"/>
      <c r="I1028" s="152"/>
      <c r="K1028" s="152"/>
      <c r="L1028" s="152"/>
      <c r="M1028" s="152"/>
      <c r="N1028" s="152"/>
      <c r="O1028" s="63"/>
      <c r="P1028" s="152"/>
      <c r="Q1028" s="152"/>
      <c r="S1028" s="205"/>
      <c r="T1028" s="205"/>
      <c r="U1028" s="205"/>
      <c r="V1028" s="39"/>
      <c r="W1028" s="39"/>
      <c r="X1028" s="39"/>
      <c r="Y1028" s="39"/>
      <c r="AD1028" s="191"/>
      <c r="AE1028" s="191"/>
      <c r="AF1028" s="260"/>
      <c r="AG1028" s="191"/>
      <c r="AH1028" s="191"/>
      <c r="AI1028" s="260"/>
      <c r="AR1028" s="68"/>
      <c r="AS1028" s="68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5"/>
      <c r="BL1028" s="95"/>
      <c r="BM1028" s="95"/>
      <c r="BN1028" s="95"/>
      <c r="BO1028" s="95"/>
      <c r="BP1028" s="95"/>
      <c r="BQ1028" s="95"/>
      <c r="BR1028" s="95"/>
      <c r="BS1028" s="95"/>
      <c r="BT1028" s="95"/>
      <c r="BU1028" s="95"/>
      <c r="BV1028" s="95"/>
      <c r="BW1028" s="95"/>
      <c r="BX1028" s="95"/>
      <c r="BY1028" s="95"/>
      <c r="BZ1028" s="95"/>
      <c r="CD1028" s="95"/>
      <c r="CE1028" s="95"/>
      <c r="CF1028" s="95"/>
    </row>
    <row r="1029" spans="1:84" s="43" customFormat="1" x14ac:dyDescent="0.25">
      <c r="A1029" s="152"/>
      <c r="B1029" s="152"/>
      <c r="C1029" s="152"/>
      <c r="D1029" s="152"/>
      <c r="E1029" s="152"/>
      <c r="F1029" s="62"/>
      <c r="G1029" s="62"/>
      <c r="I1029" s="152"/>
      <c r="K1029" s="152"/>
      <c r="L1029" s="152"/>
      <c r="M1029" s="152"/>
      <c r="N1029" s="152"/>
      <c r="O1029" s="63"/>
      <c r="P1029" s="152"/>
      <c r="Q1029" s="152"/>
      <c r="S1029" s="205"/>
      <c r="T1029" s="205"/>
      <c r="U1029" s="205"/>
      <c r="V1029" s="39"/>
      <c r="W1029" s="39"/>
      <c r="X1029" s="39"/>
      <c r="Y1029" s="39"/>
      <c r="AD1029" s="191"/>
      <c r="AE1029" s="191"/>
      <c r="AF1029" s="260"/>
      <c r="AG1029" s="191"/>
      <c r="AH1029" s="191"/>
      <c r="AI1029" s="260"/>
      <c r="AR1029" s="68"/>
      <c r="AS1029" s="68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5"/>
      <c r="BL1029" s="95"/>
      <c r="BM1029" s="95"/>
      <c r="BN1029" s="95"/>
      <c r="BO1029" s="95"/>
      <c r="BP1029" s="95"/>
      <c r="BQ1029" s="95"/>
      <c r="BR1029" s="95"/>
      <c r="BS1029" s="95"/>
      <c r="BT1029" s="95"/>
      <c r="BU1029" s="95"/>
      <c r="BV1029" s="95"/>
      <c r="BW1029" s="95"/>
      <c r="BX1029" s="95"/>
      <c r="BY1029" s="95"/>
      <c r="BZ1029" s="95"/>
      <c r="CD1029" s="95"/>
      <c r="CE1029" s="95"/>
      <c r="CF1029" s="95"/>
    </row>
    <row r="1030" spans="1:84" s="43" customFormat="1" x14ac:dyDescent="0.25">
      <c r="A1030" s="152"/>
      <c r="B1030" s="152"/>
      <c r="C1030" s="152"/>
      <c r="D1030" s="152"/>
      <c r="E1030" s="152"/>
      <c r="F1030" s="62"/>
      <c r="G1030" s="62"/>
      <c r="I1030" s="152"/>
      <c r="K1030" s="152"/>
      <c r="L1030" s="152"/>
      <c r="M1030" s="152"/>
      <c r="N1030" s="152"/>
      <c r="O1030" s="63"/>
      <c r="P1030" s="152"/>
      <c r="Q1030" s="152"/>
      <c r="S1030" s="205"/>
      <c r="T1030" s="205"/>
      <c r="U1030" s="205"/>
      <c r="V1030" s="39"/>
      <c r="W1030" s="39"/>
      <c r="X1030" s="39"/>
      <c r="Y1030" s="39"/>
      <c r="AD1030" s="191"/>
      <c r="AE1030" s="191"/>
      <c r="AF1030" s="260"/>
      <c r="AG1030" s="191"/>
      <c r="AH1030" s="191"/>
      <c r="AI1030" s="260"/>
      <c r="AR1030" s="68"/>
      <c r="AS1030" s="68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5"/>
      <c r="BL1030" s="95"/>
      <c r="BM1030" s="95"/>
      <c r="BN1030" s="95"/>
      <c r="BO1030" s="95"/>
      <c r="BP1030" s="95"/>
      <c r="BQ1030" s="95"/>
      <c r="BR1030" s="95"/>
      <c r="BS1030" s="95"/>
      <c r="BT1030" s="95"/>
      <c r="BU1030" s="95"/>
      <c r="BV1030" s="95"/>
      <c r="BW1030" s="95"/>
      <c r="BX1030" s="95"/>
      <c r="BY1030" s="95"/>
      <c r="BZ1030" s="95"/>
      <c r="CD1030" s="95"/>
      <c r="CE1030" s="95"/>
      <c r="CF1030" s="95"/>
    </row>
    <row r="1031" spans="1:84" s="43" customFormat="1" x14ac:dyDescent="0.25">
      <c r="A1031" s="152"/>
      <c r="B1031" s="152"/>
      <c r="C1031" s="152"/>
      <c r="D1031" s="152"/>
      <c r="E1031" s="152"/>
      <c r="F1031" s="62"/>
      <c r="G1031" s="62"/>
      <c r="I1031" s="152"/>
      <c r="K1031" s="152"/>
      <c r="L1031" s="152"/>
      <c r="M1031" s="152"/>
      <c r="N1031" s="152"/>
      <c r="O1031" s="63"/>
      <c r="P1031" s="152"/>
      <c r="Q1031" s="152"/>
      <c r="S1031" s="205"/>
      <c r="T1031" s="205"/>
      <c r="U1031" s="205"/>
      <c r="V1031" s="39"/>
      <c r="W1031" s="39"/>
      <c r="X1031" s="39"/>
      <c r="Y1031" s="39"/>
      <c r="AD1031" s="191"/>
      <c r="AE1031" s="191"/>
      <c r="AF1031" s="260"/>
      <c r="AG1031" s="191"/>
      <c r="AH1031" s="191"/>
      <c r="AI1031" s="260"/>
      <c r="AR1031" s="68"/>
      <c r="AS1031" s="68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5"/>
      <c r="BL1031" s="95"/>
      <c r="BM1031" s="95"/>
      <c r="BN1031" s="95"/>
      <c r="BO1031" s="95"/>
      <c r="BP1031" s="95"/>
      <c r="BQ1031" s="95"/>
      <c r="BR1031" s="95"/>
      <c r="BS1031" s="95"/>
      <c r="BT1031" s="95"/>
      <c r="BU1031" s="95"/>
      <c r="BV1031" s="95"/>
      <c r="BW1031" s="95"/>
      <c r="BX1031" s="95"/>
      <c r="BY1031" s="95"/>
      <c r="BZ1031" s="95"/>
      <c r="CD1031" s="95"/>
      <c r="CE1031" s="95"/>
      <c r="CF1031" s="95"/>
    </row>
    <row r="1032" spans="1:84" s="43" customFormat="1" x14ac:dyDescent="0.25">
      <c r="A1032" s="152"/>
      <c r="B1032" s="152"/>
      <c r="C1032" s="152"/>
      <c r="D1032" s="152"/>
      <c r="E1032" s="152"/>
      <c r="F1032" s="62"/>
      <c r="G1032" s="62"/>
      <c r="I1032" s="152"/>
      <c r="K1032" s="152"/>
      <c r="L1032" s="152"/>
      <c r="M1032" s="152"/>
      <c r="N1032" s="152"/>
      <c r="O1032" s="63"/>
      <c r="P1032" s="152"/>
      <c r="Q1032" s="152"/>
      <c r="S1032" s="205"/>
      <c r="T1032" s="205"/>
      <c r="U1032" s="205"/>
      <c r="V1032" s="39"/>
      <c r="W1032" s="39"/>
      <c r="X1032" s="39"/>
      <c r="Y1032" s="39"/>
      <c r="AD1032" s="191"/>
      <c r="AE1032" s="191"/>
      <c r="AF1032" s="260"/>
      <c r="AG1032" s="191"/>
      <c r="AH1032" s="191"/>
      <c r="AI1032" s="260"/>
      <c r="AR1032" s="68"/>
      <c r="AS1032" s="68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5"/>
      <c r="BL1032" s="95"/>
      <c r="BM1032" s="95"/>
      <c r="BN1032" s="95"/>
      <c r="BO1032" s="95"/>
      <c r="BP1032" s="95"/>
      <c r="BQ1032" s="95"/>
      <c r="BR1032" s="95"/>
      <c r="BS1032" s="95"/>
      <c r="BT1032" s="95"/>
      <c r="BU1032" s="95"/>
      <c r="BV1032" s="95"/>
      <c r="BW1032" s="95"/>
      <c r="BX1032" s="95"/>
      <c r="BY1032" s="95"/>
      <c r="BZ1032" s="95"/>
      <c r="CD1032" s="95"/>
      <c r="CE1032" s="95"/>
      <c r="CF1032" s="95"/>
    </row>
    <row r="1033" spans="1:84" s="43" customFormat="1" x14ac:dyDescent="0.25">
      <c r="A1033" s="152"/>
      <c r="B1033" s="152"/>
      <c r="C1033" s="152"/>
      <c r="D1033" s="152"/>
      <c r="E1033" s="152"/>
      <c r="F1033" s="62"/>
      <c r="G1033" s="62"/>
      <c r="I1033" s="152"/>
      <c r="K1033" s="152"/>
      <c r="L1033" s="152"/>
      <c r="M1033" s="152"/>
      <c r="N1033" s="152"/>
      <c r="O1033" s="63"/>
      <c r="P1033" s="152"/>
      <c r="Q1033" s="152"/>
      <c r="S1033" s="205"/>
      <c r="T1033" s="205"/>
      <c r="U1033" s="205"/>
      <c r="V1033" s="39"/>
      <c r="W1033" s="39"/>
      <c r="X1033" s="39"/>
      <c r="Y1033" s="39"/>
      <c r="AD1033" s="191"/>
      <c r="AE1033" s="191"/>
      <c r="AF1033" s="260"/>
      <c r="AG1033" s="191"/>
      <c r="AH1033" s="191"/>
      <c r="AI1033" s="260"/>
      <c r="AR1033" s="68"/>
      <c r="AS1033" s="68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5"/>
      <c r="BL1033" s="95"/>
      <c r="BM1033" s="95"/>
      <c r="BN1033" s="95"/>
      <c r="BO1033" s="95"/>
      <c r="BP1033" s="95"/>
      <c r="BQ1033" s="95"/>
      <c r="BR1033" s="95"/>
      <c r="BS1033" s="95"/>
      <c r="BT1033" s="95"/>
      <c r="BU1033" s="95"/>
      <c r="BV1033" s="95"/>
      <c r="BW1033" s="95"/>
      <c r="BX1033" s="95"/>
      <c r="BY1033" s="95"/>
      <c r="BZ1033" s="95"/>
      <c r="CD1033" s="95"/>
      <c r="CE1033" s="95"/>
      <c r="CF1033" s="95"/>
    </row>
    <row r="1034" spans="1:84" s="43" customFormat="1" x14ac:dyDescent="0.25">
      <c r="A1034" s="152"/>
      <c r="B1034" s="152"/>
      <c r="C1034" s="152"/>
      <c r="D1034" s="152"/>
      <c r="E1034" s="152"/>
      <c r="F1034" s="62"/>
      <c r="G1034" s="62"/>
      <c r="I1034" s="152"/>
      <c r="K1034" s="152"/>
      <c r="L1034" s="152"/>
      <c r="M1034" s="152"/>
      <c r="N1034" s="152"/>
      <c r="O1034" s="63"/>
      <c r="P1034" s="152"/>
      <c r="Q1034" s="152"/>
      <c r="S1034" s="205"/>
      <c r="T1034" s="205"/>
      <c r="U1034" s="205"/>
      <c r="V1034" s="39"/>
      <c r="W1034" s="39"/>
      <c r="X1034" s="39"/>
      <c r="Y1034" s="39"/>
      <c r="AD1034" s="191"/>
      <c r="AE1034" s="191"/>
      <c r="AF1034" s="260"/>
      <c r="AG1034" s="191"/>
      <c r="AH1034" s="191"/>
      <c r="AI1034" s="260"/>
      <c r="AR1034" s="68"/>
      <c r="AS1034" s="68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5"/>
      <c r="BL1034" s="95"/>
      <c r="BM1034" s="95"/>
      <c r="BN1034" s="95"/>
      <c r="BO1034" s="95"/>
      <c r="BP1034" s="95"/>
      <c r="BQ1034" s="95"/>
      <c r="BR1034" s="95"/>
      <c r="BS1034" s="95"/>
      <c r="BT1034" s="95"/>
      <c r="BU1034" s="95"/>
      <c r="BV1034" s="95"/>
      <c r="BW1034" s="95"/>
      <c r="BX1034" s="95"/>
      <c r="BY1034" s="95"/>
      <c r="BZ1034" s="95"/>
      <c r="CD1034" s="95"/>
      <c r="CE1034" s="95"/>
      <c r="CF1034" s="95"/>
    </row>
    <row r="1035" spans="1:84" s="43" customFormat="1" x14ac:dyDescent="0.25">
      <c r="A1035" s="152"/>
      <c r="B1035" s="152"/>
      <c r="C1035" s="152"/>
      <c r="D1035" s="152"/>
      <c r="E1035" s="152"/>
      <c r="F1035" s="62"/>
      <c r="G1035" s="62"/>
      <c r="I1035" s="152"/>
      <c r="K1035" s="152"/>
      <c r="L1035" s="152"/>
      <c r="M1035" s="152"/>
      <c r="N1035" s="152"/>
      <c r="O1035" s="63"/>
      <c r="P1035" s="152"/>
      <c r="Q1035" s="152"/>
      <c r="S1035" s="205"/>
      <c r="T1035" s="205"/>
      <c r="U1035" s="205"/>
      <c r="V1035" s="39"/>
      <c r="W1035" s="39"/>
      <c r="X1035" s="39"/>
      <c r="Y1035" s="39"/>
      <c r="AD1035" s="191"/>
      <c r="AE1035" s="191"/>
      <c r="AF1035" s="260"/>
      <c r="AG1035" s="191"/>
      <c r="AH1035" s="191"/>
      <c r="AI1035" s="260"/>
      <c r="AR1035" s="68"/>
      <c r="AS1035" s="68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5"/>
      <c r="BL1035" s="95"/>
      <c r="BM1035" s="95"/>
      <c r="BN1035" s="95"/>
      <c r="BO1035" s="95"/>
      <c r="BP1035" s="95"/>
      <c r="BQ1035" s="95"/>
      <c r="BR1035" s="95"/>
      <c r="BS1035" s="95"/>
      <c r="BT1035" s="95"/>
      <c r="BU1035" s="95"/>
      <c r="BV1035" s="95"/>
      <c r="BW1035" s="95"/>
      <c r="BX1035" s="95"/>
      <c r="BY1035" s="95"/>
      <c r="BZ1035" s="95"/>
      <c r="CD1035" s="95"/>
      <c r="CE1035" s="95"/>
      <c r="CF1035" s="95"/>
    </row>
    <row r="1036" spans="1:84" s="43" customFormat="1" x14ac:dyDescent="0.25">
      <c r="A1036" s="152"/>
      <c r="B1036" s="152"/>
      <c r="C1036" s="152"/>
      <c r="D1036" s="152"/>
      <c r="E1036" s="152"/>
      <c r="F1036" s="62"/>
      <c r="G1036" s="62"/>
      <c r="I1036" s="152"/>
      <c r="K1036" s="152"/>
      <c r="L1036" s="152"/>
      <c r="M1036" s="152"/>
      <c r="N1036" s="152"/>
      <c r="O1036" s="63"/>
      <c r="P1036" s="152"/>
      <c r="Q1036" s="152"/>
      <c r="S1036" s="205"/>
      <c r="T1036" s="205"/>
      <c r="U1036" s="205"/>
      <c r="V1036" s="39"/>
      <c r="W1036" s="39"/>
      <c r="X1036" s="39"/>
      <c r="Y1036" s="39"/>
      <c r="AD1036" s="191"/>
      <c r="AE1036" s="191"/>
      <c r="AF1036" s="260"/>
      <c r="AG1036" s="191"/>
      <c r="AH1036" s="191"/>
      <c r="AI1036" s="260"/>
      <c r="AR1036" s="68"/>
      <c r="AS1036" s="68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5"/>
      <c r="BL1036" s="95"/>
      <c r="BM1036" s="95"/>
      <c r="BN1036" s="95"/>
      <c r="BO1036" s="95"/>
      <c r="BP1036" s="95"/>
      <c r="BQ1036" s="95"/>
      <c r="BR1036" s="95"/>
      <c r="BS1036" s="95"/>
      <c r="BT1036" s="95"/>
      <c r="BU1036" s="95"/>
      <c r="BV1036" s="95"/>
      <c r="BW1036" s="95"/>
      <c r="BX1036" s="95"/>
      <c r="BY1036" s="95"/>
      <c r="BZ1036" s="95"/>
      <c r="CD1036" s="95"/>
      <c r="CE1036" s="95"/>
      <c r="CF1036" s="95"/>
    </row>
    <row r="1037" spans="1:84" s="43" customFormat="1" x14ac:dyDescent="0.25">
      <c r="A1037" s="152"/>
      <c r="B1037" s="152"/>
      <c r="C1037" s="152"/>
      <c r="D1037" s="152"/>
      <c r="E1037" s="152"/>
      <c r="F1037" s="62"/>
      <c r="G1037" s="62"/>
      <c r="I1037" s="152"/>
      <c r="K1037" s="152"/>
      <c r="L1037" s="152"/>
      <c r="M1037" s="152"/>
      <c r="N1037" s="152"/>
      <c r="O1037" s="63"/>
      <c r="P1037" s="152"/>
      <c r="Q1037" s="152"/>
      <c r="S1037" s="205"/>
      <c r="T1037" s="205"/>
      <c r="U1037" s="205"/>
      <c r="V1037" s="39"/>
      <c r="W1037" s="39"/>
      <c r="X1037" s="39"/>
      <c r="Y1037" s="39"/>
      <c r="AD1037" s="191"/>
      <c r="AE1037" s="191"/>
      <c r="AF1037" s="260"/>
      <c r="AG1037" s="191"/>
      <c r="AH1037" s="191"/>
      <c r="AI1037" s="260"/>
      <c r="AR1037" s="68"/>
      <c r="AS1037" s="68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5"/>
      <c r="BL1037" s="95"/>
      <c r="BM1037" s="95"/>
      <c r="BN1037" s="95"/>
      <c r="BO1037" s="95"/>
      <c r="BP1037" s="95"/>
      <c r="BQ1037" s="95"/>
      <c r="BR1037" s="95"/>
      <c r="BS1037" s="95"/>
      <c r="BT1037" s="95"/>
      <c r="BU1037" s="95"/>
      <c r="BV1037" s="95"/>
      <c r="BW1037" s="95"/>
      <c r="BX1037" s="95"/>
      <c r="BY1037" s="95"/>
      <c r="BZ1037" s="95"/>
      <c r="CD1037" s="95"/>
      <c r="CE1037" s="95"/>
      <c r="CF1037" s="95"/>
    </row>
    <row r="1038" spans="1:84" s="43" customFormat="1" x14ac:dyDescent="0.25">
      <c r="A1038" s="152"/>
      <c r="B1038" s="152"/>
      <c r="C1038" s="152"/>
      <c r="D1038" s="152"/>
      <c r="E1038" s="152"/>
      <c r="F1038" s="62"/>
      <c r="G1038" s="62"/>
      <c r="I1038" s="152"/>
      <c r="K1038" s="152"/>
      <c r="L1038" s="152"/>
      <c r="M1038" s="152"/>
      <c r="N1038" s="152"/>
      <c r="O1038" s="63"/>
      <c r="P1038" s="152"/>
      <c r="Q1038" s="152"/>
      <c r="S1038" s="205"/>
      <c r="T1038" s="205"/>
      <c r="U1038" s="205"/>
      <c r="V1038" s="39"/>
      <c r="W1038" s="39"/>
      <c r="X1038" s="39"/>
      <c r="Y1038" s="39"/>
      <c r="AD1038" s="191"/>
      <c r="AE1038" s="191"/>
      <c r="AF1038" s="260"/>
      <c r="AG1038" s="191"/>
      <c r="AH1038" s="191"/>
      <c r="AI1038" s="260"/>
      <c r="AR1038" s="68"/>
      <c r="AS1038" s="68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5"/>
      <c r="BL1038" s="95"/>
      <c r="BM1038" s="95"/>
      <c r="BN1038" s="95"/>
      <c r="BO1038" s="95"/>
      <c r="BP1038" s="95"/>
      <c r="BQ1038" s="95"/>
      <c r="BR1038" s="95"/>
      <c r="BS1038" s="95"/>
      <c r="BT1038" s="95"/>
      <c r="BU1038" s="95"/>
      <c r="BV1038" s="95"/>
      <c r="BW1038" s="95"/>
      <c r="BX1038" s="95"/>
      <c r="BY1038" s="95"/>
      <c r="BZ1038" s="95"/>
      <c r="CD1038" s="95"/>
      <c r="CE1038" s="95"/>
      <c r="CF1038" s="95"/>
    </row>
    <row r="1039" spans="1:84" s="43" customFormat="1" x14ac:dyDescent="0.25">
      <c r="A1039" s="152"/>
      <c r="B1039" s="152"/>
      <c r="C1039" s="152"/>
      <c r="D1039" s="152"/>
      <c r="E1039" s="152"/>
      <c r="F1039" s="62"/>
      <c r="G1039" s="62"/>
      <c r="I1039" s="152"/>
      <c r="K1039" s="152"/>
      <c r="L1039" s="152"/>
      <c r="M1039" s="152"/>
      <c r="N1039" s="152"/>
      <c r="O1039" s="63"/>
      <c r="P1039" s="152"/>
      <c r="Q1039" s="152"/>
      <c r="S1039" s="205"/>
      <c r="T1039" s="205"/>
      <c r="U1039" s="205"/>
      <c r="V1039" s="39"/>
      <c r="W1039" s="39"/>
      <c r="X1039" s="39"/>
      <c r="Y1039" s="39"/>
      <c r="AD1039" s="191"/>
      <c r="AE1039" s="191"/>
      <c r="AF1039" s="260"/>
      <c r="AG1039" s="191"/>
      <c r="AH1039" s="191"/>
      <c r="AI1039" s="260"/>
      <c r="AR1039" s="68"/>
      <c r="AS1039" s="68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5"/>
      <c r="BL1039" s="95"/>
      <c r="BM1039" s="95"/>
      <c r="BN1039" s="95"/>
      <c r="BO1039" s="95"/>
      <c r="BP1039" s="95"/>
      <c r="BQ1039" s="95"/>
      <c r="BR1039" s="95"/>
      <c r="BS1039" s="95"/>
      <c r="BT1039" s="95"/>
      <c r="BU1039" s="95"/>
      <c r="BV1039" s="95"/>
      <c r="BW1039" s="95"/>
      <c r="BX1039" s="95"/>
      <c r="BY1039" s="95"/>
      <c r="BZ1039" s="95"/>
      <c r="CD1039" s="95"/>
      <c r="CE1039" s="95"/>
      <c r="CF1039" s="95"/>
    </row>
    <row r="1040" spans="1:84" s="43" customFormat="1" x14ac:dyDescent="0.25">
      <c r="A1040" s="152"/>
      <c r="B1040" s="152"/>
      <c r="C1040" s="152"/>
      <c r="D1040" s="152"/>
      <c r="E1040" s="152"/>
      <c r="F1040" s="62"/>
      <c r="G1040" s="62"/>
      <c r="I1040" s="152"/>
      <c r="K1040" s="152"/>
      <c r="L1040" s="152"/>
      <c r="M1040" s="152"/>
      <c r="N1040" s="152"/>
      <c r="O1040" s="63"/>
      <c r="P1040" s="152"/>
      <c r="Q1040" s="152"/>
      <c r="S1040" s="205"/>
      <c r="T1040" s="205"/>
      <c r="U1040" s="205"/>
      <c r="V1040" s="39"/>
      <c r="W1040" s="39"/>
      <c r="X1040" s="39"/>
      <c r="Y1040" s="39"/>
      <c r="AD1040" s="191"/>
      <c r="AE1040" s="191"/>
      <c r="AF1040" s="260"/>
      <c r="AG1040" s="191"/>
      <c r="AH1040" s="191"/>
      <c r="AI1040" s="260"/>
      <c r="AR1040" s="68"/>
      <c r="AS1040" s="68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5"/>
      <c r="BL1040" s="95"/>
      <c r="BM1040" s="95"/>
      <c r="BN1040" s="95"/>
      <c r="BO1040" s="95"/>
      <c r="BP1040" s="95"/>
      <c r="BQ1040" s="95"/>
      <c r="BR1040" s="95"/>
      <c r="BS1040" s="95"/>
      <c r="BT1040" s="95"/>
      <c r="BU1040" s="95"/>
      <c r="BV1040" s="95"/>
      <c r="BW1040" s="95"/>
      <c r="BX1040" s="95"/>
      <c r="BY1040" s="95"/>
      <c r="BZ1040" s="95"/>
      <c r="CD1040" s="95"/>
      <c r="CE1040" s="95"/>
      <c r="CF1040" s="95"/>
    </row>
    <row r="1041" spans="1:84" s="43" customFormat="1" x14ac:dyDescent="0.25">
      <c r="A1041" s="152"/>
      <c r="B1041" s="152"/>
      <c r="C1041" s="152"/>
      <c r="D1041" s="152"/>
      <c r="E1041" s="152"/>
      <c r="F1041" s="62"/>
      <c r="G1041" s="62"/>
      <c r="I1041" s="152"/>
      <c r="K1041" s="152"/>
      <c r="L1041" s="152"/>
      <c r="M1041" s="152"/>
      <c r="N1041" s="152"/>
      <c r="O1041" s="63"/>
      <c r="P1041" s="152"/>
      <c r="Q1041" s="152"/>
      <c r="S1041" s="205"/>
      <c r="T1041" s="205"/>
      <c r="U1041" s="205"/>
      <c r="V1041" s="39"/>
      <c r="W1041" s="39"/>
      <c r="X1041" s="39"/>
      <c r="Y1041" s="39"/>
      <c r="AD1041" s="191"/>
      <c r="AE1041" s="191"/>
      <c r="AF1041" s="260"/>
      <c r="AG1041" s="191"/>
      <c r="AH1041" s="191"/>
      <c r="AI1041" s="260"/>
      <c r="AR1041" s="68"/>
      <c r="AS1041" s="68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5"/>
      <c r="BL1041" s="95"/>
      <c r="BM1041" s="95"/>
      <c r="BN1041" s="95"/>
      <c r="BO1041" s="95"/>
      <c r="BP1041" s="95"/>
      <c r="BQ1041" s="95"/>
      <c r="BR1041" s="95"/>
      <c r="BS1041" s="95"/>
      <c r="BT1041" s="95"/>
      <c r="BU1041" s="95"/>
      <c r="BV1041" s="95"/>
      <c r="BW1041" s="95"/>
      <c r="BX1041" s="95"/>
      <c r="BY1041" s="95"/>
      <c r="BZ1041" s="95"/>
      <c r="CD1041" s="95"/>
      <c r="CE1041" s="95"/>
      <c r="CF1041" s="95"/>
    </row>
    <row r="1042" spans="1:84" s="43" customFormat="1" x14ac:dyDescent="0.25">
      <c r="A1042" s="152"/>
      <c r="B1042" s="152"/>
      <c r="C1042" s="152"/>
      <c r="D1042" s="152"/>
      <c r="E1042" s="152"/>
      <c r="F1042" s="62"/>
      <c r="G1042" s="62"/>
      <c r="I1042" s="152"/>
      <c r="K1042" s="152"/>
      <c r="L1042" s="152"/>
      <c r="M1042" s="152"/>
      <c r="N1042" s="152"/>
      <c r="O1042" s="63"/>
      <c r="P1042" s="152"/>
      <c r="Q1042" s="152"/>
      <c r="S1042" s="205"/>
      <c r="T1042" s="205"/>
      <c r="U1042" s="205"/>
      <c r="V1042" s="39"/>
      <c r="W1042" s="39"/>
      <c r="X1042" s="39"/>
      <c r="Y1042" s="39"/>
      <c r="AD1042" s="191"/>
      <c r="AE1042" s="191"/>
      <c r="AF1042" s="260"/>
      <c r="AG1042" s="191"/>
      <c r="AH1042" s="191"/>
      <c r="AI1042" s="260"/>
      <c r="AR1042" s="68"/>
      <c r="AS1042" s="68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5"/>
      <c r="BL1042" s="95"/>
      <c r="BM1042" s="95"/>
      <c r="BN1042" s="95"/>
      <c r="BO1042" s="95"/>
      <c r="BP1042" s="95"/>
      <c r="BQ1042" s="95"/>
      <c r="BR1042" s="95"/>
      <c r="BS1042" s="95"/>
      <c r="BT1042" s="95"/>
      <c r="BU1042" s="95"/>
      <c r="BV1042" s="95"/>
      <c r="BW1042" s="95"/>
      <c r="BX1042" s="95"/>
      <c r="BY1042" s="95"/>
      <c r="BZ1042" s="95"/>
      <c r="CD1042" s="95"/>
      <c r="CE1042" s="95"/>
      <c r="CF1042" s="95"/>
    </row>
    <row r="1043" spans="1:84" s="43" customFormat="1" x14ac:dyDescent="0.25">
      <c r="A1043" s="152"/>
      <c r="B1043" s="152"/>
      <c r="C1043" s="152"/>
      <c r="D1043" s="152"/>
      <c r="E1043" s="152"/>
      <c r="F1043" s="62"/>
      <c r="G1043" s="62"/>
      <c r="I1043" s="152"/>
      <c r="K1043" s="152"/>
      <c r="L1043" s="152"/>
      <c r="M1043" s="152"/>
      <c r="N1043" s="152"/>
      <c r="O1043" s="63"/>
      <c r="P1043" s="152"/>
      <c r="Q1043" s="152"/>
      <c r="S1043" s="205"/>
      <c r="T1043" s="205"/>
      <c r="U1043" s="205"/>
      <c r="V1043" s="39"/>
      <c r="W1043" s="39"/>
      <c r="X1043" s="39"/>
      <c r="Y1043" s="39"/>
      <c r="AD1043" s="191"/>
      <c r="AE1043" s="191"/>
      <c r="AF1043" s="260"/>
      <c r="AG1043" s="191"/>
      <c r="AH1043" s="191"/>
      <c r="AI1043" s="260"/>
      <c r="AR1043" s="68"/>
      <c r="AS1043" s="68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5"/>
      <c r="BL1043" s="95"/>
      <c r="BM1043" s="95"/>
      <c r="BN1043" s="95"/>
      <c r="BO1043" s="95"/>
      <c r="BP1043" s="95"/>
      <c r="BQ1043" s="95"/>
      <c r="BR1043" s="95"/>
      <c r="BS1043" s="95"/>
      <c r="BT1043" s="95"/>
      <c r="BU1043" s="95"/>
      <c r="BV1043" s="95"/>
      <c r="BW1043" s="95"/>
      <c r="BX1043" s="95"/>
      <c r="BY1043" s="95"/>
      <c r="BZ1043" s="95"/>
      <c r="CD1043" s="95"/>
      <c r="CE1043" s="95"/>
      <c r="CF1043" s="95"/>
    </row>
    <row r="1044" spans="1:84" s="43" customFormat="1" x14ac:dyDescent="0.25">
      <c r="A1044" s="152"/>
      <c r="B1044" s="152"/>
      <c r="C1044" s="152"/>
      <c r="D1044" s="152"/>
      <c r="E1044" s="152"/>
      <c r="F1044" s="62"/>
      <c r="G1044" s="62"/>
      <c r="I1044" s="152"/>
      <c r="K1044" s="152"/>
      <c r="L1044" s="152"/>
      <c r="M1044" s="152"/>
      <c r="N1044" s="152"/>
      <c r="O1044" s="63"/>
      <c r="P1044" s="152"/>
      <c r="Q1044" s="152"/>
      <c r="S1044" s="205"/>
      <c r="T1044" s="205"/>
      <c r="U1044" s="205"/>
      <c r="V1044" s="39"/>
      <c r="W1044" s="39"/>
      <c r="X1044" s="39"/>
      <c r="Y1044" s="39"/>
      <c r="AD1044" s="191"/>
      <c r="AE1044" s="191"/>
      <c r="AF1044" s="260"/>
      <c r="AG1044" s="191"/>
      <c r="AH1044" s="191"/>
      <c r="AI1044" s="260"/>
      <c r="AR1044" s="68"/>
      <c r="AS1044" s="68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5"/>
      <c r="BL1044" s="95"/>
      <c r="BM1044" s="95"/>
      <c r="BN1044" s="95"/>
      <c r="BO1044" s="95"/>
      <c r="BP1044" s="95"/>
      <c r="BQ1044" s="95"/>
      <c r="BR1044" s="95"/>
      <c r="BS1044" s="95"/>
      <c r="BT1044" s="95"/>
      <c r="BU1044" s="95"/>
      <c r="BV1044" s="95"/>
      <c r="BW1044" s="95"/>
      <c r="BX1044" s="95"/>
      <c r="BY1044" s="95"/>
      <c r="BZ1044" s="95"/>
      <c r="CD1044" s="95"/>
      <c r="CE1044" s="95"/>
      <c r="CF1044" s="95"/>
    </row>
    <row r="1045" spans="1:84" s="43" customFormat="1" x14ac:dyDescent="0.25">
      <c r="A1045" s="152"/>
      <c r="B1045" s="152"/>
      <c r="C1045" s="152"/>
      <c r="D1045" s="152"/>
      <c r="E1045" s="152"/>
      <c r="F1045" s="62"/>
      <c r="G1045" s="62"/>
      <c r="I1045" s="152"/>
      <c r="K1045" s="152"/>
      <c r="L1045" s="152"/>
      <c r="M1045" s="152"/>
      <c r="N1045" s="152"/>
      <c r="O1045" s="63"/>
      <c r="P1045" s="152"/>
      <c r="Q1045" s="152"/>
      <c r="S1045" s="205"/>
      <c r="T1045" s="205"/>
      <c r="U1045" s="205"/>
      <c r="V1045" s="39"/>
      <c r="W1045" s="39"/>
      <c r="X1045" s="39"/>
      <c r="Y1045" s="39"/>
      <c r="AD1045" s="191"/>
      <c r="AE1045" s="191"/>
      <c r="AF1045" s="260"/>
      <c r="AG1045" s="191"/>
      <c r="AH1045" s="191"/>
      <c r="AI1045" s="260"/>
      <c r="AR1045" s="68"/>
      <c r="AS1045" s="68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5"/>
      <c r="BL1045" s="95"/>
      <c r="BM1045" s="95"/>
      <c r="BN1045" s="95"/>
      <c r="BO1045" s="95"/>
      <c r="BP1045" s="95"/>
      <c r="BQ1045" s="95"/>
      <c r="BR1045" s="95"/>
      <c r="BS1045" s="95"/>
      <c r="BT1045" s="95"/>
      <c r="BU1045" s="95"/>
      <c r="BV1045" s="95"/>
      <c r="BW1045" s="95"/>
      <c r="BX1045" s="95"/>
      <c r="BY1045" s="95"/>
      <c r="BZ1045" s="95"/>
      <c r="CD1045" s="95"/>
      <c r="CE1045" s="95"/>
      <c r="CF1045" s="95"/>
    </row>
    <row r="1046" spans="1:84" s="43" customFormat="1" x14ac:dyDescent="0.25">
      <c r="A1046" s="152"/>
      <c r="B1046" s="152"/>
      <c r="C1046" s="152"/>
      <c r="D1046" s="152"/>
      <c r="E1046" s="152"/>
      <c r="F1046" s="62"/>
      <c r="G1046" s="62"/>
      <c r="I1046" s="152"/>
      <c r="K1046" s="152"/>
      <c r="L1046" s="152"/>
      <c r="M1046" s="152"/>
      <c r="N1046" s="152"/>
      <c r="O1046" s="63"/>
      <c r="P1046" s="152"/>
      <c r="Q1046" s="152"/>
      <c r="S1046" s="205"/>
      <c r="T1046" s="205"/>
      <c r="U1046" s="205"/>
      <c r="V1046" s="39"/>
      <c r="W1046" s="39"/>
      <c r="X1046" s="39"/>
      <c r="Y1046" s="39"/>
      <c r="AD1046" s="191"/>
      <c r="AE1046" s="191"/>
      <c r="AF1046" s="260"/>
      <c r="AG1046" s="191"/>
      <c r="AH1046" s="191"/>
      <c r="AI1046" s="260"/>
      <c r="AR1046" s="68"/>
      <c r="AS1046" s="68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5"/>
      <c r="BL1046" s="95"/>
      <c r="BM1046" s="95"/>
      <c r="BN1046" s="95"/>
      <c r="BO1046" s="95"/>
      <c r="BP1046" s="95"/>
      <c r="BQ1046" s="95"/>
      <c r="BR1046" s="95"/>
      <c r="BS1046" s="95"/>
      <c r="BT1046" s="95"/>
      <c r="BU1046" s="95"/>
      <c r="BV1046" s="95"/>
      <c r="BW1046" s="95"/>
      <c r="BX1046" s="95"/>
      <c r="BY1046" s="95"/>
      <c r="BZ1046" s="95"/>
      <c r="CD1046" s="95"/>
      <c r="CE1046" s="95"/>
      <c r="CF1046" s="95"/>
    </row>
    <row r="1047" spans="1:84" s="43" customFormat="1" x14ac:dyDescent="0.25">
      <c r="A1047" s="152"/>
      <c r="B1047" s="152"/>
      <c r="C1047" s="152"/>
      <c r="D1047" s="152"/>
      <c r="E1047" s="152"/>
      <c r="F1047" s="62"/>
      <c r="G1047" s="62"/>
      <c r="I1047" s="152"/>
      <c r="K1047" s="152"/>
      <c r="L1047" s="152"/>
      <c r="M1047" s="152"/>
      <c r="N1047" s="152"/>
      <c r="O1047" s="63"/>
      <c r="P1047" s="152"/>
      <c r="Q1047" s="152"/>
      <c r="S1047" s="205"/>
      <c r="T1047" s="205"/>
      <c r="U1047" s="205"/>
      <c r="V1047" s="39"/>
      <c r="W1047" s="39"/>
      <c r="X1047" s="39"/>
      <c r="Y1047" s="39"/>
      <c r="AD1047" s="191"/>
      <c r="AE1047" s="191"/>
      <c r="AF1047" s="260"/>
      <c r="AG1047" s="191"/>
      <c r="AH1047" s="191"/>
      <c r="AI1047" s="260"/>
      <c r="AR1047" s="68"/>
      <c r="AS1047" s="68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5"/>
      <c r="BL1047" s="95"/>
      <c r="BM1047" s="95"/>
      <c r="BN1047" s="95"/>
      <c r="BO1047" s="95"/>
      <c r="BP1047" s="95"/>
      <c r="BQ1047" s="95"/>
      <c r="BR1047" s="95"/>
      <c r="BS1047" s="95"/>
      <c r="BT1047" s="95"/>
      <c r="BU1047" s="95"/>
      <c r="BV1047" s="95"/>
      <c r="BW1047" s="95"/>
      <c r="BX1047" s="95"/>
      <c r="BY1047" s="95"/>
      <c r="BZ1047" s="95"/>
      <c r="CD1047" s="95"/>
      <c r="CE1047" s="95"/>
      <c r="CF1047" s="95"/>
    </row>
    <row r="1048" spans="1:84" s="43" customFormat="1" x14ac:dyDescent="0.25">
      <c r="A1048" s="152"/>
      <c r="B1048" s="152"/>
      <c r="C1048" s="152"/>
      <c r="D1048" s="152"/>
      <c r="E1048" s="152"/>
      <c r="F1048" s="62"/>
      <c r="G1048" s="62"/>
      <c r="I1048" s="152"/>
      <c r="K1048" s="152"/>
      <c r="L1048" s="152"/>
      <c r="M1048" s="152"/>
      <c r="N1048" s="152"/>
      <c r="O1048" s="63"/>
      <c r="P1048" s="152"/>
      <c r="Q1048" s="152"/>
      <c r="S1048" s="205"/>
      <c r="T1048" s="205"/>
      <c r="U1048" s="205"/>
      <c r="V1048" s="39"/>
      <c r="W1048" s="39"/>
      <c r="X1048" s="39"/>
      <c r="Y1048" s="39"/>
      <c r="AD1048" s="191"/>
      <c r="AE1048" s="191"/>
      <c r="AF1048" s="260"/>
      <c r="AG1048" s="191"/>
      <c r="AH1048" s="191"/>
      <c r="AI1048" s="260"/>
      <c r="AR1048" s="68"/>
      <c r="AS1048" s="68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5"/>
      <c r="BL1048" s="95"/>
      <c r="BM1048" s="95"/>
      <c r="BN1048" s="95"/>
      <c r="BO1048" s="95"/>
      <c r="BP1048" s="95"/>
      <c r="BQ1048" s="95"/>
      <c r="BR1048" s="95"/>
      <c r="BS1048" s="95"/>
      <c r="BT1048" s="95"/>
      <c r="BU1048" s="95"/>
      <c r="BV1048" s="95"/>
      <c r="BW1048" s="95"/>
      <c r="BX1048" s="95"/>
      <c r="BY1048" s="95"/>
      <c r="BZ1048" s="95"/>
      <c r="CD1048" s="95"/>
      <c r="CE1048" s="95"/>
      <c r="CF1048" s="95"/>
    </row>
    <row r="1049" spans="1:84" s="43" customFormat="1" x14ac:dyDescent="0.25">
      <c r="A1049" s="152"/>
      <c r="B1049" s="152"/>
      <c r="C1049" s="152"/>
      <c r="D1049" s="152"/>
      <c r="E1049" s="152"/>
      <c r="F1049" s="62"/>
      <c r="G1049" s="62"/>
      <c r="I1049" s="152"/>
      <c r="K1049" s="152"/>
      <c r="L1049" s="152"/>
      <c r="M1049" s="152"/>
      <c r="N1049" s="152"/>
      <c r="O1049" s="63"/>
      <c r="P1049" s="152"/>
      <c r="Q1049" s="152"/>
      <c r="S1049" s="205"/>
      <c r="T1049" s="205"/>
      <c r="U1049" s="205"/>
      <c r="V1049" s="39"/>
      <c r="W1049" s="39"/>
      <c r="X1049" s="39"/>
      <c r="Y1049" s="39"/>
      <c r="AD1049" s="191"/>
      <c r="AE1049" s="191"/>
      <c r="AF1049" s="260"/>
      <c r="AG1049" s="191"/>
      <c r="AH1049" s="191"/>
      <c r="AI1049" s="260"/>
      <c r="AR1049" s="68"/>
      <c r="AS1049" s="68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5"/>
      <c r="BL1049" s="95"/>
      <c r="BM1049" s="95"/>
      <c r="BN1049" s="95"/>
      <c r="BO1049" s="95"/>
      <c r="BP1049" s="95"/>
      <c r="BQ1049" s="95"/>
      <c r="BR1049" s="95"/>
      <c r="BS1049" s="95"/>
      <c r="BT1049" s="95"/>
      <c r="BU1049" s="95"/>
      <c r="BV1049" s="95"/>
      <c r="BW1049" s="95"/>
      <c r="BX1049" s="95"/>
      <c r="BY1049" s="95"/>
      <c r="BZ1049" s="95"/>
      <c r="CD1049" s="95"/>
      <c r="CE1049" s="95"/>
      <c r="CF1049" s="95"/>
    </row>
    <row r="1050" spans="1:84" s="43" customFormat="1" x14ac:dyDescent="0.25">
      <c r="A1050" s="152"/>
      <c r="B1050" s="152"/>
      <c r="C1050" s="152"/>
      <c r="D1050" s="152"/>
      <c r="E1050" s="152"/>
      <c r="F1050" s="62"/>
      <c r="G1050" s="62"/>
      <c r="I1050" s="152"/>
      <c r="K1050" s="152"/>
      <c r="L1050" s="152"/>
      <c r="M1050" s="152"/>
      <c r="N1050" s="152"/>
      <c r="O1050" s="63"/>
      <c r="P1050" s="152"/>
      <c r="Q1050" s="152"/>
      <c r="S1050" s="205"/>
      <c r="T1050" s="205"/>
      <c r="U1050" s="205"/>
      <c r="V1050" s="39"/>
      <c r="W1050" s="39"/>
      <c r="X1050" s="39"/>
      <c r="Y1050" s="39"/>
      <c r="AD1050" s="191"/>
      <c r="AE1050" s="191"/>
      <c r="AF1050" s="260"/>
      <c r="AG1050" s="191"/>
      <c r="AH1050" s="191"/>
      <c r="AI1050" s="260"/>
      <c r="AR1050" s="68"/>
      <c r="AS1050" s="68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5"/>
      <c r="BL1050" s="95"/>
      <c r="BM1050" s="95"/>
      <c r="BN1050" s="95"/>
      <c r="BO1050" s="95"/>
      <c r="BP1050" s="95"/>
      <c r="BQ1050" s="95"/>
      <c r="BR1050" s="95"/>
      <c r="BS1050" s="95"/>
      <c r="BT1050" s="95"/>
      <c r="BU1050" s="95"/>
      <c r="BV1050" s="95"/>
      <c r="BW1050" s="95"/>
      <c r="BX1050" s="95"/>
      <c r="BY1050" s="95"/>
      <c r="BZ1050" s="95"/>
      <c r="CD1050" s="95"/>
      <c r="CE1050" s="95"/>
      <c r="CF1050" s="95"/>
    </row>
    <row r="1051" spans="1:84" s="43" customFormat="1" x14ac:dyDescent="0.25">
      <c r="A1051" s="152"/>
      <c r="B1051" s="152"/>
      <c r="C1051" s="152"/>
      <c r="D1051" s="152"/>
      <c r="E1051" s="152"/>
      <c r="F1051" s="62"/>
      <c r="G1051" s="62"/>
      <c r="I1051" s="152"/>
      <c r="K1051" s="152"/>
      <c r="L1051" s="152"/>
      <c r="M1051" s="152"/>
      <c r="N1051" s="152"/>
      <c r="O1051" s="63"/>
      <c r="P1051" s="152"/>
      <c r="Q1051" s="152"/>
      <c r="S1051" s="205"/>
      <c r="T1051" s="205"/>
      <c r="U1051" s="205"/>
      <c r="V1051" s="39"/>
      <c r="W1051" s="39"/>
      <c r="X1051" s="39"/>
      <c r="Y1051" s="39"/>
      <c r="AD1051" s="191"/>
      <c r="AE1051" s="191"/>
      <c r="AF1051" s="260"/>
      <c r="AG1051" s="191"/>
      <c r="AH1051" s="191"/>
      <c r="AI1051" s="260"/>
      <c r="AR1051" s="68"/>
      <c r="AS1051" s="68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5"/>
      <c r="BL1051" s="95"/>
      <c r="BM1051" s="95"/>
      <c r="BN1051" s="95"/>
      <c r="BO1051" s="95"/>
      <c r="BP1051" s="95"/>
      <c r="BQ1051" s="95"/>
      <c r="BR1051" s="95"/>
      <c r="BS1051" s="95"/>
      <c r="BT1051" s="95"/>
      <c r="BU1051" s="95"/>
      <c r="BV1051" s="95"/>
      <c r="BW1051" s="95"/>
      <c r="BX1051" s="95"/>
      <c r="BY1051" s="95"/>
      <c r="BZ1051" s="95"/>
      <c r="CD1051" s="95"/>
      <c r="CE1051" s="95"/>
      <c r="CF1051" s="95"/>
    </row>
    <row r="1052" spans="1:84" s="43" customFormat="1" x14ac:dyDescent="0.25">
      <c r="A1052" s="152"/>
      <c r="B1052" s="152"/>
      <c r="C1052" s="152"/>
      <c r="D1052" s="152"/>
      <c r="E1052" s="152"/>
      <c r="F1052" s="62"/>
      <c r="G1052" s="62"/>
      <c r="I1052" s="152"/>
      <c r="K1052" s="152"/>
      <c r="L1052" s="152"/>
      <c r="M1052" s="152"/>
      <c r="N1052" s="152"/>
      <c r="O1052" s="63"/>
      <c r="P1052" s="152"/>
      <c r="Q1052" s="152"/>
      <c r="S1052" s="205"/>
      <c r="T1052" s="205"/>
      <c r="U1052" s="205"/>
      <c r="V1052" s="39"/>
      <c r="W1052" s="39"/>
      <c r="X1052" s="39"/>
      <c r="Y1052" s="39"/>
      <c r="AD1052" s="191"/>
      <c r="AE1052" s="191"/>
      <c r="AF1052" s="260"/>
      <c r="AG1052" s="191"/>
      <c r="AH1052" s="191"/>
      <c r="AI1052" s="260"/>
      <c r="AR1052" s="68"/>
      <c r="AS1052" s="68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5"/>
      <c r="BL1052" s="95"/>
      <c r="BM1052" s="95"/>
      <c r="BN1052" s="95"/>
      <c r="BO1052" s="95"/>
      <c r="BP1052" s="95"/>
      <c r="BQ1052" s="95"/>
      <c r="BR1052" s="95"/>
      <c r="BS1052" s="95"/>
      <c r="BT1052" s="95"/>
      <c r="BU1052" s="95"/>
      <c r="BV1052" s="95"/>
      <c r="BW1052" s="95"/>
      <c r="BX1052" s="95"/>
      <c r="BY1052" s="95"/>
      <c r="BZ1052" s="95"/>
      <c r="CD1052" s="95"/>
      <c r="CE1052" s="95"/>
      <c r="CF1052" s="95"/>
    </row>
    <row r="1053" spans="1:84" s="43" customFormat="1" x14ac:dyDescent="0.25">
      <c r="A1053" s="152"/>
      <c r="B1053" s="152"/>
      <c r="C1053" s="152"/>
      <c r="D1053" s="152"/>
      <c r="E1053" s="152"/>
      <c r="F1053" s="62"/>
      <c r="G1053" s="62"/>
      <c r="I1053" s="152"/>
      <c r="K1053" s="152"/>
      <c r="L1053" s="152"/>
      <c r="M1053" s="152"/>
      <c r="N1053" s="152"/>
      <c r="O1053" s="63"/>
      <c r="P1053" s="152"/>
      <c r="Q1053" s="152"/>
      <c r="S1053" s="205"/>
      <c r="T1053" s="205"/>
      <c r="U1053" s="205"/>
      <c r="V1053" s="39"/>
      <c r="W1053" s="39"/>
      <c r="X1053" s="39"/>
      <c r="Y1053" s="39"/>
      <c r="AD1053" s="191"/>
      <c r="AE1053" s="191"/>
      <c r="AF1053" s="260"/>
      <c r="AG1053" s="191"/>
      <c r="AH1053" s="191"/>
      <c r="AI1053" s="260"/>
      <c r="AR1053" s="68"/>
      <c r="AS1053" s="68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5"/>
      <c r="BL1053" s="95"/>
      <c r="BM1053" s="95"/>
      <c r="BN1053" s="95"/>
      <c r="BO1053" s="95"/>
      <c r="BP1053" s="95"/>
      <c r="BQ1053" s="95"/>
      <c r="BR1053" s="95"/>
      <c r="BS1053" s="95"/>
      <c r="BT1053" s="95"/>
      <c r="BU1053" s="95"/>
      <c r="BV1053" s="95"/>
      <c r="BW1053" s="95"/>
      <c r="BX1053" s="95"/>
      <c r="BY1053" s="95"/>
      <c r="BZ1053" s="95"/>
      <c r="CD1053" s="95"/>
      <c r="CE1053" s="95"/>
      <c r="CF1053" s="95"/>
    </row>
    <row r="1054" spans="1:84" s="43" customFormat="1" x14ac:dyDescent="0.25">
      <c r="A1054" s="152"/>
      <c r="B1054" s="152"/>
      <c r="C1054" s="152"/>
      <c r="D1054" s="152"/>
      <c r="E1054" s="152"/>
      <c r="F1054" s="62"/>
      <c r="G1054" s="62"/>
      <c r="I1054" s="152"/>
      <c r="K1054" s="152"/>
      <c r="L1054" s="152"/>
      <c r="M1054" s="152"/>
      <c r="N1054" s="152"/>
      <c r="O1054" s="63"/>
      <c r="P1054" s="152"/>
      <c r="Q1054" s="152"/>
      <c r="S1054" s="205"/>
      <c r="T1054" s="205"/>
      <c r="U1054" s="205"/>
      <c r="V1054" s="39"/>
      <c r="W1054" s="39"/>
      <c r="X1054" s="39"/>
      <c r="Y1054" s="39"/>
      <c r="AD1054" s="191"/>
      <c r="AE1054" s="191"/>
      <c r="AF1054" s="260"/>
      <c r="AG1054" s="191"/>
      <c r="AH1054" s="191"/>
      <c r="AI1054" s="260"/>
      <c r="AR1054" s="68"/>
      <c r="AS1054" s="68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5"/>
      <c r="BL1054" s="95"/>
      <c r="BM1054" s="95"/>
      <c r="BN1054" s="95"/>
      <c r="BO1054" s="95"/>
      <c r="BP1054" s="95"/>
      <c r="BQ1054" s="95"/>
      <c r="BR1054" s="95"/>
      <c r="BS1054" s="95"/>
      <c r="BT1054" s="95"/>
      <c r="BU1054" s="95"/>
      <c r="BV1054" s="95"/>
      <c r="BW1054" s="95"/>
      <c r="BX1054" s="95"/>
      <c r="BY1054" s="95"/>
      <c r="BZ1054" s="95"/>
      <c r="CD1054" s="95"/>
      <c r="CE1054" s="95"/>
      <c r="CF1054" s="95"/>
    </row>
    <row r="1055" spans="1:84" s="43" customFormat="1" x14ac:dyDescent="0.25">
      <c r="A1055" s="152"/>
      <c r="B1055" s="152"/>
      <c r="C1055" s="152"/>
      <c r="D1055" s="152"/>
      <c r="E1055" s="152"/>
      <c r="F1055" s="62"/>
      <c r="G1055" s="62"/>
      <c r="I1055" s="152"/>
      <c r="K1055" s="152"/>
      <c r="L1055" s="152"/>
      <c r="M1055" s="152"/>
      <c r="N1055" s="152"/>
      <c r="O1055" s="63"/>
      <c r="P1055" s="152"/>
      <c r="Q1055" s="152"/>
      <c r="S1055" s="205"/>
      <c r="T1055" s="205"/>
      <c r="U1055" s="205"/>
      <c r="V1055" s="39"/>
      <c r="W1055" s="39"/>
      <c r="X1055" s="39"/>
      <c r="Y1055" s="39"/>
      <c r="AD1055" s="191"/>
      <c r="AE1055" s="191"/>
      <c r="AF1055" s="260"/>
      <c r="AG1055" s="191"/>
      <c r="AH1055" s="191"/>
      <c r="AI1055" s="260"/>
      <c r="AR1055" s="68"/>
      <c r="AS1055" s="68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5"/>
      <c r="BL1055" s="95"/>
      <c r="BM1055" s="95"/>
      <c r="BN1055" s="95"/>
      <c r="BO1055" s="95"/>
      <c r="BP1055" s="95"/>
      <c r="BQ1055" s="95"/>
      <c r="BR1055" s="95"/>
      <c r="BS1055" s="95"/>
      <c r="BT1055" s="95"/>
      <c r="BU1055" s="95"/>
      <c r="BV1055" s="95"/>
      <c r="BW1055" s="95"/>
      <c r="BX1055" s="95"/>
      <c r="BY1055" s="95"/>
      <c r="BZ1055" s="95"/>
      <c r="CD1055" s="95"/>
      <c r="CE1055" s="95"/>
      <c r="CF1055" s="95"/>
    </row>
    <row r="1056" spans="1:84" s="43" customFormat="1" x14ac:dyDescent="0.25">
      <c r="A1056" s="152"/>
      <c r="B1056" s="152"/>
      <c r="C1056" s="152"/>
      <c r="D1056" s="152"/>
      <c r="E1056" s="152"/>
      <c r="F1056" s="62"/>
      <c r="G1056" s="62"/>
      <c r="I1056" s="152"/>
      <c r="K1056" s="152"/>
      <c r="L1056" s="152"/>
      <c r="M1056" s="152"/>
      <c r="N1056" s="152"/>
      <c r="O1056" s="63"/>
      <c r="P1056" s="152"/>
      <c r="Q1056" s="152"/>
      <c r="S1056" s="205"/>
      <c r="T1056" s="205"/>
      <c r="U1056" s="205"/>
      <c r="V1056" s="39"/>
      <c r="W1056" s="39"/>
      <c r="X1056" s="39"/>
      <c r="Y1056" s="39"/>
      <c r="AD1056" s="191"/>
      <c r="AE1056" s="191"/>
      <c r="AF1056" s="260"/>
      <c r="AG1056" s="191"/>
      <c r="AH1056" s="191"/>
      <c r="AI1056" s="260"/>
      <c r="AR1056" s="68"/>
      <c r="AS1056" s="68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5"/>
      <c r="BL1056" s="95"/>
      <c r="BM1056" s="95"/>
      <c r="BN1056" s="95"/>
      <c r="BO1056" s="95"/>
      <c r="BP1056" s="95"/>
      <c r="BQ1056" s="95"/>
      <c r="BR1056" s="95"/>
      <c r="BS1056" s="95"/>
      <c r="BT1056" s="95"/>
      <c r="BU1056" s="95"/>
      <c r="BV1056" s="95"/>
      <c r="BW1056" s="95"/>
      <c r="BX1056" s="95"/>
      <c r="BY1056" s="95"/>
      <c r="BZ1056" s="95"/>
      <c r="CD1056" s="95"/>
      <c r="CE1056" s="95"/>
      <c r="CF1056" s="95"/>
    </row>
    <row r="1057" spans="1:84" s="43" customFormat="1" x14ac:dyDescent="0.25">
      <c r="A1057" s="152"/>
      <c r="B1057" s="152"/>
      <c r="C1057" s="152"/>
      <c r="D1057" s="152"/>
      <c r="E1057" s="152"/>
      <c r="F1057" s="62"/>
      <c r="G1057" s="62"/>
      <c r="I1057" s="152"/>
      <c r="K1057" s="152"/>
      <c r="L1057" s="152"/>
      <c r="M1057" s="152"/>
      <c r="N1057" s="152"/>
      <c r="O1057" s="63"/>
      <c r="P1057" s="152"/>
      <c r="Q1057" s="152"/>
      <c r="S1057" s="205"/>
      <c r="T1057" s="205"/>
      <c r="U1057" s="205"/>
      <c r="V1057" s="39"/>
      <c r="W1057" s="39"/>
      <c r="X1057" s="39"/>
      <c r="Y1057" s="39"/>
      <c r="AD1057" s="191"/>
      <c r="AE1057" s="191"/>
      <c r="AF1057" s="260"/>
      <c r="AG1057" s="191"/>
      <c r="AH1057" s="191"/>
      <c r="AI1057" s="260"/>
      <c r="AR1057" s="68"/>
      <c r="AS1057" s="68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5"/>
      <c r="BL1057" s="95"/>
      <c r="BM1057" s="95"/>
      <c r="BN1057" s="95"/>
      <c r="BO1057" s="95"/>
      <c r="BP1057" s="95"/>
      <c r="BQ1057" s="95"/>
      <c r="BR1057" s="95"/>
      <c r="BS1057" s="95"/>
      <c r="BT1057" s="95"/>
      <c r="BU1057" s="95"/>
      <c r="BV1057" s="95"/>
      <c r="BW1057" s="95"/>
      <c r="BX1057" s="95"/>
      <c r="BY1057" s="95"/>
      <c r="BZ1057" s="95"/>
      <c r="CD1057" s="95"/>
      <c r="CE1057" s="95"/>
      <c r="CF1057" s="95"/>
    </row>
    <row r="1058" spans="1:84" s="43" customFormat="1" x14ac:dyDescent="0.25">
      <c r="A1058" s="152"/>
      <c r="B1058" s="152"/>
      <c r="C1058" s="152"/>
      <c r="D1058" s="152"/>
      <c r="E1058" s="152"/>
      <c r="F1058" s="62"/>
      <c r="G1058" s="62"/>
      <c r="I1058" s="152"/>
      <c r="K1058" s="152"/>
      <c r="L1058" s="152"/>
      <c r="M1058" s="152"/>
      <c r="N1058" s="152"/>
      <c r="O1058" s="63"/>
      <c r="P1058" s="152"/>
      <c r="Q1058" s="152"/>
      <c r="S1058" s="205"/>
      <c r="T1058" s="205"/>
      <c r="U1058" s="205"/>
      <c r="V1058" s="39"/>
      <c r="W1058" s="39"/>
      <c r="X1058" s="39"/>
      <c r="Y1058" s="39"/>
      <c r="AD1058" s="191"/>
      <c r="AE1058" s="191"/>
      <c r="AF1058" s="260"/>
      <c r="AG1058" s="191"/>
      <c r="AH1058" s="191"/>
      <c r="AI1058" s="260"/>
      <c r="AR1058" s="68"/>
      <c r="AS1058" s="68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5"/>
      <c r="BL1058" s="95"/>
      <c r="BM1058" s="95"/>
      <c r="BN1058" s="95"/>
      <c r="BO1058" s="95"/>
      <c r="BP1058" s="95"/>
      <c r="BQ1058" s="95"/>
      <c r="BR1058" s="95"/>
      <c r="BS1058" s="95"/>
      <c r="BT1058" s="95"/>
      <c r="BU1058" s="95"/>
      <c r="BV1058" s="95"/>
      <c r="BW1058" s="95"/>
      <c r="BX1058" s="95"/>
      <c r="BY1058" s="95"/>
      <c r="BZ1058" s="95"/>
      <c r="CD1058" s="95"/>
      <c r="CE1058" s="95"/>
      <c r="CF1058" s="95"/>
    </row>
    <row r="1059" spans="1:84" s="43" customFormat="1" x14ac:dyDescent="0.25">
      <c r="A1059" s="152"/>
      <c r="B1059" s="152"/>
      <c r="C1059" s="152"/>
      <c r="D1059" s="152"/>
      <c r="E1059" s="152"/>
      <c r="F1059" s="62"/>
      <c r="G1059" s="62"/>
      <c r="I1059" s="152"/>
      <c r="K1059" s="152"/>
      <c r="L1059" s="152"/>
      <c r="M1059" s="152"/>
      <c r="N1059" s="152"/>
      <c r="O1059" s="63"/>
      <c r="P1059" s="152"/>
      <c r="Q1059" s="152"/>
      <c r="S1059" s="205"/>
      <c r="T1059" s="205"/>
      <c r="U1059" s="205"/>
      <c r="V1059" s="39"/>
      <c r="W1059" s="39"/>
      <c r="X1059" s="39"/>
      <c r="Y1059" s="39"/>
      <c r="AD1059" s="191"/>
      <c r="AE1059" s="191"/>
      <c r="AF1059" s="260"/>
      <c r="AG1059" s="191"/>
      <c r="AH1059" s="191"/>
      <c r="AI1059" s="260"/>
      <c r="AR1059" s="68"/>
      <c r="AS1059" s="68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5"/>
      <c r="BL1059" s="95"/>
      <c r="BM1059" s="95"/>
      <c r="BN1059" s="95"/>
      <c r="BO1059" s="95"/>
      <c r="BP1059" s="95"/>
      <c r="BQ1059" s="95"/>
      <c r="BR1059" s="95"/>
      <c r="BS1059" s="95"/>
      <c r="BT1059" s="95"/>
      <c r="BU1059" s="95"/>
      <c r="BV1059" s="95"/>
      <c r="BW1059" s="95"/>
      <c r="BX1059" s="95"/>
      <c r="BY1059" s="95"/>
      <c r="BZ1059" s="95"/>
      <c r="CD1059" s="95"/>
      <c r="CE1059" s="95"/>
      <c r="CF1059" s="95"/>
    </row>
    <row r="1060" spans="1:84" s="43" customFormat="1" x14ac:dyDescent="0.25">
      <c r="A1060" s="152"/>
      <c r="B1060" s="152"/>
      <c r="C1060" s="152"/>
      <c r="D1060" s="152"/>
      <c r="E1060" s="152"/>
      <c r="F1060" s="62"/>
      <c r="G1060" s="62"/>
      <c r="I1060" s="152"/>
      <c r="K1060" s="152"/>
      <c r="L1060" s="152"/>
      <c r="M1060" s="152"/>
      <c r="N1060" s="152"/>
      <c r="O1060" s="63"/>
      <c r="P1060" s="152"/>
      <c r="Q1060" s="152"/>
      <c r="S1060" s="205"/>
      <c r="T1060" s="205"/>
      <c r="U1060" s="205"/>
      <c r="V1060" s="39"/>
      <c r="W1060" s="39"/>
      <c r="X1060" s="39"/>
      <c r="Y1060" s="39"/>
      <c r="AD1060" s="191"/>
      <c r="AE1060" s="191"/>
      <c r="AF1060" s="260"/>
      <c r="AG1060" s="191"/>
      <c r="AH1060" s="191"/>
      <c r="AI1060" s="260"/>
      <c r="AR1060" s="68"/>
      <c r="AS1060" s="68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5"/>
      <c r="BL1060" s="95"/>
      <c r="BM1060" s="95"/>
      <c r="BN1060" s="95"/>
      <c r="BO1060" s="95"/>
      <c r="BP1060" s="95"/>
      <c r="BQ1060" s="95"/>
      <c r="BR1060" s="95"/>
      <c r="BS1060" s="95"/>
      <c r="BT1060" s="95"/>
      <c r="BU1060" s="95"/>
      <c r="BV1060" s="95"/>
      <c r="BW1060" s="95"/>
      <c r="BX1060" s="95"/>
      <c r="BY1060" s="95"/>
      <c r="BZ1060" s="95"/>
      <c r="CD1060" s="95"/>
      <c r="CE1060" s="95"/>
      <c r="CF1060" s="95"/>
    </row>
    <row r="1061" spans="1:84" s="43" customFormat="1" x14ac:dyDescent="0.25">
      <c r="A1061" s="152"/>
      <c r="B1061" s="152"/>
      <c r="C1061" s="152"/>
      <c r="D1061" s="152"/>
      <c r="E1061" s="152"/>
      <c r="F1061" s="62"/>
      <c r="G1061" s="62"/>
      <c r="I1061" s="152"/>
      <c r="K1061" s="152"/>
      <c r="L1061" s="152"/>
      <c r="M1061" s="152"/>
      <c r="N1061" s="152"/>
      <c r="O1061" s="63"/>
      <c r="P1061" s="152"/>
      <c r="Q1061" s="152"/>
      <c r="S1061" s="205"/>
      <c r="T1061" s="205"/>
      <c r="U1061" s="205"/>
      <c r="V1061" s="39"/>
      <c r="W1061" s="39"/>
      <c r="X1061" s="39"/>
      <c r="Y1061" s="39"/>
      <c r="AD1061" s="191"/>
      <c r="AE1061" s="191"/>
      <c r="AF1061" s="260"/>
      <c r="AG1061" s="191"/>
      <c r="AH1061" s="191"/>
      <c r="AI1061" s="260"/>
      <c r="AR1061" s="68"/>
      <c r="AS1061" s="68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5"/>
      <c r="BL1061" s="95"/>
      <c r="BM1061" s="95"/>
      <c r="BN1061" s="95"/>
      <c r="BO1061" s="95"/>
      <c r="BP1061" s="95"/>
      <c r="BQ1061" s="95"/>
      <c r="BR1061" s="95"/>
      <c r="BS1061" s="95"/>
      <c r="BT1061" s="95"/>
      <c r="BU1061" s="95"/>
      <c r="BV1061" s="95"/>
      <c r="BW1061" s="95"/>
      <c r="BX1061" s="95"/>
      <c r="BY1061" s="95"/>
      <c r="BZ1061" s="95"/>
      <c r="CD1061" s="95"/>
      <c r="CE1061" s="95"/>
      <c r="CF1061" s="95"/>
    </row>
    <row r="1062" spans="1:84" s="43" customFormat="1" x14ac:dyDescent="0.25">
      <c r="A1062" s="152"/>
      <c r="B1062" s="152"/>
      <c r="C1062" s="152"/>
      <c r="D1062" s="152"/>
      <c r="E1062" s="152"/>
      <c r="F1062" s="62"/>
      <c r="G1062" s="62"/>
      <c r="I1062" s="152"/>
      <c r="K1062" s="152"/>
      <c r="L1062" s="152"/>
      <c r="M1062" s="152"/>
      <c r="N1062" s="152"/>
      <c r="O1062" s="63"/>
      <c r="P1062" s="152"/>
      <c r="Q1062" s="152"/>
      <c r="S1062" s="205"/>
      <c r="T1062" s="205"/>
      <c r="U1062" s="205"/>
      <c r="V1062" s="39"/>
      <c r="W1062" s="39"/>
      <c r="X1062" s="39"/>
      <c r="Y1062" s="39"/>
      <c r="AD1062" s="191"/>
      <c r="AE1062" s="191"/>
      <c r="AF1062" s="260"/>
      <c r="AG1062" s="191"/>
      <c r="AH1062" s="191"/>
      <c r="AI1062" s="260"/>
      <c r="AR1062" s="68"/>
      <c r="AS1062" s="68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5"/>
      <c r="BL1062" s="95"/>
      <c r="BM1062" s="95"/>
      <c r="BN1062" s="95"/>
      <c r="BO1062" s="95"/>
      <c r="BP1062" s="95"/>
      <c r="BQ1062" s="95"/>
      <c r="BR1062" s="95"/>
      <c r="BS1062" s="95"/>
      <c r="BT1062" s="95"/>
      <c r="BU1062" s="95"/>
      <c r="BV1062" s="95"/>
      <c r="BW1062" s="95"/>
      <c r="BX1062" s="95"/>
      <c r="BY1062" s="95"/>
      <c r="BZ1062" s="95"/>
      <c r="CD1062" s="95"/>
      <c r="CE1062" s="95"/>
      <c r="CF1062" s="95"/>
    </row>
    <row r="1063" spans="1:84" s="43" customFormat="1" x14ac:dyDescent="0.25">
      <c r="A1063" s="152"/>
      <c r="B1063" s="152"/>
      <c r="C1063" s="152"/>
      <c r="D1063" s="152"/>
      <c r="E1063" s="152"/>
      <c r="F1063" s="62"/>
      <c r="G1063" s="62"/>
      <c r="I1063" s="152"/>
      <c r="K1063" s="152"/>
      <c r="L1063" s="152"/>
      <c r="M1063" s="152"/>
      <c r="N1063" s="152"/>
      <c r="O1063" s="63"/>
      <c r="P1063" s="152"/>
      <c r="Q1063" s="152"/>
      <c r="S1063" s="205"/>
      <c r="T1063" s="205"/>
      <c r="U1063" s="205"/>
      <c r="V1063" s="39"/>
      <c r="W1063" s="39"/>
      <c r="X1063" s="39"/>
      <c r="Y1063" s="39"/>
      <c r="AD1063" s="191"/>
      <c r="AE1063" s="191"/>
      <c r="AF1063" s="260"/>
      <c r="AG1063" s="191"/>
      <c r="AH1063" s="191"/>
      <c r="AI1063" s="260"/>
      <c r="AR1063" s="68"/>
      <c r="AS1063" s="68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5"/>
      <c r="BL1063" s="95"/>
      <c r="BM1063" s="95"/>
      <c r="BN1063" s="95"/>
      <c r="BO1063" s="95"/>
      <c r="BP1063" s="95"/>
      <c r="BQ1063" s="95"/>
      <c r="BR1063" s="95"/>
      <c r="BS1063" s="95"/>
      <c r="BT1063" s="95"/>
      <c r="BU1063" s="95"/>
      <c r="BV1063" s="95"/>
      <c r="BW1063" s="95"/>
      <c r="BX1063" s="95"/>
      <c r="BY1063" s="95"/>
      <c r="BZ1063" s="95"/>
      <c r="CD1063" s="95"/>
      <c r="CE1063" s="95"/>
      <c r="CF1063" s="95"/>
    </row>
    <row r="1064" spans="1:84" s="43" customFormat="1" x14ac:dyDescent="0.25">
      <c r="A1064" s="152"/>
      <c r="B1064" s="152"/>
      <c r="C1064" s="152"/>
      <c r="D1064" s="152"/>
      <c r="E1064" s="152"/>
      <c r="F1064" s="62"/>
      <c r="G1064" s="62"/>
      <c r="I1064" s="152"/>
      <c r="K1064" s="152"/>
      <c r="L1064" s="152"/>
      <c r="M1064" s="152"/>
      <c r="N1064" s="152"/>
      <c r="O1064" s="63"/>
      <c r="P1064" s="152"/>
      <c r="Q1064" s="152"/>
      <c r="S1064" s="205"/>
      <c r="T1064" s="205"/>
      <c r="U1064" s="205"/>
      <c r="V1064" s="39"/>
      <c r="W1064" s="39"/>
      <c r="X1064" s="39"/>
      <c r="Y1064" s="39"/>
      <c r="AD1064" s="191"/>
      <c r="AE1064" s="191"/>
      <c r="AF1064" s="260"/>
      <c r="AG1064" s="191"/>
      <c r="AH1064" s="191"/>
      <c r="AI1064" s="260"/>
      <c r="AR1064" s="68"/>
      <c r="AS1064" s="68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5"/>
      <c r="BL1064" s="95"/>
      <c r="BM1064" s="95"/>
      <c r="BN1064" s="95"/>
      <c r="BO1064" s="95"/>
      <c r="BP1064" s="95"/>
      <c r="BQ1064" s="95"/>
      <c r="BR1064" s="95"/>
      <c r="BS1064" s="95"/>
      <c r="BT1064" s="95"/>
      <c r="BU1064" s="95"/>
      <c r="BV1064" s="95"/>
      <c r="BW1064" s="95"/>
      <c r="BX1064" s="95"/>
      <c r="BY1064" s="95"/>
      <c r="BZ1064" s="95"/>
      <c r="CD1064" s="95"/>
      <c r="CE1064" s="95"/>
      <c r="CF1064" s="95"/>
    </row>
    <row r="1065" spans="1:84" s="43" customFormat="1" x14ac:dyDescent="0.25">
      <c r="A1065" s="152"/>
      <c r="B1065" s="152"/>
      <c r="C1065" s="152"/>
      <c r="D1065" s="152"/>
      <c r="E1065" s="152"/>
      <c r="F1065" s="62"/>
      <c r="G1065" s="62"/>
      <c r="I1065" s="152"/>
      <c r="K1065" s="152"/>
      <c r="L1065" s="152"/>
      <c r="M1065" s="152"/>
      <c r="N1065" s="152"/>
      <c r="O1065" s="63"/>
      <c r="P1065" s="152"/>
      <c r="Q1065" s="152"/>
      <c r="S1065" s="205"/>
      <c r="T1065" s="205"/>
      <c r="U1065" s="205"/>
      <c r="V1065" s="39"/>
      <c r="W1065" s="39"/>
      <c r="X1065" s="39"/>
      <c r="Y1065" s="39"/>
      <c r="AD1065" s="191"/>
      <c r="AE1065" s="191"/>
      <c r="AF1065" s="260"/>
      <c r="AG1065" s="191"/>
      <c r="AH1065" s="191"/>
      <c r="AI1065" s="260"/>
      <c r="AR1065" s="68"/>
      <c r="AS1065" s="68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5"/>
      <c r="BL1065" s="95"/>
      <c r="BM1065" s="95"/>
      <c r="BN1065" s="95"/>
      <c r="BO1065" s="95"/>
      <c r="BP1065" s="95"/>
      <c r="BQ1065" s="95"/>
      <c r="BR1065" s="95"/>
      <c r="BS1065" s="95"/>
      <c r="BT1065" s="95"/>
      <c r="BU1065" s="95"/>
      <c r="BV1065" s="95"/>
      <c r="BW1065" s="95"/>
      <c r="BX1065" s="95"/>
      <c r="BY1065" s="95"/>
      <c r="BZ1065" s="95"/>
      <c r="CD1065" s="95"/>
      <c r="CE1065" s="95"/>
      <c r="CF1065" s="95"/>
    </row>
    <row r="1066" spans="1:84" s="43" customFormat="1" x14ac:dyDescent="0.25">
      <c r="A1066" s="152"/>
      <c r="B1066" s="152"/>
      <c r="C1066" s="152"/>
      <c r="D1066" s="152"/>
      <c r="E1066" s="152"/>
      <c r="F1066" s="62"/>
      <c r="G1066" s="62"/>
      <c r="I1066" s="152"/>
      <c r="K1066" s="152"/>
      <c r="L1066" s="152"/>
      <c r="M1066" s="152"/>
      <c r="N1066" s="152"/>
      <c r="O1066" s="63"/>
      <c r="P1066" s="152"/>
      <c r="Q1066" s="152"/>
      <c r="S1066" s="205"/>
      <c r="T1066" s="205"/>
      <c r="U1066" s="205"/>
      <c r="V1066" s="39"/>
      <c r="W1066" s="39"/>
      <c r="X1066" s="39"/>
      <c r="Y1066" s="39"/>
      <c r="AD1066" s="191"/>
      <c r="AE1066" s="191"/>
      <c r="AF1066" s="260"/>
      <c r="AG1066" s="191"/>
      <c r="AH1066" s="191"/>
      <c r="AI1066" s="260"/>
      <c r="AR1066" s="68"/>
      <c r="AS1066" s="68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5"/>
      <c r="BL1066" s="95"/>
      <c r="BM1066" s="95"/>
      <c r="BN1066" s="95"/>
      <c r="BO1066" s="95"/>
      <c r="BP1066" s="95"/>
      <c r="BQ1066" s="95"/>
      <c r="BR1066" s="95"/>
      <c r="BS1066" s="95"/>
      <c r="BT1066" s="95"/>
      <c r="BU1066" s="95"/>
      <c r="BV1066" s="95"/>
      <c r="BW1066" s="95"/>
      <c r="BX1066" s="95"/>
      <c r="BY1066" s="95"/>
      <c r="BZ1066" s="95"/>
      <c r="CD1066" s="95"/>
      <c r="CE1066" s="95"/>
      <c r="CF1066" s="95"/>
    </row>
    <row r="1067" spans="1:84" s="43" customFormat="1" x14ac:dyDescent="0.25">
      <c r="A1067" s="152"/>
      <c r="B1067" s="152"/>
      <c r="C1067" s="152"/>
      <c r="D1067" s="152"/>
      <c r="E1067" s="152"/>
      <c r="F1067" s="62"/>
      <c r="G1067" s="62"/>
      <c r="I1067" s="152"/>
      <c r="K1067" s="152"/>
      <c r="L1067" s="152"/>
      <c r="M1067" s="152"/>
      <c r="N1067" s="152"/>
      <c r="O1067" s="63"/>
      <c r="P1067" s="152"/>
      <c r="Q1067" s="152"/>
      <c r="S1067" s="205"/>
      <c r="T1067" s="205"/>
      <c r="U1067" s="205"/>
      <c r="V1067" s="39"/>
      <c r="W1067" s="39"/>
      <c r="X1067" s="39"/>
      <c r="Y1067" s="39"/>
      <c r="AD1067" s="191"/>
      <c r="AE1067" s="191"/>
      <c r="AF1067" s="260"/>
      <c r="AG1067" s="191"/>
      <c r="AH1067" s="191"/>
      <c r="AI1067" s="260"/>
      <c r="AR1067" s="68"/>
      <c r="AS1067" s="68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5"/>
      <c r="BL1067" s="95"/>
      <c r="BM1067" s="95"/>
      <c r="BN1067" s="95"/>
      <c r="BO1067" s="95"/>
      <c r="BP1067" s="95"/>
      <c r="BQ1067" s="95"/>
      <c r="BR1067" s="95"/>
      <c r="BS1067" s="95"/>
      <c r="BT1067" s="95"/>
      <c r="BU1067" s="95"/>
      <c r="BV1067" s="95"/>
      <c r="BW1067" s="95"/>
      <c r="BX1067" s="95"/>
      <c r="BY1067" s="95"/>
      <c r="BZ1067" s="95"/>
      <c r="CD1067" s="95"/>
      <c r="CE1067" s="95"/>
      <c r="CF1067" s="95"/>
    </row>
    <row r="1068" spans="1:84" s="43" customFormat="1" x14ac:dyDescent="0.25">
      <c r="A1068" s="152"/>
      <c r="B1068" s="152"/>
      <c r="C1068" s="152"/>
      <c r="D1068" s="152"/>
      <c r="E1068" s="152"/>
      <c r="F1068" s="62"/>
      <c r="G1068" s="62"/>
      <c r="I1068" s="152"/>
      <c r="K1068" s="152"/>
      <c r="L1068" s="152"/>
      <c r="M1068" s="152"/>
      <c r="N1068" s="152"/>
      <c r="O1068" s="63"/>
      <c r="P1068" s="152"/>
      <c r="Q1068" s="152"/>
      <c r="S1068" s="205"/>
      <c r="T1068" s="205"/>
      <c r="U1068" s="205"/>
      <c r="V1068" s="39"/>
      <c r="W1068" s="39"/>
      <c r="X1068" s="39"/>
      <c r="Y1068" s="39"/>
      <c r="AD1068" s="191"/>
      <c r="AE1068" s="191"/>
      <c r="AF1068" s="260"/>
      <c r="AG1068" s="191"/>
      <c r="AH1068" s="191"/>
      <c r="AI1068" s="260"/>
      <c r="AR1068" s="68"/>
      <c r="AS1068" s="68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5"/>
      <c r="BL1068" s="95"/>
      <c r="BM1068" s="95"/>
      <c r="BN1068" s="95"/>
      <c r="BO1068" s="95"/>
      <c r="BP1068" s="95"/>
      <c r="BQ1068" s="95"/>
      <c r="BR1068" s="95"/>
      <c r="BS1068" s="95"/>
      <c r="BT1068" s="95"/>
      <c r="BU1068" s="95"/>
      <c r="BV1068" s="95"/>
      <c r="BW1068" s="95"/>
      <c r="BX1068" s="95"/>
      <c r="BY1068" s="95"/>
      <c r="BZ1068" s="95"/>
      <c r="CD1068" s="95"/>
      <c r="CE1068" s="95"/>
      <c r="CF1068" s="95"/>
    </row>
    <row r="1069" spans="1:84" s="43" customFormat="1" x14ac:dyDescent="0.25">
      <c r="A1069" s="152"/>
      <c r="B1069" s="152"/>
      <c r="C1069" s="152"/>
      <c r="D1069" s="152"/>
      <c r="E1069" s="152"/>
      <c r="F1069" s="62"/>
      <c r="G1069" s="62"/>
      <c r="I1069" s="152"/>
      <c r="K1069" s="152"/>
      <c r="L1069" s="152"/>
      <c r="M1069" s="152"/>
      <c r="N1069" s="152"/>
      <c r="O1069" s="63"/>
      <c r="P1069" s="152"/>
      <c r="Q1069" s="152"/>
      <c r="S1069" s="205"/>
      <c r="T1069" s="205"/>
      <c r="U1069" s="205"/>
      <c r="V1069" s="39"/>
      <c r="W1069" s="39"/>
      <c r="X1069" s="39"/>
      <c r="Y1069" s="39"/>
      <c r="AD1069" s="191"/>
      <c r="AE1069" s="191"/>
      <c r="AF1069" s="260"/>
      <c r="AG1069" s="191"/>
      <c r="AH1069" s="191"/>
      <c r="AI1069" s="260"/>
      <c r="AR1069" s="68"/>
      <c r="AS1069" s="68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5"/>
      <c r="BL1069" s="95"/>
      <c r="BM1069" s="95"/>
      <c r="BN1069" s="95"/>
      <c r="BO1069" s="95"/>
      <c r="BP1069" s="95"/>
      <c r="BQ1069" s="95"/>
      <c r="BR1069" s="95"/>
      <c r="BS1069" s="95"/>
      <c r="BT1069" s="95"/>
      <c r="BU1069" s="95"/>
      <c r="BV1069" s="95"/>
      <c r="BW1069" s="95"/>
      <c r="BX1069" s="95"/>
      <c r="BY1069" s="95"/>
      <c r="BZ1069" s="95"/>
      <c r="CD1069" s="95"/>
      <c r="CE1069" s="95"/>
      <c r="CF1069" s="95"/>
    </row>
    <row r="1070" spans="1:84" s="43" customFormat="1" x14ac:dyDescent="0.25">
      <c r="A1070" s="152"/>
      <c r="B1070" s="152"/>
      <c r="C1070" s="152"/>
      <c r="D1070" s="152"/>
      <c r="E1070" s="152"/>
      <c r="F1070" s="62"/>
      <c r="G1070" s="62"/>
      <c r="I1070" s="152"/>
      <c r="K1070" s="152"/>
      <c r="L1070" s="152"/>
      <c r="M1070" s="152"/>
      <c r="N1070" s="152"/>
      <c r="O1070" s="63"/>
      <c r="P1070" s="152"/>
      <c r="Q1070" s="152"/>
      <c r="S1070" s="205"/>
      <c r="T1070" s="205"/>
      <c r="U1070" s="205"/>
      <c r="V1070" s="39"/>
      <c r="W1070" s="39"/>
      <c r="X1070" s="39"/>
      <c r="Y1070" s="39"/>
      <c r="AD1070" s="191"/>
      <c r="AE1070" s="191"/>
      <c r="AF1070" s="260"/>
      <c r="AG1070" s="191"/>
      <c r="AH1070" s="191"/>
      <c r="AI1070" s="260"/>
      <c r="AR1070" s="68"/>
      <c r="AS1070" s="68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5"/>
      <c r="BL1070" s="95"/>
      <c r="BM1070" s="95"/>
      <c r="BN1070" s="95"/>
      <c r="BO1070" s="95"/>
      <c r="BP1070" s="95"/>
      <c r="BQ1070" s="95"/>
      <c r="BR1070" s="95"/>
      <c r="BS1070" s="95"/>
      <c r="BT1070" s="95"/>
      <c r="BU1070" s="95"/>
      <c r="BV1070" s="95"/>
      <c r="BW1070" s="95"/>
      <c r="BX1070" s="95"/>
      <c r="BY1070" s="95"/>
      <c r="BZ1070" s="95"/>
      <c r="CD1070" s="95"/>
      <c r="CE1070" s="95"/>
      <c r="CF1070" s="95"/>
    </row>
    <row r="1071" spans="1:84" s="43" customFormat="1" x14ac:dyDescent="0.25">
      <c r="A1071" s="152"/>
      <c r="B1071" s="152"/>
      <c r="C1071" s="152"/>
      <c r="D1071" s="152"/>
      <c r="E1071" s="152"/>
      <c r="F1071" s="62"/>
      <c r="G1071" s="62"/>
      <c r="I1071" s="152"/>
      <c r="K1071" s="152"/>
      <c r="L1071" s="152"/>
      <c r="M1071" s="152"/>
      <c r="N1071" s="152"/>
      <c r="O1071" s="63"/>
      <c r="P1071" s="152"/>
      <c r="Q1071" s="152"/>
      <c r="S1071" s="205"/>
      <c r="T1071" s="205"/>
      <c r="U1071" s="205"/>
      <c r="V1071" s="39"/>
      <c r="W1071" s="39"/>
      <c r="X1071" s="39"/>
      <c r="Y1071" s="39"/>
      <c r="AD1071" s="191"/>
      <c r="AE1071" s="191"/>
      <c r="AF1071" s="260"/>
      <c r="AG1071" s="191"/>
      <c r="AH1071" s="191"/>
      <c r="AI1071" s="260"/>
      <c r="AR1071" s="68"/>
      <c r="AS1071" s="68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5"/>
      <c r="BL1071" s="95"/>
      <c r="BM1071" s="95"/>
      <c r="BN1071" s="95"/>
      <c r="BO1071" s="95"/>
      <c r="BP1071" s="95"/>
      <c r="BQ1071" s="95"/>
      <c r="BR1071" s="95"/>
      <c r="BS1071" s="95"/>
      <c r="BT1071" s="95"/>
      <c r="BU1071" s="95"/>
      <c r="BV1071" s="95"/>
      <c r="BW1071" s="95"/>
      <c r="BX1071" s="95"/>
      <c r="BY1071" s="95"/>
      <c r="BZ1071" s="95"/>
      <c r="CD1071" s="95"/>
      <c r="CE1071" s="95"/>
      <c r="CF1071" s="95"/>
    </row>
    <row r="1072" spans="1:84" s="43" customFormat="1" x14ac:dyDescent="0.25">
      <c r="A1072" s="152"/>
      <c r="B1072" s="152"/>
      <c r="C1072" s="152"/>
      <c r="D1072" s="152"/>
      <c r="E1072" s="152"/>
      <c r="F1072" s="62"/>
      <c r="G1072" s="62"/>
      <c r="I1072" s="152"/>
      <c r="K1072" s="152"/>
      <c r="L1072" s="152"/>
      <c r="M1072" s="152"/>
      <c r="N1072" s="152"/>
      <c r="O1072" s="63"/>
      <c r="P1072" s="152"/>
      <c r="Q1072" s="152"/>
      <c r="S1072" s="205"/>
      <c r="T1072" s="205"/>
      <c r="U1072" s="205"/>
      <c r="V1072" s="39"/>
      <c r="W1072" s="39"/>
      <c r="X1072" s="39"/>
      <c r="Y1072" s="39"/>
      <c r="AD1072" s="191"/>
      <c r="AE1072" s="191"/>
      <c r="AF1072" s="260"/>
      <c r="AG1072" s="191"/>
      <c r="AH1072" s="191"/>
      <c r="AI1072" s="260"/>
      <c r="AR1072" s="68"/>
      <c r="AS1072" s="68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5"/>
      <c r="BL1072" s="95"/>
      <c r="BM1072" s="95"/>
      <c r="BN1072" s="95"/>
      <c r="BO1072" s="95"/>
      <c r="BP1072" s="95"/>
      <c r="BQ1072" s="95"/>
      <c r="BR1072" s="95"/>
      <c r="BS1072" s="95"/>
      <c r="BT1072" s="95"/>
      <c r="BU1072" s="95"/>
      <c r="BV1072" s="95"/>
      <c r="BW1072" s="95"/>
      <c r="BX1072" s="95"/>
      <c r="BY1072" s="95"/>
      <c r="BZ1072" s="95"/>
      <c r="CD1072" s="95"/>
      <c r="CE1072" s="95"/>
      <c r="CF1072" s="95"/>
    </row>
    <row r="1073" spans="1:84" s="43" customFormat="1" x14ac:dyDescent="0.25">
      <c r="A1073" s="152"/>
      <c r="B1073" s="152"/>
      <c r="C1073" s="152"/>
      <c r="D1073" s="152"/>
      <c r="E1073" s="152"/>
      <c r="F1073" s="62"/>
      <c r="G1073" s="62"/>
      <c r="I1073" s="152"/>
      <c r="K1073" s="152"/>
      <c r="L1073" s="152"/>
      <c r="M1073" s="152"/>
      <c r="N1073" s="152"/>
      <c r="O1073" s="63"/>
      <c r="P1073" s="152"/>
      <c r="Q1073" s="152"/>
      <c r="S1073" s="205"/>
      <c r="T1073" s="205"/>
      <c r="U1073" s="205"/>
      <c r="V1073" s="39"/>
      <c r="W1073" s="39"/>
      <c r="X1073" s="39"/>
      <c r="Y1073" s="39"/>
      <c r="AD1073" s="191"/>
      <c r="AE1073" s="191"/>
      <c r="AF1073" s="260"/>
      <c r="AG1073" s="191"/>
      <c r="AH1073" s="191"/>
      <c r="AI1073" s="260"/>
      <c r="AR1073" s="68"/>
      <c r="AS1073" s="68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5"/>
      <c r="BL1073" s="95"/>
      <c r="BM1073" s="95"/>
      <c r="BN1073" s="95"/>
      <c r="BO1073" s="95"/>
      <c r="BP1073" s="95"/>
      <c r="BQ1073" s="95"/>
      <c r="BR1073" s="95"/>
      <c r="BS1073" s="95"/>
      <c r="BT1073" s="95"/>
      <c r="BU1073" s="95"/>
      <c r="BV1073" s="95"/>
      <c r="BW1073" s="95"/>
      <c r="BX1073" s="95"/>
      <c r="BY1073" s="95"/>
      <c r="BZ1073" s="95"/>
      <c r="CD1073" s="95"/>
      <c r="CE1073" s="95"/>
      <c r="CF1073" s="95"/>
    </row>
    <row r="1074" spans="1:84" s="43" customFormat="1" x14ac:dyDescent="0.25">
      <c r="A1074" s="152"/>
      <c r="B1074" s="152"/>
      <c r="C1074" s="152"/>
      <c r="D1074" s="152"/>
      <c r="E1074" s="152"/>
      <c r="F1074" s="62"/>
      <c r="G1074" s="62"/>
      <c r="I1074" s="152"/>
      <c r="K1074" s="152"/>
      <c r="L1074" s="152"/>
      <c r="M1074" s="152"/>
      <c r="N1074" s="152"/>
      <c r="O1074" s="63"/>
      <c r="P1074" s="152"/>
      <c r="Q1074" s="152"/>
      <c r="S1074" s="205"/>
      <c r="T1074" s="205"/>
      <c r="U1074" s="205"/>
      <c r="V1074" s="39"/>
      <c r="W1074" s="39"/>
      <c r="X1074" s="39"/>
      <c r="Y1074" s="39"/>
      <c r="AD1074" s="191"/>
      <c r="AE1074" s="191"/>
      <c r="AF1074" s="260"/>
      <c r="AG1074" s="191"/>
      <c r="AH1074" s="191"/>
      <c r="AI1074" s="260"/>
      <c r="AR1074" s="68"/>
      <c r="AS1074" s="68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5"/>
      <c r="BL1074" s="95"/>
      <c r="BM1074" s="95"/>
      <c r="BN1074" s="95"/>
      <c r="BO1074" s="95"/>
      <c r="BP1074" s="95"/>
      <c r="BQ1074" s="95"/>
      <c r="BR1074" s="95"/>
      <c r="BS1074" s="95"/>
      <c r="BT1074" s="95"/>
      <c r="BU1074" s="95"/>
      <c r="BV1074" s="95"/>
      <c r="BW1074" s="95"/>
      <c r="BX1074" s="95"/>
      <c r="BY1074" s="95"/>
      <c r="BZ1074" s="95"/>
      <c r="CD1074" s="95"/>
      <c r="CE1074" s="95"/>
      <c r="CF1074" s="95"/>
    </row>
    <row r="1075" spans="1:84" s="43" customFormat="1" x14ac:dyDescent="0.25">
      <c r="A1075" s="152"/>
      <c r="B1075" s="152"/>
      <c r="C1075" s="152"/>
      <c r="D1075" s="152"/>
      <c r="E1075" s="152"/>
      <c r="F1075" s="62"/>
      <c r="G1075" s="62"/>
      <c r="I1075" s="152"/>
      <c r="K1075" s="152"/>
      <c r="L1075" s="152"/>
      <c r="M1075" s="152"/>
      <c r="N1075" s="152"/>
      <c r="O1075" s="63"/>
      <c r="P1075" s="152"/>
      <c r="Q1075" s="152"/>
      <c r="S1075" s="205"/>
      <c r="T1075" s="205"/>
      <c r="U1075" s="205"/>
      <c r="V1075" s="39"/>
      <c r="W1075" s="39"/>
      <c r="X1075" s="39"/>
      <c r="Y1075" s="39"/>
      <c r="AD1075" s="191"/>
      <c r="AE1075" s="191"/>
      <c r="AF1075" s="260"/>
      <c r="AG1075" s="191"/>
      <c r="AH1075" s="191"/>
      <c r="AI1075" s="260"/>
      <c r="AR1075" s="68"/>
      <c r="AS1075" s="68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5"/>
      <c r="BL1075" s="95"/>
      <c r="BM1075" s="95"/>
      <c r="BN1075" s="95"/>
      <c r="BO1075" s="95"/>
      <c r="BP1075" s="95"/>
      <c r="BQ1075" s="95"/>
      <c r="BR1075" s="95"/>
      <c r="BS1075" s="95"/>
      <c r="BT1075" s="95"/>
      <c r="BU1075" s="95"/>
      <c r="BV1075" s="95"/>
      <c r="BW1075" s="95"/>
      <c r="BX1075" s="95"/>
      <c r="BY1075" s="95"/>
      <c r="BZ1075" s="95"/>
      <c r="CD1075" s="95"/>
      <c r="CE1075" s="95"/>
      <c r="CF1075" s="95"/>
    </row>
    <row r="1076" spans="1:84" s="43" customFormat="1" x14ac:dyDescent="0.25">
      <c r="A1076" s="152"/>
      <c r="B1076" s="152"/>
      <c r="C1076" s="152"/>
      <c r="D1076" s="152"/>
      <c r="E1076" s="152"/>
      <c r="F1076" s="62"/>
      <c r="G1076" s="62"/>
      <c r="I1076" s="152"/>
      <c r="K1076" s="152"/>
      <c r="L1076" s="152"/>
      <c r="M1076" s="152"/>
      <c r="N1076" s="152"/>
      <c r="O1076" s="63"/>
      <c r="P1076" s="152"/>
      <c r="Q1076" s="152"/>
      <c r="S1076" s="205"/>
      <c r="T1076" s="205"/>
      <c r="U1076" s="205"/>
      <c r="V1076" s="39"/>
      <c r="W1076" s="39"/>
      <c r="X1076" s="39"/>
      <c r="Y1076" s="39"/>
      <c r="AD1076" s="191"/>
      <c r="AE1076" s="191"/>
      <c r="AF1076" s="260"/>
      <c r="AG1076" s="191"/>
      <c r="AH1076" s="191"/>
      <c r="AI1076" s="260"/>
      <c r="AR1076" s="68"/>
      <c r="AS1076" s="68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5"/>
      <c r="BL1076" s="95"/>
      <c r="BM1076" s="95"/>
      <c r="BN1076" s="95"/>
      <c r="BO1076" s="95"/>
      <c r="BP1076" s="95"/>
      <c r="BQ1076" s="95"/>
      <c r="BR1076" s="95"/>
      <c r="BS1076" s="95"/>
      <c r="BT1076" s="95"/>
      <c r="BU1076" s="95"/>
      <c r="BV1076" s="95"/>
      <c r="BW1076" s="95"/>
      <c r="BX1076" s="95"/>
      <c r="BY1076" s="95"/>
      <c r="BZ1076" s="95"/>
      <c r="CD1076" s="95"/>
      <c r="CE1076" s="95"/>
      <c r="CF1076" s="95"/>
    </row>
    <row r="1077" spans="1:84" s="43" customFormat="1" x14ac:dyDescent="0.25">
      <c r="A1077" s="152"/>
      <c r="B1077" s="152"/>
      <c r="C1077" s="152"/>
      <c r="D1077" s="152"/>
      <c r="E1077" s="152"/>
      <c r="F1077" s="62"/>
      <c r="G1077" s="62"/>
      <c r="I1077" s="152"/>
      <c r="K1077" s="152"/>
      <c r="L1077" s="152"/>
      <c r="M1077" s="152"/>
      <c r="N1077" s="152"/>
      <c r="O1077" s="63"/>
      <c r="P1077" s="152"/>
      <c r="Q1077" s="152"/>
      <c r="S1077" s="205"/>
      <c r="T1077" s="205"/>
      <c r="U1077" s="205"/>
      <c r="V1077" s="39"/>
      <c r="W1077" s="39"/>
      <c r="X1077" s="39"/>
      <c r="Y1077" s="39"/>
      <c r="AD1077" s="191"/>
      <c r="AE1077" s="191"/>
      <c r="AF1077" s="260"/>
      <c r="AG1077" s="191"/>
      <c r="AH1077" s="191"/>
      <c r="AI1077" s="260"/>
      <c r="AR1077" s="68"/>
      <c r="AS1077" s="68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5"/>
      <c r="BL1077" s="95"/>
      <c r="BM1077" s="95"/>
      <c r="BN1077" s="95"/>
      <c r="BO1077" s="95"/>
      <c r="BP1077" s="95"/>
      <c r="BQ1077" s="95"/>
      <c r="BR1077" s="95"/>
      <c r="BS1077" s="95"/>
      <c r="BT1077" s="95"/>
      <c r="BU1077" s="95"/>
      <c r="BV1077" s="95"/>
      <c r="BW1077" s="95"/>
      <c r="BX1077" s="95"/>
      <c r="BY1077" s="95"/>
      <c r="BZ1077" s="95"/>
      <c r="CD1077" s="95"/>
      <c r="CE1077" s="95"/>
      <c r="CF1077" s="95"/>
    </row>
    <row r="1078" spans="1:84" s="43" customFormat="1" x14ac:dyDescent="0.25">
      <c r="A1078" s="152"/>
      <c r="B1078" s="152"/>
      <c r="C1078" s="152"/>
      <c r="D1078" s="152"/>
      <c r="E1078" s="152"/>
      <c r="F1078" s="62"/>
      <c r="G1078" s="62"/>
      <c r="I1078" s="152"/>
      <c r="K1078" s="152"/>
      <c r="L1078" s="152"/>
      <c r="M1078" s="152"/>
      <c r="N1078" s="152"/>
      <c r="O1078" s="63"/>
      <c r="P1078" s="152"/>
      <c r="Q1078" s="152"/>
      <c r="S1078" s="205"/>
      <c r="T1078" s="205"/>
      <c r="U1078" s="205"/>
      <c r="V1078" s="39"/>
      <c r="W1078" s="39"/>
      <c r="X1078" s="39"/>
      <c r="Y1078" s="39"/>
      <c r="AD1078" s="191"/>
      <c r="AE1078" s="191"/>
      <c r="AF1078" s="260"/>
      <c r="AG1078" s="191"/>
      <c r="AH1078" s="191"/>
      <c r="AI1078" s="260"/>
      <c r="AR1078" s="68"/>
      <c r="AS1078" s="68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5"/>
      <c r="BL1078" s="95"/>
      <c r="BM1078" s="95"/>
      <c r="BN1078" s="95"/>
      <c r="BO1078" s="95"/>
      <c r="BP1078" s="95"/>
      <c r="BQ1078" s="95"/>
      <c r="BR1078" s="95"/>
      <c r="BS1078" s="95"/>
      <c r="BT1078" s="95"/>
      <c r="BU1078" s="95"/>
      <c r="BV1078" s="95"/>
      <c r="BW1078" s="95"/>
      <c r="BX1078" s="95"/>
      <c r="BY1078" s="95"/>
      <c r="BZ1078" s="95"/>
      <c r="CD1078" s="95"/>
      <c r="CE1078" s="95"/>
      <c r="CF1078" s="95"/>
    </row>
    <row r="1079" spans="1:84" s="43" customFormat="1" x14ac:dyDescent="0.25">
      <c r="A1079" s="152"/>
      <c r="B1079" s="152"/>
      <c r="C1079" s="152"/>
      <c r="D1079" s="152"/>
      <c r="E1079" s="152"/>
      <c r="F1079" s="62"/>
      <c r="G1079" s="62"/>
      <c r="I1079" s="152"/>
      <c r="K1079" s="152"/>
      <c r="L1079" s="152"/>
      <c r="M1079" s="152"/>
      <c r="N1079" s="152"/>
      <c r="O1079" s="63"/>
      <c r="P1079" s="152"/>
      <c r="Q1079" s="152"/>
      <c r="S1079" s="205"/>
      <c r="T1079" s="205"/>
      <c r="U1079" s="205"/>
      <c r="V1079" s="39"/>
      <c r="W1079" s="39"/>
      <c r="X1079" s="39"/>
      <c r="Y1079" s="39"/>
      <c r="AD1079" s="191"/>
      <c r="AE1079" s="191"/>
      <c r="AF1079" s="260"/>
      <c r="AG1079" s="191"/>
      <c r="AH1079" s="191"/>
      <c r="AI1079" s="260"/>
      <c r="AR1079" s="68"/>
      <c r="AS1079" s="68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5"/>
      <c r="BL1079" s="95"/>
      <c r="BM1079" s="95"/>
      <c r="BN1079" s="95"/>
      <c r="BO1079" s="95"/>
      <c r="BP1079" s="95"/>
      <c r="BQ1079" s="95"/>
      <c r="BR1079" s="95"/>
      <c r="BS1079" s="95"/>
      <c r="BT1079" s="95"/>
      <c r="BU1079" s="95"/>
      <c r="BV1079" s="95"/>
      <c r="BW1079" s="95"/>
      <c r="BX1079" s="95"/>
      <c r="BY1079" s="95"/>
      <c r="BZ1079" s="95"/>
      <c r="CD1079" s="95"/>
      <c r="CE1079" s="95"/>
      <c r="CF1079" s="95"/>
    </row>
    <row r="1080" spans="1:84" s="43" customFormat="1" x14ac:dyDescent="0.25">
      <c r="A1080" s="152"/>
      <c r="B1080" s="152"/>
      <c r="C1080" s="152"/>
      <c r="D1080" s="152"/>
      <c r="E1080" s="152"/>
      <c r="F1080" s="62"/>
      <c r="G1080" s="62"/>
      <c r="I1080" s="152"/>
      <c r="K1080" s="152"/>
      <c r="L1080" s="152"/>
      <c r="M1080" s="152"/>
      <c r="N1080" s="152"/>
      <c r="O1080" s="63"/>
      <c r="P1080" s="152"/>
      <c r="Q1080" s="152"/>
      <c r="S1080" s="205"/>
      <c r="T1080" s="205"/>
      <c r="U1080" s="205"/>
      <c r="V1080" s="39"/>
      <c r="W1080" s="39"/>
      <c r="X1080" s="39"/>
      <c r="Y1080" s="39"/>
      <c r="AD1080" s="191"/>
      <c r="AE1080" s="191"/>
      <c r="AF1080" s="260"/>
      <c r="AG1080" s="191"/>
      <c r="AH1080" s="191"/>
      <c r="AI1080" s="260"/>
      <c r="AR1080" s="68"/>
      <c r="AS1080" s="68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5"/>
      <c r="BL1080" s="95"/>
      <c r="BM1080" s="95"/>
      <c r="BN1080" s="95"/>
      <c r="BO1080" s="95"/>
      <c r="BP1080" s="95"/>
      <c r="BQ1080" s="95"/>
      <c r="BR1080" s="95"/>
      <c r="BS1080" s="95"/>
      <c r="BT1080" s="95"/>
      <c r="BU1080" s="95"/>
      <c r="BV1080" s="95"/>
      <c r="BW1080" s="95"/>
      <c r="BX1080" s="95"/>
      <c r="BY1080" s="95"/>
      <c r="BZ1080" s="95"/>
      <c r="CD1080" s="95"/>
      <c r="CE1080" s="95"/>
      <c r="CF1080" s="95"/>
    </row>
    <row r="1081" spans="1:84" s="43" customFormat="1" x14ac:dyDescent="0.25">
      <c r="A1081" s="152"/>
      <c r="B1081" s="152"/>
      <c r="C1081" s="152"/>
      <c r="D1081" s="152"/>
      <c r="E1081" s="152"/>
      <c r="F1081" s="62"/>
      <c r="G1081" s="62"/>
      <c r="I1081" s="152"/>
      <c r="K1081" s="152"/>
      <c r="L1081" s="152"/>
      <c r="M1081" s="152"/>
      <c r="N1081" s="152"/>
      <c r="O1081" s="63"/>
      <c r="P1081" s="152"/>
      <c r="Q1081" s="152"/>
      <c r="S1081" s="205"/>
      <c r="T1081" s="205"/>
      <c r="U1081" s="205"/>
      <c r="V1081" s="39"/>
      <c r="W1081" s="39"/>
      <c r="X1081" s="39"/>
      <c r="Y1081" s="39"/>
      <c r="AD1081" s="191"/>
      <c r="AE1081" s="191"/>
      <c r="AF1081" s="260"/>
      <c r="AG1081" s="191"/>
      <c r="AH1081" s="191"/>
      <c r="AI1081" s="260"/>
      <c r="AR1081" s="68"/>
      <c r="AS1081" s="68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5"/>
      <c r="BL1081" s="95"/>
      <c r="BM1081" s="95"/>
      <c r="BN1081" s="95"/>
      <c r="BO1081" s="95"/>
      <c r="BP1081" s="95"/>
      <c r="BQ1081" s="95"/>
      <c r="BR1081" s="95"/>
      <c r="BS1081" s="95"/>
      <c r="BT1081" s="95"/>
      <c r="BU1081" s="95"/>
      <c r="BV1081" s="95"/>
      <c r="BW1081" s="95"/>
      <c r="BX1081" s="95"/>
      <c r="BY1081" s="95"/>
      <c r="BZ1081" s="95"/>
      <c r="CD1081" s="95"/>
      <c r="CE1081" s="95"/>
      <c r="CF1081" s="95"/>
    </row>
    <row r="1082" spans="1:84" s="43" customFormat="1" x14ac:dyDescent="0.25">
      <c r="A1082" s="152"/>
      <c r="B1082" s="152"/>
      <c r="C1082" s="152"/>
      <c r="D1082" s="152"/>
      <c r="E1082" s="152"/>
      <c r="F1082" s="62"/>
      <c r="G1082" s="62"/>
      <c r="I1082" s="152"/>
      <c r="K1082" s="152"/>
      <c r="L1082" s="152"/>
      <c r="M1082" s="152"/>
      <c r="N1082" s="152"/>
      <c r="O1082" s="63"/>
      <c r="P1082" s="152"/>
      <c r="Q1082" s="152"/>
      <c r="S1082" s="205"/>
      <c r="T1082" s="205"/>
      <c r="U1082" s="205"/>
      <c r="V1082" s="39"/>
      <c r="W1082" s="39"/>
      <c r="X1082" s="39"/>
      <c r="Y1082" s="39"/>
      <c r="AD1082" s="191"/>
      <c r="AE1082" s="191"/>
      <c r="AF1082" s="260"/>
      <c r="AG1082" s="191"/>
      <c r="AH1082" s="191"/>
      <c r="AI1082" s="260"/>
      <c r="AR1082" s="68"/>
      <c r="AS1082" s="68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5"/>
      <c r="BL1082" s="95"/>
      <c r="BM1082" s="95"/>
      <c r="BN1082" s="95"/>
      <c r="BO1082" s="95"/>
      <c r="BP1082" s="95"/>
      <c r="BQ1082" s="95"/>
      <c r="BR1082" s="95"/>
      <c r="BS1082" s="95"/>
      <c r="BT1082" s="95"/>
      <c r="BU1082" s="95"/>
      <c r="BV1082" s="95"/>
      <c r="BW1082" s="95"/>
      <c r="BX1082" s="95"/>
      <c r="BY1082" s="95"/>
      <c r="BZ1082" s="95"/>
      <c r="CD1082" s="95"/>
      <c r="CE1082" s="95"/>
      <c r="CF1082" s="95"/>
    </row>
    <row r="1083" spans="1:84" s="43" customFormat="1" x14ac:dyDescent="0.25">
      <c r="A1083" s="152"/>
      <c r="B1083" s="152"/>
      <c r="C1083" s="152"/>
      <c r="D1083" s="152"/>
      <c r="E1083" s="152"/>
      <c r="F1083" s="62"/>
      <c r="G1083" s="62"/>
      <c r="I1083" s="152"/>
      <c r="K1083" s="152"/>
      <c r="L1083" s="152"/>
      <c r="M1083" s="152"/>
      <c r="N1083" s="152"/>
      <c r="O1083" s="63"/>
      <c r="P1083" s="152"/>
      <c r="Q1083" s="152"/>
      <c r="S1083" s="205"/>
      <c r="T1083" s="205"/>
      <c r="U1083" s="205"/>
      <c r="V1083" s="39"/>
      <c r="W1083" s="39"/>
      <c r="X1083" s="39"/>
      <c r="Y1083" s="39"/>
      <c r="AD1083" s="191"/>
      <c r="AE1083" s="191"/>
      <c r="AF1083" s="260"/>
      <c r="AG1083" s="191"/>
      <c r="AH1083" s="191"/>
      <c r="AI1083" s="260"/>
      <c r="AR1083" s="68"/>
      <c r="AS1083" s="68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5"/>
      <c r="BL1083" s="95"/>
      <c r="BM1083" s="95"/>
      <c r="BN1083" s="95"/>
      <c r="BO1083" s="95"/>
      <c r="BP1083" s="95"/>
      <c r="BQ1083" s="95"/>
      <c r="BR1083" s="95"/>
      <c r="BS1083" s="95"/>
      <c r="BT1083" s="95"/>
      <c r="BU1083" s="95"/>
      <c r="BV1083" s="95"/>
      <c r="BW1083" s="95"/>
      <c r="BX1083" s="95"/>
      <c r="BY1083" s="95"/>
      <c r="BZ1083" s="95"/>
      <c r="CD1083" s="95"/>
      <c r="CE1083" s="95"/>
      <c r="CF1083" s="95"/>
    </row>
    <row r="1084" spans="1:84" s="43" customFormat="1" x14ac:dyDescent="0.25">
      <c r="A1084" s="152"/>
      <c r="B1084" s="152"/>
      <c r="C1084" s="152"/>
      <c r="D1084" s="152"/>
      <c r="E1084" s="152"/>
      <c r="F1084" s="62"/>
      <c r="G1084" s="62"/>
      <c r="I1084" s="152"/>
      <c r="K1084" s="152"/>
      <c r="L1084" s="152"/>
      <c r="M1084" s="152"/>
      <c r="N1084" s="152"/>
      <c r="O1084" s="63"/>
      <c r="P1084" s="152"/>
      <c r="Q1084" s="152"/>
      <c r="S1084" s="205"/>
      <c r="T1084" s="205"/>
      <c r="U1084" s="205"/>
      <c r="V1084" s="39"/>
      <c r="W1084" s="39"/>
      <c r="X1084" s="39"/>
      <c r="Y1084" s="39"/>
      <c r="AD1084" s="191"/>
      <c r="AE1084" s="191"/>
      <c r="AF1084" s="260"/>
      <c r="AG1084" s="191"/>
      <c r="AH1084" s="191"/>
      <c r="AI1084" s="260"/>
      <c r="AR1084" s="68"/>
      <c r="AS1084" s="68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5"/>
      <c r="BL1084" s="95"/>
      <c r="BM1084" s="95"/>
      <c r="BN1084" s="95"/>
      <c r="BO1084" s="95"/>
      <c r="BP1084" s="95"/>
      <c r="BQ1084" s="95"/>
      <c r="BR1084" s="95"/>
      <c r="BS1084" s="95"/>
      <c r="BT1084" s="95"/>
      <c r="BU1084" s="95"/>
      <c r="BV1084" s="95"/>
      <c r="BW1084" s="95"/>
      <c r="BX1084" s="95"/>
      <c r="BY1084" s="95"/>
      <c r="BZ1084" s="95"/>
      <c r="CD1084" s="95"/>
      <c r="CE1084" s="95"/>
      <c r="CF1084" s="95"/>
    </row>
    <row r="1085" spans="1:84" s="43" customFormat="1" x14ac:dyDescent="0.25">
      <c r="A1085" s="152"/>
      <c r="B1085" s="152"/>
      <c r="C1085" s="152"/>
      <c r="D1085" s="152"/>
      <c r="E1085" s="152"/>
      <c r="F1085" s="62"/>
      <c r="G1085" s="62"/>
      <c r="I1085" s="152"/>
      <c r="K1085" s="152"/>
      <c r="L1085" s="152"/>
      <c r="M1085" s="152"/>
      <c r="N1085" s="152"/>
      <c r="O1085" s="63"/>
      <c r="P1085" s="152"/>
      <c r="Q1085" s="152"/>
      <c r="S1085" s="205"/>
      <c r="T1085" s="205"/>
      <c r="U1085" s="205"/>
      <c r="V1085" s="39"/>
      <c r="W1085" s="39"/>
      <c r="X1085" s="39"/>
      <c r="Y1085" s="39"/>
      <c r="AD1085" s="191"/>
      <c r="AE1085" s="191"/>
      <c r="AF1085" s="260"/>
      <c r="AG1085" s="191"/>
      <c r="AH1085" s="191"/>
      <c r="AI1085" s="260"/>
      <c r="AR1085" s="68"/>
      <c r="AS1085" s="68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5"/>
      <c r="BL1085" s="95"/>
      <c r="BM1085" s="95"/>
      <c r="BN1085" s="95"/>
      <c r="BO1085" s="95"/>
      <c r="BP1085" s="95"/>
      <c r="BQ1085" s="95"/>
      <c r="BR1085" s="95"/>
      <c r="BS1085" s="95"/>
      <c r="BT1085" s="95"/>
      <c r="BU1085" s="95"/>
      <c r="BV1085" s="95"/>
      <c r="BW1085" s="95"/>
      <c r="BX1085" s="95"/>
      <c r="BY1085" s="95"/>
      <c r="BZ1085" s="95"/>
      <c r="CD1085" s="95"/>
      <c r="CE1085" s="95"/>
      <c r="CF1085" s="95"/>
    </row>
    <row r="1086" spans="1:84" s="43" customFormat="1" x14ac:dyDescent="0.25">
      <c r="A1086" s="152"/>
      <c r="B1086" s="152"/>
      <c r="C1086" s="152"/>
      <c r="D1086" s="152"/>
      <c r="E1086" s="152"/>
      <c r="F1086" s="62"/>
      <c r="G1086" s="62"/>
      <c r="I1086" s="152"/>
      <c r="K1086" s="152"/>
      <c r="L1086" s="152"/>
      <c r="M1086" s="152"/>
      <c r="N1086" s="152"/>
      <c r="O1086" s="63"/>
      <c r="P1086" s="152"/>
      <c r="Q1086" s="152"/>
      <c r="S1086" s="205"/>
      <c r="T1086" s="205"/>
      <c r="U1086" s="205"/>
      <c r="V1086" s="39"/>
      <c r="W1086" s="39"/>
      <c r="X1086" s="39"/>
      <c r="Y1086" s="39"/>
      <c r="AD1086" s="191"/>
      <c r="AE1086" s="191"/>
      <c r="AF1086" s="260"/>
      <c r="AG1086" s="191"/>
      <c r="AH1086" s="191"/>
      <c r="AI1086" s="260"/>
      <c r="AR1086" s="68"/>
      <c r="AS1086" s="68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5"/>
      <c r="BL1086" s="95"/>
      <c r="BM1086" s="95"/>
      <c r="BN1086" s="95"/>
      <c r="BO1086" s="95"/>
      <c r="BP1086" s="95"/>
      <c r="BQ1086" s="95"/>
      <c r="BR1086" s="95"/>
      <c r="BS1086" s="95"/>
      <c r="BT1086" s="95"/>
      <c r="BU1086" s="95"/>
      <c r="BV1086" s="95"/>
      <c r="BW1086" s="95"/>
      <c r="BX1086" s="95"/>
      <c r="BY1086" s="95"/>
      <c r="BZ1086" s="95"/>
      <c r="CD1086" s="95"/>
      <c r="CE1086" s="95"/>
      <c r="CF1086" s="95"/>
    </row>
    <row r="1087" spans="1:84" s="43" customFormat="1" x14ac:dyDescent="0.25">
      <c r="A1087" s="152"/>
      <c r="B1087" s="152"/>
      <c r="C1087" s="152"/>
      <c r="D1087" s="152"/>
      <c r="E1087" s="152"/>
      <c r="F1087" s="62"/>
      <c r="G1087" s="62"/>
      <c r="I1087" s="152"/>
      <c r="K1087" s="152"/>
      <c r="L1087" s="152"/>
      <c r="M1087" s="152"/>
      <c r="N1087" s="152"/>
      <c r="O1087" s="63"/>
      <c r="P1087" s="152"/>
      <c r="Q1087" s="152"/>
      <c r="S1087" s="205"/>
      <c r="T1087" s="205"/>
      <c r="U1087" s="205"/>
      <c r="V1087" s="39"/>
      <c r="W1087" s="39"/>
      <c r="X1087" s="39"/>
      <c r="Y1087" s="39"/>
      <c r="AD1087" s="191"/>
      <c r="AE1087" s="191"/>
      <c r="AF1087" s="260"/>
      <c r="AG1087" s="191"/>
      <c r="AH1087" s="191"/>
      <c r="AI1087" s="260"/>
      <c r="AR1087" s="68"/>
      <c r="AS1087" s="68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5"/>
      <c r="BL1087" s="95"/>
      <c r="BM1087" s="95"/>
      <c r="BN1087" s="95"/>
      <c r="BO1087" s="95"/>
      <c r="BP1087" s="95"/>
      <c r="BQ1087" s="95"/>
      <c r="BR1087" s="95"/>
      <c r="BS1087" s="95"/>
      <c r="BT1087" s="95"/>
      <c r="BU1087" s="95"/>
      <c r="BV1087" s="95"/>
      <c r="BW1087" s="95"/>
      <c r="BX1087" s="95"/>
      <c r="BY1087" s="95"/>
      <c r="BZ1087" s="95"/>
      <c r="CD1087" s="95"/>
      <c r="CE1087" s="95"/>
      <c r="CF1087" s="95"/>
    </row>
    <row r="1088" spans="1:84" s="43" customFormat="1" x14ac:dyDescent="0.25">
      <c r="A1088" s="152"/>
      <c r="B1088" s="152"/>
      <c r="C1088" s="152"/>
      <c r="D1088" s="152"/>
      <c r="E1088" s="152"/>
      <c r="F1088" s="62"/>
      <c r="G1088" s="62"/>
      <c r="I1088" s="152"/>
      <c r="K1088" s="152"/>
      <c r="L1088" s="152"/>
      <c r="M1088" s="152"/>
      <c r="N1088" s="152"/>
      <c r="O1088" s="63"/>
      <c r="P1088" s="152"/>
      <c r="Q1088" s="152"/>
      <c r="S1088" s="205"/>
      <c r="T1088" s="205"/>
      <c r="U1088" s="205"/>
      <c r="V1088" s="39"/>
      <c r="W1088" s="39"/>
      <c r="X1088" s="39"/>
      <c r="Y1088" s="39"/>
      <c r="AD1088" s="191"/>
      <c r="AE1088" s="191"/>
      <c r="AF1088" s="260"/>
      <c r="AG1088" s="191"/>
      <c r="AH1088" s="191"/>
      <c r="AI1088" s="260"/>
      <c r="AR1088" s="68"/>
      <c r="AS1088" s="68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5"/>
      <c r="BL1088" s="95"/>
      <c r="BM1088" s="95"/>
      <c r="BN1088" s="95"/>
      <c r="BO1088" s="95"/>
      <c r="BP1088" s="95"/>
      <c r="BQ1088" s="95"/>
      <c r="BR1088" s="95"/>
      <c r="BS1088" s="95"/>
      <c r="BT1088" s="95"/>
      <c r="BU1088" s="95"/>
      <c r="BV1088" s="95"/>
      <c r="BW1088" s="95"/>
      <c r="BX1088" s="95"/>
      <c r="BY1088" s="95"/>
      <c r="BZ1088" s="95"/>
      <c r="CD1088" s="95"/>
      <c r="CE1088" s="95"/>
      <c r="CF1088" s="95"/>
    </row>
    <row r="1089" spans="1:84" s="43" customFormat="1" x14ac:dyDescent="0.25">
      <c r="A1089" s="152"/>
      <c r="B1089" s="152"/>
      <c r="C1089" s="152"/>
      <c r="D1089" s="152"/>
      <c r="E1089" s="152"/>
      <c r="F1089" s="62"/>
      <c r="G1089" s="62"/>
      <c r="I1089" s="152"/>
      <c r="K1089" s="152"/>
      <c r="L1089" s="152"/>
      <c r="M1089" s="152"/>
      <c r="N1089" s="152"/>
      <c r="O1089" s="63"/>
      <c r="P1089" s="152"/>
      <c r="Q1089" s="152"/>
      <c r="S1089" s="205"/>
      <c r="T1089" s="205"/>
      <c r="U1089" s="205"/>
      <c r="V1089" s="39"/>
      <c r="W1089" s="39"/>
      <c r="X1089" s="39"/>
      <c r="Y1089" s="39"/>
      <c r="AD1089" s="191"/>
      <c r="AE1089" s="191"/>
      <c r="AF1089" s="260"/>
      <c r="AG1089" s="191"/>
      <c r="AH1089" s="191"/>
      <c r="AI1089" s="260"/>
      <c r="AR1089" s="68"/>
      <c r="AS1089" s="68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5"/>
      <c r="BL1089" s="95"/>
      <c r="BM1089" s="95"/>
      <c r="BN1089" s="95"/>
      <c r="BO1089" s="95"/>
      <c r="BP1089" s="95"/>
      <c r="BQ1089" s="95"/>
      <c r="BR1089" s="95"/>
      <c r="BS1089" s="95"/>
      <c r="BT1089" s="95"/>
      <c r="BU1089" s="95"/>
      <c r="BV1089" s="95"/>
      <c r="BW1089" s="95"/>
      <c r="BX1089" s="95"/>
      <c r="BY1089" s="95"/>
      <c r="BZ1089" s="95"/>
      <c r="CD1089" s="95"/>
      <c r="CE1089" s="95"/>
      <c r="CF1089" s="95"/>
    </row>
    <row r="1090" spans="1:84" s="43" customFormat="1" x14ac:dyDescent="0.25">
      <c r="A1090" s="152"/>
      <c r="B1090" s="152"/>
      <c r="C1090" s="152"/>
      <c r="D1090" s="152"/>
      <c r="E1090" s="152"/>
      <c r="F1090" s="62"/>
      <c r="G1090" s="62"/>
      <c r="I1090" s="152"/>
      <c r="K1090" s="152"/>
      <c r="L1090" s="152"/>
      <c r="M1090" s="152"/>
      <c r="N1090" s="152"/>
      <c r="O1090" s="63"/>
      <c r="P1090" s="152"/>
      <c r="Q1090" s="152"/>
      <c r="S1090" s="205"/>
      <c r="T1090" s="205"/>
      <c r="U1090" s="205"/>
      <c r="V1090" s="39"/>
      <c r="W1090" s="39"/>
      <c r="X1090" s="39"/>
      <c r="Y1090" s="39"/>
      <c r="AD1090" s="191"/>
      <c r="AE1090" s="191"/>
      <c r="AF1090" s="260"/>
      <c r="AG1090" s="191"/>
      <c r="AH1090" s="191"/>
      <c r="AI1090" s="260"/>
      <c r="AR1090" s="68"/>
      <c r="AS1090" s="68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5"/>
      <c r="BL1090" s="95"/>
      <c r="BM1090" s="95"/>
      <c r="BN1090" s="95"/>
      <c r="BO1090" s="95"/>
      <c r="BP1090" s="95"/>
      <c r="BQ1090" s="95"/>
      <c r="BR1090" s="95"/>
      <c r="BS1090" s="95"/>
      <c r="BT1090" s="95"/>
      <c r="BU1090" s="95"/>
      <c r="BV1090" s="95"/>
      <c r="BW1090" s="95"/>
      <c r="BX1090" s="95"/>
      <c r="BY1090" s="95"/>
      <c r="BZ1090" s="95"/>
      <c r="CD1090" s="95"/>
      <c r="CE1090" s="95"/>
      <c r="CF1090" s="95"/>
    </row>
    <row r="1091" spans="1:84" s="43" customFormat="1" x14ac:dyDescent="0.25">
      <c r="A1091" s="152"/>
      <c r="B1091" s="152"/>
      <c r="C1091" s="152"/>
      <c r="D1091" s="152"/>
      <c r="E1091" s="152"/>
      <c r="F1091" s="62"/>
      <c r="G1091" s="62"/>
      <c r="I1091" s="152"/>
      <c r="K1091" s="152"/>
      <c r="L1091" s="152"/>
      <c r="M1091" s="152"/>
      <c r="N1091" s="152"/>
      <c r="O1091" s="63"/>
      <c r="P1091" s="152"/>
      <c r="Q1091" s="152"/>
      <c r="S1091" s="205"/>
      <c r="T1091" s="205"/>
      <c r="U1091" s="205"/>
      <c r="V1091" s="39"/>
      <c r="W1091" s="39"/>
      <c r="X1091" s="39"/>
      <c r="Y1091" s="39"/>
      <c r="AD1091" s="191"/>
      <c r="AE1091" s="191"/>
      <c r="AF1091" s="260"/>
      <c r="AG1091" s="191"/>
      <c r="AH1091" s="191"/>
      <c r="AI1091" s="260"/>
      <c r="AR1091" s="68"/>
      <c r="AS1091" s="68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5"/>
      <c r="BL1091" s="95"/>
      <c r="BM1091" s="95"/>
      <c r="BN1091" s="95"/>
      <c r="BO1091" s="95"/>
      <c r="BP1091" s="95"/>
      <c r="BQ1091" s="95"/>
      <c r="BR1091" s="95"/>
      <c r="BS1091" s="95"/>
      <c r="BT1091" s="95"/>
      <c r="BU1091" s="95"/>
      <c r="BV1091" s="95"/>
      <c r="BW1091" s="95"/>
      <c r="BX1091" s="95"/>
      <c r="BY1091" s="95"/>
      <c r="BZ1091" s="95"/>
      <c r="CD1091" s="95"/>
      <c r="CE1091" s="95"/>
      <c r="CF1091" s="95"/>
    </row>
    <row r="1092" spans="1:84" s="43" customFormat="1" x14ac:dyDescent="0.25">
      <c r="A1092" s="152"/>
      <c r="B1092" s="152"/>
      <c r="C1092" s="152"/>
      <c r="D1092" s="152"/>
      <c r="E1092" s="152"/>
      <c r="F1092" s="62"/>
      <c r="G1092" s="62"/>
      <c r="I1092" s="152"/>
      <c r="K1092" s="152"/>
      <c r="L1092" s="152"/>
      <c r="M1092" s="152"/>
      <c r="N1092" s="152"/>
      <c r="O1092" s="63"/>
      <c r="P1092" s="152"/>
      <c r="Q1092" s="152"/>
      <c r="S1092" s="205"/>
      <c r="T1092" s="205"/>
      <c r="U1092" s="205"/>
      <c r="V1092" s="39"/>
      <c r="W1092" s="39"/>
      <c r="X1092" s="39"/>
      <c r="Y1092" s="39"/>
      <c r="AD1092" s="191"/>
      <c r="AE1092" s="191"/>
      <c r="AF1092" s="260"/>
      <c r="AG1092" s="191"/>
      <c r="AH1092" s="191"/>
      <c r="AI1092" s="260"/>
      <c r="AR1092" s="68"/>
      <c r="AS1092" s="68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5"/>
      <c r="BL1092" s="95"/>
      <c r="BM1092" s="95"/>
      <c r="BN1092" s="95"/>
      <c r="BO1092" s="95"/>
      <c r="BP1092" s="95"/>
      <c r="BQ1092" s="95"/>
      <c r="BR1092" s="95"/>
      <c r="BS1092" s="95"/>
      <c r="BT1092" s="95"/>
      <c r="BU1092" s="95"/>
      <c r="BV1092" s="95"/>
      <c r="BW1092" s="95"/>
      <c r="BX1092" s="95"/>
      <c r="BY1092" s="95"/>
      <c r="BZ1092" s="95"/>
      <c r="CD1092" s="95"/>
      <c r="CE1092" s="95"/>
      <c r="CF1092" s="95"/>
    </row>
    <row r="1093" spans="1:84" s="43" customFormat="1" x14ac:dyDescent="0.25">
      <c r="A1093" s="152"/>
      <c r="B1093" s="152"/>
      <c r="C1093" s="152"/>
      <c r="D1093" s="152"/>
      <c r="E1093" s="152"/>
      <c r="F1093" s="62"/>
      <c r="G1093" s="62"/>
      <c r="I1093" s="152"/>
      <c r="K1093" s="152"/>
      <c r="L1093" s="152"/>
      <c r="M1093" s="152"/>
      <c r="N1093" s="152"/>
      <c r="O1093" s="63"/>
      <c r="P1093" s="152"/>
      <c r="Q1093" s="152"/>
      <c r="S1093" s="205"/>
      <c r="T1093" s="205"/>
      <c r="U1093" s="205"/>
      <c r="V1093" s="39"/>
      <c r="W1093" s="39"/>
      <c r="X1093" s="39"/>
      <c r="Y1093" s="39"/>
      <c r="AD1093" s="191"/>
      <c r="AE1093" s="191"/>
      <c r="AF1093" s="260"/>
      <c r="AG1093" s="191"/>
      <c r="AH1093" s="191"/>
      <c r="AI1093" s="260"/>
      <c r="AR1093" s="68"/>
      <c r="AS1093" s="68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5"/>
      <c r="BL1093" s="95"/>
      <c r="BM1093" s="95"/>
      <c r="BN1093" s="95"/>
      <c r="BO1093" s="95"/>
      <c r="BP1093" s="95"/>
      <c r="BQ1093" s="95"/>
      <c r="BR1093" s="95"/>
      <c r="BS1093" s="95"/>
      <c r="BT1093" s="95"/>
      <c r="BU1093" s="95"/>
      <c r="BV1093" s="95"/>
      <c r="BW1093" s="95"/>
      <c r="BX1093" s="95"/>
      <c r="BY1093" s="95"/>
      <c r="BZ1093" s="95"/>
      <c r="CD1093" s="95"/>
      <c r="CE1093" s="95"/>
      <c r="CF1093" s="95"/>
    </row>
    <row r="1094" spans="1:84" s="43" customFormat="1" x14ac:dyDescent="0.25">
      <c r="A1094" s="152"/>
      <c r="B1094" s="152"/>
      <c r="C1094" s="152"/>
      <c r="D1094" s="152"/>
      <c r="E1094" s="152"/>
      <c r="F1094" s="62"/>
      <c r="G1094" s="62"/>
      <c r="I1094" s="152"/>
      <c r="K1094" s="152"/>
      <c r="L1094" s="152"/>
      <c r="M1094" s="152"/>
      <c r="N1094" s="152"/>
      <c r="O1094" s="63"/>
      <c r="P1094" s="152"/>
      <c r="Q1094" s="152"/>
      <c r="S1094" s="205"/>
      <c r="T1094" s="205"/>
      <c r="U1094" s="205"/>
      <c r="V1094" s="39"/>
      <c r="W1094" s="39"/>
      <c r="X1094" s="39"/>
      <c r="Y1094" s="39"/>
      <c r="AD1094" s="191"/>
      <c r="AE1094" s="191"/>
      <c r="AF1094" s="260"/>
      <c r="AG1094" s="191"/>
      <c r="AH1094" s="191"/>
      <c r="AI1094" s="260"/>
      <c r="AR1094" s="68"/>
      <c r="AS1094" s="68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5"/>
      <c r="BL1094" s="95"/>
      <c r="BM1094" s="95"/>
      <c r="BN1094" s="95"/>
      <c r="BO1094" s="95"/>
      <c r="BP1094" s="95"/>
      <c r="BQ1094" s="95"/>
      <c r="BR1094" s="95"/>
      <c r="BS1094" s="95"/>
      <c r="BT1094" s="95"/>
      <c r="BU1094" s="95"/>
      <c r="BV1094" s="95"/>
      <c r="BW1094" s="95"/>
      <c r="BX1094" s="95"/>
      <c r="BY1094" s="95"/>
      <c r="BZ1094" s="95"/>
      <c r="CD1094" s="95"/>
      <c r="CE1094" s="95"/>
      <c r="CF1094" s="95"/>
    </row>
    <row r="1095" spans="1:84" s="43" customFormat="1" x14ac:dyDescent="0.25">
      <c r="A1095" s="152"/>
      <c r="B1095" s="152"/>
      <c r="C1095" s="152"/>
      <c r="D1095" s="152"/>
      <c r="E1095" s="152"/>
      <c r="F1095" s="62"/>
      <c r="G1095" s="62"/>
      <c r="I1095" s="152"/>
      <c r="K1095" s="152"/>
      <c r="L1095" s="152"/>
      <c r="M1095" s="152"/>
      <c r="N1095" s="152"/>
      <c r="O1095" s="63"/>
      <c r="P1095" s="152"/>
      <c r="Q1095" s="152"/>
      <c r="S1095" s="205"/>
      <c r="T1095" s="205"/>
      <c r="U1095" s="205"/>
      <c r="V1095" s="39"/>
      <c r="W1095" s="39"/>
      <c r="X1095" s="39"/>
      <c r="Y1095" s="39"/>
      <c r="AD1095" s="191"/>
      <c r="AE1095" s="191"/>
      <c r="AF1095" s="260"/>
      <c r="AG1095" s="191"/>
      <c r="AH1095" s="191"/>
      <c r="AI1095" s="260"/>
      <c r="AR1095" s="68"/>
      <c r="AS1095" s="68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5"/>
      <c r="BL1095" s="95"/>
      <c r="BM1095" s="95"/>
      <c r="BN1095" s="95"/>
      <c r="BO1095" s="95"/>
      <c r="BP1095" s="95"/>
      <c r="BQ1095" s="95"/>
      <c r="BR1095" s="95"/>
      <c r="BS1095" s="95"/>
      <c r="BT1095" s="95"/>
      <c r="BU1095" s="95"/>
      <c r="BV1095" s="95"/>
      <c r="BW1095" s="95"/>
      <c r="BX1095" s="95"/>
      <c r="BY1095" s="95"/>
      <c r="BZ1095" s="95"/>
      <c r="CD1095" s="95"/>
      <c r="CE1095" s="95"/>
      <c r="CF1095" s="95"/>
    </row>
    <row r="1096" spans="1:84" s="43" customFormat="1" x14ac:dyDescent="0.25">
      <c r="A1096" s="152"/>
      <c r="B1096" s="152"/>
      <c r="C1096" s="152"/>
      <c r="D1096" s="152"/>
      <c r="E1096" s="152"/>
      <c r="F1096" s="62"/>
      <c r="G1096" s="62"/>
      <c r="I1096" s="152"/>
      <c r="K1096" s="152"/>
      <c r="L1096" s="152"/>
      <c r="M1096" s="152"/>
      <c r="N1096" s="152"/>
      <c r="O1096" s="63"/>
      <c r="P1096" s="152"/>
      <c r="Q1096" s="152"/>
      <c r="S1096" s="205"/>
      <c r="T1096" s="205"/>
      <c r="U1096" s="205"/>
      <c r="V1096" s="39"/>
      <c r="W1096" s="39"/>
      <c r="X1096" s="39"/>
      <c r="Y1096" s="39"/>
      <c r="AD1096" s="191"/>
      <c r="AE1096" s="191"/>
      <c r="AF1096" s="260"/>
      <c r="AG1096" s="191"/>
      <c r="AH1096" s="191"/>
      <c r="AI1096" s="260"/>
      <c r="AR1096" s="68"/>
      <c r="AS1096" s="68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5"/>
      <c r="BL1096" s="95"/>
      <c r="BM1096" s="95"/>
      <c r="BN1096" s="95"/>
      <c r="BO1096" s="95"/>
      <c r="BP1096" s="95"/>
      <c r="BQ1096" s="95"/>
      <c r="BR1096" s="95"/>
      <c r="BS1096" s="95"/>
      <c r="BT1096" s="95"/>
      <c r="BU1096" s="95"/>
      <c r="BV1096" s="95"/>
      <c r="BW1096" s="95"/>
      <c r="BX1096" s="95"/>
      <c r="BY1096" s="95"/>
      <c r="BZ1096" s="95"/>
      <c r="CD1096" s="95"/>
      <c r="CE1096" s="95"/>
      <c r="CF1096" s="95"/>
    </row>
    <row r="1097" spans="1:84" s="43" customFormat="1" x14ac:dyDescent="0.25">
      <c r="A1097" s="152"/>
      <c r="B1097" s="152"/>
      <c r="C1097" s="152"/>
      <c r="D1097" s="152"/>
      <c r="E1097" s="152"/>
      <c r="F1097" s="62"/>
      <c r="G1097" s="62"/>
      <c r="I1097" s="152"/>
      <c r="K1097" s="152"/>
      <c r="L1097" s="152"/>
      <c r="M1097" s="152"/>
      <c r="N1097" s="152"/>
      <c r="O1097" s="63"/>
      <c r="P1097" s="152"/>
      <c r="Q1097" s="152"/>
      <c r="S1097" s="205"/>
      <c r="T1097" s="205"/>
      <c r="U1097" s="205"/>
      <c r="V1097" s="39"/>
      <c r="W1097" s="39"/>
      <c r="X1097" s="39"/>
      <c r="Y1097" s="39"/>
      <c r="AD1097" s="191"/>
      <c r="AE1097" s="191"/>
      <c r="AF1097" s="260"/>
      <c r="AG1097" s="191"/>
      <c r="AH1097" s="191"/>
      <c r="AI1097" s="260"/>
      <c r="AR1097" s="68"/>
      <c r="AS1097" s="68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5"/>
      <c r="BL1097" s="95"/>
      <c r="BM1097" s="95"/>
      <c r="BN1097" s="95"/>
      <c r="BO1097" s="95"/>
      <c r="BP1097" s="95"/>
      <c r="BQ1097" s="95"/>
      <c r="BR1097" s="95"/>
      <c r="BS1097" s="95"/>
      <c r="BT1097" s="95"/>
      <c r="BU1097" s="95"/>
      <c r="BV1097" s="95"/>
      <c r="BW1097" s="95"/>
      <c r="BX1097" s="95"/>
      <c r="BY1097" s="95"/>
      <c r="BZ1097" s="95"/>
      <c r="CD1097" s="95"/>
      <c r="CE1097" s="95"/>
      <c r="CF1097" s="95"/>
    </row>
    <row r="1098" spans="1:84" s="43" customFormat="1" x14ac:dyDescent="0.25">
      <c r="A1098" s="152"/>
      <c r="B1098" s="152"/>
      <c r="C1098" s="152"/>
      <c r="D1098" s="152"/>
      <c r="E1098" s="152"/>
      <c r="F1098" s="62"/>
      <c r="G1098" s="62"/>
      <c r="I1098" s="152"/>
      <c r="K1098" s="152"/>
      <c r="L1098" s="152"/>
      <c r="M1098" s="152"/>
      <c r="N1098" s="152"/>
      <c r="O1098" s="63"/>
      <c r="P1098" s="152"/>
      <c r="Q1098" s="152"/>
      <c r="S1098" s="205"/>
      <c r="T1098" s="205"/>
      <c r="U1098" s="205"/>
      <c r="V1098" s="39"/>
      <c r="W1098" s="39"/>
      <c r="X1098" s="39"/>
      <c r="Y1098" s="39"/>
      <c r="AD1098" s="191"/>
      <c r="AE1098" s="191"/>
      <c r="AF1098" s="260"/>
      <c r="AG1098" s="191"/>
      <c r="AH1098" s="191"/>
      <c r="AI1098" s="260"/>
      <c r="AR1098" s="68"/>
      <c r="AS1098" s="68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5"/>
      <c r="BL1098" s="95"/>
      <c r="BM1098" s="95"/>
      <c r="BN1098" s="95"/>
      <c r="BO1098" s="95"/>
      <c r="BP1098" s="95"/>
      <c r="BQ1098" s="95"/>
      <c r="BR1098" s="95"/>
      <c r="BS1098" s="95"/>
      <c r="BT1098" s="95"/>
      <c r="BU1098" s="95"/>
      <c r="BV1098" s="95"/>
      <c r="BW1098" s="95"/>
      <c r="BX1098" s="95"/>
      <c r="BY1098" s="95"/>
      <c r="BZ1098" s="95"/>
      <c r="CD1098" s="95"/>
      <c r="CE1098" s="95"/>
      <c r="CF1098" s="95"/>
    </row>
    <row r="1099" spans="1:84" s="43" customFormat="1" x14ac:dyDescent="0.25">
      <c r="A1099" s="152"/>
      <c r="B1099" s="152"/>
      <c r="C1099" s="152"/>
      <c r="D1099" s="152"/>
      <c r="E1099" s="152"/>
      <c r="F1099" s="62"/>
      <c r="G1099" s="62"/>
      <c r="I1099" s="152"/>
      <c r="K1099" s="152"/>
      <c r="L1099" s="152"/>
      <c r="M1099" s="152"/>
      <c r="N1099" s="152"/>
      <c r="O1099" s="63"/>
      <c r="P1099" s="152"/>
      <c r="Q1099" s="152"/>
      <c r="S1099" s="205"/>
      <c r="T1099" s="205"/>
      <c r="U1099" s="205"/>
      <c r="V1099" s="39"/>
      <c r="W1099" s="39"/>
      <c r="X1099" s="39"/>
      <c r="Y1099" s="39"/>
      <c r="AD1099" s="191"/>
      <c r="AE1099" s="191"/>
      <c r="AF1099" s="260"/>
      <c r="AG1099" s="191"/>
      <c r="AH1099" s="191"/>
      <c r="AI1099" s="260"/>
      <c r="AR1099" s="68"/>
      <c r="AS1099" s="68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5"/>
      <c r="BL1099" s="95"/>
      <c r="BM1099" s="95"/>
      <c r="BN1099" s="95"/>
      <c r="BO1099" s="95"/>
      <c r="BP1099" s="95"/>
      <c r="BQ1099" s="95"/>
      <c r="BR1099" s="95"/>
      <c r="BS1099" s="95"/>
      <c r="BT1099" s="95"/>
      <c r="BU1099" s="95"/>
      <c r="BV1099" s="95"/>
      <c r="BW1099" s="95"/>
      <c r="BX1099" s="95"/>
      <c r="BY1099" s="95"/>
      <c r="BZ1099" s="95"/>
      <c r="CD1099" s="95"/>
      <c r="CE1099" s="95"/>
      <c r="CF1099" s="95"/>
    </row>
    <row r="1100" spans="1:84" s="43" customFormat="1" x14ac:dyDescent="0.25">
      <c r="A1100" s="152"/>
      <c r="B1100" s="152"/>
      <c r="C1100" s="152"/>
      <c r="D1100" s="152"/>
      <c r="E1100" s="152"/>
      <c r="F1100" s="62"/>
      <c r="G1100" s="62"/>
      <c r="I1100" s="152"/>
      <c r="K1100" s="152"/>
      <c r="L1100" s="152"/>
      <c r="M1100" s="152"/>
      <c r="N1100" s="152"/>
      <c r="O1100" s="63"/>
      <c r="P1100" s="152"/>
      <c r="Q1100" s="152"/>
      <c r="S1100" s="205"/>
      <c r="T1100" s="205"/>
      <c r="U1100" s="205"/>
      <c r="V1100" s="39"/>
      <c r="W1100" s="39"/>
      <c r="X1100" s="39"/>
      <c r="Y1100" s="39"/>
      <c r="AD1100" s="191"/>
      <c r="AE1100" s="191"/>
      <c r="AF1100" s="260"/>
      <c r="AG1100" s="191"/>
      <c r="AH1100" s="191"/>
      <c r="AI1100" s="260"/>
      <c r="AR1100" s="68"/>
      <c r="AS1100" s="68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5"/>
      <c r="BL1100" s="95"/>
      <c r="BM1100" s="95"/>
      <c r="BN1100" s="95"/>
      <c r="BO1100" s="95"/>
      <c r="BP1100" s="95"/>
      <c r="BQ1100" s="95"/>
      <c r="BR1100" s="95"/>
      <c r="BS1100" s="95"/>
      <c r="BT1100" s="95"/>
      <c r="BU1100" s="95"/>
      <c r="BV1100" s="95"/>
      <c r="BW1100" s="95"/>
      <c r="BX1100" s="95"/>
      <c r="BY1100" s="95"/>
      <c r="BZ1100" s="95"/>
      <c r="CD1100" s="95"/>
      <c r="CE1100" s="95"/>
      <c r="CF1100" s="95"/>
    </row>
    <row r="1101" spans="1:84" s="43" customFormat="1" x14ac:dyDescent="0.25">
      <c r="A1101" s="152"/>
      <c r="B1101" s="152"/>
      <c r="C1101" s="152"/>
      <c r="D1101" s="152"/>
      <c r="E1101" s="152"/>
      <c r="F1101" s="62"/>
      <c r="G1101" s="62"/>
      <c r="I1101" s="152"/>
      <c r="K1101" s="152"/>
      <c r="L1101" s="152"/>
      <c r="M1101" s="152"/>
      <c r="N1101" s="152"/>
      <c r="O1101" s="63"/>
      <c r="P1101" s="152"/>
      <c r="Q1101" s="152"/>
      <c r="S1101" s="205"/>
      <c r="T1101" s="205"/>
      <c r="U1101" s="205"/>
      <c r="V1101" s="39"/>
      <c r="W1101" s="39"/>
      <c r="X1101" s="39"/>
      <c r="Y1101" s="39"/>
      <c r="AD1101" s="191"/>
      <c r="AE1101" s="191"/>
      <c r="AF1101" s="260"/>
      <c r="AG1101" s="191"/>
      <c r="AH1101" s="191"/>
      <c r="AI1101" s="260"/>
      <c r="AR1101" s="68"/>
      <c r="AS1101" s="68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5"/>
      <c r="BL1101" s="95"/>
      <c r="BM1101" s="95"/>
      <c r="BN1101" s="95"/>
      <c r="BO1101" s="95"/>
      <c r="BP1101" s="95"/>
      <c r="BQ1101" s="95"/>
      <c r="BR1101" s="95"/>
      <c r="BS1101" s="95"/>
      <c r="BT1101" s="95"/>
      <c r="BU1101" s="95"/>
      <c r="BV1101" s="95"/>
      <c r="BW1101" s="95"/>
      <c r="BX1101" s="95"/>
      <c r="BY1101" s="95"/>
      <c r="BZ1101" s="95"/>
      <c r="CD1101" s="95"/>
      <c r="CE1101" s="95"/>
      <c r="CF1101" s="95"/>
    </row>
    <row r="1102" spans="1:84" s="43" customFormat="1" x14ac:dyDescent="0.25">
      <c r="A1102" s="152"/>
      <c r="B1102" s="152"/>
      <c r="C1102" s="152"/>
      <c r="D1102" s="152"/>
      <c r="E1102" s="152"/>
      <c r="F1102" s="62"/>
      <c r="G1102" s="62"/>
      <c r="I1102" s="152"/>
      <c r="K1102" s="152"/>
      <c r="L1102" s="152"/>
      <c r="M1102" s="152"/>
      <c r="N1102" s="152"/>
      <c r="O1102" s="63"/>
      <c r="P1102" s="152"/>
      <c r="Q1102" s="152"/>
      <c r="S1102" s="205"/>
      <c r="T1102" s="205"/>
      <c r="U1102" s="205"/>
      <c r="V1102" s="39"/>
      <c r="W1102" s="39"/>
      <c r="X1102" s="39"/>
      <c r="Y1102" s="39"/>
      <c r="AD1102" s="191"/>
      <c r="AE1102" s="191"/>
      <c r="AF1102" s="260"/>
      <c r="AG1102" s="191"/>
      <c r="AH1102" s="191"/>
      <c r="AI1102" s="260"/>
      <c r="AR1102" s="68"/>
      <c r="AS1102" s="68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5"/>
      <c r="BL1102" s="95"/>
      <c r="BM1102" s="95"/>
      <c r="BN1102" s="95"/>
      <c r="BO1102" s="95"/>
      <c r="BP1102" s="95"/>
      <c r="BQ1102" s="95"/>
      <c r="BR1102" s="95"/>
      <c r="BS1102" s="95"/>
      <c r="BT1102" s="95"/>
      <c r="BU1102" s="95"/>
      <c r="BV1102" s="95"/>
      <c r="BW1102" s="95"/>
      <c r="BX1102" s="95"/>
      <c r="BY1102" s="95"/>
      <c r="BZ1102" s="95"/>
      <c r="CD1102" s="95"/>
      <c r="CE1102" s="95"/>
      <c r="CF1102" s="95"/>
    </row>
    <row r="1103" spans="1:84" s="43" customFormat="1" x14ac:dyDescent="0.25">
      <c r="A1103" s="152"/>
      <c r="B1103" s="152"/>
      <c r="C1103" s="152"/>
      <c r="D1103" s="152"/>
      <c r="E1103" s="152"/>
      <c r="F1103" s="62"/>
      <c r="G1103" s="62"/>
      <c r="I1103" s="152"/>
      <c r="K1103" s="152"/>
      <c r="L1103" s="152"/>
      <c r="M1103" s="152"/>
      <c r="N1103" s="152"/>
      <c r="O1103" s="63"/>
      <c r="P1103" s="152"/>
      <c r="Q1103" s="152"/>
      <c r="S1103" s="205"/>
      <c r="T1103" s="205"/>
      <c r="U1103" s="205"/>
      <c r="V1103" s="39"/>
      <c r="W1103" s="39"/>
      <c r="X1103" s="39"/>
      <c r="Y1103" s="39"/>
      <c r="AD1103" s="191"/>
      <c r="AE1103" s="191"/>
      <c r="AF1103" s="260"/>
      <c r="AG1103" s="191"/>
      <c r="AH1103" s="191"/>
      <c r="AI1103" s="260"/>
      <c r="AR1103" s="68"/>
      <c r="AS1103" s="68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5"/>
      <c r="BL1103" s="95"/>
      <c r="BM1103" s="95"/>
      <c r="BN1103" s="95"/>
      <c r="BO1103" s="95"/>
      <c r="BP1103" s="95"/>
      <c r="BQ1103" s="95"/>
      <c r="BR1103" s="95"/>
      <c r="BS1103" s="95"/>
      <c r="BT1103" s="95"/>
      <c r="BU1103" s="95"/>
      <c r="BV1103" s="95"/>
      <c r="BW1103" s="95"/>
      <c r="BX1103" s="95"/>
      <c r="BY1103" s="95"/>
      <c r="BZ1103" s="95"/>
      <c r="CD1103" s="95"/>
      <c r="CE1103" s="95"/>
      <c r="CF1103" s="95"/>
    </row>
    <row r="1104" spans="1:84" s="43" customFormat="1" x14ac:dyDescent="0.25">
      <c r="A1104" s="152"/>
      <c r="B1104" s="152"/>
      <c r="C1104" s="152"/>
      <c r="D1104" s="152"/>
      <c r="E1104" s="152"/>
      <c r="F1104" s="62"/>
      <c r="G1104" s="62"/>
      <c r="I1104" s="152"/>
      <c r="K1104" s="152"/>
      <c r="L1104" s="152"/>
      <c r="M1104" s="152"/>
      <c r="N1104" s="152"/>
      <c r="O1104" s="63"/>
      <c r="P1104" s="152"/>
      <c r="Q1104" s="152"/>
      <c r="S1104" s="205"/>
      <c r="T1104" s="205"/>
      <c r="U1104" s="205"/>
      <c r="V1104" s="39"/>
      <c r="W1104" s="39"/>
      <c r="X1104" s="39"/>
      <c r="Y1104" s="39"/>
      <c r="AD1104" s="191"/>
      <c r="AE1104" s="191"/>
      <c r="AF1104" s="260"/>
      <c r="AG1104" s="191"/>
      <c r="AH1104" s="191"/>
      <c r="AI1104" s="260"/>
      <c r="AR1104" s="68"/>
      <c r="AS1104" s="68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5"/>
      <c r="BL1104" s="95"/>
      <c r="BM1104" s="95"/>
      <c r="BN1104" s="95"/>
      <c r="BO1104" s="95"/>
      <c r="BP1104" s="95"/>
      <c r="BQ1104" s="95"/>
      <c r="BR1104" s="95"/>
      <c r="BS1104" s="95"/>
      <c r="BT1104" s="95"/>
      <c r="BU1104" s="95"/>
      <c r="BV1104" s="95"/>
      <c r="BW1104" s="95"/>
      <c r="BX1104" s="95"/>
      <c r="BY1104" s="95"/>
      <c r="BZ1104" s="95"/>
      <c r="CD1104" s="95"/>
      <c r="CE1104" s="95"/>
      <c r="CF1104" s="95"/>
    </row>
    <row r="1105" spans="1:84" s="43" customFormat="1" x14ac:dyDescent="0.25">
      <c r="A1105" s="152"/>
      <c r="B1105" s="152"/>
      <c r="C1105" s="152"/>
      <c r="D1105" s="152"/>
      <c r="E1105" s="152"/>
      <c r="F1105" s="62"/>
      <c r="G1105" s="62"/>
      <c r="I1105" s="152"/>
      <c r="K1105" s="152"/>
      <c r="L1105" s="152"/>
      <c r="M1105" s="152"/>
      <c r="N1105" s="152"/>
      <c r="O1105" s="63"/>
      <c r="P1105" s="152"/>
      <c r="Q1105" s="152"/>
      <c r="S1105" s="205"/>
      <c r="T1105" s="205"/>
      <c r="U1105" s="205"/>
      <c r="V1105" s="39"/>
      <c r="W1105" s="39"/>
      <c r="X1105" s="39"/>
      <c r="Y1105" s="39"/>
      <c r="AD1105" s="191"/>
      <c r="AE1105" s="191"/>
      <c r="AF1105" s="260"/>
      <c r="AG1105" s="191"/>
      <c r="AH1105" s="191"/>
      <c r="AI1105" s="260"/>
      <c r="AR1105" s="68"/>
      <c r="AS1105" s="68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5"/>
      <c r="BL1105" s="95"/>
      <c r="BM1105" s="95"/>
      <c r="BN1105" s="95"/>
      <c r="BO1105" s="95"/>
      <c r="BP1105" s="95"/>
      <c r="BQ1105" s="95"/>
      <c r="BR1105" s="95"/>
      <c r="BS1105" s="95"/>
      <c r="BT1105" s="95"/>
      <c r="BU1105" s="95"/>
      <c r="BV1105" s="95"/>
      <c r="BW1105" s="95"/>
      <c r="BX1105" s="95"/>
      <c r="BY1105" s="95"/>
      <c r="BZ1105" s="95"/>
      <c r="CD1105" s="95"/>
      <c r="CE1105" s="95"/>
      <c r="CF1105" s="95"/>
    </row>
    <row r="1106" spans="1:84" s="43" customFormat="1" x14ac:dyDescent="0.25">
      <c r="A1106" s="152"/>
      <c r="B1106" s="152"/>
      <c r="C1106" s="152"/>
      <c r="D1106" s="152"/>
      <c r="E1106" s="152"/>
      <c r="F1106" s="62"/>
      <c r="G1106" s="62"/>
      <c r="I1106" s="152"/>
      <c r="K1106" s="152"/>
      <c r="L1106" s="152"/>
      <c r="M1106" s="152"/>
      <c r="N1106" s="152"/>
      <c r="O1106" s="63"/>
      <c r="P1106" s="152"/>
      <c r="Q1106" s="152"/>
      <c r="S1106" s="205"/>
      <c r="T1106" s="205"/>
      <c r="U1106" s="205"/>
      <c r="V1106" s="39"/>
      <c r="W1106" s="39"/>
      <c r="X1106" s="39"/>
      <c r="Y1106" s="39"/>
      <c r="AD1106" s="191"/>
      <c r="AE1106" s="191"/>
      <c r="AF1106" s="260"/>
      <c r="AG1106" s="191"/>
      <c r="AH1106" s="191"/>
      <c r="AI1106" s="260"/>
      <c r="AR1106" s="68"/>
      <c r="AS1106" s="68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5"/>
      <c r="BL1106" s="95"/>
      <c r="BM1106" s="95"/>
      <c r="BN1106" s="95"/>
      <c r="BO1106" s="95"/>
      <c r="BP1106" s="95"/>
      <c r="BQ1106" s="95"/>
      <c r="BR1106" s="95"/>
      <c r="BS1106" s="95"/>
      <c r="BT1106" s="95"/>
      <c r="BU1106" s="95"/>
      <c r="BV1106" s="95"/>
      <c r="BW1106" s="95"/>
      <c r="BX1106" s="95"/>
      <c r="BY1106" s="95"/>
      <c r="BZ1106" s="95"/>
      <c r="CD1106" s="95"/>
      <c r="CE1106" s="95"/>
      <c r="CF1106" s="95"/>
    </row>
    <row r="1107" spans="1:84" s="43" customFormat="1" x14ac:dyDescent="0.25">
      <c r="A1107" s="152"/>
      <c r="B1107" s="152"/>
      <c r="C1107" s="152"/>
      <c r="D1107" s="152"/>
      <c r="E1107" s="152"/>
      <c r="F1107" s="62"/>
      <c r="G1107" s="62"/>
      <c r="I1107" s="152"/>
      <c r="K1107" s="152"/>
      <c r="L1107" s="152"/>
      <c r="M1107" s="152"/>
      <c r="N1107" s="152"/>
      <c r="O1107" s="63"/>
      <c r="P1107" s="152"/>
      <c r="Q1107" s="152"/>
      <c r="S1107" s="205"/>
      <c r="T1107" s="205"/>
      <c r="U1107" s="205"/>
      <c r="V1107" s="39"/>
      <c r="W1107" s="39"/>
      <c r="X1107" s="39"/>
      <c r="Y1107" s="39"/>
      <c r="AD1107" s="191"/>
      <c r="AE1107" s="191"/>
      <c r="AF1107" s="260"/>
      <c r="AG1107" s="191"/>
      <c r="AH1107" s="191"/>
      <c r="AI1107" s="260"/>
      <c r="AR1107" s="68"/>
      <c r="AS1107" s="68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5"/>
      <c r="BL1107" s="95"/>
      <c r="BM1107" s="95"/>
      <c r="BN1107" s="95"/>
      <c r="BO1107" s="95"/>
      <c r="BP1107" s="95"/>
      <c r="BQ1107" s="95"/>
      <c r="BR1107" s="95"/>
      <c r="BS1107" s="95"/>
      <c r="BT1107" s="95"/>
      <c r="BU1107" s="95"/>
      <c r="BV1107" s="95"/>
      <c r="BW1107" s="95"/>
      <c r="BX1107" s="95"/>
      <c r="BY1107" s="95"/>
      <c r="BZ1107" s="95"/>
      <c r="CD1107" s="95"/>
      <c r="CE1107" s="95"/>
      <c r="CF1107" s="95"/>
    </row>
    <row r="1108" spans="1:84" s="43" customFormat="1" x14ac:dyDescent="0.25">
      <c r="A1108" s="152"/>
      <c r="B1108" s="152"/>
      <c r="C1108" s="152"/>
      <c r="D1108" s="152"/>
      <c r="E1108" s="152"/>
      <c r="F1108" s="62"/>
      <c r="G1108" s="62"/>
      <c r="I1108" s="152"/>
      <c r="K1108" s="152"/>
      <c r="L1108" s="152"/>
      <c r="M1108" s="152"/>
      <c r="N1108" s="152"/>
      <c r="O1108" s="63"/>
      <c r="P1108" s="152"/>
      <c r="Q1108" s="152"/>
      <c r="S1108" s="205"/>
      <c r="T1108" s="205"/>
      <c r="U1108" s="205"/>
      <c r="V1108" s="39"/>
      <c r="W1108" s="39"/>
      <c r="X1108" s="39"/>
      <c r="Y1108" s="39"/>
      <c r="AD1108" s="191"/>
      <c r="AE1108" s="191"/>
      <c r="AF1108" s="260"/>
      <c r="AG1108" s="191"/>
      <c r="AH1108" s="191"/>
      <c r="AI1108" s="260"/>
      <c r="AR1108" s="68"/>
      <c r="AS1108" s="68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5"/>
      <c r="BL1108" s="95"/>
      <c r="BM1108" s="95"/>
      <c r="BN1108" s="95"/>
      <c r="BO1108" s="95"/>
      <c r="BP1108" s="95"/>
      <c r="BQ1108" s="95"/>
      <c r="BR1108" s="95"/>
      <c r="BS1108" s="95"/>
      <c r="BT1108" s="95"/>
      <c r="BU1108" s="95"/>
      <c r="BV1108" s="95"/>
      <c r="BW1108" s="95"/>
      <c r="BX1108" s="95"/>
      <c r="BY1108" s="95"/>
      <c r="BZ1108" s="95"/>
      <c r="CD1108" s="95"/>
      <c r="CE1108" s="95"/>
      <c r="CF1108" s="95"/>
    </row>
    <row r="1109" spans="1:84" s="43" customFormat="1" x14ac:dyDescent="0.25">
      <c r="A1109" s="152"/>
      <c r="B1109" s="152"/>
      <c r="C1109" s="152"/>
      <c r="D1109" s="152"/>
      <c r="E1109" s="152"/>
      <c r="F1109" s="62"/>
      <c r="G1109" s="62"/>
      <c r="I1109" s="152"/>
      <c r="K1109" s="152"/>
      <c r="L1109" s="152"/>
      <c r="M1109" s="152"/>
      <c r="N1109" s="152"/>
      <c r="O1109" s="63"/>
      <c r="P1109" s="152"/>
      <c r="Q1109" s="152"/>
      <c r="S1109" s="205"/>
      <c r="T1109" s="205"/>
      <c r="U1109" s="205"/>
      <c r="V1109" s="39"/>
      <c r="W1109" s="39"/>
      <c r="X1109" s="39"/>
      <c r="Y1109" s="39"/>
      <c r="AD1109" s="191"/>
      <c r="AE1109" s="191"/>
      <c r="AF1109" s="260"/>
      <c r="AG1109" s="191"/>
      <c r="AH1109" s="191"/>
      <c r="AI1109" s="260"/>
      <c r="AR1109" s="68"/>
      <c r="AS1109" s="68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5"/>
      <c r="BL1109" s="95"/>
      <c r="BM1109" s="95"/>
      <c r="BN1109" s="95"/>
      <c r="BO1109" s="95"/>
      <c r="BP1109" s="95"/>
      <c r="BQ1109" s="95"/>
      <c r="BR1109" s="95"/>
      <c r="BS1109" s="95"/>
      <c r="BT1109" s="95"/>
      <c r="BU1109" s="95"/>
      <c r="BV1109" s="95"/>
      <c r="BW1109" s="95"/>
      <c r="BX1109" s="95"/>
      <c r="BY1109" s="95"/>
      <c r="BZ1109" s="95"/>
      <c r="CD1109" s="95"/>
      <c r="CE1109" s="95"/>
      <c r="CF1109" s="95"/>
    </row>
    <row r="1110" spans="1:84" s="43" customFormat="1" x14ac:dyDescent="0.25">
      <c r="A1110" s="152"/>
      <c r="B1110" s="152"/>
      <c r="C1110" s="152"/>
      <c r="D1110" s="152"/>
      <c r="E1110" s="152"/>
      <c r="F1110" s="62"/>
      <c r="G1110" s="62"/>
      <c r="I1110" s="152"/>
      <c r="K1110" s="152"/>
      <c r="L1110" s="152"/>
      <c r="M1110" s="152"/>
      <c r="N1110" s="152"/>
      <c r="O1110" s="63"/>
      <c r="P1110" s="152"/>
      <c r="Q1110" s="152"/>
      <c r="S1110" s="205"/>
      <c r="T1110" s="205"/>
      <c r="U1110" s="205"/>
      <c r="V1110" s="39"/>
      <c r="W1110" s="39"/>
      <c r="X1110" s="39"/>
      <c r="Y1110" s="39"/>
      <c r="AD1110" s="191"/>
      <c r="AE1110" s="191"/>
      <c r="AF1110" s="260"/>
      <c r="AG1110" s="191"/>
      <c r="AH1110" s="191"/>
      <c r="AI1110" s="260"/>
      <c r="AR1110" s="68"/>
      <c r="AS1110" s="68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5"/>
      <c r="BL1110" s="95"/>
      <c r="BM1110" s="95"/>
      <c r="BN1110" s="95"/>
      <c r="BO1110" s="95"/>
      <c r="BP1110" s="95"/>
      <c r="BQ1110" s="95"/>
      <c r="BR1110" s="95"/>
      <c r="BS1110" s="95"/>
      <c r="BT1110" s="95"/>
      <c r="BU1110" s="95"/>
      <c r="BV1110" s="95"/>
      <c r="BW1110" s="95"/>
      <c r="BX1110" s="95"/>
      <c r="BY1110" s="95"/>
      <c r="BZ1110" s="95"/>
      <c r="CD1110" s="95"/>
      <c r="CE1110" s="95"/>
      <c r="CF1110" s="95"/>
    </row>
    <row r="1111" spans="1:84" s="43" customFormat="1" x14ac:dyDescent="0.25">
      <c r="A1111" s="152"/>
      <c r="B1111" s="152"/>
      <c r="C1111" s="152"/>
      <c r="D1111" s="152"/>
      <c r="E1111" s="152"/>
      <c r="F1111" s="62"/>
      <c r="G1111" s="62"/>
      <c r="I1111" s="152"/>
      <c r="K1111" s="152"/>
      <c r="L1111" s="152"/>
      <c r="M1111" s="152"/>
      <c r="N1111" s="152"/>
      <c r="O1111" s="63"/>
      <c r="P1111" s="152"/>
      <c r="Q1111" s="152"/>
      <c r="S1111" s="205"/>
      <c r="T1111" s="205"/>
      <c r="U1111" s="205"/>
      <c r="V1111" s="39"/>
      <c r="W1111" s="39"/>
      <c r="X1111" s="39"/>
      <c r="Y1111" s="39"/>
      <c r="AD1111" s="191"/>
      <c r="AE1111" s="191"/>
      <c r="AF1111" s="260"/>
      <c r="AG1111" s="191"/>
      <c r="AH1111" s="191"/>
      <c r="AI1111" s="260"/>
      <c r="AR1111" s="68"/>
      <c r="AS1111" s="68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5"/>
      <c r="BL1111" s="95"/>
      <c r="BM1111" s="95"/>
      <c r="BN1111" s="95"/>
      <c r="BO1111" s="95"/>
      <c r="BP1111" s="95"/>
      <c r="BQ1111" s="95"/>
      <c r="BR1111" s="95"/>
      <c r="BS1111" s="95"/>
      <c r="BT1111" s="95"/>
      <c r="BU1111" s="95"/>
      <c r="BV1111" s="95"/>
      <c r="BW1111" s="95"/>
      <c r="BX1111" s="95"/>
      <c r="BY1111" s="95"/>
      <c r="BZ1111" s="95"/>
      <c r="CD1111" s="95"/>
      <c r="CE1111" s="95"/>
      <c r="CF1111" s="95"/>
    </row>
    <row r="1112" spans="1:84" s="43" customFormat="1" x14ac:dyDescent="0.25">
      <c r="A1112" s="152"/>
      <c r="B1112" s="152"/>
      <c r="C1112" s="152"/>
      <c r="D1112" s="152"/>
      <c r="E1112" s="152"/>
      <c r="F1112" s="62"/>
      <c r="G1112" s="62"/>
      <c r="I1112" s="152"/>
      <c r="K1112" s="152"/>
      <c r="L1112" s="152"/>
      <c r="M1112" s="152"/>
      <c r="N1112" s="152"/>
      <c r="O1112" s="63"/>
      <c r="P1112" s="152"/>
      <c r="Q1112" s="152"/>
      <c r="S1112" s="205"/>
      <c r="T1112" s="205"/>
      <c r="U1112" s="205"/>
      <c r="V1112" s="39"/>
      <c r="W1112" s="39"/>
      <c r="X1112" s="39"/>
      <c r="Y1112" s="39"/>
      <c r="AD1112" s="191"/>
      <c r="AE1112" s="191"/>
      <c r="AF1112" s="260"/>
      <c r="AG1112" s="191"/>
      <c r="AH1112" s="191"/>
      <c r="AI1112" s="260"/>
      <c r="AR1112" s="68"/>
      <c r="AS1112" s="68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5"/>
      <c r="BL1112" s="95"/>
      <c r="BM1112" s="95"/>
      <c r="BN1112" s="95"/>
      <c r="BO1112" s="95"/>
      <c r="BP1112" s="95"/>
      <c r="BQ1112" s="95"/>
      <c r="BR1112" s="95"/>
      <c r="BS1112" s="95"/>
      <c r="BT1112" s="95"/>
      <c r="BU1112" s="95"/>
      <c r="BV1112" s="95"/>
      <c r="BW1112" s="95"/>
      <c r="BX1112" s="95"/>
      <c r="BY1112" s="95"/>
      <c r="BZ1112" s="95"/>
      <c r="CD1112" s="95"/>
      <c r="CE1112" s="95"/>
      <c r="CF1112" s="95"/>
    </row>
    <row r="1113" spans="1:84" s="43" customFormat="1" x14ac:dyDescent="0.25">
      <c r="A1113" s="152"/>
      <c r="B1113" s="152"/>
      <c r="C1113" s="152"/>
      <c r="D1113" s="152"/>
      <c r="E1113" s="152"/>
      <c r="F1113" s="62"/>
      <c r="G1113" s="62"/>
      <c r="I1113" s="152"/>
      <c r="K1113" s="152"/>
      <c r="L1113" s="152"/>
      <c r="M1113" s="152"/>
      <c r="N1113" s="152"/>
      <c r="O1113" s="63"/>
      <c r="P1113" s="152"/>
      <c r="Q1113" s="152"/>
      <c r="S1113" s="205"/>
      <c r="T1113" s="205"/>
      <c r="U1113" s="205"/>
      <c r="V1113" s="39"/>
      <c r="W1113" s="39"/>
      <c r="X1113" s="39"/>
      <c r="Y1113" s="39"/>
      <c r="AD1113" s="191"/>
      <c r="AE1113" s="191"/>
      <c r="AF1113" s="260"/>
      <c r="AG1113" s="191"/>
      <c r="AH1113" s="191"/>
      <c r="AI1113" s="260"/>
      <c r="AR1113" s="68"/>
      <c r="AS1113" s="68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5"/>
      <c r="BL1113" s="95"/>
      <c r="BM1113" s="95"/>
      <c r="BN1113" s="95"/>
      <c r="BO1113" s="95"/>
      <c r="BP1113" s="95"/>
      <c r="BQ1113" s="95"/>
      <c r="BR1113" s="95"/>
      <c r="BS1113" s="95"/>
      <c r="BT1113" s="95"/>
      <c r="BU1113" s="95"/>
      <c r="BV1113" s="95"/>
      <c r="BW1113" s="95"/>
      <c r="BX1113" s="95"/>
      <c r="BY1113" s="95"/>
      <c r="BZ1113" s="95"/>
      <c r="CD1113" s="95"/>
      <c r="CE1113" s="95"/>
      <c r="CF1113" s="95"/>
    </row>
    <row r="1114" spans="1:84" s="43" customFormat="1" x14ac:dyDescent="0.25">
      <c r="A1114" s="152"/>
      <c r="B1114" s="152"/>
      <c r="C1114" s="152"/>
      <c r="D1114" s="152"/>
      <c r="E1114" s="152"/>
      <c r="F1114" s="62"/>
      <c r="G1114" s="62"/>
      <c r="I1114" s="152"/>
      <c r="K1114" s="152"/>
      <c r="L1114" s="152"/>
      <c r="M1114" s="152"/>
      <c r="N1114" s="152"/>
      <c r="O1114" s="63"/>
      <c r="P1114" s="152"/>
      <c r="Q1114" s="152"/>
      <c r="S1114" s="205"/>
      <c r="T1114" s="205"/>
      <c r="U1114" s="205"/>
      <c r="V1114" s="39"/>
      <c r="W1114" s="39"/>
      <c r="X1114" s="39"/>
      <c r="Y1114" s="39"/>
      <c r="AD1114" s="191"/>
      <c r="AE1114" s="191"/>
      <c r="AF1114" s="260"/>
      <c r="AG1114" s="191"/>
      <c r="AH1114" s="191"/>
      <c r="AI1114" s="260"/>
      <c r="AR1114" s="68"/>
      <c r="AS1114" s="68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5"/>
      <c r="BL1114" s="95"/>
      <c r="BM1114" s="95"/>
      <c r="BN1114" s="95"/>
      <c r="BO1114" s="95"/>
      <c r="BP1114" s="95"/>
      <c r="BQ1114" s="95"/>
      <c r="BR1114" s="95"/>
      <c r="BS1114" s="95"/>
      <c r="BT1114" s="95"/>
      <c r="BU1114" s="95"/>
      <c r="BV1114" s="95"/>
      <c r="BW1114" s="95"/>
      <c r="BX1114" s="95"/>
      <c r="BY1114" s="95"/>
      <c r="BZ1114" s="95"/>
      <c r="CD1114" s="95"/>
      <c r="CE1114" s="95"/>
      <c r="CF1114" s="95"/>
    </row>
    <row r="1115" spans="1:84" s="43" customFormat="1" x14ac:dyDescent="0.25">
      <c r="A1115" s="152"/>
      <c r="B1115" s="152"/>
      <c r="C1115" s="152"/>
      <c r="D1115" s="152"/>
      <c r="E1115" s="152"/>
      <c r="F1115" s="62"/>
      <c r="G1115" s="62"/>
      <c r="I1115" s="152"/>
      <c r="K1115" s="152"/>
      <c r="L1115" s="152"/>
      <c r="M1115" s="152"/>
      <c r="N1115" s="152"/>
      <c r="O1115" s="63"/>
      <c r="P1115" s="152"/>
      <c r="Q1115" s="152"/>
      <c r="S1115" s="205"/>
      <c r="T1115" s="205"/>
      <c r="U1115" s="205"/>
      <c r="V1115" s="39"/>
      <c r="W1115" s="39"/>
      <c r="X1115" s="39"/>
      <c r="Y1115" s="39"/>
      <c r="AD1115" s="191"/>
      <c r="AE1115" s="191"/>
      <c r="AF1115" s="260"/>
      <c r="AG1115" s="191"/>
      <c r="AH1115" s="191"/>
      <c r="AI1115" s="260"/>
      <c r="AR1115" s="68"/>
      <c r="AS1115" s="68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5"/>
      <c r="BL1115" s="95"/>
      <c r="BM1115" s="95"/>
      <c r="BN1115" s="95"/>
      <c r="BO1115" s="95"/>
      <c r="BP1115" s="95"/>
      <c r="BQ1115" s="95"/>
      <c r="BR1115" s="95"/>
      <c r="BS1115" s="95"/>
      <c r="BT1115" s="95"/>
      <c r="BU1115" s="95"/>
      <c r="BV1115" s="95"/>
      <c r="BW1115" s="95"/>
      <c r="BX1115" s="95"/>
      <c r="BY1115" s="95"/>
      <c r="BZ1115" s="95"/>
      <c r="CD1115" s="95"/>
      <c r="CE1115" s="95"/>
      <c r="CF1115" s="95"/>
    </row>
    <row r="1116" spans="1:84" s="43" customFormat="1" x14ac:dyDescent="0.25">
      <c r="A1116" s="152"/>
      <c r="B1116" s="152"/>
      <c r="C1116" s="152"/>
      <c r="D1116" s="152"/>
      <c r="E1116" s="152"/>
      <c r="F1116" s="62"/>
      <c r="G1116" s="62"/>
      <c r="I1116" s="152"/>
      <c r="K1116" s="152"/>
      <c r="L1116" s="152"/>
      <c r="M1116" s="152"/>
      <c r="N1116" s="152"/>
      <c r="O1116" s="63"/>
      <c r="P1116" s="152"/>
      <c r="Q1116" s="152"/>
      <c r="S1116" s="205"/>
      <c r="T1116" s="205"/>
      <c r="U1116" s="205"/>
      <c r="V1116" s="39"/>
      <c r="W1116" s="39"/>
      <c r="X1116" s="39"/>
      <c r="Y1116" s="39"/>
      <c r="AD1116" s="191"/>
      <c r="AE1116" s="191"/>
      <c r="AF1116" s="260"/>
      <c r="AG1116" s="191"/>
      <c r="AH1116" s="191"/>
      <c r="AI1116" s="260"/>
      <c r="AR1116" s="68"/>
      <c r="AS1116" s="68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5"/>
      <c r="BL1116" s="95"/>
      <c r="BM1116" s="95"/>
      <c r="BN1116" s="95"/>
      <c r="BO1116" s="95"/>
      <c r="BP1116" s="95"/>
      <c r="BQ1116" s="95"/>
      <c r="BR1116" s="95"/>
      <c r="BS1116" s="95"/>
      <c r="BT1116" s="95"/>
      <c r="BU1116" s="95"/>
      <c r="BV1116" s="95"/>
      <c r="BW1116" s="95"/>
      <c r="BX1116" s="95"/>
      <c r="BY1116" s="95"/>
      <c r="BZ1116" s="95"/>
      <c r="CD1116" s="95"/>
      <c r="CE1116" s="95"/>
      <c r="CF1116" s="95"/>
    </row>
    <row r="1117" spans="1:84" s="43" customFormat="1" x14ac:dyDescent="0.25">
      <c r="A1117" s="152"/>
      <c r="B1117" s="152"/>
      <c r="C1117" s="152"/>
      <c r="D1117" s="152"/>
      <c r="E1117" s="152"/>
      <c r="F1117" s="62"/>
      <c r="G1117" s="62"/>
      <c r="I1117" s="152"/>
      <c r="K1117" s="152"/>
      <c r="L1117" s="152"/>
      <c r="M1117" s="152"/>
      <c r="N1117" s="152"/>
      <c r="O1117" s="63"/>
      <c r="P1117" s="152"/>
      <c r="Q1117" s="152"/>
      <c r="S1117" s="205"/>
      <c r="T1117" s="205"/>
      <c r="U1117" s="205"/>
      <c r="V1117" s="39"/>
      <c r="W1117" s="39"/>
      <c r="X1117" s="39"/>
      <c r="Y1117" s="39"/>
      <c r="AD1117" s="191"/>
      <c r="AE1117" s="191"/>
      <c r="AF1117" s="260"/>
      <c r="AG1117" s="191"/>
      <c r="AH1117" s="191"/>
      <c r="AI1117" s="260"/>
      <c r="AR1117" s="68"/>
      <c r="AS1117" s="68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5"/>
      <c r="BL1117" s="95"/>
      <c r="BM1117" s="95"/>
      <c r="BN1117" s="95"/>
      <c r="BO1117" s="95"/>
      <c r="BP1117" s="95"/>
      <c r="BQ1117" s="95"/>
      <c r="BR1117" s="95"/>
      <c r="BS1117" s="95"/>
      <c r="BT1117" s="95"/>
      <c r="BU1117" s="95"/>
      <c r="BV1117" s="95"/>
      <c r="BW1117" s="95"/>
      <c r="BX1117" s="95"/>
      <c r="BY1117" s="95"/>
      <c r="BZ1117" s="95"/>
      <c r="CD1117" s="95"/>
      <c r="CE1117" s="95"/>
      <c r="CF1117" s="95"/>
    </row>
    <row r="1118" spans="1:84" s="43" customFormat="1" x14ac:dyDescent="0.25">
      <c r="A1118" s="152"/>
      <c r="B1118" s="152"/>
      <c r="C1118" s="152"/>
      <c r="D1118" s="152"/>
      <c r="E1118" s="152"/>
      <c r="F1118" s="62"/>
      <c r="G1118" s="62"/>
      <c r="I1118" s="152"/>
      <c r="K1118" s="152"/>
      <c r="L1118" s="152"/>
      <c r="M1118" s="152"/>
      <c r="N1118" s="152"/>
      <c r="O1118" s="63"/>
      <c r="P1118" s="152"/>
      <c r="Q1118" s="152"/>
      <c r="S1118" s="205"/>
      <c r="T1118" s="205"/>
      <c r="U1118" s="205"/>
      <c r="V1118" s="39"/>
      <c r="W1118" s="39"/>
      <c r="X1118" s="39"/>
      <c r="Y1118" s="39"/>
      <c r="AD1118" s="191"/>
      <c r="AE1118" s="191"/>
      <c r="AF1118" s="260"/>
      <c r="AG1118" s="191"/>
      <c r="AH1118" s="191"/>
      <c r="AI1118" s="260"/>
      <c r="AR1118" s="68"/>
      <c r="AS1118" s="68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5"/>
      <c r="BL1118" s="95"/>
      <c r="BM1118" s="95"/>
      <c r="BN1118" s="95"/>
      <c r="BO1118" s="95"/>
      <c r="BP1118" s="95"/>
      <c r="BQ1118" s="95"/>
      <c r="BR1118" s="95"/>
      <c r="BS1118" s="95"/>
      <c r="BT1118" s="95"/>
      <c r="BU1118" s="95"/>
      <c r="BV1118" s="95"/>
      <c r="BW1118" s="95"/>
      <c r="BX1118" s="95"/>
      <c r="BY1118" s="95"/>
      <c r="BZ1118" s="95"/>
      <c r="CD1118" s="95"/>
      <c r="CE1118" s="95"/>
      <c r="CF1118" s="95"/>
    </row>
    <row r="1119" spans="1:84" s="43" customFormat="1" x14ac:dyDescent="0.25">
      <c r="A1119" s="152"/>
      <c r="B1119" s="152"/>
      <c r="C1119" s="152"/>
      <c r="D1119" s="152"/>
      <c r="E1119" s="152"/>
      <c r="F1119" s="62"/>
      <c r="G1119" s="62"/>
      <c r="I1119" s="152"/>
      <c r="K1119" s="152"/>
      <c r="L1119" s="152"/>
      <c r="M1119" s="152"/>
      <c r="N1119" s="152"/>
      <c r="O1119" s="63"/>
      <c r="P1119" s="152"/>
      <c r="Q1119" s="152"/>
      <c r="S1119" s="205"/>
      <c r="T1119" s="205"/>
      <c r="U1119" s="205"/>
      <c r="V1119" s="39"/>
      <c r="W1119" s="39"/>
      <c r="X1119" s="39"/>
      <c r="Y1119" s="39"/>
      <c r="AD1119" s="191"/>
      <c r="AE1119" s="191"/>
      <c r="AF1119" s="260"/>
      <c r="AG1119" s="191"/>
      <c r="AH1119" s="191"/>
      <c r="AI1119" s="260"/>
      <c r="AR1119" s="68"/>
      <c r="AS1119" s="68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5"/>
      <c r="BL1119" s="95"/>
      <c r="BM1119" s="95"/>
      <c r="BN1119" s="95"/>
      <c r="BO1119" s="95"/>
      <c r="BP1119" s="95"/>
      <c r="BQ1119" s="95"/>
      <c r="BR1119" s="95"/>
      <c r="BS1119" s="95"/>
      <c r="BT1119" s="95"/>
      <c r="BU1119" s="95"/>
      <c r="BV1119" s="95"/>
      <c r="BW1119" s="95"/>
      <c r="BX1119" s="95"/>
      <c r="BY1119" s="95"/>
      <c r="BZ1119" s="95"/>
      <c r="CD1119" s="95"/>
      <c r="CE1119" s="95"/>
      <c r="CF1119" s="95"/>
    </row>
    <row r="1120" spans="1:84" s="43" customFormat="1" x14ac:dyDescent="0.25">
      <c r="A1120" s="152"/>
      <c r="B1120" s="152"/>
      <c r="C1120" s="152"/>
      <c r="D1120" s="152"/>
      <c r="E1120" s="152"/>
      <c r="F1120" s="62"/>
      <c r="G1120" s="62"/>
      <c r="I1120" s="152"/>
      <c r="K1120" s="152"/>
      <c r="L1120" s="152"/>
      <c r="M1120" s="152"/>
      <c r="N1120" s="152"/>
      <c r="O1120" s="63"/>
      <c r="P1120" s="152"/>
      <c r="Q1120" s="152"/>
      <c r="S1120" s="205"/>
      <c r="T1120" s="205"/>
      <c r="U1120" s="205"/>
      <c r="V1120" s="39"/>
      <c r="W1120" s="39"/>
      <c r="X1120" s="39"/>
      <c r="Y1120" s="39"/>
      <c r="AD1120" s="191"/>
      <c r="AE1120" s="191"/>
      <c r="AF1120" s="260"/>
      <c r="AG1120" s="191"/>
      <c r="AH1120" s="191"/>
      <c r="AI1120" s="260"/>
      <c r="AR1120" s="68"/>
      <c r="AS1120" s="68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5"/>
      <c r="BL1120" s="95"/>
      <c r="BM1120" s="95"/>
      <c r="BN1120" s="95"/>
      <c r="BO1120" s="95"/>
      <c r="BP1120" s="95"/>
      <c r="BQ1120" s="95"/>
      <c r="BR1120" s="95"/>
      <c r="BS1120" s="95"/>
      <c r="BT1120" s="95"/>
      <c r="BU1120" s="95"/>
      <c r="BV1120" s="95"/>
      <c r="BW1120" s="95"/>
      <c r="BX1120" s="95"/>
      <c r="BY1120" s="95"/>
      <c r="BZ1120" s="95"/>
      <c r="CD1120" s="95"/>
      <c r="CE1120" s="95"/>
      <c r="CF1120" s="95"/>
    </row>
    <row r="1121" spans="1:84" s="43" customFormat="1" x14ac:dyDescent="0.25">
      <c r="A1121" s="152"/>
      <c r="B1121" s="152"/>
      <c r="C1121" s="152"/>
      <c r="D1121" s="152"/>
      <c r="E1121" s="152"/>
      <c r="F1121" s="62"/>
      <c r="G1121" s="62"/>
      <c r="I1121" s="152"/>
      <c r="K1121" s="152"/>
      <c r="L1121" s="152"/>
      <c r="M1121" s="152"/>
      <c r="N1121" s="152"/>
      <c r="O1121" s="63"/>
      <c r="P1121" s="152"/>
      <c r="Q1121" s="152"/>
      <c r="S1121" s="205"/>
      <c r="T1121" s="205"/>
      <c r="U1121" s="205"/>
      <c r="V1121" s="39"/>
      <c r="W1121" s="39"/>
      <c r="X1121" s="39"/>
      <c r="Y1121" s="39"/>
      <c r="AD1121" s="191"/>
      <c r="AE1121" s="191"/>
      <c r="AF1121" s="260"/>
      <c r="AG1121" s="191"/>
      <c r="AH1121" s="191"/>
      <c r="AI1121" s="260"/>
      <c r="AR1121" s="68"/>
      <c r="AS1121" s="68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5"/>
      <c r="BL1121" s="95"/>
      <c r="BM1121" s="95"/>
      <c r="BN1121" s="95"/>
      <c r="BO1121" s="95"/>
      <c r="BP1121" s="95"/>
      <c r="BQ1121" s="95"/>
      <c r="BR1121" s="95"/>
      <c r="BS1121" s="95"/>
      <c r="BT1121" s="95"/>
      <c r="BU1121" s="95"/>
      <c r="BV1121" s="95"/>
      <c r="BW1121" s="95"/>
      <c r="BX1121" s="95"/>
      <c r="BY1121" s="95"/>
      <c r="BZ1121" s="95"/>
      <c r="CD1121" s="95"/>
      <c r="CE1121" s="95"/>
      <c r="CF1121" s="95"/>
    </row>
    <row r="1122" spans="1:84" s="43" customFormat="1" x14ac:dyDescent="0.25">
      <c r="A1122" s="152"/>
      <c r="B1122" s="152"/>
      <c r="C1122" s="152"/>
      <c r="D1122" s="152"/>
      <c r="E1122" s="152"/>
      <c r="F1122" s="62"/>
      <c r="G1122" s="62"/>
      <c r="I1122" s="152"/>
      <c r="K1122" s="152"/>
      <c r="L1122" s="152"/>
      <c r="M1122" s="152"/>
      <c r="N1122" s="152"/>
      <c r="O1122" s="63"/>
      <c r="P1122" s="152"/>
      <c r="Q1122" s="152"/>
      <c r="S1122" s="205"/>
      <c r="T1122" s="205"/>
      <c r="U1122" s="205"/>
      <c r="V1122" s="39"/>
      <c r="W1122" s="39"/>
      <c r="X1122" s="39"/>
      <c r="Y1122" s="39"/>
      <c r="AD1122" s="191"/>
      <c r="AE1122" s="191"/>
      <c r="AF1122" s="260"/>
      <c r="AG1122" s="191"/>
      <c r="AH1122" s="191"/>
      <c r="AI1122" s="260"/>
      <c r="AR1122" s="68"/>
      <c r="AS1122" s="68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5"/>
      <c r="BL1122" s="95"/>
      <c r="BM1122" s="95"/>
      <c r="BN1122" s="95"/>
      <c r="BO1122" s="95"/>
      <c r="BP1122" s="95"/>
      <c r="BQ1122" s="95"/>
      <c r="BR1122" s="95"/>
      <c r="BS1122" s="95"/>
      <c r="BT1122" s="95"/>
      <c r="BU1122" s="95"/>
      <c r="BV1122" s="95"/>
      <c r="BW1122" s="95"/>
      <c r="BX1122" s="95"/>
      <c r="BY1122" s="95"/>
      <c r="BZ1122" s="95"/>
      <c r="CD1122" s="95"/>
      <c r="CE1122" s="95"/>
      <c r="CF1122" s="95"/>
    </row>
    <row r="1123" spans="1:84" s="43" customFormat="1" x14ac:dyDescent="0.25">
      <c r="A1123" s="152"/>
      <c r="B1123" s="152"/>
      <c r="C1123" s="152"/>
      <c r="D1123" s="152"/>
      <c r="E1123" s="152"/>
      <c r="F1123" s="62"/>
      <c r="G1123" s="62"/>
      <c r="I1123" s="152"/>
      <c r="K1123" s="152"/>
      <c r="L1123" s="152"/>
      <c r="M1123" s="152"/>
      <c r="N1123" s="152"/>
      <c r="O1123" s="63"/>
      <c r="P1123" s="152"/>
      <c r="Q1123" s="152"/>
      <c r="S1123" s="205"/>
      <c r="T1123" s="205"/>
      <c r="U1123" s="205"/>
      <c r="V1123" s="39"/>
      <c r="W1123" s="39"/>
      <c r="X1123" s="39"/>
      <c r="Y1123" s="39"/>
      <c r="AD1123" s="191"/>
      <c r="AE1123" s="191"/>
      <c r="AF1123" s="260"/>
      <c r="AG1123" s="191"/>
      <c r="AH1123" s="191"/>
      <c r="AI1123" s="260"/>
      <c r="AR1123" s="68"/>
      <c r="AS1123" s="68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5"/>
      <c r="BL1123" s="95"/>
      <c r="BM1123" s="95"/>
      <c r="BN1123" s="95"/>
      <c r="BO1123" s="95"/>
      <c r="BP1123" s="95"/>
      <c r="BQ1123" s="95"/>
      <c r="BR1123" s="95"/>
      <c r="BS1123" s="95"/>
      <c r="BT1123" s="95"/>
      <c r="BU1123" s="95"/>
      <c r="BV1123" s="95"/>
      <c r="BW1123" s="95"/>
      <c r="BX1123" s="95"/>
      <c r="BY1123" s="95"/>
      <c r="BZ1123" s="95"/>
      <c r="CD1123" s="95"/>
      <c r="CE1123" s="95"/>
      <c r="CF1123" s="95"/>
    </row>
    <row r="1124" spans="1:84" s="43" customFormat="1" x14ac:dyDescent="0.25">
      <c r="A1124" s="152"/>
      <c r="B1124" s="152"/>
      <c r="C1124" s="152"/>
      <c r="D1124" s="152"/>
      <c r="E1124" s="152"/>
      <c r="F1124" s="62"/>
      <c r="G1124" s="62"/>
      <c r="I1124" s="152"/>
      <c r="K1124" s="152"/>
      <c r="L1124" s="152"/>
      <c r="M1124" s="152"/>
      <c r="N1124" s="152"/>
      <c r="O1124" s="63"/>
      <c r="P1124" s="152"/>
      <c r="Q1124" s="152"/>
      <c r="S1124" s="205"/>
      <c r="T1124" s="205"/>
      <c r="U1124" s="205"/>
      <c r="V1124" s="39"/>
      <c r="W1124" s="39"/>
      <c r="X1124" s="39"/>
      <c r="Y1124" s="39"/>
      <c r="AD1124" s="191"/>
      <c r="AE1124" s="191"/>
      <c r="AF1124" s="260"/>
      <c r="AG1124" s="191"/>
      <c r="AH1124" s="191"/>
      <c r="AI1124" s="260"/>
      <c r="AR1124" s="68"/>
      <c r="AS1124" s="68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5"/>
      <c r="BL1124" s="95"/>
      <c r="BM1124" s="95"/>
      <c r="BN1124" s="95"/>
      <c r="BO1124" s="95"/>
      <c r="BP1124" s="95"/>
      <c r="BQ1124" s="95"/>
      <c r="BR1124" s="95"/>
      <c r="BS1124" s="95"/>
      <c r="BT1124" s="95"/>
      <c r="BU1124" s="95"/>
      <c r="BV1124" s="95"/>
      <c r="BW1124" s="95"/>
      <c r="BX1124" s="95"/>
      <c r="BY1124" s="95"/>
      <c r="BZ1124" s="95"/>
      <c r="CD1124" s="95"/>
      <c r="CE1124" s="95"/>
      <c r="CF1124" s="95"/>
    </row>
    <row r="1125" spans="1:84" s="43" customFormat="1" x14ac:dyDescent="0.25">
      <c r="A1125" s="152"/>
      <c r="B1125" s="152"/>
      <c r="C1125" s="152"/>
      <c r="D1125" s="152"/>
      <c r="E1125" s="152"/>
      <c r="F1125" s="62"/>
      <c r="G1125" s="62"/>
      <c r="I1125" s="152"/>
      <c r="K1125" s="152"/>
      <c r="L1125" s="152"/>
      <c r="M1125" s="152"/>
      <c r="N1125" s="152"/>
      <c r="O1125" s="63"/>
      <c r="P1125" s="152"/>
      <c r="Q1125" s="152"/>
      <c r="S1125" s="205"/>
      <c r="T1125" s="205"/>
      <c r="U1125" s="205"/>
      <c r="V1125" s="39"/>
      <c r="W1125" s="39"/>
      <c r="X1125" s="39"/>
      <c r="Y1125" s="39"/>
      <c r="AD1125" s="191"/>
      <c r="AE1125" s="191"/>
      <c r="AF1125" s="260"/>
      <c r="AG1125" s="191"/>
      <c r="AH1125" s="191"/>
      <c r="AI1125" s="260"/>
      <c r="AR1125" s="68"/>
      <c r="AS1125" s="68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5"/>
      <c r="BL1125" s="95"/>
      <c r="BM1125" s="95"/>
      <c r="BN1125" s="95"/>
      <c r="BO1125" s="95"/>
      <c r="BP1125" s="95"/>
      <c r="BQ1125" s="95"/>
      <c r="BR1125" s="95"/>
      <c r="BS1125" s="95"/>
      <c r="BT1125" s="95"/>
      <c r="BU1125" s="95"/>
      <c r="BV1125" s="95"/>
      <c r="BW1125" s="95"/>
      <c r="BX1125" s="95"/>
      <c r="BY1125" s="95"/>
      <c r="BZ1125" s="95"/>
      <c r="CD1125" s="95"/>
      <c r="CE1125" s="95"/>
      <c r="CF1125" s="95"/>
    </row>
    <row r="1126" spans="1:84" s="43" customFormat="1" x14ac:dyDescent="0.25">
      <c r="A1126" s="152"/>
      <c r="B1126" s="152"/>
      <c r="C1126" s="152"/>
      <c r="D1126" s="152"/>
      <c r="E1126" s="152"/>
      <c r="F1126" s="62"/>
      <c r="G1126" s="62"/>
      <c r="I1126" s="152"/>
      <c r="K1126" s="152"/>
      <c r="L1126" s="152"/>
      <c r="M1126" s="152"/>
      <c r="N1126" s="152"/>
      <c r="O1126" s="63"/>
      <c r="P1126" s="152"/>
      <c r="Q1126" s="152"/>
      <c r="S1126" s="205"/>
      <c r="T1126" s="205"/>
      <c r="U1126" s="205"/>
      <c r="V1126" s="39"/>
      <c r="W1126" s="39"/>
      <c r="X1126" s="39"/>
      <c r="Y1126" s="39"/>
      <c r="AD1126" s="191"/>
      <c r="AE1126" s="191"/>
      <c r="AF1126" s="260"/>
      <c r="AG1126" s="191"/>
      <c r="AH1126" s="191"/>
      <c r="AI1126" s="260"/>
      <c r="AR1126" s="68"/>
      <c r="AS1126" s="68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5"/>
      <c r="BL1126" s="95"/>
      <c r="BM1126" s="95"/>
      <c r="BN1126" s="95"/>
      <c r="BO1126" s="95"/>
      <c r="BP1126" s="95"/>
      <c r="BQ1126" s="95"/>
      <c r="BR1126" s="95"/>
      <c r="BS1126" s="95"/>
      <c r="BT1126" s="95"/>
      <c r="BU1126" s="95"/>
      <c r="BV1126" s="95"/>
      <c r="BW1126" s="95"/>
      <c r="BX1126" s="95"/>
      <c r="BY1126" s="95"/>
      <c r="BZ1126" s="95"/>
      <c r="CD1126" s="95"/>
      <c r="CE1126" s="95"/>
      <c r="CF1126" s="95"/>
    </row>
    <row r="1127" spans="1:84" s="43" customFormat="1" x14ac:dyDescent="0.25">
      <c r="A1127" s="152"/>
      <c r="B1127" s="152"/>
      <c r="C1127" s="152"/>
      <c r="D1127" s="152"/>
      <c r="E1127" s="152"/>
      <c r="F1127" s="62"/>
      <c r="G1127" s="62"/>
      <c r="I1127" s="152"/>
      <c r="K1127" s="152"/>
      <c r="L1127" s="152"/>
      <c r="M1127" s="152"/>
      <c r="N1127" s="152"/>
      <c r="O1127" s="63"/>
      <c r="P1127" s="152"/>
      <c r="Q1127" s="152"/>
      <c r="S1127" s="205"/>
      <c r="T1127" s="205"/>
      <c r="U1127" s="205"/>
      <c r="V1127" s="39"/>
      <c r="W1127" s="39"/>
      <c r="X1127" s="39"/>
      <c r="Y1127" s="39"/>
      <c r="AD1127" s="191"/>
      <c r="AE1127" s="191"/>
      <c r="AF1127" s="260"/>
      <c r="AG1127" s="191"/>
      <c r="AH1127" s="191"/>
      <c r="AI1127" s="260"/>
      <c r="AR1127" s="68"/>
      <c r="AS1127" s="68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5"/>
      <c r="BL1127" s="95"/>
      <c r="BM1127" s="95"/>
      <c r="BN1127" s="95"/>
      <c r="BO1127" s="95"/>
      <c r="BP1127" s="95"/>
      <c r="BQ1127" s="95"/>
      <c r="BR1127" s="95"/>
      <c r="BS1127" s="95"/>
      <c r="BT1127" s="95"/>
      <c r="BU1127" s="95"/>
      <c r="BV1127" s="95"/>
      <c r="BW1127" s="95"/>
      <c r="BX1127" s="95"/>
      <c r="BY1127" s="95"/>
      <c r="BZ1127" s="95"/>
      <c r="CD1127" s="95"/>
      <c r="CE1127" s="95"/>
      <c r="CF1127" s="95"/>
    </row>
    <row r="1128" spans="1:84" s="43" customFormat="1" x14ac:dyDescent="0.25">
      <c r="A1128" s="152"/>
      <c r="B1128" s="152"/>
      <c r="C1128" s="152"/>
      <c r="D1128" s="152"/>
      <c r="E1128" s="152"/>
      <c r="F1128" s="62"/>
      <c r="G1128" s="62"/>
      <c r="I1128" s="152"/>
      <c r="K1128" s="152"/>
      <c r="L1128" s="152"/>
      <c r="M1128" s="152"/>
      <c r="N1128" s="152"/>
      <c r="O1128" s="63"/>
      <c r="P1128" s="152"/>
      <c r="Q1128" s="152"/>
      <c r="S1128" s="205"/>
      <c r="T1128" s="205"/>
      <c r="U1128" s="205"/>
      <c r="V1128" s="39"/>
      <c r="W1128" s="39"/>
      <c r="X1128" s="39"/>
      <c r="Y1128" s="39"/>
      <c r="AD1128" s="191"/>
      <c r="AE1128" s="191"/>
      <c r="AF1128" s="260"/>
      <c r="AG1128" s="191"/>
      <c r="AH1128" s="191"/>
      <c r="AI1128" s="260"/>
      <c r="AR1128" s="68"/>
      <c r="AS1128" s="68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5"/>
      <c r="BL1128" s="95"/>
      <c r="BM1128" s="95"/>
      <c r="BN1128" s="95"/>
      <c r="BO1128" s="95"/>
      <c r="BP1128" s="95"/>
      <c r="BQ1128" s="95"/>
      <c r="BR1128" s="95"/>
      <c r="BS1128" s="95"/>
      <c r="BT1128" s="95"/>
      <c r="BU1128" s="95"/>
      <c r="BV1128" s="95"/>
      <c r="BW1128" s="95"/>
      <c r="BX1128" s="95"/>
      <c r="BY1128" s="95"/>
      <c r="BZ1128" s="95"/>
      <c r="CD1128" s="95"/>
      <c r="CE1128" s="95"/>
      <c r="CF1128" s="95"/>
    </row>
    <row r="1129" spans="1:84" s="43" customFormat="1" x14ac:dyDescent="0.25">
      <c r="A1129" s="152"/>
      <c r="B1129" s="152"/>
      <c r="C1129" s="152"/>
      <c r="D1129" s="152"/>
      <c r="E1129" s="152"/>
      <c r="F1129" s="62"/>
      <c r="G1129" s="62"/>
      <c r="I1129" s="152"/>
      <c r="K1129" s="152"/>
      <c r="L1129" s="152"/>
      <c r="M1129" s="152"/>
      <c r="N1129" s="152"/>
      <c r="O1129" s="63"/>
      <c r="P1129" s="152"/>
      <c r="Q1129" s="152"/>
      <c r="S1129" s="205"/>
      <c r="T1129" s="205"/>
      <c r="U1129" s="205"/>
      <c r="V1129" s="39"/>
      <c r="W1129" s="39"/>
      <c r="X1129" s="39"/>
      <c r="Y1129" s="39"/>
      <c r="AD1129" s="191"/>
      <c r="AE1129" s="191"/>
      <c r="AF1129" s="260"/>
      <c r="AG1129" s="191"/>
      <c r="AH1129" s="191"/>
      <c r="AI1129" s="260"/>
      <c r="AR1129" s="68"/>
      <c r="AS1129" s="68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5"/>
      <c r="BL1129" s="95"/>
      <c r="BM1129" s="95"/>
      <c r="BN1129" s="95"/>
      <c r="BO1129" s="95"/>
      <c r="BP1129" s="95"/>
      <c r="BQ1129" s="95"/>
      <c r="BR1129" s="95"/>
      <c r="BS1129" s="95"/>
      <c r="BT1129" s="95"/>
      <c r="BU1129" s="95"/>
      <c r="BV1129" s="95"/>
      <c r="BW1129" s="95"/>
      <c r="BX1129" s="95"/>
      <c r="BY1129" s="95"/>
      <c r="BZ1129" s="95"/>
      <c r="CD1129" s="95"/>
      <c r="CE1129" s="95"/>
      <c r="CF1129" s="95"/>
    </row>
    <row r="1130" spans="1:84" s="43" customFormat="1" x14ac:dyDescent="0.25">
      <c r="A1130" s="152"/>
      <c r="B1130" s="152"/>
      <c r="C1130" s="152"/>
      <c r="D1130" s="152"/>
      <c r="E1130" s="152"/>
      <c r="F1130" s="62"/>
      <c r="G1130" s="62"/>
      <c r="I1130" s="152"/>
      <c r="K1130" s="152"/>
      <c r="L1130" s="152"/>
      <c r="M1130" s="152"/>
      <c r="N1130" s="152"/>
      <c r="O1130" s="63"/>
      <c r="P1130" s="152"/>
      <c r="Q1130" s="152"/>
      <c r="S1130" s="205"/>
      <c r="T1130" s="205"/>
      <c r="U1130" s="205"/>
      <c r="V1130" s="39"/>
      <c r="W1130" s="39"/>
      <c r="X1130" s="39"/>
      <c r="Y1130" s="39"/>
      <c r="AD1130" s="191"/>
      <c r="AE1130" s="191"/>
      <c r="AF1130" s="260"/>
      <c r="AG1130" s="191"/>
      <c r="AH1130" s="191"/>
      <c r="AI1130" s="260"/>
      <c r="AR1130" s="68"/>
      <c r="AS1130" s="68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5"/>
      <c r="BL1130" s="95"/>
      <c r="BM1130" s="95"/>
      <c r="BN1130" s="95"/>
      <c r="BO1130" s="95"/>
      <c r="BP1130" s="95"/>
      <c r="BQ1130" s="95"/>
      <c r="BR1130" s="95"/>
      <c r="BS1130" s="95"/>
      <c r="BT1130" s="95"/>
      <c r="BU1130" s="95"/>
      <c r="BV1130" s="95"/>
      <c r="BW1130" s="95"/>
      <c r="BX1130" s="95"/>
      <c r="BY1130" s="95"/>
      <c r="BZ1130" s="95"/>
      <c r="CD1130" s="95"/>
      <c r="CE1130" s="95"/>
      <c r="CF1130" s="95"/>
    </row>
    <row r="1131" spans="1:84" s="43" customFormat="1" x14ac:dyDescent="0.25">
      <c r="A1131" s="152"/>
      <c r="B1131" s="152"/>
      <c r="C1131" s="152"/>
      <c r="D1131" s="152"/>
      <c r="E1131" s="152"/>
      <c r="F1131" s="62"/>
      <c r="G1131" s="62"/>
      <c r="I1131" s="152"/>
      <c r="K1131" s="152"/>
      <c r="L1131" s="152"/>
      <c r="M1131" s="152"/>
      <c r="N1131" s="152"/>
      <c r="O1131" s="63"/>
      <c r="P1131" s="152"/>
      <c r="Q1131" s="152"/>
      <c r="S1131" s="205"/>
      <c r="T1131" s="205"/>
      <c r="U1131" s="205"/>
      <c r="V1131" s="39"/>
      <c r="W1131" s="39"/>
      <c r="X1131" s="39"/>
      <c r="Y1131" s="39"/>
      <c r="AD1131" s="191"/>
      <c r="AE1131" s="191"/>
      <c r="AF1131" s="260"/>
      <c r="AG1131" s="191"/>
      <c r="AH1131" s="191"/>
      <c r="AI1131" s="260"/>
      <c r="AR1131" s="68"/>
      <c r="AS1131" s="68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5"/>
      <c r="BL1131" s="95"/>
      <c r="BM1131" s="95"/>
      <c r="BN1131" s="95"/>
      <c r="BO1131" s="95"/>
      <c r="BP1131" s="95"/>
      <c r="BQ1131" s="95"/>
      <c r="BR1131" s="95"/>
      <c r="BS1131" s="95"/>
      <c r="BT1131" s="95"/>
      <c r="BU1131" s="95"/>
      <c r="BV1131" s="95"/>
      <c r="BW1131" s="95"/>
      <c r="BX1131" s="95"/>
      <c r="BY1131" s="95"/>
      <c r="BZ1131" s="95"/>
      <c r="CD1131" s="95"/>
      <c r="CE1131" s="95"/>
      <c r="CF1131" s="95"/>
    </row>
    <row r="1132" spans="1:84" s="43" customFormat="1" x14ac:dyDescent="0.25">
      <c r="A1132" s="152"/>
      <c r="B1132" s="152"/>
      <c r="C1132" s="152"/>
      <c r="D1132" s="152"/>
      <c r="E1132" s="152"/>
      <c r="F1132" s="62"/>
      <c r="G1132" s="62"/>
      <c r="I1132" s="152"/>
      <c r="K1132" s="152"/>
      <c r="L1132" s="152"/>
      <c r="M1132" s="152"/>
      <c r="N1132" s="152"/>
      <c r="O1132" s="63"/>
      <c r="P1132" s="152"/>
      <c r="Q1132" s="152"/>
      <c r="S1132" s="205"/>
      <c r="T1132" s="205"/>
      <c r="U1132" s="205"/>
      <c r="V1132" s="39"/>
      <c r="W1132" s="39"/>
      <c r="X1132" s="39"/>
      <c r="Y1132" s="39"/>
      <c r="AD1132" s="191"/>
      <c r="AE1132" s="191"/>
      <c r="AF1132" s="260"/>
      <c r="AG1132" s="191"/>
      <c r="AH1132" s="191"/>
      <c r="AI1132" s="260"/>
      <c r="AR1132" s="68"/>
      <c r="AS1132" s="68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5"/>
      <c r="BL1132" s="95"/>
      <c r="BM1132" s="95"/>
      <c r="BN1132" s="95"/>
      <c r="BO1132" s="95"/>
      <c r="BP1132" s="95"/>
      <c r="BQ1132" s="95"/>
      <c r="BR1132" s="95"/>
      <c r="BS1132" s="95"/>
      <c r="BT1132" s="95"/>
      <c r="BU1132" s="95"/>
      <c r="BV1132" s="95"/>
      <c r="BW1132" s="95"/>
      <c r="BX1132" s="95"/>
      <c r="BY1132" s="95"/>
      <c r="BZ1132" s="95"/>
      <c r="CD1132" s="95"/>
      <c r="CE1132" s="95"/>
      <c r="CF1132" s="95"/>
    </row>
    <row r="1133" spans="1:84" s="43" customFormat="1" x14ac:dyDescent="0.25">
      <c r="A1133" s="152"/>
      <c r="B1133" s="152"/>
      <c r="C1133" s="152"/>
      <c r="D1133" s="152"/>
      <c r="E1133" s="152"/>
      <c r="F1133" s="62"/>
      <c r="G1133" s="62"/>
      <c r="I1133" s="152"/>
      <c r="K1133" s="152"/>
      <c r="L1133" s="152"/>
      <c r="M1133" s="152"/>
      <c r="N1133" s="152"/>
      <c r="O1133" s="63"/>
      <c r="P1133" s="152"/>
      <c r="Q1133" s="152"/>
      <c r="S1133" s="205"/>
      <c r="T1133" s="205"/>
      <c r="U1133" s="205"/>
      <c r="V1133" s="39"/>
      <c r="W1133" s="39"/>
      <c r="X1133" s="39"/>
      <c r="Y1133" s="39"/>
      <c r="AD1133" s="191"/>
      <c r="AE1133" s="191"/>
      <c r="AF1133" s="260"/>
      <c r="AG1133" s="191"/>
      <c r="AH1133" s="191"/>
      <c r="AI1133" s="260"/>
      <c r="AR1133" s="68"/>
      <c r="AS1133" s="68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5"/>
      <c r="BL1133" s="95"/>
      <c r="BM1133" s="95"/>
      <c r="BN1133" s="95"/>
      <c r="BO1133" s="95"/>
      <c r="BP1133" s="95"/>
      <c r="BQ1133" s="95"/>
      <c r="BR1133" s="95"/>
      <c r="BS1133" s="95"/>
      <c r="BT1133" s="95"/>
      <c r="BU1133" s="95"/>
      <c r="BV1133" s="95"/>
      <c r="BW1133" s="95"/>
      <c r="BX1133" s="95"/>
      <c r="BY1133" s="95"/>
      <c r="BZ1133" s="95"/>
      <c r="CD1133" s="95"/>
      <c r="CE1133" s="95"/>
      <c r="CF1133" s="95"/>
    </row>
    <row r="1134" spans="1:84" s="43" customFormat="1" x14ac:dyDescent="0.25">
      <c r="A1134" s="152"/>
      <c r="B1134" s="152"/>
      <c r="C1134" s="152"/>
      <c r="D1134" s="152"/>
      <c r="E1134" s="152"/>
      <c r="F1134" s="62"/>
      <c r="G1134" s="62"/>
      <c r="I1134" s="152"/>
      <c r="K1134" s="152"/>
      <c r="L1134" s="152"/>
      <c r="M1134" s="152"/>
      <c r="N1134" s="152"/>
      <c r="O1134" s="63"/>
      <c r="P1134" s="152"/>
      <c r="Q1134" s="152"/>
      <c r="S1134" s="205"/>
      <c r="T1134" s="205"/>
      <c r="U1134" s="205"/>
      <c r="V1134" s="39"/>
      <c r="W1134" s="39"/>
      <c r="X1134" s="39"/>
      <c r="Y1134" s="39"/>
      <c r="AD1134" s="191"/>
      <c r="AE1134" s="191"/>
      <c r="AF1134" s="260"/>
      <c r="AG1134" s="191"/>
      <c r="AH1134" s="191"/>
      <c r="AI1134" s="260"/>
      <c r="AR1134" s="68"/>
      <c r="AS1134" s="68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5"/>
      <c r="BL1134" s="95"/>
      <c r="BM1134" s="95"/>
      <c r="BN1134" s="95"/>
      <c r="BO1134" s="95"/>
      <c r="BP1134" s="95"/>
      <c r="BQ1134" s="95"/>
      <c r="BR1134" s="95"/>
      <c r="BS1134" s="95"/>
      <c r="BT1134" s="95"/>
      <c r="BU1134" s="95"/>
      <c r="BV1134" s="95"/>
      <c r="BW1134" s="95"/>
      <c r="BX1134" s="95"/>
      <c r="BY1134" s="95"/>
      <c r="BZ1134" s="95"/>
      <c r="CD1134" s="95"/>
      <c r="CE1134" s="95"/>
      <c r="CF1134" s="95"/>
    </row>
    <row r="1135" spans="1:84" s="43" customFormat="1" x14ac:dyDescent="0.25">
      <c r="A1135" s="152"/>
      <c r="B1135" s="152"/>
      <c r="C1135" s="152"/>
      <c r="D1135" s="152"/>
      <c r="E1135" s="152"/>
      <c r="F1135" s="62"/>
      <c r="G1135" s="62"/>
      <c r="I1135" s="152"/>
      <c r="K1135" s="152"/>
      <c r="L1135" s="152"/>
      <c r="M1135" s="152"/>
      <c r="N1135" s="152"/>
      <c r="O1135" s="63"/>
      <c r="P1135" s="152"/>
      <c r="Q1135" s="152"/>
      <c r="S1135" s="205"/>
      <c r="T1135" s="205"/>
      <c r="U1135" s="205"/>
      <c r="V1135" s="39"/>
      <c r="W1135" s="39"/>
      <c r="X1135" s="39"/>
      <c r="Y1135" s="39"/>
      <c r="AD1135" s="191"/>
      <c r="AE1135" s="191"/>
      <c r="AF1135" s="260"/>
      <c r="AG1135" s="191"/>
      <c r="AH1135" s="191"/>
      <c r="AI1135" s="260"/>
      <c r="AR1135" s="68"/>
      <c r="AS1135" s="68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5"/>
      <c r="BL1135" s="95"/>
      <c r="BM1135" s="95"/>
      <c r="BN1135" s="95"/>
      <c r="BO1135" s="95"/>
      <c r="BP1135" s="95"/>
      <c r="BQ1135" s="95"/>
      <c r="BR1135" s="95"/>
      <c r="BS1135" s="95"/>
      <c r="BT1135" s="95"/>
      <c r="BU1135" s="95"/>
      <c r="BV1135" s="95"/>
      <c r="BW1135" s="95"/>
      <c r="BX1135" s="95"/>
      <c r="BY1135" s="95"/>
      <c r="BZ1135" s="95"/>
      <c r="CD1135" s="95"/>
      <c r="CE1135" s="95"/>
      <c r="CF1135" s="95"/>
    </row>
    <row r="1136" spans="1:84" s="43" customFormat="1" x14ac:dyDescent="0.25">
      <c r="A1136" s="152"/>
      <c r="B1136" s="152"/>
      <c r="C1136" s="152"/>
      <c r="D1136" s="152"/>
      <c r="E1136" s="152"/>
      <c r="F1136" s="62"/>
      <c r="G1136" s="62"/>
      <c r="I1136" s="152"/>
      <c r="K1136" s="152"/>
      <c r="L1136" s="152"/>
      <c r="M1136" s="152"/>
      <c r="N1136" s="152"/>
      <c r="O1136" s="63"/>
      <c r="P1136" s="152"/>
      <c r="Q1136" s="152"/>
      <c r="S1136" s="205"/>
      <c r="T1136" s="205"/>
      <c r="U1136" s="205"/>
      <c r="V1136" s="39"/>
      <c r="W1136" s="39"/>
      <c r="X1136" s="39"/>
      <c r="Y1136" s="39"/>
      <c r="AD1136" s="191"/>
      <c r="AE1136" s="191"/>
      <c r="AF1136" s="260"/>
      <c r="AG1136" s="191"/>
      <c r="AH1136" s="191"/>
      <c r="AI1136" s="260"/>
      <c r="AR1136" s="68"/>
      <c r="AS1136" s="68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5"/>
      <c r="BL1136" s="95"/>
      <c r="BM1136" s="95"/>
      <c r="BN1136" s="95"/>
      <c r="BO1136" s="95"/>
      <c r="BP1136" s="95"/>
      <c r="BQ1136" s="95"/>
      <c r="BR1136" s="95"/>
      <c r="BS1136" s="95"/>
      <c r="BT1136" s="95"/>
      <c r="BU1136" s="95"/>
      <c r="BV1136" s="95"/>
      <c r="BW1136" s="95"/>
      <c r="BX1136" s="95"/>
      <c r="BY1136" s="95"/>
      <c r="BZ1136" s="95"/>
      <c r="CD1136" s="95"/>
      <c r="CE1136" s="95"/>
      <c r="CF1136" s="95"/>
    </row>
    <row r="1137" spans="1:84" s="43" customFormat="1" x14ac:dyDescent="0.25">
      <c r="A1137" s="152"/>
      <c r="B1137" s="152"/>
      <c r="C1137" s="152"/>
      <c r="D1137" s="152"/>
      <c r="E1137" s="152"/>
      <c r="F1137" s="62"/>
      <c r="G1137" s="62"/>
      <c r="I1137" s="152"/>
      <c r="K1137" s="152"/>
      <c r="L1137" s="152"/>
      <c r="M1137" s="152"/>
      <c r="N1137" s="152"/>
      <c r="O1137" s="63"/>
      <c r="P1137" s="152"/>
      <c r="Q1137" s="152"/>
      <c r="S1137" s="205"/>
      <c r="T1137" s="205"/>
      <c r="U1137" s="205"/>
      <c r="V1137" s="39"/>
      <c r="W1137" s="39"/>
      <c r="X1137" s="39"/>
      <c r="Y1137" s="39"/>
      <c r="AD1137" s="191"/>
      <c r="AE1137" s="191"/>
      <c r="AF1137" s="260"/>
      <c r="AG1137" s="191"/>
      <c r="AH1137" s="191"/>
      <c r="AI1137" s="260"/>
      <c r="AR1137" s="68"/>
      <c r="AS1137" s="68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5"/>
      <c r="BL1137" s="95"/>
      <c r="BM1137" s="95"/>
      <c r="BN1137" s="95"/>
      <c r="BO1137" s="95"/>
      <c r="BP1137" s="95"/>
      <c r="BQ1137" s="95"/>
      <c r="BR1137" s="95"/>
      <c r="BS1137" s="95"/>
      <c r="BT1137" s="95"/>
      <c r="BU1137" s="95"/>
      <c r="BV1137" s="95"/>
      <c r="BW1137" s="95"/>
      <c r="BX1137" s="95"/>
      <c r="BY1137" s="95"/>
      <c r="BZ1137" s="95"/>
      <c r="CD1137" s="95"/>
      <c r="CE1137" s="95"/>
      <c r="CF1137" s="95"/>
    </row>
    <row r="1138" spans="1:84" s="43" customFormat="1" x14ac:dyDescent="0.25">
      <c r="A1138" s="152"/>
      <c r="B1138" s="152"/>
      <c r="C1138" s="152"/>
      <c r="D1138" s="152"/>
      <c r="E1138" s="152"/>
      <c r="F1138" s="62"/>
      <c r="G1138" s="62"/>
      <c r="I1138" s="152"/>
      <c r="K1138" s="152"/>
      <c r="L1138" s="152"/>
      <c r="M1138" s="152"/>
      <c r="N1138" s="152"/>
      <c r="O1138" s="63"/>
      <c r="P1138" s="152"/>
      <c r="Q1138" s="152"/>
      <c r="S1138" s="205"/>
      <c r="T1138" s="205"/>
      <c r="U1138" s="205"/>
      <c r="V1138" s="39"/>
      <c r="W1138" s="39"/>
      <c r="X1138" s="39"/>
      <c r="Y1138" s="39"/>
      <c r="AD1138" s="191"/>
      <c r="AE1138" s="191"/>
      <c r="AF1138" s="260"/>
      <c r="AG1138" s="191"/>
      <c r="AH1138" s="191"/>
      <c r="AI1138" s="260"/>
      <c r="AR1138" s="68"/>
      <c r="AS1138" s="68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5"/>
      <c r="BL1138" s="95"/>
      <c r="BM1138" s="95"/>
      <c r="BN1138" s="95"/>
      <c r="BO1138" s="95"/>
      <c r="BP1138" s="95"/>
      <c r="BQ1138" s="95"/>
      <c r="BR1138" s="95"/>
      <c r="BS1138" s="95"/>
      <c r="BT1138" s="95"/>
      <c r="BU1138" s="95"/>
      <c r="BV1138" s="95"/>
      <c r="BW1138" s="95"/>
      <c r="BX1138" s="95"/>
      <c r="BY1138" s="95"/>
      <c r="BZ1138" s="95"/>
      <c r="CD1138" s="95"/>
      <c r="CE1138" s="95"/>
      <c r="CF1138" s="95"/>
    </row>
    <row r="1139" spans="1:84" s="43" customFormat="1" x14ac:dyDescent="0.25">
      <c r="A1139" s="152"/>
      <c r="B1139" s="152"/>
      <c r="C1139" s="152"/>
      <c r="D1139" s="152"/>
      <c r="E1139" s="152"/>
      <c r="F1139" s="62"/>
      <c r="G1139" s="62"/>
      <c r="I1139" s="152"/>
      <c r="K1139" s="152"/>
      <c r="L1139" s="152"/>
      <c r="M1139" s="152"/>
      <c r="N1139" s="152"/>
      <c r="O1139" s="63"/>
      <c r="P1139" s="152"/>
      <c r="Q1139" s="152"/>
      <c r="S1139" s="205"/>
      <c r="T1139" s="205"/>
      <c r="U1139" s="205"/>
      <c r="V1139" s="39"/>
      <c r="W1139" s="39"/>
      <c r="X1139" s="39"/>
      <c r="Y1139" s="39"/>
      <c r="AD1139" s="191"/>
      <c r="AE1139" s="191"/>
      <c r="AF1139" s="260"/>
      <c r="AG1139" s="191"/>
      <c r="AH1139" s="191"/>
      <c r="AI1139" s="260"/>
      <c r="AR1139" s="68"/>
      <c r="AS1139" s="68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5"/>
      <c r="BL1139" s="95"/>
      <c r="BM1139" s="95"/>
      <c r="BN1139" s="95"/>
      <c r="BO1139" s="95"/>
      <c r="BP1139" s="95"/>
      <c r="BQ1139" s="95"/>
      <c r="BR1139" s="95"/>
      <c r="BS1139" s="95"/>
      <c r="BT1139" s="95"/>
      <c r="BU1139" s="95"/>
      <c r="BV1139" s="95"/>
      <c r="BW1139" s="95"/>
      <c r="BX1139" s="95"/>
      <c r="BY1139" s="95"/>
      <c r="BZ1139" s="95"/>
      <c r="CD1139" s="95"/>
      <c r="CE1139" s="95"/>
      <c r="CF1139" s="95"/>
    </row>
    <row r="1140" spans="1:84" s="43" customFormat="1" x14ac:dyDescent="0.25">
      <c r="A1140" s="152"/>
      <c r="B1140" s="152"/>
      <c r="C1140" s="152"/>
      <c r="D1140" s="152"/>
      <c r="E1140" s="152"/>
      <c r="F1140" s="62"/>
      <c r="G1140" s="62"/>
      <c r="I1140" s="152"/>
      <c r="K1140" s="152"/>
      <c r="L1140" s="152"/>
      <c r="M1140" s="152"/>
      <c r="N1140" s="152"/>
      <c r="O1140" s="63"/>
      <c r="P1140" s="152"/>
      <c r="Q1140" s="152"/>
      <c r="S1140" s="205"/>
      <c r="T1140" s="205"/>
      <c r="U1140" s="205"/>
      <c r="V1140" s="39"/>
      <c r="W1140" s="39"/>
      <c r="X1140" s="39"/>
      <c r="Y1140" s="39"/>
      <c r="AD1140" s="191"/>
      <c r="AE1140" s="191"/>
      <c r="AF1140" s="260"/>
      <c r="AG1140" s="191"/>
      <c r="AH1140" s="191"/>
      <c r="AI1140" s="260"/>
      <c r="AR1140" s="68"/>
      <c r="AS1140" s="68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5"/>
      <c r="BL1140" s="95"/>
      <c r="BM1140" s="95"/>
      <c r="BN1140" s="95"/>
      <c r="BO1140" s="95"/>
      <c r="BP1140" s="95"/>
      <c r="BQ1140" s="95"/>
      <c r="BR1140" s="95"/>
      <c r="BS1140" s="95"/>
      <c r="BT1140" s="95"/>
      <c r="BU1140" s="95"/>
      <c r="BV1140" s="95"/>
      <c r="BW1140" s="95"/>
      <c r="BX1140" s="95"/>
      <c r="BY1140" s="95"/>
      <c r="BZ1140" s="95"/>
      <c r="CD1140" s="95"/>
      <c r="CE1140" s="95"/>
      <c r="CF1140" s="95"/>
    </row>
    <row r="1141" spans="1:84" s="43" customFormat="1" x14ac:dyDescent="0.25">
      <c r="A1141" s="152"/>
      <c r="B1141" s="152"/>
      <c r="C1141" s="152"/>
      <c r="D1141" s="152"/>
      <c r="E1141" s="152"/>
      <c r="F1141" s="62"/>
      <c r="G1141" s="62"/>
      <c r="I1141" s="152"/>
      <c r="K1141" s="152"/>
      <c r="L1141" s="152"/>
      <c r="M1141" s="152"/>
      <c r="N1141" s="152"/>
      <c r="O1141" s="63"/>
      <c r="P1141" s="152"/>
      <c r="Q1141" s="152"/>
      <c r="S1141" s="205"/>
      <c r="T1141" s="205"/>
      <c r="U1141" s="205"/>
      <c r="V1141" s="39"/>
      <c r="W1141" s="39"/>
      <c r="X1141" s="39"/>
      <c r="Y1141" s="39"/>
      <c r="AD1141" s="191"/>
      <c r="AE1141" s="191"/>
      <c r="AF1141" s="260"/>
      <c r="AG1141" s="191"/>
      <c r="AH1141" s="191"/>
      <c r="AI1141" s="260"/>
      <c r="AR1141" s="68"/>
      <c r="AS1141" s="68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5"/>
      <c r="BL1141" s="95"/>
      <c r="BM1141" s="95"/>
      <c r="BN1141" s="95"/>
      <c r="BO1141" s="95"/>
      <c r="BP1141" s="95"/>
      <c r="BQ1141" s="95"/>
      <c r="BR1141" s="95"/>
      <c r="BS1141" s="95"/>
      <c r="BT1141" s="95"/>
      <c r="BU1141" s="95"/>
      <c r="BV1141" s="95"/>
      <c r="BW1141" s="95"/>
      <c r="BX1141" s="95"/>
      <c r="BY1141" s="95"/>
      <c r="BZ1141" s="95"/>
      <c r="CD1141" s="95"/>
      <c r="CE1141" s="95"/>
      <c r="CF1141" s="95"/>
    </row>
    <row r="1142" spans="1:84" s="43" customFormat="1" x14ac:dyDescent="0.25">
      <c r="A1142" s="152"/>
      <c r="B1142" s="152"/>
      <c r="C1142" s="152"/>
      <c r="D1142" s="152"/>
      <c r="E1142" s="152"/>
      <c r="F1142" s="62"/>
      <c r="G1142" s="62"/>
      <c r="I1142" s="152"/>
      <c r="K1142" s="152"/>
      <c r="L1142" s="152"/>
      <c r="M1142" s="152"/>
      <c r="N1142" s="152"/>
      <c r="O1142" s="63"/>
      <c r="P1142" s="152"/>
      <c r="Q1142" s="152"/>
      <c r="S1142" s="205"/>
      <c r="T1142" s="205"/>
      <c r="U1142" s="205"/>
      <c r="V1142" s="39"/>
      <c r="W1142" s="39"/>
      <c r="X1142" s="39"/>
      <c r="Y1142" s="39"/>
      <c r="AD1142" s="191"/>
      <c r="AE1142" s="191"/>
      <c r="AF1142" s="260"/>
      <c r="AG1142" s="191"/>
      <c r="AH1142" s="191"/>
      <c r="AI1142" s="260"/>
      <c r="AR1142" s="68"/>
      <c r="AS1142" s="68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5"/>
      <c r="BL1142" s="95"/>
      <c r="BM1142" s="95"/>
      <c r="BN1142" s="95"/>
      <c r="BO1142" s="95"/>
      <c r="BP1142" s="95"/>
      <c r="BQ1142" s="95"/>
      <c r="BR1142" s="95"/>
      <c r="BS1142" s="95"/>
      <c r="BT1142" s="95"/>
      <c r="BU1142" s="95"/>
      <c r="BV1142" s="95"/>
      <c r="BW1142" s="95"/>
      <c r="BX1142" s="95"/>
      <c r="BY1142" s="95"/>
      <c r="BZ1142" s="95"/>
      <c r="CD1142" s="95"/>
      <c r="CE1142" s="95"/>
      <c r="CF1142" s="95"/>
    </row>
    <row r="1143" spans="1:84" s="43" customFormat="1" x14ac:dyDescent="0.25">
      <c r="A1143" s="152"/>
      <c r="B1143" s="152"/>
      <c r="C1143" s="152"/>
      <c r="D1143" s="152"/>
      <c r="E1143" s="152"/>
      <c r="F1143" s="62"/>
      <c r="G1143" s="62"/>
      <c r="I1143" s="152"/>
      <c r="K1143" s="152"/>
      <c r="L1143" s="152"/>
      <c r="M1143" s="152"/>
      <c r="N1143" s="152"/>
      <c r="O1143" s="63"/>
      <c r="P1143" s="152"/>
      <c r="Q1143" s="152"/>
      <c r="S1143" s="205"/>
      <c r="T1143" s="205"/>
      <c r="U1143" s="205"/>
      <c r="V1143" s="39"/>
      <c r="W1143" s="39"/>
      <c r="X1143" s="39"/>
      <c r="Y1143" s="39"/>
      <c r="AD1143" s="191"/>
      <c r="AE1143" s="191"/>
      <c r="AF1143" s="260"/>
      <c r="AG1143" s="191"/>
      <c r="AH1143" s="191"/>
      <c r="AI1143" s="260"/>
      <c r="AR1143" s="68"/>
      <c r="AS1143" s="68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5"/>
      <c r="BL1143" s="95"/>
      <c r="BM1143" s="95"/>
      <c r="BN1143" s="95"/>
      <c r="BO1143" s="95"/>
      <c r="BP1143" s="95"/>
      <c r="BQ1143" s="95"/>
      <c r="BR1143" s="95"/>
      <c r="BS1143" s="95"/>
      <c r="BT1143" s="95"/>
      <c r="BU1143" s="95"/>
      <c r="BV1143" s="95"/>
      <c r="BW1143" s="95"/>
      <c r="BX1143" s="95"/>
      <c r="BY1143" s="95"/>
      <c r="BZ1143" s="95"/>
      <c r="CD1143" s="95"/>
      <c r="CE1143" s="95"/>
      <c r="CF1143" s="95"/>
    </row>
    <row r="1144" spans="1:84" s="43" customFormat="1" x14ac:dyDescent="0.25">
      <c r="A1144" s="152"/>
      <c r="B1144" s="152"/>
      <c r="C1144" s="152"/>
      <c r="D1144" s="152"/>
      <c r="E1144" s="152"/>
      <c r="F1144" s="62"/>
      <c r="G1144" s="62"/>
      <c r="I1144" s="152"/>
      <c r="K1144" s="152"/>
      <c r="L1144" s="152"/>
      <c r="M1144" s="152"/>
      <c r="N1144" s="152"/>
      <c r="O1144" s="63"/>
      <c r="P1144" s="152"/>
      <c r="Q1144" s="152"/>
      <c r="S1144" s="205"/>
      <c r="T1144" s="205"/>
      <c r="U1144" s="205"/>
      <c r="V1144" s="39"/>
      <c r="W1144" s="39"/>
      <c r="X1144" s="39"/>
      <c r="Y1144" s="39"/>
      <c r="AD1144" s="191"/>
      <c r="AE1144" s="191"/>
      <c r="AF1144" s="260"/>
      <c r="AG1144" s="191"/>
      <c r="AH1144" s="191"/>
      <c r="AI1144" s="260"/>
      <c r="AR1144" s="68"/>
      <c r="AS1144" s="68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5"/>
      <c r="BL1144" s="95"/>
      <c r="BM1144" s="95"/>
      <c r="BN1144" s="95"/>
      <c r="BO1144" s="95"/>
      <c r="BP1144" s="95"/>
      <c r="BQ1144" s="95"/>
      <c r="BR1144" s="95"/>
      <c r="BS1144" s="95"/>
      <c r="BT1144" s="95"/>
      <c r="BU1144" s="95"/>
      <c r="BV1144" s="95"/>
      <c r="BW1144" s="95"/>
      <c r="BX1144" s="95"/>
      <c r="BY1144" s="95"/>
      <c r="BZ1144" s="95"/>
      <c r="CD1144" s="95"/>
      <c r="CE1144" s="95"/>
      <c r="CF1144" s="95"/>
    </row>
    <row r="1145" spans="1:84" s="43" customFormat="1" x14ac:dyDescent="0.25">
      <c r="A1145" s="152"/>
      <c r="B1145" s="152"/>
      <c r="C1145" s="152"/>
      <c r="D1145" s="152"/>
      <c r="E1145" s="152"/>
      <c r="F1145" s="62"/>
      <c r="G1145" s="62"/>
      <c r="I1145" s="152"/>
      <c r="K1145" s="152"/>
      <c r="L1145" s="152"/>
      <c r="M1145" s="152"/>
      <c r="N1145" s="152"/>
      <c r="O1145" s="63"/>
      <c r="P1145" s="152"/>
      <c r="Q1145" s="152"/>
      <c r="S1145" s="205"/>
      <c r="T1145" s="205"/>
      <c r="U1145" s="205"/>
      <c r="V1145" s="39"/>
      <c r="W1145" s="39"/>
      <c r="X1145" s="39"/>
      <c r="Y1145" s="39"/>
      <c r="AD1145" s="191"/>
      <c r="AE1145" s="191"/>
      <c r="AF1145" s="260"/>
      <c r="AG1145" s="191"/>
      <c r="AH1145" s="191"/>
      <c r="AI1145" s="260"/>
      <c r="AR1145" s="68"/>
      <c r="AS1145" s="68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5"/>
      <c r="BL1145" s="95"/>
      <c r="BM1145" s="95"/>
      <c r="BN1145" s="95"/>
      <c r="BO1145" s="95"/>
      <c r="BP1145" s="95"/>
      <c r="BQ1145" s="95"/>
      <c r="BR1145" s="95"/>
      <c r="BS1145" s="95"/>
      <c r="BT1145" s="95"/>
      <c r="BU1145" s="95"/>
      <c r="BV1145" s="95"/>
      <c r="BW1145" s="95"/>
      <c r="BX1145" s="95"/>
      <c r="BY1145" s="95"/>
      <c r="BZ1145" s="95"/>
      <c r="CD1145" s="95"/>
      <c r="CE1145" s="95"/>
      <c r="CF1145" s="95"/>
    </row>
    <row r="1146" spans="1:84" s="43" customFormat="1" x14ac:dyDescent="0.25">
      <c r="A1146" s="152"/>
      <c r="B1146" s="152"/>
      <c r="C1146" s="152"/>
      <c r="D1146" s="152"/>
      <c r="E1146" s="152"/>
      <c r="F1146" s="62"/>
      <c r="G1146" s="62"/>
      <c r="I1146" s="152"/>
      <c r="K1146" s="152"/>
      <c r="L1146" s="152"/>
      <c r="M1146" s="152"/>
      <c r="N1146" s="152"/>
      <c r="O1146" s="63"/>
      <c r="P1146" s="152"/>
      <c r="Q1146" s="152"/>
      <c r="S1146" s="205"/>
      <c r="T1146" s="205"/>
      <c r="U1146" s="205"/>
      <c r="V1146" s="39"/>
      <c r="W1146" s="39"/>
      <c r="X1146" s="39"/>
      <c r="Y1146" s="39"/>
      <c r="AD1146" s="191"/>
      <c r="AE1146" s="191"/>
      <c r="AF1146" s="260"/>
      <c r="AG1146" s="191"/>
      <c r="AH1146" s="191"/>
      <c r="AI1146" s="260"/>
      <c r="AR1146" s="68"/>
      <c r="AS1146" s="68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5"/>
      <c r="BL1146" s="95"/>
      <c r="BM1146" s="95"/>
      <c r="BN1146" s="95"/>
      <c r="BO1146" s="95"/>
      <c r="BP1146" s="95"/>
      <c r="BQ1146" s="95"/>
      <c r="BR1146" s="95"/>
      <c r="BS1146" s="95"/>
      <c r="BT1146" s="95"/>
      <c r="BU1146" s="95"/>
      <c r="BV1146" s="95"/>
      <c r="BW1146" s="95"/>
      <c r="BX1146" s="95"/>
      <c r="BY1146" s="95"/>
      <c r="BZ1146" s="95"/>
      <c r="CD1146" s="95"/>
      <c r="CE1146" s="95"/>
      <c r="CF1146" s="95"/>
    </row>
    <row r="1147" spans="1:84" s="43" customFormat="1" x14ac:dyDescent="0.25">
      <c r="A1147" s="152"/>
      <c r="B1147" s="152"/>
      <c r="C1147" s="152"/>
      <c r="D1147" s="152"/>
      <c r="E1147" s="152"/>
      <c r="F1147" s="62"/>
      <c r="G1147" s="62"/>
      <c r="I1147" s="152"/>
      <c r="K1147" s="152"/>
      <c r="L1147" s="152"/>
      <c r="M1147" s="152"/>
      <c r="N1147" s="152"/>
      <c r="O1147" s="63"/>
      <c r="P1147" s="152"/>
      <c r="Q1147" s="152"/>
      <c r="S1147" s="205"/>
      <c r="T1147" s="205"/>
      <c r="U1147" s="205"/>
      <c r="V1147" s="39"/>
      <c r="W1147" s="39"/>
      <c r="X1147" s="39"/>
      <c r="Y1147" s="39"/>
      <c r="AD1147" s="191"/>
      <c r="AE1147" s="191"/>
      <c r="AF1147" s="260"/>
      <c r="AG1147" s="191"/>
      <c r="AH1147" s="191"/>
      <c r="AI1147" s="260"/>
      <c r="AR1147" s="68"/>
      <c r="AS1147" s="68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5"/>
      <c r="BL1147" s="95"/>
      <c r="BM1147" s="95"/>
      <c r="BN1147" s="95"/>
      <c r="BO1147" s="95"/>
      <c r="BP1147" s="95"/>
      <c r="BQ1147" s="95"/>
      <c r="BR1147" s="95"/>
      <c r="BS1147" s="95"/>
      <c r="BT1147" s="95"/>
      <c r="BU1147" s="95"/>
      <c r="BV1147" s="95"/>
      <c r="BW1147" s="95"/>
      <c r="BX1147" s="95"/>
      <c r="BY1147" s="95"/>
      <c r="BZ1147" s="95"/>
      <c r="CD1147" s="95"/>
      <c r="CE1147" s="95"/>
      <c r="CF1147" s="95"/>
    </row>
    <row r="1148" spans="1:84" s="43" customFormat="1" x14ac:dyDescent="0.25">
      <c r="A1148" s="152"/>
      <c r="B1148" s="152"/>
      <c r="C1148" s="152"/>
      <c r="D1148" s="152"/>
      <c r="E1148" s="152"/>
      <c r="F1148" s="62"/>
      <c r="G1148" s="62"/>
      <c r="I1148" s="152"/>
      <c r="K1148" s="152"/>
      <c r="L1148" s="152"/>
      <c r="M1148" s="152"/>
      <c r="N1148" s="152"/>
      <c r="O1148" s="63"/>
      <c r="P1148" s="152"/>
      <c r="Q1148" s="152"/>
      <c r="S1148" s="205"/>
      <c r="T1148" s="205"/>
      <c r="U1148" s="205"/>
      <c r="V1148" s="39"/>
      <c r="W1148" s="39"/>
      <c r="X1148" s="39"/>
      <c r="Y1148" s="39"/>
      <c r="AD1148" s="191"/>
      <c r="AE1148" s="191"/>
      <c r="AF1148" s="260"/>
      <c r="AG1148" s="191"/>
      <c r="AH1148" s="191"/>
      <c r="AI1148" s="260"/>
      <c r="AR1148" s="68"/>
      <c r="AS1148" s="68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5"/>
      <c r="BL1148" s="95"/>
      <c r="BM1148" s="95"/>
      <c r="BN1148" s="95"/>
      <c r="BO1148" s="95"/>
      <c r="BP1148" s="95"/>
      <c r="BQ1148" s="95"/>
      <c r="BR1148" s="95"/>
      <c r="BS1148" s="95"/>
      <c r="BT1148" s="95"/>
      <c r="BU1148" s="95"/>
      <c r="BV1148" s="95"/>
      <c r="BW1148" s="95"/>
      <c r="BX1148" s="95"/>
      <c r="BY1148" s="95"/>
      <c r="BZ1148" s="95"/>
      <c r="CD1148" s="95"/>
      <c r="CE1148" s="95"/>
      <c r="CF1148" s="95"/>
    </row>
    <row r="1149" spans="1:84" s="43" customFormat="1" x14ac:dyDescent="0.25">
      <c r="A1149" s="152"/>
      <c r="B1149" s="152"/>
      <c r="C1149" s="152"/>
      <c r="D1149" s="152"/>
      <c r="E1149" s="152"/>
      <c r="F1149" s="62"/>
      <c r="G1149" s="62"/>
      <c r="I1149" s="152"/>
      <c r="K1149" s="152"/>
      <c r="L1149" s="152"/>
      <c r="M1149" s="152"/>
      <c r="N1149" s="152"/>
      <c r="O1149" s="63"/>
      <c r="P1149" s="152"/>
      <c r="Q1149" s="152"/>
      <c r="S1149" s="205"/>
      <c r="T1149" s="205"/>
      <c r="U1149" s="205"/>
      <c r="V1149" s="39"/>
      <c r="W1149" s="39"/>
      <c r="X1149" s="39"/>
      <c r="Y1149" s="39"/>
      <c r="AD1149" s="191"/>
      <c r="AE1149" s="191"/>
      <c r="AF1149" s="260"/>
      <c r="AG1149" s="191"/>
      <c r="AH1149" s="191"/>
      <c r="AI1149" s="260"/>
      <c r="AR1149" s="68"/>
      <c r="AS1149" s="68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5"/>
      <c r="BL1149" s="95"/>
      <c r="BM1149" s="95"/>
      <c r="BN1149" s="95"/>
      <c r="BO1149" s="95"/>
      <c r="BP1149" s="95"/>
      <c r="BQ1149" s="95"/>
      <c r="BR1149" s="95"/>
      <c r="BS1149" s="95"/>
      <c r="BT1149" s="95"/>
      <c r="BU1149" s="95"/>
      <c r="BV1149" s="95"/>
      <c r="BW1149" s="95"/>
      <c r="BX1149" s="95"/>
      <c r="BY1149" s="95"/>
      <c r="BZ1149" s="95"/>
      <c r="CD1149" s="95"/>
      <c r="CE1149" s="95"/>
      <c r="CF1149" s="95"/>
    </row>
    <row r="1150" spans="1:84" s="43" customFormat="1" x14ac:dyDescent="0.25">
      <c r="A1150" s="152"/>
      <c r="B1150" s="152"/>
      <c r="C1150" s="152"/>
      <c r="D1150" s="152"/>
      <c r="E1150" s="152"/>
      <c r="F1150" s="62"/>
      <c r="G1150" s="62"/>
      <c r="I1150" s="152"/>
      <c r="K1150" s="152"/>
      <c r="L1150" s="152"/>
      <c r="M1150" s="152"/>
      <c r="N1150" s="152"/>
      <c r="O1150" s="63"/>
      <c r="P1150" s="152"/>
      <c r="Q1150" s="152"/>
      <c r="S1150" s="205"/>
      <c r="T1150" s="205"/>
      <c r="U1150" s="205"/>
      <c r="V1150" s="39"/>
      <c r="W1150" s="39"/>
      <c r="X1150" s="39"/>
      <c r="Y1150" s="39"/>
      <c r="AD1150" s="191"/>
      <c r="AE1150" s="191"/>
      <c r="AF1150" s="260"/>
      <c r="AG1150" s="191"/>
      <c r="AH1150" s="191"/>
      <c r="AI1150" s="260"/>
      <c r="AR1150" s="68"/>
      <c r="AS1150" s="68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5"/>
      <c r="BL1150" s="95"/>
      <c r="BM1150" s="95"/>
      <c r="BN1150" s="95"/>
      <c r="BO1150" s="95"/>
      <c r="BP1150" s="95"/>
      <c r="BQ1150" s="95"/>
      <c r="BR1150" s="95"/>
      <c r="BS1150" s="95"/>
      <c r="BT1150" s="95"/>
      <c r="BU1150" s="95"/>
      <c r="BV1150" s="95"/>
      <c r="BW1150" s="95"/>
      <c r="BX1150" s="95"/>
      <c r="BY1150" s="95"/>
      <c r="BZ1150" s="95"/>
      <c r="CD1150" s="95"/>
      <c r="CE1150" s="95"/>
      <c r="CF1150" s="95"/>
    </row>
    <row r="1151" spans="1:84" s="43" customFormat="1" x14ac:dyDescent="0.25">
      <c r="A1151" s="152"/>
      <c r="B1151" s="152"/>
      <c r="C1151" s="152"/>
      <c r="D1151" s="152"/>
      <c r="E1151" s="152"/>
      <c r="F1151" s="62"/>
      <c r="G1151" s="62"/>
      <c r="I1151" s="152"/>
      <c r="K1151" s="152"/>
      <c r="L1151" s="152"/>
      <c r="M1151" s="152"/>
      <c r="N1151" s="152"/>
      <c r="O1151" s="63"/>
      <c r="P1151" s="152"/>
      <c r="Q1151" s="152"/>
      <c r="S1151" s="205"/>
      <c r="T1151" s="205"/>
      <c r="U1151" s="205"/>
      <c r="V1151" s="39"/>
      <c r="W1151" s="39"/>
      <c r="X1151" s="39"/>
      <c r="Y1151" s="39"/>
      <c r="AD1151" s="191"/>
      <c r="AE1151" s="191"/>
      <c r="AF1151" s="260"/>
      <c r="AG1151" s="191"/>
      <c r="AH1151" s="191"/>
      <c r="AI1151" s="260"/>
      <c r="AR1151" s="68"/>
      <c r="AS1151" s="68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5"/>
      <c r="BL1151" s="95"/>
      <c r="BM1151" s="95"/>
      <c r="BN1151" s="95"/>
      <c r="BO1151" s="95"/>
      <c r="BP1151" s="95"/>
      <c r="BQ1151" s="95"/>
      <c r="BR1151" s="95"/>
      <c r="BS1151" s="95"/>
      <c r="BT1151" s="95"/>
      <c r="BU1151" s="95"/>
      <c r="BV1151" s="95"/>
      <c r="BW1151" s="95"/>
      <c r="BX1151" s="95"/>
      <c r="BY1151" s="95"/>
      <c r="BZ1151" s="95"/>
      <c r="CD1151" s="95"/>
      <c r="CE1151" s="95"/>
      <c r="CF1151" s="95"/>
    </row>
    <row r="1152" spans="1:84" s="43" customFormat="1" x14ac:dyDescent="0.25">
      <c r="A1152" s="152"/>
      <c r="B1152" s="152"/>
      <c r="C1152" s="152"/>
      <c r="D1152" s="152"/>
      <c r="E1152" s="152"/>
      <c r="F1152" s="62"/>
      <c r="G1152" s="62"/>
      <c r="I1152" s="152"/>
      <c r="K1152" s="152"/>
      <c r="L1152" s="152"/>
      <c r="M1152" s="152"/>
      <c r="N1152" s="152"/>
      <c r="O1152" s="63"/>
      <c r="P1152" s="152"/>
      <c r="Q1152" s="152"/>
      <c r="S1152" s="205"/>
      <c r="T1152" s="205"/>
      <c r="U1152" s="205"/>
      <c r="V1152" s="39"/>
      <c r="W1152" s="39"/>
      <c r="X1152" s="39"/>
      <c r="Y1152" s="39"/>
      <c r="AD1152" s="191"/>
      <c r="AE1152" s="191"/>
      <c r="AF1152" s="260"/>
      <c r="AG1152" s="191"/>
      <c r="AH1152" s="191"/>
      <c r="AI1152" s="260"/>
      <c r="AR1152" s="68"/>
      <c r="AS1152" s="68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5"/>
      <c r="BL1152" s="95"/>
      <c r="BM1152" s="95"/>
      <c r="BN1152" s="95"/>
      <c r="BO1152" s="95"/>
      <c r="BP1152" s="95"/>
      <c r="BQ1152" s="95"/>
      <c r="BR1152" s="95"/>
      <c r="BS1152" s="95"/>
      <c r="BT1152" s="95"/>
      <c r="BU1152" s="95"/>
      <c r="BV1152" s="95"/>
      <c r="BW1152" s="95"/>
      <c r="BX1152" s="95"/>
      <c r="BY1152" s="95"/>
      <c r="BZ1152" s="95"/>
      <c r="CD1152" s="95"/>
      <c r="CE1152" s="95"/>
      <c r="CF1152" s="95"/>
    </row>
    <row r="1153" spans="1:84" s="43" customFormat="1" x14ac:dyDescent="0.25">
      <c r="A1153" s="152"/>
      <c r="B1153" s="152"/>
      <c r="C1153" s="152"/>
      <c r="D1153" s="152"/>
      <c r="E1153" s="152"/>
      <c r="F1153" s="62"/>
      <c r="G1153" s="62"/>
      <c r="I1153" s="152"/>
      <c r="K1153" s="152"/>
      <c r="L1153" s="152"/>
      <c r="M1153" s="152"/>
      <c r="N1153" s="152"/>
      <c r="O1153" s="63"/>
      <c r="P1153" s="152"/>
      <c r="Q1153" s="152"/>
      <c r="S1153" s="205"/>
      <c r="T1153" s="205"/>
      <c r="U1153" s="205"/>
      <c r="V1153" s="39"/>
      <c r="W1153" s="39"/>
      <c r="X1153" s="39"/>
      <c r="Y1153" s="39"/>
      <c r="AD1153" s="191"/>
      <c r="AE1153" s="191"/>
      <c r="AF1153" s="260"/>
      <c r="AG1153" s="191"/>
      <c r="AH1153" s="191"/>
      <c r="AI1153" s="260"/>
      <c r="AR1153" s="68"/>
      <c r="AS1153" s="68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5"/>
      <c r="BL1153" s="95"/>
      <c r="BM1153" s="95"/>
      <c r="BN1153" s="95"/>
      <c r="BO1153" s="95"/>
      <c r="BP1153" s="95"/>
      <c r="BQ1153" s="95"/>
      <c r="BR1153" s="95"/>
      <c r="BS1153" s="95"/>
      <c r="BT1153" s="95"/>
      <c r="BU1153" s="95"/>
      <c r="BV1153" s="95"/>
      <c r="BW1153" s="95"/>
      <c r="BX1153" s="95"/>
      <c r="BY1153" s="95"/>
      <c r="BZ1153" s="95"/>
      <c r="CD1153" s="95"/>
      <c r="CE1153" s="95"/>
      <c r="CF1153" s="95"/>
    </row>
    <row r="1154" spans="1:84" s="43" customFormat="1" x14ac:dyDescent="0.25">
      <c r="A1154" s="152"/>
      <c r="B1154" s="152"/>
      <c r="C1154" s="152"/>
      <c r="D1154" s="152"/>
      <c r="E1154" s="152"/>
      <c r="F1154" s="62"/>
      <c r="G1154" s="62"/>
      <c r="I1154" s="152"/>
      <c r="K1154" s="152"/>
      <c r="L1154" s="152"/>
      <c r="M1154" s="152"/>
      <c r="N1154" s="152"/>
      <c r="O1154" s="63"/>
      <c r="P1154" s="152"/>
      <c r="Q1154" s="152"/>
      <c r="S1154" s="205"/>
      <c r="T1154" s="205"/>
      <c r="U1154" s="205"/>
      <c r="V1154" s="39"/>
      <c r="W1154" s="39"/>
      <c r="X1154" s="39"/>
      <c r="Y1154" s="39"/>
      <c r="AD1154" s="191"/>
      <c r="AE1154" s="191"/>
      <c r="AF1154" s="260"/>
      <c r="AG1154" s="191"/>
      <c r="AH1154" s="191"/>
      <c r="AI1154" s="260"/>
      <c r="AR1154" s="68"/>
      <c r="AS1154" s="68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5"/>
      <c r="BL1154" s="95"/>
      <c r="BM1154" s="95"/>
      <c r="BN1154" s="95"/>
      <c r="BO1154" s="95"/>
      <c r="BP1154" s="95"/>
      <c r="BQ1154" s="95"/>
      <c r="BR1154" s="95"/>
      <c r="BS1154" s="95"/>
      <c r="BT1154" s="95"/>
      <c r="BU1154" s="95"/>
      <c r="BV1154" s="95"/>
      <c r="BW1154" s="95"/>
      <c r="BX1154" s="95"/>
      <c r="BY1154" s="95"/>
      <c r="BZ1154" s="95"/>
      <c r="CD1154" s="95"/>
      <c r="CE1154" s="95"/>
      <c r="CF1154" s="95"/>
    </row>
    <row r="1155" spans="1:84" s="43" customFormat="1" x14ac:dyDescent="0.25">
      <c r="A1155" s="152"/>
      <c r="B1155" s="152"/>
      <c r="C1155" s="152"/>
      <c r="D1155" s="152"/>
      <c r="E1155" s="152"/>
      <c r="F1155" s="62"/>
      <c r="G1155" s="62"/>
      <c r="I1155" s="152"/>
      <c r="K1155" s="152"/>
      <c r="L1155" s="152"/>
      <c r="M1155" s="152"/>
      <c r="N1155" s="152"/>
      <c r="O1155" s="63"/>
      <c r="P1155" s="152"/>
      <c r="Q1155" s="152"/>
      <c r="S1155" s="205"/>
      <c r="T1155" s="205"/>
      <c r="U1155" s="205"/>
      <c r="V1155" s="39"/>
      <c r="W1155" s="39"/>
      <c r="X1155" s="39"/>
      <c r="Y1155" s="39"/>
      <c r="AD1155" s="191"/>
      <c r="AE1155" s="191"/>
      <c r="AF1155" s="260"/>
      <c r="AG1155" s="191"/>
      <c r="AH1155" s="191"/>
      <c r="AI1155" s="260"/>
      <c r="AR1155" s="68"/>
      <c r="AS1155" s="68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5"/>
      <c r="BL1155" s="95"/>
      <c r="BM1155" s="95"/>
      <c r="BN1155" s="95"/>
      <c r="BO1155" s="95"/>
      <c r="BP1155" s="95"/>
      <c r="BQ1155" s="95"/>
      <c r="BR1155" s="95"/>
      <c r="BS1155" s="95"/>
      <c r="BT1155" s="95"/>
      <c r="BU1155" s="95"/>
      <c r="BV1155" s="95"/>
      <c r="BW1155" s="95"/>
      <c r="BX1155" s="95"/>
      <c r="BY1155" s="95"/>
      <c r="BZ1155" s="95"/>
      <c r="CD1155" s="95"/>
      <c r="CE1155" s="95"/>
      <c r="CF1155" s="95"/>
    </row>
    <row r="1156" spans="1:84" s="43" customFormat="1" x14ac:dyDescent="0.25">
      <c r="A1156" s="152"/>
      <c r="B1156" s="152"/>
      <c r="C1156" s="152"/>
      <c r="D1156" s="152"/>
      <c r="E1156" s="152"/>
      <c r="F1156" s="62"/>
      <c r="G1156" s="62"/>
      <c r="I1156" s="152"/>
      <c r="K1156" s="152"/>
      <c r="L1156" s="152"/>
      <c r="M1156" s="152"/>
      <c r="N1156" s="152"/>
      <c r="O1156" s="63"/>
      <c r="P1156" s="152"/>
      <c r="Q1156" s="152"/>
      <c r="S1156" s="205"/>
      <c r="T1156" s="205"/>
      <c r="U1156" s="205"/>
      <c r="V1156" s="39"/>
      <c r="W1156" s="39"/>
      <c r="X1156" s="39"/>
      <c r="Y1156" s="39"/>
      <c r="AD1156" s="191"/>
      <c r="AE1156" s="191"/>
      <c r="AF1156" s="260"/>
      <c r="AG1156" s="191"/>
      <c r="AH1156" s="191"/>
      <c r="AI1156" s="260"/>
      <c r="AR1156" s="68"/>
      <c r="AS1156" s="68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5"/>
      <c r="BL1156" s="95"/>
      <c r="BM1156" s="95"/>
      <c r="BN1156" s="95"/>
      <c r="BO1156" s="95"/>
      <c r="BP1156" s="95"/>
      <c r="BQ1156" s="95"/>
      <c r="BR1156" s="95"/>
      <c r="BS1156" s="95"/>
      <c r="BT1156" s="95"/>
      <c r="BU1156" s="95"/>
      <c r="BV1156" s="95"/>
      <c r="BW1156" s="95"/>
      <c r="BX1156" s="95"/>
      <c r="BY1156" s="95"/>
      <c r="BZ1156" s="95"/>
      <c r="CD1156" s="95"/>
      <c r="CE1156" s="95"/>
      <c r="CF1156" s="95"/>
    </row>
    <row r="1157" spans="1:84" s="43" customFormat="1" x14ac:dyDescent="0.25">
      <c r="A1157" s="152"/>
      <c r="B1157" s="152"/>
      <c r="C1157" s="152"/>
      <c r="D1157" s="152"/>
      <c r="E1157" s="152"/>
      <c r="F1157" s="62"/>
      <c r="G1157" s="62"/>
      <c r="I1157" s="152"/>
      <c r="K1157" s="152"/>
      <c r="L1157" s="152"/>
      <c r="M1157" s="152"/>
      <c r="N1157" s="152"/>
      <c r="O1157" s="63"/>
      <c r="P1157" s="152"/>
      <c r="Q1157" s="152"/>
      <c r="S1157" s="205"/>
      <c r="T1157" s="205"/>
      <c r="U1157" s="205"/>
      <c r="V1157" s="39"/>
      <c r="W1157" s="39"/>
      <c r="X1157" s="39"/>
      <c r="Y1157" s="39"/>
      <c r="AD1157" s="191"/>
      <c r="AE1157" s="191"/>
      <c r="AF1157" s="260"/>
      <c r="AG1157" s="191"/>
      <c r="AH1157" s="191"/>
      <c r="AI1157" s="260"/>
      <c r="AR1157" s="68"/>
      <c r="AS1157" s="68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5"/>
      <c r="BL1157" s="95"/>
      <c r="BM1157" s="95"/>
      <c r="BN1157" s="95"/>
      <c r="BO1157" s="95"/>
      <c r="BP1157" s="95"/>
      <c r="BQ1157" s="95"/>
      <c r="BR1157" s="95"/>
      <c r="BS1157" s="95"/>
      <c r="BT1157" s="95"/>
      <c r="BU1157" s="95"/>
      <c r="BV1157" s="95"/>
      <c r="BW1157" s="95"/>
      <c r="BX1157" s="95"/>
      <c r="BY1157" s="95"/>
      <c r="BZ1157" s="95"/>
      <c r="CD1157" s="95"/>
      <c r="CE1157" s="95"/>
      <c r="CF1157" s="95"/>
    </row>
    <row r="1158" spans="1:84" s="43" customFormat="1" x14ac:dyDescent="0.25">
      <c r="A1158" s="152"/>
      <c r="B1158" s="152"/>
      <c r="C1158" s="152"/>
      <c r="D1158" s="152"/>
      <c r="E1158" s="152"/>
      <c r="F1158" s="62"/>
      <c r="G1158" s="62"/>
      <c r="I1158" s="152"/>
      <c r="K1158" s="152"/>
      <c r="L1158" s="152"/>
      <c r="M1158" s="152"/>
      <c r="N1158" s="152"/>
      <c r="O1158" s="63"/>
      <c r="P1158" s="152"/>
      <c r="Q1158" s="152"/>
      <c r="S1158" s="205"/>
      <c r="T1158" s="205"/>
      <c r="U1158" s="205"/>
      <c r="V1158" s="39"/>
      <c r="W1158" s="39"/>
      <c r="X1158" s="39"/>
      <c r="Y1158" s="39"/>
      <c r="AD1158" s="191"/>
      <c r="AE1158" s="191"/>
      <c r="AF1158" s="260"/>
      <c r="AG1158" s="191"/>
      <c r="AH1158" s="191"/>
      <c r="AI1158" s="260"/>
      <c r="AR1158" s="68"/>
      <c r="AS1158" s="68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5"/>
      <c r="BL1158" s="95"/>
      <c r="BM1158" s="95"/>
      <c r="BN1158" s="95"/>
      <c r="BO1158" s="95"/>
      <c r="BP1158" s="95"/>
      <c r="BQ1158" s="95"/>
      <c r="BR1158" s="95"/>
      <c r="BS1158" s="95"/>
      <c r="BT1158" s="95"/>
      <c r="BU1158" s="95"/>
      <c r="BV1158" s="95"/>
      <c r="BW1158" s="95"/>
      <c r="BX1158" s="95"/>
      <c r="BY1158" s="95"/>
      <c r="BZ1158" s="95"/>
      <c r="CD1158" s="95"/>
      <c r="CE1158" s="95"/>
      <c r="CF1158" s="95"/>
    </row>
    <row r="1159" spans="1:84" s="43" customFormat="1" x14ac:dyDescent="0.25">
      <c r="A1159" s="152"/>
      <c r="B1159" s="152"/>
      <c r="C1159" s="152"/>
      <c r="D1159" s="152"/>
      <c r="E1159" s="152"/>
      <c r="F1159" s="62"/>
      <c r="G1159" s="62"/>
      <c r="I1159" s="152"/>
      <c r="K1159" s="152"/>
      <c r="L1159" s="152"/>
      <c r="M1159" s="152"/>
      <c r="N1159" s="152"/>
      <c r="O1159" s="63"/>
      <c r="P1159" s="152"/>
      <c r="Q1159" s="152"/>
      <c r="S1159" s="205"/>
      <c r="T1159" s="205"/>
      <c r="U1159" s="205"/>
      <c r="V1159" s="39"/>
      <c r="W1159" s="39"/>
      <c r="X1159" s="39"/>
      <c r="Y1159" s="39"/>
      <c r="AD1159" s="191"/>
      <c r="AE1159" s="191"/>
      <c r="AF1159" s="260"/>
      <c r="AG1159" s="191"/>
      <c r="AH1159" s="191"/>
      <c r="AI1159" s="260"/>
      <c r="AR1159" s="68"/>
      <c r="AS1159" s="68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5"/>
      <c r="BL1159" s="95"/>
      <c r="BM1159" s="95"/>
      <c r="BN1159" s="95"/>
      <c r="BO1159" s="95"/>
      <c r="BP1159" s="95"/>
      <c r="BQ1159" s="95"/>
      <c r="BR1159" s="95"/>
      <c r="BS1159" s="95"/>
      <c r="BT1159" s="95"/>
      <c r="BU1159" s="95"/>
      <c r="BV1159" s="95"/>
      <c r="BW1159" s="95"/>
      <c r="BX1159" s="95"/>
      <c r="BY1159" s="95"/>
      <c r="BZ1159" s="95"/>
      <c r="CD1159" s="95"/>
      <c r="CE1159" s="95"/>
      <c r="CF1159" s="95"/>
    </row>
    <row r="1160" spans="1:84" s="43" customFormat="1" x14ac:dyDescent="0.25">
      <c r="A1160" s="152"/>
      <c r="B1160" s="152"/>
      <c r="C1160" s="152"/>
      <c r="D1160" s="152"/>
      <c r="E1160" s="152"/>
      <c r="F1160" s="62"/>
      <c r="G1160" s="62"/>
      <c r="I1160" s="152"/>
      <c r="K1160" s="152"/>
      <c r="L1160" s="152"/>
      <c r="M1160" s="152"/>
      <c r="N1160" s="152"/>
      <c r="O1160" s="63"/>
      <c r="P1160" s="152"/>
      <c r="Q1160" s="152"/>
      <c r="S1160" s="205"/>
      <c r="T1160" s="205"/>
      <c r="U1160" s="205"/>
      <c r="V1160" s="39"/>
      <c r="W1160" s="39"/>
      <c r="X1160" s="39"/>
      <c r="Y1160" s="39"/>
      <c r="AD1160" s="191"/>
      <c r="AE1160" s="191"/>
      <c r="AF1160" s="260"/>
      <c r="AG1160" s="191"/>
      <c r="AH1160" s="191"/>
      <c r="AI1160" s="260"/>
      <c r="AR1160" s="68"/>
      <c r="AS1160" s="68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5"/>
      <c r="BL1160" s="95"/>
      <c r="BM1160" s="95"/>
      <c r="BN1160" s="95"/>
      <c r="BO1160" s="95"/>
      <c r="BP1160" s="95"/>
      <c r="BQ1160" s="95"/>
      <c r="BR1160" s="95"/>
      <c r="BS1160" s="95"/>
      <c r="BT1160" s="95"/>
      <c r="BU1160" s="95"/>
      <c r="BV1160" s="95"/>
      <c r="BW1160" s="95"/>
      <c r="BX1160" s="95"/>
      <c r="BY1160" s="95"/>
      <c r="BZ1160" s="95"/>
      <c r="CD1160" s="95"/>
      <c r="CE1160" s="95"/>
      <c r="CF1160" s="95"/>
    </row>
    <row r="1161" spans="1:84" s="43" customFormat="1" x14ac:dyDescent="0.25">
      <c r="A1161" s="152"/>
      <c r="B1161" s="152"/>
      <c r="C1161" s="152"/>
      <c r="D1161" s="152"/>
      <c r="E1161" s="152"/>
      <c r="F1161" s="62"/>
      <c r="G1161" s="62"/>
      <c r="I1161" s="152"/>
      <c r="K1161" s="152"/>
      <c r="L1161" s="152"/>
      <c r="M1161" s="152"/>
      <c r="N1161" s="152"/>
      <c r="O1161" s="63"/>
      <c r="P1161" s="152"/>
      <c r="Q1161" s="152"/>
      <c r="S1161" s="205"/>
      <c r="T1161" s="205"/>
      <c r="U1161" s="205"/>
      <c r="V1161" s="39"/>
      <c r="W1161" s="39"/>
      <c r="X1161" s="39"/>
      <c r="Y1161" s="39"/>
      <c r="AD1161" s="191"/>
      <c r="AE1161" s="191"/>
      <c r="AF1161" s="260"/>
      <c r="AG1161" s="191"/>
      <c r="AH1161" s="191"/>
      <c r="AI1161" s="260"/>
      <c r="AR1161" s="68"/>
      <c r="AS1161" s="68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5"/>
      <c r="BL1161" s="95"/>
      <c r="BM1161" s="95"/>
      <c r="BN1161" s="95"/>
      <c r="BO1161" s="95"/>
      <c r="BP1161" s="95"/>
      <c r="BQ1161" s="95"/>
      <c r="BR1161" s="95"/>
      <c r="BS1161" s="95"/>
      <c r="BT1161" s="95"/>
      <c r="BU1161" s="95"/>
      <c r="BV1161" s="95"/>
      <c r="BW1161" s="95"/>
      <c r="BX1161" s="95"/>
      <c r="BY1161" s="95"/>
      <c r="BZ1161" s="95"/>
      <c r="CD1161" s="95"/>
      <c r="CE1161" s="95"/>
      <c r="CF1161" s="95"/>
    </row>
    <row r="1162" spans="1:84" s="43" customFormat="1" x14ac:dyDescent="0.25">
      <c r="A1162" s="152"/>
      <c r="B1162" s="152"/>
      <c r="C1162" s="152"/>
      <c r="D1162" s="152"/>
      <c r="E1162" s="152"/>
      <c r="F1162" s="62"/>
      <c r="G1162" s="62"/>
      <c r="I1162" s="152"/>
      <c r="K1162" s="152"/>
      <c r="L1162" s="152"/>
      <c r="M1162" s="152"/>
      <c r="N1162" s="152"/>
      <c r="O1162" s="63"/>
      <c r="P1162" s="152"/>
      <c r="Q1162" s="152"/>
      <c r="S1162" s="205"/>
      <c r="T1162" s="205"/>
      <c r="U1162" s="205"/>
      <c r="V1162" s="39"/>
      <c r="W1162" s="39"/>
      <c r="X1162" s="39"/>
      <c r="Y1162" s="39"/>
      <c r="AD1162" s="191"/>
      <c r="AE1162" s="191"/>
      <c r="AF1162" s="260"/>
      <c r="AG1162" s="191"/>
      <c r="AH1162" s="191"/>
      <c r="AI1162" s="260"/>
      <c r="AR1162" s="68"/>
      <c r="AS1162" s="68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5"/>
      <c r="BL1162" s="95"/>
      <c r="BM1162" s="95"/>
      <c r="BN1162" s="95"/>
      <c r="BO1162" s="95"/>
      <c r="BP1162" s="95"/>
      <c r="BQ1162" s="95"/>
      <c r="BR1162" s="95"/>
      <c r="BS1162" s="95"/>
      <c r="BT1162" s="95"/>
      <c r="BU1162" s="95"/>
      <c r="BV1162" s="95"/>
      <c r="BW1162" s="95"/>
      <c r="BX1162" s="95"/>
      <c r="BY1162" s="95"/>
      <c r="BZ1162" s="95"/>
      <c r="CD1162" s="95"/>
      <c r="CE1162" s="95"/>
      <c r="CF1162" s="95"/>
    </row>
    <row r="1163" spans="1:84" s="43" customFormat="1" x14ac:dyDescent="0.25">
      <c r="A1163" s="152"/>
      <c r="B1163" s="152"/>
      <c r="C1163" s="152"/>
      <c r="D1163" s="152"/>
      <c r="E1163" s="152"/>
      <c r="F1163" s="62"/>
      <c r="G1163" s="62"/>
      <c r="I1163" s="152"/>
      <c r="K1163" s="152"/>
      <c r="L1163" s="152"/>
      <c r="M1163" s="152"/>
      <c r="N1163" s="152"/>
      <c r="O1163" s="63"/>
      <c r="P1163" s="152"/>
      <c r="Q1163" s="152"/>
      <c r="S1163" s="205"/>
      <c r="T1163" s="205"/>
      <c r="U1163" s="205"/>
      <c r="V1163" s="39"/>
      <c r="W1163" s="39"/>
      <c r="X1163" s="39"/>
      <c r="Y1163" s="39"/>
      <c r="AD1163" s="191"/>
      <c r="AE1163" s="191"/>
      <c r="AF1163" s="260"/>
      <c r="AG1163" s="191"/>
      <c r="AH1163" s="191"/>
      <c r="AI1163" s="260"/>
      <c r="AR1163" s="68"/>
      <c r="AS1163" s="68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5"/>
      <c r="BL1163" s="95"/>
      <c r="BM1163" s="95"/>
      <c r="BN1163" s="95"/>
      <c r="BO1163" s="95"/>
      <c r="BP1163" s="95"/>
      <c r="BQ1163" s="95"/>
      <c r="BR1163" s="95"/>
      <c r="BS1163" s="95"/>
      <c r="BT1163" s="95"/>
      <c r="BU1163" s="95"/>
      <c r="BV1163" s="95"/>
      <c r="BW1163" s="95"/>
      <c r="BX1163" s="95"/>
      <c r="BY1163" s="95"/>
      <c r="BZ1163" s="95"/>
      <c r="CD1163" s="95"/>
      <c r="CE1163" s="95"/>
      <c r="CF1163" s="95"/>
    </row>
    <row r="1164" spans="1:84" s="43" customFormat="1" x14ac:dyDescent="0.25">
      <c r="A1164" s="152"/>
      <c r="B1164" s="152"/>
      <c r="C1164" s="152"/>
      <c r="D1164" s="152"/>
      <c r="E1164" s="152"/>
      <c r="F1164" s="62"/>
      <c r="G1164" s="62"/>
      <c r="I1164" s="152"/>
      <c r="K1164" s="152"/>
      <c r="L1164" s="152"/>
      <c r="M1164" s="152"/>
      <c r="N1164" s="152"/>
      <c r="O1164" s="63"/>
      <c r="P1164" s="152"/>
      <c r="Q1164" s="152"/>
      <c r="S1164" s="205"/>
      <c r="T1164" s="205"/>
      <c r="U1164" s="205"/>
      <c r="V1164" s="39"/>
      <c r="W1164" s="39"/>
      <c r="X1164" s="39"/>
      <c r="Y1164" s="39"/>
      <c r="AD1164" s="191"/>
      <c r="AE1164" s="191"/>
      <c r="AF1164" s="260"/>
      <c r="AG1164" s="191"/>
      <c r="AH1164" s="191"/>
      <c r="AI1164" s="260"/>
      <c r="AR1164" s="68"/>
      <c r="AS1164" s="68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5"/>
      <c r="BL1164" s="95"/>
      <c r="BM1164" s="95"/>
      <c r="BN1164" s="95"/>
      <c r="BO1164" s="95"/>
      <c r="BP1164" s="95"/>
      <c r="BQ1164" s="95"/>
      <c r="BR1164" s="95"/>
      <c r="BS1164" s="95"/>
      <c r="BT1164" s="95"/>
      <c r="BU1164" s="95"/>
      <c r="BV1164" s="95"/>
      <c r="BW1164" s="95"/>
      <c r="BX1164" s="95"/>
      <c r="BY1164" s="95"/>
      <c r="BZ1164" s="95"/>
      <c r="CD1164" s="95"/>
      <c r="CE1164" s="95"/>
      <c r="CF1164" s="95"/>
    </row>
    <row r="1165" spans="1:84" s="43" customFormat="1" x14ac:dyDescent="0.25">
      <c r="A1165" s="152"/>
      <c r="B1165" s="152"/>
      <c r="C1165" s="152"/>
      <c r="D1165" s="152"/>
      <c r="E1165" s="152"/>
      <c r="F1165" s="62"/>
      <c r="G1165" s="62"/>
      <c r="I1165" s="152"/>
      <c r="K1165" s="152"/>
      <c r="L1165" s="152"/>
      <c r="M1165" s="152"/>
      <c r="N1165" s="152"/>
      <c r="O1165" s="63"/>
      <c r="P1165" s="152"/>
      <c r="Q1165" s="152"/>
      <c r="S1165" s="205"/>
      <c r="T1165" s="205"/>
      <c r="U1165" s="205"/>
      <c r="V1165" s="39"/>
      <c r="W1165" s="39"/>
      <c r="X1165" s="39"/>
      <c r="Y1165" s="39"/>
      <c r="AD1165" s="191"/>
      <c r="AE1165" s="191"/>
      <c r="AF1165" s="260"/>
      <c r="AG1165" s="191"/>
      <c r="AH1165" s="191"/>
      <c r="AI1165" s="260"/>
      <c r="AR1165" s="68"/>
      <c r="AS1165" s="68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5"/>
      <c r="BL1165" s="95"/>
      <c r="BM1165" s="95"/>
      <c r="BN1165" s="95"/>
      <c r="BO1165" s="95"/>
      <c r="BP1165" s="95"/>
      <c r="BQ1165" s="95"/>
      <c r="BR1165" s="95"/>
      <c r="BS1165" s="95"/>
      <c r="BT1165" s="95"/>
      <c r="BU1165" s="95"/>
      <c r="BV1165" s="95"/>
      <c r="BW1165" s="95"/>
      <c r="BX1165" s="95"/>
      <c r="BY1165" s="95"/>
      <c r="BZ1165" s="95"/>
      <c r="CD1165" s="95"/>
      <c r="CE1165" s="95"/>
      <c r="CF1165" s="95"/>
    </row>
    <row r="1166" spans="1:84" s="43" customFormat="1" x14ac:dyDescent="0.25">
      <c r="A1166" s="152"/>
      <c r="B1166" s="152"/>
      <c r="C1166" s="152"/>
      <c r="D1166" s="152"/>
      <c r="E1166" s="152"/>
      <c r="F1166" s="62"/>
      <c r="G1166" s="62"/>
      <c r="I1166" s="152"/>
      <c r="K1166" s="152"/>
      <c r="L1166" s="152"/>
      <c r="M1166" s="152"/>
      <c r="N1166" s="152"/>
      <c r="O1166" s="63"/>
      <c r="P1166" s="152"/>
      <c r="Q1166" s="152"/>
      <c r="S1166" s="205"/>
      <c r="T1166" s="205"/>
      <c r="U1166" s="205"/>
      <c r="V1166" s="39"/>
      <c r="W1166" s="39"/>
      <c r="X1166" s="39"/>
      <c r="Y1166" s="39"/>
      <c r="AD1166" s="191"/>
      <c r="AE1166" s="191"/>
      <c r="AF1166" s="260"/>
      <c r="AG1166" s="191"/>
      <c r="AH1166" s="191"/>
      <c r="AI1166" s="260"/>
      <c r="AR1166" s="68"/>
      <c r="AS1166" s="68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5"/>
      <c r="BL1166" s="95"/>
      <c r="BM1166" s="95"/>
      <c r="BN1166" s="95"/>
      <c r="BO1166" s="95"/>
      <c r="BP1166" s="95"/>
      <c r="BQ1166" s="95"/>
      <c r="BR1166" s="95"/>
      <c r="BS1166" s="95"/>
      <c r="BT1166" s="95"/>
      <c r="BU1166" s="95"/>
      <c r="BV1166" s="95"/>
      <c r="BW1166" s="95"/>
      <c r="BX1166" s="95"/>
      <c r="BY1166" s="95"/>
      <c r="BZ1166" s="95"/>
      <c r="CD1166" s="95"/>
      <c r="CE1166" s="95"/>
      <c r="CF1166" s="95"/>
    </row>
    <row r="1167" spans="1:84" s="43" customFormat="1" x14ac:dyDescent="0.25">
      <c r="A1167" s="152"/>
      <c r="B1167" s="152"/>
      <c r="C1167" s="152"/>
      <c r="D1167" s="152"/>
      <c r="E1167" s="152"/>
      <c r="F1167" s="62"/>
      <c r="G1167" s="62"/>
      <c r="I1167" s="152"/>
      <c r="K1167" s="152"/>
      <c r="L1167" s="152"/>
      <c r="M1167" s="152"/>
      <c r="N1167" s="152"/>
      <c r="O1167" s="63"/>
      <c r="P1167" s="152"/>
      <c r="Q1167" s="152"/>
      <c r="S1167" s="205"/>
      <c r="T1167" s="205"/>
      <c r="U1167" s="205"/>
      <c r="V1167" s="39"/>
      <c r="W1167" s="39"/>
      <c r="X1167" s="39"/>
      <c r="Y1167" s="39"/>
      <c r="AD1167" s="191"/>
      <c r="AE1167" s="191"/>
      <c r="AF1167" s="260"/>
      <c r="AG1167" s="191"/>
      <c r="AH1167" s="191"/>
      <c r="AI1167" s="260"/>
      <c r="AR1167" s="68"/>
      <c r="AS1167" s="68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5"/>
      <c r="BL1167" s="95"/>
      <c r="BM1167" s="95"/>
      <c r="BN1167" s="95"/>
      <c r="BO1167" s="95"/>
      <c r="BP1167" s="95"/>
      <c r="BQ1167" s="95"/>
      <c r="BR1167" s="95"/>
      <c r="BS1167" s="95"/>
      <c r="BT1167" s="95"/>
      <c r="BU1167" s="95"/>
      <c r="BV1167" s="95"/>
      <c r="BW1167" s="95"/>
      <c r="BX1167" s="95"/>
      <c r="BY1167" s="95"/>
      <c r="BZ1167" s="95"/>
      <c r="CD1167" s="95"/>
      <c r="CE1167" s="95"/>
      <c r="CF1167" s="95"/>
    </row>
    <row r="1168" spans="1:84" s="43" customFormat="1" x14ac:dyDescent="0.25">
      <c r="A1168" s="152"/>
      <c r="B1168" s="152"/>
      <c r="C1168" s="152"/>
      <c r="D1168" s="152"/>
      <c r="E1168" s="152"/>
      <c r="F1168" s="62"/>
      <c r="G1168" s="62"/>
      <c r="I1168" s="152"/>
      <c r="K1168" s="152"/>
      <c r="L1168" s="152"/>
      <c r="M1168" s="152"/>
      <c r="N1168" s="152"/>
      <c r="O1168" s="63"/>
      <c r="P1168" s="152"/>
      <c r="Q1168" s="152"/>
      <c r="S1168" s="205"/>
      <c r="T1168" s="205"/>
      <c r="U1168" s="205"/>
      <c r="V1168" s="39"/>
      <c r="W1168" s="39"/>
      <c r="X1168" s="39"/>
      <c r="Y1168" s="39"/>
      <c r="AD1168" s="191"/>
      <c r="AE1168" s="191"/>
      <c r="AF1168" s="260"/>
      <c r="AG1168" s="191"/>
      <c r="AH1168" s="191"/>
      <c r="AI1168" s="260"/>
      <c r="AR1168" s="68"/>
      <c r="AS1168" s="68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5"/>
      <c r="BL1168" s="95"/>
      <c r="BM1168" s="95"/>
      <c r="BN1168" s="95"/>
      <c r="BO1168" s="95"/>
      <c r="BP1168" s="95"/>
      <c r="BQ1168" s="95"/>
      <c r="BR1168" s="95"/>
      <c r="BS1168" s="95"/>
      <c r="BT1168" s="95"/>
      <c r="BU1168" s="95"/>
      <c r="BV1168" s="95"/>
      <c r="BW1168" s="95"/>
      <c r="BX1168" s="95"/>
      <c r="BY1168" s="95"/>
      <c r="BZ1168" s="95"/>
      <c r="CD1168" s="95"/>
      <c r="CE1168" s="95"/>
      <c r="CF1168" s="95"/>
    </row>
    <row r="1169" spans="1:84" s="43" customFormat="1" x14ac:dyDescent="0.25">
      <c r="A1169" s="152"/>
      <c r="B1169" s="152"/>
      <c r="C1169" s="152"/>
      <c r="D1169" s="152"/>
      <c r="E1169" s="152"/>
      <c r="F1169" s="62"/>
      <c r="G1169" s="62"/>
      <c r="I1169" s="152"/>
      <c r="K1169" s="152"/>
      <c r="L1169" s="152"/>
      <c r="M1169" s="152"/>
      <c r="N1169" s="152"/>
      <c r="O1169" s="63"/>
      <c r="P1169" s="152"/>
      <c r="Q1169" s="152"/>
      <c r="S1169" s="205"/>
      <c r="T1169" s="205"/>
      <c r="U1169" s="205"/>
      <c r="V1169" s="39"/>
      <c r="W1169" s="39"/>
      <c r="X1169" s="39"/>
      <c r="Y1169" s="39"/>
      <c r="AD1169" s="191"/>
      <c r="AE1169" s="191"/>
      <c r="AF1169" s="260"/>
      <c r="AG1169" s="191"/>
      <c r="AH1169" s="191"/>
      <c r="AI1169" s="260"/>
      <c r="AR1169" s="68"/>
      <c r="AS1169" s="68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5"/>
      <c r="BL1169" s="95"/>
      <c r="BM1169" s="95"/>
      <c r="BN1169" s="95"/>
      <c r="BO1169" s="95"/>
      <c r="BP1169" s="95"/>
      <c r="BQ1169" s="95"/>
      <c r="BR1169" s="95"/>
      <c r="BS1169" s="95"/>
      <c r="BT1169" s="95"/>
      <c r="BU1169" s="95"/>
      <c r="BV1169" s="95"/>
      <c r="BW1169" s="95"/>
      <c r="BX1169" s="95"/>
      <c r="BY1169" s="95"/>
      <c r="BZ1169" s="95"/>
      <c r="CD1169" s="95"/>
      <c r="CE1169" s="95"/>
      <c r="CF1169" s="95"/>
    </row>
    <row r="1170" spans="1:84" s="43" customFormat="1" x14ac:dyDescent="0.25">
      <c r="A1170" s="152"/>
      <c r="B1170" s="152"/>
      <c r="C1170" s="152"/>
      <c r="D1170" s="152"/>
      <c r="E1170" s="152"/>
      <c r="F1170" s="62"/>
      <c r="G1170" s="62"/>
      <c r="I1170" s="152"/>
      <c r="K1170" s="152"/>
      <c r="L1170" s="152"/>
      <c r="M1170" s="152"/>
      <c r="N1170" s="152"/>
      <c r="O1170" s="63"/>
      <c r="P1170" s="152"/>
      <c r="Q1170" s="152"/>
      <c r="S1170" s="205"/>
      <c r="T1170" s="205"/>
      <c r="U1170" s="205"/>
      <c r="V1170" s="39"/>
      <c r="W1170" s="39"/>
      <c r="X1170" s="39"/>
      <c r="Y1170" s="39"/>
      <c r="AD1170" s="191"/>
      <c r="AE1170" s="191"/>
      <c r="AF1170" s="260"/>
      <c r="AG1170" s="191"/>
      <c r="AH1170" s="191"/>
      <c r="AI1170" s="260"/>
      <c r="AR1170" s="68"/>
      <c r="AS1170" s="68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5"/>
      <c r="BL1170" s="95"/>
      <c r="BM1170" s="95"/>
      <c r="BN1170" s="95"/>
      <c r="BO1170" s="95"/>
      <c r="BP1170" s="95"/>
      <c r="BQ1170" s="95"/>
      <c r="BR1170" s="95"/>
      <c r="BS1170" s="95"/>
      <c r="BT1170" s="95"/>
      <c r="BU1170" s="95"/>
      <c r="BV1170" s="95"/>
      <c r="BW1170" s="95"/>
      <c r="BX1170" s="95"/>
      <c r="BY1170" s="95"/>
      <c r="BZ1170" s="95"/>
      <c r="CD1170" s="95"/>
      <c r="CE1170" s="95"/>
      <c r="CF1170" s="95"/>
    </row>
    <row r="1171" spans="1:84" s="43" customFormat="1" x14ac:dyDescent="0.25">
      <c r="A1171" s="152"/>
      <c r="B1171" s="152"/>
      <c r="C1171" s="152"/>
      <c r="D1171" s="152"/>
      <c r="E1171" s="152"/>
      <c r="F1171" s="62"/>
      <c r="G1171" s="62"/>
      <c r="I1171" s="152"/>
      <c r="K1171" s="152"/>
      <c r="L1171" s="152"/>
      <c r="M1171" s="152"/>
      <c r="N1171" s="152"/>
      <c r="O1171" s="63"/>
      <c r="P1171" s="152"/>
      <c r="Q1171" s="152"/>
      <c r="S1171" s="205"/>
      <c r="T1171" s="205"/>
      <c r="U1171" s="205"/>
      <c r="V1171" s="39"/>
      <c r="W1171" s="39"/>
      <c r="X1171" s="39"/>
      <c r="Y1171" s="39"/>
      <c r="AD1171" s="191"/>
      <c r="AE1171" s="191"/>
      <c r="AF1171" s="260"/>
      <c r="AG1171" s="191"/>
      <c r="AH1171" s="191"/>
      <c r="AI1171" s="260"/>
      <c r="AR1171" s="68"/>
      <c r="AS1171" s="68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5"/>
      <c r="BL1171" s="95"/>
      <c r="BM1171" s="95"/>
      <c r="BN1171" s="95"/>
      <c r="BO1171" s="95"/>
      <c r="BP1171" s="95"/>
      <c r="BQ1171" s="95"/>
      <c r="BR1171" s="95"/>
      <c r="BS1171" s="95"/>
      <c r="BT1171" s="95"/>
      <c r="BU1171" s="95"/>
      <c r="BV1171" s="95"/>
      <c r="BW1171" s="95"/>
      <c r="BX1171" s="95"/>
      <c r="BY1171" s="95"/>
      <c r="BZ1171" s="95"/>
      <c r="CD1171" s="95"/>
      <c r="CE1171" s="95"/>
      <c r="CF1171" s="95"/>
    </row>
    <row r="1172" spans="1:84" s="43" customFormat="1" x14ac:dyDescent="0.25">
      <c r="A1172" s="152"/>
      <c r="B1172" s="152"/>
      <c r="C1172" s="152"/>
      <c r="D1172" s="152"/>
      <c r="E1172" s="152"/>
      <c r="F1172" s="62"/>
      <c r="G1172" s="62"/>
      <c r="I1172" s="152"/>
      <c r="K1172" s="152"/>
      <c r="L1172" s="152"/>
      <c r="M1172" s="152"/>
      <c r="N1172" s="152"/>
      <c r="O1172" s="63"/>
      <c r="P1172" s="152"/>
      <c r="Q1172" s="152"/>
      <c r="S1172" s="205"/>
      <c r="T1172" s="205"/>
      <c r="U1172" s="205"/>
      <c r="V1172" s="39"/>
      <c r="W1172" s="39"/>
      <c r="X1172" s="39"/>
      <c r="Y1172" s="39"/>
      <c r="AD1172" s="191"/>
      <c r="AE1172" s="191"/>
      <c r="AF1172" s="260"/>
      <c r="AG1172" s="191"/>
      <c r="AH1172" s="191"/>
      <c r="AI1172" s="260"/>
      <c r="AR1172" s="68"/>
      <c r="AS1172" s="68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5"/>
      <c r="BL1172" s="95"/>
      <c r="BM1172" s="95"/>
      <c r="BN1172" s="95"/>
      <c r="BO1172" s="95"/>
      <c r="BP1172" s="95"/>
      <c r="BQ1172" s="95"/>
      <c r="BR1172" s="95"/>
      <c r="BS1172" s="95"/>
      <c r="BT1172" s="95"/>
      <c r="BU1172" s="95"/>
      <c r="BV1172" s="95"/>
      <c r="BW1172" s="95"/>
      <c r="BX1172" s="95"/>
      <c r="BY1172" s="95"/>
      <c r="BZ1172" s="95"/>
      <c r="CD1172" s="95"/>
      <c r="CE1172" s="95"/>
      <c r="CF1172" s="95"/>
    </row>
    <row r="1173" spans="1:84" s="43" customFormat="1" x14ac:dyDescent="0.25">
      <c r="A1173" s="152"/>
      <c r="B1173" s="152"/>
      <c r="C1173" s="152"/>
      <c r="D1173" s="152"/>
      <c r="E1173" s="152"/>
      <c r="F1173" s="62"/>
      <c r="G1173" s="62"/>
      <c r="I1173" s="152"/>
      <c r="K1173" s="152"/>
      <c r="L1173" s="152"/>
      <c r="M1173" s="152"/>
      <c r="N1173" s="152"/>
      <c r="O1173" s="63"/>
      <c r="P1173" s="152"/>
      <c r="Q1173" s="152"/>
      <c r="S1173" s="205"/>
      <c r="T1173" s="205"/>
      <c r="U1173" s="205"/>
      <c r="V1173" s="39"/>
      <c r="W1173" s="39"/>
      <c r="X1173" s="39"/>
      <c r="Y1173" s="39"/>
      <c r="AD1173" s="191"/>
      <c r="AE1173" s="191"/>
      <c r="AF1173" s="260"/>
      <c r="AG1173" s="191"/>
      <c r="AH1173" s="191"/>
      <c r="AI1173" s="260"/>
      <c r="AR1173" s="68"/>
      <c r="AS1173" s="68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5"/>
      <c r="BL1173" s="95"/>
      <c r="BM1173" s="95"/>
      <c r="BN1173" s="95"/>
      <c r="BO1173" s="95"/>
      <c r="BP1173" s="95"/>
      <c r="BQ1173" s="95"/>
      <c r="BR1173" s="95"/>
      <c r="BS1173" s="95"/>
      <c r="BT1173" s="95"/>
      <c r="BU1173" s="95"/>
      <c r="BV1173" s="95"/>
      <c r="BW1173" s="95"/>
      <c r="BX1173" s="95"/>
      <c r="BY1173" s="95"/>
      <c r="BZ1173" s="95"/>
      <c r="CD1173" s="95"/>
      <c r="CE1173" s="95"/>
      <c r="CF1173" s="95"/>
    </row>
    <row r="1174" spans="1:84" s="43" customFormat="1" x14ac:dyDescent="0.25">
      <c r="A1174" s="152"/>
      <c r="B1174" s="152"/>
      <c r="C1174" s="152"/>
      <c r="D1174" s="152"/>
      <c r="E1174" s="152"/>
      <c r="F1174" s="62"/>
      <c r="G1174" s="62"/>
      <c r="I1174" s="152"/>
      <c r="K1174" s="152"/>
      <c r="L1174" s="152"/>
      <c r="M1174" s="152"/>
      <c r="N1174" s="152"/>
      <c r="O1174" s="63"/>
      <c r="P1174" s="152"/>
      <c r="Q1174" s="152"/>
      <c r="S1174" s="205"/>
      <c r="T1174" s="205"/>
      <c r="U1174" s="205"/>
      <c r="V1174" s="39"/>
      <c r="W1174" s="39"/>
      <c r="X1174" s="39"/>
      <c r="Y1174" s="39"/>
      <c r="AD1174" s="191"/>
      <c r="AE1174" s="191"/>
      <c r="AF1174" s="260"/>
      <c r="AG1174" s="191"/>
      <c r="AH1174" s="191"/>
      <c r="AI1174" s="260"/>
      <c r="AR1174" s="68"/>
      <c r="AS1174" s="68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5"/>
      <c r="BL1174" s="95"/>
      <c r="BM1174" s="95"/>
      <c r="BN1174" s="95"/>
      <c r="BO1174" s="95"/>
      <c r="BP1174" s="95"/>
      <c r="BQ1174" s="95"/>
      <c r="BR1174" s="95"/>
      <c r="BS1174" s="95"/>
      <c r="BT1174" s="95"/>
      <c r="BU1174" s="95"/>
      <c r="BV1174" s="95"/>
      <c r="BW1174" s="95"/>
      <c r="BX1174" s="95"/>
      <c r="BY1174" s="95"/>
      <c r="BZ1174" s="95"/>
      <c r="CD1174" s="95"/>
      <c r="CE1174" s="95"/>
      <c r="CF1174" s="95"/>
    </row>
    <row r="1175" spans="1:84" s="43" customFormat="1" x14ac:dyDescent="0.25">
      <c r="A1175" s="152"/>
      <c r="B1175" s="152"/>
      <c r="C1175" s="152"/>
      <c r="D1175" s="152"/>
      <c r="E1175" s="152"/>
      <c r="F1175" s="62"/>
      <c r="G1175" s="62"/>
      <c r="I1175" s="152"/>
      <c r="K1175" s="152"/>
      <c r="L1175" s="152"/>
      <c r="M1175" s="152"/>
      <c r="N1175" s="152"/>
      <c r="O1175" s="63"/>
      <c r="P1175" s="152"/>
      <c r="Q1175" s="152"/>
      <c r="S1175" s="205"/>
      <c r="T1175" s="205"/>
      <c r="U1175" s="205"/>
      <c r="V1175" s="39"/>
      <c r="W1175" s="39"/>
      <c r="X1175" s="39"/>
      <c r="Y1175" s="39"/>
      <c r="AD1175" s="191"/>
      <c r="AE1175" s="191"/>
      <c r="AF1175" s="260"/>
      <c r="AG1175" s="191"/>
      <c r="AH1175" s="191"/>
      <c r="AI1175" s="260"/>
      <c r="AR1175" s="68"/>
      <c r="AS1175" s="68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5"/>
      <c r="BL1175" s="95"/>
      <c r="BM1175" s="95"/>
      <c r="BN1175" s="95"/>
      <c r="BO1175" s="95"/>
      <c r="BP1175" s="95"/>
      <c r="BQ1175" s="95"/>
      <c r="BR1175" s="95"/>
      <c r="BS1175" s="95"/>
      <c r="BT1175" s="95"/>
      <c r="BU1175" s="95"/>
      <c r="BV1175" s="95"/>
      <c r="BW1175" s="95"/>
      <c r="BX1175" s="95"/>
      <c r="BY1175" s="95"/>
      <c r="BZ1175" s="95"/>
      <c r="CD1175" s="95"/>
      <c r="CE1175" s="95"/>
      <c r="CF1175" s="95"/>
    </row>
    <row r="1176" spans="1:84" s="43" customFormat="1" x14ac:dyDescent="0.25">
      <c r="A1176" s="152"/>
      <c r="B1176" s="152"/>
      <c r="C1176" s="152"/>
      <c r="D1176" s="152"/>
      <c r="E1176" s="152"/>
      <c r="F1176" s="62"/>
      <c r="G1176" s="62"/>
      <c r="I1176" s="152"/>
      <c r="K1176" s="152"/>
      <c r="L1176" s="152"/>
      <c r="M1176" s="152"/>
      <c r="N1176" s="152"/>
      <c r="O1176" s="63"/>
      <c r="P1176" s="152"/>
      <c r="Q1176" s="152"/>
      <c r="S1176" s="205"/>
      <c r="T1176" s="205"/>
      <c r="U1176" s="205"/>
      <c r="V1176" s="39"/>
      <c r="W1176" s="39"/>
      <c r="X1176" s="39"/>
      <c r="Y1176" s="39"/>
      <c r="AD1176" s="191"/>
      <c r="AE1176" s="191"/>
      <c r="AF1176" s="260"/>
      <c r="AG1176" s="191"/>
      <c r="AH1176" s="191"/>
      <c r="AI1176" s="260"/>
      <c r="AR1176" s="68"/>
      <c r="AS1176" s="68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5"/>
      <c r="BL1176" s="95"/>
      <c r="BM1176" s="95"/>
      <c r="BN1176" s="95"/>
      <c r="BO1176" s="95"/>
      <c r="BP1176" s="95"/>
      <c r="BQ1176" s="95"/>
      <c r="BR1176" s="95"/>
      <c r="BS1176" s="95"/>
      <c r="BT1176" s="95"/>
      <c r="BU1176" s="95"/>
      <c r="BV1176" s="95"/>
      <c r="BW1176" s="95"/>
      <c r="BX1176" s="95"/>
      <c r="BY1176" s="95"/>
      <c r="BZ1176" s="95"/>
      <c r="CD1176" s="95"/>
      <c r="CE1176" s="95"/>
      <c r="CF1176" s="95"/>
    </row>
    <row r="1177" spans="1:84" s="43" customFormat="1" x14ac:dyDescent="0.25">
      <c r="A1177" s="152"/>
      <c r="B1177" s="152"/>
      <c r="C1177" s="152"/>
      <c r="D1177" s="152"/>
      <c r="E1177" s="152"/>
      <c r="F1177" s="62"/>
      <c r="G1177" s="62"/>
      <c r="I1177" s="152"/>
      <c r="K1177" s="152"/>
      <c r="L1177" s="152"/>
      <c r="M1177" s="152"/>
      <c r="N1177" s="152"/>
      <c r="O1177" s="63"/>
      <c r="P1177" s="152"/>
      <c r="Q1177" s="152"/>
      <c r="S1177" s="205"/>
      <c r="T1177" s="205"/>
      <c r="U1177" s="205"/>
      <c r="V1177" s="39"/>
      <c r="W1177" s="39"/>
      <c r="X1177" s="39"/>
      <c r="Y1177" s="39"/>
      <c r="AD1177" s="191"/>
      <c r="AE1177" s="191"/>
      <c r="AF1177" s="260"/>
      <c r="AG1177" s="191"/>
      <c r="AH1177" s="191"/>
      <c r="AI1177" s="260"/>
      <c r="AR1177" s="68"/>
      <c r="AS1177" s="68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5"/>
      <c r="BL1177" s="95"/>
      <c r="BM1177" s="95"/>
      <c r="BN1177" s="95"/>
      <c r="BO1177" s="95"/>
      <c r="BP1177" s="95"/>
      <c r="BQ1177" s="95"/>
      <c r="BR1177" s="95"/>
      <c r="BS1177" s="95"/>
      <c r="BT1177" s="95"/>
      <c r="BU1177" s="95"/>
      <c r="BV1177" s="95"/>
      <c r="BW1177" s="95"/>
      <c r="BX1177" s="95"/>
      <c r="BY1177" s="95"/>
      <c r="BZ1177" s="95"/>
      <c r="CD1177" s="95"/>
      <c r="CE1177" s="95"/>
      <c r="CF1177" s="95"/>
    </row>
    <row r="1178" spans="1:84" s="43" customFormat="1" x14ac:dyDescent="0.25">
      <c r="A1178" s="152"/>
      <c r="B1178" s="152"/>
      <c r="C1178" s="152"/>
      <c r="D1178" s="152"/>
      <c r="E1178" s="152"/>
      <c r="F1178" s="62"/>
      <c r="G1178" s="62"/>
      <c r="I1178" s="152"/>
      <c r="K1178" s="152"/>
      <c r="L1178" s="152"/>
      <c r="M1178" s="152"/>
      <c r="N1178" s="152"/>
      <c r="O1178" s="63"/>
      <c r="P1178" s="152"/>
      <c r="Q1178" s="152"/>
      <c r="S1178" s="205"/>
      <c r="T1178" s="205"/>
      <c r="U1178" s="205"/>
      <c r="V1178" s="39"/>
      <c r="W1178" s="39"/>
      <c r="X1178" s="39"/>
      <c r="Y1178" s="39"/>
      <c r="AD1178" s="191"/>
      <c r="AE1178" s="191"/>
      <c r="AF1178" s="260"/>
      <c r="AG1178" s="191"/>
      <c r="AH1178" s="191"/>
      <c r="AI1178" s="260"/>
      <c r="AR1178" s="68"/>
      <c r="AS1178" s="68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5"/>
      <c r="BL1178" s="95"/>
      <c r="BM1178" s="95"/>
      <c r="BN1178" s="95"/>
      <c r="BO1178" s="95"/>
      <c r="BP1178" s="95"/>
      <c r="BQ1178" s="95"/>
      <c r="BR1178" s="95"/>
      <c r="BS1178" s="95"/>
      <c r="BT1178" s="95"/>
      <c r="BU1178" s="95"/>
      <c r="BV1178" s="95"/>
      <c r="BW1178" s="95"/>
      <c r="BX1178" s="95"/>
      <c r="BY1178" s="95"/>
      <c r="BZ1178" s="95"/>
      <c r="CD1178" s="95"/>
      <c r="CE1178" s="95"/>
      <c r="CF1178" s="95"/>
    </row>
    <row r="1179" spans="1:84" s="43" customFormat="1" x14ac:dyDescent="0.25">
      <c r="A1179" s="152"/>
      <c r="B1179" s="152"/>
      <c r="C1179" s="152"/>
      <c r="D1179" s="152"/>
      <c r="E1179" s="152"/>
      <c r="F1179" s="62"/>
      <c r="G1179" s="62"/>
      <c r="I1179" s="152"/>
      <c r="K1179" s="152"/>
      <c r="L1179" s="152"/>
      <c r="M1179" s="152"/>
      <c r="N1179" s="152"/>
      <c r="O1179" s="63"/>
      <c r="P1179" s="152"/>
      <c r="Q1179" s="152"/>
      <c r="S1179" s="205"/>
      <c r="T1179" s="205"/>
      <c r="U1179" s="205"/>
      <c r="V1179" s="39"/>
      <c r="W1179" s="39"/>
      <c r="X1179" s="39"/>
      <c r="Y1179" s="39"/>
      <c r="AD1179" s="191"/>
      <c r="AE1179" s="191"/>
      <c r="AF1179" s="260"/>
      <c r="AG1179" s="191"/>
      <c r="AH1179" s="191"/>
      <c r="AI1179" s="260"/>
      <c r="AR1179" s="68"/>
      <c r="AS1179" s="68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5"/>
      <c r="BL1179" s="95"/>
      <c r="BM1179" s="95"/>
      <c r="BN1179" s="95"/>
      <c r="BO1179" s="95"/>
      <c r="BP1179" s="95"/>
      <c r="BQ1179" s="95"/>
      <c r="BR1179" s="95"/>
      <c r="BS1179" s="95"/>
      <c r="BT1179" s="95"/>
      <c r="BU1179" s="95"/>
      <c r="BV1179" s="95"/>
      <c r="BW1179" s="95"/>
      <c r="BX1179" s="95"/>
      <c r="BY1179" s="95"/>
      <c r="BZ1179" s="95"/>
      <c r="CD1179" s="95"/>
      <c r="CE1179" s="95"/>
      <c r="CF1179" s="95"/>
    </row>
    <row r="1180" spans="1:84" s="43" customFormat="1" x14ac:dyDescent="0.25">
      <c r="A1180" s="152"/>
      <c r="B1180" s="152"/>
      <c r="C1180" s="152"/>
      <c r="D1180" s="152"/>
      <c r="E1180" s="152"/>
      <c r="F1180" s="62"/>
      <c r="G1180" s="62"/>
      <c r="I1180" s="152"/>
      <c r="K1180" s="152"/>
      <c r="L1180" s="152"/>
      <c r="M1180" s="152"/>
      <c r="N1180" s="152"/>
      <c r="O1180" s="63"/>
      <c r="P1180" s="152"/>
      <c r="Q1180" s="152"/>
      <c r="S1180" s="205"/>
      <c r="T1180" s="205"/>
      <c r="U1180" s="205"/>
      <c r="V1180" s="39"/>
      <c r="W1180" s="39"/>
      <c r="X1180" s="39"/>
      <c r="Y1180" s="39"/>
      <c r="AD1180" s="191"/>
      <c r="AE1180" s="191"/>
      <c r="AF1180" s="260"/>
      <c r="AG1180" s="191"/>
      <c r="AH1180" s="191"/>
      <c r="AI1180" s="260"/>
      <c r="AR1180" s="68"/>
      <c r="AS1180" s="68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5"/>
      <c r="BL1180" s="95"/>
      <c r="BM1180" s="95"/>
      <c r="BN1180" s="95"/>
      <c r="BO1180" s="95"/>
      <c r="BP1180" s="95"/>
      <c r="BQ1180" s="95"/>
      <c r="BR1180" s="95"/>
      <c r="BS1180" s="95"/>
      <c r="BT1180" s="95"/>
      <c r="BU1180" s="95"/>
      <c r="BV1180" s="95"/>
      <c r="BW1180" s="95"/>
      <c r="BX1180" s="95"/>
      <c r="BY1180" s="95"/>
      <c r="BZ1180" s="95"/>
      <c r="CD1180" s="95"/>
      <c r="CE1180" s="95"/>
      <c r="CF1180" s="95"/>
    </row>
    <row r="1181" spans="1:84" s="43" customFormat="1" x14ac:dyDescent="0.25">
      <c r="A1181" s="152"/>
      <c r="B1181" s="152"/>
      <c r="C1181" s="152"/>
      <c r="D1181" s="152"/>
      <c r="E1181" s="152"/>
      <c r="F1181" s="62"/>
      <c r="G1181" s="62"/>
      <c r="I1181" s="152"/>
      <c r="K1181" s="152"/>
      <c r="L1181" s="152"/>
      <c r="M1181" s="152"/>
      <c r="N1181" s="152"/>
      <c r="O1181" s="63"/>
      <c r="P1181" s="152"/>
      <c r="Q1181" s="152"/>
      <c r="S1181" s="205"/>
      <c r="T1181" s="205"/>
      <c r="U1181" s="205"/>
      <c r="V1181" s="39"/>
      <c r="W1181" s="39"/>
      <c r="X1181" s="39"/>
      <c r="Y1181" s="39"/>
      <c r="AD1181" s="191"/>
      <c r="AE1181" s="191"/>
      <c r="AF1181" s="260"/>
      <c r="AG1181" s="191"/>
      <c r="AH1181" s="191"/>
      <c r="AI1181" s="260"/>
      <c r="AR1181" s="68"/>
      <c r="AS1181" s="68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5"/>
      <c r="BL1181" s="95"/>
      <c r="BM1181" s="95"/>
      <c r="BN1181" s="95"/>
      <c r="BO1181" s="95"/>
      <c r="BP1181" s="95"/>
      <c r="BQ1181" s="95"/>
      <c r="BR1181" s="95"/>
      <c r="BS1181" s="95"/>
      <c r="BT1181" s="95"/>
      <c r="BU1181" s="95"/>
      <c r="BV1181" s="95"/>
      <c r="BW1181" s="95"/>
      <c r="BX1181" s="95"/>
      <c r="BY1181" s="95"/>
      <c r="BZ1181" s="95"/>
      <c r="CD1181" s="95"/>
      <c r="CE1181" s="95"/>
      <c r="CF1181" s="95"/>
    </row>
    <row r="1182" spans="1:84" s="43" customFormat="1" x14ac:dyDescent="0.25">
      <c r="A1182" s="152"/>
      <c r="B1182" s="152"/>
      <c r="C1182" s="152"/>
      <c r="D1182" s="152"/>
      <c r="E1182" s="152"/>
      <c r="F1182" s="62"/>
      <c r="G1182" s="62"/>
      <c r="I1182" s="152"/>
      <c r="K1182" s="152"/>
      <c r="L1182" s="152"/>
      <c r="M1182" s="152"/>
      <c r="N1182" s="152"/>
      <c r="O1182" s="63"/>
      <c r="P1182" s="152"/>
      <c r="Q1182" s="152"/>
      <c r="S1182" s="205"/>
      <c r="T1182" s="205"/>
      <c r="U1182" s="205"/>
      <c r="V1182" s="39"/>
      <c r="W1182" s="39"/>
      <c r="X1182" s="39"/>
      <c r="Y1182" s="39"/>
      <c r="AD1182" s="191"/>
      <c r="AE1182" s="191"/>
      <c r="AF1182" s="260"/>
      <c r="AG1182" s="191"/>
      <c r="AH1182" s="191"/>
      <c r="AI1182" s="260"/>
      <c r="AR1182" s="68"/>
      <c r="AS1182" s="68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5"/>
      <c r="BL1182" s="95"/>
      <c r="BM1182" s="95"/>
      <c r="BN1182" s="95"/>
      <c r="BO1182" s="95"/>
      <c r="BP1182" s="95"/>
      <c r="BQ1182" s="95"/>
      <c r="BR1182" s="95"/>
      <c r="BS1182" s="95"/>
      <c r="BT1182" s="95"/>
      <c r="BU1182" s="95"/>
      <c r="BV1182" s="95"/>
      <c r="BW1182" s="95"/>
      <c r="BX1182" s="95"/>
      <c r="BY1182" s="95"/>
      <c r="BZ1182" s="95"/>
      <c r="CD1182" s="95"/>
      <c r="CE1182" s="95"/>
      <c r="CF1182" s="95"/>
    </row>
    <row r="1183" spans="1:84" s="43" customFormat="1" x14ac:dyDescent="0.25">
      <c r="A1183" s="152"/>
      <c r="B1183" s="152"/>
      <c r="C1183" s="152"/>
      <c r="D1183" s="152"/>
      <c r="E1183" s="152"/>
      <c r="F1183" s="62"/>
      <c r="G1183" s="62"/>
      <c r="I1183" s="152"/>
      <c r="K1183" s="152"/>
      <c r="L1183" s="152"/>
      <c r="M1183" s="152"/>
      <c r="N1183" s="152"/>
      <c r="O1183" s="63"/>
      <c r="P1183" s="152"/>
      <c r="Q1183" s="152"/>
      <c r="S1183" s="205"/>
      <c r="T1183" s="205"/>
      <c r="U1183" s="205"/>
      <c r="V1183" s="39"/>
      <c r="W1183" s="39"/>
      <c r="X1183" s="39"/>
      <c r="Y1183" s="39"/>
      <c r="AD1183" s="191"/>
      <c r="AE1183" s="191"/>
      <c r="AF1183" s="260"/>
      <c r="AG1183" s="191"/>
      <c r="AH1183" s="191"/>
      <c r="AI1183" s="260"/>
      <c r="AR1183" s="68"/>
      <c r="AS1183" s="68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5"/>
      <c r="BL1183" s="95"/>
      <c r="BM1183" s="95"/>
      <c r="BN1183" s="95"/>
      <c r="BO1183" s="95"/>
      <c r="BP1183" s="95"/>
      <c r="BQ1183" s="95"/>
      <c r="BR1183" s="95"/>
      <c r="BS1183" s="95"/>
      <c r="BT1183" s="95"/>
      <c r="BU1183" s="95"/>
      <c r="BV1183" s="95"/>
      <c r="BW1183" s="95"/>
      <c r="BX1183" s="95"/>
      <c r="BY1183" s="95"/>
      <c r="BZ1183" s="95"/>
      <c r="CD1183" s="95"/>
      <c r="CE1183" s="95"/>
      <c r="CF1183" s="95"/>
    </row>
    <row r="1184" spans="1:84" s="43" customFormat="1" x14ac:dyDescent="0.25">
      <c r="A1184" s="152"/>
      <c r="B1184" s="152"/>
      <c r="C1184" s="152"/>
      <c r="D1184" s="152"/>
      <c r="E1184" s="152"/>
      <c r="F1184" s="62"/>
      <c r="G1184" s="62"/>
      <c r="I1184" s="152"/>
      <c r="K1184" s="152"/>
      <c r="L1184" s="152"/>
      <c r="M1184" s="152"/>
      <c r="N1184" s="152"/>
      <c r="O1184" s="63"/>
      <c r="P1184" s="152"/>
      <c r="Q1184" s="152"/>
      <c r="S1184" s="205"/>
      <c r="T1184" s="205"/>
      <c r="U1184" s="205"/>
      <c r="V1184" s="39"/>
      <c r="W1184" s="39"/>
      <c r="X1184" s="39"/>
      <c r="Y1184" s="39"/>
      <c r="AD1184" s="191"/>
      <c r="AE1184" s="191"/>
      <c r="AF1184" s="260"/>
      <c r="AG1184" s="191"/>
      <c r="AH1184" s="191"/>
      <c r="AI1184" s="260"/>
      <c r="AR1184" s="68"/>
      <c r="AS1184" s="68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5"/>
      <c r="BL1184" s="95"/>
      <c r="BM1184" s="95"/>
      <c r="BN1184" s="95"/>
      <c r="BO1184" s="95"/>
      <c r="BP1184" s="95"/>
      <c r="BQ1184" s="95"/>
      <c r="BR1184" s="95"/>
      <c r="BS1184" s="95"/>
      <c r="BT1184" s="95"/>
      <c r="BU1184" s="95"/>
      <c r="BV1184" s="95"/>
      <c r="BW1184" s="95"/>
      <c r="BX1184" s="95"/>
      <c r="BY1184" s="95"/>
      <c r="BZ1184" s="95"/>
      <c r="CD1184" s="95"/>
      <c r="CE1184" s="95"/>
      <c r="CF1184" s="95"/>
    </row>
    <row r="1185" spans="1:84" s="43" customFormat="1" x14ac:dyDescent="0.25">
      <c r="A1185" s="152"/>
      <c r="B1185" s="152"/>
      <c r="C1185" s="152"/>
      <c r="D1185" s="152"/>
      <c r="E1185" s="152"/>
      <c r="F1185" s="62"/>
      <c r="G1185" s="62"/>
      <c r="I1185" s="152"/>
      <c r="K1185" s="152"/>
      <c r="L1185" s="152"/>
      <c r="M1185" s="152"/>
      <c r="N1185" s="152"/>
      <c r="O1185" s="63"/>
      <c r="P1185" s="152"/>
      <c r="Q1185" s="152"/>
      <c r="S1185" s="205"/>
      <c r="T1185" s="205"/>
      <c r="U1185" s="205"/>
      <c r="V1185" s="39"/>
      <c r="W1185" s="39"/>
      <c r="X1185" s="39"/>
      <c r="Y1185" s="39"/>
      <c r="AD1185" s="191"/>
      <c r="AE1185" s="191"/>
      <c r="AF1185" s="260"/>
      <c r="AG1185" s="191"/>
      <c r="AH1185" s="191"/>
      <c r="AI1185" s="260"/>
      <c r="AR1185" s="68"/>
      <c r="AS1185" s="68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5"/>
      <c r="BL1185" s="95"/>
      <c r="BM1185" s="95"/>
      <c r="BN1185" s="95"/>
      <c r="BO1185" s="95"/>
      <c r="BP1185" s="95"/>
      <c r="BQ1185" s="95"/>
      <c r="BR1185" s="95"/>
      <c r="BS1185" s="95"/>
      <c r="BT1185" s="95"/>
      <c r="BU1185" s="95"/>
      <c r="BV1185" s="95"/>
      <c r="BW1185" s="95"/>
      <c r="BX1185" s="95"/>
      <c r="BY1185" s="95"/>
      <c r="BZ1185" s="95"/>
      <c r="CD1185" s="95"/>
      <c r="CE1185" s="95"/>
      <c r="CF1185" s="95"/>
    </row>
    <row r="1186" spans="1:84" s="43" customFormat="1" x14ac:dyDescent="0.25">
      <c r="A1186" s="152"/>
      <c r="B1186" s="152"/>
      <c r="C1186" s="152"/>
      <c r="D1186" s="152"/>
      <c r="E1186" s="152"/>
      <c r="F1186" s="62"/>
      <c r="G1186" s="62"/>
      <c r="I1186" s="152"/>
      <c r="K1186" s="152"/>
      <c r="L1186" s="152"/>
      <c r="M1186" s="152"/>
      <c r="N1186" s="152"/>
      <c r="O1186" s="63"/>
      <c r="P1186" s="152"/>
      <c r="Q1186" s="152"/>
      <c r="S1186" s="205"/>
      <c r="T1186" s="205"/>
      <c r="U1186" s="205"/>
      <c r="V1186" s="39"/>
      <c r="W1186" s="39"/>
      <c r="X1186" s="39"/>
      <c r="Y1186" s="39"/>
      <c r="AD1186" s="191"/>
      <c r="AE1186" s="191"/>
      <c r="AF1186" s="260"/>
      <c r="AG1186" s="191"/>
      <c r="AH1186" s="191"/>
      <c r="AI1186" s="260"/>
      <c r="AR1186" s="68"/>
      <c r="AS1186" s="68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5"/>
      <c r="BL1186" s="95"/>
      <c r="BM1186" s="95"/>
      <c r="BN1186" s="95"/>
      <c r="BO1186" s="95"/>
      <c r="BP1186" s="95"/>
      <c r="BQ1186" s="95"/>
      <c r="BR1186" s="95"/>
      <c r="BS1186" s="95"/>
      <c r="BT1186" s="95"/>
      <c r="BU1186" s="95"/>
      <c r="BV1186" s="95"/>
      <c r="BW1186" s="95"/>
      <c r="BX1186" s="95"/>
      <c r="BY1186" s="95"/>
      <c r="BZ1186" s="95"/>
      <c r="CD1186" s="95"/>
      <c r="CE1186" s="95"/>
      <c r="CF1186" s="95"/>
    </row>
    <row r="1187" spans="1:84" s="43" customFormat="1" x14ac:dyDescent="0.25">
      <c r="A1187" s="152"/>
      <c r="B1187" s="152"/>
      <c r="C1187" s="152"/>
      <c r="D1187" s="152"/>
      <c r="E1187" s="152"/>
      <c r="F1187" s="62"/>
      <c r="G1187" s="62"/>
      <c r="I1187" s="152"/>
      <c r="K1187" s="152"/>
      <c r="L1187" s="152"/>
      <c r="M1187" s="152"/>
      <c r="N1187" s="152"/>
      <c r="O1187" s="63"/>
      <c r="P1187" s="152"/>
      <c r="Q1187" s="152"/>
      <c r="S1187" s="205"/>
      <c r="T1187" s="205"/>
      <c r="U1187" s="205"/>
      <c r="V1187" s="39"/>
      <c r="W1187" s="39"/>
      <c r="X1187" s="39"/>
      <c r="Y1187" s="39"/>
      <c r="AD1187" s="191"/>
      <c r="AE1187" s="191"/>
      <c r="AF1187" s="260"/>
      <c r="AG1187" s="191"/>
      <c r="AH1187" s="191"/>
      <c r="AI1187" s="260"/>
      <c r="AR1187" s="68"/>
      <c r="AS1187" s="68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5"/>
      <c r="BL1187" s="95"/>
      <c r="BM1187" s="95"/>
      <c r="BN1187" s="95"/>
      <c r="BO1187" s="95"/>
      <c r="BP1187" s="95"/>
      <c r="BQ1187" s="95"/>
      <c r="BR1187" s="95"/>
      <c r="BS1187" s="95"/>
      <c r="BT1187" s="95"/>
      <c r="BU1187" s="95"/>
      <c r="BV1187" s="95"/>
      <c r="BW1187" s="95"/>
      <c r="BX1187" s="95"/>
      <c r="BY1187" s="95"/>
      <c r="BZ1187" s="95"/>
      <c r="CD1187" s="95"/>
      <c r="CE1187" s="95"/>
      <c r="CF1187" s="95"/>
    </row>
    <row r="1188" spans="1:84" s="43" customFormat="1" x14ac:dyDescent="0.25">
      <c r="A1188" s="152"/>
      <c r="B1188" s="152"/>
      <c r="C1188" s="152"/>
      <c r="D1188" s="152"/>
      <c r="E1188" s="152"/>
      <c r="F1188" s="62"/>
      <c r="G1188" s="62"/>
      <c r="I1188" s="152"/>
      <c r="K1188" s="152"/>
      <c r="L1188" s="152"/>
      <c r="M1188" s="152"/>
      <c r="N1188" s="152"/>
      <c r="O1188" s="63"/>
      <c r="P1188" s="152"/>
      <c r="Q1188" s="152"/>
      <c r="S1188" s="205"/>
      <c r="T1188" s="205"/>
      <c r="U1188" s="205"/>
      <c r="V1188" s="39"/>
      <c r="W1188" s="39"/>
      <c r="X1188" s="39"/>
      <c r="Y1188" s="39"/>
      <c r="AD1188" s="191"/>
      <c r="AE1188" s="191"/>
      <c r="AF1188" s="260"/>
      <c r="AG1188" s="191"/>
      <c r="AH1188" s="191"/>
      <c r="AI1188" s="260"/>
      <c r="AR1188" s="68"/>
      <c r="AS1188" s="68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5"/>
      <c r="BL1188" s="95"/>
      <c r="BM1188" s="95"/>
      <c r="BN1188" s="95"/>
      <c r="BO1188" s="95"/>
      <c r="BP1188" s="95"/>
      <c r="BQ1188" s="95"/>
      <c r="BR1188" s="95"/>
      <c r="BS1188" s="95"/>
      <c r="BT1188" s="95"/>
      <c r="BU1188" s="95"/>
      <c r="BV1188" s="95"/>
      <c r="BW1188" s="95"/>
      <c r="BX1188" s="95"/>
      <c r="BY1188" s="95"/>
      <c r="BZ1188" s="95"/>
      <c r="CD1188" s="95"/>
      <c r="CE1188" s="95"/>
      <c r="CF1188" s="95"/>
    </row>
    <row r="1189" spans="1:84" s="43" customFormat="1" x14ac:dyDescent="0.25">
      <c r="A1189" s="152"/>
      <c r="B1189" s="152"/>
      <c r="C1189" s="152"/>
      <c r="D1189" s="152"/>
      <c r="E1189" s="152"/>
      <c r="F1189" s="62"/>
      <c r="G1189" s="62"/>
      <c r="I1189" s="152"/>
      <c r="K1189" s="152"/>
      <c r="L1189" s="152"/>
      <c r="M1189" s="152"/>
      <c r="N1189" s="152"/>
      <c r="O1189" s="63"/>
      <c r="P1189" s="152"/>
      <c r="Q1189" s="152"/>
      <c r="S1189" s="205"/>
      <c r="T1189" s="205"/>
      <c r="U1189" s="205"/>
      <c r="V1189" s="39"/>
      <c r="W1189" s="39"/>
      <c r="X1189" s="39"/>
      <c r="Y1189" s="39"/>
      <c r="AD1189" s="191"/>
      <c r="AE1189" s="191"/>
      <c r="AF1189" s="260"/>
      <c r="AG1189" s="191"/>
      <c r="AH1189" s="191"/>
      <c r="AI1189" s="260"/>
      <c r="AR1189" s="68"/>
      <c r="AS1189" s="68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5"/>
      <c r="BL1189" s="95"/>
      <c r="BM1189" s="95"/>
      <c r="BN1189" s="95"/>
      <c r="BO1189" s="95"/>
      <c r="BP1189" s="95"/>
      <c r="BQ1189" s="95"/>
      <c r="BR1189" s="95"/>
      <c r="BS1189" s="95"/>
      <c r="BT1189" s="95"/>
      <c r="BU1189" s="95"/>
      <c r="BV1189" s="95"/>
      <c r="BW1189" s="95"/>
      <c r="BX1189" s="95"/>
      <c r="BY1189" s="95"/>
      <c r="BZ1189" s="95"/>
      <c r="CD1189" s="95"/>
      <c r="CE1189" s="95"/>
      <c r="CF1189" s="95"/>
    </row>
    <row r="1190" spans="1:84" s="43" customFormat="1" x14ac:dyDescent="0.25">
      <c r="A1190" s="152"/>
      <c r="B1190" s="152"/>
      <c r="C1190" s="152"/>
      <c r="D1190" s="152"/>
      <c r="E1190" s="152"/>
      <c r="F1190" s="62"/>
      <c r="G1190" s="62"/>
      <c r="I1190" s="152"/>
      <c r="K1190" s="152"/>
      <c r="L1190" s="152"/>
      <c r="M1190" s="152"/>
      <c r="N1190" s="152"/>
      <c r="O1190" s="63"/>
      <c r="P1190" s="152"/>
      <c r="Q1190" s="152"/>
      <c r="S1190" s="205"/>
      <c r="T1190" s="205"/>
      <c r="U1190" s="205"/>
      <c r="V1190" s="39"/>
      <c r="W1190" s="39"/>
      <c r="X1190" s="39"/>
      <c r="Y1190" s="39"/>
      <c r="AD1190" s="191"/>
      <c r="AE1190" s="191"/>
      <c r="AF1190" s="260"/>
      <c r="AG1190" s="191"/>
      <c r="AH1190" s="191"/>
      <c r="AI1190" s="260"/>
      <c r="AR1190" s="68"/>
      <c r="AS1190" s="68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5"/>
      <c r="BL1190" s="95"/>
      <c r="BM1190" s="95"/>
      <c r="BN1190" s="95"/>
      <c r="BO1190" s="95"/>
      <c r="BP1190" s="95"/>
      <c r="BQ1190" s="95"/>
      <c r="BR1190" s="95"/>
      <c r="BS1190" s="95"/>
      <c r="BT1190" s="95"/>
      <c r="BU1190" s="95"/>
      <c r="BV1190" s="95"/>
      <c r="BW1190" s="95"/>
      <c r="BX1190" s="95"/>
      <c r="BY1190" s="95"/>
      <c r="BZ1190" s="95"/>
      <c r="CD1190" s="95"/>
      <c r="CE1190" s="95"/>
      <c r="CF1190" s="95"/>
    </row>
    <row r="1191" spans="1:84" s="43" customFormat="1" x14ac:dyDescent="0.25">
      <c r="A1191" s="152"/>
      <c r="B1191" s="152"/>
      <c r="C1191" s="152"/>
      <c r="D1191" s="152"/>
      <c r="E1191" s="152"/>
      <c r="F1191" s="62"/>
      <c r="G1191" s="62"/>
      <c r="I1191" s="152"/>
      <c r="K1191" s="152"/>
      <c r="L1191" s="152"/>
      <c r="M1191" s="152"/>
      <c r="N1191" s="152"/>
      <c r="O1191" s="63"/>
      <c r="P1191" s="152"/>
      <c r="Q1191" s="152"/>
      <c r="S1191" s="205"/>
      <c r="T1191" s="205"/>
      <c r="U1191" s="205"/>
      <c r="V1191" s="39"/>
      <c r="W1191" s="39"/>
      <c r="X1191" s="39"/>
      <c r="Y1191" s="39"/>
      <c r="AD1191" s="191"/>
      <c r="AE1191" s="191"/>
      <c r="AF1191" s="260"/>
      <c r="AG1191" s="191"/>
      <c r="AH1191" s="191"/>
      <c r="AI1191" s="260"/>
      <c r="AR1191" s="68"/>
      <c r="AS1191" s="68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5"/>
      <c r="BL1191" s="95"/>
      <c r="BM1191" s="95"/>
      <c r="BN1191" s="95"/>
      <c r="BO1191" s="95"/>
      <c r="BP1191" s="95"/>
      <c r="BQ1191" s="95"/>
      <c r="BR1191" s="95"/>
      <c r="BS1191" s="95"/>
      <c r="BT1191" s="95"/>
      <c r="BU1191" s="95"/>
      <c r="BV1191" s="95"/>
      <c r="BW1191" s="95"/>
      <c r="BX1191" s="95"/>
      <c r="BY1191" s="95"/>
      <c r="BZ1191" s="95"/>
      <c r="CD1191" s="95"/>
      <c r="CE1191" s="95"/>
      <c r="CF1191" s="95"/>
    </row>
    <row r="1192" spans="1:84" s="43" customFormat="1" x14ac:dyDescent="0.25">
      <c r="A1192" s="152"/>
      <c r="B1192" s="152"/>
      <c r="C1192" s="152"/>
      <c r="D1192" s="152"/>
      <c r="E1192" s="152"/>
      <c r="F1192" s="62"/>
      <c r="G1192" s="62"/>
      <c r="I1192" s="152"/>
      <c r="K1192" s="152"/>
      <c r="L1192" s="152"/>
      <c r="M1192" s="152"/>
      <c r="N1192" s="152"/>
      <c r="O1192" s="63"/>
      <c r="P1192" s="152"/>
      <c r="Q1192" s="152"/>
      <c r="S1192" s="205"/>
      <c r="T1192" s="205"/>
      <c r="U1192" s="205"/>
      <c r="V1192" s="39"/>
      <c r="W1192" s="39"/>
      <c r="X1192" s="39"/>
      <c r="Y1192" s="39"/>
      <c r="AD1192" s="191"/>
      <c r="AE1192" s="191"/>
      <c r="AF1192" s="260"/>
      <c r="AG1192" s="191"/>
      <c r="AH1192" s="191"/>
      <c r="AI1192" s="260"/>
      <c r="AR1192" s="68"/>
      <c r="AS1192" s="68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5"/>
      <c r="BL1192" s="95"/>
      <c r="BM1192" s="95"/>
      <c r="BN1192" s="95"/>
      <c r="BO1192" s="95"/>
      <c r="BP1192" s="95"/>
      <c r="BQ1192" s="95"/>
      <c r="BR1192" s="95"/>
      <c r="BS1192" s="95"/>
      <c r="BT1192" s="95"/>
      <c r="BU1192" s="95"/>
      <c r="BV1192" s="95"/>
      <c r="BW1192" s="95"/>
      <c r="BX1192" s="95"/>
      <c r="BY1192" s="95"/>
      <c r="BZ1192" s="95"/>
      <c r="CD1192" s="95"/>
      <c r="CE1192" s="95"/>
      <c r="CF1192" s="95"/>
    </row>
    <row r="1193" spans="1:84" s="43" customFormat="1" x14ac:dyDescent="0.25">
      <c r="A1193" s="152"/>
      <c r="B1193" s="152"/>
      <c r="C1193" s="152"/>
      <c r="D1193" s="152"/>
      <c r="E1193" s="152"/>
      <c r="F1193" s="62"/>
      <c r="G1193" s="62"/>
      <c r="I1193" s="152"/>
      <c r="K1193" s="152"/>
      <c r="L1193" s="152"/>
      <c r="M1193" s="152"/>
      <c r="N1193" s="152"/>
      <c r="O1193" s="63"/>
      <c r="P1193" s="152"/>
      <c r="Q1193" s="152"/>
      <c r="S1193" s="205"/>
      <c r="T1193" s="205"/>
      <c r="U1193" s="205"/>
      <c r="V1193" s="39"/>
      <c r="W1193" s="39"/>
      <c r="X1193" s="39"/>
      <c r="Y1193" s="39"/>
      <c r="AD1193" s="191"/>
      <c r="AE1193" s="191"/>
      <c r="AF1193" s="260"/>
      <c r="AG1193" s="191"/>
      <c r="AH1193" s="191"/>
      <c r="AI1193" s="260"/>
      <c r="AR1193" s="68"/>
      <c r="AS1193" s="68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5"/>
      <c r="BL1193" s="95"/>
      <c r="BM1193" s="95"/>
      <c r="BN1193" s="95"/>
      <c r="BO1193" s="95"/>
      <c r="BP1193" s="95"/>
      <c r="BQ1193" s="95"/>
      <c r="BR1193" s="95"/>
      <c r="BS1193" s="95"/>
      <c r="BT1193" s="95"/>
      <c r="BU1193" s="95"/>
      <c r="BV1193" s="95"/>
      <c r="BW1193" s="95"/>
      <c r="BX1193" s="95"/>
      <c r="BY1193" s="95"/>
      <c r="BZ1193" s="95"/>
      <c r="CD1193" s="95"/>
      <c r="CE1193" s="95"/>
      <c r="CF1193" s="95"/>
    </row>
    <row r="1194" spans="1:84" s="43" customFormat="1" x14ac:dyDescent="0.25">
      <c r="A1194" s="152"/>
      <c r="B1194" s="152"/>
      <c r="C1194" s="152"/>
      <c r="D1194" s="152"/>
      <c r="E1194" s="152"/>
      <c r="F1194" s="62"/>
      <c r="G1194" s="62"/>
      <c r="I1194" s="152"/>
      <c r="K1194" s="152"/>
      <c r="L1194" s="152"/>
      <c r="M1194" s="152"/>
      <c r="N1194" s="152"/>
      <c r="O1194" s="63"/>
      <c r="P1194" s="152"/>
      <c r="Q1194" s="152"/>
      <c r="S1194" s="205"/>
      <c r="T1194" s="205"/>
      <c r="U1194" s="205"/>
      <c r="V1194" s="39"/>
      <c r="W1194" s="39"/>
      <c r="X1194" s="39"/>
      <c r="Y1194" s="39"/>
      <c r="AD1194" s="191"/>
      <c r="AE1194" s="191"/>
      <c r="AF1194" s="260"/>
      <c r="AG1194" s="191"/>
      <c r="AH1194" s="191"/>
      <c r="AI1194" s="260"/>
      <c r="AR1194" s="68"/>
      <c r="AS1194" s="68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5"/>
      <c r="BL1194" s="95"/>
      <c r="BM1194" s="95"/>
      <c r="BN1194" s="95"/>
      <c r="BO1194" s="95"/>
      <c r="BP1194" s="95"/>
      <c r="BQ1194" s="95"/>
      <c r="BR1194" s="95"/>
      <c r="BS1194" s="95"/>
      <c r="BT1194" s="95"/>
      <c r="BU1194" s="95"/>
      <c r="BV1194" s="95"/>
      <c r="BW1194" s="95"/>
      <c r="BX1194" s="95"/>
      <c r="BY1194" s="95"/>
      <c r="BZ1194" s="95"/>
      <c r="CD1194" s="95"/>
      <c r="CE1194" s="95"/>
      <c r="CF1194" s="95"/>
    </row>
    <row r="1195" spans="1:84" s="43" customFormat="1" x14ac:dyDescent="0.25">
      <c r="A1195" s="152"/>
      <c r="B1195" s="152"/>
      <c r="C1195" s="152"/>
      <c r="D1195" s="152"/>
      <c r="E1195" s="152"/>
      <c r="F1195" s="62"/>
      <c r="G1195" s="62"/>
      <c r="I1195" s="152"/>
      <c r="K1195" s="152"/>
      <c r="L1195" s="152"/>
      <c r="M1195" s="152"/>
      <c r="N1195" s="152"/>
      <c r="O1195" s="63"/>
      <c r="P1195" s="152"/>
      <c r="Q1195" s="152"/>
      <c r="S1195" s="205"/>
      <c r="T1195" s="205"/>
      <c r="U1195" s="205"/>
      <c r="V1195" s="39"/>
      <c r="W1195" s="39"/>
      <c r="X1195" s="39"/>
      <c r="Y1195" s="39"/>
      <c r="AD1195" s="191"/>
      <c r="AE1195" s="191"/>
      <c r="AF1195" s="260"/>
      <c r="AG1195" s="191"/>
      <c r="AH1195" s="191"/>
      <c r="AI1195" s="260"/>
      <c r="AR1195" s="68"/>
      <c r="AS1195" s="68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5"/>
      <c r="BL1195" s="95"/>
      <c r="BM1195" s="95"/>
      <c r="BN1195" s="95"/>
      <c r="BO1195" s="95"/>
      <c r="BP1195" s="95"/>
      <c r="BQ1195" s="95"/>
      <c r="BR1195" s="95"/>
      <c r="BS1195" s="95"/>
      <c r="BT1195" s="95"/>
      <c r="BU1195" s="95"/>
      <c r="BV1195" s="95"/>
      <c r="BW1195" s="95"/>
      <c r="BX1195" s="95"/>
      <c r="BY1195" s="95"/>
      <c r="BZ1195" s="95"/>
      <c r="CD1195" s="95"/>
      <c r="CE1195" s="95"/>
      <c r="CF1195" s="95"/>
    </row>
    <row r="1196" spans="1:84" s="43" customFormat="1" x14ac:dyDescent="0.25">
      <c r="A1196" s="152"/>
      <c r="B1196" s="152"/>
      <c r="C1196" s="152"/>
      <c r="D1196" s="152"/>
      <c r="E1196" s="152"/>
      <c r="F1196" s="62"/>
      <c r="G1196" s="62"/>
      <c r="I1196" s="152"/>
      <c r="K1196" s="152"/>
      <c r="L1196" s="152"/>
      <c r="M1196" s="152"/>
      <c r="N1196" s="152"/>
      <c r="O1196" s="63"/>
      <c r="P1196" s="152"/>
      <c r="Q1196" s="152"/>
      <c r="S1196" s="205"/>
      <c r="T1196" s="205"/>
      <c r="U1196" s="205"/>
      <c r="V1196" s="39"/>
      <c r="W1196" s="39"/>
      <c r="X1196" s="39"/>
      <c r="Y1196" s="39"/>
      <c r="AD1196" s="191"/>
      <c r="AE1196" s="191"/>
      <c r="AF1196" s="260"/>
      <c r="AG1196" s="191"/>
      <c r="AH1196" s="191"/>
      <c r="AI1196" s="260"/>
      <c r="AR1196" s="68"/>
      <c r="AS1196" s="68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5"/>
      <c r="BL1196" s="95"/>
      <c r="BM1196" s="95"/>
      <c r="BN1196" s="95"/>
      <c r="BO1196" s="95"/>
      <c r="BP1196" s="95"/>
      <c r="BQ1196" s="95"/>
      <c r="BR1196" s="95"/>
      <c r="BS1196" s="95"/>
      <c r="BT1196" s="95"/>
      <c r="BU1196" s="95"/>
      <c r="BV1196" s="95"/>
      <c r="BW1196" s="95"/>
      <c r="BX1196" s="95"/>
      <c r="BY1196" s="95"/>
      <c r="BZ1196" s="95"/>
      <c r="CD1196" s="95"/>
      <c r="CE1196" s="95"/>
      <c r="CF1196" s="95"/>
    </row>
    <row r="1197" spans="1:84" s="43" customFormat="1" x14ac:dyDescent="0.25">
      <c r="A1197" s="152"/>
      <c r="B1197" s="152"/>
      <c r="C1197" s="152"/>
      <c r="D1197" s="152"/>
      <c r="E1197" s="152"/>
      <c r="F1197" s="62"/>
      <c r="G1197" s="62"/>
      <c r="I1197" s="152"/>
      <c r="K1197" s="152"/>
      <c r="L1197" s="152"/>
      <c r="M1197" s="152"/>
      <c r="N1197" s="152"/>
      <c r="O1197" s="63"/>
      <c r="P1197" s="152"/>
      <c r="Q1197" s="152"/>
      <c r="S1197" s="205"/>
      <c r="T1197" s="205"/>
      <c r="U1197" s="205"/>
      <c r="V1197" s="39"/>
      <c r="W1197" s="39"/>
      <c r="X1197" s="39"/>
      <c r="Y1197" s="39"/>
      <c r="AD1197" s="191"/>
      <c r="AE1197" s="191"/>
      <c r="AF1197" s="260"/>
      <c r="AG1197" s="191"/>
      <c r="AH1197" s="191"/>
      <c r="AI1197" s="260"/>
      <c r="AR1197" s="68"/>
      <c r="AS1197" s="68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5"/>
      <c r="BL1197" s="95"/>
      <c r="BM1197" s="95"/>
      <c r="BN1197" s="95"/>
      <c r="BO1197" s="95"/>
      <c r="BP1197" s="95"/>
      <c r="BQ1197" s="95"/>
      <c r="BR1197" s="95"/>
      <c r="BS1197" s="95"/>
      <c r="BT1197" s="95"/>
      <c r="BU1197" s="95"/>
      <c r="BV1197" s="95"/>
      <c r="BW1197" s="95"/>
      <c r="BX1197" s="95"/>
      <c r="BY1197" s="95"/>
      <c r="BZ1197" s="95"/>
      <c r="CD1197" s="95"/>
      <c r="CE1197" s="95"/>
      <c r="CF1197" s="95"/>
    </row>
    <row r="1198" spans="1:84" s="43" customFormat="1" x14ac:dyDescent="0.25">
      <c r="A1198" s="152"/>
      <c r="B1198" s="152"/>
      <c r="C1198" s="152"/>
      <c r="D1198" s="152"/>
      <c r="E1198" s="152"/>
      <c r="F1198" s="62"/>
      <c r="G1198" s="62"/>
      <c r="I1198" s="152"/>
      <c r="K1198" s="152"/>
      <c r="L1198" s="152"/>
      <c r="M1198" s="152"/>
      <c r="N1198" s="152"/>
      <c r="O1198" s="63"/>
      <c r="P1198" s="152"/>
      <c r="Q1198" s="152"/>
      <c r="S1198" s="205"/>
      <c r="T1198" s="205"/>
      <c r="U1198" s="205"/>
      <c r="V1198" s="39"/>
      <c r="W1198" s="39"/>
      <c r="X1198" s="39"/>
      <c r="Y1198" s="39"/>
      <c r="AD1198" s="191"/>
      <c r="AE1198" s="191"/>
      <c r="AF1198" s="260"/>
      <c r="AG1198" s="191"/>
      <c r="AH1198" s="191"/>
      <c r="AI1198" s="260"/>
      <c r="AR1198" s="68"/>
      <c r="AS1198" s="68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5"/>
      <c r="BL1198" s="95"/>
      <c r="BM1198" s="95"/>
      <c r="BN1198" s="95"/>
      <c r="BO1198" s="95"/>
      <c r="BP1198" s="95"/>
      <c r="BQ1198" s="95"/>
      <c r="BR1198" s="95"/>
      <c r="BS1198" s="95"/>
      <c r="BT1198" s="95"/>
      <c r="BU1198" s="95"/>
      <c r="BV1198" s="95"/>
      <c r="BW1198" s="95"/>
      <c r="BX1198" s="95"/>
      <c r="BY1198" s="95"/>
      <c r="BZ1198" s="95"/>
      <c r="CD1198" s="95"/>
      <c r="CE1198" s="95"/>
      <c r="CF1198" s="95"/>
    </row>
    <row r="1199" spans="1:84" s="43" customFormat="1" x14ac:dyDescent="0.25">
      <c r="A1199" s="152"/>
      <c r="B1199" s="152"/>
      <c r="C1199" s="152"/>
      <c r="D1199" s="152"/>
      <c r="E1199" s="152"/>
      <c r="F1199" s="62"/>
      <c r="G1199" s="62"/>
      <c r="I1199" s="152"/>
      <c r="K1199" s="152"/>
      <c r="L1199" s="152"/>
      <c r="M1199" s="152"/>
      <c r="N1199" s="152"/>
      <c r="O1199" s="63"/>
      <c r="P1199" s="152"/>
      <c r="Q1199" s="152"/>
      <c r="S1199" s="205"/>
      <c r="T1199" s="205"/>
      <c r="U1199" s="205"/>
      <c r="V1199" s="39"/>
      <c r="W1199" s="39"/>
      <c r="X1199" s="39"/>
      <c r="Y1199" s="39"/>
      <c r="AD1199" s="191"/>
      <c r="AE1199" s="191"/>
      <c r="AF1199" s="260"/>
      <c r="AG1199" s="191"/>
      <c r="AH1199" s="191"/>
      <c r="AI1199" s="260"/>
      <c r="AR1199" s="68"/>
      <c r="AS1199" s="68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5"/>
      <c r="BL1199" s="95"/>
      <c r="BM1199" s="95"/>
      <c r="BN1199" s="95"/>
      <c r="BO1199" s="95"/>
      <c r="BP1199" s="95"/>
      <c r="BQ1199" s="95"/>
      <c r="BR1199" s="95"/>
      <c r="BS1199" s="95"/>
      <c r="BT1199" s="95"/>
      <c r="BU1199" s="95"/>
      <c r="BV1199" s="95"/>
      <c r="BW1199" s="95"/>
      <c r="BX1199" s="95"/>
      <c r="BY1199" s="95"/>
      <c r="BZ1199" s="95"/>
      <c r="CD1199" s="95"/>
      <c r="CE1199" s="95"/>
      <c r="CF1199" s="95"/>
    </row>
    <row r="1200" spans="1:84" s="43" customFormat="1" x14ac:dyDescent="0.25">
      <c r="A1200" s="152"/>
      <c r="B1200" s="152"/>
      <c r="C1200" s="152"/>
      <c r="D1200" s="152"/>
      <c r="E1200" s="152"/>
      <c r="F1200" s="62"/>
      <c r="G1200" s="62"/>
      <c r="I1200" s="152"/>
      <c r="K1200" s="152"/>
      <c r="L1200" s="152"/>
      <c r="M1200" s="152"/>
      <c r="N1200" s="152"/>
      <c r="O1200" s="63"/>
      <c r="P1200" s="152"/>
      <c r="Q1200" s="152"/>
      <c r="S1200" s="205"/>
      <c r="T1200" s="205"/>
      <c r="U1200" s="205"/>
      <c r="V1200" s="39"/>
      <c r="W1200" s="39"/>
      <c r="X1200" s="39"/>
      <c r="Y1200" s="39"/>
      <c r="AD1200" s="191"/>
      <c r="AE1200" s="191"/>
      <c r="AF1200" s="260"/>
      <c r="AG1200" s="191"/>
      <c r="AH1200" s="191"/>
      <c r="AI1200" s="260"/>
      <c r="AR1200" s="68"/>
      <c r="AS1200" s="68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5"/>
      <c r="BL1200" s="95"/>
      <c r="BM1200" s="95"/>
      <c r="BN1200" s="95"/>
      <c r="BO1200" s="95"/>
      <c r="BP1200" s="95"/>
      <c r="BQ1200" s="95"/>
      <c r="BR1200" s="95"/>
      <c r="BS1200" s="95"/>
      <c r="BT1200" s="95"/>
      <c r="BU1200" s="95"/>
      <c r="BV1200" s="95"/>
      <c r="BW1200" s="95"/>
      <c r="BX1200" s="95"/>
      <c r="BY1200" s="95"/>
      <c r="BZ1200" s="95"/>
      <c r="CD1200" s="95"/>
      <c r="CE1200" s="95"/>
      <c r="CF1200" s="95"/>
    </row>
    <row r="1201" spans="1:84" s="43" customFormat="1" x14ac:dyDescent="0.25">
      <c r="A1201" s="152"/>
      <c r="B1201" s="152"/>
      <c r="C1201" s="152"/>
      <c r="D1201" s="152"/>
      <c r="E1201" s="152"/>
      <c r="F1201" s="62"/>
      <c r="G1201" s="62"/>
      <c r="I1201" s="152"/>
      <c r="K1201" s="152"/>
      <c r="L1201" s="152"/>
      <c r="M1201" s="152"/>
      <c r="N1201" s="152"/>
      <c r="O1201" s="63"/>
      <c r="P1201" s="152"/>
      <c r="Q1201" s="152"/>
      <c r="S1201" s="205"/>
      <c r="T1201" s="205"/>
      <c r="U1201" s="205"/>
      <c r="V1201" s="39"/>
      <c r="W1201" s="39"/>
      <c r="X1201" s="39"/>
      <c r="Y1201" s="39"/>
      <c r="AD1201" s="191"/>
      <c r="AE1201" s="191"/>
      <c r="AF1201" s="260"/>
      <c r="AG1201" s="191"/>
      <c r="AH1201" s="191"/>
      <c r="AI1201" s="260"/>
      <c r="AR1201" s="68"/>
      <c r="AS1201" s="68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5"/>
      <c r="BL1201" s="95"/>
      <c r="BM1201" s="95"/>
      <c r="BN1201" s="95"/>
      <c r="BO1201" s="95"/>
      <c r="BP1201" s="95"/>
      <c r="BQ1201" s="95"/>
      <c r="BR1201" s="95"/>
      <c r="BS1201" s="95"/>
      <c r="BT1201" s="95"/>
      <c r="BU1201" s="95"/>
      <c r="BV1201" s="95"/>
      <c r="BW1201" s="95"/>
      <c r="BX1201" s="95"/>
      <c r="BY1201" s="95"/>
      <c r="BZ1201" s="95"/>
      <c r="CD1201" s="95"/>
      <c r="CE1201" s="95"/>
      <c r="CF1201" s="95"/>
    </row>
    <row r="1202" spans="1:84" s="43" customFormat="1" x14ac:dyDescent="0.25">
      <c r="A1202" s="152"/>
      <c r="B1202" s="152"/>
      <c r="C1202" s="152"/>
      <c r="D1202" s="152"/>
      <c r="E1202" s="152"/>
      <c r="F1202" s="62"/>
      <c r="G1202" s="62"/>
      <c r="I1202" s="152"/>
      <c r="K1202" s="152"/>
      <c r="L1202" s="152"/>
      <c r="M1202" s="152"/>
      <c r="N1202" s="152"/>
      <c r="O1202" s="63"/>
      <c r="P1202" s="152"/>
      <c r="Q1202" s="152"/>
      <c r="S1202" s="205"/>
      <c r="T1202" s="205"/>
      <c r="U1202" s="205"/>
      <c r="V1202" s="39"/>
      <c r="W1202" s="39"/>
      <c r="X1202" s="39"/>
      <c r="Y1202" s="39"/>
      <c r="AD1202" s="191"/>
      <c r="AE1202" s="191"/>
      <c r="AF1202" s="260"/>
      <c r="AG1202" s="191"/>
      <c r="AH1202" s="191"/>
      <c r="AI1202" s="260"/>
      <c r="AR1202" s="68"/>
      <c r="AS1202" s="68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5"/>
      <c r="BL1202" s="95"/>
      <c r="BM1202" s="95"/>
      <c r="BN1202" s="95"/>
      <c r="BO1202" s="95"/>
      <c r="BP1202" s="95"/>
      <c r="BQ1202" s="95"/>
      <c r="BR1202" s="95"/>
      <c r="BS1202" s="95"/>
      <c r="BT1202" s="95"/>
      <c r="BU1202" s="95"/>
      <c r="BV1202" s="95"/>
      <c r="BW1202" s="95"/>
      <c r="BX1202" s="95"/>
      <c r="BY1202" s="95"/>
      <c r="BZ1202" s="95"/>
      <c r="CD1202" s="95"/>
      <c r="CE1202" s="95"/>
      <c r="CF1202" s="95"/>
    </row>
    <row r="1203" spans="1:84" s="43" customFormat="1" x14ac:dyDescent="0.25">
      <c r="A1203" s="152"/>
      <c r="B1203" s="152"/>
      <c r="C1203" s="152"/>
      <c r="D1203" s="152"/>
      <c r="E1203" s="152"/>
      <c r="F1203" s="62"/>
      <c r="G1203" s="62"/>
      <c r="I1203" s="152"/>
      <c r="K1203" s="152"/>
      <c r="L1203" s="152"/>
      <c r="M1203" s="152"/>
      <c r="N1203" s="152"/>
      <c r="O1203" s="63"/>
      <c r="P1203" s="152"/>
      <c r="Q1203" s="152"/>
      <c r="S1203" s="205"/>
      <c r="T1203" s="205"/>
      <c r="U1203" s="205"/>
      <c r="V1203" s="39"/>
      <c r="W1203" s="39"/>
      <c r="X1203" s="39"/>
      <c r="Y1203" s="39"/>
      <c r="AD1203" s="191"/>
      <c r="AE1203" s="191"/>
      <c r="AF1203" s="260"/>
      <c r="AG1203" s="191"/>
      <c r="AH1203" s="191"/>
      <c r="AI1203" s="260"/>
      <c r="AR1203" s="68"/>
      <c r="AS1203" s="68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5"/>
      <c r="BL1203" s="95"/>
      <c r="BM1203" s="95"/>
      <c r="BN1203" s="95"/>
      <c r="BO1203" s="95"/>
      <c r="BP1203" s="95"/>
      <c r="BQ1203" s="95"/>
      <c r="BR1203" s="95"/>
      <c r="BS1203" s="95"/>
      <c r="BT1203" s="95"/>
      <c r="BU1203" s="95"/>
      <c r="BV1203" s="95"/>
      <c r="BW1203" s="95"/>
      <c r="BX1203" s="95"/>
      <c r="BY1203" s="95"/>
      <c r="BZ1203" s="95"/>
      <c r="CD1203" s="95"/>
      <c r="CE1203" s="95"/>
      <c r="CF1203" s="95"/>
    </row>
    <row r="1204" spans="1:84" s="43" customFormat="1" x14ac:dyDescent="0.25">
      <c r="A1204" s="152"/>
      <c r="B1204" s="152"/>
      <c r="C1204" s="152"/>
      <c r="D1204" s="152"/>
      <c r="E1204" s="152"/>
      <c r="F1204" s="62"/>
      <c r="G1204" s="62"/>
      <c r="I1204" s="152"/>
      <c r="K1204" s="152"/>
      <c r="L1204" s="152"/>
      <c r="M1204" s="152"/>
      <c r="N1204" s="152"/>
      <c r="O1204" s="63"/>
      <c r="P1204" s="152"/>
      <c r="Q1204" s="152"/>
      <c r="S1204" s="205"/>
      <c r="T1204" s="205"/>
      <c r="U1204" s="205"/>
      <c r="V1204" s="39"/>
      <c r="W1204" s="39"/>
      <c r="X1204" s="39"/>
      <c r="Y1204" s="39"/>
      <c r="AD1204" s="191"/>
      <c r="AE1204" s="191"/>
      <c r="AF1204" s="260"/>
      <c r="AG1204" s="191"/>
      <c r="AH1204" s="191"/>
      <c r="AI1204" s="260"/>
      <c r="AR1204" s="68"/>
      <c r="AS1204" s="68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5"/>
      <c r="BL1204" s="95"/>
      <c r="BM1204" s="95"/>
      <c r="BN1204" s="95"/>
      <c r="BO1204" s="95"/>
      <c r="BP1204" s="95"/>
      <c r="BQ1204" s="95"/>
      <c r="BR1204" s="95"/>
      <c r="BS1204" s="95"/>
      <c r="BT1204" s="95"/>
      <c r="BU1204" s="95"/>
      <c r="BV1204" s="95"/>
      <c r="BW1204" s="95"/>
      <c r="BX1204" s="95"/>
      <c r="BY1204" s="95"/>
      <c r="BZ1204" s="95"/>
      <c r="CD1204" s="95"/>
      <c r="CE1204" s="95"/>
      <c r="CF1204" s="95"/>
    </row>
    <row r="1205" spans="1:84" s="43" customFormat="1" x14ac:dyDescent="0.25">
      <c r="A1205" s="152"/>
      <c r="B1205" s="152"/>
      <c r="C1205" s="152"/>
      <c r="D1205" s="152"/>
      <c r="E1205" s="152"/>
      <c r="F1205" s="62"/>
      <c r="G1205" s="62"/>
      <c r="I1205" s="152"/>
      <c r="K1205" s="152"/>
      <c r="L1205" s="152"/>
      <c r="M1205" s="152"/>
      <c r="N1205" s="152"/>
      <c r="O1205" s="63"/>
      <c r="P1205" s="152"/>
      <c r="Q1205" s="152"/>
      <c r="S1205" s="205"/>
      <c r="T1205" s="205"/>
      <c r="U1205" s="205"/>
      <c r="V1205" s="39"/>
      <c r="W1205" s="39"/>
      <c r="X1205" s="39"/>
      <c r="Y1205" s="39"/>
      <c r="AD1205" s="191"/>
      <c r="AE1205" s="191"/>
      <c r="AF1205" s="260"/>
      <c r="AG1205" s="191"/>
      <c r="AH1205" s="191"/>
      <c r="AI1205" s="260"/>
      <c r="AR1205" s="68"/>
      <c r="AS1205" s="68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5"/>
      <c r="BL1205" s="95"/>
      <c r="BM1205" s="95"/>
      <c r="BN1205" s="95"/>
      <c r="BO1205" s="95"/>
      <c r="BP1205" s="95"/>
      <c r="BQ1205" s="95"/>
      <c r="BR1205" s="95"/>
      <c r="BS1205" s="95"/>
      <c r="BT1205" s="95"/>
      <c r="BU1205" s="95"/>
      <c r="BV1205" s="95"/>
      <c r="BW1205" s="95"/>
      <c r="BX1205" s="95"/>
      <c r="BY1205" s="95"/>
      <c r="BZ1205" s="95"/>
      <c r="CD1205" s="95"/>
      <c r="CE1205" s="95"/>
      <c r="CF1205" s="95"/>
    </row>
    <row r="1206" spans="1:84" s="43" customFormat="1" x14ac:dyDescent="0.25">
      <c r="A1206" s="152"/>
      <c r="B1206" s="152"/>
      <c r="C1206" s="152"/>
      <c r="D1206" s="152"/>
      <c r="E1206" s="152"/>
      <c r="F1206" s="62"/>
      <c r="G1206" s="62"/>
      <c r="I1206" s="152"/>
      <c r="K1206" s="152"/>
      <c r="L1206" s="152"/>
      <c r="M1206" s="152"/>
      <c r="N1206" s="152"/>
      <c r="O1206" s="63"/>
      <c r="P1206" s="152"/>
      <c r="Q1206" s="152"/>
      <c r="S1206" s="205"/>
      <c r="T1206" s="205"/>
      <c r="U1206" s="205"/>
      <c r="V1206" s="39"/>
      <c r="W1206" s="39"/>
      <c r="X1206" s="39"/>
      <c r="Y1206" s="39"/>
      <c r="AD1206" s="191"/>
      <c r="AE1206" s="191"/>
      <c r="AF1206" s="260"/>
      <c r="AG1206" s="191"/>
      <c r="AH1206" s="191"/>
      <c r="AI1206" s="260"/>
      <c r="AR1206" s="68"/>
      <c r="AS1206" s="68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5"/>
      <c r="BL1206" s="95"/>
      <c r="BM1206" s="95"/>
      <c r="BN1206" s="95"/>
      <c r="BO1206" s="95"/>
      <c r="BP1206" s="95"/>
      <c r="BQ1206" s="95"/>
      <c r="BR1206" s="95"/>
      <c r="BS1206" s="95"/>
      <c r="BT1206" s="95"/>
      <c r="BU1206" s="95"/>
      <c r="BV1206" s="95"/>
      <c r="BW1206" s="95"/>
      <c r="BX1206" s="95"/>
      <c r="BY1206" s="95"/>
      <c r="BZ1206" s="95"/>
      <c r="CD1206" s="95"/>
      <c r="CE1206" s="95"/>
      <c r="CF1206" s="95"/>
    </row>
    <row r="1207" spans="1:84" s="43" customFormat="1" x14ac:dyDescent="0.25">
      <c r="A1207" s="152"/>
      <c r="B1207" s="152"/>
      <c r="C1207" s="152"/>
      <c r="D1207" s="152"/>
      <c r="E1207" s="152"/>
      <c r="F1207" s="62"/>
      <c r="G1207" s="62"/>
      <c r="I1207" s="152"/>
      <c r="K1207" s="152"/>
      <c r="L1207" s="152"/>
      <c r="M1207" s="152"/>
      <c r="N1207" s="152"/>
      <c r="O1207" s="63"/>
      <c r="P1207" s="152"/>
      <c r="Q1207" s="152"/>
      <c r="S1207" s="205"/>
      <c r="T1207" s="205"/>
      <c r="U1207" s="205"/>
      <c r="V1207" s="39"/>
      <c r="W1207" s="39"/>
      <c r="X1207" s="39"/>
      <c r="Y1207" s="39"/>
      <c r="AD1207" s="191"/>
      <c r="AE1207" s="191"/>
      <c r="AF1207" s="260"/>
      <c r="AG1207" s="191"/>
      <c r="AH1207" s="191"/>
      <c r="AI1207" s="260"/>
      <c r="AR1207" s="68"/>
      <c r="AS1207" s="68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5"/>
      <c r="BL1207" s="95"/>
      <c r="BM1207" s="95"/>
      <c r="BN1207" s="95"/>
      <c r="BO1207" s="95"/>
      <c r="BP1207" s="95"/>
      <c r="BQ1207" s="95"/>
      <c r="BR1207" s="95"/>
      <c r="BS1207" s="95"/>
      <c r="BT1207" s="95"/>
      <c r="BU1207" s="95"/>
      <c r="BV1207" s="95"/>
      <c r="BW1207" s="95"/>
      <c r="BX1207" s="95"/>
      <c r="BY1207" s="95"/>
      <c r="BZ1207" s="95"/>
      <c r="CD1207" s="95"/>
      <c r="CE1207" s="95"/>
      <c r="CF1207" s="95"/>
    </row>
    <row r="1208" spans="1:84" s="43" customFormat="1" x14ac:dyDescent="0.25">
      <c r="A1208" s="152"/>
      <c r="B1208" s="152"/>
      <c r="C1208" s="152"/>
      <c r="D1208" s="152"/>
      <c r="E1208" s="152"/>
      <c r="F1208" s="62"/>
      <c r="G1208" s="62"/>
      <c r="I1208" s="152"/>
      <c r="K1208" s="152"/>
      <c r="L1208" s="152"/>
      <c r="M1208" s="152"/>
      <c r="N1208" s="152"/>
      <c r="O1208" s="63"/>
      <c r="P1208" s="152"/>
      <c r="Q1208" s="152"/>
      <c r="S1208" s="205"/>
      <c r="T1208" s="205"/>
      <c r="U1208" s="205"/>
      <c r="V1208" s="39"/>
      <c r="W1208" s="39"/>
      <c r="X1208" s="39"/>
      <c r="Y1208" s="39"/>
      <c r="AD1208" s="191"/>
      <c r="AE1208" s="191"/>
      <c r="AF1208" s="260"/>
      <c r="AG1208" s="191"/>
      <c r="AH1208" s="191"/>
      <c r="AI1208" s="260"/>
      <c r="AR1208" s="68"/>
      <c r="AS1208" s="68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5"/>
      <c r="BL1208" s="95"/>
      <c r="BM1208" s="95"/>
      <c r="BN1208" s="95"/>
      <c r="BO1208" s="95"/>
      <c r="BP1208" s="95"/>
      <c r="BQ1208" s="95"/>
      <c r="BR1208" s="95"/>
      <c r="BS1208" s="95"/>
      <c r="BT1208" s="95"/>
      <c r="BU1208" s="95"/>
      <c r="BV1208" s="95"/>
      <c r="BW1208" s="95"/>
      <c r="BX1208" s="95"/>
      <c r="BY1208" s="95"/>
      <c r="BZ1208" s="95"/>
      <c r="CD1208" s="95"/>
      <c r="CE1208" s="95"/>
      <c r="CF1208" s="95"/>
    </row>
    <row r="1209" spans="1:84" s="43" customFormat="1" x14ac:dyDescent="0.25">
      <c r="A1209" s="152"/>
      <c r="B1209" s="152"/>
      <c r="C1209" s="152"/>
      <c r="D1209" s="152"/>
      <c r="E1209" s="152"/>
      <c r="F1209" s="62"/>
      <c r="G1209" s="62"/>
      <c r="I1209" s="152"/>
      <c r="K1209" s="152"/>
      <c r="L1209" s="152"/>
      <c r="M1209" s="152"/>
      <c r="N1209" s="152"/>
      <c r="O1209" s="63"/>
      <c r="P1209" s="152"/>
      <c r="Q1209" s="152"/>
      <c r="S1209" s="205"/>
      <c r="T1209" s="205"/>
      <c r="U1209" s="205"/>
      <c r="V1209" s="39"/>
      <c r="W1209" s="39"/>
      <c r="X1209" s="39"/>
      <c r="Y1209" s="39"/>
      <c r="AD1209" s="191"/>
      <c r="AE1209" s="191"/>
      <c r="AF1209" s="260"/>
      <c r="AG1209" s="191"/>
      <c r="AH1209" s="191"/>
      <c r="AI1209" s="260"/>
      <c r="AR1209" s="68"/>
      <c r="AS1209" s="68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5"/>
      <c r="BL1209" s="95"/>
      <c r="BM1209" s="95"/>
      <c r="BN1209" s="95"/>
      <c r="BO1209" s="95"/>
      <c r="BP1209" s="95"/>
      <c r="BQ1209" s="95"/>
      <c r="BR1209" s="95"/>
      <c r="BS1209" s="95"/>
      <c r="BT1209" s="95"/>
      <c r="BU1209" s="95"/>
      <c r="BV1209" s="95"/>
      <c r="BW1209" s="95"/>
      <c r="BX1209" s="95"/>
      <c r="BY1209" s="95"/>
      <c r="BZ1209" s="95"/>
      <c r="CD1209" s="95"/>
      <c r="CE1209" s="95"/>
      <c r="CF1209" s="95"/>
    </row>
    <row r="1210" spans="1:84" s="43" customFormat="1" x14ac:dyDescent="0.25">
      <c r="A1210" s="152"/>
      <c r="B1210" s="152"/>
      <c r="C1210" s="152"/>
      <c r="D1210" s="152"/>
      <c r="E1210" s="152"/>
      <c r="F1210" s="62"/>
      <c r="G1210" s="62"/>
      <c r="I1210" s="152"/>
      <c r="K1210" s="152"/>
      <c r="L1210" s="152"/>
      <c r="M1210" s="152"/>
      <c r="N1210" s="152"/>
      <c r="O1210" s="63"/>
      <c r="P1210" s="152"/>
      <c r="Q1210" s="152"/>
      <c r="S1210" s="205"/>
      <c r="T1210" s="205"/>
      <c r="U1210" s="205"/>
      <c r="V1210" s="39"/>
      <c r="W1210" s="39"/>
      <c r="X1210" s="39"/>
      <c r="Y1210" s="39"/>
      <c r="AD1210" s="191"/>
      <c r="AE1210" s="191"/>
      <c r="AF1210" s="260"/>
      <c r="AG1210" s="191"/>
      <c r="AH1210" s="191"/>
      <c r="AI1210" s="260"/>
      <c r="AR1210" s="68"/>
      <c r="AS1210" s="68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5"/>
      <c r="BL1210" s="95"/>
      <c r="BM1210" s="95"/>
      <c r="BN1210" s="95"/>
      <c r="BO1210" s="95"/>
      <c r="BP1210" s="95"/>
      <c r="BQ1210" s="95"/>
      <c r="BR1210" s="95"/>
      <c r="BS1210" s="95"/>
      <c r="BT1210" s="95"/>
      <c r="BU1210" s="95"/>
      <c r="BV1210" s="95"/>
      <c r="BW1210" s="95"/>
      <c r="BX1210" s="95"/>
      <c r="BY1210" s="95"/>
      <c r="BZ1210" s="95"/>
      <c r="CD1210" s="95"/>
      <c r="CE1210" s="95"/>
      <c r="CF1210" s="95"/>
    </row>
    <row r="1211" spans="1:84" s="43" customFormat="1" x14ac:dyDescent="0.25">
      <c r="A1211" s="152"/>
      <c r="B1211" s="152"/>
      <c r="C1211" s="152"/>
      <c r="D1211" s="152"/>
      <c r="E1211" s="152"/>
      <c r="F1211" s="62"/>
      <c r="G1211" s="62"/>
      <c r="I1211" s="152"/>
      <c r="K1211" s="152"/>
      <c r="L1211" s="152"/>
      <c r="M1211" s="152"/>
      <c r="N1211" s="152"/>
      <c r="O1211" s="63"/>
      <c r="P1211" s="152"/>
      <c r="Q1211" s="152"/>
      <c r="S1211" s="205"/>
      <c r="T1211" s="205"/>
      <c r="U1211" s="205"/>
      <c r="V1211" s="39"/>
      <c r="W1211" s="39"/>
      <c r="X1211" s="39"/>
      <c r="Y1211" s="39"/>
      <c r="AD1211" s="191"/>
      <c r="AE1211" s="191"/>
      <c r="AF1211" s="260"/>
      <c r="AG1211" s="191"/>
      <c r="AH1211" s="191"/>
      <c r="AI1211" s="260"/>
      <c r="AR1211" s="68"/>
      <c r="AS1211" s="68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5"/>
      <c r="BL1211" s="95"/>
      <c r="BM1211" s="95"/>
      <c r="BN1211" s="95"/>
      <c r="BO1211" s="95"/>
      <c r="BP1211" s="95"/>
      <c r="BQ1211" s="95"/>
      <c r="BR1211" s="95"/>
      <c r="BS1211" s="95"/>
      <c r="BT1211" s="95"/>
      <c r="BU1211" s="95"/>
      <c r="BV1211" s="95"/>
      <c r="BW1211" s="95"/>
      <c r="BX1211" s="95"/>
      <c r="BY1211" s="95"/>
      <c r="BZ1211" s="95"/>
      <c r="CD1211" s="95"/>
      <c r="CE1211" s="95"/>
      <c r="CF1211" s="95"/>
    </row>
    <row r="1212" spans="1:84" s="43" customFormat="1" x14ac:dyDescent="0.25">
      <c r="A1212" s="152"/>
      <c r="B1212" s="152"/>
      <c r="C1212" s="152"/>
      <c r="D1212" s="152"/>
      <c r="E1212" s="152"/>
      <c r="F1212" s="62"/>
      <c r="G1212" s="62"/>
      <c r="I1212" s="152"/>
      <c r="K1212" s="152"/>
      <c r="L1212" s="152"/>
      <c r="M1212" s="152"/>
      <c r="N1212" s="152"/>
      <c r="O1212" s="63"/>
      <c r="P1212" s="152"/>
      <c r="Q1212" s="152"/>
      <c r="S1212" s="205"/>
      <c r="T1212" s="205"/>
      <c r="U1212" s="205"/>
      <c r="V1212" s="39"/>
      <c r="W1212" s="39"/>
      <c r="X1212" s="39"/>
      <c r="Y1212" s="39"/>
      <c r="AD1212" s="191"/>
      <c r="AE1212" s="191"/>
      <c r="AF1212" s="260"/>
      <c r="AG1212" s="191"/>
      <c r="AH1212" s="191"/>
      <c r="AI1212" s="260"/>
      <c r="AR1212" s="68"/>
      <c r="AS1212" s="68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5"/>
      <c r="BL1212" s="95"/>
      <c r="BM1212" s="95"/>
      <c r="BN1212" s="95"/>
      <c r="BO1212" s="95"/>
      <c r="BP1212" s="95"/>
      <c r="BQ1212" s="95"/>
      <c r="BR1212" s="95"/>
      <c r="BS1212" s="95"/>
      <c r="BT1212" s="95"/>
      <c r="BU1212" s="95"/>
      <c r="BV1212" s="95"/>
      <c r="BW1212" s="95"/>
      <c r="BX1212" s="95"/>
      <c r="BY1212" s="95"/>
      <c r="BZ1212" s="95"/>
      <c r="CD1212" s="95"/>
      <c r="CE1212" s="95"/>
      <c r="CF1212" s="95"/>
    </row>
    <row r="1213" spans="1:84" s="43" customFormat="1" x14ac:dyDescent="0.25">
      <c r="A1213" s="152"/>
      <c r="B1213" s="152"/>
      <c r="C1213" s="152"/>
      <c r="D1213" s="152"/>
      <c r="E1213" s="152"/>
      <c r="F1213" s="62"/>
      <c r="G1213" s="62"/>
      <c r="I1213" s="152"/>
      <c r="K1213" s="152"/>
      <c r="L1213" s="152"/>
      <c r="M1213" s="152"/>
      <c r="N1213" s="152"/>
      <c r="O1213" s="63"/>
      <c r="P1213" s="152"/>
      <c r="Q1213" s="152"/>
      <c r="S1213" s="205"/>
      <c r="T1213" s="205"/>
      <c r="U1213" s="205"/>
      <c r="V1213" s="39"/>
      <c r="W1213" s="39"/>
      <c r="X1213" s="39"/>
      <c r="Y1213" s="39"/>
      <c r="AD1213" s="191"/>
      <c r="AE1213" s="191"/>
      <c r="AF1213" s="260"/>
      <c r="AG1213" s="191"/>
      <c r="AH1213" s="191"/>
      <c r="AI1213" s="260"/>
      <c r="AR1213" s="68"/>
      <c r="AS1213" s="68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5"/>
      <c r="BL1213" s="95"/>
      <c r="BM1213" s="95"/>
      <c r="BN1213" s="95"/>
      <c r="BO1213" s="95"/>
      <c r="BP1213" s="95"/>
      <c r="BQ1213" s="95"/>
      <c r="BR1213" s="95"/>
      <c r="BS1213" s="95"/>
      <c r="BT1213" s="95"/>
      <c r="BU1213" s="95"/>
      <c r="BV1213" s="95"/>
      <c r="BW1213" s="95"/>
      <c r="BX1213" s="95"/>
      <c r="BY1213" s="95"/>
      <c r="BZ1213" s="95"/>
      <c r="CD1213" s="95"/>
      <c r="CE1213" s="95"/>
      <c r="CF1213" s="95"/>
    </row>
    <row r="1214" spans="1:84" s="43" customFormat="1" x14ac:dyDescent="0.25">
      <c r="A1214" s="152"/>
      <c r="B1214" s="152"/>
      <c r="C1214" s="152"/>
      <c r="D1214" s="152"/>
      <c r="E1214" s="152"/>
      <c r="F1214" s="62"/>
      <c r="G1214" s="62"/>
      <c r="I1214" s="152"/>
      <c r="K1214" s="152"/>
      <c r="L1214" s="152"/>
      <c r="M1214" s="152"/>
      <c r="N1214" s="152"/>
      <c r="O1214" s="63"/>
      <c r="P1214" s="152"/>
      <c r="Q1214" s="152"/>
      <c r="S1214" s="205"/>
      <c r="T1214" s="205"/>
      <c r="U1214" s="205"/>
      <c r="V1214" s="39"/>
      <c r="W1214" s="39"/>
      <c r="X1214" s="39"/>
      <c r="Y1214" s="39"/>
      <c r="AD1214" s="191"/>
      <c r="AE1214" s="191"/>
      <c r="AF1214" s="260"/>
      <c r="AG1214" s="191"/>
      <c r="AH1214" s="191"/>
      <c r="AI1214" s="260"/>
      <c r="AR1214" s="68"/>
      <c r="AS1214" s="68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5"/>
      <c r="BL1214" s="95"/>
      <c r="BM1214" s="95"/>
      <c r="BN1214" s="95"/>
      <c r="BO1214" s="95"/>
      <c r="BP1214" s="95"/>
      <c r="BQ1214" s="95"/>
      <c r="BR1214" s="95"/>
      <c r="BS1214" s="95"/>
      <c r="BT1214" s="95"/>
      <c r="BU1214" s="95"/>
      <c r="BV1214" s="95"/>
      <c r="BW1214" s="95"/>
      <c r="BX1214" s="95"/>
      <c r="BY1214" s="95"/>
      <c r="BZ1214" s="95"/>
      <c r="CD1214" s="95"/>
      <c r="CE1214" s="95"/>
      <c r="CF1214" s="95"/>
    </row>
    <row r="1215" spans="1:84" s="43" customFormat="1" x14ac:dyDescent="0.25">
      <c r="A1215" s="152"/>
      <c r="B1215" s="152"/>
      <c r="C1215" s="152"/>
      <c r="D1215" s="152"/>
      <c r="E1215" s="152"/>
      <c r="F1215" s="62"/>
      <c r="G1215" s="62"/>
      <c r="I1215" s="152"/>
      <c r="K1215" s="152"/>
      <c r="L1215" s="152"/>
      <c r="M1215" s="152"/>
      <c r="N1215" s="152"/>
      <c r="O1215" s="63"/>
      <c r="P1215" s="152"/>
      <c r="Q1215" s="152"/>
      <c r="S1215" s="205"/>
      <c r="T1215" s="205"/>
      <c r="U1215" s="205"/>
      <c r="V1215" s="39"/>
      <c r="W1215" s="39"/>
      <c r="X1215" s="39"/>
      <c r="Y1215" s="39"/>
      <c r="AD1215" s="191"/>
      <c r="AE1215" s="191"/>
      <c r="AF1215" s="260"/>
      <c r="AG1215" s="191"/>
      <c r="AH1215" s="191"/>
      <c r="AI1215" s="260"/>
      <c r="AR1215" s="68"/>
      <c r="AS1215" s="68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5"/>
      <c r="BL1215" s="95"/>
      <c r="BM1215" s="95"/>
      <c r="BN1215" s="95"/>
      <c r="BO1215" s="95"/>
      <c r="BP1215" s="95"/>
      <c r="BQ1215" s="95"/>
      <c r="BR1215" s="95"/>
      <c r="BS1215" s="95"/>
      <c r="BT1215" s="95"/>
      <c r="BU1215" s="95"/>
      <c r="BV1215" s="95"/>
      <c r="BW1215" s="95"/>
      <c r="BX1215" s="95"/>
      <c r="BY1215" s="95"/>
      <c r="BZ1215" s="95"/>
      <c r="CD1215" s="95"/>
      <c r="CE1215" s="95"/>
      <c r="CF1215" s="95"/>
    </row>
    <row r="1216" spans="1:84" s="43" customFormat="1" x14ac:dyDescent="0.25">
      <c r="A1216" s="152"/>
      <c r="B1216" s="152"/>
      <c r="C1216" s="152"/>
      <c r="D1216" s="152"/>
      <c r="E1216" s="152"/>
      <c r="F1216" s="62"/>
      <c r="G1216" s="62"/>
      <c r="I1216" s="152"/>
      <c r="K1216" s="152"/>
      <c r="L1216" s="152"/>
      <c r="M1216" s="152"/>
      <c r="N1216" s="152"/>
      <c r="O1216" s="63"/>
      <c r="P1216" s="152"/>
      <c r="Q1216" s="152"/>
      <c r="S1216" s="205"/>
      <c r="T1216" s="205"/>
      <c r="U1216" s="205"/>
      <c r="V1216" s="39"/>
      <c r="W1216" s="39"/>
      <c r="X1216" s="39"/>
      <c r="Y1216" s="39"/>
      <c r="AD1216" s="191"/>
      <c r="AE1216" s="191"/>
      <c r="AF1216" s="260"/>
      <c r="AG1216" s="191"/>
      <c r="AH1216" s="191"/>
      <c r="AI1216" s="260"/>
      <c r="AR1216" s="68"/>
      <c r="AS1216" s="68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5"/>
      <c r="BL1216" s="95"/>
      <c r="BM1216" s="95"/>
      <c r="BN1216" s="95"/>
      <c r="BO1216" s="95"/>
      <c r="BP1216" s="95"/>
      <c r="BQ1216" s="95"/>
      <c r="BR1216" s="95"/>
      <c r="BS1216" s="95"/>
      <c r="BT1216" s="95"/>
      <c r="BU1216" s="95"/>
      <c r="BV1216" s="95"/>
      <c r="BW1216" s="95"/>
      <c r="BX1216" s="95"/>
      <c r="BY1216" s="95"/>
      <c r="BZ1216" s="95"/>
      <c r="CD1216" s="95"/>
      <c r="CE1216" s="95"/>
      <c r="CF1216" s="95"/>
    </row>
    <row r="1217" spans="1:84" s="43" customFormat="1" x14ac:dyDescent="0.25">
      <c r="A1217" s="152"/>
      <c r="B1217" s="152"/>
      <c r="C1217" s="152"/>
      <c r="D1217" s="152"/>
      <c r="E1217" s="152"/>
      <c r="F1217" s="62"/>
      <c r="G1217" s="62"/>
      <c r="I1217" s="152"/>
      <c r="K1217" s="152"/>
      <c r="L1217" s="152"/>
      <c r="M1217" s="152"/>
      <c r="N1217" s="152"/>
      <c r="O1217" s="63"/>
      <c r="P1217" s="152"/>
      <c r="Q1217" s="152"/>
      <c r="S1217" s="205"/>
      <c r="T1217" s="205"/>
      <c r="U1217" s="205"/>
      <c r="V1217" s="39"/>
      <c r="W1217" s="39"/>
      <c r="X1217" s="39"/>
      <c r="Y1217" s="39"/>
      <c r="AD1217" s="191"/>
      <c r="AE1217" s="191"/>
      <c r="AF1217" s="260"/>
      <c r="AG1217" s="191"/>
      <c r="AH1217" s="191"/>
      <c r="AI1217" s="260"/>
      <c r="AR1217" s="68"/>
      <c r="AS1217" s="68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5"/>
      <c r="BL1217" s="95"/>
      <c r="BM1217" s="95"/>
      <c r="BN1217" s="95"/>
      <c r="BO1217" s="95"/>
      <c r="BP1217" s="95"/>
      <c r="BQ1217" s="95"/>
      <c r="BR1217" s="95"/>
      <c r="BS1217" s="95"/>
      <c r="BT1217" s="95"/>
      <c r="BU1217" s="95"/>
      <c r="BV1217" s="95"/>
      <c r="BW1217" s="95"/>
      <c r="BX1217" s="95"/>
      <c r="BY1217" s="95"/>
      <c r="BZ1217" s="95"/>
      <c r="CD1217" s="95"/>
      <c r="CE1217" s="95"/>
      <c r="CF1217" s="95"/>
    </row>
    <row r="1218" spans="1:84" s="43" customFormat="1" x14ac:dyDescent="0.25">
      <c r="A1218" s="152"/>
      <c r="B1218" s="152"/>
      <c r="C1218" s="152"/>
      <c r="D1218" s="152"/>
      <c r="E1218" s="152"/>
      <c r="F1218" s="62"/>
      <c r="G1218" s="62"/>
      <c r="I1218" s="152"/>
      <c r="K1218" s="152"/>
      <c r="L1218" s="152"/>
      <c r="M1218" s="152"/>
      <c r="N1218" s="152"/>
      <c r="O1218" s="63"/>
      <c r="P1218" s="152"/>
      <c r="Q1218" s="152"/>
      <c r="S1218" s="205"/>
      <c r="T1218" s="205"/>
      <c r="U1218" s="205"/>
      <c r="V1218" s="39"/>
      <c r="W1218" s="39"/>
      <c r="X1218" s="39"/>
      <c r="Y1218" s="39"/>
      <c r="AD1218" s="191"/>
      <c r="AE1218" s="191"/>
      <c r="AF1218" s="260"/>
      <c r="AG1218" s="191"/>
      <c r="AH1218" s="191"/>
      <c r="AI1218" s="260"/>
      <c r="AR1218" s="68"/>
      <c r="AS1218" s="68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5"/>
      <c r="BL1218" s="95"/>
      <c r="BM1218" s="95"/>
      <c r="BN1218" s="95"/>
      <c r="BO1218" s="95"/>
      <c r="BP1218" s="95"/>
      <c r="BQ1218" s="95"/>
      <c r="BR1218" s="95"/>
      <c r="BS1218" s="95"/>
      <c r="BT1218" s="95"/>
      <c r="BU1218" s="95"/>
      <c r="BV1218" s="95"/>
      <c r="BW1218" s="95"/>
      <c r="BX1218" s="95"/>
      <c r="BY1218" s="95"/>
      <c r="BZ1218" s="95"/>
      <c r="CD1218" s="95"/>
      <c r="CE1218" s="95"/>
      <c r="CF1218" s="95"/>
    </row>
    <row r="1219" spans="1:84" s="43" customFormat="1" x14ac:dyDescent="0.25">
      <c r="A1219" s="152"/>
      <c r="B1219" s="152"/>
      <c r="C1219" s="152"/>
      <c r="D1219" s="152"/>
      <c r="E1219" s="152"/>
      <c r="F1219" s="62"/>
      <c r="G1219" s="62"/>
      <c r="I1219" s="152"/>
      <c r="K1219" s="152"/>
      <c r="L1219" s="152"/>
      <c r="M1219" s="152"/>
      <c r="N1219" s="152"/>
      <c r="O1219" s="63"/>
      <c r="P1219" s="152"/>
      <c r="Q1219" s="152"/>
      <c r="S1219" s="205"/>
      <c r="T1219" s="205"/>
      <c r="U1219" s="205"/>
      <c r="V1219" s="39"/>
      <c r="W1219" s="39"/>
      <c r="X1219" s="39"/>
      <c r="Y1219" s="39"/>
      <c r="AD1219" s="191"/>
      <c r="AE1219" s="191"/>
      <c r="AF1219" s="260"/>
      <c r="AG1219" s="191"/>
      <c r="AH1219" s="191"/>
      <c r="AI1219" s="260"/>
      <c r="AR1219" s="68"/>
      <c r="AS1219" s="68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5"/>
      <c r="BL1219" s="95"/>
      <c r="BM1219" s="95"/>
      <c r="BN1219" s="95"/>
      <c r="BO1219" s="95"/>
      <c r="BP1219" s="95"/>
      <c r="BQ1219" s="95"/>
      <c r="BR1219" s="95"/>
      <c r="BS1219" s="95"/>
      <c r="BT1219" s="95"/>
      <c r="BU1219" s="95"/>
      <c r="BV1219" s="95"/>
      <c r="BW1219" s="95"/>
      <c r="BX1219" s="95"/>
      <c r="BY1219" s="95"/>
      <c r="BZ1219" s="95"/>
      <c r="CD1219" s="95"/>
      <c r="CE1219" s="95"/>
      <c r="CF1219" s="95"/>
    </row>
    <row r="1220" spans="1:84" s="43" customFormat="1" x14ac:dyDescent="0.25">
      <c r="A1220" s="152"/>
      <c r="B1220" s="152"/>
      <c r="C1220" s="152"/>
      <c r="D1220" s="152"/>
      <c r="E1220" s="152"/>
      <c r="F1220" s="62"/>
      <c r="G1220" s="62"/>
      <c r="I1220" s="152"/>
      <c r="K1220" s="152"/>
      <c r="L1220" s="152"/>
      <c r="M1220" s="152"/>
      <c r="N1220" s="152"/>
      <c r="O1220" s="63"/>
      <c r="P1220" s="152"/>
      <c r="Q1220" s="152"/>
      <c r="S1220" s="205"/>
      <c r="T1220" s="205"/>
      <c r="U1220" s="205"/>
      <c r="V1220" s="39"/>
      <c r="W1220" s="39"/>
      <c r="X1220" s="39"/>
      <c r="Y1220" s="39"/>
      <c r="AD1220" s="191"/>
      <c r="AE1220" s="191"/>
      <c r="AF1220" s="260"/>
      <c r="AG1220" s="191"/>
      <c r="AH1220" s="191"/>
      <c r="AI1220" s="260"/>
      <c r="AR1220" s="68"/>
      <c r="AS1220" s="68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5"/>
      <c r="BL1220" s="95"/>
      <c r="BM1220" s="95"/>
      <c r="BN1220" s="95"/>
      <c r="BO1220" s="95"/>
      <c r="BP1220" s="95"/>
      <c r="BQ1220" s="95"/>
      <c r="BR1220" s="95"/>
      <c r="BS1220" s="95"/>
      <c r="BT1220" s="95"/>
      <c r="BU1220" s="95"/>
      <c r="BV1220" s="95"/>
      <c r="BW1220" s="95"/>
      <c r="BX1220" s="95"/>
      <c r="BY1220" s="95"/>
      <c r="BZ1220" s="95"/>
      <c r="CD1220" s="95"/>
      <c r="CE1220" s="95"/>
      <c r="CF1220" s="95"/>
    </row>
    <row r="1221" spans="1:84" s="43" customFormat="1" x14ac:dyDescent="0.25">
      <c r="A1221" s="152"/>
      <c r="B1221" s="152"/>
      <c r="C1221" s="152"/>
      <c r="D1221" s="152"/>
      <c r="E1221" s="152"/>
      <c r="F1221" s="62"/>
      <c r="G1221" s="62"/>
      <c r="I1221" s="152"/>
      <c r="K1221" s="152"/>
      <c r="L1221" s="152"/>
      <c r="M1221" s="152"/>
      <c r="N1221" s="152"/>
      <c r="O1221" s="63"/>
      <c r="P1221" s="152"/>
      <c r="Q1221" s="152"/>
      <c r="S1221" s="205"/>
      <c r="T1221" s="205"/>
      <c r="U1221" s="205"/>
      <c r="V1221" s="39"/>
      <c r="W1221" s="39"/>
      <c r="X1221" s="39"/>
      <c r="Y1221" s="39"/>
      <c r="AD1221" s="191"/>
      <c r="AE1221" s="191"/>
      <c r="AF1221" s="260"/>
      <c r="AG1221" s="191"/>
      <c r="AH1221" s="191"/>
      <c r="AI1221" s="260"/>
      <c r="AR1221" s="68"/>
      <c r="AS1221" s="68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5"/>
      <c r="BL1221" s="95"/>
      <c r="BM1221" s="95"/>
      <c r="BN1221" s="95"/>
      <c r="BO1221" s="95"/>
      <c r="BP1221" s="95"/>
      <c r="BQ1221" s="95"/>
      <c r="BR1221" s="95"/>
      <c r="BS1221" s="95"/>
      <c r="BT1221" s="95"/>
      <c r="BU1221" s="95"/>
      <c r="BV1221" s="95"/>
      <c r="BW1221" s="95"/>
      <c r="BX1221" s="95"/>
      <c r="BY1221" s="95"/>
      <c r="BZ1221" s="95"/>
      <c r="CD1221" s="95"/>
      <c r="CE1221" s="95"/>
      <c r="CF1221" s="95"/>
    </row>
    <row r="1222" spans="1:84" s="43" customFormat="1" x14ac:dyDescent="0.25">
      <c r="A1222" s="152"/>
      <c r="B1222" s="152"/>
      <c r="C1222" s="152"/>
      <c r="D1222" s="152"/>
      <c r="E1222" s="152"/>
      <c r="F1222" s="62"/>
      <c r="G1222" s="62"/>
      <c r="I1222" s="152"/>
      <c r="K1222" s="152"/>
      <c r="L1222" s="152"/>
      <c r="M1222" s="152"/>
      <c r="N1222" s="152"/>
      <c r="O1222" s="63"/>
      <c r="P1222" s="152"/>
      <c r="Q1222" s="152"/>
      <c r="S1222" s="205"/>
      <c r="T1222" s="205"/>
      <c r="U1222" s="205"/>
      <c r="V1222" s="39"/>
      <c r="W1222" s="39"/>
      <c r="X1222" s="39"/>
      <c r="Y1222" s="39"/>
      <c r="AD1222" s="191"/>
      <c r="AE1222" s="191"/>
      <c r="AF1222" s="260"/>
      <c r="AG1222" s="191"/>
      <c r="AH1222" s="191"/>
      <c r="AI1222" s="260"/>
      <c r="AR1222" s="68"/>
      <c r="AS1222" s="68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5"/>
      <c r="BL1222" s="95"/>
      <c r="BM1222" s="95"/>
      <c r="BN1222" s="95"/>
      <c r="BO1222" s="95"/>
      <c r="BP1222" s="95"/>
      <c r="BQ1222" s="95"/>
      <c r="BR1222" s="95"/>
      <c r="BS1222" s="95"/>
      <c r="BT1222" s="95"/>
      <c r="BU1222" s="95"/>
      <c r="BV1222" s="95"/>
      <c r="BW1222" s="95"/>
      <c r="BX1222" s="95"/>
      <c r="BY1222" s="95"/>
      <c r="BZ1222" s="95"/>
      <c r="CD1222" s="95"/>
      <c r="CE1222" s="95"/>
      <c r="CF1222" s="95"/>
    </row>
    <row r="1223" spans="1:84" s="43" customFormat="1" x14ac:dyDescent="0.25">
      <c r="A1223" s="152"/>
      <c r="B1223" s="152"/>
      <c r="C1223" s="152"/>
      <c r="D1223" s="152"/>
      <c r="E1223" s="152"/>
      <c r="F1223" s="62"/>
      <c r="G1223" s="62"/>
      <c r="I1223" s="152"/>
      <c r="K1223" s="152"/>
      <c r="L1223" s="152"/>
      <c r="M1223" s="152"/>
      <c r="N1223" s="152"/>
      <c r="O1223" s="63"/>
      <c r="P1223" s="152"/>
      <c r="Q1223" s="152"/>
      <c r="S1223" s="205"/>
      <c r="T1223" s="205"/>
      <c r="U1223" s="205"/>
      <c r="V1223" s="39"/>
      <c r="W1223" s="39"/>
      <c r="X1223" s="39"/>
      <c r="Y1223" s="39"/>
      <c r="AD1223" s="191"/>
      <c r="AE1223" s="191"/>
      <c r="AF1223" s="260"/>
      <c r="AG1223" s="191"/>
      <c r="AH1223" s="191"/>
      <c r="AI1223" s="260"/>
      <c r="AR1223" s="68"/>
      <c r="AS1223" s="68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5"/>
      <c r="BL1223" s="95"/>
      <c r="BM1223" s="95"/>
      <c r="BN1223" s="95"/>
      <c r="BO1223" s="95"/>
      <c r="BP1223" s="95"/>
      <c r="BQ1223" s="95"/>
      <c r="BR1223" s="95"/>
      <c r="BS1223" s="95"/>
      <c r="BT1223" s="95"/>
      <c r="BU1223" s="95"/>
      <c r="BV1223" s="95"/>
      <c r="BW1223" s="95"/>
      <c r="BX1223" s="95"/>
      <c r="BY1223" s="95"/>
      <c r="BZ1223" s="95"/>
      <c r="CD1223" s="95"/>
      <c r="CE1223" s="95"/>
      <c r="CF1223" s="95"/>
    </row>
    <row r="1224" spans="1:84" s="43" customFormat="1" x14ac:dyDescent="0.25">
      <c r="A1224" s="152"/>
      <c r="B1224" s="152"/>
      <c r="C1224" s="152"/>
      <c r="D1224" s="152"/>
      <c r="E1224" s="152"/>
      <c r="F1224" s="62"/>
      <c r="G1224" s="62"/>
      <c r="I1224" s="152"/>
      <c r="K1224" s="152"/>
      <c r="L1224" s="152"/>
      <c r="M1224" s="152"/>
      <c r="N1224" s="152"/>
      <c r="O1224" s="63"/>
      <c r="P1224" s="152"/>
      <c r="Q1224" s="152"/>
      <c r="S1224" s="205"/>
      <c r="T1224" s="205"/>
      <c r="U1224" s="205"/>
      <c r="V1224" s="39"/>
      <c r="W1224" s="39"/>
      <c r="X1224" s="39"/>
      <c r="Y1224" s="39"/>
      <c r="AD1224" s="191"/>
      <c r="AE1224" s="191"/>
      <c r="AF1224" s="260"/>
      <c r="AG1224" s="191"/>
      <c r="AH1224" s="191"/>
      <c r="AI1224" s="260"/>
      <c r="AR1224" s="68"/>
      <c r="AS1224" s="68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5"/>
      <c r="BL1224" s="95"/>
      <c r="BM1224" s="95"/>
      <c r="BN1224" s="95"/>
      <c r="BO1224" s="95"/>
      <c r="BP1224" s="95"/>
      <c r="BQ1224" s="95"/>
      <c r="BR1224" s="95"/>
      <c r="BS1224" s="95"/>
      <c r="BT1224" s="95"/>
      <c r="BU1224" s="95"/>
      <c r="BV1224" s="95"/>
      <c r="BW1224" s="95"/>
      <c r="BX1224" s="95"/>
      <c r="BY1224" s="95"/>
      <c r="BZ1224" s="95"/>
      <c r="CD1224" s="95"/>
      <c r="CE1224" s="95"/>
      <c r="CF1224" s="95"/>
    </row>
    <row r="1225" spans="1:84" s="43" customFormat="1" x14ac:dyDescent="0.25">
      <c r="A1225" s="152"/>
      <c r="B1225" s="152"/>
      <c r="C1225" s="152"/>
      <c r="D1225" s="152"/>
      <c r="E1225" s="152"/>
      <c r="F1225" s="62"/>
      <c r="G1225" s="62"/>
      <c r="I1225" s="152"/>
      <c r="K1225" s="152"/>
      <c r="L1225" s="152"/>
      <c r="M1225" s="152"/>
      <c r="N1225" s="152"/>
      <c r="O1225" s="63"/>
      <c r="P1225" s="152"/>
      <c r="Q1225" s="152"/>
      <c r="S1225" s="205"/>
      <c r="T1225" s="205"/>
      <c r="U1225" s="205"/>
      <c r="V1225" s="39"/>
      <c r="W1225" s="39"/>
      <c r="X1225" s="39"/>
      <c r="Y1225" s="39"/>
      <c r="AD1225" s="191"/>
      <c r="AE1225" s="191"/>
      <c r="AF1225" s="260"/>
      <c r="AG1225" s="191"/>
      <c r="AH1225" s="191"/>
      <c r="AI1225" s="260"/>
      <c r="AR1225" s="68"/>
      <c r="AS1225" s="68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5"/>
      <c r="BL1225" s="95"/>
      <c r="BM1225" s="95"/>
      <c r="BN1225" s="95"/>
      <c r="BO1225" s="95"/>
      <c r="BP1225" s="95"/>
      <c r="BQ1225" s="95"/>
      <c r="BR1225" s="95"/>
      <c r="BS1225" s="95"/>
      <c r="BT1225" s="95"/>
      <c r="BU1225" s="95"/>
      <c r="BV1225" s="95"/>
      <c r="BW1225" s="95"/>
      <c r="BX1225" s="95"/>
      <c r="BY1225" s="95"/>
      <c r="BZ1225" s="95"/>
      <c r="CD1225" s="95"/>
      <c r="CE1225" s="95"/>
      <c r="CF1225" s="95"/>
    </row>
    <row r="1226" spans="1:84" s="43" customFormat="1" x14ac:dyDescent="0.25">
      <c r="A1226" s="152"/>
      <c r="B1226" s="152"/>
      <c r="C1226" s="152"/>
      <c r="D1226" s="152"/>
      <c r="E1226" s="152"/>
      <c r="F1226" s="62"/>
      <c r="G1226" s="62"/>
      <c r="I1226" s="152"/>
      <c r="K1226" s="152"/>
      <c r="L1226" s="152"/>
      <c r="M1226" s="152"/>
      <c r="N1226" s="152"/>
      <c r="O1226" s="63"/>
      <c r="P1226" s="152"/>
      <c r="Q1226" s="152"/>
      <c r="S1226" s="205"/>
      <c r="T1226" s="205"/>
      <c r="U1226" s="205"/>
      <c r="V1226" s="39"/>
      <c r="W1226" s="39"/>
      <c r="X1226" s="39"/>
      <c r="Y1226" s="39"/>
      <c r="AD1226" s="191"/>
      <c r="AE1226" s="191"/>
      <c r="AF1226" s="260"/>
      <c r="AG1226" s="191"/>
      <c r="AH1226" s="191"/>
      <c r="AI1226" s="260"/>
      <c r="AR1226" s="68"/>
      <c r="AS1226" s="68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5"/>
      <c r="BL1226" s="95"/>
      <c r="BM1226" s="95"/>
      <c r="BN1226" s="95"/>
      <c r="BO1226" s="95"/>
      <c r="BP1226" s="95"/>
      <c r="BQ1226" s="95"/>
      <c r="BR1226" s="95"/>
      <c r="BS1226" s="95"/>
      <c r="BT1226" s="95"/>
      <c r="BU1226" s="95"/>
      <c r="BV1226" s="95"/>
      <c r="BW1226" s="95"/>
      <c r="BX1226" s="95"/>
      <c r="BY1226" s="95"/>
      <c r="BZ1226" s="95"/>
      <c r="CD1226" s="95"/>
      <c r="CE1226" s="95"/>
      <c r="CF1226" s="95"/>
    </row>
    <row r="1227" spans="1:84" s="43" customFormat="1" x14ac:dyDescent="0.25">
      <c r="A1227" s="152"/>
      <c r="B1227" s="152"/>
      <c r="C1227" s="152"/>
      <c r="D1227" s="152"/>
      <c r="E1227" s="152"/>
      <c r="F1227" s="62"/>
      <c r="G1227" s="62"/>
      <c r="I1227" s="152"/>
      <c r="K1227" s="152"/>
      <c r="L1227" s="152"/>
      <c r="M1227" s="152"/>
      <c r="N1227" s="152"/>
      <c r="O1227" s="63"/>
      <c r="P1227" s="152"/>
      <c r="Q1227" s="152"/>
      <c r="S1227" s="205"/>
      <c r="T1227" s="205"/>
      <c r="U1227" s="205"/>
      <c r="V1227" s="39"/>
      <c r="W1227" s="39"/>
      <c r="X1227" s="39"/>
      <c r="Y1227" s="39"/>
      <c r="AD1227" s="191"/>
      <c r="AE1227" s="191"/>
      <c r="AF1227" s="260"/>
      <c r="AG1227" s="191"/>
      <c r="AH1227" s="191"/>
      <c r="AI1227" s="260"/>
      <c r="AR1227" s="68"/>
      <c r="AS1227" s="68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5"/>
      <c r="BL1227" s="95"/>
      <c r="BM1227" s="95"/>
      <c r="BN1227" s="95"/>
      <c r="BO1227" s="95"/>
      <c r="BP1227" s="95"/>
      <c r="BQ1227" s="95"/>
      <c r="BR1227" s="95"/>
      <c r="BS1227" s="95"/>
      <c r="BT1227" s="95"/>
      <c r="BU1227" s="95"/>
      <c r="BV1227" s="95"/>
      <c r="BW1227" s="95"/>
      <c r="BX1227" s="95"/>
      <c r="BY1227" s="95"/>
      <c r="BZ1227" s="95"/>
      <c r="CD1227" s="95"/>
      <c r="CE1227" s="95"/>
      <c r="CF1227" s="95"/>
    </row>
    <row r="1228" spans="1:84" s="43" customFormat="1" x14ac:dyDescent="0.25">
      <c r="A1228" s="152"/>
      <c r="B1228" s="152"/>
      <c r="C1228" s="152"/>
      <c r="D1228" s="152"/>
      <c r="E1228" s="152"/>
      <c r="F1228" s="62"/>
      <c r="G1228" s="62"/>
      <c r="I1228" s="152"/>
      <c r="K1228" s="152"/>
      <c r="L1228" s="152"/>
      <c r="M1228" s="152"/>
      <c r="N1228" s="152"/>
      <c r="O1228" s="63"/>
      <c r="P1228" s="152"/>
      <c r="Q1228" s="152"/>
      <c r="S1228" s="205"/>
      <c r="T1228" s="205"/>
      <c r="U1228" s="205"/>
      <c r="V1228" s="39"/>
      <c r="W1228" s="39"/>
      <c r="X1228" s="39"/>
      <c r="Y1228" s="39"/>
      <c r="AD1228" s="191"/>
      <c r="AE1228" s="191"/>
      <c r="AF1228" s="260"/>
      <c r="AG1228" s="191"/>
      <c r="AH1228" s="191"/>
      <c r="AI1228" s="260"/>
      <c r="AR1228" s="68"/>
      <c r="AS1228" s="68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5"/>
      <c r="BL1228" s="95"/>
      <c r="BM1228" s="95"/>
      <c r="BN1228" s="95"/>
      <c r="BO1228" s="95"/>
      <c r="BP1228" s="95"/>
      <c r="BQ1228" s="95"/>
      <c r="BR1228" s="95"/>
      <c r="BS1228" s="95"/>
      <c r="BT1228" s="95"/>
      <c r="BU1228" s="95"/>
      <c r="BV1228" s="95"/>
      <c r="BW1228" s="95"/>
      <c r="BX1228" s="95"/>
      <c r="BY1228" s="95"/>
      <c r="BZ1228" s="95"/>
      <c r="CD1228" s="95"/>
      <c r="CE1228" s="95"/>
      <c r="CF1228" s="95"/>
    </row>
    <row r="1229" spans="1:84" s="43" customFormat="1" x14ac:dyDescent="0.25">
      <c r="A1229" s="152"/>
      <c r="B1229" s="152"/>
      <c r="C1229" s="152"/>
      <c r="D1229" s="152"/>
      <c r="E1229" s="152"/>
      <c r="F1229" s="62"/>
      <c r="G1229" s="62"/>
      <c r="I1229" s="152"/>
      <c r="K1229" s="152"/>
      <c r="L1229" s="152"/>
      <c r="M1229" s="152"/>
      <c r="N1229" s="152"/>
      <c r="O1229" s="63"/>
      <c r="P1229" s="152"/>
      <c r="Q1229" s="152"/>
      <c r="S1229" s="205"/>
      <c r="T1229" s="205"/>
      <c r="U1229" s="205"/>
      <c r="V1229" s="39"/>
      <c r="W1229" s="39"/>
      <c r="X1229" s="39"/>
      <c r="Y1229" s="39"/>
      <c r="AD1229" s="191"/>
      <c r="AE1229" s="191"/>
      <c r="AF1229" s="260"/>
      <c r="AG1229" s="191"/>
      <c r="AH1229" s="191"/>
      <c r="AI1229" s="260"/>
      <c r="AR1229" s="68"/>
      <c r="AS1229" s="68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5"/>
      <c r="BL1229" s="95"/>
      <c r="BM1229" s="95"/>
      <c r="BN1229" s="95"/>
      <c r="BO1229" s="95"/>
      <c r="BP1229" s="95"/>
      <c r="BQ1229" s="95"/>
      <c r="BR1229" s="95"/>
      <c r="BS1229" s="95"/>
      <c r="BT1229" s="95"/>
      <c r="BU1229" s="95"/>
      <c r="BV1229" s="95"/>
      <c r="BW1229" s="95"/>
      <c r="BX1229" s="95"/>
      <c r="BY1229" s="95"/>
      <c r="BZ1229" s="95"/>
      <c r="CD1229" s="95"/>
      <c r="CE1229" s="95"/>
      <c r="CF1229" s="95"/>
    </row>
    <row r="1230" spans="1:84" s="43" customFormat="1" x14ac:dyDescent="0.25">
      <c r="A1230" s="152"/>
      <c r="B1230" s="152"/>
      <c r="C1230" s="152"/>
      <c r="D1230" s="152"/>
      <c r="E1230" s="152"/>
      <c r="F1230" s="62"/>
      <c r="G1230" s="62"/>
      <c r="I1230" s="152"/>
      <c r="K1230" s="152"/>
      <c r="L1230" s="152"/>
      <c r="M1230" s="152"/>
      <c r="N1230" s="152"/>
      <c r="O1230" s="63"/>
      <c r="P1230" s="152"/>
      <c r="Q1230" s="152"/>
      <c r="S1230" s="205"/>
      <c r="T1230" s="205"/>
      <c r="U1230" s="205"/>
      <c r="V1230" s="39"/>
      <c r="W1230" s="39"/>
      <c r="X1230" s="39"/>
      <c r="Y1230" s="39"/>
      <c r="AD1230" s="191"/>
      <c r="AE1230" s="191"/>
      <c r="AF1230" s="260"/>
      <c r="AG1230" s="191"/>
      <c r="AH1230" s="191"/>
      <c r="AI1230" s="260"/>
      <c r="AR1230" s="68"/>
      <c r="AS1230" s="68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5"/>
      <c r="BL1230" s="95"/>
      <c r="BM1230" s="95"/>
      <c r="BN1230" s="95"/>
      <c r="BO1230" s="95"/>
      <c r="BP1230" s="95"/>
      <c r="BQ1230" s="95"/>
      <c r="BR1230" s="95"/>
      <c r="BS1230" s="95"/>
      <c r="BT1230" s="95"/>
      <c r="BU1230" s="95"/>
      <c r="BV1230" s="95"/>
      <c r="BW1230" s="95"/>
      <c r="BX1230" s="95"/>
      <c r="BY1230" s="95"/>
      <c r="BZ1230" s="95"/>
      <c r="CD1230" s="95"/>
      <c r="CE1230" s="95"/>
      <c r="CF1230" s="95"/>
    </row>
    <row r="1231" spans="1:84" s="43" customFormat="1" x14ac:dyDescent="0.25">
      <c r="A1231" s="152"/>
      <c r="B1231" s="152"/>
      <c r="C1231" s="152"/>
      <c r="D1231" s="152"/>
      <c r="E1231" s="152"/>
      <c r="F1231" s="62"/>
      <c r="G1231" s="62"/>
      <c r="I1231" s="152"/>
      <c r="K1231" s="152"/>
      <c r="L1231" s="152"/>
      <c r="M1231" s="152"/>
      <c r="N1231" s="152"/>
      <c r="O1231" s="63"/>
      <c r="P1231" s="152"/>
      <c r="Q1231" s="152"/>
      <c r="S1231" s="205"/>
      <c r="T1231" s="205"/>
      <c r="U1231" s="205"/>
      <c r="V1231" s="39"/>
      <c r="W1231" s="39"/>
      <c r="X1231" s="39"/>
      <c r="Y1231" s="39"/>
      <c r="AD1231" s="191"/>
      <c r="AE1231" s="191"/>
      <c r="AF1231" s="260"/>
      <c r="AG1231" s="191"/>
      <c r="AH1231" s="191"/>
      <c r="AI1231" s="260"/>
      <c r="AR1231" s="68"/>
      <c r="AS1231" s="68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5"/>
      <c r="BL1231" s="95"/>
      <c r="BM1231" s="95"/>
      <c r="BN1231" s="95"/>
      <c r="BO1231" s="95"/>
      <c r="BP1231" s="95"/>
      <c r="BQ1231" s="95"/>
      <c r="BR1231" s="95"/>
      <c r="BS1231" s="95"/>
      <c r="BT1231" s="95"/>
      <c r="BU1231" s="95"/>
      <c r="BV1231" s="95"/>
      <c r="BW1231" s="95"/>
      <c r="BX1231" s="95"/>
      <c r="BY1231" s="95"/>
      <c r="BZ1231" s="95"/>
      <c r="CD1231" s="95"/>
      <c r="CE1231" s="95"/>
      <c r="CF1231" s="95"/>
    </row>
    <row r="1232" spans="1:84" s="43" customFormat="1" x14ac:dyDescent="0.25">
      <c r="A1232" s="152"/>
      <c r="B1232" s="152"/>
      <c r="C1232" s="152"/>
      <c r="D1232" s="152"/>
      <c r="E1232" s="152"/>
      <c r="F1232" s="62"/>
      <c r="G1232" s="62"/>
      <c r="I1232" s="152"/>
      <c r="K1232" s="152"/>
      <c r="L1232" s="152"/>
      <c r="M1232" s="152"/>
      <c r="N1232" s="152"/>
      <c r="O1232" s="63"/>
      <c r="P1232" s="152"/>
      <c r="Q1232" s="152"/>
      <c r="S1232" s="205"/>
      <c r="T1232" s="205"/>
      <c r="U1232" s="205"/>
      <c r="V1232" s="39"/>
      <c r="W1232" s="39"/>
      <c r="X1232" s="39"/>
      <c r="Y1232" s="39"/>
      <c r="AD1232" s="191"/>
      <c r="AE1232" s="191"/>
      <c r="AF1232" s="260"/>
      <c r="AG1232" s="191"/>
      <c r="AH1232" s="191"/>
      <c r="AI1232" s="260"/>
      <c r="AR1232" s="68"/>
      <c r="AS1232" s="68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5"/>
      <c r="BL1232" s="95"/>
      <c r="BM1232" s="95"/>
      <c r="BN1232" s="95"/>
      <c r="BO1232" s="95"/>
      <c r="BP1232" s="95"/>
      <c r="BQ1232" s="95"/>
      <c r="BR1232" s="95"/>
      <c r="BS1232" s="95"/>
      <c r="BT1232" s="95"/>
      <c r="BU1232" s="95"/>
      <c r="BV1232" s="95"/>
      <c r="BW1232" s="95"/>
      <c r="BX1232" s="95"/>
      <c r="BY1232" s="95"/>
      <c r="BZ1232" s="95"/>
      <c r="CD1232" s="95"/>
      <c r="CE1232" s="95"/>
      <c r="CF1232" s="95"/>
    </row>
    <row r="1233" spans="1:84" s="43" customFormat="1" x14ac:dyDescent="0.25">
      <c r="A1233" s="152"/>
      <c r="B1233" s="152"/>
      <c r="C1233" s="152"/>
      <c r="D1233" s="152"/>
      <c r="E1233" s="152"/>
      <c r="F1233" s="62"/>
      <c r="G1233" s="62"/>
      <c r="I1233" s="152"/>
      <c r="K1233" s="152"/>
      <c r="L1233" s="152"/>
      <c r="M1233" s="152"/>
      <c r="N1233" s="152"/>
      <c r="O1233" s="63"/>
      <c r="P1233" s="152"/>
      <c r="Q1233" s="152"/>
      <c r="S1233" s="205"/>
      <c r="T1233" s="205"/>
      <c r="U1233" s="205"/>
      <c r="V1233" s="39"/>
      <c r="W1233" s="39"/>
      <c r="X1233" s="39"/>
      <c r="Y1233" s="39"/>
      <c r="AD1233" s="191"/>
      <c r="AE1233" s="191"/>
      <c r="AF1233" s="260"/>
      <c r="AG1233" s="191"/>
      <c r="AH1233" s="191"/>
      <c r="AI1233" s="260"/>
      <c r="AR1233" s="68"/>
      <c r="AS1233" s="68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5"/>
      <c r="BL1233" s="95"/>
      <c r="BM1233" s="95"/>
      <c r="BN1233" s="95"/>
      <c r="BO1233" s="95"/>
      <c r="BP1233" s="95"/>
      <c r="BQ1233" s="95"/>
      <c r="BR1233" s="95"/>
      <c r="BS1233" s="95"/>
      <c r="BT1233" s="95"/>
      <c r="BU1233" s="95"/>
      <c r="BV1233" s="95"/>
      <c r="BW1233" s="95"/>
      <c r="BX1233" s="95"/>
      <c r="BY1233" s="95"/>
      <c r="BZ1233" s="95"/>
      <c r="CD1233" s="95"/>
      <c r="CE1233" s="95"/>
      <c r="CF1233" s="95"/>
    </row>
    <row r="1234" spans="1:84" s="43" customFormat="1" x14ac:dyDescent="0.25">
      <c r="A1234" s="152"/>
      <c r="B1234" s="152"/>
      <c r="C1234" s="152"/>
      <c r="D1234" s="152"/>
      <c r="E1234" s="152"/>
      <c r="F1234" s="62"/>
      <c r="G1234" s="62"/>
      <c r="I1234" s="152"/>
      <c r="K1234" s="152"/>
      <c r="L1234" s="152"/>
      <c r="M1234" s="152"/>
      <c r="N1234" s="152"/>
      <c r="O1234" s="63"/>
      <c r="P1234" s="152"/>
      <c r="Q1234" s="152"/>
      <c r="S1234" s="205"/>
      <c r="T1234" s="205"/>
      <c r="U1234" s="205"/>
      <c r="V1234" s="39"/>
      <c r="W1234" s="39"/>
      <c r="X1234" s="39"/>
      <c r="Y1234" s="39"/>
      <c r="AD1234" s="191"/>
      <c r="AE1234" s="191"/>
      <c r="AF1234" s="260"/>
      <c r="AG1234" s="191"/>
      <c r="AH1234" s="191"/>
      <c r="AI1234" s="260"/>
      <c r="AR1234" s="68"/>
      <c r="AS1234" s="68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5"/>
      <c r="BL1234" s="95"/>
      <c r="BM1234" s="95"/>
      <c r="BN1234" s="95"/>
      <c r="BO1234" s="95"/>
      <c r="BP1234" s="95"/>
      <c r="BQ1234" s="95"/>
      <c r="BR1234" s="95"/>
      <c r="BS1234" s="95"/>
      <c r="BT1234" s="95"/>
      <c r="BU1234" s="95"/>
      <c r="BV1234" s="95"/>
      <c r="BW1234" s="95"/>
      <c r="BX1234" s="95"/>
      <c r="BY1234" s="95"/>
      <c r="BZ1234" s="95"/>
      <c r="CD1234" s="95"/>
      <c r="CE1234" s="95"/>
      <c r="CF1234" s="95"/>
    </row>
    <row r="1235" spans="1:84" s="43" customFormat="1" x14ac:dyDescent="0.25">
      <c r="A1235" s="152"/>
      <c r="B1235" s="152"/>
      <c r="C1235" s="152"/>
      <c r="D1235" s="152"/>
      <c r="E1235" s="152"/>
      <c r="F1235" s="62"/>
      <c r="G1235" s="62"/>
      <c r="I1235" s="152"/>
      <c r="K1235" s="152"/>
      <c r="L1235" s="152"/>
      <c r="M1235" s="152"/>
      <c r="N1235" s="152"/>
      <c r="O1235" s="63"/>
      <c r="P1235" s="152"/>
      <c r="Q1235" s="152"/>
      <c r="S1235" s="205"/>
      <c r="T1235" s="205"/>
      <c r="U1235" s="205"/>
      <c r="V1235" s="39"/>
      <c r="W1235" s="39"/>
      <c r="X1235" s="39"/>
      <c r="Y1235" s="39"/>
      <c r="AD1235" s="191"/>
      <c r="AE1235" s="191"/>
      <c r="AF1235" s="260"/>
      <c r="AG1235" s="191"/>
      <c r="AH1235" s="191"/>
      <c r="AI1235" s="260"/>
      <c r="AR1235" s="68"/>
      <c r="AS1235" s="68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5"/>
      <c r="BL1235" s="95"/>
      <c r="BM1235" s="95"/>
      <c r="BN1235" s="95"/>
      <c r="BO1235" s="95"/>
      <c r="BP1235" s="95"/>
      <c r="BQ1235" s="95"/>
      <c r="BR1235" s="95"/>
      <c r="BS1235" s="95"/>
      <c r="BT1235" s="95"/>
      <c r="BU1235" s="95"/>
      <c r="BV1235" s="95"/>
      <c r="BW1235" s="95"/>
      <c r="BX1235" s="95"/>
      <c r="BY1235" s="95"/>
      <c r="BZ1235" s="95"/>
      <c r="CD1235" s="95"/>
      <c r="CE1235" s="95"/>
      <c r="CF1235" s="95"/>
    </row>
    <row r="1236" spans="1:84" s="43" customFormat="1" x14ac:dyDescent="0.25">
      <c r="A1236" s="152"/>
      <c r="B1236" s="152"/>
      <c r="C1236" s="152"/>
      <c r="D1236" s="152"/>
      <c r="E1236" s="152"/>
      <c r="F1236" s="62"/>
      <c r="G1236" s="62"/>
      <c r="I1236" s="152"/>
      <c r="K1236" s="152"/>
      <c r="L1236" s="152"/>
      <c r="M1236" s="152"/>
      <c r="N1236" s="152"/>
      <c r="O1236" s="63"/>
      <c r="P1236" s="152"/>
      <c r="Q1236" s="152"/>
      <c r="S1236" s="205"/>
      <c r="T1236" s="205"/>
      <c r="U1236" s="205"/>
      <c r="V1236" s="39"/>
      <c r="W1236" s="39"/>
      <c r="X1236" s="39"/>
      <c r="Y1236" s="39"/>
      <c r="AD1236" s="191"/>
      <c r="AE1236" s="191"/>
      <c r="AF1236" s="260"/>
      <c r="AG1236" s="191"/>
      <c r="AH1236" s="191"/>
      <c r="AI1236" s="260"/>
      <c r="AR1236" s="68"/>
      <c r="AS1236" s="68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5"/>
      <c r="BL1236" s="95"/>
      <c r="BM1236" s="95"/>
      <c r="BN1236" s="95"/>
      <c r="BO1236" s="95"/>
      <c r="BP1236" s="95"/>
      <c r="BQ1236" s="95"/>
      <c r="BR1236" s="95"/>
      <c r="BS1236" s="95"/>
      <c r="BT1236" s="95"/>
      <c r="BU1236" s="95"/>
      <c r="BV1236" s="95"/>
      <c r="BW1236" s="95"/>
      <c r="BX1236" s="95"/>
      <c r="BY1236" s="95"/>
      <c r="BZ1236" s="95"/>
      <c r="CD1236" s="95"/>
      <c r="CE1236" s="95"/>
      <c r="CF1236" s="95"/>
    </row>
    <row r="1237" spans="1:84" s="43" customFormat="1" x14ac:dyDescent="0.25">
      <c r="A1237" s="152"/>
      <c r="B1237" s="152"/>
      <c r="C1237" s="152"/>
      <c r="D1237" s="152"/>
      <c r="E1237" s="152"/>
      <c r="F1237" s="62"/>
      <c r="G1237" s="62"/>
      <c r="I1237" s="152"/>
      <c r="K1237" s="152"/>
      <c r="L1237" s="152"/>
      <c r="M1237" s="152"/>
      <c r="N1237" s="152"/>
      <c r="O1237" s="63"/>
      <c r="P1237" s="152"/>
      <c r="Q1237" s="152"/>
      <c r="S1237" s="205"/>
      <c r="T1237" s="205"/>
      <c r="U1237" s="205"/>
      <c r="V1237" s="39"/>
      <c r="W1237" s="39"/>
      <c r="X1237" s="39"/>
      <c r="Y1237" s="39"/>
      <c r="AD1237" s="191"/>
      <c r="AE1237" s="191"/>
      <c r="AF1237" s="260"/>
      <c r="AG1237" s="191"/>
      <c r="AH1237" s="191"/>
      <c r="AI1237" s="260"/>
      <c r="AR1237" s="68"/>
      <c r="AS1237" s="68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5"/>
      <c r="BL1237" s="95"/>
      <c r="BM1237" s="95"/>
      <c r="BN1237" s="95"/>
      <c r="BO1237" s="95"/>
      <c r="BP1237" s="95"/>
      <c r="BQ1237" s="95"/>
      <c r="BR1237" s="95"/>
      <c r="BS1237" s="95"/>
      <c r="BT1237" s="95"/>
      <c r="BU1237" s="95"/>
      <c r="BV1237" s="95"/>
      <c r="BW1237" s="95"/>
      <c r="BX1237" s="95"/>
      <c r="BY1237" s="95"/>
      <c r="BZ1237" s="95"/>
      <c r="CD1237" s="95"/>
      <c r="CE1237" s="95"/>
      <c r="CF1237" s="95"/>
    </row>
    <row r="1238" spans="1:84" s="43" customFormat="1" x14ac:dyDescent="0.25">
      <c r="A1238" s="152"/>
      <c r="B1238" s="152"/>
      <c r="C1238" s="152"/>
      <c r="D1238" s="152"/>
      <c r="E1238" s="152"/>
      <c r="F1238" s="62"/>
      <c r="G1238" s="62"/>
      <c r="I1238" s="152"/>
      <c r="K1238" s="152"/>
      <c r="L1238" s="152"/>
      <c r="M1238" s="152"/>
      <c r="N1238" s="152"/>
      <c r="O1238" s="63"/>
      <c r="P1238" s="152"/>
      <c r="Q1238" s="152"/>
      <c r="S1238" s="205"/>
      <c r="T1238" s="205"/>
      <c r="U1238" s="205"/>
      <c r="V1238" s="39"/>
      <c r="W1238" s="39"/>
      <c r="X1238" s="39"/>
      <c r="Y1238" s="39"/>
      <c r="AD1238" s="191"/>
      <c r="AE1238" s="191"/>
      <c r="AF1238" s="260"/>
      <c r="AG1238" s="191"/>
      <c r="AH1238" s="191"/>
      <c r="AI1238" s="260"/>
      <c r="AR1238" s="68"/>
      <c r="AS1238" s="68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5"/>
      <c r="BL1238" s="95"/>
      <c r="BM1238" s="95"/>
      <c r="BN1238" s="95"/>
      <c r="BO1238" s="95"/>
      <c r="BP1238" s="95"/>
      <c r="BQ1238" s="95"/>
      <c r="BR1238" s="95"/>
      <c r="BS1238" s="95"/>
      <c r="BT1238" s="95"/>
      <c r="BU1238" s="95"/>
      <c r="BV1238" s="95"/>
      <c r="BW1238" s="95"/>
      <c r="BX1238" s="95"/>
      <c r="BY1238" s="95"/>
      <c r="BZ1238" s="95"/>
      <c r="CD1238" s="95"/>
      <c r="CE1238" s="95"/>
      <c r="CF1238" s="95"/>
    </row>
    <row r="1239" spans="1:84" s="43" customFormat="1" x14ac:dyDescent="0.25">
      <c r="A1239" s="152"/>
      <c r="B1239" s="152"/>
      <c r="C1239" s="152"/>
      <c r="D1239" s="152"/>
      <c r="E1239" s="152"/>
      <c r="F1239" s="62"/>
      <c r="G1239" s="62"/>
      <c r="I1239" s="152"/>
      <c r="K1239" s="152"/>
      <c r="L1239" s="152"/>
      <c r="M1239" s="152"/>
      <c r="N1239" s="152"/>
      <c r="O1239" s="63"/>
      <c r="P1239" s="152"/>
      <c r="Q1239" s="152"/>
      <c r="S1239" s="205"/>
      <c r="T1239" s="205"/>
      <c r="U1239" s="205"/>
      <c r="V1239" s="39"/>
      <c r="W1239" s="39"/>
      <c r="X1239" s="39"/>
      <c r="Y1239" s="39"/>
      <c r="AD1239" s="191"/>
      <c r="AE1239" s="191"/>
      <c r="AF1239" s="260"/>
      <c r="AG1239" s="191"/>
      <c r="AH1239" s="191"/>
      <c r="AI1239" s="260"/>
      <c r="AR1239" s="68"/>
      <c r="AS1239" s="68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5"/>
      <c r="BL1239" s="95"/>
      <c r="BM1239" s="95"/>
      <c r="BN1239" s="95"/>
      <c r="BO1239" s="95"/>
      <c r="BP1239" s="95"/>
      <c r="BQ1239" s="95"/>
      <c r="BR1239" s="95"/>
      <c r="BS1239" s="95"/>
      <c r="BT1239" s="95"/>
      <c r="BU1239" s="95"/>
      <c r="BV1239" s="95"/>
      <c r="BW1239" s="95"/>
      <c r="BX1239" s="95"/>
      <c r="BY1239" s="95"/>
      <c r="BZ1239" s="95"/>
      <c r="CD1239" s="95"/>
      <c r="CE1239" s="95"/>
      <c r="CF1239" s="95"/>
    </row>
    <row r="1240" spans="1:84" s="43" customFormat="1" x14ac:dyDescent="0.25">
      <c r="A1240" s="152"/>
      <c r="B1240" s="152"/>
      <c r="C1240" s="152"/>
      <c r="D1240" s="152"/>
      <c r="E1240" s="152"/>
      <c r="F1240" s="62"/>
      <c r="G1240" s="62"/>
      <c r="I1240" s="152"/>
      <c r="K1240" s="152"/>
      <c r="L1240" s="152"/>
      <c r="M1240" s="152"/>
      <c r="N1240" s="152"/>
      <c r="O1240" s="63"/>
      <c r="P1240" s="152"/>
      <c r="Q1240" s="152"/>
      <c r="S1240" s="205"/>
      <c r="T1240" s="205"/>
      <c r="U1240" s="205"/>
      <c r="V1240" s="39"/>
      <c r="W1240" s="39"/>
      <c r="X1240" s="39"/>
      <c r="Y1240" s="39"/>
      <c r="AD1240" s="191"/>
      <c r="AE1240" s="191"/>
      <c r="AF1240" s="260"/>
      <c r="AG1240" s="191"/>
      <c r="AH1240" s="191"/>
      <c r="AI1240" s="260"/>
      <c r="AR1240" s="68"/>
      <c r="AS1240" s="68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5"/>
      <c r="BL1240" s="95"/>
      <c r="BM1240" s="95"/>
      <c r="BN1240" s="95"/>
      <c r="BO1240" s="95"/>
      <c r="BP1240" s="95"/>
      <c r="BQ1240" s="95"/>
      <c r="BR1240" s="95"/>
      <c r="BS1240" s="95"/>
      <c r="BT1240" s="95"/>
      <c r="BU1240" s="95"/>
      <c r="BV1240" s="95"/>
      <c r="BW1240" s="95"/>
      <c r="BX1240" s="95"/>
      <c r="BY1240" s="95"/>
      <c r="BZ1240" s="95"/>
      <c r="CD1240" s="95"/>
      <c r="CE1240" s="95"/>
      <c r="CF1240" s="95"/>
    </row>
    <row r="1241" spans="1:84" s="43" customFormat="1" x14ac:dyDescent="0.25">
      <c r="A1241" s="152"/>
      <c r="B1241" s="152"/>
      <c r="C1241" s="152"/>
      <c r="D1241" s="152"/>
      <c r="E1241" s="152"/>
      <c r="F1241" s="62"/>
      <c r="G1241" s="62"/>
      <c r="I1241" s="152"/>
      <c r="K1241" s="152"/>
      <c r="L1241" s="152"/>
      <c r="M1241" s="152"/>
      <c r="N1241" s="152"/>
      <c r="O1241" s="63"/>
      <c r="P1241" s="152"/>
      <c r="Q1241" s="152"/>
      <c r="S1241" s="205"/>
      <c r="T1241" s="205"/>
      <c r="U1241" s="205"/>
      <c r="V1241" s="39"/>
      <c r="W1241" s="39"/>
      <c r="X1241" s="39"/>
      <c r="Y1241" s="39"/>
      <c r="AD1241" s="191"/>
      <c r="AE1241" s="191"/>
      <c r="AF1241" s="260"/>
      <c r="AG1241" s="191"/>
      <c r="AH1241" s="191"/>
      <c r="AI1241" s="260"/>
      <c r="AR1241" s="68"/>
      <c r="AS1241" s="68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5"/>
      <c r="BL1241" s="95"/>
      <c r="BM1241" s="95"/>
      <c r="BN1241" s="95"/>
      <c r="BO1241" s="95"/>
      <c r="BP1241" s="95"/>
      <c r="BQ1241" s="95"/>
      <c r="BR1241" s="95"/>
      <c r="BS1241" s="95"/>
      <c r="BT1241" s="95"/>
      <c r="BU1241" s="95"/>
      <c r="BV1241" s="95"/>
      <c r="BW1241" s="95"/>
      <c r="BX1241" s="95"/>
      <c r="BY1241" s="95"/>
      <c r="BZ1241" s="95"/>
      <c r="CD1241" s="95"/>
      <c r="CE1241" s="95"/>
      <c r="CF1241" s="95"/>
    </row>
    <row r="1242" spans="1:84" s="43" customFormat="1" x14ac:dyDescent="0.25">
      <c r="A1242" s="152"/>
      <c r="B1242" s="152"/>
      <c r="C1242" s="152"/>
      <c r="D1242" s="152"/>
      <c r="E1242" s="152"/>
      <c r="F1242" s="62"/>
      <c r="G1242" s="62"/>
      <c r="I1242" s="152"/>
      <c r="K1242" s="152"/>
      <c r="L1242" s="152"/>
      <c r="M1242" s="152"/>
      <c r="N1242" s="152"/>
      <c r="O1242" s="63"/>
      <c r="P1242" s="152"/>
      <c r="Q1242" s="152"/>
      <c r="S1242" s="205"/>
      <c r="T1242" s="205"/>
      <c r="U1242" s="205"/>
      <c r="V1242" s="39"/>
      <c r="W1242" s="39"/>
      <c r="X1242" s="39"/>
      <c r="Y1242" s="39"/>
      <c r="AD1242" s="191"/>
      <c r="AE1242" s="191"/>
      <c r="AF1242" s="260"/>
      <c r="AG1242" s="191"/>
      <c r="AH1242" s="191"/>
      <c r="AI1242" s="260"/>
      <c r="AR1242" s="68"/>
      <c r="AS1242" s="68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5"/>
      <c r="BL1242" s="95"/>
      <c r="BM1242" s="95"/>
      <c r="BN1242" s="95"/>
      <c r="BO1242" s="95"/>
      <c r="BP1242" s="95"/>
      <c r="BQ1242" s="95"/>
      <c r="BR1242" s="95"/>
      <c r="BS1242" s="95"/>
      <c r="BT1242" s="95"/>
      <c r="BU1242" s="95"/>
      <c r="BV1242" s="95"/>
      <c r="BW1242" s="95"/>
      <c r="BX1242" s="95"/>
      <c r="BY1242" s="95"/>
      <c r="BZ1242" s="95"/>
      <c r="CD1242" s="95"/>
      <c r="CE1242" s="95"/>
      <c r="CF1242" s="95"/>
    </row>
    <row r="1243" spans="1:84" s="43" customFormat="1" x14ac:dyDescent="0.25">
      <c r="A1243" s="152"/>
      <c r="B1243" s="152"/>
      <c r="C1243" s="152"/>
      <c r="D1243" s="152"/>
      <c r="E1243" s="152"/>
      <c r="F1243" s="62"/>
      <c r="G1243" s="62"/>
      <c r="I1243" s="152"/>
      <c r="K1243" s="152"/>
      <c r="L1243" s="152"/>
      <c r="M1243" s="152"/>
      <c r="N1243" s="152"/>
      <c r="O1243" s="63"/>
      <c r="P1243" s="152"/>
      <c r="Q1243" s="152"/>
      <c r="S1243" s="205"/>
      <c r="T1243" s="205"/>
      <c r="U1243" s="205"/>
      <c r="V1243" s="39"/>
      <c r="W1243" s="39"/>
      <c r="X1243" s="39"/>
      <c r="Y1243" s="39"/>
      <c r="AD1243" s="191"/>
      <c r="AE1243" s="191"/>
      <c r="AF1243" s="260"/>
      <c r="AG1243" s="191"/>
      <c r="AH1243" s="191"/>
      <c r="AI1243" s="260"/>
      <c r="AR1243" s="68"/>
      <c r="AS1243" s="68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5"/>
      <c r="BL1243" s="95"/>
      <c r="BM1243" s="95"/>
      <c r="BN1243" s="95"/>
      <c r="BO1243" s="95"/>
      <c r="BP1243" s="95"/>
      <c r="BQ1243" s="95"/>
      <c r="BR1243" s="95"/>
      <c r="BS1243" s="95"/>
      <c r="BT1243" s="95"/>
      <c r="BU1243" s="95"/>
      <c r="BV1243" s="95"/>
      <c r="BW1243" s="95"/>
      <c r="BX1243" s="95"/>
      <c r="BY1243" s="95"/>
      <c r="BZ1243" s="95"/>
      <c r="CD1243" s="95"/>
      <c r="CE1243" s="95"/>
      <c r="CF1243" s="95"/>
    </row>
    <row r="1244" spans="1:84" s="43" customFormat="1" x14ac:dyDescent="0.25">
      <c r="A1244" s="152"/>
      <c r="B1244" s="152"/>
      <c r="C1244" s="152"/>
      <c r="D1244" s="152"/>
      <c r="E1244" s="152"/>
      <c r="F1244" s="62"/>
      <c r="G1244" s="62"/>
      <c r="I1244" s="152"/>
      <c r="K1244" s="152"/>
      <c r="L1244" s="152"/>
      <c r="M1244" s="152"/>
      <c r="N1244" s="152"/>
      <c r="O1244" s="63"/>
      <c r="P1244" s="152"/>
      <c r="Q1244" s="152"/>
      <c r="S1244" s="205"/>
      <c r="T1244" s="205"/>
      <c r="U1244" s="205"/>
      <c r="V1244" s="39"/>
      <c r="W1244" s="39"/>
      <c r="X1244" s="39"/>
      <c r="Y1244" s="39"/>
      <c r="AD1244" s="191"/>
      <c r="AE1244" s="191"/>
      <c r="AF1244" s="260"/>
      <c r="AG1244" s="191"/>
      <c r="AH1244" s="191"/>
      <c r="AI1244" s="260"/>
      <c r="AR1244" s="68"/>
      <c r="AS1244" s="68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5"/>
      <c r="BL1244" s="95"/>
      <c r="BM1244" s="95"/>
      <c r="BN1244" s="95"/>
      <c r="BO1244" s="95"/>
      <c r="BP1244" s="95"/>
      <c r="BQ1244" s="95"/>
      <c r="BR1244" s="95"/>
      <c r="BS1244" s="95"/>
      <c r="BT1244" s="95"/>
      <c r="BU1244" s="95"/>
      <c r="BV1244" s="95"/>
      <c r="BW1244" s="95"/>
      <c r="BX1244" s="95"/>
      <c r="BY1244" s="95"/>
      <c r="BZ1244" s="95"/>
      <c r="CD1244" s="95"/>
      <c r="CE1244" s="95"/>
      <c r="CF1244" s="95"/>
    </row>
    <row r="1245" spans="1:84" s="43" customFormat="1" x14ac:dyDescent="0.25">
      <c r="A1245" s="152"/>
      <c r="B1245" s="152"/>
      <c r="C1245" s="152"/>
      <c r="D1245" s="152"/>
      <c r="E1245" s="152"/>
      <c r="F1245" s="62"/>
      <c r="G1245" s="62"/>
      <c r="I1245" s="152"/>
      <c r="K1245" s="152"/>
      <c r="L1245" s="152"/>
      <c r="M1245" s="152"/>
      <c r="N1245" s="152"/>
      <c r="O1245" s="63"/>
      <c r="P1245" s="152"/>
      <c r="Q1245" s="152"/>
      <c r="S1245" s="205"/>
      <c r="T1245" s="205"/>
      <c r="U1245" s="205"/>
      <c r="V1245" s="39"/>
      <c r="W1245" s="39"/>
      <c r="X1245" s="39"/>
      <c r="Y1245" s="39"/>
      <c r="AD1245" s="191"/>
      <c r="AE1245" s="191"/>
      <c r="AF1245" s="260"/>
      <c r="AG1245" s="191"/>
      <c r="AH1245" s="191"/>
      <c r="AI1245" s="260"/>
      <c r="AR1245" s="68"/>
      <c r="AS1245" s="68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5"/>
      <c r="BL1245" s="95"/>
      <c r="BM1245" s="95"/>
      <c r="BN1245" s="95"/>
      <c r="BO1245" s="95"/>
      <c r="BP1245" s="95"/>
      <c r="BQ1245" s="95"/>
      <c r="BR1245" s="95"/>
      <c r="BS1245" s="95"/>
      <c r="BT1245" s="95"/>
      <c r="BU1245" s="95"/>
      <c r="BV1245" s="95"/>
      <c r="BW1245" s="95"/>
      <c r="BX1245" s="95"/>
      <c r="BY1245" s="95"/>
      <c r="BZ1245" s="95"/>
      <c r="CD1245" s="95"/>
      <c r="CE1245" s="95"/>
      <c r="CF1245" s="95"/>
    </row>
    <row r="1246" spans="1:84" s="43" customFormat="1" x14ac:dyDescent="0.25">
      <c r="A1246" s="152"/>
      <c r="B1246" s="152"/>
      <c r="C1246" s="152"/>
      <c r="D1246" s="152"/>
      <c r="E1246" s="152"/>
      <c r="F1246" s="62"/>
      <c r="G1246" s="62"/>
      <c r="I1246" s="152"/>
      <c r="K1246" s="152"/>
      <c r="L1246" s="152"/>
      <c r="M1246" s="152"/>
      <c r="N1246" s="152"/>
      <c r="O1246" s="63"/>
      <c r="P1246" s="152"/>
      <c r="Q1246" s="152"/>
      <c r="S1246" s="205"/>
      <c r="T1246" s="205"/>
      <c r="U1246" s="205"/>
      <c r="V1246" s="39"/>
      <c r="W1246" s="39"/>
      <c r="X1246" s="39"/>
      <c r="Y1246" s="39"/>
      <c r="AD1246" s="191"/>
      <c r="AE1246" s="191"/>
      <c r="AF1246" s="260"/>
      <c r="AG1246" s="191"/>
      <c r="AH1246" s="191"/>
      <c r="AI1246" s="260"/>
      <c r="AR1246" s="68"/>
      <c r="AS1246" s="68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5"/>
      <c r="BL1246" s="95"/>
      <c r="BM1246" s="95"/>
      <c r="BN1246" s="95"/>
      <c r="BO1246" s="95"/>
      <c r="BP1246" s="95"/>
      <c r="BQ1246" s="95"/>
      <c r="BR1246" s="95"/>
      <c r="BS1246" s="95"/>
      <c r="BT1246" s="95"/>
      <c r="BU1246" s="95"/>
      <c r="BV1246" s="95"/>
      <c r="BW1246" s="95"/>
      <c r="BX1246" s="95"/>
      <c r="BY1246" s="95"/>
      <c r="BZ1246" s="95"/>
      <c r="CD1246" s="95"/>
      <c r="CE1246" s="95"/>
      <c r="CF1246" s="95"/>
    </row>
    <row r="1247" spans="1:84" s="43" customFormat="1" x14ac:dyDescent="0.25">
      <c r="A1247" s="152"/>
      <c r="B1247" s="152"/>
      <c r="C1247" s="152"/>
      <c r="D1247" s="152"/>
      <c r="E1247" s="152"/>
      <c r="F1247" s="62"/>
      <c r="G1247" s="62"/>
      <c r="I1247" s="152"/>
      <c r="K1247" s="152"/>
      <c r="L1247" s="152"/>
      <c r="M1247" s="152"/>
      <c r="N1247" s="152"/>
      <c r="O1247" s="63"/>
      <c r="P1247" s="152"/>
      <c r="Q1247" s="152"/>
      <c r="S1247" s="205"/>
      <c r="T1247" s="205"/>
      <c r="U1247" s="205"/>
      <c r="V1247" s="39"/>
      <c r="W1247" s="39"/>
      <c r="X1247" s="39"/>
      <c r="Y1247" s="39"/>
      <c r="AD1247" s="191"/>
      <c r="AE1247" s="191"/>
      <c r="AF1247" s="260"/>
      <c r="AG1247" s="191"/>
      <c r="AH1247" s="191"/>
      <c r="AI1247" s="260"/>
      <c r="AR1247" s="68"/>
      <c r="AS1247" s="68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5"/>
      <c r="BL1247" s="95"/>
      <c r="BM1247" s="95"/>
      <c r="BN1247" s="95"/>
      <c r="BO1247" s="95"/>
      <c r="BP1247" s="95"/>
      <c r="BQ1247" s="95"/>
      <c r="BR1247" s="95"/>
      <c r="BS1247" s="95"/>
      <c r="BT1247" s="95"/>
      <c r="BU1247" s="95"/>
      <c r="BV1247" s="95"/>
      <c r="BW1247" s="95"/>
      <c r="BX1247" s="95"/>
      <c r="BY1247" s="95"/>
      <c r="BZ1247" s="95"/>
      <c r="CD1247" s="95"/>
      <c r="CE1247" s="95"/>
      <c r="CF1247" s="95"/>
    </row>
    <row r="1248" spans="1:84" s="43" customFormat="1" x14ac:dyDescent="0.25">
      <c r="A1248" s="152"/>
      <c r="B1248" s="152"/>
      <c r="C1248" s="152"/>
      <c r="D1248" s="152"/>
      <c r="E1248" s="152"/>
      <c r="F1248" s="62"/>
      <c r="G1248" s="62"/>
      <c r="I1248" s="152"/>
      <c r="K1248" s="152"/>
      <c r="L1248" s="152"/>
      <c r="M1248" s="152"/>
      <c r="N1248" s="152"/>
      <c r="O1248" s="63"/>
      <c r="P1248" s="152"/>
      <c r="Q1248" s="152"/>
      <c r="S1248" s="205"/>
      <c r="T1248" s="205"/>
      <c r="U1248" s="205"/>
      <c r="V1248" s="39"/>
      <c r="W1248" s="39"/>
      <c r="X1248" s="39"/>
      <c r="Y1248" s="39"/>
      <c r="AD1248" s="191"/>
      <c r="AE1248" s="191"/>
      <c r="AF1248" s="260"/>
      <c r="AG1248" s="191"/>
      <c r="AH1248" s="191"/>
      <c r="AI1248" s="260"/>
      <c r="AR1248" s="68"/>
      <c r="AS1248" s="68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5"/>
      <c r="BL1248" s="95"/>
      <c r="BM1248" s="95"/>
      <c r="BN1248" s="95"/>
      <c r="BO1248" s="95"/>
      <c r="BP1248" s="95"/>
      <c r="BQ1248" s="95"/>
      <c r="BR1248" s="95"/>
      <c r="BS1248" s="95"/>
      <c r="BT1248" s="95"/>
      <c r="BU1248" s="95"/>
      <c r="BV1248" s="95"/>
      <c r="BW1248" s="95"/>
      <c r="BX1248" s="95"/>
      <c r="BY1248" s="95"/>
      <c r="BZ1248" s="95"/>
      <c r="CD1248" s="95"/>
      <c r="CE1248" s="95"/>
      <c r="CF1248" s="95"/>
    </row>
    <row r="1249" spans="1:84" s="43" customFormat="1" x14ac:dyDescent="0.25">
      <c r="A1249" s="152"/>
      <c r="B1249" s="152"/>
      <c r="C1249" s="152"/>
      <c r="D1249" s="152"/>
      <c r="E1249" s="152"/>
      <c r="F1249" s="62"/>
      <c r="G1249" s="62"/>
      <c r="I1249" s="152"/>
      <c r="K1249" s="152"/>
      <c r="L1249" s="152"/>
      <c r="M1249" s="152"/>
      <c r="N1249" s="152"/>
      <c r="O1249" s="63"/>
      <c r="P1249" s="152"/>
      <c r="Q1249" s="152"/>
      <c r="S1249" s="205"/>
      <c r="T1249" s="205"/>
      <c r="U1249" s="205"/>
      <c r="V1249" s="39"/>
      <c r="W1249" s="39"/>
      <c r="X1249" s="39"/>
      <c r="Y1249" s="39"/>
      <c r="AD1249" s="191"/>
      <c r="AE1249" s="191"/>
      <c r="AF1249" s="260"/>
      <c r="AG1249" s="191"/>
      <c r="AH1249" s="191"/>
      <c r="AI1249" s="260"/>
      <c r="AR1249" s="68"/>
      <c r="AS1249" s="68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5"/>
      <c r="BL1249" s="95"/>
      <c r="BM1249" s="95"/>
      <c r="BN1249" s="95"/>
      <c r="BO1249" s="95"/>
      <c r="BP1249" s="95"/>
      <c r="BQ1249" s="95"/>
      <c r="BR1249" s="95"/>
      <c r="BS1249" s="95"/>
      <c r="BT1249" s="95"/>
      <c r="BU1249" s="95"/>
      <c r="BV1249" s="95"/>
      <c r="BW1249" s="95"/>
      <c r="BX1249" s="95"/>
      <c r="BY1249" s="95"/>
      <c r="BZ1249" s="95"/>
      <c r="CD1249" s="95"/>
      <c r="CE1249" s="95"/>
      <c r="CF1249" s="95"/>
    </row>
    <row r="1250" spans="1:84" s="43" customFormat="1" x14ac:dyDescent="0.25">
      <c r="A1250" s="152"/>
      <c r="B1250" s="152"/>
      <c r="C1250" s="152"/>
      <c r="D1250" s="152"/>
      <c r="E1250" s="152"/>
      <c r="F1250" s="62"/>
      <c r="G1250" s="62"/>
      <c r="I1250" s="152"/>
      <c r="K1250" s="152"/>
      <c r="L1250" s="152"/>
      <c r="M1250" s="152"/>
      <c r="N1250" s="152"/>
      <c r="O1250" s="63"/>
      <c r="P1250" s="152"/>
      <c r="Q1250" s="152"/>
      <c r="S1250" s="205"/>
      <c r="T1250" s="205"/>
      <c r="U1250" s="205"/>
      <c r="V1250" s="39"/>
      <c r="W1250" s="39"/>
      <c r="X1250" s="39"/>
      <c r="Y1250" s="39"/>
      <c r="AD1250" s="191"/>
      <c r="AE1250" s="191"/>
      <c r="AF1250" s="260"/>
      <c r="AG1250" s="191"/>
      <c r="AH1250" s="191"/>
      <c r="AI1250" s="260"/>
      <c r="AR1250" s="68"/>
      <c r="AS1250" s="68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5"/>
      <c r="BL1250" s="95"/>
      <c r="BM1250" s="95"/>
      <c r="BN1250" s="95"/>
      <c r="BO1250" s="95"/>
      <c r="BP1250" s="95"/>
      <c r="BQ1250" s="95"/>
      <c r="BR1250" s="95"/>
      <c r="BS1250" s="95"/>
      <c r="BT1250" s="95"/>
      <c r="BU1250" s="95"/>
      <c r="BV1250" s="95"/>
      <c r="BW1250" s="95"/>
      <c r="BX1250" s="95"/>
      <c r="BY1250" s="95"/>
      <c r="BZ1250" s="95"/>
      <c r="CD1250" s="95"/>
      <c r="CE1250" s="95"/>
      <c r="CF1250" s="95"/>
    </row>
    <row r="1251" spans="1:84" s="43" customFormat="1" x14ac:dyDescent="0.25">
      <c r="A1251" s="152"/>
      <c r="B1251" s="152"/>
      <c r="C1251" s="152"/>
      <c r="D1251" s="152"/>
      <c r="E1251" s="152"/>
      <c r="F1251" s="62"/>
      <c r="G1251" s="62"/>
      <c r="I1251" s="152"/>
      <c r="K1251" s="152"/>
      <c r="L1251" s="152"/>
      <c r="M1251" s="152"/>
      <c r="N1251" s="152"/>
      <c r="O1251" s="63"/>
      <c r="P1251" s="152"/>
      <c r="Q1251" s="152"/>
      <c r="S1251" s="205"/>
      <c r="T1251" s="205"/>
      <c r="U1251" s="205"/>
      <c r="V1251" s="39"/>
      <c r="W1251" s="39"/>
      <c r="X1251" s="39"/>
      <c r="Y1251" s="39"/>
      <c r="AD1251" s="191"/>
      <c r="AE1251" s="191"/>
      <c r="AF1251" s="260"/>
      <c r="AG1251" s="191"/>
      <c r="AH1251" s="191"/>
      <c r="AI1251" s="260"/>
      <c r="AR1251" s="68"/>
      <c r="AS1251" s="68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5"/>
      <c r="BL1251" s="95"/>
      <c r="BM1251" s="95"/>
      <c r="BN1251" s="95"/>
      <c r="BO1251" s="95"/>
      <c r="BP1251" s="95"/>
      <c r="BQ1251" s="95"/>
      <c r="BR1251" s="95"/>
      <c r="BS1251" s="95"/>
      <c r="BT1251" s="95"/>
      <c r="BU1251" s="95"/>
      <c r="BV1251" s="95"/>
      <c r="BW1251" s="95"/>
      <c r="BX1251" s="95"/>
      <c r="BY1251" s="95"/>
      <c r="BZ1251" s="95"/>
      <c r="CD1251" s="95"/>
      <c r="CE1251" s="95"/>
      <c r="CF1251" s="95"/>
    </row>
    <row r="1252" spans="1:84" s="43" customFormat="1" x14ac:dyDescent="0.25">
      <c r="A1252" s="152"/>
      <c r="B1252" s="152"/>
      <c r="C1252" s="152"/>
      <c r="D1252" s="152"/>
      <c r="E1252" s="152"/>
      <c r="F1252" s="62"/>
      <c r="G1252" s="62"/>
      <c r="I1252" s="152"/>
      <c r="K1252" s="152"/>
      <c r="L1252" s="152"/>
      <c r="M1252" s="152"/>
      <c r="N1252" s="152"/>
      <c r="O1252" s="63"/>
      <c r="P1252" s="152"/>
      <c r="Q1252" s="152"/>
      <c r="S1252" s="205"/>
      <c r="T1252" s="205"/>
      <c r="U1252" s="205"/>
      <c r="V1252" s="39"/>
      <c r="W1252" s="39"/>
      <c r="X1252" s="39"/>
      <c r="Y1252" s="39"/>
      <c r="AD1252" s="191"/>
      <c r="AE1252" s="191"/>
      <c r="AF1252" s="260"/>
      <c r="AG1252" s="191"/>
      <c r="AH1252" s="191"/>
      <c r="AI1252" s="260"/>
      <c r="AR1252" s="68"/>
      <c r="AS1252" s="68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5"/>
      <c r="BL1252" s="95"/>
      <c r="BM1252" s="95"/>
      <c r="BN1252" s="95"/>
      <c r="BO1252" s="95"/>
      <c r="BP1252" s="95"/>
      <c r="BQ1252" s="95"/>
      <c r="BR1252" s="95"/>
      <c r="BS1252" s="95"/>
      <c r="BT1252" s="95"/>
      <c r="BU1252" s="95"/>
      <c r="BV1252" s="95"/>
      <c r="BW1252" s="95"/>
      <c r="BX1252" s="95"/>
      <c r="BY1252" s="95"/>
      <c r="BZ1252" s="95"/>
      <c r="CD1252" s="95"/>
      <c r="CE1252" s="95"/>
      <c r="CF1252" s="95"/>
    </row>
    <row r="1253" spans="1:84" s="43" customFormat="1" x14ac:dyDescent="0.25">
      <c r="A1253" s="152"/>
      <c r="B1253" s="152"/>
      <c r="C1253" s="152"/>
      <c r="D1253" s="152"/>
      <c r="E1253" s="152"/>
      <c r="F1253" s="62"/>
      <c r="G1253" s="62"/>
      <c r="I1253" s="152"/>
      <c r="K1253" s="152"/>
      <c r="L1253" s="152"/>
      <c r="M1253" s="152"/>
      <c r="N1253" s="152"/>
      <c r="O1253" s="63"/>
      <c r="P1253" s="152"/>
      <c r="Q1253" s="152"/>
      <c r="S1253" s="205"/>
      <c r="T1253" s="205"/>
      <c r="U1253" s="205"/>
      <c r="V1253" s="39"/>
      <c r="W1253" s="39"/>
      <c r="X1253" s="39"/>
      <c r="Y1253" s="39"/>
      <c r="AD1253" s="191"/>
      <c r="AE1253" s="191"/>
      <c r="AF1253" s="260"/>
      <c r="AG1253" s="191"/>
      <c r="AH1253" s="191"/>
      <c r="AI1253" s="260"/>
      <c r="AR1253" s="68"/>
      <c r="AS1253" s="68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5"/>
      <c r="BL1253" s="95"/>
      <c r="BM1253" s="95"/>
      <c r="BN1253" s="95"/>
      <c r="BO1253" s="95"/>
      <c r="BP1253" s="95"/>
      <c r="BQ1253" s="95"/>
      <c r="BR1253" s="95"/>
      <c r="BS1253" s="95"/>
      <c r="BT1253" s="95"/>
      <c r="BU1253" s="95"/>
      <c r="BV1253" s="95"/>
      <c r="BW1253" s="95"/>
      <c r="BX1253" s="95"/>
      <c r="BY1253" s="95"/>
      <c r="BZ1253" s="95"/>
      <c r="CD1253" s="95"/>
      <c r="CE1253" s="95"/>
      <c r="CF1253" s="95"/>
    </row>
    <row r="1254" spans="1:84" s="43" customFormat="1" x14ac:dyDescent="0.25">
      <c r="A1254" s="152"/>
      <c r="B1254" s="152"/>
      <c r="C1254" s="152"/>
      <c r="D1254" s="152"/>
      <c r="E1254" s="152"/>
      <c r="F1254" s="62"/>
      <c r="G1254" s="62"/>
      <c r="I1254" s="152"/>
      <c r="K1254" s="152"/>
      <c r="L1254" s="152"/>
      <c r="M1254" s="152"/>
      <c r="N1254" s="152"/>
      <c r="O1254" s="63"/>
      <c r="P1254" s="152"/>
      <c r="Q1254" s="152"/>
      <c r="S1254" s="205"/>
      <c r="T1254" s="205"/>
      <c r="U1254" s="205"/>
      <c r="V1254" s="39"/>
      <c r="W1254" s="39"/>
      <c r="X1254" s="39"/>
      <c r="Y1254" s="39"/>
      <c r="AD1254" s="191"/>
      <c r="AE1254" s="191"/>
      <c r="AF1254" s="260"/>
      <c r="AG1254" s="191"/>
      <c r="AH1254" s="191"/>
      <c r="AI1254" s="260"/>
      <c r="AR1254" s="68"/>
      <c r="AS1254" s="68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5"/>
      <c r="BL1254" s="95"/>
      <c r="BM1254" s="95"/>
      <c r="BN1254" s="95"/>
      <c r="BO1254" s="95"/>
      <c r="BP1254" s="95"/>
      <c r="BQ1254" s="95"/>
      <c r="BR1254" s="95"/>
      <c r="BS1254" s="95"/>
      <c r="BT1254" s="95"/>
      <c r="BU1254" s="95"/>
      <c r="BV1254" s="95"/>
      <c r="BW1254" s="95"/>
      <c r="BX1254" s="95"/>
      <c r="BY1254" s="95"/>
      <c r="BZ1254" s="95"/>
      <c r="CD1254" s="95"/>
      <c r="CE1254" s="95"/>
      <c r="CF1254" s="95"/>
    </row>
    <row r="1255" spans="1:84" s="43" customFormat="1" x14ac:dyDescent="0.25">
      <c r="A1255" s="152"/>
      <c r="B1255" s="152"/>
      <c r="C1255" s="152"/>
      <c r="D1255" s="152"/>
      <c r="E1255" s="152"/>
      <c r="F1255" s="62"/>
      <c r="G1255" s="62"/>
      <c r="I1255" s="152"/>
      <c r="K1255" s="152"/>
      <c r="L1255" s="152"/>
      <c r="M1255" s="152"/>
      <c r="N1255" s="152"/>
      <c r="O1255" s="63"/>
      <c r="P1255" s="152"/>
      <c r="Q1255" s="152"/>
      <c r="S1255" s="205"/>
      <c r="T1255" s="205"/>
      <c r="U1255" s="205"/>
      <c r="V1255" s="39"/>
      <c r="W1255" s="39"/>
      <c r="X1255" s="39"/>
      <c r="Y1255" s="39"/>
      <c r="AD1255" s="191"/>
      <c r="AE1255" s="191"/>
      <c r="AF1255" s="260"/>
      <c r="AG1255" s="191"/>
      <c r="AH1255" s="191"/>
      <c r="AI1255" s="260"/>
      <c r="AR1255" s="68"/>
      <c r="AS1255" s="68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5"/>
      <c r="BL1255" s="95"/>
      <c r="BM1255" s="95"/>
      <c r="BN1255" s="95"/>
      <c r="BO1255" s="95"/>
      <c r="BP1255" s="95"/>
      <c r="BQ1255" s="95"/>
      <c r="BR1255" s="95"/>
      <c r="BS1255" s="95"/>
      <c r="BT1255" s="95"/>
      <c r="BU1255" s="95"/>
      <c r="BV1255" s="95"/>
      <c r="BW1255" s="95"/>
      <c r="BX1255" s="95"/>
      <c r="BY1255" s="95"/>
      <c r="BZ1255" s="95"/>
      <c r="CD1255" s="95"/>
      <c r="CE1255" s="95"/>
      <c r="CF1255" s="95"/>
    </row>
    <row r="1256" spans="1:84" s="43" customFormat="1" x14ac:dyDescent="0.25">
      <c r="A1256" s="152"/>
      <c r="B1256" s="152"/>
      <c r="C1256" s="152"/>
      <c r="D1256" s="152"/>
      <c r="E1256" s="152"/>
      <c r="F1256" s="62"/>
      <c r="G1256" s="62"/>
      <c r="I1256" s="152"/>
      <c r="K1256" s="152"/>
      <c r="L1256" s="152"/>
      <c r="M1256" s="152"/>
      <c r="N1256" s="152"/>
      <c r="O1256" s="63"/>
      <c r="P1256" s="152"/>
      <c r="Q1256" s="152"/>
      <c r="S1256" s="205"/>
      <c r="T1256" s="205"/>
      <c r="U1256" s="205"/>
      <c r="V1256" s="39"/>
      <c r="W1256" s="39"/>
      <c r="X1256" s="39"/>
      <c r="Y1256" s="39"/>
      <c r="AD1256" s="191"/>
      <c r="AE1256" s="191"/>
      <c r="AF1256" s="260"/>
      <c r="AG1256" s="191"/>
      <c r="AH1256" s="191"/>
      <c r="AI1256" s="260"/>
      <c r="AR1256" s="68"/>
      <c r="AS1256" s="68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5"/>
      <c r="BL1256" s="95"/>
      <c r="BM1256" s="95"/>
      <c r="BN1256" s="95"/>
      <c r="BO1256" s="95"/>
      <c r="BP1256" s="95"/>
      <c r="BQ1256" s="95"/>
      <c r="BR1256" s="95"/>
      <c r="BS1256" s="95"/>
      <c r="BT1256" s="95"/>
      <c r="BU1256" s="95"/>
      <c r="BV1256" s="95"/>
      <c r="BW1256" s="95"/>
      <c r="BX1256" s="95"/>
      <c r="BY1256" s="95"/>
      <c r="BZ1256" s="95"/>
      <c r="CD1256" s="95"/>
      <c r="CE1256" s="95"/>
      <c r="CF1256" s="95"/>
    </row>
    <row r="1257" spans="1:84" s="43" customFormat="1" x14ac:dyDescent="0.25">
      <c r="A1257" s="152"/>
      <c r="B1257" s="152"/>
      <c r="C1257" s="152"/>
      <c r="D1257" s="152"/>
      <c r="E1257" s="152"/>
      <c r="F1257" s="62"/>
      <c r="G1257" s="62"/>
      <c r="I1257" s="152"/>
      <c r="K1257" s="152"/>
      <c r="L1257" s="152"/>
      <c r="M1257" s="152"/>
      <c r="N1257" s="152"/>
      <c r="O1257" s="63"/>
      <c r="P1257" s="152"/>
      <c r="Q1257" s="152"/>
      <c r="S1257" s="205"/>
      <c r="T1257" s="205"/>
      <c r="U1257" s="205"/>
      <c r="V1257" s="39"/>
      <c r="W1257" s="39"/>
      <c r="X1257" s="39"/>
      <c r="Y1257" s="39"/>
      <c r="AD1257" s="191"/>
      <c r="AE1257" s="191"/>
      <c r="AF1257" s="260"/>
      <c r="AG1257" s="191"/>
      <c r="AH1257" s="191"/>
      <c r="AI1257" s="260"/>
      <c r="AR1257" s="68"/>
      <c r="AS1257" s="68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5"/>
      <c r="BL1257" s="95"/>
      <c r="BM1257" s="95"/>
      <c r="BN1257" s="95"/>
      <c r="BO1257" s="95"/>
      <c r="BP1257" s="95"/>
      <c r="BQ1257" s="95"/>
      <c r="BR1257" s="95"/>
      <c r="BS1257" s="95"/>
      <c r="BT1257" s="95"/>
      <c r="BU1257" s="95"/>
      <c r="BV1257" s="95"/>
      <c r="BW1257" s="95"/>
      <c r="BX1257" s="95"/>
      <c r="BY1257" s="95"/>
      <c r="BZ1257" s="95"/>
      <c r="CD1257" s="95"/>
      <c r="CE1257" s="95"/>
      <c r="CF1257" s="95"/>
    </row>
    <row r="1258" spans="1:84" s="43" customFormat="1" x14ac:dyDescent="0.25">
      <c r="A1258" s="152"/>
      <c r="B1258" s="152"/>
      <c r="C1258" s="152"/>
      <c r="D1258" s="152"/>
      <c r="E1258" s="152"/>
      <c r="F1258" s="62"/>
      <c r="G1258" s="62"/>
      <c r="I1258" s="152"/>
      <c r="K1258" s="152"/>
      <c r="L1258" s="152"/>
      <c r="M1258" s="152"/>
      <c r="N1258" s="152"/>
      <c r="O1258" s="63"/>
      <c r="P1258" s="152"/>
      <c r="Q1258" s="152"/>
      <c r="S1258" s="205"/>
      <c r="T1258" s="205"/>
      <c r="U1258" s="205"/>
      <c r="V1258" s="39"/>
      <c r="W1258" s="39"/>
      <c r="X1258" s="39"/>
      <c r="Y1258" s="39"/>
      <c r="AD1258" s="191"/>
      <c r="AE1258" s="191"/>
      <c r="AF1258" s="260"/>
      <c r="AG1258" s="191"/>
      <c r="AH1258" s="191"/>
      <c r="AI1258" s="260"/>
      <c r="AR1258" s="68"/>
      <c r="AS1258" s="68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5"/>
      <c r="BL1258" s="95"/>
      <c r="BM1258" s="95"/>
      <c r="BN1258" s="95"/>
      <c r="BO1258" s="95"/>
      <c r="BP1258" s="95"/>
      <c r="BQ1258" s="95"/>
      <c r="BR1258" s="95"/>
      <c r="BS1258" s="95"/>
      <c r="BT1258" s="95"/>
      <c r="BU1258" s="95"/>
      <c r="BV1258" s="95"/>
      <c r="BW1258" s="95"/>
      <c r="BX1258" s="95"/>
      <c r="BY1258" s="95"/>
      <c r="BZ1258" s="95"/>
      <c r="CD1258" s="95"/>
      <c r="CE1258" s="95"/>
      <c r="CF1258" s="95"/>
    </row>
    <row r="1259" spans="1:84" s="43" customFormat="1" x14ac:dyDescent="0.25">
      <c r="A1259" s="152"/>
      <c r="B1259" s="152"/>
      <c r="C1259" s="152"/>
      <c r="D1259" s="152"/>
      <c r="E1259" s="152"/>
      <c r="F1259" s="62"/>
      <c r="G1259" s="62"/>
      <c r="I1259" s="152"/>
      <c r="K1259" s="152"/>
      <c r="L1259" s="152"/>
      <c r="M1259" s="152"/>
      <c r="N1259" s="152"/>
      <c r="O1259" s="63"/>
      <c r="P1259" s="152"/>
      <c r="Q1259" s="152"/>
      <c r="S1259" s="205"/>
      <c r="T1259" s="205"/>
      <c r="U1259" s="205"/>
      <c r="V1259" s="39"/>
      <c r="W1259" s="39"/>
      <c r="X1259" s="39"/>
      <c r="Y1259" s="39"/>
      <c r="AD1259" s="191"/>
      <c r="AE1259" s="191"/>
      <c r="AF1259" s="260"/>
      <c r="AG1259" s="191"/>
      <c r="AH1259" s="191"/>
      <c r="AI1259" s="260"/>
      <c r="AR1259" s="68"/>
      <c r="AS1259" s="68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5"/>
      <c r="BL1259" s="95"/>
      <c r="BM1259" s="95"/>
      <c r="BN1259" s="95"/>
      <c r="BO1259" s="95"/>
      <c r="BP1259" s="95"/>
      <c r="BQ1259" s="95"/>
      <c r="BR1259" s="95"/>
      <c r="BS1259" s="95"/>
      <c r="BT1259" s="95"/>
      <c r="BU1259" s="95"/>
      <c r="BV1259" s="95"/>
      <c r="BW1259" s="95"/>
      <c r="BX1259" s="95"/>
      <c r="BY1259" s="95"/>
      <c r="BZ1259" s="95"/>
      <c r="CD1259" s="95"/>
      <c r="CE1259" s="95"/>
      <c r="CF1259" s="95"/>
    </row>
    <row r="1260" spans="1:84" s="43" customFormat="1" x14ac:dyDescent="0.25">
      <c r="A1260" s="152"/>
      <c r="B1260" s="152"/>
      <c r="C1260" s="152"/>
      <c r="D1260" s="152"/>
      <c r="E1260" s="152"/>
      <c r="F1260" s="62"/>
      <c r="G1260" s="62"/>
      <c r="I1260" s="152"/>
      <c r="K1260" s="152"/>
      <c r="L1260" s="152"/>
      <c r="M1260" s="152"/>
      <c r="N1260" s="152"/>
      <c r="O1260" s="63"/>
      <c r="P1260" s="152"/>
      <c r="Q1260" s="152"/>
      <c r="S1260" s="205"/>
      <c r="T1260" s="205"/>
      <c r="U1260" s="205"/>
      <c r="V1260" s="39"/>
      <c r="W1260" s="39"/>
      <c r="X1260" s="39"/>
      <c r="Y1260" s="39"/>
      <c r="AD1260" s="191"/>
      <c r="AE1260" s="191"/>
      <c r="AF1260" s="260"/>
      <c r="AG1260" s="191"/>
      <c r="AH1260" s="191"/>
      <c r="AI1260" s="260"/>
      <c r="AR1260" s="68"/>
      <c r="AS1260" s="68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5"/>
      <c r="BL1260" s="95"/>
      <c r="BM1260" s="95"/>
      <c r="BN1260" s="95"/>
      <c r="BO1260" s="95"/>
      <c r="BP1260" s="95"/>
      <c r="BQ1260" s="95"/>
      <c r="BR1260" s="95"/>
      <c r="BS1260" s="95"/>
      <c r="BT1260" s="95"/>
      <c r="BU1260" s="95"/>
      <c r="BV1260" s="95"/>
      <c r="BW1260" s="95"/>
      <c r="BX1260" s="95"/>
      <c r="BY1260" s="95"/>
      <c r="BZ1260" s="95"/>
      <c r="CD1260" s="95"/>
      <c r="CE1260" s="95"/>
      <c r="CF1260" s="95"/>
    </row>
    <row r="1261" spans="1:84" s="43" customFormat="1" x14ac:dyDescent="0.25">
      <c r="A1261" s="152"/>
      <c r="B1261" s="152"/>
      <c r="C1261" s="152"/>
      <c r="D1261" s="152"/>
      <c r="E1261" s="152"/>
      <c r="F1261" s="62"/>
      <c r="G1261" s="62"/>
      <c r="I1261" s="152"/>
      <c r="K1261" s="152"/>
      <c r="L1261" s="152"/>
      <c r="M1261" s="152"/>
      <c r="N1261" s="152"/>
      <c r="O1261" s="63"/>
      <c r="P1261" s="152"/>
      <c r="Q1261" s="152"/>
      <c r="S1261" s="205"/>
      <c r="T1261" s="205"/>
      <c r="U1261" s="205"/>
      <c r="V1261" s="39"/>
      <c r="W1261" s="39"/>
      <c r="X1261" s="39"/>
      <c r="Y1261" s="39"/>
      <c r="AD1261" s="191"/>
      <c r="AE1261" s="191"/>
      <c r="AF1261" s="260"/>
      <c r="AG1261" s="191"/>
      <c r="AH1261" s="191"/>
      <c r="AI1261" s="260"/>
      <c r="AR1261" s="68"/>
      <c r="AS1261" s="68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5"/>
      <c r="BL1261" s="95"/>
      <c r="BM1261" s="95"/>
      <c r="BN1261" s="95"/>
      <c r="BO1261" s="95"/>
      <c r="BP1261" s="95"/>
      <c r="BQ1261" s="95"/>
      <c r="BR1261" s="95"/>
      <c r="BS1261" s="95"/>
      <c r="BT1261" s="95"/>
      <c r="BU1261" s="95"/>
      <c r="BV1261" s="95"/>
      <c r="BW1261" s="95"/>
      <c r="BX1261" s="95"/>
      <c r="BY1261" s="95"/>
      <c r="BZ1261" s="95"/>
      <c r="CD1261" s="95"/>
      <c r="CE1261" s="95"/>
      <c r="CF1261" s="95"/>
    </row>
    <row r="1262" spans="1:84" s="43" customFormat="1" x14ac:dyDescent="0.25">
      <c r="A1262" s="152"/>
      <c r="B1262" s="152"/>
      <c r="C1262" s="152"/>
      <c r="D1262" s="152"/>
      <c r="E1262" s="152"/>
      <c r="F1262" s="62"/>
      <c r="G1262" s="62"/>
      <c r="I1262" s="152"/>
      <c r="K1262" s="152"/>
      <c r="L1262" s="152"/>
      <c r="M1262" s="152"/>
      <c r="N1262" s="152"/>
      <c r="O1262" s="63"/>
      <c r="P1262" s="152"/>
      <c r="Q1262" s="152"/>
      <c r="S1262" s="205"/>
      <c r="T1262" s="205"/>
      <c r="U1262" s="205"/>
      <c r="V1262" s="39"/>
      <c r="W1262" s="39"/>
      <c r="X1262" s="39"/>
      <c r="Y1262" s="39"/>
      <c r="AD1262" s="191"/>
      <c r="AE1262" s="191"/>
      <c r="AF1262" s="260"/>
      <c r="AG1262" s="191"/>
      <c r="AH1262" s="191"/>
      <c r="AI1262" s="260"/>
      <c r="AR1262" s="68"/>
      <c r="AS1262" s="68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5"/>
      <c r="BL1262" s="95"/>
      <c r="BM1262" s="95"/>
      <c r="BN1262" s="95"/>
      <c r="BO1262" s="95"/>
      <c r="BP1262" s="95"/>
      <c r="BQ1262" s="95"/>
      <c r="BR1262" s="95"/>
      <c r="BS1262" s="95"/>
      <c r="BT1262" s="95"/>
      <c r="BU1262" s="95"/>
      <c r="BV1262" s="95"/>
      <c r="BW1262" s="95"/>
      <c r="BX1262" s="95"/>
      <c r="BY1262" s="95"/>
      <c r="BZ1262" s="95"/>
      <c r="CD1262" s="95"/>
      <c r="CE1262" s="95"/>
      <c r="CF1262" s="95"/>
    </row>
    <row r="1263" spans="1:84" s="43" customFormat="1" x14ac:dyDescent="0.25">
      <c r="A1263" s="152"/>
      <c r="B1263" s="152"/>
      <c r="C1263" s="152"/>
      <c r="D1263" s="152"/>
      <c r="E1263" s="152"/>
      <c r="F1263" s="62"/>
      <c r="G1263" s="62"/>
      <c r="I1263" s="152"/>
      <c r="K1263" s="152"/>
      <c r="L1263" s="152"/>
      <c r="M1263" s="152"/>
      <c r="N1263" s="152"/>
      <c r="O1263" s="63"/>
      <c r="P1263" s="152"/>
      <c r="Q1263" s="152"/>
      <c r="S1263" s="205"/>
      <c r="T1263" s="205"/>
      <c r="U1263" s="205"/>
      <c r="V1263" s="39"/>
      <c r="W1263" s="39"/>
      <c r="X1263" s="39"/>
      <c r="Y1263" s="39"/>
      <c r="AD1263" s="191"/>
      <c r="AE1263" s="191"/>
      <c r="AF1263" s="260"/>
      <c r="AG1263" s="191"/>
      <c r="AH1263" s="191"/>
      <c r="AI1263" s="260"/>
      <c r="AR1263" s="68"/>
      <c r="AS1263" s="68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5"/>
      <c r="BL1263" s="95"/>
      <c r="BM1263" s="95"/>
      <c r="BN1263" s="95"/>
      <c r="BO1263" s="95"/>
      <c r="BP1263" s="95"/>
      <c r="BQ1263" s="95"/>
      <c r="BR1263" s="95"/>
      <c r="BS1263" s="95"/>
      <c r="BT1263" s="95"/>
      <c r="BU1263" s="95"/>
      <c r="BV1263" s="95"/>
      <c r="BW1263" s="95"/>
      <c r="BX1263" s="95"/>
      <c r="BY1263" s="95"/>
      <c r="BZ1263" s="95"/>
      <c r="CD1263" s="95"/>
      <c r="CE1263" s="95"/>
      <c r="CF1263" s="95"/>
    </row>
    <row r="1264" spans="1:84" s="43" customFormat="1" x14ac:dyDescent="0.25">
      <c r="A1264" s="152"/>
      <c r="B1264" s="152"/>
      <c r="C1264" s="152"/>
      <c r="D1264" s="152"/>
      <c r="E1264" s="152"/>
      <c r="F1264" s="62"/>
      <c r="G1264" s="62"/>
      <c r="I1264" s="152"/>
      <c r="K1264" s="152"/>
      <c r="L1264" s="152"/>
      <c r="M1264" s="152"/>
      <c r="N1264" s="152"/>
      <c r="O1264" s="63"/>
      <c r="P1264" s="152"/>
      <c r="Q1264" s="152"/>
      <c r="S1264" s="205"/>
      <c r="T1264" s="205"/>
      <c r="U1264" s="205"/>
      <c r="V1264" s="39"/>
      <c r="W1264" s="39"/>
      <c r="X1264" s="39"/>
      <c r="Y1264" s="39"/>
      <c r="AD1264" s="191"/>
      <c r="AE1264" s="191"/>
      <c r="AF1264" s="260"/>
      <c r="AG1264" s="191"/>
      <c r="AH1264" s="191"/>
      <c r="AI1264" s="260"/>
      <c r="AR1264" s="68"/>
      <c r="AS1264" s="68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5"/>
      <c r="BL1264" s="95"/>
      <c r="BM1264" s="95"/>
      <c r="BN1264" s="95"/>
      <c r="BO1264" s="95"/>
      <c r="BP1264" s="95"/>
      <c r="BQ1264" s="95"/>
      <c r="BR1264" s="95"/>
      <c r="BS1264" s="95"/>
      <c r="BT1264" s="95"/>
      <c r="BU1264" s="95"/>
      <c r="BV1264" s="95"/>
      <c r="BW1264" s="95"/>
      <c r="BX1264" s="95"/>
      <c r="BY1264" s="95"/>
      <c r="BZ1264" s="95"/>
      <c r="CD1264" s="95"/>
      <c r="CE1264" s="95"/>
      <c r="CF1264" s="95"/>
    </row>
    <row r="1265" spans="1:84" s="43" customFormat="1" x14ac:dyDescent="0.25">
      <c r="A1265" s="152"/>
      <c r="B1265" s="152"/>
      <c r="C1265" s="152"/>
      <c r="D1265" s="152"/>
      <c r="E1265" s="152"/>
      <c r="F1265" s="62"/>
      <c r="G1265" s="62"/>
      <c r="I1265" s="152"/>
      <c r="K1265" s="152"/>
      <c r="L1265" s="152"/>
      <c r="M1265" s="152"/>
      <c r="N1265" s="152"/>
      <c r="O1265" s="63"/>
      <c r="P1265" s="152"/>
      <c r="Q1265" s="152"/>
      <c r="S1265" s="205"/>
      <c r="T1265" s="205"/>
      <c r="U1265" s="205"/>
      <c r="V1265" s="39"/>
      <c r="W1265" s="39"/>
      <c r="X1265" s="39"/>
      <c r="Y1265" s="39"/>
      <c r="AD1265" s="191"/>
      <c r="AE1265" s="191"/>
      <c r="AF1265" s="260"/>
      <c r="AG1265" s="191"/>
      <c r="AH1265" s="191"/>
      <c r="AI1265" s="260"/>
      <c r="AR1265" s="68"/>
      <c r="AS1265" s="68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5"/>
      <c r="BL1265" s="95"/>
      <c r="BM1265" s="95"/>
      <c r="BN1265" s="95"/>
      <c r="BO1265" s="95"/>
      <c r="BP1265" s="95"/>
      <c r="BQ1265" s="95"/>
      <c r="BR1265" s="95"/>
      <c r="BS1265" s="95"/>
      <c r="BT1265" s="95"/>
      <c r="BU1265" s="95"/>
      <c r="BV1265" s="95"/>
      <c r="BW1265" s="95"/>
      <c r="BX1265" s="95"/>
      <c r="BY1265" s="95"/>
      <c r="BZ1265" s="95"/>
      <c r="CD1265" s="95"/>
      <c r="CE1265" s="95"/>
      <c r="CF1265" s="95"/>
    </row>
    <row r="1266" spans="1:84" s="43" customFormat="1" x14ac:dyDescent="0.25">
      <c r="A1266" s="152"/>
      <c r="B1266" s="152"/>
      <c r="C1266" s="152"/>
      <c r="D1266" s="152"/>
      <c r="E1266" s="152"/>
      <c r="F1266" s="62"/>
      <c r="G1266" s="62"/>
      <c r="I1266" s="152"/>
      <c r="K1266" s="152"/>
      <c r="L1266" s="152"/>
      <c r="M1266" s="152"/>
      <c r="N1266" s="152"/>
      <c r="O1266" s="63"/>
      <c r="P1266" s="152"/>
      <c r="Q1266" s="152"/>
      <c r="S1266" s="205"/>
      <c r="T1266" s="205"/>
      <c r="U1266" s="205"/>
      <c r="V1266" s="39"/>
      <c r="W1266" s="39"/>
      <c r="X1266" s="39"/>
      <c r="Y1266" s="39"/>
      <c r="AD1266" s="191"/>
      <c r="AE1266" s="191"/>
      <c r="AF1266" s="260"/>
      <c r="AG1266" s="191"/>
      <c r="AH1266" s="191"/>
      <c r="AI1266" s="260"/>
      <c r="AR1266" s="68"/>
      <c r="AS1266" s="68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5"/>
      <c r="BL1266" s="95"/>
      <c r="BM1266" s="95"/>
      <c r="BN1266" s="95"/>
      <c r="BO1266" s="95"/>
      <c r="BP1266" s="95"/>
      <c r="BQ1266" s="95"/>
      <c r="BR1266" s="95"/>
      <c r="BS1266" s="95"/>
      <c r="BT1266" s="95"/>
      <c r="BU1266" s="95"/>
      <c r="BV1266" s="95"/>
      <c r="BW1266" s="95"/>
      <c r="BX1266" s="95"/>
      <c r="BY1266" s="95"/>
      <c r="BZ1266" s="95"/>
      <c r="CD1266" s="95"/>
      <c r="CE1266" s="95"/>
      <c r="CF1266" s="95"/>
    </row>
    <row r="1267" spans="1:84" s="43" customFormat="1" x14ac:dyDescent="0.25">
      <c r="A1267" s="152"/>
      <c r="B1267" s="152"/>
      <c r="C1267" s="152"/>
      <c r="D1267" s="152"/>
      <c r="E1267" s="152"/>
      <c r="F1267" s="62"/>
      <c r="G1267" s="62"/>
      <c r="I1267" s="152"/>
      <c r="K1267" s="152"/>
      <c r="L1267" s="152"/>
      <c r="M1267" s="152"/>
      <c r="N1267" s="152"/>
      <c r="O1267" s="63"/>
      <c r="P1267" s="152"/>
      <c r="Q1267" s="152"/>
      <c r="S1267" s="205"/>
      <c r="T1267" s="205"/>
      <c r="U1267" s="205"/>
      <c r="V1267" s="39"/>
      <c r="W1267" s="39"/>
      <c r="X1267" s="39"/>
      <c r="Y1267" s="39"/>
      <c r="AD1267" s="191"/>
      <c r="AE1267" s="191"/>
      <c r="AF1267" s="260"/>
      <c r="AG1267" s="191"/>
      <c r="AH1267" s="191"/>
      <c r="AI1267" s="260"/>
      <c r="AR1267" s="68"/>
      <c r="AS1267" s="68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5"/>
      <c r="BL1267" s="95"/>
      <c r="BM1267" s="95"/>
      <c r="BN1267" s="95"/>
      <c r="BO1267" s="95"/>
      <c r="BP1267" s="95"/>
      <c r="BQ1267" s="95"/>
      <c r="BR1267" s="95"/>
      <c r="BS1267" s="95"/>
      <c r="BT1267" s="95"/>
      <c r="BU1267" s="95"/>
      <c r="BV1267" s="95"/>
      <c r="BW1267" s="95"/>
      <c r="BX1267" s="95"/>
      <c r="BY1267" s="95"/>
      <c r="BZ1267" s="95"/>
      <c r="CD1267" s="95"/>
      <c r="CE1267" s="95"/>
      <c r="CF1267" s="95"/>
    </row>
    <row r="1268" spans="1:84" s="43" customFormat="1" x14ac:dyDescent="0.25">
      <c r="A1268" s="152"/>
      <c r="B1268" s="152"/>
      <c r="C1268" s="152"/>
      <c r="D1268" s="152"/>
      <c r="E1268" s="152"/>
      <c r="F1268" s="62"/>
      <c r="G1268" s="62"/>
      <c r="I1268" s="152"/>
      <c r="K1268" s="152"/>
      <c r="L1268" s="152"/>
      <c r="M1268" s="152"/>
      <c r="N1268" s="152"/>
      <c r="O1268" s="63"/>
      <c r="P1268" s="152"/>
      <c r="Q1268" s="152"/>
      <c r="S1268" s="205"/>
      <c r="T1268" s="205"/>
      <c r="U1268" s="205"/>
      <c r="V1268" s="39"/>
      <c r="W1268" s="39"/>
      <c r="X1268" s="39"/>
      <c r="Y1268" s="39"/>
      <c r="AD1268" s="191"/>
      <c r="AE1268" s="191"/>
      <c r="AF1268" s="260"/>
      <c r="AG1268" s="191"/>
      <c r="AH1268" s="191"/>
      <c r="AI1268" s="260"/>
      <c r="AR1268" s="68"/>
      <c r="AS1268" s="68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5"/>
      <c r="BL1268" s="95"/>
      <c r="BM1268" s="95"/>
      <c r="BN1268" s="95"/>
      <c r="BO1268" s="95"/>
      <c r="BP1268" s="95"/>
      <c r="BQ1268" s="95"/>
      <c r="BR1268" s="95"/>
      <c r="BS1268" s="95"/>
      <c r="BT1268" s="95"/>
      <c r="BU1268" s="95"/>
      <c r="BV1268" s="95"/>
      <c r="BW1268" s="95"/>
      <c r="BX1268" s="95"/>
      <c r="BY1268" s="95"/>
      <c r="BZ1268" s="95"/>
      <c r="CD1268" s="95"/>
      <c r="CE1268" s="95"/>
      <c r="CF1268" s="95"/>
    </row>
    <row r="1269" spans="1:84" s="43" customFormat="1" x14ac:dyDescent="0.25">
      <c r="A1269" s="152"/>
      <c r="B1269" s="152"/>
      <c r="C1269" s="152"/>
      <c r="D1269" s="152"/>
      <c r="E1269" s="152"/>
      <c r="F1269" s="62"/>
      <c r="G1269" s="62"/>
      <c r="I1269" s="152"/>
      <c r="K1269" s="152"/>
      <c r="L1269" s="152"/>
      <c r="M1269" s="152"/>
      <c r="N1269" s="152"/>
      <c r="O1269" s="63"/>
      <c r="P1269" s="152"/>
      <c r="Q1269" s="152"/>
      <c r="S1269" s="205"/>
      <c r="T1269" s="205"/>
      <c r="U1269" s="205"/>
      <c r="V1269" s="39"/>
      <c r="W1269" s="39"/>
      <c r="X1269" s="39"/>
      <c r="Y1269" s="39"/>
      <c r="AD1269" s="191"/>
      <c r="AE1269" s="191"/>
      <c r="AF1269" s="260"/>
      <c r="AG1269" s="191"/>
      <c r="AH1269" s="191"/>
      <c r="AI1269" s="260"/>
      <c r="AR1269" s="68"/>
      <c r="AS1269" s="68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5"/>
      <c r="BL1269" s="95"/>
      <c r="BM1269" s="95"/>
      <c r="BN1269" s="95"/>
      <c r="BO1269" s="95"/>
      <c r="BP1269" s="95"/>
      <c r="BQ1269" s="95"/>
      <c r="BR1269" s="95"/>
      <c r="BS1269" s="95"/>
      <c r="BT1269" s="95"/>
      <c r="BU1269" s="95"/>
      <c r="BV1269" s="95"/>
      <c r="BW1269" s="95"/>
      <c r="BX1269" s="95"/>
      <c r="BY1269" s="95"/>
      <c r="BZ1269" s="95"/>
      <c r="CD1269" s="95"/>
      <c r="CE1269" s="95"/>
      <c r="CF1269" s="95"/>
    </row>
    <row r="1270" spans="1:84" s="43" customFormat="1" x14ac:dyDescent="0.25">
      <c r="A1270" s="152"/>
      <c r="B1270" s="152"/>
      <c r="C1270" s="152"/>
      <c r="D1270" s="152"/>
      <c r="E1270" s="152"/>
      <c r="F1270" s="62"/>
      <c r="G1270" s="62"/>
      <c r="I1270" s="152"/>
      <c r="K1270" s="152"/>
      <c r="L1270" s="152"/>
      <c r="M1270" s="152"/>
      <c r="N1270" s="152"/>
      <c r="O1270" s="63"/>
      <c r="P1270" s="152"/>
      <c r="Q1270" s="152"/>
      <c r="S1270" s="205"/>
      <c r="T1270" s="205"/>
      <c r="U1270" s="205"/>
      <c r="V1270" s="39"/>
      <c r="W1270" s="39"/>
      <c r="X1270" s="39"/>
      <c r="Y1270" s="39"/>
      <c r="AD1270" s="191"/>
      <c r="AE1270" s="191"/>
      <c r="AF1270" s="260"/>
      <c r="AG1270" s="191"/>
      <c r="AH1270" s="191"/>
      <c r="AI1270" s="260"/>
      <c r="AR1270" s="68"/>
      <c r="AS1270" s="68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5"/>
      <c r="BL1270" s="95"/>
      <c r="BM1270" s="95"/>
      <c r="BN1270" s="95"/>
      <c r="BO1270" s="95"/>
      <c r="BP1270" s="95"/>
      <c r="BQ1270" s="95"/>
      <c r="BR1270" s="95"/>
      <c r="BS1270" s="95"/>
      <c r="BT1270" s="95"/>
      <c r="BU1270" s="95"/>
      <c r="BV1270" s="95"/>
      <c r="BW1270" s="95"/>
      <c r="BX1270" s="95"/>
      <c r="BY1270" s="95"/>
      <c r="BZ1270" s="95"/>
      <c r="CD1270" s="95"/>
      <c r="CE1270" s="95"/>
      <c r="CF1270" s="95"/>
    </row>
    <row r="1271" spans="1:84" s="43" customFormat="1" x14ac:dyDescent="0.25">
      <c r="A1271" s="152"/>
      <c r="B1271" s="152"/>
      <c r="C1271" s="152"/>
      <c r="D1271" s="152"/>
      <c r="E1271" s="152"/>
      <c r="F1271" s="62"/>
      <c r="G1271" s="62"/>
      <c r="I1271" s="152"/>
      <c r="K1271" s="152"/>
      <c r="L1271" s="152"/>
      <c r="M1271" s="152"/>
      <c r="N1271" s="152"/>
      <c r="O1271" s="63"/>
      <c r="P1271" s="152"/>
      <c r="Q1271" s="152"/>
      <c r="S1271" s="205"/>
      <c r="T1271" s="205"/>
      <c r="U1271" s="205"/>
      <c r="V1271" s="39"/>
      <c r="W1271" s="39"/>
      <c r="X1271" s="39"/>
      <c r="Y1271" s="39"/>
      <c r="AD1271" s="191"/>
      <c r="AE1271" s="191"/>
      <c r="AF1271" s="260"/>
      <c r="AG1271" s="191"/>
      <c r="AH1271" s="191"/>
      <c r="AI1271" s="260"/>
      <c r="AR1271" s="68"/>
      <c r="AS1271" s="68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5"/>
      <c r="BL1271" s="95"/>
      <c r="BM1271" s="95"/>
      <c r="BN1271" s="95"/>
      <c r="BO1271" s="95"/>
      <c r="BP1271" s="95"/>
      <c r="BQ1271" s="95"/>
      <c r="BR1271" s="95"/>
      <c r="BS1271" s="95"/>
      <c r="BT1271" s="95"/>
      <c r="BU1271" s="95"/>
      <c r="BV1271" s="95"/>
      <c r="BW1271" s="95"/>
      <c r="BX1271" s="95"/>
      <c r="BY1271" s="95"/>
      <c r="BZ1271" s="95"/>
      <c r="CD1271" s="95"/>
      <c r="CE1271" s="95"/>
      <c r="CF1271" s="95"/>
    </row>
    <row r="1272" spans="1:84" s="43" customFormat="1" x14ac:dyDescent="0.25">
      <c r="A1272" s="152"/>
      <c r="B1272" s="152"/>
      <c r="C1272" s="152"/>
      <c r="D1272" s="152"/>
      <c r="E1272" s="152"/>
      <c r="F1272" s="62"/>
      <c r="G1272" s="62"/>
      <c r="I1272" s="152"/>
      <c r="K1272" s="152"/>
      <c r="L1272" s="152"/>
      <c r="M1272" s="152"/>
      <c r="N1272" s="152"/>
      <c r="O1272" s="63"/>
      <c r="P1272" s="152"/>
      <c r="Q1272" s="152"/>
      <c r="S1272" s="205"/>
      <c r="T1272" s="205"/>
      <c r="U1272" s="205"/>
      <c r="V1272" s="39"/>
      <c r="W1272" s="39"/>
      <c r="X1272" s="39"/>
      <c r="Y1272" s="39"/>
      <c r="AD1272" s="191"/>
      <c r="AE1272" s="191"/>
      <c r="AF1272" s="260"/>
      <c r="AG1272" s="191"/>
      <c r="AH1272" s="191"/>
      <c r="AI1272" s="260"/>
      <c r="AR1272" s="68"/>
      <c r="AS1272" s="68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5"/>
      <c r="BL1272" s="95"/>
      <c r="BM1272" s="95"/>
      <c r="BN1272" s="95"/>
      <c r="BO1272" s="95"/>
      <c r="BP1272" s="95"/>
      <c r="BQ1272" s="95"/>
      <c r="BR1272" s="95"/>
      <c r="BS1272" s="95"/>
      <c r="BT1272" s="95"/>
      <c r="BU1272" s="95"/>
      <c r="BV1272" s="95"/>
      <c r="BW1272" s="95"/>
      <c r="BX1272" s="95"/>
      <c r="BY1272" s="95"/>
      <c r="BZ1272" s="95"/>
      <c r="CD1272" s="95"/>
      <c r="CE1272" s="95"/>
      <c r="CF1272" s="95"/>
    </row>
    <row r="1273" spans="1:84" s="43" customFormat="1" x14ac:dyDescent="0.25">
      <c r="A1273" s="152"/>
      <c r="B1273" s="152"/>
      <c r="C1273" s="152"/>
      <c r="D1273" s="152"/>
      <c r="E1273" s="152"/>
      <c r="F1273" s="62"/>
      <c r="G1273" s="62"/>
      <c r="I1273" s="152"/>
      <c r="K1273" s="152"/>
      <c r="L1273" s="152"/>
      <c r="M1273" s="152"/>
      <c r="N1273" s="152"/>
      <c r="O1273" s="63"/>
      <c r="P1273" s="152"/>
      <c r="Q1273" s="152"/>
      <c r="S1273" s="205"/>
      <c r="T1273" s="205"/>
      <c r="U1273" s="205"/>
      <c r="V1273" s="39"/>
      <c r="W1273" s="39"/>
      <c r="X1273" s="39"/>
      <c r="Y1273" s="39"/>
      <c r="AD1273" s="191"/>
      <c r="AE1273" s="191"/>
      <c r="AF1273" s="260"/>
      <c r="AG1273" s="191"/>
      <c r="AH1273" s="191"/>
      <c r="AI1273" s="260"/>
      <c r="AR1273" s="68"/>
      <c r="AS1273" s="68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5"/>
      <c r="BL1273" s="95"/>
      <c r="BM1273" s="95"/>
      <c r="BN1273" s="95"/>
      <c r="BO1273" s="95"/>
      <c r="BP1273" s="95"/>
      <c r="BQ1273" s="95"/>
      <c r="BR1273" s="95"/>
      <c r="BS1273" s="95"/>
      <c r="BT1273" s="95"/>
      <c r="BU1273" s="95"/>
      <c r="BV1273" s="95"/>
      <c r="BW1273" s="95"/>
      <c r="BX1273" s="95"/>
      <c r="BY1273" s="95"/>
      <c r="BZ1273" s="95"/>
      <c r="CD1273" s="95"/>
      <c r="CE1273" s="95"/>
      <c r="CF1273" s="95"/>
    </row>
    <row r="1274" spans="1:84" s="43" customFormat="1" x14ac:dyDescent="0.25">
      <c r="A1274" s="152"/>
      <c r="B1274" s="152"/>
      <c r="C1274" s="152"/>
      <c r="D1274" s="152"/>
      <c r="E1274" s="152"/>
      <c r="F1274" s="62"/>
      <c r="G1274" s="62"/>
      <c r="I1274" s="152"/>
      <c r="K1274" s="152"/>
      <c r="L1274" s="152"/>
      <c r="M1274" s="152"/>
      <c r="N1274" s="152"/>
      <c r="O1274" s="63"/>
      <c r="P1274" s="152"/>
      <c r="Q1274" s="152"/>
      <c r="S1274" s="205"/>
      <c r="T1274" s="205"/>
      <c r="U1274" s="205"/>
      <c r="V1274" s="39"/>
      <c r="W1274" s="39"/>
      <c r="X1274" s="39"/>
      <c r="Y1274" s="39"/>
      <c r="AD1274" s="191"/>
      <c r="AE1274" s="191"/>
      <c r="AF1274" s="260"/>
      <c r="AG1274" s="191"/>
      <c r="AH1274" s="191"/>
      <c r="AI1274" s="260"/>
      <c r="AR1274" s="68"/>
      <c r="AS1274" s="68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5"/>
      <c r="BL1274" s="95"/>
      <c r="BM1274" s="95"/>
      <c r="BN1274" s="95"/>
      <c r="BO1274" s="95"/>
      <c r="BP1274" s="95"/>
      <c r="BQ1274" s="95"/>
      <c r="BR1274" s="95"/>
      <c r="BS1274" s="95"/>
      <c r="BT1274" s="95"/>
      <c r="BU1274" s="95"/>
      <c r="BV1274" s="95"/>
      <c r="BW1274" s="95"/>
      <c r="BX1274" s="95"/>
      <c r="BY1274" s="95"/>
      <c r="BZ1274" s="95"/>
      <c r="CD1274" s="95"/>
      <c r="CE1274" s="95"/>
      <c r="CF1274" s="95"/>
    </row>
    <row r="1275" spans="1:84" s="43" customFormat="1" x14ac:dyDescent="0.25">
      <c r="A1275" s="152"/>
      <c r="B1275" s="152"/>
      <c r="C1275" s="152"/>
      <c r="D1275" s="152"/>
      <c r="E1275" s="152"/>
      <c r="F1275" s="62"/>
      <c r="G1275" s="62"/>
      <c r="I1275" s="152"/>
      <c r="K1275" s="152"/>
      <c r="L1275" s="152"/>
      <c r="M1275" s="152"/>
      <c r="N1275" s="152"/>
      <c r="O1275" s="63"/>
      <c r="P1275" s="152"/>
      <c r="Q1275" s="152"/>
      <c r="S1275" s="205"/>
      <c r="T1275" s="205"/>
      <c r="U1275" s="205"/>
      <c r="V1275" s="39"/>
      <c r="W1275" s="39"/>
      <c r="X1275" s="39"/>
      <c r="Y1275" s="39"/>
      <c r="AD1275" s="191"/>
      <c r="AE1275" s="191"/>
      <c r="AF1275" s="260"/>
      <c r="AG1275" s="191"/>
      <c r="AH1275" s="191"/>
      <c r="AI1275" s="260"/>
      <c r="AR1275" s="68"/>
      <c r="AS1275" s="68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5"/>
      <c r="BL1275" s="95"/>
      <c r="BM1275" s="95"/>
      <c r="BN1275" s="95"/>
      <c r="BO1275" s="95"/>
      <c r="BP1275" s="95"/>
      <c r="BQ1275" s="95"/>
      <c r="BR1275" s="95"/>
      <c r="BS1275" s="95"/>
      <c r="BT1275" s="95"/>
      <c r="BU1275" s="95"/>
      <c r="BV1275" s="95"/>
      <c r="BW1275" s="95"/>
      <c r="BX1275" s="95"/>
      <c r="BY1275" s="95"/>
      <c r="BZ1275" s="95"/>
      <c r="CD1275" s="95"/>
      <c r="CE1275" s="95"/>
      <c r="CF1275" s="95"/>
    </row>
    <row r="1276" spans="1:84" s="43" customFormat="1" x14ac:dyDescent="0.25">
      <c r="A1276" s="152"/>
      <c r="B1276" s="152"/>
      <c r="C1276" s="152"/>
      <c r="D1276" s="152"/>
      <c r="E1276" s="152"/>
      <c r="F1276" s="62"/>
      <c r="G1276" s="62"/>
      <c r="I1276" s="152"/>
      <c r="K1276" s="152"/>
      <c r="L1276" s="152"/>
      <c r="M1276" s="152"/>
      <c r="N1276" s="152"/>
      <c r="O1276" s="63"/>
      <c r="P1276" s="152"/>
      <c r="Q1276" s="152"/>
      <c r="S1276" s="205"/>
      <c r="T1276" s="205"/>
      <c r="U1276" s="205"/>
      <c r="V1276" s="39"/>
      <c r="W1276" s="39"/>
      <c r="X1276" s="39"/>
      <c r="Y1276" s="39"/>
      <c r="AD1276" s="191"/>
      <c r="AE1276" s="191"/>
      <c r="AF1276" s="260"/>
      <c r="AG1276" s="191"/>
      <c r="AH1276" s="191"/>
      <c r="AI1276" s="260"/>
      <c r="AR1276" s="68"/>
      <c r="AS1276" s="68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5"/>
      <c r="BL1276" s="95"/>
      <c r="BM1276" s="95"/>
      <c r="BN1276" s="95"/>
      <c r="BO1276" s="95"/>
      <c r="BP1276" s="95"/>
      <c r="BQ1276" s="95"/>
      <c r="BR1276" s="95"/>
      <c r="BS1276" s="95"/>
      <c r="BT1276" s="95"/>
      <c r="BU1276" s="95"/>
      <c r="BV1276" s="95"/>
      <c r="BW1276" s="95"/>
      <c r="BX1276" s="95"/>
      <c r="BY1276" s="95"/>
      <c r="BZ1276" s="95"/>
      <c r="CD1276" s="95"/>
      <c r="CE1276" s="95"/>
      <c r="CF1276" s="95"/>
    </row>
    <row r="1277" spans="1:84" s="43" customFormat="1" x14ac:dyDescent="0.25">
      <c r="A1277" s="152"/>
      <c r="B1277" s="152"/>
      <c r="C1277" s="152"/>
      <c r="D1277" s="152"/>
      <c r="E1277" s="152"/>
      <c r="F1277" s="62"/>
      <c r="G1277" s="62"/>
      <c r="I1277" s="152"/>
      <c r="K1277" s="152"/>
      <c r="L1277" s="152"/>
      <c r="M1277" s="152"/>
      <c r="N1277" s="152"/>
      <c r="O1277" s="63"/>
      <c r="P1277" s="152"/>
      <c r="Q1277" s="152"/>
      <c r="S1277" s="205"/>
      <c r="T1277" s="205"/>
      <c r="U1277" s="205"/>
      <c r="V1277" s="39"/>
      <c r="W1277" s="39"/>
      <c r="X1277" s="39"/>
      <c r="Y1277" s="39"/>
      <c r="AD1277" s="191"/>
      <c r="AE1277" s="191"/>
      <c r="AF1277" s="260"/>
      <c r="AG1277" s="191"/>
      <c r="AH1277" s="191"/>
      <c r="AI1277" s="260"/>
      <c r="AR1277" s="68"/>
      <c r="AS1277" s="68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5"/>
      <c r="BL1277" s="95"/>
      <c r="BM1277" s="95"/>
      <c r="BN1277" s="95"/>
      <c r="BO1277" s="95"/>
      <c r="BP1277" s="95"/>
      <c r="BQ1277" s="95"/>
      <c r="BR1277" s="95"/>
      <c r="BS1277" s="95"/>
      <c r="BT1277" s="95"/>
      <c r="BU1277" s="95"/>
      <c r="BV1277" s="95"/>
      <c r="BW1277" s="95"/>
      <c r="BX1277" s="95"/>
      <c r="BY1277" s="95"/>
      <c r="BZ1277" s="95"/>
      <c r="CD1277" s="95"/>
      <c r="CE1277" s="95"/>
      <c r="CF1277" s="95"/>
    </row>
    <row r="1278" spans="1:84" s="43" customFormat="1" x14ac:dyDescent="0.25">
      <c r="A1278" s="152"/>
      <c r="B1278" s="152"/>
      <c r="C1278" s="152"/>
      <c r="D1278" s="152"/>
      <c r="E1278" s="152"/>
      <c r="F1278" s="62"/>
      <c r="G1278" s="62"/>
      <c r="I1278" s="152"/>
      <c r="K1278" s="152"/>
      <c r="L1278" s="152"/>
      <c r="M1278" s="152"/>
      <c r="N1278" s="152"/>
      <c r="O1278" s="63"/>
      <c r="P1278" s="152"/>
      <c r="Q1278" s="152"/>
      <c r="S1278" s="205"/>
      <c r="T1278" s="205"/>
      <c r="U1278" s="205"/>
      <c r="V1278" s="39"/>
      <c r="W1278" s="39"/>
      <c r="X1278" s="39"/>
      <c r="Y1278" s="39"/>
      <c r="AD1278" s="191"/>
      <c r="AE1278" s="191"/>
      <c r="AF1278" s="260"/>
      <c r="AG1278" s="191"/>
      <c r="AH1278" s="191"/>
      <c r="AI1278" s="260"/>
      <c r="AR1278" s="68"/>
      <c r="AS1278" s="68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5"/>
      <c r="BL1278" s="95"/>
      <c r="BM1278" s="95"/>
      <c r="BN1278" s="95"/>
      <c r="BO1278" s="95"/>
      <c r="BP1278" s="95"/>
      <c r="BQ1278" s="95"/>
      <c r="BR1278" s="95"/>
      <c r="BS1278" s="95"/>
      <c r="BT1278" s="95"/>
      <c r="BU1278" s="95"/>
      <c r="BV1278" s="95"/>
      <c r="BW1278" s="95"/>
      <c r="BX1278" s="95"/>
      <c r="BY1278" s="95"/>
      <c r="BZ1278" s="95"/>
      <c r="CD1278" s="95"/>
      <c r="CE1278" s="95"/>
      <c r="CF1278" s="95"/>
    </row>
    <row r="1279" spans="1:84" s="43" customFormat="1" x14ac:dyDescent="0.25">
      <c r="A1279" s="152"/>
      <c r="B1279" s="152"/>
      <c r="C1279" s="152"/>
      <c r="D1279" s="152"/>
      <c r="E1279" s="152"/>
      <c r="F1279" s="62"/>
      <c r="G1279" s="62"/>
      <c r="I1279" s="152"/>
      <c r="K1279" s="152"/>
      <c r="L1279" s="152"/>
      <c r="M1279" s="152"/>
      <c r="N1279" s="152"/>
      <c r="O1279" s="63"/>
      <c r="P1279" s="152"/>
      <c r="Q1279" s="152"/>
      <c r="S1279" s="205"/>
      <c r="T1279" s="205"/>
      <c r="U1279" s="205"/>
      <c r="V1279" s="39"/>
      <c r="W1279" s="39"/>
      <c r="X1279" s="39"/>
      <c r="Y1279" s="39"/>
      <c r="AD1279" s="191"/>
      <c r="AE1279" s="191"/>
      <c r="AF1279" s="260"/>
      <c r="AG1279" s="191"/>
      <c r="AH1279" s="191"/>
      <c r="AI1279" s="260"/>
      <c r="AR1279" s="68"/>
      <c r="AS1279" s="68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5"/>
      <c r="BL1279" s="95"/>
      <c r="BM1279" s="95"/>
      <c r="BN1279" s="95"/>
      <c r="BO1279" s="95"/>
      <c r="BP1279" s="95"/>
      <c r="BQ1279" s="95"/>
      <c r="BR1279" s="95"/>
      <c r="BS1279" s="95"/>
      <c r="BT1279" s="95"/>
      <c r="BU1279" s="95"/>
      <c r="BV1279" s="95"/>
      <c r="BW1279" s="95"/>
      <c r="BX1279" s="95"/>
      <c r="BY1279" s="95"/>
      <c r="BZ1279" s="95"/>
      <c r="CD1279" s="95"/>
      <c r="CE1279" s="95"/>
      <c r="CF1279" s="95"/>
    </row>
    <row r="1280" spans="1:84" s="43" customFormat="1" x14ac:dyDescent="0.25">
      <c r="A1280" s="152"/>
      <c r="B1280" s="152"/>
      <c r="C1280" s="152"/>
      <c r="D1280" s="152"/>
      <c r="E1280" s="152"/>
      <c r="F1280" s="62"/>
      <c r="G1280" s="62"/>
      <c r="I1280" s="152"/>
      <c r="K1280" s="152"/>
      <c r="L1280" s="152"/>
      <c r="M1280" s="152"/>
      <c r="N1280" s="152"/>
      <c r="O1280" s="63"/>
      <c r="P1280" s="152"/>
      <c r="Q1280" s="152"/>
      <c r="S1280" s="205"/>
      <c r="T1280" s="205"/>
      <c r="U1280" s="205"/>
      <c r="V1280" s="39"/>
      <c r="W1280" s="39"/>
      <c r="X1280" s="39"/>
      <c r="Y1280" s="39"/>
      <c r="AD1280" s="191"/>
      <c r="AE1280" s="191"/>
      <c r="AF1280" s="260"/>
      <c r="AG1280" s="191"/>
      <c r="AH1280" s="191"/>
      <c r="AI1280" s="260"/>
      <c r="AR1280" s="68"/>
      <c r="AS1280" s="68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5"/>
      <c r="BL1280" s="95"/>
      <c r="BM1280" s="95"/>
      <c r="BN1280" s="95"/>
      <c r="BO1280" s="95"/>
      <c r="BP1280" s="95"/>
      <c r="BQ1280" s="95"/>
      <c r="BR1280" s="95"/>
      <c r="BS1280" s="95"/>
      <c r="BT1280" s="95"/>
      <c r="BU1280" s="95"/>
      <c r="BV1280" s="95"/>
      <c r="BW1280" s="95"/>
      <c r="BX1280" s="95"/>
      <c r="BY1280" s="95"/>
      <c r="BZ1280" s="95"/>
      <c r="CD1280" s="95"/>
      <c r="CE1280" s="95"/>
      <c r="CF1280" s="95"/>
    </row>
    <row r="1281" spans="1:84" s="43" customFormat="1" x14ac:dyDescent="0.25">
      <c r="A1281" s="152"/>
      <c r="B1281" s="152"/>
      <c r="C1281" s="152"/>
      <c r="D1281" s="152"/>
      <c r="E1281" s="152"/>
      <c r="F1281" s="62"/>
      <c r="G1281" s="62"/>
      <c r="I1281" s="152"/>
      <c r="K1281" s="152"/>
      <c r="L1281" s="152"/>
      <c r="M1281" s="152"/>
      <c r="N1281" s="152"/>
      <c r="O1281" s="63"/>
      <c r="P1281" s="152"/>
      <c r="Q1281" s="152"/>
      <c r="S1281" s="205"/>
      <c r="T1281" s="205"/>
      <c r="U1281" s="205"/>
      <c r="V1281" s="39"/>
      <c r="W1281" s="39"/>
      <c r="X1281" s="39"/>
      <c r="Y1281" s="39"/>
      <c r="AD1281" s="191"/>
      <c r="AE1281" s="191"/>
      <c r="AF1281" s="260"/>
      <c r="AG1281" s="191"/>
      <c r="AH1281" s="191"/>
      <c r="AI1281" s="260"/>
      <c r="AR1281" s="68"/>
      <c r="AS1281" s="68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5"/>
      <c r="BL1281" s="95"/>
      <c r="BM1281" s="95"/>
      <c r="BN1281" s="95"/>
      <c r="BO1281" s="95"/>
      <c r="BP1281" s="95"/>
      <c r="BQ1281" s="95"/>
      <c r="BR1281" s="95"/>
      <c r="BS1281" s="95"/>
      <c r="BT1281" s="95"/>
      <c r="BU1281" s="95"/>
      <c r="BV1281" s="95"/>
      <c r="BW1281" s="95"/>
      <c r="BX1281" s="95"/>
      <c r="BY1281" s="95"/>
      <c r="BZ1281" s="95"/>
      <c r="CD1281" s="95"/>
      <c r="CE1281" s="95"/>
      <c r="CF1281" s="95"/>
    </row>
    <row r="1282" spans="1:84" s="43" customFormat="1" x14ac:dyDescent="0.25">
      <c r="A1282" s="152"/>
      <c r="B1282" s="152"/>
      <c r="C1282" s="152"/>
      <c r="D1282" s="152"/>
      <c r="E1282" s="152"/>
      <c r="F1282" s="62"/>
      <c r="G1282" s="62"/>
      <c r="I1282" s="152"/>
      <c r="K1282" s="152"/>
      <c r="L1282" s="152"/>
      <c r="M1282" s="152"/>
      <c r="N1282" s="152"/>
      <c r="O1282" s="63"/>
      <c r="P1282" s="152"/>
      <c r="Q1282" s="152"/>
      <c r="S1282" s="205"/>
      <c r="T1282" s="205"/>
      <c r="U1282" s="205"/>
      <c r="V1282" s="39"/>
      <c r="W1282" s="39"/>
      <c r="X1282" s="39"/>
      <c r="Y1282" s="39"/>
      <c r="AD1282" s="191"/>
      <c r="AE1282" s="191"/>
      <c r="AF1282" s="260"/>
      <c r="AG1282" s="191"/>
      <c r="AH1282" s="191"/>
      <c r="AI1282" s="260"/>
      <c r="AR1282" s="68"/>
      <c r="AS1282" s="68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5"/>
      <c r="BL1282" s="95"/>
      <c r="BM1282" s="95"/>
      <c r="BN1282" s="95"/>
      <c r="BO1282" s="95"/>
      <c r="BP1282" s="95"/>
      <c r="BQ1282" s="95"/>
      <c r="BR1282" s="95"/>
      <c r="BS1282" s="95"/>
      <c r="BT1282" s="95"/>
      <c r="BU1282" s="95"/>
      <c r="BV1282" s="95"/>
      <c r="BW1282" s="95"/>
      <c r="BX1282" s="95"/>
      <c r="BY1282" s="95"/>
      <c r="BZ1282" s="95"/>
      <c r="CD1282" s="95"/>
      <c r="CE1282" s="95"/>
      <c r="CF1282" s="95"/>
    </row>
    <row r="1283" spans="1:84" s="43" customFormat="1" x14ac:dyDescent="0.25">
      <c r="A1283" s="152"/>
      <c r="B1283" s="152"/>
      <c r="C1283" s="152"/>
      <c r="D1283" s="152"/>
      <c r="E1283" s="152"/>
      <c r="F1283" s="62"/>
      <c r="G1283" s="62"/>
      <c r="I1283" s="152"/>
      <c r="K1283" s="152"/>
      <c r="L1283" s="152"/>
      <c r="M1283" s="152"/>
      <c r="N1283" s="152"/>
      <c r="O1283" s="63"/>
      <c r="P1283" s="152"/>
      <c r="Q1283" s="152"/>
      <c r="S1283" s="205"/>
      <c r="T1283" s="205"/>
      <c r="U1283" s="205"/>
      <c r="V1283" s="39"/>
      <c r="W1283" s="39"/>
      <c r="X1283" s="39"/>
      <c r="Y1283" s="39"/>
      <c r="AD1283" s="191"/>
      <c r="AE1283" s="191"/>
      <c r="AF1283" s="260"/>
      <c r="AG1283" s="191"/>
      <c r="AH1283" s="191"/>
      <c r="AI1283" s="260"/>
      <c r="AR1283" s="68"/>
      <c r="AS1283" s="68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5"/>
      <c r="BL1283" s="95"/>
      <c r="BM1283" s="95"/>
      <c r="BN1283" s="95"/>
      <c r="BO1283" s="95"/>
      <c r="BP1283" s="95"/>
      <c r="BQ1283" s="95"/>
      <c r="BR1283" s="95"/>
      <c r="BS1283" s="95"/>
      <c r="BT1283" s="95"/>
      <c r="BU1283" s="95"/>
      <c r="BV1283" s="95"/>
      <c r="BW1283" s="95"/>
      <c r="BX1283" s="95"/>
      <c r="BY1283" s="95"/>
      <c r="BZ1283" s="95"/>
      <c r="CD1283" s="95"/>
      <c r="CE1283" s="95"/>
      <c r="CF1283" s="95"/>
    </row>
    <row r="1284" spans="1:84" s="43" customFormat="1" x14ac:dyDescent="0.25">
      <c r="A1284" s="152"/>
      <c r="B1284" s="152"/>
      <c r="C1284" s="152"/>
      <c r="D1284" s="152"/>
      <c r="E1284" s="152"/>
      <c r="F1284" s="62"/>
      <c r="G1284" s="62"/>
      <c r="I1284" s="152"/>
      <c r="K1284" s="152"/>
      <c r="L1284" s="152"/>
      <c r="M1284" s="152"/>
      <c r="N1284" s="152"/>
      <c r="O1284" s="63"/>
      <c r="P1284" s="152"/>
      <c r="Q1284" s="152"/>
      <c r="S1284" s="205"/>
      <c r="T1284" s="205"/>
      <c r="U1284" s="205"/>
      <c r="V1284" s="39"/>
      <c r="W1284" s="39"/>
      <c r="X1284" s="39"/>
      <c r="Y1284" s="39"/>
      <c r="AD1284" s="191"/>
      <c r="AE1284" s="191"/>
      <c r="AF1284" s="260"/>
      <c r="AG1284" s="191"/>
      <c r="AH1284" s="191"/>
      <c r="AI1284" s="260"/>
      <c r="AR1284" s="68"/>
      <c r="AS1284" s="68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5"/>
      <c r="BL1284" s="95"/>
      <c r="BM1284" s="95"/>
      <c r="BN1284" s="95"/>
      <c r="BO1284" s="95"/>
      <c r="BP1284" s="95"/>
      <c r="BQ1284" s="95"/>
      <c r="BR1284" s="95"/>
      <c r="BS1284" s="95"/>
      <c r="BT1284" s="95"/>
      <c r="BU1284" s="95"/>
      <c r="BV1284" s="95"/>
      <c r="BW1284" s="95"/>
      <c r="BX1284" s="95"/>
      <c r="BY1284" s="95"/>
      <c r="BZ1284" s="95"/>
      <c r="CD1284" s="95"/>
      <c r="CE1284" s="95"/>
      <c r="CF1284" s="95"/>
    </row>
    <row r="1285" spans="1:84" s="43" customFormat="1" x14ac:dyDescent="0.25">
      <c r="A1285" s="152"/>
      <c r="B1285" s="152"/>
      <c r="C1285" s="152"/>
      <c r="D1285" s="152"/>
      <c r="E1285" s="152"/>
      <c r="F1285" s="62"/>
      <c r="G1285" s="62"/>
      <c r="I1285" s="152"/>
      <c r="K1285" s="152"/>
      <c r="L1285" s="152"/>
      <c r="M1285" s="152"/>
      <c r="N1285" s="152"/>
      <c r="O1285" s="63"/>
      <c r="P1285" s="152"/>
      <c r="Q1285" s="152"/>
      <c r="S1285" s="205"/>
      <c r="T1285" s="205"/>
      <c r="U1285" s="205"/>
      <c r="V1285" s="39"/>
      <c r="W1285" s="39"/>
      <c r="X1285" s="39"/>
      <c r="Y1285" s="39"/>
      <c r="AD1285" s="191"/>
      <c r="AE1285" s="191"/>
      <c r="AF1285" s="260"/>
      <c r="AG1285" s="191"/>
      <c r="AH1285" s="191"/>
      <c r="AI1285" s="260"/>
      <c r="AR1285" s="68"/>
      <c r="AS1285" s="68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5"/>
      <c r="BL1285" s="95"/>
      <c r="BM1285" s="95"/>
      <c r="BN1285" s="95"/>
      <c r="BO1285" s="95"/>
      <c r="BP1285" s="95"/>
      <c r="BQ1285" s="95"/>
      <c r="BR1285" s="95"/>
      <c r="BS1285" s="95"/>
      <c r="BT1285" s="95"/>
      <c r="BU1285" s="95"/>
      <c r="BV1285" s="95"/>
      <c r="BW1285" s="95"/>
      <c r="BX1285" s="95"/>
      <c r="BY1285" s="95"/>
      <c r="BZ1285" s="95"/>
      <c r="CD1285" s="95"/>
      <c r="CE1285" s="95"/>
      <c r="CF1285" s="95"/>
    </row>
    <row r="1286" spans="1:84" s="43" customFormat="1" x14ac:dyDescent="0.25">
      <c r="A1286" s="152"/>
      <c r="B1286" s="152"/>
      <c r="C1286" s="152"/>
      <c r="D1286" s="152"/>
      <c r="E1286" s="152"/>
      <c r="F1286" s="62"/>
      <c r="G1286" s="62"/>
      <c r="I1286" s="152"/>
      <c r="K1286" s="152"/>
      <c r="L1286" s="152"/>
      <c r="M1286" s="152"/>
      <c r="N1286" s="152"/>
      <c r="O1286" s="63"/>
      <c r="P1286" s="152"/>
      <c r="Q1286" s="152"/>
      <c r="S1286" s="205"/>
      <c r="T1286" s="205"/>
      <c r="U1286" s="205"/>
      <c r="V1286" s="39"/>
      <c r="W1286" s="39"/>
      <c r="X1286" s="39"/>
      <c r="Y1286" s="39"/>
      <c r="AD1286" s="191"/>
      <c r="AE1286" s="191"/>
      <c r="AF1286" s="260"/>
      <c r="AG1286" s="191"/>
      <c r="AH1286" s="191"/>
      <c r="AI1286" s="260"/>
      <c r="AR1286" s="68"/>
      <c r="AS1286" s="68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5"/>
      <c r="BL1286" s="95"/>
      <c r="BM1286" s="95"/>
      <c r="BN1286" s="95"/>
      <c r="BO1286" s="95"/>
      <c r="BP1286" s="95"/>
      <c r="BQ1286" s="95"/>
      <c r="BR1286" s="95"/>
      <c r="BS1286" s="95"/>
      <c r="BT1286" s="95"/>
      <c r="BU1286" s="95"/>
      <c r="BV1286" s="95"/>
      <c r="BW1286" s="95"/>
      <c r="BX1286" s="95"/>
      <c r="BY1286" s="95"/>
      <c r="BZ1286" s="95"/>
      <c r="CD1286" s="95"/>
      <c r="CE1286" s="95"/>
      <c r="CF1286" s="95"/>
    </row>
    <row r="1287" spans="1:84" s="43" customFormat="1" x14ac:dyDescent="0.25">
      <c r="A1287" s="152"/>
      <c r="B1287" s="152"/>
      <c r="C1287" s="152"/>
      <c r="D1287" s="152"/>
      <c r="E1287" s="152"/>
      <c r="F1287" s="62"/>
      <c r="G1287" s="62"/>
      <c r="I1287" s="152"/>
      <c r="K1287" s="152"/>
      <c r="L1287" s="152"/>
      <c r="M1287" s="152"/>
      <c r="N1287" s="152"/>
      <c r="O1287" s="63"/>
      <c r="P1287" s="152"/>
      <c r="Q1287" s="152"/>
      <c r="S1287" s="205"/>
      <c r="T1287" s="205"/>
      <c r="U1287" s="205"/>
      <c r="V1287" s="39"/>
      <c r="W1287" s="39"/>
      <c r="X1287" s="39"/>
      <c r="Y1287" s="39"/>
      <c r="AD1287" s="191"/>
      <c r="AE1287" s="191"/>
      <c r="AF1287" s="260"/>
      <c r="AG1287" s="191"/>
      <c r="AH1287" s="191"/>
      <c r="AI1287" s="260"/>
      <c r="AR1287" s="68"/>
      <c r="AS1287" s="68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5"/>
      <c r="BL1287" s="95"/>
      <c r="BM1287" s="95"/>
      <c r="BN1287" s="95"/>
      <c r="BO1287" s="95"/>
      <c r="BP1287" s="95"/>
      <c r="BQ1287" s="95"/>
      <c r="BR1287" s="95"/>
      <c r="BS1287" s="95"/>
      <c r="BT1287" s="95"/>
      <c r="BU1287" s="95"/>
      <c r="BV1287" s="95"/>
      <c r="BW1287" s="95"/>
      <c r="BX1287" s="95"/>
      <c r="BY1287" s="95"/>
      <c r="BZ1287" s="95"/>
      <c r="CD1287" s="95"/>
      <c r="CE1287" s="95"/>
      <c r="CF1287" s="95"/>
    </row>
    <row r="1288" spans="1:84" s="43" customFormat="1" x14ac:dyDescent="0.25">
      <c r="A1288" s="152"/>
      <c r="B1288" s="152"/>
      <c r="C1288" s="152"/>
      <c r="D1288" s="152"/>
      <c r="E1288" s="152"/>
      <c r="F1288" s="62"/>
      <c r="G1288" s="62"/>
      <c r="I1288" s="152"/>
      <c r="K1288" s="152"/>
      <c r="L1288" s="152"/>
      <c r="M1288" s="152"/>
      <c r="N1288" s="152"/>
      <c r="O1288" s="63"/>
      <c r="P1288" s="152"/>
      <c r="Q1288" s="152"/>
      <c r="S1288" s="205"/>
      <c r="T1288" s="205"/>
      <c r="U1288" s="205"/>
      <c r="V1288" s="39"/>
      <c r="W1288" s="39"/>
      <c r="X1288" s="39"/>
      <c r="Y1288" s="39"/>
      <c r="AD1288" s="191"/>
      <c r="AE1288" s="191"/>
      <c r="AF1288" s="260"/>
      <c r="AG1288" s="191"/>
      <c r="AH1288" s="191"/>
      <c r="AI1288" s="260"/>
      <c r="AR1288" s="68"/>
      <c r="AS1288" s="68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5"/>
      <c r="BL1288" s="95"/>
      <c r="BM1288" s="95"/>
      <c r="BN1288" s="95"/>
      <c r="BO1288" s="95"/>
      <c r="BP1288" s="95"/>
      <c r="BQ1288" s="95"/>
      <c r="BR1288" s="95"/>
      <c r="BS1288" s="95"/>
      <c r="BT1288" s="95"/>
      <c r="BU1288" s="95"/>
      <c r="BV1288" s="95"/>
      <c r="BW1288" s="95"/>
      <c r="BX1288" s="95"/>
      <c r="BY1288" s="95"/>
      <c r="BZ1288" s="95"/>
      <c r="CD1288" s="95"/>
      <c r="CE1288" s="95"/>
      <c r="CF1288" s="95"/>
    </row>
    <row r="1289" spans="1:84" s="43" customFormat="1" x14ac:dyDescent="0.25">
      <c r="A1289" s="152"/>
      <c r="B1289" s="152"/>
      <c r="C1289" s="152"/>
      <c r="D1289" s="152"/>
      <c r="E1289" s="152"/>
      <c r="F1289" s="62"/>
      <c r="G1289" s="62"/>
      <c r="I1289" s="152"/>
      <c r="K1289" s="152"/>
      <c r="L1289" s="152"/>
      <c r="M1289" s="152"/>
      <c r="N1289" s="152"/>
      <c r="O1289" s="63"/>
      <c r="P1289" s="152"/>
      <c r="Q1289" s="152"/>
      <c r="S1289" s="205"/>
      <c r="T1289" s="205"/>
      <c r="U1289" s="205"/>
      <c r="V1289" s="39"/>
      <c r="W1289" s="39"/>
      <c r="X1289" s="39"/>
      <c r="Y1289" s="39"/>
      <c r="AD1289" s="191"/>
      <c r="AE1289" s="191"/>
      <c r="AF1289" s="260"/>
      <c r="AG1289" s="191"/>
      <c r="AH1289" s="191"/>
      <c r="AI1289" s="260"/>
      <c r="AR1289" s="68"/>
      <c r="AS1289" s="68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5"/>
      <c r="BL1289" s="95"/>
      <c r="BM1289" s="95"/>
      <c r="BN1289" s="95"/>
      <c r="BO1289" s="95"/>
      <c r="BP1289" s="95"/>
      <c r="BQ1289" s="95"/>
      <c r="BR1289" s="95"/>
      <c r="BS1289" s="95"/>
      <c r="BT1289" s="95"/>
      <c r="BU1289" s="95"/>
      <c r="BV1289" s="95"/>
      <c r="BW1289" s="95"/>
      <c r="BX1289" s="95"/>
      <c r="BY1289" s="95"/>
      <c r="BZ1289" s="95"/>
      <c r="CD1289" s="95"/>
      <c r="CE1289" s="95"/>
      <c r="CF1289" s="95"/>
    </row>
    <row r="1290" spans="1:84" s="43" customFormat="1" x14ac:dyDescent="0.25">
      <c r="A1290" s="152"/>
      <c r="B1290" s="152"/>
      <c r="C1290" s="152"/>
      <c r="D1290" s="152"/>
      <c r="E1290" s="152"/>
      <c r="F1290" s="62"/>
      <c r="G1290" s="62"/>
      <c r="I1290" s="152"/>
      <c r="K1290" s="152"/>
      <c r="L1290" s="152"/>
      <c r="M1290" s="152"/>
      <c r="N1290" s="152"/>
      <c r="O1290" s="63"/>
      <c r="P1290" s="152"/>
      <c r="Q1290" s="152"/>
      <c r="S1290" s="205"/>
      <c r="T1290" s="205"/>
      <c r="U1290" s="205"/>
      <c r="V1290" s="39"/>
      <c r="W1290" s="39"/>
      <c r="X1290" s="39"/>
      <c r="Y1290" s="39"/>
      <c r="AD1290" s="191"/>
      <c r="AE1290" s="191"/>
      <c r="AF1290" s="260"/>
      <c r="AG1290" s="191"/>
      <c r="AH1290" s="191"/>
      <c r="AI1290" s="260"/>
      <c r="AR1290" s="68"/>
      <c r="AS1290" s="68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5"/>
      <c r="BL1290" s="95"/>
      <c r="BM1290" s="95"/>
      <c r="BN1290" s="95"/>
      <c r="BO1290" s="95"/>
      <c r="BP1290" s="95"/>
      <c r="BQ1290" s="95"/>
      <c r="BR1290" s="95"/>
      <c r="BS1290" s="95"/>
      <c r="BT1290" s="95"/>
      <c r="BU1290" s="95"/>
      <c r="BV1290" s="95"/>
      <c r="BW1290" s="95"/>
      <c r="BX1290" s="95"/>
      <c r="BY1290" s="95"/>
      <c r="BZ1290" s="95"/>
      <c r="CD1290" s="95"/>
      <c r="CE1290" s="95"/>
      <c r="CF1290" s="95"/>
    </row>
    <row r="1291" spans="1:84" s="43" customFormat="1" x14ac:dyDescent="0.25">
      <c r="A1291" s="152"/>
      <c r="B1291" s="152"/>
      <c r="C1291" s="152"/>
      <c r="D1291" s="152"/>
      <c r="E1291" s="152"/>
      <c r="F1291" s="62"/>
      <c r="G1291" s="62"/>
      <c r="I1291" s="152"/>
      <c r="K1291" s="152"/>
      <c r="L1291" s="152"/>
      <c r="M1291" s="152"/>
      <c r="N1291" s="152"/>
      <c r="O1291" s="63"/>
      <c r="P1291" s="152"/>
      <c r="Q1291" s="152"/>
      <c r="S1291" s="205"/>
      <c r="T1291" s="205"/>
      <c r="U1291" s="205"/>
      <c r="V1291" s="39"/>
      <c r="W1291" s="39"/>
      <c r="X1291" s="39"/>
      <c r="Y1291" s="39"/>
      <c r="AD1291" s="191"/>
      <c r="AE1291" s="191"/>
      <c r="AF1291" s="260"/>
      <c r="AG1291" s="191"/>
      <c r="AH1291" s="191"/>
      <c r="AI1291" s="260"/>
      <c r="AR1291" s="68"/>
      <c r="AS1291" s="68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5"/>
      <c r="BL1291" s="95"/>
      <c r="BM1291" s="95"/>
      <c r="BN1291" s="95"/>
      <c r="BO1291" s="95"/>
      <c r="BP1291" s="95"/>
      <c r="BQ1291" s="95"/>
      <c r="BR1291" s="95"/>
      <c r="BS1291" s="95"/>
      <c r="BT1291" s="95"/>
      <c r="BU1291" s="95"/>
      <c r="BV1291" s="95"/>
      <c r="BW1291" s="95"/>
      <c r="BX1291" s="95"/>
      <c r="BY1291" s="95"/>
      <c r="BZ1291" s="95"/>
      <c r="CD1291" s="95"/>
      <c r="CE1291" s="95"/>
      <c r="CF1291" s="95"/>
    </row>
    <row r="1292" spans="1:84" s="43" customFormat="1" x14ac:dyDescent="0.25">
      <c r="A1292" s="152"/>
      <c r="B1292" s="152"/>
      <c r="C1292" s="152"/>
      <c r="D1292" s="152"/>
      <c r="E1292" s="152"/>
      <c r="F1292" s="62"/>
      <c r="G1292" s="62"/>
      <c r="I1292" s="152"/>
      <c r="K1292" s="152"/>
      <c r="L1292" s="152"/>
      <c r="M1292" s="152"/>
      <c r="N1292" s="152"/>
      <c r="O1292" s="63"/>
      <c r="P1292" s="152"/>
      <c r="Q1292" s="152"/>
      <c r="S1292" s="205"/>
      <c r="T1292" s="205"/>
      <c r="U1292" s="205"/>
      <c r="V1292" s="39"/>
      <c r="W1292" s="39"/>
      <c r="X1292" s="39"/>
      <c r="Y1292" s="39"/>
      <c r="AD1292" s="191"/>
      <c r="AE1292" s="191"/>
      <c r="AF1292" s="260"/>
      <c r="AG1292" s="191"/>
      <c r="AH1292" s="191"/>
      <c r="AI1292" s="260"/>
      <c r="AR1292" s="68"/>
      <c r="AS1292" s="68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5"/>
      <c r="BL1292" s="95"/>
      <c r="BM1292" s="95"/>
      <c r="BN1292" s="95"/>
      <c r="BO1292" s="95"/>
      <c r="BP1292" s="95"/>
      <c r="BQ1292" s="95"/>
      <c r="BR1292" s="95"/>
      <c r="BS1292" s="95"/>
      <c r="BT1292" s="95"/>
      <c r="BU1292" s="95"/>
      <c r="BV1292" s="95"/>
      <c r="BW1292" s="95"/>
      <c r="BX1292" s="95"/>
      <c r="BY1292" s="95"/>
      <c r="BZ1292" s="95"/>
      <c r="CD1292" s="95"/>
      <c r="CE1292" s="95"/>
      <c r="CF1292" s="95"/>
    </row>
    <row r="1293" spans="1:84" s="43" customFormat="1" x14ac:dyDescent="0.25">
      <c r="A1293" s="152"/>
      <c r="B1293" s="152"/>
      <c r="C1293" s="152"/>
      <c r="D1293" s="152"/>
      <c r="E1293" s="152"/>
      <c r="F1293" s="62"/>
      <c r="G1293" s="62"/>
      <c r="I1293" s="152"/>
      <c r="K1293" s="152"/>
      <c r="L1293" s="152"/>
      <c r="M1293" s="152"/>
      <c r="N1293" s="152"/>
      <c r="O1293" s="63"/>
      <c r="P1293" s="152"/>
      <c r="Q1293" s="152"/>
      <c r="S1293" s="205"/>
      <c r="T1293" s="205"/>
      <c r="U1293" s="205"/>
      <c r="V1293" s="39"/>
      <c r="W1293" s="39"/>
      <c r="X1293" s="39"/>
      <c r="Y1293" s="39"/>
      <c r="AD1293" s="191"/>
      <c r="AE1293" s="191"/>
      <c r="AF1293" s="260"/>
      <c r="AG1293" s="191"/>
      <c r="AH1293" s="191"/>
      <c r="AI1293" s="260"/>
      <c r="AR1293" s="68"/>
      <c r="AS1293" s="68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5"/>
      <c r="BL1293" s="95"/>
      <c r="BM1293" s="95"/>
      <c r="BN1293" s="95"/>
      <c r="BO1293" s="95"/>
      <c r="BP1293" s="95"/>
      <c r="BQ1293" s="95"/>
      <c r="BR1293" s="95"/>
      <c r="BS1293" s="95"/>
      <c r="BT1293" s="95"/>
      <c r="BU1293" s="95"/>
      <c r="BV1293" s="95"/>
      <c r="BW1293" s="95"/>
      <c r="BX1293" s="95"/>
      <c r="BY1293" s="95"/>
      <c r="BZ1293" s="95"/>
      <c r="CD1293" s="95"/>
      <c r="CE1293" s="95"/>
      <c r="CF1293" s="95"/>
    </row>
    <row r="1294" spans="1:84" s="43" customFormat="1" x14ac:dyDescent="0.25">
      <c r="A1294" s="152"/>
      <c r="B1294" s="152"/>
      <c r="C1294" s="152"/>
      <c r="D1294" s="152"/>
      <c r="E1294" s="152"/>
      <c r="F1294" s="62"/>
      <c r="G1294" s="62"/>
      <c r="I1294" s="152"/>
      <c r="K1294" s="152"/>
      <c r="L1294" s="152"/>
      <c r="M1294" s="152"/>
      <c r="N1294" s="152"/>
      <c r="O1294" s="63"/>
      <c r="P1294" s="152"/>
      <c r="Q1294" s="152"/>
      <c r="S1294" s="205"/>
      <c r="T1294" s="205"/>
      <c r="U1294" s="205"/>
      <c r="V1294" s="39"/>
      <c r="W1294" s="39"/>
      <c r="X1294" s="39"/>
      <c r="Y1294" s="39"/>
      <c r="AD1294" s="191"/>
      <c r="AE1294" s="191"/>
      <c r="AF1294" s="260"/>
      <c r="AG1294" s="191"/>
      <c r="AH1294" s="191"/>
      <c r="AI1294" s="260"/>
      <c r="AR1294" s="68"/>
      <c r="AS1294" s="68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5"/>
      <c r="BL1294" s="95"/>
      <c r="BM1294" s="95"/>
      <c r="BN1294" s="95"/>
      <c r="BO1294" s="95"/>
      <c r="BP1294" s="95"/>
      <c r="BQ1294" s="95"/>
      <c r="BR1294" s="95"/>
      <c r="BS1294" s="95"/>
      <c r="BT1294" s="95"/>
      <c r="BU1294" s="95"/>
      <c r="BV1294" s="95"/>
      <c r="BW1294" s="95"/>
      <c r="BX1294" s="95"/>
      <c r="BY1294" s="95"/>
      <c r="BZ1294" s="95"/>
      <c r="CD1294" s="95"/>
      <c r="CE1294" s="95"/>
      <c r="CF1294" s="95"/>
    </row>
    <row r="1295" spans="1:84" s="43" customFormat="1" x14ac:dyDescent="0.25">
      <c r="A1295" s="152"/>
      <c r="B1295" s="152"/>
      <c r="C1295" s="152"/>
      <c r="D1295" s="152"/>
      <c r="E1295" s="152"/>
      <c r="F1295" s="62"/>
      <c r="G1295" s="62"/>
      <c r="I1295" s="152"/>
      <c r="K1295" s="152"/>
      <c r="L1295" s="152"/>
      <c r="M1295" s="152"/>
      <c r="N1295" s="152"/>
      <c r="O1295" s="63"/>
      <c r="P1295" s="152"/>
      <c r="Q1295" s="152"/>
      <c r="S1295" s="205"/>
      <c r="T1295" s="205"/>
      <c r="U1295" s="205"/>
      <c r="V1295" s="39"/>
      <c r="W1295" s="39"/>
      <c r="X1295" s="39"/>
      <c r="Y1295" s="39"/>
      <c r="AD1295" s="191"/>
      <c r="AE1295" s="191"/>
      <c r="AF1295" s="260"/>
      <c r="AG1295" s="191"/>
      <c r="AH1295" s="191"/>
      <c r="AI1295" s="260"/>
      <c r="AR1295" s="68"/>
      <c r="AS1295" s="68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5"/>
      <c r="BL1295" s="95"/>
      <c r="BM1295" s="95"/>
      <c r="BN1295" s="95"/>
      <c r="BO1295" s="95"/>
      <c r="BP1295" s="95"/>
      <c r="BQ1295" s="95"/>
      <c r="BR1295" s="95"/>
      <c r="BS1295" s="95"/>
      <c r="BT1295" s="95"/>
      <c r="BU1295" s="95"/>
      <c r="BV1295" s="95"/>
      <c r="BW1295" s="95"/>
      <c r="BX1295" s="95"/>
      <c r="BY1295" s="95"/>
      <c r="BZ1295" s="95"/>
      <c r="CD1295" s="95"/>
      <c r="CE1295" s="95"/>
      <c r="CF1295" s="95"/>
    </row>
    <row r="1296" spans="1:84" s="43" customFormat="1" x14ac:dyDescent="0.25">
      <c r="A1296" s="152"/>
      <c r="B1296" s="152"/>
      <c r="C1296" s="152"/>
      <c r="D1296" s="152"/>
      <c r="E1296" s="152"/>
      <c r="F1296" s="62"/>
      <c r="G1296" s="62"/>
      <c r="I1296" s="152"/>
      <c r="K1296" s="152"/>
      <c r="L1296" s="152"/>
      <c r="M1296" s="152"/>
      <c r="N1296" s="152"/>
      <c r="O1296" s="63"/>
      <c r="P1296" s="152"/>
      <c r="Q1296" s="152"/>
      <c r="S1296" s="205"/>
      <c r="T1296" s="205"/>
      <c r="U1296" s="205"/>
      <c r="V1296" s="39"/>
      <c r="W1296" s="39"/>
      <c r="X1296" s="39"/>
      <c r="Y1296" s="39"/>
      <c r="AD1296" s="191"/>
      <c r="AE1296" s="191"/>
      <c r="AF1296" s="260"/>
      <c r="AG1296" s="191"/>
      <c r="AH1296" s="191"/>
      <c r="AI1296" s="260"/>
      <c r="AR1296" s="68"/>
      <c r="AS1296" s="68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5"/>
      <c r="BL1296" s="95"/>
      <c r="BM1296" s="95"/>
      <c r="BN1296" s="95"/>
      <c r="BO1296" s="95"/>
      <c r="BP1296" s="95"/>
      <c r="BQ1296" s="95"/>
      <c r="BR1296" s="95"/>
      <c r="BS1296" s="95"/>
      <c r="BT1296" s="95"/>
      <c r="BU1296" s="95"/>
      <c r="BV1296" s="95"/>
      <c r="BW1296" s="95"/>
      <c r="BX1296" s="95"/>
      <c r="BY1296" s="95"/>
      <c r="BZ1296" s="95"/>
      <c r="CD1296" s="95"/>
      <c r="CE1296" s="95"/>
      <c r="CF1296" s="95"/>
    </row>
    <row r="1297" spans="1:84" s="43" customFormat="1" x14ac:dyDescent="0.25">
      <c r="A1297" s="152"/>
      <c r="B1297" s="152"/>
      <c r="C1297" s="152"/>
      <c r="D1297" s="152"/>
      <c r="E1297" s="152"/>
      <c r="F1297" s="62"/>
      <c r="G1297" s="62"/>
      <c r="I1297" s="152"/>
      <c r="K1297" s="152"/>
      <c r="L1297" s="152"/>
      <c r="M1297" s="152"/>
      <c r="N1297" s="152"/>
      <c r="O1297" s="63"/>
      <c r="P1297" s="152"/>
      <c r="Q1297" s="152"/>
      <c r="S1297" s="205"/>
      <c r="T1297" s="205"/>
      <c r="U1297" s="205"/>
      <c r="V1297" s="39"/>
      <c r="W1297" s="39"/>
      <c r="X1297" s="39"/>
      <c r="Y1297" s="39"/>
      <c r="AD1297" s="191"/>
      <c r="AE1297" s="191"/>
      <c r="AF1297" s="260"/>
      <c r="AG1297" s="191"/>
      <c r="AH1297" s="191"/>
      <c r="AI1297" s="260"/>
      <c r="AR1297" s="68"/>
      <c r="AS1297" s="68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5"/>
      <c r="BL1297" s="95"/>
      <c r="BM1297" s="95"/>
      <c r="BN1297" s="95"/>
      <c r="BO1297" s="95"/>
      <c r="BP1297" s="95"/>
      <c r="BQ1297" s="95"/>
      <c r="BR1297" s="95"/>
      <c r="BS1297" s="95"/>
      <c r="BT1297" s="95"/>
      <c r="BU1297" s="95"/>
      <c r="BV1297" s="95"/>
      <c r="BW1297" s="95"/>
      <c r="BX1297" s="95"/>
      <c r="BY1297" s="95"/>
      <c r="BZ1297" s="95"/>
      <c r="CD1297" s="95"/>
      <c r="CE1297" s="95"/>
      <c r="CF1297" s="95"/>
    </row>
    <row r="1298" spans="1:84" s="43" customFormat="1" x14ac:dyDescent="0.25">
      <c r="A1298" s="152"/>
      <c r="B1298" s="152"/>
      <c r="C1298" s="152"/>
      <c r="D1298" s="152"/>
      <c r="E1298" s="152"/>
      <c r="F1298" s="62"/>
      <c r="G1298" s="62"/>
      <c r="I1298" s="152"/>
      <c r="K1298" s="152"/>
      <c r="L1298" s="152"/>
      <c r="M1298" s="152"/>
      <c r="N1298" s="152"/>
      <c r="O1298" s="63"/>
      <c r="P1298" s="152"/>
      <c r="Q1298" s="152"/>
      <c r="S1298" s="205"/>
      <c r="T1298" s="205"/>
      <c r="U1298" s="205"/>
      <c r="V1298" s="39"/>
      <c r="W1298" s="39"/>
      <c r="X1298" s="39"/>
      <c r="Y1298" s="39"/>
      <c r="AD1298" s="191"/>
      <c r="AE1298" s="191"/>
      <c r="AF1298" s="260"/>
      <c r="AG1298" s="191"/>
      <c r="AH1298" s="191"/>
      <c r="AI1298" s="260"/>
      <c r="AR1298" s="68"/>
      <c r="AS1298" s="68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5"/>
      <c r="BL1298" s="95"/>
      <c r="BM1298" s="95"/>
      <c r="BN1298" s="95"/>
      <c r="BO1298" s="95"/>
      <c r="BP1298" s="95"/>
      <c r="BQ1298" s="95"/>
      <c r="BR1298" s="95"/>
      <c r="BS1298" s="95"/>
      <c r="BT1298" s="95"/>
      <c r="BU1298" s="95"/>
      <c r="BV1298" s="95"/>
      <c r="BW1298" s="95"/>
      <c r="BX1298" s="95"/>
      <c r="BY1298" s="95"/>
      <c r="BZ1298" s="95"/>
      <c r="CD1298" s="95"/>
      <c r="CE1298" s="95"/>
      <c r="CF1298" s="95"/>
    </row>
    <row r="1299" spans="1:84" s="43" customFormat="1" x14ac:dyDescent="0.25">
      <c r="A1299" s="152"/>
      <c r="B1299" s="152"/>
      <c r="C1299" s="152"/>
      <c r="D1299" s="152"/>
      <c r="E1299" s="152"/>
      <c r="F1299" s="62"/>
      <c r="G1299" s="62"/>
      <c r="I1299" s="152"/>
      <c r="K1299" s="152"/>
      <c r="L1299" s="152"/>
      <c r="M1299" s="152"/>
      <c r="N1299" s="152"/>
      <c r="O1299" s="63"/>
      <c r="P1299" s="152"/>
      <c r="Q1299" s="152"/>
      <c r="S1299" s="205"/>
      <c r="T1299" s="205"/>
      <c r="U1299" s="205"/>
      <c r="V1299" s="39"/>
      <c r="W1299" s="39"/>
      <c r="X1299" s="39"/>
      <c r="Y1299" s="39"/>
      <c r="AD1299" s="191"/>
      <c r="AE1299" s="191"/>
      <c r="AF1299" s="260"/>
      <c r="AG1299" s="191"/>
      <c r="AH1299" s="191"/>
      <c r="AI1299" s="260"/>
      <c r="AR1299" s="68"/>
      <c r="AS1299" s="68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5"/>
      <c r="BL1299" s="95"/>
      <c r="BM1299" s="95"/>
      <c r="BN1299" s="95"/>
      <c r="BO1299" s="95"/>
      <c r="BP1299" s="95"/>
      <c r="BQ1299" s="95"/>
      <c r="BR1299" s="95"/>
      <c r="BS1299" s="95"/>
      <c r="BT1299" s="95"/>
      <c r="BU1299" s="95"/>
      <c r="BV1299" s="95"/>
      <c r="BW1299" s="95"/>
      <c r="BX1299" s="95"/>
      <c r="BY1299" s="95"/>
      <c r="BZ1299" s="95"/>
      <c r="CD1299" s="95"/>
      <c r="CE1299" s="95"/>
      <c r="CF1299" s="95"/>
    </row>
    <row r="1300" spans="1:84" s="43" customFormat="1" x14ac:dyDescent="0.25">
      <c r="A1300" s="152"/>
      <c r="B1300" s="152"/>
      <c r="C1300" s="152"/>
      <c r="D1300" s="152"/>
      <c r="E1300" s="152"/>
      <c r="F1300" s="62"/>
      <c r="G1300" s="62"/>
      <c r="I1300" s="152"/>
      <c r="K1300" s="152"/>
      <c r="L1300" s="152"/>
      <c r="M1300" s="152"/>
      <c r="N1300" s="152"/>
      <c r="O1300" s="63"/>
      <c r="P1300" s="152"/>
      <c r="Q1300" s="152"/>
      <c r="S1300" s="205"/>
      <c r="T1300" s="205"/>
      <c r="U1300" s="205"/>
      <c r="V1300" s="39"/>
      <c r="W1300" s="39"/>
      <c r="X1300" s="39"/>
      <c r="Y1300" s="39"/>
      <c r="AD1300" s="191"/>
      <c r="AE1300" s="191"/>
      <c r="AF1300" s="260"/>
      <c r="AG1300" s="191"/>
      <c r="AH1300" s="191"/>
      <c r="AI1300" s="260"/>
      <c r="AR1300" s="68"/>
      <c r="AS1300" s="68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5"/>
      <c r="BL1300" s="95"/>
      <c r="BM1300" s="95"/>
      <c r="BN1300" s="95"/>
      <c r="BO1300" s="95"/>
      <c r="BP1300" s="95"/>
      <c r="BQ1300" s="95"/>
      <c r="BR1300" s="95"/>
      <c r="BS1300" s="95"/>
      <c r="BT1300" s="95"/>
      <c r="BU1300" s="95"/>
      <c r="BV1300" s="95"/>
      <c r="BW1300" s="95"/>
      <c r="BX1300" s="95"/>
      <c r="BY1300" s="95"/>
      <c r="BZ1300" s="95"/>
      <c r="CD1300" s="95"/>
      <c r="CE1300" s="95"/>
      <c r="CF1300" s="95"/>
    </row>
    <row r="1301" spans="1:84" s="43" customFormat="1" x14ac:dyDescent="0.25">
      <c r="A1301" s="152"/>
      <c r="B1301" s="152"/>
      <c r="C1301" s="152"/>
      <c r="D1301" s="152"/>
      <c r="E1301" s="152"/>
      <c r="F1301" s="62"/>
      <c r="G1301" s="62"/>
      <c r="I1301" s="152"/>
      <c r="K1301" s="152"/>
      <c r="L1301" s="152"/>
      <c r="M1301" s="152"/>
      <c r="N1301" s="152"/>
      <c r="O1301" s="63"/>
      <c r="P1301" s="152"/>
      <c r="Q1301" s="152"/>
      <c r="S1301" s="205"/>
      <c r="T1301" s="205"/>
      <c r="U1301" s="205"/>
      <c r="V1301" s="39"/>
      <c r="W1301" s="39"/>
      <c r="X1301" s="39"/>
      <c r="Y1301" s="39"/>
      <c r="AD1301" s="191"/>
      <c r="AE1301" s="191"/>
      <c r="AF1301" s="260"/>
      <c r="AG1301" s="191"/>
      <c r="AH1301" s="191"/>
      <c r="AI1301" s="260"/>
      <c r="AR1301" s="68"/>
      <c r="AS1301" s="68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5"/>
      <c r="BL1301" s="95"/>
      <c r="BM1301" s="95"/>
      <c r="BN1301" s="95"/>
      <c r="BO1301" s="95"/>
      <c r="BP1301" s="95"/>
      <c r="BQ1301" s="95"/>
      <c r="BR1301" s="95"/>
      <c r="BS1301" s="95"/>
      <c r="BT1301" s="95"/>
      <c r="BU1301" s="95"/>
      <c r="BV1301" s="95"/>
      <c r="BW1301" s="95"/>
      <c r="BX1301" s="95"/>
      <c r="BY1301" s="95"/>
      <c r="BZ1301" s="95"/>
      <c r="CD1301" s="95"/>
      <c r="CE1301" s="95"/>
      <c r="CF1301" s="95"/>
    </row>
    <row r="1302" spans="1:84" s="43" customFormat="1" x14ac:dyDescent="0.25">
      <c r="A1302" s="152"/>
      <c r="B1302" s="152"/>
      <c r="C1302" s="152"/>
      <c r="D1302" s="152"/>
      <c r="E1302" s="152"/>
      <c r="F1302" s="62"/>
      <c r="G1302" s="62"/>
      <c r="I1302" s="152"/>
      <c r="K1302" s="152"/>
      <c r="L1302" s="152"/>
      <c r="M1302" s="152"/>
      <c r="N1302" s="152"/>
      <c r="O1302" s="63"/>
      <c r="P1302" s="152"/>
      <c r="Q1302" s="152"/>
      <c r="S1302" s="205"/>
      <c r="T1302" s="205"/>
      <c r="U1302" s="205"/>
      <c r="V1302" s="39"/>
      <c r="W1302" s="39"/>
      <c r="X1302" s="39"/>
      <c r="Y1302" s="39"/>
      <c r="AD1302" s="191"/>
      <c r="AE1302" s="191"/>
      <c r="AF1302" s="260"/>
      <c r="AG1302" s="191"/>
      <c r="AH1302" s="191"/>
      <c r="AI1302" s="260"/>
      <c r="AR1302" s="68"/>
      <c r="AS1302" s="68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5"/>
      <c r="BL1302" s="95"/>
      <c r="BM1302" s="95"/>
      <c r="BN1302" s="95"/>
      <c r="BO1302" s="95"/>
      <c r="BP1302" s="95"/>
      <c r="BQ1302" s="95"/>
      <c r="BR1302" s="95"/>
      <c r="BS1302" s="95"/>
      <c r="BT1302" s="95"/>
      <c r="BU1302" s="95"/>
      <c r="BV1302" s="95"/>
      <c r="BW1302" s="95"/>
      <c r="BX1302" s="95"/>
      <c r="BY1302" s="95"/>
      <c r="BZ1302" s="95"/>
      <c r="CD1302" s="95"/>
      <c r="CE1302" s="95"/>
      <c r="CF1302" s="95"/>
    </row>
    <row r="1303" spans="1:84" s="43" customFormat="1" x14ac:dyDescent="0.25">
      <c r="A1303" s="152"/>
      <c r="B1303" s="152"/>
      <c r="C1303" s="152"/>
      <c r="D1303" s="152"/>
      <c r="E1303" s="152"/>
      <c r="F1303" s="62"/>
      <c r="G1303" s="62"/>
      <c r="I1303" s="152"/>
      <c r="K1303" s="152"/>
      <c r="L1303" s="152"/>
      <c r="M1303" s="152"/>
      <c r="N1303" s="152"/>
      <c r="O1303" s="63"/>
      <c r="P1303" s="152"/>
      <c r="Q1303" s="152"/>
      <c r="S1303" s="205"/>
      <c r="T1303" s="205"/>
      <c r="U1303" s="205"/>
      <c r="V1303" s="39"/>
      <c r="W1303" s="39"/>
      <c r="X1303" s="39"/>
      <c r="Y1303" s="39"/>
      <c r="AD1303" s="191"/>
      <c r="AE1303" s="191"/>
      <c r="AF1303" s="260"/>
      <c r="AG1303" s="191"/>
      <c r="AH1303" s="191"/>
      <c r="AI1303" s="260"/>
      <c r="AR1303" s="68"/>
      <c r="AS1303" s="68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5"/>
      <c r="BL1303" s="95"/>
      <c r="BM1303" s="95"/>
      <c r="BN1303" s="95"/>
      <c r="BO1303" s="95"/>
      <c r="BP1303" s="95"/>
      <c r="BQ1303" s="95"/>
      <c r="BR1303" s="95"/>
      <c r="BS1303" s="95"/>
      <c r="BT1303" s="95"/>
      <c r="BU1303" s="95"/>
      <c r="BV1303" s="95"/>
      <c r="BW1303" s="95"/>
      <c r="BX1303" s="95"/>
      <c r="BY1303" s="95"/>
      <c r="BZ1303" s="95"/>
      <c r="CD1303" s="95"/>
      <c r="CE1303" s="95"/>
      <c r="CF1303" s="95"/>
    </row>
    <row r="1304" spans="1:84" s="43" customFormat="1" x14ac:dyDescent="0.25">
      <c r="A1304" s="152"/>
      <c r="B1304" s="152"/>
      <c r="C1304" s="152"/>
      <c r="D1304" s="152"/>
      <c r="E1304" s="152"/>
      <c r="F1304" s="62"/>
      <c r="G1304" s="62"/>
      <c r="I1304" s="152"/>
      <c r="K1304" s="152"/>
      <c r="L1304" s="152"/>
      <c r="M1304" s="152"/>
      <c r="N1304" s="152"/>
      <c r="O1304" s="63"/>
      <c r="P1304" s="152"/>
      <c r="Q1304" s="152"/>
      <c r="S1304" s="205"/>
      <c r="T1304" s="205"/>
      <c r="U1304" s="205"/>
      <c r="V1304" s="39"/>
      <c r="W1304" s="39"/>
      <c r="X1304" s="39"/>
      <c r="Y1304" s="39"/>
      <c r="AD1304" s="191"/>
      <c r="AE1304" s="191"/>
      <c r="AF1304" s="260"/>
      <c r="AG1304" s="191"/>
      <c r="AH1304" s="191"/>
      <c r="AI1304" s="260"/>
      <c r="AR1304" s="68"/>
      <c r="AS1304" s="68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5"/>
      <c r="BL1304" s="95"/>
      <c r="BM1304" s="95"/>
      <c r="BN1304" s="95"/>
      <c r="BO1304" s="95"/>
      <c r="BP1304" s="95"/>
      <c r="BQ1304" s="95"/>
      <c r="BR1304" s="95"/>
      <c r="BS1304" s="95"/>
      <c r="BT1304" s="95"/>
      <c r="BU1304" s="95"/>
      <c r="BV1304" s="95"/>
      <c r="BW1304" s="95"/>
      <c r="BX1304" s="95"/>
      <c r="BY1304" s="95"/>
      <c r="BZ1304" s="95"/>
      <c r="CD1304" s="95"/>
      <c r="CE1304" s="95"/>
      <c r="CF1304" s="95"/>
    </row>
    <row r="1305" spans="1:84" s="43" customFormat="1" x14ac:dyDescent="0.25">
      <c r="A1305" s="152"/>
      <c r="B1305" s="152"/>
      <c r="C1305" s="152"/>
      <c r="D1305" s="152"/>
      <c r="E1305" s="152"/>
      <c r="F1305" s="62"/>
      <c r="G1305" s="62"/>
      <c r="I1305" s="152"/>
      <c r="K1305" s="152"/>
      <c r="L1305" s="152"/>
      <c r="M1305" s="152"/>
      <c r="N1305" s="152"/>
      <c r="O1305" s="63"/>
      <c r="P1305" s="152"/>
      <c r="Q1305" s="152"/>
      <c r="S1305" s="205"/>
      <c r="T1305" s="205"/>
      <c r="U1305" s="205"/>
      <c r="V1305" s="39"/>
      <c r="W1305" s="39"/>
      <c r="X1305" s="39"/>
      <c r="Y1305" s="39"/>
      <c r="AD1305" s="191"/>
      <c r="AE1305" s="191"/>
      <c r="AF1305" s="260"/>
      <c r="AG1305" s="191"/>
      <c r="AH1305" s="191"/>
      <c r="AI1305" s="260"/>
      <c r="AR1305" s="68"/>
      <c r="AS1305" s="68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5"/>
      <c r="BL1305" s="95"/>
      <c r="BM1305" s="95"/>
      <c r="BN1305" s="95"/>
      <c r="BO1305" s="95"/>
      <c r="BP1305" s="95"/>
      <c r="BQ1305" s="95"/>
      <c r="BR1305" s="95"/>
      <c r="BS1305" s="95"/>
      <c r="BT1305" s="95"/>
      <c r="BU1305" s="95"/>
      <c r="BV1305" s="95"/>
      <c r="BW1305" s="95"/>
      <c r="BX1305" s="95"/>
      <c r="BY1305" s="95"/>
      <c r="BZ1305" s="95"/>
      <c r="CD1305" s="95"/>
      <c r="CE1305" s="95"/>
      <c r="CF1305" s="95"/>
    </row>
    <row r="1306" spans="1:84" s="43" customFormat="1" x14ac:dyDescent="0.25">
      <c r="A1306" s="152"/>
      <c r="B1306" s="152"/>
      <c r="C1306" s="152"/>
      <c r="D1306" s="152"/>
      <c r="E1306" s="152"/>
      <c r="F1306" s="62"/>
      <c r="G1306" s="62"/>
      <c r="I1306" s="152"/>
      <c r="K1306" s="152"/>
      <c r="L1306" s="152"/>
      <c r="M1306" s="152"/>
      <c r="N1306" s="152"/>
      <c r="O1306" s="63"/>
      <c r="P1306" s="152"/>
      <c r="Q1306" s="152"/>
      <c r="S1306" s="205"/>
      <c r="T1306" s="205"/>
      <c r="U1306" s="205"/>
      <c r="V1306" s="39"/>
      <c r="W1306" s="39"/>
      <c r="X1306" s="39"/>
      <c r="Y1306" s="39"/>
      <c r="AD1306" s="191"/>
      <c r="AE1306" s="191"/>
      <c r="AF1306" s="260"/>
      <c r="AG1306" s="191"/>
      <c r="AH1306" s="191"/>
      <c r="AI1306" s="260"/>
      <c r="AR1306" s="68"/>
      <c r="AS1306" s="68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5"/>
      <c r="BL1306" s="95"/>
      <c r="BM1306" s="95"/>
      <c r="BN1306" s="95"/>
      <c r="BO1306" s="95"/>
      <c r="BP1306" s="95"/>
      <c r="BQ1306" s="95"/>
      <c r="BR1306" s="95"/>
      <c r="BS1306" s="95"/>
      <c r="BT1306" s="95"/>
      <c r="BU1306" s="95"/>
      <c r="BV1306" s="95"/>
      <c r="BW1306" s="95"/>
      <c r="BX1306" s="95"/>
      <c r="BY1306" s="95"/>
      <c r="BZ1306" s="95"/>
      <c r="CD1306" s="95"/>
      <c r="CE1306" s="95"/>
      <c r="CF1306" s="95"/>
    </row>
    <row r="1307" spans="1:84" s="43" customFormat="1" x14ac:dyDescent="0.25">
      <c r="A1307" s="152"/>
      <c r="B1307" s="152"/>
      <c r="C1307" s="152"/>
      <c r="D1307" s="152"/>
      <c r="E1307" s="152"/>
      <c r="F1307" s="62"/>
      <c r="G1307" s="62"/>
      <c r="I1307" s="152"/>
      <c r="K1307" s="152"/>
      <c r="L1307" s="152"/>
      <c r="M1307" s="152"/>
      <c r="N1307" s="152"/>
      <c r="O1307" s="63"/>
      <c r="P1307" s="152"/>
      <c r="Q1307" s="152"/>
      <c r="S1307" s="205"/>
      <c r="T1307" s="205"/>
      <c r="U1307" s="205"/>
      <c r="V1307" s="39"/>
      <c r="W1307" s="39"/>
      <c r="X1307" s="39"/>
      <c r="Y1307" s="39"/>
      <c r="AD1307" s="191"/>
      <c r="AE1307" s="191"/>
      <c r="AF1307" s="260"/>
      <c r="AG1307" s="191"/>
      <c r="AH1307" s="191"/>
      <c r="AI1307" s="260"/>
      <c r="AR1307" s="68"/>
      <c r="AS1307" s="68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5"/>
      <c r="BL1307" s="95"/>
      <c r="BM1307" s="95"/>
      <c r="BN1307" s="95"/>
      <c r="BO1307" s="95"/>
      <c r="BP1307" s="95"/>
      <c r="BQ1307" s="95"/>
      <c r="BR1307" s="95"/>
      <c r="BS1307" s="95"/>
      <c r="BT1307" s="95"/>
      <c r="BU1307" s="95"/>
      <c r="BV1307" s="95"/>
      <c r="BW1307" s="95"/>
      <c r="BX1307" s="95"/>
      <c r="BY1307" s="95"/>
      <c r="BZ1307" s="95"/>
      <c r="CD1307" s="95"/>
      <c r="CE1307" s="95"/>
      <c r="CF1307" s="95"/>
    </row>
    <row r="1308" spans="1:84" s="43" customFormat="1" x14ac:dyDescent="0.25">
      <c r="A1308" s="152"/>
      <c r="B1308" s="152"/>
      <c r="C1308" s="152"/>
      <c r="D1308" s="152"/>
      <c r="E1308" s="152"/>
      <c r="F1308" s="62"/>
      <c r="G1308" s="62"/>
      <c r="I1308" s="152"/>
      <c r="K1308" s="152"/>
      <c r="L1308" s="152"/>
      <c r="M1308" s="152"/>
      <c r="N1308" s="152"/>
      <c r="O1308" s="63"/>
      <c r="P1308" s="152"/>
      <c r="Q1308" s="152"/>
      <c r="S1308" s="205"/>
      <c r="T1308" s="205"/>
      <c r="U1308" s="205"/>
      <c r="V1308" s="39"/>
      <c r="W1308" s="39"/>
      <c r="X1308" s="39"/>
      <c r="Y1308" s="39"/>
      <c r="AD1308" s="191"/>
      <c r="AE1308" s="191"/>
      <c r="AF1308" s="260"/>
      <c r="AG1308" s="191"/>
      <c r="AH1308" s="191"/>
      <c r="AI1308" s="260"/>
      <c r="AR1308" s="68"/>
      <c r="AS1308" s="68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5"/>
      <c r="BL1308" s="95"/>
      <c r="BM1308" s="95"/>
      <c r="BN1308" s="95"/>
      <c r="BO1308" s="95"/>
      <c r="BP1308" s="95"/>
      <c r="BQ1308" s="95"/>
      <c r="BR1308" s="95"/>
      <c r="BS1308" s="95"/>
      <c r="BT1308" s="95"/>
      <c r="BU1308" s="95"/>
      <c r="BV1308" s="95"/>
      <c r="BW1308" s="95"/>
      <c r="BX1308" s="95"/>
      <c r="BY1308" s="95"/>
      <c r="BZ1308" s="95"/>
      <c r="CD1308" s="95"/>
      <c r="CE1308" s="95"/>
      <c r="CF1308" s="95"/>
    </row>
    <row r="1309" spans="1:84" s="43" customFormat="1" x14ac:dyDescent="0.25">
      <c r="A1309" s="152"/>
      <c r="B1309" s="152"/>
      <c r="C1309" s="152"/>
      <c r="D1309" s="152"/>
      <c r="E1309" s="152"/>
      <c r="F1309" s="62"/>
      <c r="G1309" s="62"/>
      <c r="I1309" s="152"/>
      <c r="K1309" s="152"/>
      <c r="L1309" s="152"/>
      <c r="M1309" s="152"/>
      <c r="N1309" s="152"/>
      <c r="O1309" s="63"/>
      <c r="P1309" s="152"/>
      <c r="Q1309" s="152"/>
      <c r="S1309" s="205"/>
      <c r="T1309" s="205"/>
      <c r="U1309" s="205"/>
      <c r="V1309" s="39"/>
      <c r="W1309" s="39"/>
      <c r="X1309" s="39"/>
      <c r="Y1309" s="39"/>
      <c r="AD1309" s="191"/>
      <c r="AE1309" s="191"/>
      <c r="AF1309" s="260"/>
      <c r="AG1309" s="191"/>
      <c r="AH1309" s="191"/>
      <c r="AI1309" s="260"/>
      <c r="AR1309" s="68"/>
      <c r="AS1309" s="68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5"/>
      <c r="BL1309" s="95"/>
      <c r="BM1309" s="95"/>
      <c r="BN1309" s="95"/>
      <c r="BO1309" s="95"/>
      <c r="BP1309" s="95"/>
      <c r="BQ1309" s="95"/>
      <c r="BR1309" s="95"/>
      <c r="BS1309" s="95"/>
      <c r="BT1309" s="95"/>
      <c r="BU1309" s="95"/>
      <c r="BV1309" s="95"/>
      <c r="BW1309" s="95"/>
      <c r="BX1309" s="95"/>
      <c r="BY1309" s="95"/>
      <c r="BZ1309" s="95"/>
      <c r="CD1309" s="95"/>
      <c r="CE1309" s="95"/>
      <c r="CF1309" s="95"/>
    </row>
    <row r="1310" spans="1:84" s="43" customFormat="1" x14ac:dyDescent="0.25">
      <c r="A1310" s="152"/>
      <c r="B1310" s="152"/>
      <c r="C1310" s="152"/>
      <c r="D1310" s="152"/>
      <c r="E1310" s="152"/>
      <c r="F1310" s="62"/>
      <c r="G1310" s="62"/>
      <c r="I1310" s="152"/>
      <c r="K1310" s="152"/>
      <c r="L1310" s="152"/>
      <c r="M1310" s="152"/>
      <c r="N1310" s="152"/>
      <c r="O1310" s="63"/>
      <c r="P1310" s="152"/>
      <c r="Q1310" s="152"/>
      <c r="S1310" s="205"/>
      <c r="T1310" s="205"/>
      <c r="U1310" s="205"/>
      <c r="V1310" s="39"/>
      <c r="W1310" s="39"/>
      <c r="X1310" s="39"/>
      <c r="Y1310" s="39"/>
      <c r="AD1310" s="191"/>
      <c r="AE1310" s="191"/>
      <c r="AF1310" s="260"/>
      <c r="AG1310" s="191"/>
      <c r="AH1310" s="191"/>
      <c r="AI1310" s="260"/>
      <c r="AR1310" s="68"/>
      <c r="AS1310" s="68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5"/>
      <c r="BL1310" s="95"/>
      <c r="BM1310" s="95"/>
      <c r="BN1310" s="95"/>
      <c r="BO1310" s="95"/>
      <c r="BP1310" s="95"/>
      <c r="BQ1310" s="95"/>
      <c r="BR1310" s="95"/>
      <c r="BS1310" s="95"/>
      <c r="BT1310" s="95"/>
      <c r="BU1310" s="95"/>
      <c r="BV1310" s="95"/>
      <c r="BW1310" s="95"/>
      <c r="BX1310" s="95"/>
      <c r="BY1310" s="95"/>
      <c r="BZ1310" s="95"/>
      <c r="CD1310" s="95"/>
      <c r="CE1310" s="95"/>
      <c r="CF1310" s="95"/>
    </row>
    <row r="1311" spans="1:84" s="43" customFormat="1" x14ac:dyDescent="0.25">
      <c r="A1311" s="152"/>
      <c r="B1311" s="152"/>
      <c r="C1311" s="152"/>
      <c r="D1311" s="152"/>
      <c r="E1311" s="152"/>
      <c r="F1311" s="62"/>
      <c r="G1311" s="62"/>
      <c r="I1311" s="152"/>
      <c r="K1311" s="152"/>
      <c r="L1311" s="152"/>
      <c r="M1311" s="152"/>
      <c r="N1311" s="152"/>
      <c r="O1311" s="63"/>
      <c r="P1311" s="152"/>
      <c r="Q1311" s="152"/>
      <c r="S1311" s="205"/>
      <c r="T1311" s="205"/>
      <c r="U1311" s="205"/>
      <c r="V1311" s="39"/>
      <c r="W1311" s="39"/>
      <c r="X1311" s="39"/>
      <c r="Y1311" s="39"/>
      <c r="AD1311" s="191"/>
      <c r="AE1311" s="191"/>
      <c r="AF1311" s="260"/>
      <c r="AG1311" s="191"/>
      <c r="AH1311" s="191"/>
      <c r="AI1311" s="260"/>
      <c r="AR1311" s="68"/>
      <c r="AS1311" s="68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5"/>
      <c r="BL1311" s="95"/>
      <c r="BM1311" s="95"/>
      <c r="BN1311" s="95"/>
      <c r="BO1311" s="95"/>
      <c r="BP1311" s="95"/>
      <c r="BQ1311" s="95"/>
      <c r="BR1311" s="95"/>
      <c r="BS1311" s="95"/>
      <c r="BT1311" s="95"/>
      <c r="BU1311" s="95"/>
      <c r="BV1311" s="95"/>
      <c r="BW1311" s="95"/>
      <c r="BX1311" s="95"/>
      <c r="BY1311" s="95"/>
      <c r="BZ1311" s="95"/>
      <c r="CD1311" s="95"/>
      <c r="CE1311" s="95"/>
      <c r="CF1311" s="95"/>
    </row>
    <row r="1312" spans="1:84" s="43" customFormat="1" x14ac:dyDescent="0.25">
      <c r="A1312" s="152"/>
      <c r="B1312" s="152"/>
      <c r="C1312" s="152"/>
      <c r="D1312" s="152"/>
      <c r="E1312" s="152"/>
      <c r="F1312" s="62"/>
      <c r="G1312" s="62"/>
      <c r="I1312" s="152"/>
      <c r="K1312" s="152"/>
      <c r="L1312" s="152"/>
      <c r="M1312" s="152"/>
      <c r="N1312" s="152"/>
      <c r="O1312" s="63"/>
      <c r="P1312" s="152"/>
      <c r="Q1312" s="152"/>
      <c r="S1312" s="205"/>
      <c r="T1312" s="205"/>
      <c r="U1312" s="205"/>
      <c r="V1312" s="39"/>
      <c r="W1312" s="39"/>
      <c r="X1312" s="39"/>
      <c r="Y1312" s="39"/>
      <c r="AD1312" s="191"/>
      <c r="AE1312" s="191"/>
      <c r="AF1312" s="260"/>
      <c r="AG1312" s="191"/>
      <c r="AH1312" s="191"/>
      <c r="AI1312" s="260"/>
      <c r="AR1312" s="68"/>
      <c r="AS1312" s="68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5"/>
      <c r="BL1312" s="95"/>
      <c r="BM1312" s="95"/>
      <c r="BN1312" s="95"/>
      <c r="BO1312" s="95"/>
      <c r="BP1312" s="95"/>
      <c r="BQ1312" s="95"/>
      <c r="BR1312" s="95"/>
      <c r="BS1312" s="95"/>
      <c r="BT1312" s="95"/>
      <c r="BU1312" s="95"/>
      <c r="BV1312" s="95"/>
      <c r="BW1312" s="95"/>
      <c r="BX1312" s="95"/>
      <c r="BY1312" s="95"/>
      <c r="BZ1312" s="95"/>
      <c r="CD1312" s="95"/>
      <c r="CE1312" s="95"/>
      <c r="CF1312" s="95"/>
    </row>
    <row r="1313" spans="1:84" s="43" customFormat="1" x14ac:dyDescent="0.25">
      <c r="A1313" s="152"/>
      <c r="B1313" s="152"/>
      <c r="C1313" s="152"/>
      <c r="D1313" s="152"/>
      <c r="E1313" s="152"/>
      <c r="F1313" s="62"/>
      <c r="G1313" s="62"/>
      <c r="I1313" s="152"/>
      <c r="K1313" s="152"/>
      <c r="L1313" s="152"/>
      <c r="M1313" s="152"/>
      <c r="N1313" s="152"/>
      <c r="O1313" s="63"/>
      <c r="P1313" s="152"/>
      <c r="Q1313" s="152"/>
      <c r="S1313" s="205"/>
      <c r="T1313" s="205"/>
      <c r="U1313" s="205"/>
      <c r="V1313" s="39"/>
      <c r="W1313" s="39"/>
      <c r="X1313" s="39"/>
      <c r="Y1313" s="39"/>
      <c r="AD1313" s="191"/>
      <c r="AE1313" s="191"/>
      <c r="AF1313" s="260"/>
      <c r="AG1313" s="191"/>
      <c r="AH1313" s="191"/>
      <c r="AI1313" s="260"/>
      <c r="AR1313" s="68"/>
      <c r="AS1313" s="68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5"/>
      <c r="BL1313" s="95"/>
      <c r="BM1313" s="95"/>
      <c r="BN1313" s="95"/>
      <c r="BO1313" s="95"/>
      <c r="BP1313" s="95"/>
      <c r="BQ1313" s="95"/>
      <c r="BR1313" s="95"/>
      <c r="BS1313" s="95"/>
      <c r="BT1313" s="95"/>
      <c r="BU1313" s="95"/>
      <c r="BV1313" s="95"/>
      <c r="BW1313" s="95"/>
      <c r="BX1313" s="95"/>
      <c r="BY1313" s="95"/>
      <c r="BZ1313" s="95"/>
      <c r="CD1313" s="95"/>
      <c r="CE1313" s="95"/>
      <c r="CF1313" s="95"/>
    </row>
    <row r="1314" spans="1:84" s="43" customFormat="1" x14ac:dyDescent="0.25">
      <c r="A1314" s="152"/>
      <c r="B1314" s="152"/>
      <c r="C1314" s="152"/>
      <c r="D1314" s="152"/>
      <c r="E1314" s="152"/>
      <c r="F1314" s="62"/>
      <c r="G1314" s="62"/>
      <c r="I1314" s="152"/>
      <c r="K1314" s="152"/>
      <c r="L1314" s="152"/>
      <c r="M1314" s="152"/>
      <c r="N1314" s="152"/>
      <c r="O1314" s="63"/>
      <c r="P1314" s="152"/>
      <c r="Q1314" s="152"/>
      <c r="S1314" s="205"/>
      <c r="T1314" s="205"/>
      <c r="U1314" s="205"/>
      <c r="V1314" s="39"/>
      <c r="W1314" s="39"/>
      <c r="X1314" s="39"/>
      <c r="Y1314" s="39"/>
      <c r="AD1314" s="191"/>
      <c r="AE1314" s="191"/>
      <c r="AF1314" s="260"/>
      <c r="AG1314" s="191"/>
      <c r="AH1314" s="191"/>
      <c r="AI1314" s="260"/>
      <c r="AR1314" s="68"/>
      <c r="AS1314" s="68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5"/>
      <c r="BL1314" s="95"/>
      <c r="BM1314" s="95"/>
      <c r="BN1314" s="95"/>
      <c r="BO1314" s="95"/>
      <c r="BP1314" s="95"/>
      <c r="BQ1314" s="95"/>
      <c r="BR1314" s="95"/>
      <c r="BS1314" s="95"/>
      <c r="BT1314" s="95"/>
      <c r="BU1314" s="95"/>
      <c r="BV1314" s="95"/>
      <c r="BW1314" s="95"/>
      <c r="BX1314" s="95"/>
      <c r="BY1314" s="95"/>
      <c r="BZ1314" s="95"/>
      <c r="CD1314" s="95"/>
      <c r="CE1314" s="95"/>
      <c r="CF1314" s="95"/>
    </row>
    <row r="1315" spans="1:84" s="43" customFormat="1" x14ac:dyDescent="0.25">
      <c r="A1315" s="152"/>
      <c r="B1315" s="152"/>
      <c r="C1315" s="152"/>
      <c r="D1315" s="152"/>
      <c r="E1315" s="152"/>
      <c r="F1315" s="62"/>
      <c r="G1315" s="62"/>
      <c r="I1315" s="152"/>
      <c r="K1315" s="152"/>
      <c r="L1315" s="152"/>
      <c r="M1315" s="152"/>
      <c r="N1315" s="152"/>
      <c r="O1315" s="63"/>
      <c r="P1315" s="152"/>
      <c r="Q1315" s="152"/>
      <c r="S1315" s="205"/>
      <c r="T1315" s="205"/>
      <c r="U1315" s="205"/>
      <c r="V1315" s="39"/>
      <c r="W1315" s="39"/>
      <c r="X1315" s="39"/>
      <c r="Y1315" s="39"/>
      <c r="AD1315" s="191"/>
      <c r="AE1315" s="191"/>
      <c r="AF1315" s="260"/>
      <c r="AG1315" s="191"/>
      <c r="AH1315" s="191"/>
      <c r="AI1315" s="260"/>
      <c r="AR1315" s="68"/>
      <c r="AS1315" s="68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5"/>
      <c r="BL1315" s="95"/>
      <c r="BM1315" s="95"/>
      <c r="BN1315" s="95"/>
      <c r="BO1315" s="95"/>
      <c r="BP1315" s="95"/>
      <c r="BQ1315" s="95"/>
      <c r="BR1315" s="95"/>
      <c r="BS1315" s="95"/>
      <c r="BT1315" s="95"/>
      <c r="BU1315" s="95"/>
      <c r="BV1315" s="95"/>
      <c r="BW1315" s="95"/>
      <c r="BX1315" s="95"/>
      <c r="BY1315" s="95"/>
      <c r="BZ1315" s="95"/>
      <c r="CD1315" s="95"/>
      <c r="CE1315" s="95"/>
      <c r="CF1315" s="95"/>
    </row>
    <row r="1316" spans="1:84" s="43" customFormat="1" x14ac:dyDescent="0.25">
      <c r="A1316" s="152"/>
      <c r="B1316" s="152"/>
      <c r="C1316" s="152"/>
      <c r="D1316" s="152"/>
      <c r="E1316" s="152"/>
      <c r="F1316" s="62"/>
      <c r="G1316" s="62"/>
      <c r="I1316" s="152"/>
      <c r="K1316" s="152"/>
      <c r="L1316" s="152"/>
      <c r="M1316" s="152"/>
      <c r="N1316" s="152"/>
      <c r="O1316" s="63"/>
      <c r="P1316" s="152"/>
      <c r="Q1316" s="152"/>
      <c r="S1316" s="205"/>
      <c r="T1316" s="205"/>
      <c r="U1316" s="205"/>
      <c r="V1316" s="39"/>
      <c r="W1316" s="39"/>
      <c r="X1316" s="39"/>
      <c r="Y1316" s="39"/>
      <c r="AD1316" s="191"/>
      <c r="AE1316" s="191"/>
      <c r="AF1316" s="260"/>
      <c r="AG1316" s="191"/>
      <c r="AH1316" s="191"/>
      <c r="AI1316" s="260"/>
      <c r="AR1316" s="68"/>
      <c r="AS1316" s="68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5"/>
      <c r="BL1316" s="95"/>
      <c r="BM1316" s="95"/>
      <c r="BN1316" s="95"/>
      <c r="BO1316" s="95"/>
      <c r="BP1316" s="95"/>
      <c r="BQ1316" s="95"/>
      <c r="BR1316" s="95"/>
      <c r="BS1316" s="95"/>
      <c r="BT1316" s="95"/>
      <c r="BU1316" s="95"/>
      <c r="BV1316" s="95"/>
      <c r="BW1316" s="95"/>
      <c r="BX1316" s="95"/>
      <c r="BY1316" s="95"/>
      <c r="BZ1316" s="95"/>
      <c r="CD1316" s="95"/>
      <c r="CE1316" s="95"/>
      <c r="CF1316" s="95"/>
    </row>
    <row r="1317" spans="1:84" s="43" customFormat="1" x14ac:dyDescent="0.25">
      <c r="A1317" s="152"/>
      <c r="B1317" s="152"/>
      <c r="C1317" s="152"/>
      <c r="D1317" s="152"/>
      <c r="E1317" s="152"/>
      <c r="F1317" s="62"/>
      <c r="G1317" s="62"/>
      <c r="I1317" s="152"/>
      <c r="K1317" s="152"/>
      <c r="L1317" s="152"/>
      <c r="M1317" s="152"/>
      <c r="N1317" s="152"/>
      <c r="O1317" s="63"/>
      <c r="P1317" s="152"/>
      <c r="Q1317" s="152"/>
      <c r="S1317" s="205"/>
      <c r="T1317" s="205"/>
      <c r="U1317" s="205"/>
      <c r="V1317" s="39"/>
      <c r="W1317" s="39"/>
      <c r="X1317" s="39"/>
      <c r="Y1317" s="39"/>
      <c r="AD1317" s="191"/>
      <c r="AE1317" s="191"/>
      <c r="AF1317" s="260"/>
      <c r="AG1317" s="191"/>
      <c r="AH1317" s="191"/>
      <c r="AI1317" s="260"/>
      <c r="AR1317" s="68"/>
      <c r="AS1317" s="68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5"/>
      <c r="BL1317" s="95"/>
      <c r="BM1317" s="95"/>
      <c r="BN1317" s="95"/>
      <c r="BO1317" s="95"/>
      <c r="BP1317" s="95"/>
      <c r="BQ1317" s="95"/>
      <c r="BR1317" s="95"/>
      <c r="BS1317" s="95"/>
      <c r="BT1317" s="95"/>
      <c r="BU1317" s="95"/>
      <c r="BV1317" s="95"/>
      <c r="BW1317" s="95"/>
      <c r="BX1317" s="95"/>
      <c r="BY1317" s="95"/>
      <c r="BZ1317" s="95"/>
      <c r="CD1317" s="95"/>
      <c r="CE1317" s="95"/>
      <c r="CF1317" s="95"/>
    </row>
    <row r="1318" spans="1:84" s="43" customFormat="1" x14ac:dyDescent="0.25">
      <c r="A1318" s="152"/>
      <c r="B1318" s="152"/>
      <c r="C1318" s="152"/>
      <c r="D1318" s="152"/>
      <c r="E1318" s="152"/>
      <c r="F1318" s="62"/>
      <c r="G1318" s="62"/>
      <c r="I1318" s="152"/>
      <c r="K1318" s="152"/>
      <c r="L1318" s="152"/>
      <c r="M1318" s="152"/>
      <c r="N1318" s="152"/>
      <c r="O1318" s="63"/>
      <c r="P1318" s="152"/>
      <c r="Q1318" s="152"/>
      <c r="S1318" s="205"/>
      <c r="T1318" s="205"/>
      <c r="U1318" s="205"/>
      <c r="V1318" s="39"/>
      <c r="W1318" s="39"/>
      <c r="X1318" s="39"/>
      <c r="Y1318" s="39"/>
      <c r="AD1318" s="191"/>
      <c r="AE1318" s="191"/>
      <c r="AF1318" s="260"/>
      <c r="AG1318" s="191"/>
      <c r="AH1318" s="191"/>
      <c r="AI1318" s="260"/>
      <c r="AR1318" s="68"/>
      <c r="AS1318" s="68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5"/>
      <c r="BL1318" s="95"/>
      <c r="BM1318" s="95"/>
      <c r="BN1318" s="95"/>
      <c r="BO1318" s="95"/>
      <c r="BP1318" s="95"/>
      <c r="BQ1318" s="95"/>
      <c r="BR1318" s="95"/>
      <c r="BS1318" s="95"/>
      <c r="BT1318" s="95"/>
      <c r="BU1318" s="95"/>
      <c r="BV1318" s="95"/>
      <c r="BW1318" s="95"/>
      <c r="BX1318" s="95"/>
      <c r="BY1318" s="95"/>
      <c r="BZ1318" s="95"/>
      <c r="CD1318" s="95"/>
      <c r="CE1318" s="95"/>
      <c r="CF1318" s="95"/>
    </row>
    <row r="1319" spans="1:84" s="43" customFormat="1" x14ac:dyDescent="0.25">
      <c r="A1319" s="152"/>
      <c r="B1319" s="152"/>
      <c r="C1319" s="152"/>
      <c r="D1319" s="152"/>
      <c r="E1319" s="152"/>
      <c r="F1319" s="62"/>
      <c r="G1319" s="62"/>
      <c r="I1319" s="152"/>
      <c r="K1319" s="152"/>
      <c r="L1319" s="152"/>
      <c r="M1319" s="152"/>
      <c r="N1319" s="152"/>
      <c r="O1319" s="63"/>
      <c r="P1319" s="152"/>
      <c r="Q1319" s="152"/>
      <c r="S1319" s="205"/>
      <c r="T1319" s="205"/>
      <c r="U1319" s="205"/>
      <c r="V1319" s="39"/>
      <c r="W1319" s="39"/>
      <c r="X1319" s="39"/>
      <c r="Y1319" s="39"/>
      <c r="AD1319" s="191"/>
      <c r="AE1319" s="191"/>
      <c r="AF1319" s="260"/>
      <c r="AG1319" s="191"/>
      <c r="AH1319" s="191"/>
      <c r="AI1319" s="260"/>
      <c r="AR1319" s="68"/>
      <c r="AS1319" s="68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5"/>
      <c r="BL1319" s="95"/>
      <c r="BM1319" s="95"/>
      <c r="BN1319" s="95"/>
      <c r="BO1319" s="95"/>
      <c r="BP1319" s="95"/>
      <c r="BQ1319" s="95"/>
      <c r="BR1319" s="95"/>
      <c r="BS1319" s="95"/>
      <c r="BT1319" s="95"/>
      <c r="BU1319" s="95"/>
      <c r="BV1319" s="95"/>
      <c r="BW1319" s="95"/>
      <c r="BX1319" s="95"/>
      <c r="BY1319" s="95"/>
      <c r="BZ1319" s="95"/>
      <c r="CD1319" s="95"/>
      <c r="CE1319" s="95"/>
      <c r="CF1319" s="95"/>
    </row>
    <row r="1320" spans="1:84" s="43" customFormat="1" x14ac:dyDescent="0.25">
      <c r="A1320" s="152"/>
      <c r="B1320" s="152"/>
      <c r="C1320" s="152"/>
      <c r="D1320" s="152"/>
      <c r="E1320" s="152"/>
      <c r="F1320" s="62"/>
      <c r="G1320" s="62"/>
      <c r="I1320" s="152"/>
      <c r="K1320" s="152"/>
      <c r="L1320" s="152"/>
      <c r="M1320" s="152"/>
      <c r="N1320" s="152"/>
      <c r="O1320" s="63"/>
      <c r="P1320" s="152"/>
      <c r="Q1320" s="152"/>
      <c r="S1320" s="205"/>
      <c r="T1320" s="205"/>
      <c r="U1320" s="205"/>
      <c r="V1320" s="39"/>
      <c r="W1320" s="39"/>
      <c r="X1320" s="39"/>
      <c r="Y1320" s="39"/>
      <c r="AD1320" s="191"/>
      <c r="AE1320" s="191"/>
      <c r="AF1320" s="260"/>
      <c r="AG1320" s="191"/>
      <c r="AH1320" s="191"/>
      <c r="AI1320" s="260"/>
      <c r="AR1320" s="68"/>
      <c r="AS1320" s="68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5"/>
      <c r="BL1320" s="95"/>
      <c r="BM1320" s="95"/>
      <c r="BN1320" s="95"/>
      <c r="BO1320" s="95"/>
      <c r="BP1320" s="95"/>
      <c r="BQ1320" s="95"/>
      <c r="BR1320" s="95"/>
      <c r="BS1320" s="95"/>
      <c r="BT1320" s="95"/>
      <c r="BU1320" s="95"/>
      <c r="BV1320" s="95"/>
      <c r="BW1320" s="95"/>
      <c r="BX1320" s="95"/>
      <c r="BY1320" s="95"/>
      <c r="BZ1320" s="95"/>
      <c r="CD1320" s="95"/>
      <c r="CE1320" s="95"/>
      <c r="CF1320" s="95"/>
    </row>
    <row r="1321" spans="1:84" s="43" customFormat="1" x14ac:dyDescent="0.25">
      <c r="A1321" s="152"/>
      <c r="B1321" s="152"/>
      <c r="C1321" s="152"/>
      <c r="D1321" s="152"/>
      <c r="E1321" s="152"/>
      <c r="F1321" s="62"/>
      <c r="G1321" s="62"/>
      <c r="I1321" s="152"/>
      <c r="K1321" s="152"/>
      <c r="L1321" s="152"/>
      <c r="M1321" s="152"/>
      <c r="N1321" s="152"/>
      <c r="O1321" s="63"/>
      <c r="P1321" s="152"/>
      <c r="Q1321" s="152"/>
      <c r="S1321" s="205"/>
      <c r="T1321" s="205"/>
      <c r="U1321" s="205"/>
      <c r="V1321" s="39"/>
      <c r="W1321" s="39"/>
      <c r="X1321" s="39"/>
      <c r="Y1321" s="39"/>
      <c r="AD1321" s="191"/>
      <c r="AE1321" s="191"/>
      <c r="AF1321" s="260"/>
      <c r="AG1321" s="191"/>
      <c r="AH1321" s="191"/>
      <c r="AI1321" s="260"/>
      <c r="AR1321" s="68"/>
      <c r="AS1321" s="68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5"/>
      <c r="BL1321" s="95"/>
      <c r="BM1321" s="95"/>
      <c r="BN1321" s="95"/>
      <c r="BO1321" s="95"/>
      <c r="BP1321" s="95"/>
      <c r="BQ1321" s="95"/>
      <c r="BR1321" s="95"/>
      <c r="BS1321" s="95"/>
      <c r="BT1321" s="95"/>
      <c r="BU1321" s="95"/>
      <c r="BV1321" s="95"/>
      <c r="BW1321" s="95"/>
      <c r="BX1321" s="95"/>
      <c r="BY1321" s="95"/>
      <c r="BZ1321" s="95"/>
      <c r="CD1321" s="95"/>
      <c r="CE1321" s="95"/>
      <c r="CF1321" s="95"/>
    </row>
    <row r="1322" spans="1:84" s="43" customFormat="1" x14ac:dyDescent="0.25">
      <c r="A1322" s="152"/>
      <c r="B1322" s="152"/>
      <c r="C1322" s="152"/>
      <c r="D1322" s="152"/>
      <c r="E1322" s="152"/>
      <c r="F1322" s="62"/>
      <c r="G1322" s="62"/>
      <c r="I1322" s="152"/>
      <c r="K1322" s="152"/>
      <c r="L1322" s="152"/>
      <c r="M1322" s="152"/>
      <c r="N1322" s="152"/>
      <c r="O1322" s="63"/>
      <c r="P1322" s="152"/>
      <c r="Q1322" s="152"/>
      <c r="S1322" s="205"/>
      <c r="T1322" s="205"/>
      <c r="U1322" s="205"/>
      <c r="V1322" s="39"/>
      <c r="W1322" s="39"/>
      <c r="X1322" s="39"/>
      <c r="Y1322" s="39"/>
      <c r="AD1322" s="191"/>
      <c r="AE1322" s="191"/>
      <c r="AF1322" s="260"/>
      <c r="AG1322" s="191"/>
      <c r="AH1322" s="191"/>
      <c r="AI1322" s="260"/>
      <c r="AR1322" s="68"/>
      <c r="AS1322" s="68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5"/>
      <c r="BL1322" s="95"/>
      <c r="BM1322" s="95"/>
      <c r="BN1322" s="95"/>
      <c r="BO1322" s="95"/>
      <c r="BP1322" s="95"/>
      <c r="BQ1322" s="95"/>
      <c r="BR1322" s="95"/>
      <c r="BS1322" s="95"/>
      <c r="BT1322" s="95"/>
      <c r="BU1322" s="95"/>
      <c r="BV1322" s="95"/>
      <c r="BW1322" s="95"/>
      <c r="BX1322" s="95"/>
      <c r="BY1322" s="95"/>
      <c r="BZ1322" s="95"/>
      <c r="CD1322" s="95"/>
      <c r="CE1322" s="95"/>
      <c r="CF1322" s="95"/>
    </row>
    <row r="1323" spans="1:84" s="43" customFormat="1" x14ac:dyDescent="0.25">
      <c r="A1323" s="152"/>
      <c r="B1323" s="152"/>
      <c r="C1323" s="152"/>
      <c r="D1323" s="152"/>
      <c r="E1323" s="152"/>
      <c r="F1323" s="62"/>
      <c r="G1323" s="62"/>
      <c r="I1323" s="152"/>
      <c r="K1323" s="152"/>
      <c r="L1323" s="152"/>
      <c r="M1323" s="152"/>
      <c r="N1323" s="152"/>
      <c r="O1323" s="63"/>
      <c r="P1323" s="152"/>
      <c r="Q1323" s="152"/>
      <c r="S1323" s="205"/>
      <c r="T1323" s="205"/>
      <c r="U1323" s="205"/>
      <c r="V1323" s="39"/>
      <c r="W1323" s="39"/>
      <c r="X1323" s="39"/>
      <c r="Y1323" s="39"/>
      <c r="AD1323" s="191"/>
      <c r="AE1323" s="191"/>
      <c r="AF1323" s="260"/>
      <c r="AG1323" s="191"/>
      <c r="AH1323" s="191"/>
      <c r="AI1323" s="260"/>
      <c r="AR1323" s="68"/>
      <c r="AS1323" s="68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5"/>
      <c r="BL1323" s="95"/>
      <c r="BM1323" s="95"/>
      <c r="BN1323" s="95"/>
      <c r="BO1323" s="95"/>
      <c r="BP1323" s="95"/>
      <c r="BQ1323" s="95"/>
      <c r="BR1323" s="95"/>
      <c r="BS1323" s="95"/>
      <c r="BT1323" s="95"/>
      <c r="BU1323" s="95"/>
      <c r="BV1323" s="95"/>
      <c r="BW1323" s="95"/>
      <c r="BX1323" s="95"/>
      <c r="BY1323" s="95"/>
      <c r="BZ1323" s="95"/>
      <c r="CD1323" s="95"/>
      <c r="CE1323" s="95"/>
      <c r="CF1323" s="95"/>
    </row>
    <row r="1324" spans="1:84" s="43" customFormat="1" x14ac:dyDescent="0.25">
      <c r="A1324" s="152"/>
      <c r="B1324" s="152"/>
      <c r="C1324" s="152"/>
      <c r="D1324" s="152"/>
      <c r="E1324" s="152"/>
      <c r="F1324" s="62"/>
      <c r="G1324" s="62"/>
      <c r="I1324" s="152"/>
      <c r="K1324" s="152"/>
      <c r="L1324" s="152"/>
      <c r="M1324" s="152"/>
      <c r="N1324" s="152"/>
      <c r="O1324" s="63"/>
      <c r="P1324" s="152"/>
      <c r="Q1324" s="152"/>
      <c r="S1324" s="205"/>
      <c r="T1324" s="205"/>
      <c r="U1324" s="205"/>
      <c r="V1324" s="39"/>
      <c r="W1324" s="39"/>
      <c r="X1324" s="39"/>
      <c r="Y1324" s="39"/>
      <c r="AD1324" s="191"/>
      <c r="AE1324" s="191"/>
      <c r="AF1324" s="260"/>
      <c r="AG1324" s="191"/>
      <c r="AH1324" s="191"/>
      <c r="AI1324" s="260"/>
      <c r="AR1324" s="68"/>
      <c r="AS1324" s="68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5"/>
      <c r="BL1324" s="95"/>
      <c r="BM1324" s="95"/>
      <c r="BN1324" s="95"/>
      <c r="BO1324" s="95"/>
      <c r="BP1324" s="95"/>
      <c r="BQ1324" s="95"/>
      <c r="BR1324" s="95"/>
      <c r="BS1324" s="95"/>
      <c r="BT1324" s="95"/>
      <c r="BU1324" s="95"/>
      <c r="BV1324" s="95"/>
      <c r="BW1324" s="95"/>
      <c r="BX1324" s="95"/>
      <c r="BY1324" s="95"/>
      <c r="BZ1324" s="95"/>
      <c r="CD1324" s="95"/>
      <c r="CE1324" s="95"/>
      <c r="CF1324" s="95"/>
    </row>
    <row r="1325" spans="1:84" s="43" customFormat="1" x14ac:dyDescent="0.25">
      <c r="A1325" s="152"/>
      <c r="B1325" s="152"/>
      <c r="C1325" s="152"/>
      <c r="D1325" s="152"/>
      <c r="E1325" s="152"/>
      <c r="F1325" s="62"/>
      <c r="G1325" s="62"/>
      <c r="I1325" s="152"/>
      <c r="K1325" s="152"/>
      <c r="L1325" s="152"/>
      <c r="M1325" s="152"/>
      <c r="N1325" s="152"/>
      <c r="O1325" s="63"/>
      <c r="P1325" s="152"/>
      <c r="Q1325" s="152"/>
      <c r="S1325" s="205"/>
      <c r="T1325" s="205"/>
      <c r="U1325" s="205"/>
      <c r="V1325" s="39"/>
      <c r="W1325" s="39"/>
      <c r="X1325" s="39"/>
      <c r="Y1325" s="39"/>
      <c r="AD1325" s="191"/>
      <c r="AE1325" s="191"/>
      <c r="AF1325" s="260"/>
      <c r="AG1325" s="191"/>
      <c r="AH1325" s="191"/>
      <c r="AI1325" s="260"/>
      <c r="AR1325" s="68"/>
      <c r="AS1325" s="68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5"/>
      <c r="BL1325" s="95"/>
      <c r="BM1325" s="95"/>
      <c r="BN1325" s="95"/>
      <c r="BO1325" s="95"/>
      <c r="BP1325" s="95"/>
      <c r="BQ1325" s="95"/>
      <c r="BR1325" s="95"/>
      <c r="BS1325" s="95"/>
      <c r="BT1325" s="95"/>
      <c r="BU1325" s="95"/>
      <c r="BV1325" s="95"/>
      <c r="BW1325" s="95"/>
      <c r="BX1325" s="95"/>
      <c r="BY1325" s="95"/>
      <c r="BZ1325" s="95"/>
      <c r="CD1325" s="95"/>
      <c r="CE1325" s="95"/>
      <c r="CF1325" s="95"/>
    </row>
    <row r="1326" spans="1:84" s="43" customFormat="1" x14ac:dyDescent="0.25">
      <c r="A1326" s="152"/>
      <c r="B1326" s="152"/>
      <c r="C1326" s="152"/>
      <c r="D1326" s="152"/>
      <c r="E1326" s="152"/>
      <c r="F1326" s="62"/>
      <c r="G1326" s="62"/>
      <c r="I1326" s="152"/>
      <c r="K1326" s="152"/>
      <c r="L1326" s="152"/>
      <c r="M1326" s="152"/>
      <c r="N1326" s="152"/>
      <c r="O1326" s="63"/>
      <c r="P1326" s="152"/>
      <c r="Q1326" s="152"/>
      <c r="S1326" s="205"/>
      <c r="T1326" s="205"/>
      <c r="U1326" s="205"/>
      <c r="V1326" s="39"/>
      <c r="W1326" s="39"/>
      <c r="X1326" s="39"/>
      <c r="Y1326" s="39"/>
      <c r="AD1326" s="191"/>
      <c r="AE1326" s="191"/>
      <c r="AF1326" s="260"/>
      <c r="AG1326" s="191"/>
      <c r="AH1326" s="191"/>
      <c r="AI1326" s="260"/>
      <c r="AR1326" s="68"/>
      <c r="AS1326" s="68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5"/>
      <c r="BL1326" s="95"/>
      <c r="BM1326" s="95"/>
      <c r="BN1326" s="95"/>
      <c r="BO1326" s="95"/>
      <c r="BP1326" s="95"/>
      <c r="BQ1326" s="95"/>
      <c r="BR1326" s="95"/>
      <c r="BS1326" s="95"/>
      <c r="BT1326" s="95"/>
      <c r="BU1326" s="95"/>
      <c r="BV1326" s="95"/>
      <c r="BW1326" s="95"/>
      <c r="BX1326" s="95"/>
      <c r="BY1326" s="95"/>
      <c r="BZ1326" s="95"/>
      <c r="CD1326" s="95"/>
      <c r="CE1326" s="95"/>
      <c r="CF1326" s="95"/>
    </row>
    <row r="1327" spans="1:84" s="43" customFormat="1" x14ac:dyDescent="0.25">
      <c r="A1327" s="152"/>
      <c r="B1327" s="152"/>
      <c r="C1327" s="152"/>
      <c r="D1327" s="152"/>
      <c r="E1327" s="152"/>
      <c r="F1327" s="62"/>
      <c r="G1327" s="62"/>
      <c r="I1327" s="152"/>
      <c r="K1327" s="152"/>
      <c r="L1327" s="152"/>
      <c r="M1327" s="152"/>
      <c r="N1327" s="152"/>
      <c r="O1327" s="63"/>
      <c r="P1327" s="152"/>
      <c r="Q1327" s="152"/>
      <c r="S1327" s="205"/>
      <c r="T1327" s="205"/>
      <c r="U1327" s="205"/>
      <c r="V1327" s="39"/>
      <c r="W1327" s="39"/>
      <c r="X1327" s="39"/>
      <c r="Y1327" s="39"/>
      <c r="AD1327" s="191"/>
      <c r="AE1327" s="191"/>
      <c r="AF1327" s="260"/>
      <c r="AG1327" s="191"/>
      <c r="AH1327" s="191"/>
      <c r="AI1327" s="260"/>
      <c r="AR1327" s="68"/>
      <c r="AS1327" s="68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5"/>
      <c r="BL1327" s="95"/>
      <c r="BM1327" s="95"/>
      <c r="BN1327" s="95"/>
      <c r="BO1327" s="95"/>
      <c r="BP1327" s="95"/>
      <c r="BQ1327" s="95"/>
      <c r="BR1327" s="95"/>
      <c r="BS1327" s="95"/>
      <c r="BT1327" s="95"/>
      <c r="BU1327" s="95"/>
      <c r="BV1327" s="95"/>
      <c r="BW1327" s="95"/>
      <c r="BX1327" s="95"/>
      <c r="BY1327" s="95"/>
      <c r="BZ1327" s="95"/>
      <c r="CD1327" s="95"/>
      <c r="CE1327" s="95"/>
      <c r="CF1327" s="95"/>
    </row>
    <row r="1328" spans="1:84" s="43" customFormat="1" x14ac:dyDescent="0.25">
      <c r="A1328" s="152"/>
      <c r="B1328" s="152"/>
      <c r="C1328" s="152"/>
      <c r="D1328" s="152"/>
      <c r="E1328" s="152"/>
      <c r="F1328" s="62"/>
      <c r="G1328" s="62"/>
      <c r="I1328" s="152"/>
      <c r="K1328" s="152"/>
      <c r="L1328" s="152"/>
      <c r="M1328" s="152"/>
      <c r="N1328" s="152"/>
      <c r="O1328" s="63"/>
      <c r="P1328" s="152"/>
      <c r="Q1328" s="152"/>
      <c r="S1328" s="205"/>
      <c r="T1328" s="205"/>
      <c r="U1328" s="205"/>
      <c r="V1328" s="39"/>
      <c r="W1328" s="39"/>
      <c r="X1328" s="39"/>
      <c r="Y1328" s="39"/>
      <c r="AD1328" s="191"/>
      <c r="AE1328" s="191"/>
      <c r="AF1328" s="260"/>
      <c r="AG1328" s="191"/>
      <c r="AH1328" s="191"/>
      <c r="AI1328" s="260"/>
      <c r="AR1328" s="68"/>
      <c r="AS1328" s="68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5"/>
      <c r="BL1328" s="95"/>
      <c r="BM1328" s="95"/>
      <c r="BN1328" s="95"/>
      <c r="BO1328" s="95"/>
      <c r="BP1328" s="95"/>
      <c r="BQ1328" s="95"/>
      <c r="BR1328" s="95"/>
      <c r="BS1328" s="95"/>
      <c r="BT1328" s="95"/>
      <c r="BU1328" s="95"/>
      <c r="BV1328" s="95"/>
      <c r="BW1328" s="95"/>
      <c r="BX1328" s="95"/>
      <c r="BY1328" s="95"/>
      <c r="BZ1328" s="95"/>
      <c r="CD1328" s="95"/>
      <c r="CE1328" s="95"/>
      <c r="CF1328" s="95"/>
    </row>
    <row r="1329" spans="1:84" s="43" customFormat="1" x14ac:dyDescent="0.25">
      <c r="A1329" s="152"/>
      <c r="B1329" s="152"/>
      <c r="C1329" s="152"/>
      <c r="D1329" s="152"/>
      <c r="E1329" s="152"/>
      <c r="F1329" s="62"/>
      <c r="G1329" s="62"/>
      <c r="I1329" s="152"/>
      <c r="K1329" s="152"/>
      <c r="L1329" s="152"/>
      <c r="M1329" s="152"/>
      <c r="N1329" s="152"/>
      <c r="O1329" s="63"/>
      <c r="P1329" s="152"/>
      <c r="Q1329" s="152"/>
      <c r="S1329" s="205"/>
      <c r="T1329" s="205"/>
      <c r="U1329" s="205"/>
      <c r="V1329" s="39"/>
      <c r="W1329" s="39"/>
      <c r="X1329" s="39"/>
      <c r="Y1329" s="39"/>
      <c r="AD1329" s="191"/>
      <c r="AE1329" s="191"/>
      <c r="AF1329" s="260"/>
      <c r="AG1329" s="191"/>
      <c r="AH1329" s="191"/>
      <c r="AI1329" s="260"/>
      <c r="AR1329" s="68"/>
      <c r="AS1329" s="68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5"/>
      <c r="BL1329" s="95"/>
      <c r="BM1329" s="95"/>
      <c r="BN1329" s="95"/>
      <c r="BO1329" s="95"/>
      <c r="BP1329" s="95"/>
      <c r="BQ1329" s="95"/>
      <c r="BR1329" s="95"/>
      <c r="BS1329" s="95"/>
      <c r="BT1329" s="95"/>
      <c r="BU1329" s="95"/>
      <c r="BV1329" s="95"/>
      <c r="BW1329" s="95"/>
      <c r="BX1329" s="95"/>
      <c r="BY1329" s="95"/>
      <c r="BZ1329" s="95"/>
      <c r="CD1329" s="95"/>
      <c r="CE1329" s="95"/>
      <c r="CF1329" s="95"/>
    </row>
    <row r="1330" spans="1:84" s="43" customFormat="1" x14ac:dyDescent="0.25">
      <c r="A1330" s="152"/>
      <c r="B1330" s="152"/>
      <c r="C1330" s="152"/>
      <c r="D1330" s="152"/>
      <c r="E1330" s="152"/>
      <c r="F1330" s="62"/>
      <c r="G1330" s="62"/>
      <c r="I1330" s="152"/>
      <c r="K1330" s="152"/>
      <c r="L1330" s="152"/>
      <c r="M1330" s="152"/>
      <c r="N1330" s="152"/>
      <c r="O1330" s="63"/>
      <c r="P1330" s="152"/>
      <c r="Q1330" s="152"/>
      <c r="S1330" s="205"/>
      <c r="T1330" s="205"/>
      <c r="U1330" s="205"/>
      <c r="V1330" s="39"/>
      <c r="W1330" s="39"/>
      <c r="X1330" s="39"/>
      <c r="Y1330" s="39"/>
      <c r="AD1330" s="191"/>
      <c r="AE1330" s="191"/>
      <c r="AF1330" s="260"/>
      <c r="AG1330" s="191"/>
      <c r="AH1330" s="191"/>
      <c r="AI1330" s="260"/>
      <c r="AR1330" s="68"/>
      <c r="AS1330" s="68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5"/>
      <c r="BL1330" s="95"/>
      <c r="BM1330" s="95"/>
      <c r="BN1330" s="95"/>
      <c r="BO1330" s="95"/>
      <c r="BP1330" s="95"/>
      <c r="BQ1330" s="95"/>
      <c r="BR1330" s="95"/>
      <c r="BS1330" s="95"/>
      <c r="BT1330" s="95"/>
      <c r="BU1330" s="95"/>
      <c r="BV1330" s="95"/>
      <c r="BW1330" s="95"/>
      <c r="BX1330" s="95"/>
      <c r="BY1330" s="95"/>
      <c r="BZ1330" s="95"/>
      <c r="CD1330" s="95"/>
      <c r="CE1330" s="95"/>
      <c r="CF1330" s="95"/>
    </row>
    <row r="1331" spans="1:84" s="43" customFormat="1" x14ac:dyDescent="0.25">
      <c r="A1331" s="152"/>
      <c r="B1331" s="152"/>
      <c r="C1331" s="152"/>
      <c r="D1331" s="152"/>
      <c r="E1331" s="152"/>
      <c r="F1331" s="62"/>
      <c r="G1331" s="62"/>
      <c r="I1331" s="152"/>
      <c r="K1331" s="152"/>
      <c r="L1331" s="152"/>
      <c r="M1331" s="152"/>
      <c r="N1331" s="152"/>
      <c r="O1331" s="63"/>
      <c r="P1331" s="152"/>
      <c r="Q1331" s="152"/>
      <c r="S1331" s="205"/>
      <c r="T1331" s="205"/>
      <c r="U1331" s="205"/>
      <c r="V1331" s="39"/>
      <c r="W1331" s="39"/>
      <c r="X1331" s="39"/>
      <c r="Y1331" s="39"/>
      <c r="AD1331" s="191"/>
      <c r="AE1331" s="191"/>
      <c r="AF1331" s="260"/>
      <c r="AG1331" s="191"/>
      <c r="AH1331" s="191"/>
      <c r="AI1331" s="260"/>
      <c r="AR1331" s="68"/>
      <c r="AS1331" s="68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5"/>
      <c r="BL1331" s="95"/>
      <c r="BM1331" s="95"/>
      <c r="BN1331" s="95"/>
      <c r="BO1331" s="95"/>
      <c r="BP1331" s="95"/>
      <c r="BQ1331" s="95"/>
      <c r="BR1331" s="95"/>
      <c r="BS1331" s="95"/>
      <c r="BT1331" s="95"/>
      <c r="BU1331" s="95"/>
      <c r="BV1331" s="95"/>
      <c r="BW1331" s="95"/>
      <c r="BX1331" s="95"/>
      <c r="BY1331" s="95"/>
      <c r="BZ1331" s="95"/>
      <c r="CD1331" s="95"/>
      <c r="CE1331" s="95"/>
      <c r="CF1331" s="95"/>
    </row>
    <row r="1332" spans="1:84" s="43" customFormat="1" x14ac:dyDescent="0.25">
      <c r="A1332" s="152"/>
      <c r="B1332" s="152"/>
      <c r="C1332" s="152"/>
      <c r="D1332" s="152"/>
      <c r="E1332" s="152"/>
      <c r="F1332" s="62"/>
      <c r="G1332" s="62"/>
      <c r="I1332" s="152"/>
      <c r="K1332" s="152"/>
      <c r="L1332" s="152"/>
      <c r="M1332" s="152"/>
      <c r="N1332" s="152"/>
      <c r="O1332" s="63"/>
      <c r="P1332" s="152"/>
      <c r="Q1332" s="152"/>
      <c r="S1332" s="205"/>
      <c r="T1332" s="205"/>
      <c r="U1332" s="205"/>
      <c r="V1332" s="39"/>
      <c r="W1332" s="39"/>
      <c r="X1332" s="39"/>
      <c r="Y1332" s="39"/>
      <c r="AD1332" s="191"/>
      <c r="AE1332" s="191"/>
      <c r="AF1332" s="260"/>
      <c r="AG1332" s="191"/>
      <c r="AH1332" s="191"/>
      <c r="AI1332" s="260"/>
      <c r="AR1332" s="68"/>
      <c r="AS1332" s="68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5"/>
      <c r="BL1332" s="95"/>
      <c r="BM1332" s="95"/>
      <c r="BN1332" s="95"/>
      <c r="BO1332" s="95"/>
      <c r="BP1332" s="95"/>
      <c r="BQ1332" s="95"/>
      <c r="BR1332" s="95"/>
      <c r="BS1332" s="95"/>
      <c r="BT1332" s="95"/>
      <c r="BU1332" s="95"/>
      <c r="BV1332" s="95"/>
      <c r="BW1332" s="95"/>
      <c r="BX1332" s="95"/>
      <c r="BY1332" s="95"/>
      <c r="BZ1332" s="95"/>
      <c r="CD1332" s="95"/>
      <c r="CE1332" s="95"/>
      <c r="CF1332" s="95"/>
    </row>
    <row r="1333" spans="1:84" s="43" customFormat="1" x14ac:dyDescent="0.25">
      <c r="A1333" s="152"/>
      <c r="B1333" s="152"/>
      <c r="C1333" s="152"/>
      <c r="D1333" s="152"/>
      <c r="E1333" s="152"/>
      <c r="F1333" s="62"/>
      <c r="G1333" s="62"/>
      <c r="I1333" s="152"/>
      <c r="K1333" s="152"/>
      <c r="L1333" s="152"/>
      <c r="M1333" s="152"/>
      <c r="N1333" s="152"/>
      <c r="O1333" s="63"/>
      <c r="P1333" s="152"/>
      <c r="Q1333" s="152"/>
      <c r="S1333" s="205"/>
      <c r="T1333" s="205"/>
      <c r="U1333" s="205"/>
      <c r="V1333" s="39"/>
      <c r="W1333" s="39"/>
      <c r="X1333" s="39"/>
      <c r="Y1333" s="39"/>
      <c r="AD1333" s="191"/>
      <c r="AE1333" s="191"/>
      <c r="AF1333" s="260"/>
      <c r="AG1333" s="191"/>
      <c r="AH1333" s="191"/>
      <c r="AI1333" s="260"/>
      <c r="AR1333" s="68"/>
      <c r="AS1333" s="68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5"/>
      <c r="BL1333" s="95"/>
      <c r="BM1333" s="95"/>
      <c r="BN1333" s="95"/>
      <c r="BO1333" s="95"/>
      <c r="BP1333" s="95"/>
      <c r="BQ1333" s="95"/>
      <c r="BR1333" s="95"/>
      <c r="BS1333" s="95"/>
      <c r="BT1333" s="95"/>
      <c r="BU1333" s="95"/>
      <c r="BV1333" s="95"/>
      <c r="BW1333" s="95"/>
      <c r="BX1333" s="95"/>
      <c r="BY1333" s="95"/>
      <c r="BZ1333" s="95"/>
      <c r="CD1333" s="95"/>
      <c r="CE1333" s="95"/>
      <c r="CF1333" s="95"/>
    </row>
    <row r="1334" spans="1:84" s="43" customFormat="1" x14ac:dyDescent="0.25">
      <c r="A1334" s="152"/>
      <c r="B1334" s="152"/>
      <c r="C1334" s="152"/>
      <c r="D1334" s="152"/>
      <c r="E1334" s="152"/>
      <c r="F1334" s="62"/>
      <c r="G1334" s="62"/>
      <c r="I1334" s="152"/>
      <c r="K1334" s="152"/>
      <c r="L1334" s="152"/>
      <c r="M1334" s="152"/>
      <c r="N1334" s="152"/>
      <c r="O1334" s="63"/>
      <c r="P1334" s="152"/>
      <c r="Q1334" s="152"/>
      <c r="S1334" s="205"/>
      <c r="T1334" s="205"/>
      <c r="U1334" s="205"/>
      <c r="V1334" s="39"/>
      <c r="W1334" s="39"/>
      <c r="X1334" s="39"/>
      <c r="Y1334" s="39"/>
      <c r="AD1334" s="191"/>
      <c r="AE1334" s="191"/>
      <c r="AF1334" s="260"/>
      <c r="AG1334" s="191"/>
      <c r="AH1334" s="191"/>
      <c r="AI1334" s="260"/>
      <c r="AR1334" s="68"/>
      <c r="AS1334" s="68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5"/>
      <c r="BL1334" s="95"/>
      <c r="BM1334" s="95"/>
      <c r="BN1334" s="95"/>
      <c r="BO1334" s="95"/>
      <c r="BP1334" s="95"/>
      <c r="BQ1334" s="95"/>
      <c r="BR1334" s="95"/>
      <c r="BS1334" s="95"/>
      <c r="BT1334" s="95"/>
      <c r="BU1334" s="95"/>
      <c r="BV1334" s="95"/>
      <c r="BW1334" s="95"/>
      <c r="BX1334" s="95"/>
      <c r="BY1334" s="95"/>
      <c r="BZ1334" s="95"/>
      <c r="CD1334" s="95"/>
      <c r="CE1334" s="95"/>
      <c r="CF1334" s="95"/>
    </row>
    <row r="1335" spans="1:84" s="43" customFormat="1" x14ac:dyDescent="0.25">
      <c r="A1335" s="152"/>
      <c r="B1335" s="152"/>
      <c r="C1335" s="152"/>
      <c r="D1335" s="152"/>
      <c r="E1335" s="152"/>
      <c r="F1335" s="62"/>
      <c r="G1335" s="62"/>
      <c r="I1335" s="152"/>
      <c r="K1335" s="152"/>
      <c r="L1335" s="152"/>
      <c r="M1335" s="152"/>
      <c r="N1335" s="152"/>
      <c r="O1335" s="63"/>
      <c r="P1335" s="152"/>
      <c r="Q1335" s="152"/>
      <c r="S1335" s="205"/>
      <c r="T1335" s="205"/>
      <c r="U1335" s="205"/>
      <c r="V1335" s="39"/>
      <c r="W1335" s="39"/>
      <c r="X1335" s="39"/>
      <c r="Y1335" s="39"/>
      <c r="AD1335" s="191"/>
      <c r="AE1335" s="191"/>
      <c r="AF1335" s="260"/>
      <c r="AG1335" s="191"/>
      <c r="AH1335" s="191"/>
      <c r="AI1335" s="260"/>
      <c r="AR1335" s="68"/>
      <c r="AS1335" s="68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5"/>
      <c r="BL1335" s="95"/>
      <c r="BM1335" s="95"/>
      <c r="BN1335" s="95"/>
      <c r="BO1335" s="95"/>
      <c r="BP1335" s="95"/>
      <c r="BQ1335" s="95"/>
      <c r="BR1335" s="95"/>
      <c r="BS1335" s="95"/>
      <c r="BT1335" s="95"/>
      <c r="BU1335" s="95"/>
      <c r="BV1335" s="95"/>
      <c r="BW1335" s="95"/>
      <c r="BX1335" s="95"/>
      <c r="BY1335" s="95"/>
      <c r="BZ1335" s="95"/>
      <c r="CD1335" s="95"/>
      <c r="CE1335" s="95"/>
      <c r="CF1335" s="95"/>
    </row>
    <row r="1336" spans="1:84" s="43" customFormat="1" x14ac:dyDescent="0.25">
      <c r="A1336" s="152"/>
      <c r="B1336" s="152"/>
      <c r="C1336" s="152"/>
      <c r="D1336" s="152"/>
      <c r="E1336" s="152"/>
      <c r="F1336" s="62"/>
      <c r="G1336" s="62"/>
      <c r="I1336" s="152"/>
      <c r="K1336" s="152"/>
      <c r="L1336" s="152"/>
      <c r="M1336" s="152"/>
      <c r="N1336" s="152"/>
      <c r="O1336" s="63"/>
      <c r="P1336" s="152"/>
      <c r="Q1336" s="152"/>
      <c r="S1336" s="205"/>
      <c r="T1336" s="205"/>
      <c r="U1336" s="205"/>
      <c r="V1336" s="39"/>
      <c r="W1336" s="39"/>
      <c r="X1336" s="39"/>
      <c r="Y1336" s="39"/>
      <c r="AD1336" s="191"/>
      <c r="AE1336" s="191"/>
      <c r="AF1336" s="260"/>
      <c r="AG1336" s="191"/>
      <c r="AH1336" s="191"/>
      <c r="AI1336" s="260"/>
      <c r="AR1336" s="68"/>
      <c r="AS1336" s="68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5"/>
      <c r="BL1336" s="95"/>
      <c r="BM1336" s="95"/>
      <c r="BN1336" s="95"/>
      <c r="BO1336" s="95"/>
      <c r="BP1336" s="95"/>
      <c r="BQ1336" s="95"/>
      <c r="BR1336" s="95"/>
      <c r="BS1336" s="95"/>
      <c r="BT1336" s="95"/>
      <c r="BU1336" s="95"/>
      <c r="BV1336" s="95"/>
      <c r="BW1336" s="95"/>
      <c r="BX1336" s="95"/>
      <c r="BY1336" s="95"/>
      <c r="BZ1336" s="95"/>
      <c r="CD1336" s="95"/>
      <c r="CE1336" s="95"/>
      <c r="CF1336" s="95"/>
    </row>
    <row r="1337" spans="1:84" s="43" customFormat="1" x14ac:dyDescent="0.25">
      <c r="A1337" s="152"/>
      <c r="B1337" s="152"/>
      <c r="C1337" s="152"/>
      <c r="D1337" s="152"/>
      <c r="E1337" s="152"/>
      <c r="F1337" s="62"/>
      <c r="G1337" s="62"/>
      <c r="I1337" s="152"/>
      <c r="K1337" s="152"/>
      <c r="L1337" s="152"/>
      <c r="M1337" s="152"/>
      <c r="N1337" s="152"/>
      <c r="O1337" s="63"/>
      <c r="P1337" s="152"/>
      <c r="Q1337" s="152"/>
      <c r="S1337" s="205"/>
      <c r="T1337" s="205"/>
      <c r="U1337" s="205"/>
      <c r="V1337" s="39"/>
      <c r="W1337" s="39"/>
      <c r="X1337" s="39"/>
      <c r="Y1337" s="39"/>
      <c r="AD1337" s="191"/>
      <c r="AE1337" s="191"/>
      <c r="AF1337" s="260"/>
      <c r="AG1337" s="191"/>
      <c r="AH1337" s="191"/>
      <c r="AI1337" s="260"/>
      <c r="AR1337" s="68"/>
      <c r="AS1337" s="68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5"/>
      <c r="BL1337" s="95"/>
      <c r="BM1337" s="95"/>
      <c r="BN1337" s="95"/>
      <c r="BO1337" s="95"/>
      <c r="BP1337" s="95"/>
      <c r="BQ1337" s="95"/>
      <c r="BR1337" s="95"/>
      <c r="BS1337" s="95"/>
      <c r="BT1337" s="95"/>
      <c r="BU1337" s="95"/>
      <c r="BV1337" s="95"/>
      <c r="BW1337" s="95"/>
      <c r="BX1337" s="95"/>
      <c r="BY1337" s="95"/>
      <c r="BZ1337" s="95"/>
      <c r="CD1337" s="95"/>
      <c r="CE1337" s="95"/>
      <c r="CF1337" s="95"/>
    </row>
    <row r="1338" spans="1:84" s="43" customFormat="1" x14ac:dyDescent="0.25">
      <c r="A1338" s="152"/>
      <c r="B1338" s="152"/>
      <c r="C1338" s="152"/>
      <c r="D1338" s="152"/>
      <c r="E1338" s="152"/>
      <c r="F1338" s="62"/>
      <c r="G1338" s="62"/>
      <c r="I1338" s="152"/>
      <c r="K1338" s="152"/>
      <c r="L1338" s="152"/>
      <c r="M1338" s="152"/>
      <c r="N1338" s="152"/>
      <c r="O1338" s="63"/>
      <c r="P1338" s="152"/>
      <c r="Q1338" s="152"/>
      <c r="S1338" s="205"/>
      <c r="T1338" s="205"/>
      <c r="U1338" s="205"/>
      <c r="V1338" s="39"/>
      <c r="W1338" s="39"/>
      <c r="X1338" s="39"/>
      <c r="Y1338" s="39"/>
      <c r="AD1338" s="191"/>
      <c r="AE1338" s="191"/>
      <c r="AF1338" s="260"/>
      <c r="AG1338" s="191"/>
      <c r="AH1338" s="191"/>
      <c r="AI1338" s="260"/>
      <c r="AR1338" s="68"/>
      <c r="AS1338" s="68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5"/>
      <c r="BL1338" s="95"/>
      <c r="BM1338" s="95"/>
      <c r="BN1338" s="95"/>
      <c r="BO1338" s="95"/>
      <c r="BP1338" s="95"/>
      <c r="BQ1338" s="95"/>
      <c r="BR1338" s="95"/>
      <c r="BS1338" s="95"/>
      <c r="BT1338" s="95"/>
      <c r="BU1338" s="95"/>
      <c r="BV1338" s="95"/>
      <c r="BW1338" s="95"/>
      <c r="BX1338" s="95"/>
      <c r="BY1338" s="95"/>
      <c r="BZ1338" s="95"/>
      <c r="CD1338" s="95"/>
      <c r="CE1338" s="95"/>
      <c r="CF1338" s="95"/>
    </row>
    <row r="1339" spans="1:84" s="43" customFormat="1" x14ac:dyDescent="0.25">
      <c r="A1339" s="152"/>
      <c r="B1339" s="152"/>
      <c r="C1339" s="152"/>
      <c r="D1339" s="152"/>
      <c r="E1339" s="152"/>
      <c r="F1339" s="62"/>
      <c r="G1339" s="62"/>
      <c r="I1339" s="152"/>
      <c r="K1339" s="152"/>
      <c r="L1339" s="152"/>
      <c r="M1339" s="152"/>
      <c r="N1339" s="152"/>
      <c r="O1339" s="63"/>
      <c r="P1339" s="152"/>
      <c r="Q1339" s="152"/>
      <c r="S1339" s="205"/>
      <c r="T1339" s="205"/>
      <c r="U1339" s="205"/>
      <c r="V1339" s="39"/>
      <c r="W1339" s="39"/>
      <c r="X1339" s="39"/>
      <c r="Y1339" s="39"/>
      <c r="AD1339" s="191"/>
      <c r="AE1339" s="191"/>
      <c r="AF1339" s="260"/>
      <c r="AG1339" s="191"/>
      <c r="AH1339" s="191"/>
      <c r="AI1339" s="260"/>
      <c r="AR1339" s="68"/>
      <c r="AS1339" s="68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5"/>
      <c r="BL1339" s="95"/>
      <c r="BM1339" s="95"/>
      <c r="BN1339" s="95"/>
      <c r="BO1339" s="95"/>
      <c r="BP1339" s="95"/>
      <c r="BQ1339" s="95"/>
      <c r="BR1339" s="95"/>
      <c r="BS1339" s="95"/>
      <c r="BT1339" s="95"/>
      <c r="BU1339" s="95"/>
      <c r="BV1339" s="95"/>
      <c r="BW1339" s="95"/>
      <c r="BX1339" s="95"/>
      <c r="BY1339" s="95"/>
      <c r="BZ1339" s="95"/>
      <c r="CD1339" s="95"/>
      <c r="CE1339" s="95"/>
      <c r="CF1339" s="95"/>
    </row>
    <row r="1340" spans="1:84" s="43" customFormat="1" x14ac:dyDescent="0.25">
      <c r="A1340" s="152"/>
      <c r="B1340" s="152"/>
      <c r="C1340" s="152"/>
      <c r="D1340" s="152"/>
      <c r="E1340" s="152"/>
      <c r="F1340" s="62"/>
      <c r="G1340" s="62"/>
      <c r="I1340" s="152"/>
      <c r="K1340" s="152"/>
      <c r="L1340" s="152"/>
      <c r="M1340" s="152"/>
      <c r="N1340" s="152"/>
      <c r="O1340" s="63"/>
      <c r="P1340" s="152"/>
      <c r="Q1340" s="152"/>
      <c r="S1340" s="205"/>
      <c r="T1340" s="205"/>
      <c r="U1340" s="205"/>
      <c r="V1340" s="39"/>
      <c r="W1340" s="39"/>
      <c r="X1340" s="39"/>
      <c r="Y1340" s="39"/>
      <c r="AD1340" s="191"/>
      <c r="AE1340" s="191"/>
      <c r="AF1340" s="260"/>
      <c r="AG1340" s="191"/>
      <c r="AH1340" s="191"/>
      <c r="AI1340" s="260"/>
      <c r="AR1340" s="68"/>
      <c r="AS1340" s="68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5"/>
      <c r="BL1340" s="95"/>
      <c r="BM1340" s="95"/>
      <c r="BN1340" s="95"/>
      <c r="BO1340" s="95"/>
      <c r="BP1340" s="95"/>
      <c r="BQ1340" s="95"/>
      <c r="BR1340" s="95"/>
      <c r="BS1340" s="95"/>
      <c r="BT1340" s="95"/>
      <c r="BU1340" s="95"/>
      <c r="BV1340" s="95"/>
      <c r="BW1340" s="95"/>
      <c r="BX1340" s="95"/>
      <c r="BY1340" s="95"/>
      <c r="BZ1340" s="95"/>
      <c r="CD1340" s="95"/>
      <c r="CE1340" s="95"/>
      <c r="CF1340" s="95"/>
    </row>
    <row r="1341" spans="1:84" s="43" customFormat="1" x14ac:dyDescent="0.25">
      <c r="A1341" s="152"/>
      <c r="B1341" s="152"/>
      <c r="C1341" s="152"/>
      <c r="D1341" s="152"/>
      <c r="E1341" s="152"/>
      <c r="F1341" s="62"/>
      <c r="G1341" s="62"/>
      <c r="I1341" s="152"/>
      <c r="K1341" s="152"/>
      <c r="L1341" s="152"/>
      <c r="M1341" s="152"/>
      <c r="N1341" s="152"/>
      <c r="O1341" s="63"/>
      <c r="P1341" s="152"/>
      <c r="Q1341" s="152"/>
      <c r="S1341" s="205"/>
      <c r="T1341" s="205"/>
      <c r="U1341" s="205"/>
      <c r="V1341" s="39"/>
      <c r="W1341" s="39"/>
      <c r="X1341" s="39"/>
      <c r="Y1341" s="39"/>
      <c r="AD1341" s="191"/>
      <c r="AE1341" s="191"/>
      <c r="AF1341" s="260"/>
      <c r="AG1341" s="191"/>
      <c r="AH1341" s="191"/>
      <c r="AI1341" s="260"/>
      <c r="AR1341" s="68"/>
      <c r="AS1341" s="68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5"/>
      <c r="BL1341" s="95"/>
      <c r="BM1341" s="95"/>
      <c r="BN1341" s="95"/>
      <c r="BO1341" s="95"/>
      <c r="BP1341" s="95"/>
      <c r="BQ1341" s="95"/>
      <c r="BR1341" s="95"/>
      <c r="BS1341" s="95"/>
      <c r="BT1341" s="95"/>
      <c r="BU1341" s="95"/>
      <c r="BV1341" s="95"/>
      <c r="BW1341" s="95"/>
      <c r="BX1341" s="95"/>
      <c r="BY1341" s="95"/>
      <c r="BZ1341" s="95"/>
      <c r="CD1341" s="95"/>
      <c r="CE1341" s="95"/>
      <c r="CF1341" s="95"/>
    </row>
    <row r="1342" spans="1:84" s="43" customFormat="1" x14ac:dyDescent="0.25">
      <c r="A1342" s="152"/>
      <c r="B1342" s="152"/>
      <c r="C1342" s="152"/>
      <c r="D1342" s="152"/>
      <c r="E1342" s="152"/>
      <c r="F1342" s="62"/>
      <c r="G1342" s="62"/>
      <c r="I1342" s="152"/>
      <c r="K1342" s="152"/>
      <c r="L1342" s="152"/>
      <c r="M1342" s="152"/>
      <c r="N1342" s="152"/>
      <c r="O1342" s="63"/>
      <c r="P1342" s="152"/>
      <c r="Q1342" s="152"/>
      <c r="S1342" s="205"/>
      <c r="T1342" s="205"/>
      <c r="U1342" s="205"/>
      <c r="V1342" s="39"/>
      <c r="W1342" s="39"/>
      <c r="X1342" s="39"/>
      <c r="Y1342" s="39"/>
      <c r="AD1342" s="191"/>
      <c r="AE1342" s="191"/>
      <c r="AF1342" s="260"/>
      <c r="AG1342" s="191"/>
      <c r="AH1342" s="191"/>
      <c r="AI1342" s="260"/>
      <c r="AR1342" s="68"/>
      <c r="AS1342" s="68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5"/>
      <c r="BL1342" s="95"/>
      <c r="BM1342" s="95"/>
      <c r="BN1342" s="95"/>
      <c r="BO1342" s="95"/>
      <c r="BP1342" s="95"/>
      <c r="BQ1342" s="95"/>
      <c r="BR1342" s="95"/>
      <c r="BS1342" s="95"/>
      <c r="BT1342" s="95"/>
      <c r="BU1342" s="95"/>
      <c r="BV1342" s="95"/>
      <c r="BW1342" s="95"/>
      <c r="BX1342" s="95"/>
      <c r="BY1342" s="95"/>
      <c r="BZ1342" s="95"/>
      <c r="CD1342" s="95"/>
      <c r="CE1342" s="95"/>
      <c r="CF1342" s="95"/>
    </row>
    <row r="1343" spans="1:84" s="43" customFormat="1" x14ac:dyDescent="0.25">
      <c r="A1343" s="152"/>
      <c r="B1343" s="152"/>
      <c r="C1343" s="152"/>
      <c r="D1343" s="152"/>
      <c r="E1343" s="152"/>
      <c r="F1343" s="62"/>
      <c r="G1343" s="62"/>
      <c r="I1343" s="152"/>
      <c r="K1343" s="152"/>
      <c r="L1343" s="152"/>
      <c r="M1343" s="152"/>
      <c r="N1343" s="152"/>
      <c r="O1343" s="63"/>
      <c r="P1343" s="152"/>
      <c r="Q1343" s="152"/>
      <c r="S1343" s="205"/>
      <c r="T1343" s="205"/>
      <c r="U1343" s="205"/>
      <c r="V1343" s="39"/>
      <c r="W1343" s="39"/>
      <c r="X1343" s="39"/>
      <c r="Y1343" s="39"/>
      <c r="AD1343" s="191"/>
      <c r="AE1343" s="191"/>
      <c r="AF1343" s="260"/>
      <c r="AG1343" s="191"/>
      <c r="AH1343" s="191"/>
      <c r="AI1343" s="260"/>
      <c r="AR1343" s="68"/>
      <c r="AS1343" s="68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5"/>
      <c r="BL1343" s="95"/>
      <c r="BM1343" s="95"/>
      <c r="BN1343" s="95"/>
      <c r="BO1343" s="95"/>
      <c r="BP1343" s="95"/>
      <c r="BQ1343" s="95"/>
      <c r="BR1343" s="95"/>
      <c r="BS1343" s="95"/>
      <c r="BT1343" s="95"/>
      <c r="BU1343" s="95"/>
      <c r="BV1343" s="95"/>
      <c r="BW1343" s="95"/>
      <c r="BX1343" s="95"/>
      <c r="BY1343" s="95"/>
      <c r="BZ1343" s="95"/>
      <c r="CD1343" s="95"/>
      <c r="CE1343" s="95"/>
      <c r="CF1343" s="95"/>
    </row>
    <row r="1344" spans="1:84" s="43" customFormat="1" x14ac:dyDescent="0.25">
      <c r="A1344" s="152"/>
      <c r="B1344" s="152"/>
      <c r="C1344" s="152"/>
      <c r="D1344" s="152"/>
      <c r="E1344" s="152"/>
      <c r="F1344" s="62"/>
      <c r="G1344" s="62"/>
      <c r="I1344" s="152"/>
      <c r="K1344" s="152"/>
      <c r="L1344" s="152"/>
      <c r="M1344" s="152"/>
      <c r="N1344" s="152"/>
      <c r="O1344" s="63"/>
      <c r="P1344" s="152"/>
      <c r="Q1344" s="152"/>
      <c r="S1344" s="205"/>
      <c r="T1344" s="205"/>
      <c r="U1344" s="205"/>
      <c r="V1344" s="39"/>
      <c r="W1344" s="39"/>
      <c r="X1344" s="39"/>
      <c r="Y1344" s="39"/>
      <c r="AD1344" s="191"/>
      <c r="AE1344" s="191"/>
      <c r="AF1344" s="260"/>
      <c r="AG1344" s="191"/>
      <c r="AH1344" s="191"/>
      <c r="AI1344" s="260"/>
      <c r="AR1344" s="68"/>
      <c r="AS1344" s="68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5"/>
      <c r="BL1344" s="95"/>
      <c r="BM1344" s="95"/>
      <c r="BN1344" s="95"/>
      <c r="BO1344" s="95"/>
      <c r="BP1344" s="95"/>
      <c r="BQ1344" s="95"/>
      <c r="BR1344" s="95"/>
      <c r="BS1344" s="95"/>
      <c r="BT1344" s="95"/>
      <c r="BU1344" s="95"/>
      <c r="BV1344" s="95"/>
      <c r="BW1344" s="95"/>
      <c r="BX1344" s="95"/>
      <c r="BY1344" s="95"/>
      <c r="BZ1344" s="95"/>
      <c r="CD1344" s="95"/>
      <c r="CE1344" s="95"/>
      <c r="CF1344" s="95"/>
    </row>
    <row r="1345" spans="1:84" s="43" customFormat="1" x14ac:dyDescent="0.25">
      <c r="A1345" s="152"/>
      <c r="B1345" s="152"/>
      <c r="C1345" s="152"/>
      <c r="D1345" s="152"/>
      <c r="E1345" s="152"/>
      <c r="F1345" s="62"/>
      <c r="G1345" s="62"/>
      <c r="I1345" s="152"/>
      <c r="K1345" s="152"/>
      <c r="L1345" s="152"/>
      <c r="M1345" s="152"/>
      <c r="N1345" s="152"/>
      <c r="O1345" s="63"/>
      <c r="P1345" s="152"/>
      <c r="Q1345" s="152"/>
      <c r="S1345" s="205"/>
      <c r="T1345" s="205"/>
      <c r="U1345" s="205"/>
      <c r="V1345" s="39"/>
      <c r="W1345" s="39"/>
      <c r="X1345" s="39"/>
      <c r="Y1345" s="39"/>
      <c r="AD1345" s="191"/>
      <c r="AE1345" s="191"/>
      <c r="AF1345" s="260"/>
      <c r="AG1345" s="191"/>
      <c r="AH1345" s="191"/>
      <c r="AI1345" s="260"/>
      <c r="AR1345" s="68"/>
      <c r="AS1345" s="68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5"/>
      <c r="BL1345" s="95"/>
      <c r="BM1345" s="95"/>
      <c r="BN1345" s="95"/>
      <c r="BO1345" s="95"/>
      <c r="BP1345" s="95"/>
      <c r="BQ1345" s="95"/>
      <c r="BR1345" s="95"/>
      <c r="BS1345" s="95"/>
      <c r="BT1345" s="95"/>
      <c r="BU1345" s="95"/>
      <c r="BV1345" s="95"/>
      <c r="BW1345" s="95"/>
      <c r="BX1345" s="95"/>
      <c r="BY1345" s="95"/>
      <c r="BZ1345" s="95"/>
      <c r="CD1345" s="95"/>
      <c r="CE1345" s="95"/>
      <c r="CF1345" s="95"/>
    </row>
    <row r="1346" spans="1:84" s="43" customFormat="1" x14ac:dyDescent="0.25">
      <c r="A1346" s="152"/>
      <c r="B1346" s="152"/>
      <c r="C1346" s="152"/>
      <c r="D1346" s="152"/>
      <c r="E1346" s="152"/>
      <c r="F1346" s="62"/>
      <c r="G1346" s="62"/>
      <c r="I1346" s="152"/>
      <c r="K1346" s="152"/>
      <c r="L1346" s="152"/>
      <c r="M1346" s="152"/>
      <c r="N1346" s="152"/>
      <c r="O1346" s="63"/>
      <c r="P1346" s="152"/>
      <c r="Q1346" s="152"/>
      <c r="S1346" s="205"/>
      <c r="T1346" s="205"/>
      <c r="U1346" s="205"/>
      <c r="V1346" s="39"/>
      <c r="W1346" s="39"/>
      <c r="X1346" s="39"/>
      <c r="Y1346" s="39"/>
      <c r="AD1346" s="191"/>
      <c r="AE1346" s="191"/>
      <c r="AF1346" s="260"/>
      <c r="AG1346" s="191"/>
      <c r="AH1346" s="191"/>
      <c r="AI1346" s="260"/>
      <c r="AR1346" s="68"/>
      <c r="AS1346" s="68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5"/>
      <c r="BL1346" s="95"/>
      <c r="BM1346" s="95"/>
      <c r="BN1346" s="95"/>
      <c r="BO1346" s="95"/>
      <c r="BP1346" s="95"/>
      <c r="BQ1346" s="95"/>
      <c r="BR1346" s="95"/>
      <c r="BS1346" s="95"/>
      <c r="BT1346" s="95"/>
      <c r="BU1346" s="95"/>
      <c r="BV1346" s="95"/>
      <c r="BW1346" s="95"/>
      <c r="BX1346" s="95"/>
      <c r="BY1346" s="95"/>
      <c r="BZ1346" s="95"/>
      <c r="CD1346" s="95"/>
      <c r="CE1346" s="95"/>
      <c r="CF1346" s="95"/>
    </row>
    <row r="1347" spans="1:84" s="43" customFormat="1" x14ac:dyDescent="0.25">
      <c r="A1347" s="152"/>
      <c r="B1347" s="152"/>
      <c r="C1347" s="152"/>
      <c r="D1347" s="152"/>
      <c r="E1347" s="152"/>
      <c r="F1347" s="62"/>
      <c r="G1347" s="62"/>
      <c r="I1347" s="152"/>
      <c r="K1347" s="152"/>
      <c r="L1347" s="152"/>
      <c r="M1347" s="152"/>
      <c r="N1347" s="152"/>
      <c r="O1347" s="63"/>
      <c r="P1347" s="152"/>
      <c r="Q1347" s="152"/>
      <c r="S1347" s="205"/>
      <c r="T1347" s="205"/>
      <c r="U1347" s="205"/>
      <c r="V1347" s="39"/>
      <c r="W1347" s="39"/>
      <c r="X1347" s="39"/>
      <c r="Y1347" s="39"/>
      <c r="AD1347" s="191"/>
      <c r="AE1347" s="191"/>
      <c r="AF1347" s="260"/>
      <c r="AG1347" s="191"/>
      <c r="AH1347" s="191"/>
      <c r="AI1347" s="260"/>
      <c r="AR1347" s="68"/>
      <c r="AS1347" s="68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5"/>
      <c r="BL1347" s="95"/>
      <c r="BM1347" s="95"/>
      <c r="BN1347" s="95"/>
      <c r="BO1347" s="95"/>
      <c r="BP1347" s="95"/>
      <c r="BQ1347" s="95"/>
      <c r="BR1347" s="95"/>
      <c r="BS1347" s="95"/>
      <c r="BT1347" s="95"/>
      <c r="BU1347" s="95"/>
      <c r="BV1347" s="95"/>
      <c r="BW1347" s="95"/>
      <c r="BX1347" s="95"/>
      <c r="BY1347" s="95"/>
      <c r="BZ1347" s="95"/>
      <c r="CD1347" s="95"/>
      <c r="CE1347" s="95"/>
      <c r="CF1347" s="95"/>
    </row>
    <row r="1348" spans="1:84" s="43" customFormat="1" x14ac:dyDescent="0.25">
      <c r="A1348" s="152"/>
      <c r="B1348" s="152"/>
      <c r="C1348" s="152"/>
      <c r="D1348" s="152"/>
      <c r="E1348" s="152"/>
      <c r="F1348" s="62"/>
      <c r="G1348" s="62"/>
      <c r="I1348" s="152"/>
      <c r="K1348" s="152"/>
      <c r="L1348" s="152"/>
      <c r="M1348" s="152"/>
      <c r="N1348" s="152"/>
      <c r="O1348" s="63"/>
      <c r="P1348" s="152"/>
      <c r="Q1348" s="152"/>
      <c r="S1348" s="205"/>
      <c r="T1348" s="205"/>
      <c r="U1348" s="205"/>
      <c r="V1348" s="39"/>
      <c r="W1348" s="39"/>
      <c r="X1348" s="39"/>
      <c r="Y1348" s="39"/>
      <c r="AD1348" s="191"/>
      <c r="AE1348" s="191"/>
      <c r="AF1348" s="260"/>
      <c r="AG1348" s="191"/>
      <c r="AH1348" s="191"/>
      <c r="AI1348" s="260"/>
      <c r="AR1348" s="68"/>
      <c r="AS1348" s="68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5"/>
      <c r="BL1348" s="95"/>
      <c r="BM1348" s="95"/>
      <c r="BN1348" s="95"/>
      <c r="BO1348" s="95"/>
      <c r="BP1348" s="95"/>
      <c r="BQ1348" s="95"/>
      <c r="BR1348" s="95"/>
      <c r="BS1348" s="95"/>
      <c r="BT1348" s="95"/>
      <c r="BU1348" s="95"/>
      <c r="BV1348" s="95"/>
      <c r="BW1348" s="95"/>
      <c r="BX1348" s="95"/>
      <c r="BY1348" s="95"/>
      <c r="BZ1348" s="95"/>
      <c r="CD1348" s="95"/>
      <c r="CE1348" s="95"/>
      <c r="CF1348" s="95"/>
    </row>
    <row r="1349" spans="1:84" s="43" customFormat="1" x14ac:dyDescent="0.25">
      <c r="A1349" s="152"/>
      <c r="B1349" s="152"/>
      <c r="C1349" s="152"/>
      <c r="D1349" s="152"/>
      <c r="E1349" s="152"/>
      <c r="F1349" s="62"/>
      <c r="G1349" s="62"/>
      <c r="I1349" s="152"/>
      <c r="K1349" s="152"/>
      <c r="L1349" s="152"/>
      <c r="M1349" s="152"/>
      <c r="N1349" s="152"/>
      <c r="O1349" s="63"/>
      <c r="P1349" s="152"/>
      <c r="Q1349" s="152"/>
      <c r="S1349" s="205"/>
      <c r="T1349" s="205"/>
      <c r="U1349" s="205"/>
      <c r="V1349" s="39"/>
      <c r="W1349" s="39"/>
      <c r="X1349" s="39"/>
      <c r="Y1349" s="39"/>
      <c r="AD1349" s="191"/>
      <c r="AE1349" s="191"/>
      <c r="AF1349" s="260"/>
      <c r="AG1349" s="191"/>
      <c r="AH1349" s="191"/>
      <c r="AI1349" s="260"/>
      <c r="AR1349" s="68"/>
      <c r="AS1349" s="68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5"/>
      <c r="BL1349" s="95"/>
      <c r="BM1349" s="95"/>
      <c r="BN1349" s="95"/>
      <c r="BO1349" s="95"/>
      <c r="BP1349" s="95"/>
      <c r="BQ1349" s="95"/>
      <c r="BR1349" s="95"/>
      <c r="BS1349" s="95"/>
      <c r="BT1349" s="95"/>
      <c r="BU1349" s="95"/>
      <c r="BV1349" s="95"/>
      <c r="BW1349" s="95"/>
      <c r="BX1349" s="95"/>
      <c r="BY1349" s="95"/>
      <c r="BZ1349" s="95"/>
      <c r="CD1349" s="95"/>
      <c r="CE1349" s="95"/>
      <c r="CF1349" s="95"/>
    </row>
    <row r="1350" spans="1:84" s="43" customFormat="1" x14ac:dyDescent="0.25">
      <c r="A1350" s="152"/>
      <c r="B1350" s="152"/>
      <c r="C1350" s="152"/>
      <c r="D1350" s="152"/>
      <c r="E1350" s="152"/>
      <c r="F1350" s="62"/>
      <c r="G1350" s="62"/>
      <c r="I1350" s="152"/>
      <c r="K1350" s="152"/>
      <c r="L1350" s="152"/>
      <c r="M1350" s="152"/>
      <c r="N1350" s="152"/>
      <c r="O1350" s="63"/>
      <c r="P1350" s="152"/>
      <c r="Q1350" s="152"/>
      <c r="S1350" s="205"/>
      <c r="T1350" s="205"/>
      <c r="U1350" s="205"/>
      <c r="V1350" s="39"/>
      <c r="W1350" s="39"/>
      <c r="X1350" s="39"/>
      <c r="Y1350" s="39"/>
      <c r="AD1350" s="191"/>
      <c r="AE1350" s="191"/>
      <c r="AF1350" s="260"/>
      <c r="AG1350" s="191"/>
      <c r="AH1350" s="191"/>
      <c r="AI1350" s="260"/>
      <c r="AR1350" s="68"/>
      <c r="AS1350" s="68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5"/>
      <c r="BL1350" s="95"/>
      <c r="BM1350" s="95"/>
      <c r="BN1350" s="95"/>
      <c r="BO1350" s="95"/>
      <c r="BP1350" s="95"/>
      <c r="BQ1350" s="95"/>
      <c r="BR1350" s="95"/>
      <c r="BS1350" s="95"/>
      <c r="BT1350" s="95"/>
      <c r="BU1350" s="95"/>
      <c r="BV1350" s="95"/>
      <c r="BW1350" s="95"/>
      <c r="BX1350" s="95"/>
      <c r="BY1350" s="95"/>
      <c r="BZ1350" s="95"/>
      <c r="CD1350" s="95"/>
      <c r="CE1350" s="95"/>
      <c r="CF1350" s="95"/>
    </row>
    <row r="1351" spans="1:84" s="43" customFormat="1" x14ac:dyDescent="0.25">
      <c r="A1351" s="152"/>
      <c r="B1351" s="152"/>
      <c r="C1351" s="152"/>
      <c r="D1351" s="152"/>
      <c r="E1351" s="152"/>
      <c r="F1351" s="62"/>
      <c r="G1351" s="62"/>
      <c r="I1351" s="152"/>
      <c r="K1351" s="152"/>
      <c r="L1351" s="152"/>
      <c r="M1351" s="152"/>
      <c r="N1351" s="152"/>
      <c r="O1351" s="63"/>
      <c r="P1351" s="152"/>
      <c r="Q1351" s="152"/>
      <c r="S1351" s="205"/>
      <c r="T1351" s="205"/>
      <c r="U1351" s="205"/>
      <c r="V1351" s="39"/>
      <c r="W1351" s="39"/>
      <c r="X1351" s="39"/>
      <c r="Y1351" s="39"/>
      <c r="AD1351" s="191"/>
      <c r="AE1351" s="191"/>
      <c r="AF1351" s="260"/>
      <c r="AG1351" s="191"/>
      <c r="AH1351" s="191"/>
      <c r="AI1351" s="260"/>
      <c r="AR1351" s="68"/>
      <c r="AS1351" s="68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5"/>
      <c r="BL1351" s="95"/>
      <c r="BM1351" s="95"/>
      <c r="BN1351" s="95"/>
      <c r="BO1351" s="95"/>
      <c r="BP1351" s="95"/>
      <c r="BQ1351" s="95"/>
      <c r="BR1351" s="95"/>
      <c r="BS1351" s="95"/>
      <c r="BT1351" s="95"/>
      <c r="BU1351" s="95"/>
      <c r="BV1351" s="95"/>
      <c r="BW1351" s="95"/>
      <c r="BX1351" s="95"/>
      <c r="BY1351" s="95"/>
      <c r="BZ1351" s="95"/>
      <c r="CD1351" s="95"/>
      <c r="CE1351" s="95"/>
      <c r="CF1351" s="95"/>
    </row>
    <row r="1352" spans="1:84" s="43" customFormat="1" x14ac:dyDescent="0.25">
      <c r="A1352" s="152"/>
      <c r="B1352" s="152"/>
      <c r="C1352" s="152"/>
      <c r="D1352" s="152"/>
      <c r="E1352" s="152"/>
      <c r="F1352" s="62"/>
      <c r="G1352" s="62"/>
      <c r="I1352" s="152"/>
      <c r="K1352" s="152"/>
      <c r="L1352" s="152"/>
      <c r="M1352" s="152"/>
      <c r="N1352" s="152"/>
      <c r="O1352" s="63"/>
      <c r="P1352" s="152"/>
      <c r="Q1352" s="152"/>
      <c r="S1352" s="205"/>
      <c r="T1352" s="205"/>
      <c r="U1352" s="205"/>
      <c r="V1352" s="39"/>
      <c r="W1352" s="39"/>
      <c r="X1352" s="39"/>
      <c r="Y1352" s="39"/>
      <c r="AD1352" s="191"/>
      <c r="AE1352" s="191"/>
      <c r="AF1352" s="260"/>
      <c r="AG1352" s="191"/>
      <c r="AH1352" s="191"/>
      <c r="AI1352" s="260"/>
      <c r="AR1352" s="68"/>
      <c r="AS1352" s="68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5"/>
      <c r="BL1352" s="95"/>
      <c r="BM1352" s="95"/>
      <c r="BN1352" s="95"/>
      <c r="BO1352" s="95"/>
      <c r="BP1352" s="95"/>
      <c r="BQ1352" s="95"/>
      <c r="BR1352" s="95"/>
      <c r="BS1352" s="95"/>
      <c r="BT1352" s="95"/>
      <c r="BU1352" s="95"/>
      <c r="BV1352" s="95"/>
      <c r="BW1352" s="95"/>
      <c r="BX1352" s="95"/>
      <c r="BY1352" s="95"/>
      <c r="BZ1352" s="95"/>
      <c r="CD1352" s="95"/>
      <c r="CE1352" s="95"/>
      <c r="CF1352" s="95"/>
    </row>
    <row r="1353" spans="1:84" s="43" customFormat="1" x14ac:dyDescent="0.25">
      <c r="A1353" s="152"/>
      <c r="B1353" s="152"/>
      <c r="C1353" s="152"/>
      <c r="D1353" s="152"/>
      <c r="E1353" s="152"/>
      <c r="F1353" s="62"/>
      <c r="G1353" s="62"/>
      <c r="I1353" s="152"/>
      <c r="K1353" s="152"/>
      <c r="L1353" s="152"/>
      <c r="M1353" s="152"/>
      <c r="N1353" s="152"/>
      <c r="O1353" s="63"/>
      <c r="P1353" s="152"/>
      <c r="Q1353" s="152"/>
      <c r="S1353" s="205"/>
      <c r="T1353" s="205"/>
      <c r="U1353" s="205"/>
      <c r="V1353" s="39"/>
      <c r="W1353" s="39"/>
      <c r="X1353" s="39"/>
      <c r="Y1353" s="39"/>
      <c r="AD1353" s="191"/>
      <c r="AE1353" s="191"/>
      <c r="AF1353" s="260"/>
      <c r="AG1353" s="191"/>
      <c r="AH1353" s="191"/>
      <c r="AI1353" s="260"/>
      <c r="AR1353" s="68"/>
      <c r="AS1353" s="68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5"/>
      <c r="BL1353" s="95"/>
      <c r="BM1353" s="95"/>
      <c r="BN1353" s="95"/>
      <c r="BO1353" s="95"/>
      <c r="BP1353" s="95"/>
      <c r="BQ1353" s="95"/>
      <c r="BR1353" s="95"/>
      <c r="BS1353" s="95"/>
      <c r="BT1353" s="95"/>
      <c r="BU1353" s="95"/>
      <c r="BV1353" s="95"/>
      <c r="BW1353" s="95"/>
      <c r="BX1353" s="95"/>
      <c r="BY1353" s="95"/>
      <c r="BZ1353" s="95"/>
      <c r="CD1353" s="95"/>
      <c r="CE1353" s="95"/>
      <c r="CF1353" s="95"/>
    </row>
    <row r="1354" spans="1:84" s="43" customFormat="1" x14ac:dyDescent="0.25">
      <c r="A1354" s="152"/>
      <c r="B1354" s="152"/>
      <c r="C1354" s="152"/>
      <c r="D1354" s="152"/>
      <c r="E1354" s="152"/>
      <c r="F1354" s="62"/>
      <c r="G1354" s="62"/>
      <c r="I1354" s="152"/>
      <c r="K1354" s="152"/>
      <c r="L1354" s="152"/>
      <c r="M1354" s="152"/>
      <c r="N1354" s="152"/>
      <c r="O1354" s="63"/>
      <c r="P1354" s="152"/>
      <c r="Q1354" s="152"/>
      <c r="S1354" s="205"/>
      <c r="T1354" s="205"/>
      <c r="U1354" s="205"/>
      <c r="V1354" s="39"/>
      <c r="W1354" s="39"/>
      <c r="X1354" s="39"/>
      <c r="Y1354" s="39"/>
      <c r="AD1354" s="191"/>
      <c r="AE1354" s="191"/>
      <c r="AF1354" s="260"/>
      <c r="AG1354" s="191"/>
      <c r="AH1354" s="191"/>
      <c r="AI1354" s="260"/>
      <c r="AR1354" s="68"/>
      <c r="AS1354" s="68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5"/>
      <c r="BL1354" s="95"/>
      <c r="BM1354" s="95"/>
      <c r="BN1354" s="95"/>
      <c r="BO1354" s="95"/>
      <c r="BP1354" s="95"/>
      <c r="BQ1354" s="95"/>
      <c r="BR1354" s="95"/>
      <c r="BS1354" s="95"/>
      <c r="BT1354" s="95"/>
      <c r="BU1354" s="95"/>
      <c r="BV1354" s="95"/>
      <c r="BW1354" s="95"/>
      <c r="BX1354" s="95"/>
      <c r="BY1354" s="95"/>
      <c r="BZ1354" s="95"/>
      <c r="CD1354" s="95"/>
      <c r="CE1354" s="95"/>
      <c r="CF1354" s="95"/>
    </row>
    <row r="1355" spans="1:84" s="43" customFormat="1" x14ac:dyDescent="0.25">
      <c r="A1355" s="152"/>
      <c r="B1355" s="152"/>
      <c r="C1355" s="152"/>
      <c r="D1355" s="152"/>
      <c r="E1355" s="152"/>
      <c r="F1355" s="62"/>
      <c r="G1355" s="62"/>
      <c r="I1355" s="152"/>
      <c r="K1355" s="152"/>
      <c r="L1355" s="152"/>
      <c r="M1355" s="152"/>
      <c r="N1355" s="152"/>
      <c r="O1355" s="63"/>
      <c r="P1355" s="152"/>
      <c r="Q1355" s="152"/>
      <c r="S1355" s="205"/>
      <c r="T1355" s="205"/>
      <c r="U1355" s="205"/>
      <c r="V1355" s="39"/>
      <c r="W1355" s="39"/>
      <c r="X1355" s="39"/>
      <c r="Y1355" s="39"/>
      <c r="AD1355" s="191"/>
      <c r="AE1355" s="191"/>
      <c r="AF1355" s="260"/>
      <c r="AG1355" s="191"/>
      <c r="AH1355" s="191"/>
      <c r="AI1355" s="260"/>
      <c r="AR1355" s="68"/>
      <c r="AS1355" s="68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5"/>
      <c r="BL1355" s="95"/>
      <c r="BM1355" s="95"/>
      <c r="BN1355" s="95"/>
      <c r="BO1355" s="95"/>
      <c r="BP1355" s="95"/>
      <c r="BQ1355" s="95"/>
      <c r="BR1355" s="95"/>
      <c r="BS1355" s="95"/>
      <c r="BT1355" s="95"/>
      <c r="BU1355" s="95"/>
      <c r="BV1355" s="95"/>
      <c r="BW1355" s="95"/>
      <c r="BX1355" s="95"/>
      <c r="BY1355" s="95"/>
      <c r="BZ1355" s="95"/>
      <c r="CD1355" s="95"/>
      <c r="CE1355" s="95"/>
      <c r="CF1355" s="95"/>
    </row>
    <row r="1356" spans="1:84" s="43" customFormat="1" x14ac:dyDescent="0.25">
      <c r="A1356" s="152"/>
      <c r="B1356" s="152"/>
      <c r="C1356" s="152"/>
      <c r="D1356" s="152"/>
      <c r="E1356" s="152"/>
      <c r="F1356" s="62"/>
      <c r="G1356" s="62"/>
      <c r="I1356" s="152"/>
      <c r="K1356" s="152"/>
      <c r="L1356" s="152"/>
      <c r="M1356" s="152"/>
      <c r="N1356" s="152"/>
      <c r="O1356" s="63"/>
      <c r="P1356" s="152"/>
      <c r="Q1356" s="152"/>
      <c r="S1356" s="205"/>
      <c r="T1356" s="205"/>
      <c r="U1356" s="205"/>
      <c r="V1356" s="39"/>
      <c r="W1356" s="39"/>
      <c r="X1356" s="39"/>
      <c r="Y1356" s="39"/>
      <c r="AD1356" s="191"/>
      <c r="AE1356" s="191"/>
      <c r="AF1356" s="260"/>
      <c r="AG1356" s="191"/>
      <c r="AH1356" s="191"/>
      <c r="AI1356" s="260"/>
      <c r="AR1356" s="68"/>
      <c r="AS1356" s="68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5"/>
      <c r="BL1356" s="95"/>
      <c r="BM1356" s="95"/>
      <c r="BN1356" s="95"/>
      <c r="BO1356" s="95"/>
      <c r="BP1356" s="95"/>
      <c r="BQ1356" s="95"/>
      <c r="BR1356" s="95"/>
      <c r="BS1356" s="95"/>
      <c r="BT1356" s="95"/>
      <c r="BU1356" s="95"/>
      <c r="BV1356" s="95"/>
      <c r="BW1356" s="95"/>
      <c r="BX1356" s="95"/>
      <c r="BY1356" s="95"/>
      <c r="BZ1356" s="95"/>
      <c r="CD1356" s="95"/>
      <c r="CE1356" s="95"/>
      <c r="CF1356" s="95"/>
    </row>
    <row r="1357" spans="1:84" s="43" customFormat="1" x14ac:dyDescent="0.25">
      <c r="A1357" s="152"/>
      <c r="B1357" s="152"/>
      <c r="C1357" s="152"/>
      <c r="D1357" s="152"/>
      <c r="E1357" s="152"/>
      <c r="F1357" s="62"/>
      <c r="G1357" s="62"/>
      <c r="I1357" s="152"/>
      <c r="K1357" s="152"/>
      <c r="L1357" s="152"/>
      <c r="M1357" s="152"/>
      <c r="N1357" s="152"/>
      <c r="O1357" s="63"/>
      <c r="P1357" s="152"/>
      <c r="Q1357" s="152"/>
      <c r="S1357" s="205"/>
      <c r="T1357" s="205"/>
      <c r="U1357" s="205"/>
      <c r="V1357" s="39"/>
      <c r="W1357" s="39"/>
      <c r="X1357" s="39"/>
      <c r="Y1357" s="39"/>
      <c r="AD1357" s="191"/>
      <c r="AE1357" s="191"/>
      <c r="AF1357" s="260"/>
      <c r="AG1357" s="191"/>
      <c r="AH1357" s="191"/>
      <c r="AI1357" s="260"/>
      <c r="AR1357" s="68"/>
      <c r="AS1357" s="68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5"/>
      <c r="BL1357" s="95"/>
      <c r="BM1357" s="95"/>
      <c r="BN1357" s="95"/>
      <c r="BO1357" s="95"/>
      <c r="BP1357" s="95"/>
      <c r="BQ1357" s="95"/>
      <c r="BR1357" s="95"/>
      <c r="BS1357" s="95"/>
      <c r="BT1357" s="95"/>
      <c r="BU1357" s="95"/>
      <c r="BV1357" s="95"/>
      <c r="BW1357" s="95"/>
      <c r="BX1357" s="95"/>
      <c r="BY1357" s="95"/>
      <c r="BZ1357" s="95"/>
      <c r="CD1357" s="95"/>
      <c r="CE1357" s="95"/>
      <c r="CF1357" s="95"/>
    </row>
    <row r="1358" spans="1:84" s="43" customFormat="1" x14ac:dyDescent="0.25">
      <c r="A1358" s="152"/>
      <c r="B1358" s="152"/>
      <c r="C1358" s="152"/>
      <c r="D1358" s="152"/>
      <c r="E1358" s="152"/>
      <c r="F1358" s="62"/>
      <c r="G1358" s="62"/>
      <c r="I1358" s="152"/>
      <c r="K1358" s="152"/>
      <c r="L1358" s="152"/>
      <c r="M1358" s="152"/>
      <c r="N1358" s="152"/>
      <c r="O1358" s="63"/>
      <c r="P1358" s="152"/>
      <c r="Q1358" s="152"/>
      <c r="S1358" s="205"/>
      <c r="T1358" s="205"/>
      <c r="U1358" s="205"/>
      <c r="V1358" s="39"/>
      <c r="W1358" s="39"/>
      <c r="X1358" s="39"/>
      <c r="Y1358" s="39"/>
      <c r="AD1358" s="191"/>
      <c r="AE1358" s="191"/>
      <c r="AF1358" s="260"/>
      <c r="AG1358" s="191"/>
      <c r="AH1358" s="191"/>
      <c r="AI1358" s="260"/>
      <c r="AR1358" s="68"/>
      <c r="AS1358" s="68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5"/>
      <c r="BL1358" s="95"/>
      <c r="BM1358" s="95"/>
      <c r="BN1358" s="95"/>
      <c r="BO1358" s="95"/>
      <c r="BP1358" s="95"/>
      <c r="BQ1358" s="95"/>
      <c r="BR1358" s="95"/>
      <c r="BS1358" s="95"/>
      <c r="BT1358" s="95"/>
      <c r="BU1358" s="95"/>
      <c r="BV1358" s="95"/>
      <c r="BW1358" s="95"/>
      <c r="BX1358" s="95"/>
      <c r="BY1358" s="95"/>
      <c r="BZ1358" s="95"/>
      <c r="CD1358" s="95"/>
      <c r="CE1358" s="95"/>
      <c r="CF1358" s="95"/>
    </row>
    <row r="1359" spans="1:84" s="43" customFormat="1" x14ac:dyDescent="0.25">
      <c r="A1359" s="152"/>
      <c r="B1359" s="152"/>
      <c r="C1359" s="152"/>
      <c r="D1359" s="152"/>
      <c r="E1359" s="152"/>
      <c r="F1359" s="62"/>
      <c r="G1359" s="62"/>
      <c r="I1359" s="152"/>
      <c r="K1359" s="152"/>
      <c r="L1359" s="152"/>
      <c r="M1359" s="152"/>
      <c r="N1359" s="152"/>
      <c r="O1359" s="63"/>
      <c r="P1359" s="152"/>
      <c r="Q1359" s="152"/>
      <c r="S1359" s="205"/>
      <c r="T1359" s="205"/>
      <c r="U1359" s="205"/>
      <c r="V1359" s="39"/>
      <c r="W1359" s="39"/>
      <c r="X1359" s="39"/>
      <c r="Y1359" s="39"/>
      <c r="AD1359" s="191"/>
      <c r="AE1359" s="191"/>
      <c r="AF1359" s="260"/>
      <c r="AG1359" s="191"/>
      <c r="AH1359" s="191"/>
      <c r="AI1359" s="260"/>
      <c r="AR1359" s="68"/>
      <c r="AS1359" s="68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5"/>
      <c r="BL1359" s="95"/>
      <c r="BM1359" s="95"/>
      <c r="BN1359" s="95"/>
      <c r="BO1359" s="95"/>
      <c r="BP1359" s="95"/>
      <c r="BQ1359" s="95"/>
      <c r="BR1359" s="95"/>
      <c r="BS1359" s="95"/>
      <c r="BT1359" s="95"/>
      <c r="BU1359" s="95"/>
      <c r="BV1359" s="95"/>
      <c r="BW1359" s="95"/>
      <c r="BX1359" s="95"/>
      <c r="BY1359" s="95"/>
      <c r="BZ1359" s="95"/>
      <c r="CD1359" s="95"/>
      <c r="CE1359" s="95"/>
      <c r="CF1359" s="95"/>
    </row>
    <row r="1360" spans="1:84" s="43" customFormat="1" x14ac:dyDescent="0.25">
      <c r="A1360" s="152"/>
      <c r="B1360" s="152"/>
      <c r="C1360" s="152"/>
      <c r="D1360" s="152"/>
      <c r="E1360" s="152"/>
      <c r="F1360" s="62"/>
      <c r="G1360" s="62"/>
      <c r="I1360" s="152"/>
      <c r="K1360" s="152"/>
      <c r="L1360" s="152"/>
      <c r="M1360" s="152"/>
      <c r="N1360" s="152"/>
      <c r="O1360" s="63"/>
      <c r="P1360" s="152"/>
      <c r="Q1360" s="152"/>
      <c r="S1360" s="205"/>
      <c r="T1360" s="205"/>
      <c r="U1360" s="205"/>
      <c r="V1360" s="39"/>
      <c r="W1360" s="39"/>
      <c r="X1360" s="39"/>
      <c r="Y1360" s="39"/>
      <c r="AD1360" s="191"/>
      <c r="AE1360" s="191"/>
      <c r="AF1360" s="260"/>
      <c r="AG1360" s="191"/>
      <c r="AH1360" s="191"/>
      <c r="AI1360" s="260"/>
      <c r="AR1360" s="68"/>
      <c r="AS1360" s="68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5"/>
      <c r="BL1360" s="95"/>
      <c r="BM1360" s="95"/>
      <c r="BN1360" s="95"/>
      <c r="BO1360" s="95"/>
      <c r="BP1360" s="95"/>
      <c r="BQ1360" s="95"/>
      <c r="BR1360" s="95"/>
      <c r="BS1360" s="95"/>
      <c r="BT1360" s="95"/>
      <c r="BU1360" s="95"/>
      <c r="BV1360" s="95"/>
      <c r="BW1360" s="95"/>
      <c r="BX1360" s="95"/>
      <c r="BY1360" s="95"/>
      <c r="BZ1360" s="95"/>
      <c r="CD1360" s="95"/>
      <c r="CE1360" s="95"/>
      <c r="CF1360" s="95"/>
    </row>
    <row r="1361" spans="1:84" s="43" customFormat="1" x14ac:dyDescent="0.25">
      <c r="A1361" s="152"/>
      <c r="B1361" s="152"/>
      <c r="C1361" s="152"/>
      <c r="D1361" s="152"/>
      <c r="E1361" s="152"/>
      <c r="F1361" s="62"/>
      <c r="G1361" s="62"/>
      <c r="I1361" s="152"/>
      <c r="K1361" s="152"/>
      <c r="L1361" s="152"/>
      <c r="M1361" s="152"/>
      <c r="N1361" s="152"/>
      <c r="O1361" s="63"/>
      <c r="P1361" s="152"/>
      <c r="Q1361" s="152"/>
      <c r="S1361" s="205"/>
      <c r="T1361" s="205"/>
      <c r="U1361" s="205"/>
      <c r="V1361" s="39"/>
      <c r="W1361" s="39"/>
      <c r="X1361" s="39"/>
      <c r="Y1361" s="39"/>
      <c r="AD1361" s="191"/>
      <c r="AE1361" s="191"/>
      <c r="AF1361" s="260"/>
      <c r="AG1361" s="191"/>
      <c r="AH1361" s="191"/>
      <c r="AI1361" s="260"/>
      <c r="AR1361" s="68"/>
      <c r="AS1361" s="68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5"/>
      <c r="BL1361" s="95"/>
      <c r="BM1361" s="95"/>
      <c r="BN1361" s="95"/>
      <c r="BO1361" s="95"/>
      <c r="BP1361" s="95"/>
      <c r="BQ1361" s="95"/>
      <c r="BR1361" s="95"/>
      <c r="BS1361" s="95"/>
      <c r="BT1361" s="95"/>
      <c r="BU1361" s="95"/>
      <c r="BV1361" s="95"/>
      <c r="BW1361" s="95"/>
      <c r="BX1361" s="95"/>
      <c r="BY1361" s="95"/>
      <c r="BZ1361" s="95"/>
      <c r="CD1361" s="95"/>
      <c r="CE1361" s="95"/>
      <c r="CF1361" s="95"/>
    </row>
    <row r="1362" spans="1:84" s="43" customFormat="1" x14ac:dyDescent="0.25">
      <c r="A1362" s="152"/>
      <c r="B1362" s="152"/>
      <c r="C1362" s="152"/>
      <c r="D1362" s="152"/>
      <c r="E1362" s="152"/>
      <c r="F1362" s="62"/>
      <c r="G1362" s="62"/>
      <c r="I1362" s="152"/>
      <c r="K1362" s="152"/>
      <c r="L1362" s="152"/>
      <c r="M1362" s="152"/>
      <c r="N1362" s="152"/>
      <c r="O1362" s="63"/>
      <c r="P1362" s="152"/>
      <c r="Q1362" s="152"/>
      <c r="S1362" s="205"/>
      <c r="T1362" s="205"/>
      <c r="U1362" s="205"/>
      <c r="V1362" s="39"/>
      <c r="W1362" s="39"/>
      <c r="X1362" s="39"/>
      <c r="Y1362" s="39"/>
      <c r="AD1362" s="191"/>
      <c r="AE1362" s="191"/>
      <c r="AF1362" s="260"/>
      <c r="AG1362" s="191"/>
      <c r="AH1362" s="191"/>
      <c r="AI1362" s="260"/>
      <c r="AR1362" s="68"/>
      <c r="AS1362" s="68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5"/>
      <c r="BL1362" s="95"/>
      <c r="BM1362" s="95"/>
      <c r="BN1362" s="95"/>
      <c r="BO1362" s="95"/>
      <c r="BP1362" s="95"/>
      <c r="BQ1362" s="95"/>
      <c r="BR1362" s="95"/>
      <c r="BS1362" s="95"/>
      <c r="BT1362" s="95"/>
      <c r="BU1362" s="95"/>
      <c r="BV1362" s="95"/>
      <c r="BW1362" s="95"/>
      <c r="BX1362" s="95"/>
      <c r="BY1362" s="95"/>
      <c r="BZ1362" s="95"/>
      <c r="CD1362" s="95"/>
      <c r="CE1362" s="95"/>
      <c r="CF1362" s="95"/>
    </row>
    <row r="1363" spans="1:84" s="43" customFormat="1" x14ac:dyDescent="0.25">
      <c r="A1363" s="152"/>
      <c r="B1363" s="152"/>
      <c r="C1363" s="152"/>
      <c r="D1363" s="152"/>
      <c r="E1363" s="152"/>
      <c r="F1363" s="62"/>
      <c r="G1363" s="62"/>
      <c r="I1363" s="152"/>
      <c r="K1363" s="152"/>
      <c r="L1363" s="152"/>
      <c r="M1363" s="152"/>
      <c r="N1363" s="152"/>
      <c r="O1363" s="63"/>
      <c r="P1363" s="152"/>
      <c r="Q1363" s="152"/>
      <c r="S1363" s="205"/>
      <c r="T1363" s="205"/>
      <c r="U1363" s="205"/>
      <c r="V1363" s="39"/>
      <c r="W1363" s="39"/>
      <c r="X1363" s="39"/>
      <c r="Y1363" s="39"/>
      <c r="AD1363" s="191"/>
      <c r="AE1363" s="191"/>
      <c r="AF1363" s="260"/>
      <c r="AG1363" s="191"/>
      <c r="AH1363" s="191"/>
      <c r="AI1363" s="260"/>
      <c r="AR1363" s="68"/>
      <c r="AS1363" s="68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5"/>
      <c r="BL1363" s="95"/>
      <c r="BM1363" s="95"/>
      <c r="BN1363" s="95"/>
      <c r="BO1363" s="95"/>
      <c r="BP1363" s="95"/>
      <c r="BQ1363" s="95"/>
      <c r="BR1363" s="95"/>
      <c r="BS1363" s="95"/>
      <c r="BT1363" s="95"/>
      <c r="BU1363" s="95"/>
      <c r="BV1363" s="95"/>
      <c r="BW1363" s="95"/>
      <c r="BX1363" s="95"/>
      <c r="BY1363" s="95"/>
      <c r="BZ1363" s="95"/>
      <c r="CD1363" s="95"/>
      <c r="CE1363" s="95"/>
      <c r="CF1363" s="95"/>
    </row>
    <row r="1364" spans="1:84" s="43" customFormat="1" x14ac:dyDescent="0.25">
      <c r="A1364" s="152"/>
      <c r="B1364" s="152"/>
      <c r="C1364" s="152"/>
      <c r="D1364" s="152"/>
      <c r="E1364" s="152"/>
      <c r="F1364" s="62"/>
      <c r="G1364" s="62"/>
      <c r="I1364" s="152"/>
      <c r="K1364" s="152"/>
      <c r="L1364" s="152"/>
      <c r="M1364" s="152"/>
      <c r="N1364" s="152"/>
      <c r="O1364" s="63"/>
      <c r="P1364" s="152"/>
      <c r="Q1364" s="152"/>
      <c r="S1364" s="205"/>
      <c r="T1364" s="205"/>
      <c r="U1364" s="205"/>
      <c r="V1364" s="39"/>
      <c r="W1364" s="39"/>
      <c r="X1364" s="39"/>
      <c r="Y1364" s="39"/>
      <c r="AD1364" s="191"/>
      <c r="AE1364" s="191"/>
      <c r="AF1364" s="260"/>
      <c r="AG1364" s="191"/>
      <c r="AH1364" s="191"/>
      <c r="AI1364" s="260"/>
      <c r="AR1364" s="68"/>
      <c r="AS1364" s="68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5"/>
      <c r="BL1364" s="95"/>
      <c r="BM1364" s="95"/>
      <c r="BN1364" s="95"/>
      <c r="BO1364" s="95"/>
      <c r="BP1364" s="95"/>
      <c r="BQ1364" s="95"/>
      <c r="BR1364" s="95"/>
      <c r="BS1364" s="95"/>
      <c r="BT1364" s="95"/>
      <c r="BU1364" s="95"/>
      <c r="BV1364" s="95"/>
      <c r="BW1364" s="95"/>
      <c r="BX1364" s="95"/>
      <c r="BY1364" s="95"/>
      <c r="BZ1364" s="95"/>
      <c r="CD1364" s="95"/>
      <c r="CE1364" s="95"/>
      <c r="CF1364" s="95"/>
    </row>
    <row r="1365" spans="1:84" s="43" customFormat="1" x14ac:dyDescent="0.25">
      <c r="A1365" s="152"/>
      <c r="B1365" s="152"/>
      <c r="C1365" s="152"/>
      <c r="D1365" s="152"/>
      <c r="E1365" s="152"/>
      <c r="F1365" s="62"/>
      <c r="G1365" s="62"/>
      <c r="I1365" s="152"/>
      <c r="K1365" s="152"/>
      <c r="L1365" s="152"/>
      <c r="M1365" s="152"/>
      <c r="N1365" s="152"/>
      <c r="O1365" s="63"/>
      <c r="P1365" s="152"/>
      <c r="Q1365" s="152"/>
      <c r="S1365" s="205"/>
      <c r="T1365" s="205"/>
      <c r="U1365" s="205"/>
      <c r="V1365" s="39"/>
      <c r="W1365" s="39"/>
      <c r="X1365" s="39"/>
      <c r="Y1365" s="39"/>
      <c r="AD1365" s="191"/>
      <c r="AE1365" s="191"/>
      <c r="AF1365" s="260"/>
      <c r="AG1365" s="191"/>
      <c r="AH1365" s="191"/>
      <c r="AI1365" s="260"/>
      <c r="AR1365" s="68"/>
      <c r="AS1365" s="68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5"/>
      <c r="BL1365" s="95"/>
      <c r="BM1365" s="95"/>
      <c r="BN1365" s="95"/>
      <c r="BO1365" s="95"/>
      <c r="BP1365" s="95"/>
      <c r="BQ1365" s="95"/>
      <c r="BR1365" s="95"/>
      <c r="BS1365" s="95"/>
      <c r="BT1365" s="95"/>
      <c r="BU1365" s="95"/>
      <c r="BV1365" s="95"/>
      <c r="BW1365" s="95"/>
      <c r="BX1365" s="95"/>
      <c r="BY1365" s="95"/>
      <c r="BZ1365" s="95"/>
      <c r="CD1365" s="95"/>
      <c r="CE1365" s="95"/>
      <c r="CF1365" s="95"/>
    </row>
    <row r="1366" spans="1:84" s="43" customFormat="1" x14ac:dyDescent="0.25">
      <c r="A1366" s="152"/>
      <c r="B1366" s="152"/>
      <c r="C1366" s="152"/>
      <c r="D1366" s="152"/>
      <c r="E1366" s="152"/>
      <c r="F1366" s="62"/>
      <c r="G1366" s="62"/>
      <c r="I1366" s="152"/>
      <c r="K1366" s="152"/>
      <c r="L1366" s="152"/>
      <c r="M1366" s="152"/>
      <c r="N1366" s="152"/>
      <c r="O1366" s="63"/>
      <c r="P1366" s="152"/>
      <c r="Q1366" s="152"/>
      <c r="S1366" s="205"/>
      <c r="T1366" s="205"/>
      <c r="U1366" s="205"/>
      <c r="V1366" s="39"/>
      <c r="W1366" s="39"/>
      <c r="X1366" s="39"/>
      <c r="Y1366" s="39"/>
      <c r="AD1366" s="191"/>
      <c r="AE1366" s="191"/>
      <c r="AF1366" s="260"/>
      <c r="AG1366" s="191"/>
      <c r="AH1366" s="191"/>
      <c r="AI1366" s="260"/>
      <c r="AR1366" s="68"/>
      <c r="AS1366" s="68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5"/>
      <c r="BL1366" s="95"/>
      <c r="BM1366" s="95"/>
      <c r="BN1366" s="95"/>
      <c r="BO1366" s="95"/>
      <c r="BP1366" s="95"/>
      <c r="BQ1366" s="95"/>
      <c r="BR1366" s="95"/>
      <c r="BS1366" s="95"/>
      <c r="BT1366" s="95"/>
      <c r="BU1366" s="95"/>
      <c r="BV1366" s="95"/>
      <c r="BW1366" s="95"/>
      <c r="BX1366" s="95"/>
      <c r="BY1366" s="95"/>
      <c r="BZ1366" s="95"/>
      <c r="CD1366" s="95"/>
      <c r="CE1366" s="95"/>
      <c r="CF1366" s="95"/>
    </row>
    <row r="1367" spans="1:84" s="43" customFormat="1" x14ac:dyDescent="0.25">
      <c r="A1367" s="152"/>
      <c r="B1367" s="152"/>
      <c r="C1367" s="152"/>
      <c r="D1367" s="152"/>
      <c r="E1367" s="152"/>
      <c r="F1367" s="62"/>
      <c r="G1367" s="62"/>
      <c r="I1367" s="152"/>
      <c r="K1367" s="152"/>
      <c r="L1367" s="152"/>
      <c r="M1367" s="152"/>
      <c r="N1367" s="152"/>
      <c r="O1367" s="63"/>
      <c r="P1367" s="152"/>
      <c r="Q1367" s="152"/>
      <c r="S1367" s="205"/>
      <c r="T1367" s="205"/>
      <c r="U1367" s="205"/>
      <c r="V1367" s="39"/>
      <c r="W1367" s="39"/>
      <c r="X1367" s="39"/>
      <c r="Y1367" s="39"/>
      <c r="AD1367" s="191"/>
      <c r="AE1367" s="191"/>
      <c r="AF1367" s="260"/>
      <c r="AG1367" s="191"/>
      <c r="AH1367" s="191"/>
      <c r="AI1367" s="260"/>
      <c r="AR1367" s="68"/>
      <c r="AS1367" s="68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5"/>
      <c r="BL1367" s="95"/>
      <c r="BM1367" s="95"/>
      <c r="BN1367" s="95"/>
      <c r="BO1367" s="95"/>
      <c r="BP1367" s="95"/>
      <c r="BQ1367" s="95"/>
      <c r="BR1367" s="95"/>
      <c r="BS1367" s="95"/>
      <c r="BT1367" s="95"/>
      <c r="BU1367" s="95"/>
      <c r="BV1367" s="95"/>
      <c r="BW1367" s="95"/>
      <c r="BX1367" s="95"/>
      <c r="BY1367" s="95"/>
      <c r="BZ1367" s="95"/>
      <c r="CD1367" s="95"/>
      <c r="CE1367" s="95"/>
      <c r="CF1367" s="95"/>
    </row>
    <row r="1368" spans="1:84" s="43" customFormat="1" x14ac:dyDescent="0.25">
      <c r="A1368" s="152"/>
      <c r="B1368" s="152"/>
      <c r="C1368" s="152"/>
      <c r="D1368" s="152"/>
      <c r="E1368" s="152"/>
      <c r="F1368" s="62"/>
      <c r="G1368" s="62"/>
      <c r="I1368" s="152"/>
      <c r="K1368" s="152"/>
      <c r="L1368" s="152"/>
      <c r="M1368" s="152"/>
      <c r="N1368" s="152"/>
      <c r="O1368" s="63"/>
      <c r="P1368" s="152"/>
      <c r="Q1368" s="152"/>
      <c r="S1368" s="205"/>
      <c r="T1368" s="205"/>
      <c r="U1368" s="205"/>
      <c r="V1368" s="39"/>
      <c r="W1368" s="39"/>
      <c r="X1368" s="39"/>
      <c r="Y1368" s="39"/>
      <c r="AD1368" s="191"/>
      <c r="AE1368" s="191"/>
      <c r="AF1368" s="260"/>
      <c r="AG1368" s="191"/>
      <c r="AH1368" s="191"/>
      <c r="AI1368" s="260"/>
      <c r="AR1368" s="68"/>
      <c r="AS1368" s="68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5"/>
      <c r="BL1368" s="95"/>
      <c r="BM1368" s="95"/>
      <c r="BN1368" s="95"/>
      <c r="BO1368" s="95"/>
      <c r="BP1368" s="95"/>
      <c r="BQ1368" s="95"/>
      <c r="BR1368" s="95"/>
      <c r="BS1368" s="95"/>
      <c r="BT1368" s="95"/>
      <c r="BU1368" s="95"/>
      <c r="BV1368" s="95"/>
      <c r="BW1368" s="95"/>
      <c r="BX1368" s="95"/>
      <c r="BY1368" s="95"/>
      <c r="BZ1368" s="95"/>
      <c r="CD1368" s="95"/>
      <c r="CE1368" s="95"/>
      <c r="CF1368" s="95"/>
    </row>
    <row r="1369" spans="1:84" s="43" customFormat="1" x14ac:dyDescent="0.25">
      <c r="A1369" s="152"/>
      <c r="B1369" s="152"/>
      <c r="C1369" s="152"/>
      <c r="D1369" s="152"/>
      <c r="E1369" s="152"/>
      <c r="F1369" s="62"/>
      <c r="G1369" s="62"/>
      <c r="I1369" s="152"/>
      <c r="K1369" s="152"/>
      <c r="L1369" s="152"/>
      <c r="M1369" s="152"/>
      <c r="N1369" s="152"/>
      <c r="O1369" s="63"/>
      <c r="P1369" s="152"/>
      <c r="Q1369" s="152"/>
      <c r="S1369" s="205"/>
      <c r="T1369" s="205"/>
      <c r="U1369" s="205"/>
      <c r="V1369" s="39"/>
      <c r="W1369" s="39"/>
      <c r="X1369" s="39"/>
      <c r="Y1369" s="39"/>
      <c r="AD1369" s="191"/>
      <c r="AE1369" s="191"/>
      <c r="AF1369" s="260"/>
      <c r="AG1369" s="191"/>
      <c r="AH1369" s="191"/>
      <c r="AI1369" s="260"/>
      <c r="AR1369" s="68"/>
      <c r="AS1369" s="68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5"/>
      <c r="BL1369" s="95"/>
      <c r="BM1369" s="95"/>
      <c r="BN1369" s="95"/>
      <c r="BO1369" s="95"/>
      <c r="BP1369" s="95"/>
      <c r="BQ1369" s="95"/>
      <c r="BR1369" s="95"/>
      <c r="BS1369" s="95"/>
      <c r="BT1369" s="95"/>
      <c r="BU1369" s="95"/>
      <c r="BV1369" s="95"/>
      <c r="BW1369" s="95"/>
      <c r="BX1369" s="95"/>
      <c r="BY1369" s="95"/>
      <c r="BZ1369" s="95"/>
      <c r="CD1369" s="95"/>
      <c r="CE1369" s="95"/>
      <c r="CF1369" s="95"/>
    </row>
    <row r="1370" spans="1:84" s="43" customFormat="1" x14ac:dyDescent="0.25">
      <c r="A1370" s="152"/>
      <c r="B1370" s="152"/>
      <c r="C1370" s="152"/>
      <c r="D1370" s="152"/>
      <c r="E1370" s="152"/>
      <c r="F1370" s="62"/>
      <c r="G1370" s="62"/>
      <c r="I1370" s="152"/>
      <c r="K1370" s="152"/>
      <c r="L1370" s="152"/>
      <c r="M1370" s="152"/>
      <c r="N1370" s="152"/>
      <c r="O1370" s="63"/>
      <c r="P1370" s="152"/>
      <c r="Q1370" s="152"/>
      <c r="S1370" s="205"/>
      <c r="T1370" s="205"/>
      <c r="U1370" s="205"/>
      <c r="V1370" s="39"/>
      <c r="W1370" s="39"/>
      <c r="X1370" s="39"/>
      <c r="Y1370" s="39"/>
      <c r="AD1370" s="191"/>
      <c r="AE1370" s="191"/>
      <c r="AF1370" s="260"/>
      <c r="AG1370" s="191"/>
      <c r="AH1370" s="191"/>
      <c r="AI1370" s="260"/>
      <c r="AR1370" s="68"/>
      <c r="AS1370" s="68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5"/>
      <c r="BL1370" s="95"/>
      <c r="BM1370" s="95"/>
      <c r="BN1370" s="95"/>
      <c r="BO1370" s="95"/>
      <c r="BP1370" s="95"/>
      <c r="BQ1370" s="95"/>
      <c r="BR1370" s="95"/>
      <c r="BS1370" s="95"/>
      <c r="BT1370" s="95"/>
      <c r="BU1370" s="95"/>
      <c r="BV1370" s="95"/>
      <c r="BW1370" s="95"/>
      <c r="BX1370" s="95"/>
      <c r="BY1370" s="95"/>
      <c r="BZ1370" s="95"/>
      <c r="CD1370" s="95"/>
      <c r="CE1370" s="95"/>
      <c r="CF1370" s="95"/>
    </row>
    <row r="1371" spans="1:84" s="43" customFormat="1" x14ac:dyDescent="0.25">
      <c r="A1371" s="152"/>
      <c r="B1371" s="152"/>
      <c r="C1371" s="152"/>
      <c r="D1371" s="152"/>
      <c r="E1371" s="152"/>
      <c r="F1371" s="62"/>
      <c r="G1371" s="62"/>
      <c r="I1371" s="152"/>
      <c r="K1371" s="152"/>
      <c r="L1371" s="152"/>
      <c r="M1371" s="152"/>
      <c r="N1371" s="152"/>
      <c r="O1371" s="63"/>
      <c r="P1371" s="152"/>
      <c r="Q1371" s="152"/>
      <c r="S1371" s="205"/>
      <c r="T1371" s="205"/>
      <c r="U1371" s="205"/>
      <c r="V1371" s="39"/>
      <c r="W1371" s="39"/>
      <c r="X1371" s="39"/>
      <c r="Y1371" s="39"/>
      <c r="AD1371" s="191"/>
      <c r="AE1371" s="191"/>
      <c r="AF1371" s="260"/>
      <c r="AG1371" s="191"/>
      <c r="AH1371" s="191"/>
      <c r="AI1371" s="260"/>
      <c r="AR1371" s="68"/>
      <c r="AS1371" s="68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5"/>
      <c r="BL1371" s="95"/>
      <c r="BM1371" s="95"/>
      <c r="BN1371" s="95"/>
      <c r="BO1371" s="95"/>
      <c r="BP1371" s="95"/>
      <c r="BQ1371" s="95"/>
      <c r="BR1371" s="95"/>
      <c r="BS1371" s="95"/>
      <c r="BT1371" s="95"/>
      <c r="BU1371" s="95"/>
      <c r="BV1371" s="95"/>
      <c r="BW1371" s="95"/>
      <c r="BX1371" s="95"/>
      <c r="BY1371" s="95"/>
      <c r="BZ1371" s="95"/>
      <c r="CD1371" s="95"/>
      <c r="CE1371" s="95"/>
      <c r="CF1371" s="95"/>
    </row>
    <row r="1372" spans="1:84" s="43" customFormat="1" x14ac:dyDescent="0.25">
      <c r="A1372" s="152"/>
      <c r="B1372" s="152"/>
      <c r="C1372" s="152"/>
      <c r="D1372" s="152"/>
      <c r="E1372" s="152"/>
      <c r="F1372" s="62"/>
      <c r="G1372" s="62"/>
      <c r="I1372" s="152"/>
      <c r="K1372" s="152"/>
      <c r="L1372" s="152"/>
      <c r="M1372" s="152"/>
      <c r="N1372" s="152"/>
      <c r="O1372" s="63"/>
      <c r="P1372" s="152"/>
      <c r="Q1372" s="152"/>
      <c r="S1372" s="205"/>
      <c r="T1372" s="205"/>
      <c r="U1372" s="205"/>
      <c r="V1372" s="39"/>
      <c r="W1372" s="39"/>
      <c r="X1372" s="39"/>
      <c r="Y1372" s="39"/>
      <c r="AD1372" s="191"/>
      <c r="AE1372" s="191"/>
      <c r="AF1372" s="260"/>
      <c r="AG1372" s="191"/>
      <c r="AH1372" s="191"/>
      <c r="AI1372" s="260"/>
      <c r="AR1372" s="68"/>
      <c r="AS1372" s="68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5"/>
      <c r="BL1372" s="95"/>
      <c r="BM1372" s="95"/>
      <c r="BN1372" s="95"/>
      <c r="BO1372" s="95"/>
      <c r="BP1372" s="95"/>
      <c r="BQ1372" s="95"/>
      <c r="BR1372" s="95"/>
      <c r="BS1372" s="95"/>
      <c r="BT1372" s="95"/>
      <c r="BU1372" s="95"/>
      <c r="BV1372" s="95"/>
      <c r="BW1372" s="95"/>
      <c r="BX1372" s="95"/>
      <c r="BY1372" s="95"/>
      <c r="BZ1372" s="95"/>
      <c r="CD1372" s="95"/>
      <c r="CE1372" s="95"/>
      <c r="CF1372" s="95"/>
    </row>
    <row r="1373" spans="1:84" s="43" customFormat="1" x14ac:dyDescent="0.25">
      <c r="A1373" s="152"/>
      <c r="B1373" s="152"/>
      <c r="C1373" s="152"/>
      <c r="D1373" s="152"/>
      <c r="E1373" s="152"/>
      <c r="F1373" s="62"/>
      <c r="G1373" s="62"/>
      <c r="I1373" s="152"/>
      <c r="K1373" s="152"/>
      <c r="L1373" s="152"/>
      <c r="M1373" s="152"/>
      <c r="N1373" s="152"/>
      <c r="O1373" s="63"/>
      <c r="P1373" s="152"/>
      <c r="Q1373" s="152"/>
      <c r="S1373" s="205"/>
      <c r="T1373" s="205"/>
      <c r="U1373" s="205"/>
      <c r="V1373" s="39"/>
      <c r="W1373" s="39"/>
      <c r="X1373" s="39"/>
      <c r="Y1373" s="39"/>
      <c r="AD1373" s="191"/>
      <c r="AE1373" s="191"/>
      <c r="AF1373" s="260"/>
      <c r="AG1373" s="191"/>
      <c r="AH1373" s="191"/>
      <c r="AI1373" s="260"/>
      <c r="AR1373" s="68"/>
      <c r="AS1373" s="68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5"/>
      <c r="BL1373" s="95"/>
      <c r="BM1373" s="95"/>
      <c r="BN1373" s="95"/>
      <c r="BO1373" s="95"/>
      <c r="BP1373" s="95"/>
      <c r="BQ1373" s="95"/>
      <c r="BR1373" s="95"/>
      <c r="BS1373" s="95"/>
      <c r="BT1373" s="95"/>
      <c r="BU1373" s="95"/>
      <c r="BV1373" s="95"/>
      <c r="BW1373" s="95"/>
      <c r="BX1373" s="95"/>
      <c r="BY1373" s="95"/>
      <c r="BZ1373" s="95"/>
      <c r="CD1373" s="95"/>
      <c r="CE1373" s="95"/>
      <c r="CF1373" s="95"/>
    </row>
    <row r="1374" spans="1:84" s="43" customFormat="1" x14ac:dyDescent="0.25">
      <c r="A1374" s="152"/>
      <c r="B1374" s="152"/>
      <c r="C1374" s="152"/>
      <c r="D1374" s="152"/>
      <c r="E1374" s="152"/>
      <c r="F1374" s="62"/>
      <c r="G1374" s="62"/>
      <c r="I1374" s="152"/>
      <c r="K1374" s="152"/>
      <c r="L1374" s="152"/>
      <c r="M1374" s="152"/>
      <c r="N1374" s="152"/>
      <c r="O1374" s="63"/>
      <c r="P1374" s="152"/>
      <c r="Q1374" s="152"/>
      <c r="S1374" s="205"/>
      <c r="T1374" s="205"/>
      <c r="U1374" s="205"/>
      <c r="V1374" s="39"/>
      <c r="W1374" s="39"/>
      <c r="X1374" s="39"/>
      <c r="Y1374" s="39"/>
      <c r="AD1374" s="191"/>
      <c r="AE1374" s="191"/>
      <c r="AF1374" s="260"/>
      <c r="AG1374" s="191"/>
      <c r="AH1374" s="191"/>
      <c r="AI1374" s="260"/>
      <c r="AR1374" s="68"/>
      <c r="AS1374" s="68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5"/>
      <c r="BL1374" s="95"/>
      <c r="BM1374" s="95"/>
      <c r="BN1374" s="95"/>
      <c r="BO1374" s="95"/>
      <c r="BP1374" s="95"/>
      <c r="BQ1374" s="95"/>
      <c r="BR1374" s="95"/>
      <c r="BS1374" s="95"/>
      <c r="BT1374" s="95"/>
      <c r="BU1374" s="95"/>
      <c r="BV1374" s="95"/>
      <c r="BW1374" s="95"/>
      <c r="BX1374" s="95"/>
      <c r="BY1374" s="95"/>
      <c r="BZ1374" s="95"/>
      <c r="CD1374" s="95"/>
      <c r="CE1374" s="95"/>
      <c r="CF1374" s="95"/>
    </row>
    <row r="1375" spans="1:84" s="43" customFormat="1" x14ac:dyDescent="0.25">
      <c r="A1375" s="152"/>
      <c r="B1375" s="152"/>
      <c r="C1375" s="152"/>
      <c r="D1375" s="152"/>
      <c r="E1375" s="152"/>
      <c r="F1375" s="62"/>
      <c r="G1375" s="62"/>
      <c r="I1375" s="152"/>
      <c r="K1375" s="152"/>
      <c r="L1375" s="152"/>
      <c r="M1375" s="152"/>
      <c r="N1375" s="152"/>
      <c r="O1375" s="63"/>
      <c r="P1375" s="152"/>
      <c r="Q1375" s="152"/>
      <c r="S1375" s="205"/>
      <c r="T1375" s="205"/>
      <c r="U1375" s="205"/>
      <c r="V1375" s="39"/>
      <c r="W1375" s="39"/>
      <c r="X1375" s="39"/>
      <c r="Y1375" s="39"/>
      <c r="AD1375" s="191"/>
      <c r="AE1375" s="191"/>
      <c r="AF1375" s="260"/>
      <c r="AG1375" s="191"/>
      <c r="AH1375" s="191"/>
      <c r="AI1375" s="260"/>
      <c r="AR1375" s="68"/>
      <c r="AS1375" s="68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5"/>
      <c r="BL1375" s="95"/>
      <c r="BM1375" s="95"/>
      <c r="BN1375" s="95"/>
      <c r="BO1375" s="95"/>
      <c r="BP1375" s="95"/>
      <c r="BQ1375" s="95"/>
      <c r="BR1375" s="95"/>
      <c r="BS1375" s="95"/>
      <c r="BT1375" s="95"/>
      <c r="BU1375" s="95"/>
      <c r="BV1375" s="95"/>
      <c r="BW1375" s="95"/>
      <c r="BX1375" s="95"/>
      <c r="BY1375" s="95"/>
      <c r="BZ1375" s="95"/>
      <c r="CD1375" s="95"/>
      <c r="CE1375" s="95"/>
      <c r="CF1375" s="95"/>
    </row>
    <row r="1376" spans="1:84" s="43" customFormat="1" x14ac:dyDescent="0.25">
      <c r="A1376" s="152"/>
      <c r="B1376" s="152"/>
      <c r="C1376" s="152"/>
      <c r="D1376" s="152"/>
      <c r="E1376" s="152"/>
      <c r="F1376" s="62"/>
      <c r="G1376" s="62"/>
      <c r="I1376" s="152"/>
      <c r="K1376" s="152"/>
      <c r="L1376" s="152"/>
      <c r="M1376" s="152"/>
      <c r="N1376" s="152"/>
      <c r="O1376" s="63"/>
      <c r="P1376" s="152"/>
      <c r="Q1376" s="152"/>
      <c r="S1376" s="205"/>
      <c r="T1376" s="205"/>
      <c r="U1376" s="205"/>
      <c r="V1376" s="39"/>
      <c r="W1376" s="39"/>
      <c r="X1376" s="39"/>
      <c r="Y1376" s="39"/>
      <c r="AD1376" s="191"/>
      <c r="AE1376" s="191"/>
      <c r="AF1376" s="260"/>
      <c r="AG1376" s="191"/>
      <c r="AH1376" s="191"/>
      <c r="AI1376" s="260"/>
      <c r="AR1376" s="68"/>
      <c r="AS1376" s="68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5"/>
      <c r="BL1376" s="95"/>
      <c r="BM1376" s="95"/>
      <c r="BN1376" s="95"/>
      <c r="BO1376" s="95"/>
      <c r="BP1376" s="95"/>
      <c r="BQ1376" s="95"/>
      <c r="BR1376" s="95"/>
      <c r="BS1376" s="95"/>
      <c r="BT1376" s="95"/>
      <c r="BU1376" s="95"/>
      <c r="BV1376" s="95"/>
      <c r="BW1376" s="95"/>
      <c r="BX1376" s="95"/>
      <c r="BY1376" s="95"/>
      <c r="BZ1376" s="95"/>
      <c r="CD1376" s="95"/>
      <c r="CE1376" s="95"/>
      <c r="CF1376" s="95"/>
    </row>
    <row r="1377" spans="1:84" s="43" customFormat="1" x14ac:dyDescent="0.25">
      <c r="A1377" s="152"/>
      <c r="B1377" s="152"/>
      <c r="C1377" s="152"/>
      <c r="D1377" s="152"/>
      <c r="E1377" s="152"/>
      <c r="F1377" s="62"/>
      <c r="G1377" s="62"/>
      <c r="I1377" s="152"/>
      <c r="K1377" s="152"/>
      <c r="L1377" s="152"/>
      <c r="M1377" s="152"/>
      <c r="N1377" s="152"/>
      <c r="O1377" s="63"/>
      <c r="P1377" s="152"/>
      <c r="Q1377" s="152"/>
      <c r="S1377" s="205"/>
      <c r="T1377" s="205"/>
      <c r="U1377" s="205"/>
      <c r="V1377" s="39"/>
      <c r="W1377" s="39"/>
      <c r="X1377" s="39"/>
      <c r="Y1377" s="39"/>
      <c r="AD1377" s="191"/>
      <c r="AE1377" s="191"/>
      <c r="AF1377" s="260"/>
      <c r="AG1377" s="191"/>
      <c r="AH1377" s="191"/>
      <c r="AI1377" s="260"/>
      <c r="AR1377" s="68"/>
      <c r="AS1377" s="68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5"/>
      <c r="BL1377" s="95"/>
      <c r="BM1377" s="95"/>
      <c r="BN1377" s="95"/>
      <c r="BO1377" s="95"/>
      <c r="BP1377" s="95"/>
      <c r="BQ1377" s="95"/>
      <c r="BR1377" s="95"/>
      <c r="BS1377" s="95"/>
      <c r="BT1377" s="95"/>
      <c r="BU1377" s="95"/>
      <c r="BV1377" s="95"/>
      <c r="BW1377" s="95"/>
      <c r="BX1377" s="95"/>
      <c r="BY1377" s="95"/>
      <c r="BZ1377" s="95"/>
      <c r="CD1377" s="95"/>
      <c r="CE1377" s="95"/>
      <c r="CF1377" s="95"/>
    </row>
    <row r="1378" spans="1:84" s="43" customFormat="1" x14ac:dyDescent="0.25">
      <c r="A1378" s="152"/>
      <c r="B1378" s="152"/>
      <c r="C1378" s="152"/>
      <c r="D1378" s="152"/>
      <c r="E1378" s="152"/>
      <c r="F1378" s="62"/>
      <c r="G1378" s="62"/>
      <c r="I1378" s="152"/>
      <c r="K1378" s="152"/>
      <c r="L1378" s="152"/>
      <c r="M1378" s="152"/>
      <c r="N1378" s="152"/>
      <c r="O1378" s="63"/>
      <c r="P1378" s="152"/>
      <c r="Q1378" s="152"/>
      <c r="S1378" s="205"/>
      <c r="T1378" s="205"/>
      <c r="U1378" s="205"/>
      <c r="V1378" s="39"/>
      <c r="W1378" s="39"/>
      <c r="X1378" s="39"/>
      <c r="Y1378" s="39"/>
      <c r="AD1378" s="191"/>
      <c r="AE1378" s="191"/>
      <c r="AF1378" s="260"/>
      <c r="AG1378" s="191"/>
      <c r="AH1378" s="191"/>
      <c r="AI1378" s="260"/>
      <c r="AR1378" s="68"/>
      <c r="AS1378" s="68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5"/>
      <c r="BL1378" s="95"/>
      <c r="BM1378" s="95"/>
      <c r="BN1378" s="95"/>
      <c r="BO1378" s="95"/>
      <c r="BP1378" s="95"/>
      <c r="BQ1378" s="95"/>
      <c r="BR1378" s="95"/>
      <c r="BS1378" s="95"/>
      <c r="BT1378" s="95"/>
      <c r="BU1378" s="95"/>
      <c r="BV1378" s="95"/>
      <c r="BW1378" s="95"/>
      <c r="BX1378" s="95"/>
      <c r="BY1378" s="95"/>
      <c r="BZ1378" s="95"/>
      <c r="CD1378" s="95"/>
      <c r="CE1378" s="95"/>
      <c r="CF1378" s="95"/>
    </row>
    <row r="1379" spans="1:84" s="43" customFormat="1" x14ac:dyDescent="0.25">
      <c r="A1379" s="152"/>
      <c r="B1379" s="152"/>
      <c r="C1379" s="152"/>
      <c r="D1379" s="152"/>
      <c r="E1379" s="152"/>
      <c r="F1379" s="62"/>
      <c r="G1379" s="62"/>
      <c r="I1379" s="152"/>
      <c r="K1379" s="152"/>
      <c r="L1379" s="152"/>
      <c r="M1379" s="152"/>
      <c r="N1379" s="152"/>
      <c r="O1379" s="63"/>
      <c r="P1379" s="152"/>
      <c r="Q1379" s="152"/>
      <c r="S1379" s="205"/>
      <c r="T1379" s="205"/>
      <c r="U1379" s="205"/>
      <c r="V1379" s="39"/>
      <c r="W1379" s="39"/>
      <c r="X1379" s="39"/>
      <c r="Y1379" s="39"/>
      <c r="AD1379" s="191"/>
      <c r="AE1379" s="191"/>
      <c r="AF1379" s="260"/>
      <c r="AG1379" s="191"/>
      <c r="AH1379" s="191"/>
      <c r="AI1379" s="260"/>
      <c r="AR1379" s="68"/>
      <c r="AS1379" s="68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5"/>
      <c r="BL1379" s="95"/>
      <c r="BM1379" s="95"/>
      <c r="BN1379" s="95"/>
      <c r="BO1379" s="95"/>
      <c r="BP1379" s="95"/>
      <c r="BQ1379" s="95"/>
      <c r="BR1379" s="95"/>
      <c r="BS1379" s="95"/>
      <c r="BT1379" s="95"/>
      <c r="BU1379" s="95"/>
      <c r="BV1379" s="95"/>
      <c r="BW1379" s="95"/>
      <c r="BX1379" s="95"/>
      <c r="BY1379" s="95"/>
      <c r="BZ1379" s="95"/>
      <c r="CD1379" s="95"/>
      <c r="CE1379" s="95"/>
      <c r="CF1379" s="95"/>
    </row>
    <row r="1380" spans="1:84" s="43" customFormat="1" x14ac:dyDescent="0.25">
      <c r="A1380" s="152"/>
      <c r="B1380" s="152"/>
      <c r="C1380" s="152"/>
      <c r="D1380" s="152"/>
      <c r="E1380" s="152"/>
      <c r="F1380" s="62"/>
      <c r="G1380" s="62"/>
      <c r="I1380" s="152"/>
      <c r="K1380" s="152"/>
      <c r="L1380" s="152"/>
      <c r="M1380" s="152"/>
      <c r="N1380" s="152"/>
      <c r="O1380" s="63"/>
      <c r="P1380" s="152"/>
      <c r="Q1380" s="152"/>
      <c r="S1380" s="205"/>
      <c r="T1380" s="205"/>
      <c r="U1380" s="205"/>
      <c r="V1380" s="39"/>
      <c r="W1380" s="39"/>
      <c r="X1380" s="39"/>
      <c r="Y1380" s="39"/>
      <c r="AD1380" s="191"/>
      <c r="AE1380" s="191"/>
      <c r="AF1380" s="260"/>
      <c r="AG1380" s="191"/>
      <c r="AH1380" s="191"/>
      <c r="AI1380" s="260"/>
      <c r="AR1380" s="68"/>
      <c r="AS1380" s="68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5"/>
      <c r="BL1380" s="95"/>
      <c r="BM1380" s="95"/>
      <c r="BN1380" s="95"/>
      <c r="BO1380" s="95"/>
      <c r="BP1380" s="95"/>
      <c r="BQ1380" s="95"/>
      <c r="BR1380" s="95"/>
      <c r="BS1380" s="95"/>
      <c r="BT1380" s="95"/>
      <c r="BU1380" s="95"/>
      <c r="BV1380" s="95"/>
      <c r="BW1380" s="95"/>
      <c r="BX1380" s="95"/>
      <c r="BY1380" s="95"/>
      <c r="BZ1380" s="95"/>
      <c r="CD1380" s="95"/>
      <c r="CE1380" s="95"/>
      <c r="CF1380" s="95"/>
    </row>
    <row r="1381" spans="1:84" s="43" customFormat="1" x14ac:dyDescent="0.25">
      <c r="A1381" s="152"/>
      <c r="B1381" s="152"/>
      <c r="C1381" s="152"/>
      <c r="D1381" s="152"/>
      <c r="E1381" s="152"/>
      <c r="F1381" s="62"/>
      <c r="G1381" s="62"/>
      <c r="I1381" s="152"/>
      <c r="K1381" s="152"/>
      <c r="L1381" s="152"/>
      <c r="M1381" s="152"/>
      <c r="N1381" s="152"/>
      <c r="O1381" s="63"/>
      <c r="P1381" s="152"/>
      <c r="Q1381" s="152"/>
      <c r="S1381" s="205"/>
      <c r="T1381" s="205"/>
      <c r="U1381" s="205"/>
      <c r="V1381" s="39"/>
      <c r="W1381" s="39"/>
      <c r="X1381" s="39"/>
      <c r="Y1381" s="39"/>
      <c r="AD1381" s="191"/>
      <c r="AE1381" s="191"/>
      <c r="AF1381" s="260"/>
      <c r="AG1381" s="191"/>
      <c r="AH1381" s="191"/>
      <c r="AI1381" s="260"/>
      <c r="AR1381" s="68"/>
      <c r="AS1381" s="68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5"/>
      <c r="BL1381" s="95"/>
      <c r="BM1381" s="95"/>
      <c r="BN1381" s="95"/>
      <c r="BO1381" s="95"/>
      <c r="BP1381" s="95"/>
      <c r="BQ1381" s="95"/>
      <c r="BR1381" s="95"/>
      <c r="BS1381" s="95"/>
      <c r="BT1381" s="95"/>
      <c r="BU1381" s="95"/>
      <c r="BV1381" s="95"/>
      <c r="BW1381" s="95"/>
      <c r="BX1381" s="95"/>
      <c r="BY1381" s="95"/>
      <c r="BZ1381" s="95"/>
      <c r="CD1381" s="95"/>
      <c r="CE1381" s="95"/>
      <c r="CF1381" s="95"/>
    </row>
    <row r="1382" spans="1:84" s="43" customFormat="1" x14ac:dyDescent="0.25">
      <c r="A1382" s="152"/>
      <c r="B1382" s="152"/>
      <c r="C1382" s="152"/>
      <c r="D1382" s="152"/>
      <c r="E1382" s="152"/>
      <c r="F1382" s="62"/>
      <c r="G1382" s="62"/>
      <c r="I1382" s="152"/>
      <c r="K1382" s="152"/>
      <c r="L1382" s="152"/>
      <c r="M1382" s="152"/>
      <c r="N1382" s="152"/>
      <c r="O1382" s="63"/>
      <c r="P1382" s="152"/>
      <c r="Q1382" s="152"/>
      <c r="S1382" s="205"/>
      <c r="T1382" s="205"/>
      <c r="U1382" s="205"/>
      <c r="V1382" s="39"/>
      <c r="W1382" s="39"/>
      <c r="X1382" s="39"/>
      <c r="Y1382" s="39"/>
      <c r="AD1382" s="191"/>
      <c r="AE1382" s="191"/>
      <c r="AF1382" s="260"/>
      <c r="AG1382" s="191"/>
      <c r="AH1382" s="191"/>
      <c r="AI1382" s="260"/>
      <c r="AR1382" s="68"/>
      <c r="AS1382" s="68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5"/>
      <c r="BL1382" s="95"/>
      <c r="BM1382" s="95"/>
      <c r="BN1382" s="95"/>
      <c r="BO1382" s="95"/>
      <c r="BP1382" s="95"/>
      <c r="BQ1382" s="95"/>
      <c r="BR1382" s="95"/>
      <c r="BS1382" s="95"/>
      <c r="BT1382" s="95"/>
      <c r="BU1382" s="95"/>
      <c r="BV1382" s="95"/>
      <c r="BW1382" s="95"/>
      <c r="BX1382" s="95"/>
      <c r="BY1382" s="95"/>
      <c r="BZ1382" s="95"/>
      <c r="CD1382" s="95"/>
      <c r="CE1382" s="95"/>
      <c r="CF1382" s="95"/>
    </row>
    <row r="1383" spans="1:84" s="43" customFormat="1" x14ac:dyDescent="0.25">
      <c r="A1383" s="152"/>
      <c r="B1383" s="152"/>
      <c r="C1383" s="152"/>
      <c r="D1383" s="152"/>
      <c r="E1383" s="152"/>
      <c r="F1383" s="62"/>
      <c r="G1383" s="62"/>
      <c r="I1383" s="152"/>
      <c r="K1383" s="152"/>
      <c r="L1383" s="152"/>
      <c r="M1383" s="152"/>
      <c r="N1383" s="152"/>
      <c r="O1383" s="63"/>
      <c r="P1383" s="152"/>
      <c r="Q1383" s="152"/>
      <c r="S1383" s="205"/>
      <c r="T1383" s="205"/>
      <c r="U1383" s="205"/>
      <c r="V1383" s="39"/>
      <c r="W1383" s="39"/>
      <c r="X1383" s="39"/>
      <c r="Y1383" s="39"/>
      <c r="AD1383" s="191"/>
      <c r="AE1383" s="191"/>
      <c r="AF1383" s="260"/>
      <c r="AG1383" s="191"/>
      <c r="AH1383" s="191"/>
      <c r="AI1383" s="260"/>
      <c r="AR1383" s="68"/>
      <c r="AS1383" s="68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5"/>
      <c r="BL1383" s="95"/>
      <c r="BM1383" s="95"/>
      <c r="BN1383" s="95"/>
      <c r="BO1383" s="95"/>
      <c r="BP1383" s="95"/>
      <c r="BQ1383" s="95"/>
      <c r="BR1383" s="95"/>
      <c r="BS1383" s="95"/>
      <c r="BT1383" s="95"/>
      <c r="BU1383" s="95"/>
      <c r="BV1383" s="95"/>
      <c r="BW1383" s="95"/>
      <c r="BX1383" s="95"/>
      <c r="BY1383" s="95"/>
      <c r="BZ1383" s="95"/>
      <c r="CD1383" s="95"/>
      <c r="CE1383" s="95"/>
      <c r="CF1383" s="95"/>
    </row>
    <row r="1384" spans="1:84" s="43" customFormat="1" x14ac:dyDescent="0.25">
      <c r="A1384" s="152"/>
      <c r="B1384" s="152"/>
      <c r="C1384" s="152"/>
      <c r="D1384" s="152"/>
      <c r="E1384" s="152"/>
      <c r="F1384" s="62"/>
      <c r="G1384" s="62"/>
      <c r="I1384" s="152"/>
      <c r="K1384" s="152"/>
      <c r="L1384" s="152"/>
      <c r="M1384" s="152"/>
      <c r="N1384" s="152"/>
      <c r="O1384" s="63"/>
      <c r="P1384" s="152"/>
      <c r="Q1384" s="152"/>
      <c r="S1384" s="205"/>
      <c r="T1384" s="205"/>
      <c r="U1384" s="205"/>
      <c r="V1384" s="39"/>
      <c r="W1384" s="39"/>
      <c r="X1384" s="39"/>
      <c r="Y1384" s="39"/>
      <c r="AD1384" s="191"/>
      <c r="AE1384" s="191"/>
      <c r="AF1384" s="260"/>
      <c r="AG1384" s="191"/>
      <c r="AH1384" s="191"/>
      <c r="AI1384" s="260"/>
      <c r="AR1384" s="68"/>
      <c r="AS1384" s="68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5"/>
      <c r="BL1384" s="95"/>
      <c r="BM1384" s="95"/>
      <c r="BN1384" s="95"/>
      <c r="BO1384" s="95"/>
      <c r="BP1384" s="95"/>
      <c r="BQ1384" s="95"/>
      <c r="BR1384" s="95"/>
      <c r="BS1384" s="95"/>
      <c r="BT1384" s="95"/>
      <c r="BU1384" s="95"/>
      <c r="BV1384" s="95"/>
      <c r="BW1384" s="95"/>
      <c r="BX1384" s="95"/>
      <c r="BY1384" s="95"/>
      <c r="BZ1384" s="95"/>
      <c r="CD1384" s="95"/>
      <c r="CE1384" s="95"/>
      <c r="CF1384" s="95"/>
    </row>
    <row r="1385" spans="1:84" s="43" customFormat="1" x14ac:dyDescent="0.25">
      <c r="A1385" s="152"/>
      <c r="B1385" s="152"/>
      <c r="C1385" s="152"/>
      <c r="D1385" s="152"/>
      <c r="E1385" s="152"/>
      <c r="F1385" s="62"/>
      <c r="G1385" s="62"/>
      <c r="I1385" s="152"/>
      <c r="K1385" s="152"/>
      <c r="L1385" s="152"/>
      <c r="M1385" s="152"/>
      <c r="N1385" s="152"/>
      <c r="O1385" s="63"/>
      <c r="P1385" s="152"/>
      <c r="Q1385" s="152"/>
      <c r="S1385" s="205"/>
      <c r="T1385" s="205"/>
      <c r="U1385" s="205"/>
      <c r="V1385" s="39"/>
      <c r="W1385" s="39"/>
      <c r="X1385" s="39"/>
      <c r="Y1385" s="39"/>
      <c r="AD1385" s="191"/>
      <c r="AE1385" s="191"/>
      <c r="AF1385" s="260"/>
      <c r="AG1385" s="191"/>
      <c r="AH1385" s="191"/>
      <c r="AI1385" s="260"/>
      <c r="AR1385" s="68"/>
      <c r="AS1385" s="68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5"/>
      <c r="BL1385" s="95"/>
      <c r="BM1385" s="95"/>
      <c r="BN1385" s="95"/>
      <c r="BO1385" s="95"/>
      <c r="BP1385" s="95"/>
      <c r="BQ1385" s="95"/>
      <c r="BR1385" s="95"/>
      <c r="BS1385" s="95"/>
      <c r="BT1385" s="95"/>
      <c r="BU1385" s="95"/>
      <c r="BV1385" s="95"/>
      <c r="BW1385" s="95"/>
      <c r="BX1385" s="95"/>
      <c r="BY1385" s="95"/>
      <c r="BZ1385" s="95"/>
      <c r="CD1385" s="95"/>
      <c r="CE1385" s="95"/>
      <c r="CF1385" s="95"/>
    </row>
    <row r="1386" spans="1:84" s="43" customFormat="1" x14ac:dyDescent="0.25">
      <c r="A1386" s="152"/>
      <c r="B1386" s="152"/>
      <c r="C1386" s="152"/>
      <c r="D1386" s="152"/>
      <c r="E1386" s="152"/>
      <c r="F1386" s="62"/>
      <c r="G1386" s="62"/>
      <c r="I1386" s="152"/>
      <c r="K1386" s="152"/>
      <c r="L1386" s="152"/>
      <c r="M1386" s="152"/>
      <c r="N1386" s="152"/>
      <c r="O1386" s="63"/>
      <c r="P1386" s="152"/>
      <c r="Q1386" s="152"/>
      <c r="S1386" s="205"/>
      <c r="T1386" s="205"/>
      <c r="U1386" s="205"/>
      <c r="V1386" s="39"/>
      <c r="W1386" s="39"/>
      <c r="X1386" s="39"/>
      <c r="Y1386" s="39"/>
      <c r="AD1386" s="191"/>
      <c r="AE1386" s="191"/>
      <c r="AF1386" s="260"/>
      <c r="AG1386" s="191"/>
      <c r="AH1386" s="191"/>
      <c r="AI1386" s="260"/>
      <c r="AR1386" s="68"/>
      <c r="AS1386" s="68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5"/>
      <c r="BL1386" s="95"/>
      <c r="BM1386" s="95"/>
      <c r="BN1386" s="95"/>
      <c r="BO1386" s="95"/>
      <c r="BP1386" s="95"/>
      <c r="BQ1386" s="95"/>
      <c r="BR1386" s="95"/>
      <c r="BS1386" s="95"/>
      <c r="BT1386" s="95"/>
      <c r="BU1386" s="95"/>
      <c r="BV1386" s="95"/>
      <c r="BW1386" s="95"/>
      <c r="BX1386" s="95"/>
      <c r="BY1386" s="95"/>
      <c r="BZ1386" s="95"/>
      <c r="CD1386" s="95"/>
      <c r="CE1386" s="95"/>
      <c r="CF1386" s="95"/>
    </row>
    <row r="1387" spans="1:84" s="43" customFormat="1" x14ac:dyDescent="0.25">
      <c r="A1387" s="152"/>
      <c r="B1387" s="152"/>
      <c r="C1387" s="152"/>
      <c r="D1387" s="152"/>
      <c r="E1387" s="152"/>
      <c r="F1387" s="62"/>
      <c r="G1387" s="62"/>
      <c r="I1387" s="152"/>
      <c r="K1387" s="152"/>
      <c r="L1387" s="152"/>
      <c r="M1387" s="152"/>
      <c r="N1387" s="152"/>
      <c r="O1387" s="63"/>
      <c r="P1387" s="152"/>
      <c r="Q1387" s="152"/>
      <c r="S1387" s="205"/>
      <c r="T1387" s="205"/>
      <c r="U1387" s="205"/>
      <c r="V1387" s="39"/>
      <c r="W1387" s="39"/>
      <c r="X1387" s="39"/>
      <c r="Y1387" s="39"/>
      <c r="AD1387" s="191"/>
      <c r="AE1387" s="191"/>
      <c r="AF1387" s="260"/>
      <c r="AG1387" s="191"/>
      <c r="AH1387" s="191"/>
      <c r="AI1387" s="260"/>
      <c r="AR1387" s="68"/>
      <c r="AS1387" s="68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5"/>
      <c r="BL1387" s="95"/>
      <c r="BM1387" s="95"/>
      <c r="BN1387" s="95"/>
      <c r="BO1387" s="95"/>
      <c r="BP1387" s="95"/>
      <c r="BQ1387" s="95"/>
      <c r="BR1387" s="95"/>
      <c r="BS1387" s="95"/>
      <c r="BT1387" s="95"/>
      <c r="BU1387" s="95"/>
      <c r="BV1387" s="95"/>
      <c r="BW1387" s="95"/>
      <c r="BX1387" s="95"/>
      <c r="BY1387" s="95"/>
      <c r="BZ1387" s="95"/>
      <c r="CD1387" s="95"/>
      <c r="CE1387" s="95"/>
      <c r="CF1387" s="95"/>
    </row>
    <row r="1388" spans="1:84" s="43" customFormat="1" x14ac:dyDescent="0.25">
      <c r="A1388" s="152"/>
      <c r="B1388" s="152"/>
      <c r="C1388" s="152"/>
      <c r="D1388" s="152"/>
      <c r="E1388" s="152"/>
      <c r="F1388" s="62"/>
      <c r="G1388" s="62"/>
      <c r="I1388" s="152"/>
      <c r="K1388" s="152"/>
      <c r="L1388" s="152"/>
      <c r="M1388" s="152"/>
      <c r="N1388" s="152"/>
      <c r="O1388" s="63"/>
      <c r="P1388" s="152"/>
      <c r="Q1388" s="152"/>
      <c r="S1388" s="205"/>
      <c r="T1388" s="205"/>
      <c r="U1388" s="205"/>
      <c r="V1388" s="39"/>
      <c r="W1388" s="39"/>
      <c r="X1388" s="39"/>
      <c r="Y1388" s="39"/>
      <c r="AD1388" s="191"/>
      <c r="AE1388" s="191"/>
      <c r="AF1388" s="260"/>
      <c r="AG1388" s="191"/>
      <c r="AH1388" s="191"/>
      <c r="AI1388" s="260"/>
      <c r="AR1388" s="68"/>
      <c r="AS1388" s="68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5"/>
      <c r="BL1388" s="95"/>
      <c r="BM1388" s="95"/>
      <c r="BN1388" s="95"/>
      <c r="BO1388" s="95"/>
      <c r="BP1388" s="95"/>
      <c r="BQ1388" s="95"/>
      <c r="BR1388" s="95"/>
      <c r="BS1388" s="95"/>
      <c r="BT1388" s="95"/>
      <c r="BU1388" s="95"/>
      <c r="BV1388" s="95"/>
      <c r="BW1388" s="95"/>
      <c r="BX1388" s="95"/>
      <c r="BY1388" s="95"/>
      <c r="BZ1388" s="95"/>
      <c r="CD1388" s="95"/>
      <c r="CE1388" s="95"/>
      <c r="CF1388" s="95"/>
    </row>
    <row r="1389" spans="1:84" s="43" customFormat="1" x14ac:dyDescent="0.25">
      <c r="A1389" s="152"/>
      <c r="B1389" s="152"/>
      <c r="C1389" s="152"/>
      <c r="D1389" s="152"/>
      <c r="E1389" s="152"/>
      <c r="F1389" s="62"/>
      <c r="G1389" s="62"/>
      <c r="I1389" s="152"/>
      <c r="K1389" s="152"/>
      <c r="L1389" s="152"/>
      <c r="M1389" s="152"/>
      <c r="N1389" s="152"/>
      <c r="O1389" s="63"/>
      <c r="P1389" s="152"/>
      <c r="Q1389" s="152"/>
      <c r="S1389" s="205"/>
      <c r="T1389" s="205"/>
      <c r="U1389" s="205"/>
      <c r="V1389" s="39"/>
      <c r="W1389" s="39"/>
      <c r="X1389" s="39"/>
      <c r="Y1389" s="39"/>
      <c r="AD1389" s="191"/>
      <c r="AE1389" s="191"/>
      <c r="AF1389" s="260"/>
      <c r="AG1389" s="191"/>
      <c r="AH1389" s="191"/>
      <c r="AI1389" s="260"/>
      <c r="AR1389" s="68"/>
      <c r="AS1389" s="68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5"/>
      <c r="BL1389" s="95"/>
      <c r="BM1389" s="95"/>
      <c r="BN1389" s="95"/>
      <c r="BO1389" s="95"/>
      <c r="BP1389" s="95"/>
      <c r="BQ1389" s="95"/>
      <c r="BR1389" s="95"/>
      <c r="BS1389" s="95"/>
      <c r="BT1389" s="95"/>
      <c r="BU1389" s="95"/>
      <c r="BV1389" s="95"/>
      <c r="BW1389" s="95"/>
      <c r="BX1389" s="95"/>
      <c r="BY1389" s="95"/>
      <c r="BZ1389" s="95"/>
      <c r="CD1389" s="95"/>
      <c r="CE1389" s="95"/>
      <c r="CF1389" s="95"/>
    </row>
    <row r="1390" spans="1:84" s="43" customFormat="1" x14ac:dyDescent="0.25">
      <c r="A1390" s="152"/>
      <c r="B1390" s="152"/>
      <c r="C1390" s="152"/>
      <c r="D1390" s="152"/>
      <c r="E1390" s="152"/>
      <c r="F1390" s="62"/>
      <c r="G1390" s="62"/>
      <c r="I1390" s="152"/>
      <c r="K1390" s="152"/>
      <c r="L1390" s="152"/>
      <c r="M1390" s="152"/>
      <c r="N1390" s="152"/>
      <c r="O1390" s="63"/>
      <c r="P1390" s="152"/>
      <c r="Q1390" s="152"/>
      <c r="S1390" s="205"/>
      <c r="T1390" s="205"/>
      <c r="U1390" s="205"/>
      <c r="V1390" s="39"/>
      <c r="W1390" s="39"/>
      <c r="X1390" s="39"/>
      <c r="Y1390" s="39"/>
      <c r="AD1390" s="191"/>
      <c r="AE1390" s="191"/>
      <c r="AF1390" s="260"/>
      <c r="AG1390" s="191"/>
      <c r="AH1390" s="191"/>
      <c r="AI1390" s="260"/>
      <c r="AR1390" s="68"/>
      <c r="AS1390" s="68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5"/>
      <c r="BL1390" s="95"/>
      <c r="BM1390" s="95"/>
      <c r="BN1390" s="95"/>
      <c r="BO1390" s="95"/>
      <c r="BP1390" s="95"/>
      <c r="BQ1390" s="95"/>
      <c r="BR1390" s="95"/>
      <c r="BS1390" s="95"/>
      <c r="BT1390" s="95"/>
      <c r="BU1390" s="95"/>
      <c r="BV1390" s="95"/>
      <c r="BW1390" s="95"/>
      <c r="BX1390" s="95"/>
      <c r="BY1390" s="95"/>
      <c r="BZ1390" s="95"/>
      <c r="CD1390" s="95"/>
      <c r="CE1390" s="95"/>
      <c r="CF1390" s="95"/>
    </row>
    <row r="1391" spans="1:84" s="43" customFormat="1" x14ac:dyDescent="0.25">
      <c r="A1391" s="152"/>
      <c r="B1391" s="152"/>
      <c r="C1391" s="152"/>
      <c r="D1391" s="152"/>
      <c r="E1391" s="152"/>
      <c r="F1391" s="62"/>
      <c r="G1391" s="62"/>
      <c r="I1391" s="152"/>
      <c r="K1391" s="152"/>
      <c r="L1391" s="152"/>
      <c r="M1391" s="152"/>
      <c r="N1391" s="152"/>
      <c r="O1391" s="63"/>
      <c r="P1391" s="152"/>
      <c r="Q1391" s="152"/>
      <c r="S1391" s="205"/>
      <c r="T1391" s="205"/>
      <c r="U1391" s="205"/>
      <c r="V1391" s="39"/>
      <c r="W1391" s="39"/>
      <c r="X1391" s="39"/>
      <c r="Y1391" s="39"/>
      <c r="AD1391" s="191"/>
      <c r="AE1391" s="191"/>
      <c r="AF1391" s="260"/>
      <c r="AG1391" s="191"/>
      <c r="AH1391" s="191"/>
      <c r="AI1391" s="260"/>
      <c r="AR1391" s="68"/>
      <c r="AS1391" s="68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5"/>
      <c r="BL1391" s="95"/>
      <c r="BM1391" s="95"/>
      <c r="BN1391" s="95"/>
      <c r="BO1391" s="95"/>
      <c r="BP1391" s="95"/>
      <c r="BQ1391" s="95"/>
      <c r="BR1391" s="95"/>
      <c r="BS1391" s="95"/>
      <c r="BT1391" s="95"/>
      <c r="BU1391" s="95"/>
      <c r="BV1391" s="95"/>
      <c r="BW1391" s="95"/>
      <c r="BX1391" s="95"/>
      <c r="BY1391" s="95"/>
      <c r="BZ1391" s="95"/>
      <c r="CD1391" s="95"/>
      <c r="CE1391" s="95"/>
      <c r="CF1391" s="95"/>
    </row>
    <row r="1392" spans="1:84" s="43" customFormat="1" x14ac:dyDescent="0.25">
      <c r="A1392" s="152"/>
      <c r="B1392" s="152"/>
      <c r="C1392" s="152"/>
      <c r="D1392" s="152"/>
      <c r="E1392" s="152"/>
      <c r="F1392" s="62"/>
      <c r="G1392" s="62"/>
      <c r="I1392" s="152"/>
      <c r="K1392" s="152"/>
      <c r="L1392" s="152"/>
      <c r="M1392" s="152"/>
      <c r="N1392" s="152"/>
      <c r="O1392" s="63"/>
      <c r="P1392" s="152"/>
      <c r="Q1392" s="152"/>
      <c r="S1392" s="205"/>
      <c r="T1392" s="205"/>
      <c r="U1392" s="205"/>
      <c r="V1392" s="39"/>
      <c r="W1392" s="39"/>
      <c r="X1392" s="39"/>
      <c r="Y1392" s="39"/>
      <c r="AD1392" s="191"/>
      <c r="AE1392" s="191"/>
      <c r="AF1392" s="260"/>
      <c r="AG1392" s="191"/>
      <c r="AH1392" s="191"/>
      <c r="AI1392" s="260"/>
      <c r="AR1392" s="68"/>
      <c r="AS1392" s="68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5"/>
      <c r="BL1392" s="95"/>
      <c r="BM1392" s="95"/>
      <c r="BN1392" s="95"/>
      <c r="BO1392" s="95"/>
      <c r="BP1392" s="95"/>
      <c r="BQ1392" s="95"/>
      <c r="BR1392" s="95"/>
      <c r="BS1392" s="95"/>
      <c r="BT1392" s="95"/>
      <c r="BU1392" s="95"/>
      <c r="BV1392" s="95"/>
      <c r="BW1392" s="95"/>
      <c r="BX1392" s="95"/>
      <c r="BY1392" s="95"/>
      <c r="BZ1392" s="95"/>
      <c r="CD1392" s="95"/>
      <c r="CE1392" s="95"/>
      <c r="CF1392" s="95"/>
    </row>
    <row r="1393" spans="1:84" s="43" customFormat="1" x14ac:dyDescent="0.25">
      <c r="A1393" s="152"/>
      <c r="B1393" s="152"/>
      <c r="C1393" s="152"/>
      <c r="D1393" s="152"/>
      <c r="E1393" s="152"/>
      <c r="F1393" s="62"/>
      <c r="G1393" s="62"/>
      <c r="I1393" s="152"/>
      <c r="K1393" s="152"/>
      <c r="L1393" s="152"/>
      <c r="M1393" s="152"/>
      <c r="N1393" s="152"/>
      <c r="O1393" s="63"/>
      <c r="P1393" s="152"/>
      <c r="Q1393" s="152"/>
      <c r="S1393" s="205"/>
      <c r="T1393" s="205"/>
      <c r="U1393" s="205"/>
      <c r="V1393" s="39"/>
      <c r="W1393" s="39"/>
      <c r="X1393" s="39"/>
      <c r="Y1393" s="39"/>
      <c r="AD1393" s="191"/>
      <c r="AE1393" s="191"/>
      <c r="AF1393" s="260"/>
      <c r="AG1393" s="191"/>
      <c r="AH1393" s="191"/>
      <c r="AI1393" s="260"/>
      <c r="AR1393" s="68"/>
      <c r="AS1393" s="68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5"/>
      <c r="BL1393" s="95"/>
      <c r="BM1393" s="95"/>
      <c r="BN1393" s="95"/>
      <c r="BO1393" s="95"/>
      <c r="BP1393" s="95"/>
      <c r="BQ1393" s="95"/>
      <c r="BR1393" s="95"/>
      <c r="BS1393" s="95"/>
      <c r="BT1393" s="95"/>
      <c r="BU1393" s="95"/>
      <c r="BV1393" s="95"/>
      <c r="BW1393" s="95"/>
      <c r="BX1393" s="95"/>
      <c r="BY1393" s="95"/>
      <c r="BZ1393" s="95"/>
      <c r="CD1393" s="95"/>
      <c r="CE1393" s="95"/>
      <c r="CF1393" s="95"/>
    </row>
    <row r="1394" spans="1:84" s="43" customFormat="1" x14ac:dyDescent="0.25">
      <c r="A1394" s="152"/>
      <c r="B1394" s="152"/>
      <c r="C1394" s="152"/>
      <c r="D1394" s="152"/>
      <c r="E1394" s="152"/>
      <c r="F1394" s="62"/>
      <c r="G1394" s="62"/>
      <c r="I1394" s="152"/>
      <c r="K1394" s="152"/>
      <c r="L1394" s="152"/>
      <c r="M1394" s="152"/>
      <c r="N1394" s="152"/>
      <c r="O1394" s="63"/>
      <c r="P1394" s="152"/>
      <c r="Q1394" s="152"/>
      <c r="S1394" s="205"/>
      <c r="T1394" s="205"/>
      <c r="U1394" s="205"/>
      <c r="V1394" s="39"/>
      <c r="W1394" s="39"/>
      <c r="X1394" s="39"/>
      <c r="Y1394" s="39"/>
      <c r="AD1394" s="191"/>
      <c r="AE1394" s="191"/>
      <c r="AF1394" s="260"/>
      <c r="AG1394" s="191"/>
      <c r="AH1394" s="191"/>
      <c r="AI1394" s="260"/>
      <c r="AR1394" s="68"/>
      <c r="AS1394" s="68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5"/>
      <c r="BL1394" s="95"/>
      <c r="BM1394" s="95"/>
      <c r="BN1394" s="95"/>
      <c r="BO1394" s="95"/>
      <c r="BP1394" s="95"/>
      <c r="BQ1394" s="95"/>
      <c r="BR1394" s="95"/>
      <c r="BS1394" s="95"/>
      <c r="BT1394" s="95"/>
      <c r="BU1394" s="95"/>
      <c r="BV1394" s="95"/>
      <c r="BW1394" s="95"/>
      <c r="BX1394" s="95"/>
      <c r="BY1394" s="95"/>
      <c r="BZ1394" s="95"/>
      <c r="CD1394" s="95"/>
      <c r="CE1394" s="95"/>
      <c r="CF1394" s="95"/>
    </row>
    <row r="1395" spans="1:84" s="43" customFormat="1" x14ac:dyDescent="0.25">
      <c r="A1395" s="152"/>
      <c r="B1395" s="152"/>
      <c r="C1395" s="152"/>
      <c r="D1395" s="152"/>
      <c r="E1395" s="152"/>
      <c r="F1395" s="62"/>
      <c r="G1395" s="62"/>
      <c r="I1395" s="152"/>
      <c r="K1395" s="152"/>
      <c r="L1395" s="152"/>
      <c r="M1395" s="152"/>
      <c r="N1395" s="152"/>
      <c r="O1395" s="63"/>
      <c r="P1395" s="152"/>
      <c r="Q1395" s="152"/>
      <c r="S1395" s="205"/>
      <c r="T1395" s="205"/>
      <c r="U1395" s="205"/>
      <c r="V1395" s="39"/>
      <c r="W1395" s="39"/>
      <c r="X1395" s="39"/>
      <c r="Y1395" s="39"/>
      <c r="AD1395" s="191"/>
      <c r="AE1395" s="191"/>
      <c r="AF1395" s="260"/>
      <c r="AG1395" s="191"/>
      <c r="AH1395" s="191"/>
      <c r="AI1395" s="260"/>
      <c r="AR1395" s="68"/>
      <c r="AS1395" s="68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5"/>
      <c r="BL1395" s="95"/>
      <c r="BM1395" s="95"/>
      <c r="BN1395" s="95"/>
      <c r="BO1395" s="95"/>
      <c r="BP1395" s="95"/>
      <c r="BQ1395" s="95"/>
      <c r="BR1395" s="95"/>
      <c r="BS1395" s="95"/>
      <c r="BT1395" s="95"/>
      <c r="BU1395" s="95"/>
      <c r="BV1395" s="95"/>
      <c r="BW1395" s="95"/>
      <c r="BX1395" s="95"/>
      <c r="BY1395" s="95"/>
      <c r="BZ1395" s="95"/>
      <c r="CD1395" s="95"/>
      <c r="CE1395" s="95"/>
      <c r="CF1395" s="95"/>
    </row>
    <row r="1396" spans="1:84" s="43" customFormat="1" x14ac:dyDescent="0.25">
      <c r="A1396" s="152"/>
      <c r="B1396" s="152"/>
      <c r="C1396" s="152"/>
      <c r="D1396" s="152"/>
      <c r="E1396" s="152"/>
      <c r="F1396" s="62"/>
      <c r="G1396" s="62"/>
      <c r="I1396" s="152"/>
      <c r="K1396" s="152"/>
      <c r="L1396" s="152"/>
      <c r="M1396" s="152"/>
      <c r="N1396" s="152"/>
      <c r="O1396" s="63"/>
      <c r="P1396" s="152"/>
      <c r="Q1396" s="152"/>
      <c r="S1396" s="205"/>
      <c r="T1396" s="205"/>
      <c r="U1396" s="205"/>
      <c r="V1396" s="39"/>
      <c r="W1396" s="39"/>
      <c r="X1396" s="39"/>
      <c r="Y1396" s="39"/>
      <c r="AD1396" s="191"/>
      <c r="AE1396" s="191"/>
      <c r="AF1396" s="260"/>
      <c r="AG1396" s="191"/>
      <c r="AH1396" s="191"/>
      <c r="AI1396" s="260"/>
      <c r="AR1396" s="68"/>
      <c r="AS1396" s="68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5"/>
      <c r="BL1396" s="95"/>
      <c r="BM1396" s="95"/>
      <c r="BN1396" s="95"/>
      <c r="BO1396" s="95"/>
      <c r="BP1396" s="95"/>
      <c r="BQ1396" s="95"/>
      <c r="BR1396" s="95"/>
      <c r="BS1396" s="95"/>
      <c r="BT1396" s="95"/>
      <c r="BU1396" s="95"/>
      <c r="BV1396" s="95"/>
      <c r="BW1396" s="95"/>
      <c r="BX1396" s="95"/>
      <c r="BY1396" s="95"/>
      <c r="BZ1396" s="95"/>
      <c r="CD1396" s="95"/>
      <c r="CE1396" s="95"/>
      <c r="CF1396" s="95"/>
    </row>
    <row r="1397" spans="1:84" s="43" customFormat="1" x14ac:dyDescent="0.25">
      <c r="A1397" s="152"/>
      <c r="B1397" s="152"/>
      <c r="C1397" s="152"/>
      <c r="D1397" s="152"/>
      <c r="E1397" s="152"/>
      <c r="F1397" s="62"/>
      <c r="G1397" s="62"/>
      <c r="I1397" s="152"/>
      <c r="K1397" s="152"/>
      <c r="L1397" s="152"/>
      <c r="M1397" s="152"/>
      <c r="N1397" s="152"/>
      <c r="O1397" s="63"/>
      <c r="P1397" s="152"/>
      <c r="Q1397" s="152"/>
      <c r="S1397" s="205"/>
      <c r="T1397" s="205"/>
      <c r="U1397" s="205"/>
      <c r="V1397" s="39"/>
      <c r="W1397" s="39"/>
      <c r="X1397" s="39"/>
      <c r="Y1397" s="39"/>
      <c r="AD1397" s="191"/>
      <c r="AE1397" s="191"/>
      <c r="AF1397" s="260"/>
      <c r="AG1397" s="191"/>
      <c r="AH1397" s="191"/>
      <c r="AI1397" s="260"/>
      <c r="AR1397" s="68"/>
      <c r="AS1397" s="68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5"/>
      <c r="BL1397" s="95"/>
      <c r="BM1397" s="95"/>
      <c r="BN1397" s="95"/>
      <c r="BO1397" s="95"/>
      <c r="BP1397" s="95"/>
      <c r="BQ1397" s="95"/>
      <c r="BR1397" s="95"/>
      <c r="BS1397" s="95"/>
      <c r="BT1397" s="95"/>
      <c r="BU1397" s="95"/>
      <c r="BV1397" s="95"/>
      <c r="BW1397" s="95"/>
      <c r="BX1397" s="95"/>
      <c r="BY1397" s="95"/>
      <c r="BZ1397" s="95"/>
      <c r="CD1397" s="95"/>
      <c r="CE1397" s="95"/>
      <c r="CF1397" s="95"/>
    </row>
    <row r="1398" spans="1:84" s="43" customFormat="1" x14ac:dyDescent="0.25">
      <c r="A1398" s="152"/>
      <c r="B1398" s="152"/>
      <c r="C1398" s="152"/>
      <c r="D1398" s="152"/>
      <c r="E1398" s="152"/>
      <c r="F1398" s="62"/>
      <c r="G1398" s="62"/>
      <c r="I1398" s="152"/>
      <c r="K1398" s="152"/>
      <c r="L1398" s="152"/>
      <c r="M1398" s="152"/>
      <c r="N1398" s="152"/>
      <c r="O1398" s="63"/>
      <c r="P1398" s="152"/>
      <c r="Q1398" s="152"/>
      <c r="S1398" s="205"/>
      <c r="T1398" s="205"/>
      <c r="U1398" s="205"/>
      <c r="V1398" s="39"/>
      <c r="W1398" s="39"/>
      <c r="X1398" s="39"/>
      <c r="Y1398" s="39"/>
      <c r="AD1398" s="191"/>
      <c r="AE1398" s="191"/>
      <c r="AF1398" s="260"/>
      <c r="AG1398" s="191"/>
      <c r="AH1398" s="191"/>
      <c r="AI1398" s="260"/>
      <c r="AR1398" s="68"/>
      <c r="AS1398" s="68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5"/>
      <c r="BL1398" s="95"/>
      <c r="BM1398" s="95"/>
      <c r="BN1398" s="95"/>
      <c r="BO1398" s="95"/>
      <c r="BP1398" s="95"/>
      <c r="BQ1398" s="95"/>
      <c r="BR1398" s="95"/>
      <c r="BS1398" s="95"/>
      <c r="BT1398" s="95"/>
      <c r="BU1398" s="95"/>
      <c r="BV1398" s="95"/>
      <c r="BW1398" s="95"/>
      <c r="BX1398" s="95"/>
      <c r="BY1398" s="95"/>
      <c r="BZ1398" s="95"/>
      <c r="CD1398" s="95"/>
      <c r="CE1398" s="95"/>
      <c r="CF1398" s="95"/>
    </row>
    <row r="1399" spans="1:84" s="43" customFormat="1" x14ac:dyDescent="0.25">
      <c r="A1399" s="152"/>
      <c r="B1399" s="152"/>
      <c r="C1399" s="152"/>
      <c r="D1399" s="152"/>
      <c r="E1399" s="152"/>
      <c r="F1399" s="62"/>
      <c r="G1399" s="62"/>
      <c r="I1399" s="152"/>
      <c r="K1399" s="152"/>
      <c r="L1399" s="152"/>
      <c r="M1399" s="152"/>
      <c r="N1399" s="152"/>
      <c r="O1399" s="63"/>
      <c r="P1399" s="152"/>
      <c r="Q1399" s="152"/>
      <c r="S1399" s="205"/>
      <c r="T1399" s="205"/>
      <c r="U1399" s="205"/>
      <c r="V1399" s="39"/>
      <c r="W1399" s="39"/>
      <c r="X1399" s="39"/>
      <c r="Y1399" s="39"/>
      <c r="AD1399" s="191"/>
      <c r="AE1399" s="191"/>
      <c r="AF1399" s="260"/>
      <c r="AG1399" s="191"/>
      <c r="AH1399" s="191"/>
      <c r="AI1399" s="260"/>
      <c r="AR1399" s="68"/>
      <c r="AS1399" s="68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5"/>
      <c r="BL1399" s="95"/>
      <c r="BM1399" s="95"/>
      <c r="BN1399" s="95"/>
      <c r="BO1399" s="95"/>
      <c r="BP1399" s="95"/>
      <c r="BQ1399" s="95"/>
      <c r="BR1399" s="95"/>
      <c r="BS1399" s="95"/>
      <c r="BT1399" s="95"/>
      <c r="BU1399" s="95"/>
      <c r="BV1399" s="95"/>
      <c r="BW1399" s="95"/>
      <c r="BX1399" s="95"/>
      <c r="BY1399" s="95"/>
      <c r="BZ1399" s="95"/>
      <c r="CD1399" s="95"/>
      <c r="CE1399" s="95"/>
      <c r="CF1399" s="95"/>
    </row>
    <row r="1400" spans="1:84" s="43" customFormat="1" x14ac:dyDescent="0.25">
      <c r="A1400" s="152"/>
      <c r="B1400" s="152"/>
      <c r="C1400" s="152"/>
      <c r="D1400" s="152"/>
      <c r="E1400" s="152"/>
      <c r="F1400" s="62"/>
      <c r="G1400" s="62"/>
      <c r="I1400" s="152"/>
      <c r="K1400" s="152"/>
      <c r="L1400" s="152"/>
      <c r="M1400" s="152"/>
      <c r="N1400" s="152"/>
      <c r="O1400" s="63"/>
      <c r="P1400" s="152"/>
      <c r="Q1400" s="152"/>
      <c r="S1400" s="205"/>
      <c r="T1400" s="205"/>
      <c r="U1400" s="205"/>
      <c r="V1400" s="39"/>
      <c r="W1400" s="39"/>
      <c r="X1400" s="39"/>
      <c r="Y1400" s="39"/>
      <c r="AD1400" s="191"/>
      <c r="AE1400" s="191"/>
      <c r="AF1400" s="260"/>
      <c r="AG1400" s="191"/>
      <c r="AH1400" s="191"/>
      <c r="AI1400" s="260"/>
      <c r="AR1400" s="68"/>
      <c r="AS1400" s="68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5"/>
      <c r="BL1400" s="95"/>
      <c r="BM1400" s="95"/>
      <c r="BN1400" s="95"/>
      <c r="BO1400" s="95"/>
      <c r="BP1400" s="95"/>
      <c r="BQ1400" s="95"/>
      <c r="BR1400" s="95"/>
      <c r="BS1400" s="95"/>
      <c r="BT1400" s="95"/>
      <c r="BU1400" s="95"/>
      <c r="BV1400" s="95"/>
      <c r="BW1400" s="95"/>
      <c r="BX1400" s="95"/>
      <c r="BY1400" s="95"/>
      <c r="BZ1400" s="95"/>
      <c r="CD1400" s="95"/>
      <c r="CE1400" s="95"/>
      <c r="CF1400" s="95"/>
    </row>
    <row r="1401" spans="1:84" s="43" customFormat="1" x14ac:dyDescent="0.25">
      <c r="A1401" s="152"/>
      <c r="B1401" s="152"/>
      <c r="C1401" s="152"/>
      <c r="D1401" s="152"/>
      <c r="E1401" s="152"/>
      <c r="F1401" s="62"/>
      <c r="G1401" s="62"/>
      <c r="I1401" s="152"/>
      <c r="K1401" s="152"/>
      <c r="L1401" s="152"/>
      <c r="M1401" s="152"/>
      <c r="N1401" s="152"/>
      <c r="O1401" s="63"/>
      <c r="P1401" s="152"/>
      <c r="Q1401" s="152"/>
      <c r="S1401" s="205"/>
      <c r="T1401" s="205"/>
      <c r="U1401" s="205"/>
      <c r="V1401" s="39"/>
      <c r="W1401" s="39"/>
      <c r="X1401" s="39"/>
      <c r="Y1401" s="39"/>
      <c r="AD1401" s="191"/>
      <c r="AE1401" s="191"/>
      <c r="AF1401" s="260"/>
      <c r="AG1401" s="191"/>
      <c r="AH1401" s="191"/>
      <c r="AI1401" s="260"/>
      <c r="AR1401" s="68"/>
      <c r="AS1401" s="68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5"/>
      <c r="BL1401" s="95"/>
      <c r="BM1401" s="95"/>
      <c r="BN1401" s="95"/>
      <c r="BO1401" s="95"/>
      <c r="BP1401" s="95"/>
      <c r="BQ1401" s="95"/>
      <c r="BR1401" s="95"/>
      <c r="BS1401" s="95"/>
      <c r="BT1401" s="95"/>
      <c r="BU1401" s="95"/>
      <c r="BV1401" s="95"/>
      <c r="BW1401" s="95"/>
      <c r="BX1401" s="95"/>
      <c r="BY1401" s="95"/>
      <c r="BZ1401" s="95"/>
      <c r="CD1401" s="95"/>
      <c r="CE1401" s="95"/>
      <c r="CF1401" s="95"/>
    </row>
    <row r="1402" spans="1:84" s="43" customFormat="1" x14ac:dyDescent="0.25">
      <c r="A1402" s="152"/>
      <c r="B1402" s="152"/>
      <c r="C1402" s="152"/>
      <c r="D1402" s="152"/>
      <c r="E1402" s="152"/>
      <c r="F1402" s="62"/>
      <c r="G1402" s="62"/>
      <c r="I1402" s="152"/>
      <c r="K1402" s="152"/>
      <c r="L1402" s="152"/>
      <c r="M1402" s="152"/>
      <c r="N1402" s="152"/>
      <c r="O1402" s="63"/>
      <c r="P1402" s="152"/>
      <c r="Q1402" s="152"/>
      <c r="S1402" s="205"/>
      <c r="T1402" s="205"/>
      <c r="U1402" s="205"/>
      <c r="V1402" s="39"/>
      <c r="W1402" s="39"/>
      <c r="X1402" s="39"/>
      <c r="Y1402" s="39"/>
      <c r="AD1402" s="191"/>
      <c r="AE1402" s="191"/>
      <c r="AF1402" s="260"/>
      <c r="AG1402" s="191"/>
      <c r="AH1402" s="191"/>
      <c r="AI1402" s="260"/>
      <c r="AR1402" s="68"/>
      <c r="AS1402" s="68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5"/>
      <c r="BL1402" s="95"/>
      <c r="BM1402" s="95"/>
      <c r="BN1402" s="95"/>
      <c r="BO1402" s="95"/>
      <c r="BP1402" s="95"/>
      <c r="BQ1402" s="95"/>
      <c r="BR1402" s="95"/>
      <c r="BS1402" s="95"/>
      <c r="BT1402" s="95"/>
      <c r="BU1402" s="95"/>
      <c r="BV1402" s="95"/>
      <c r="BW1402" s="95"/>
      <c r="BX1402" s="95"/>
      <c r="BY1402" s="95"/>
      <c r="BZ1402" s="95"/>
      <c r="CD1402" s="95"/>
      <c r="CE1402" s="95"/>
      <c r="CF1402" s="95"/>
    </row>
    <row r="1403" spans="1:84" s="43" customFormat="1" x14ac:dyDescent="0.25">
      <c r="A1403" s="152"/>
      <c r="B1403" s="152"/>
      <c r="C1403" s="152"/>
      <c r="D1403" s="152"/>
      <c r="E1403" s="152"/>
      <c r="F1403" s="62"/>
      <c r="G1403" s="62"/>
      <c r="I1403" s="152"/>
      <c r="K1403" s="152"/>
      <c r="L1403" s="152"/>
      <c r="M1403" s="152"/>
      <c r="N1403" s="152"/>
      <c r="O1403" s="63"/>
      <c r="P1403" s="152"/>
      <c r="Q1403" s="152"/>
      <c r="S1403" s="205"/>
      <c r="T1403" s="205"/>
      <c r="U1403" s="205"/>
      <c r="V1403" s="39"/>
      <c r="W1403" s="39"/>
      <c r="X1403" s="39"/>
      <c r="Y1403" s="39"/>
      <c r="AD1403" s="191"/>
      <c r="AE1403" s="191"/>
      <c r="AF1403" s="260"/>
      <c r="AG1403" s="191"/>
      <c r="AH1403" s="191"/>
      <c r="AI1403" s="260"/>
      <c r="AR1403" s="68"/>
      <c r="AS1403" s="68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5"/>
      <c r="BL1403" s="95"/>
      <c r="BM1403" s="95"/>
      <c r="BN1403" s="95"/>
      <c r="BO1403" s="95"/>
      <c r="BP1403" s="95"/>
      <c r="BQ1403" s="95"/>
      <c r="BR1403" s="95"/>
      <c r="BS1403" s="95"/>
      <c r="BT1403" s="95"/>
      <c r="BU1403" s="95"/>
      <c r="BV1403" s="95"/>
      <c r="BW1403" s="95"/>
      <c r="BX1403" s="95"/>
      <c r="BY1403" s="95"/>
      <c r="BZ1403" s="95"/>
      <c r="CD1403" s="95"/>
      <c r="CE1403" s="95"/>
      <c r="CF1403" s="95"/>
    </row>
    <row r="1404" spans="1:84" s="43" customFormat="1" x14ac:dyDescent="0.25">
      <c r="A1404" s="152"/>
      <c r="B1404" s="152"/>
      <c r="C1404" s="152"/>
      <c r="D1404" s="152"/>
      <c r="E1404" s="152"/>
      <c r="F1404" s="62"/>
      <c r="G1404" s="62"/>
      <c r="I1404" s="152"/>
      <c r="K1404" s="152"/>
      <c r="L1404" s="152"/>
      <c r="M1404" s="152"/>
      <c r="N1404" s="152"/>
      <c r="O1404" s="63"/>
      <c r="P1404" s="152"/>
      <c r="Q1404" s="152"/>
      <c r="S1404" s="205"/>
      <c r="T1404" s="205"/>
      <c r="U1404" s="205"/>
      <c r="V1404" s="39"/>
      <c r="W1404" s="39"/>
      <c r="X1404" s="39"/>
      <c r="Y1404" s="39"/>
      <c r="AD1404" s="191"/>
      <c r="AE1404" s="191"/>
      <c r="AF1404" s="260"/>
      <c r="AG1404" s="191"/>
      <c r="AH1404" s="191"/>
      <c r="AI1404" s="260"/>
      <c r="AR1404" s="68"/>
      <c r="AS1404" s="68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5"/>
      <c r="BL1404" s="95"/>
      <c r="BM1404" s="95"/>
      <c r="BN1404" s="95"/>
      <c r="BO1404" s="95"/>
      <c r="BP1404" s="95"/>
      <c r="BQ1404" s="95"/>
      <c r="BR1404" s="95"/>
      <c r="BS1404" s="95"/>
      <c r="BT1404" s="95"/>
      <c r="BU1404" s="95"/>
      <c r="BV1404" s="95"/>
      <c r="BW1404" s="95"/>
      <c r="BX1404" s="95"/>
      <c r="BY1404" s="95"/>
      <c r="BZ1404" s="95"/>
      <c r="CD1404" s="95"/>
      <c r="CE1404" s="95"/>
      <c r="CF1404" s="95"/>
    </row>
    <row r="1405" spans="1:84" s="43" customFormat="1" x14ac:dyDescent="0.25">
      <c r="A1405" s="152"/>
      <c r="B1405" s="152"/>
      <c r="C1405" s="152"/>
      <c r="D1405" s="152"/>
      <c r="E1405" s="152"/>
      <c r="F1405" s="62"/>
      <c r="G1405" s="62"/>
      <c r="I1405" s="152"/>
      <c r="K1405" s="152"/>
      <c r="L1405" s="152"/>
      <c r="M1405" s="152"/>
      <c r="N1405" s="152"/>
      <c r="O1405" s="63"/>
      <c r="P1405" s="152"/>
      <c r="Q1405" s="152"/>
      <c r="S1405" s="205"/>
      <c r="T1405" s="205"/>
      <c r="U1405" s="205"/>
      <c r="V1405" s="39"/>
      <c r="W1405" s="39"/>
      <c r="X1405" s="39"/>
      <c r="Y1405" s="39"/>
      <c r="AD1405" s="191"/>
      <c r="AE1405" s="191"/>
      <c r="AF1405" s="260"/>
      <c r="AG1405" s="191"/>
      <c r="AH1405" s="191"/>
      <c r="AI1405" s="260"/>
      <c r="AR1405" s="68"/>
      <c r="AS1405" s="68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5"/>
      <c r="BL1405" s="95"/>
      <c r="BM1405" s="95"/>
      <c r="BN1405" s="95"/>
      <c r="BO1405" s="95"/>
      <c r="BP1405" s="95"/>
      <c r="BQ1405" s="95"/>
      <c r="BR1405" s="95"/>
      <c r="BS1405" s="95"/>
      <c r="BT1405" s="95"/>
      <c r="BU1405" s="95"/>
      <c r="BV1405" s="95"/>
      <c r="BW1405" s="95"/>
      <c r="BX1405" s="95"/>
      <c r="BY1405" s="95"/>
      <c r="BZ1405" s="95"/>
      <c r="CD1405" s="95"/>
      <c r="CE1405" s="95"/>
      <c r="CF1405" s="95"/>
    </row>
    <row r="1406" spans="1:84" s="43" customFormat="1" x14ac:dyDescent="0.25">
      <c r="A1406" s="152"/>
      <c r="B1406" s="152"/>
      <c r="C1406" s="152"/>
      <c r="D1406" s="152"/>
      <c r="E1406" s="152"/>
      <c r="F1406" s="62"/>
      <c r="G1406" s="62"/>
      <c r="I1406" s="152"/>
      <c r="K1406" s="152"/>
      <c r="L1406" s="152"/>
      <c r="M1406" s="152"/>
      <c r="N1406" s="152"/>
      <c r="O1406" s="63"/>
      <c r="P1406" s="152"/>
      <c r="Q1406" s="152"/>
      <c r="S1406" s="205"/>
      <c r="T1406" s="205"/>
      <c r="U1406" s="205"/>
      <c r="V1406" s="39"/>
      <c r="W1406" s="39"/>
      <c r="X1406" s="39"/>
      <c r="Y1406" s="39"/>
      <c r="AD1406" s="191"/>
      <c r="AE1406" s="191"/>
      <c r="AF1406" s="260"/>
      <c r="AG1406" s="191"/>
      <c r="AH1406" s="191"/>
      <c r="AI1406" s="260"/>
      <c r="AR1406" s="68"/>
      <c r="AS1406" s="68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5"/>
      <c r="BL1406" s="95"/>
      <c r="BM1406" s="95"/>
      <c r="BN1406" s="95"/>
      <c r="BO1406" s="95"/>
      <c r="BP1406" s="95"/>
      <c r="BQ1406" s="95"/>
      <c r="BR1406" s="95"/>
      <c r="BS1406" s="95"/>
      <c r="BT1406" s="95"/>
      <c r="BU1406" s="95"/>
      <c r="BV1406" s="95"/>
      <c r="BW1406" s="95"/>
      <c r="BX1406" s="95"/>
      <c r="BY1406" s="95"/>
      <c r="BZ1406" s="95"/>
      <c r="CD1406" s="95"/>
      <c r="CE1406" s="95"/>
      <c r="CF1406" s="95"/>
    </row>
    <row r="1407" spans="1:84" s="43" customFormat="1" x14ac:dyDescent="0.25">
      <c r="A1407" s="152"/>
      <c r="B1407" s="152"/>
      <c r="C1407" s="152"/>
      <c r="D1407" s="152"/>
      <c r="E1407" s="152"/>
      <c r="F1407" s="62"/>
      <c r="G1407" s="62"/>
      <c r="I1407" s="152"/>
      <c r="K1407" s="152"/>
      <c r="L1407" s="152"/>
      <c r="M1407" s="152"/>
      <c r="N1407" s="152"/>
      <c r="O1407" s="63"/>
      <c r="P1407" s="152"/>
      <c r="Q1407" s="152"/>
      <c r="S1407" s="205"/>
      <c r="T1407" s="205"/>
      <c r="U1407" s="205"/>
      <c r="V1407" s="39"/>
      <c r="W1407" s="39"/>
      <c r="X1407" s="39"/>
      <c r="Y1407" s="39"/>
      <c r="AD1407" s="191"/>
      <c r="AE1407" s="191"/>
      <c r="AF1407" s="260"/>
      <c r="AG1407" s="191"/>
      <c r="AH1407" s="191"/>
      <c r="AI1407" s="260"/>
      <c r="AR1407" s="68"/>
      <c r="AS1407" s="68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5"/>
      <c r="BL1407" s="95"/>
      <c r="BM1407" s="95"/>
      <c r="BN1407" s="95"/>
      <c r="BO1407" s="95"/>
      <c r="BP1407" s="95"/>
      <c r="BQ1407" s="95"/>
      <c r="BR1407" s="95"/>
      <c r="BS1407" s="95"/>
      <c r="BT1407" s="95"/>
      <c r="BU1407" s="95"/>
      <c r="BV1407" s="95"/>
      <c r="BW1407" s="95"/>
      <c r="BX1407" s="95"/>
      <c r="BY1407" s="95"/>
      <c r="BZ1407" s="95"/>
      <c r="CD1407" s="95"/>
      <c r="CE1407" s="95"/>
      <c r="CF1407" s="95"/>
    </row>
    <row r="1408" spans="1:84" s="43" customFormat="1" x14ac:dyDescent="0.25">
      <c r="A1408" s="152"/>
      <c r="B1408" s="152"/>
      <c r="C1408" s="152"/>
      <c r="D1408" s="152"/>
      <c r="E1408" s="152"/>
      <c r="F1408" s="62"/>
      <c r="G1408" s="62"/>
      <c r="I1408" s="152"/>
      <c r="K1408" s="152"/>
      <c r="L1408" s="152"/>
      <c r="M1408" s="152"/>
      <c r="N1408" s="152"/>
      <c r="O1408" s="63"/>
      <c r="P1408" s="152"/>
      <c r="Q1408" s="152"/>
      <c r="S1408" s="205"/>
      <c r="T1408" s="205"/>
      <c r="U1408" s="205"/>
      <c r="V1408" s="39"/>
      <c r="W1408" s="39"/>
      <c r="X1408" s="39"/>
      <c r="Y1408" s="39"/>
      <c r="AD1408" s="191"/>
      <c r="AE1408" s="191"/>
      <c r="AF1408" s="260"/>
      <c r="AG1408" s="191"/>
      <c r="AH1408" s="191"/>
      <c r="AI1408" s="260"/>
      <c r="AR1408" s="68"/>
      <c r="AS1408" s="68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5"/>
      <c r="BL1408" s="95"/>
      <c r="BM1408" s="95"/>
      <c r="BN1408" s="95"/>
      <c r="BO1408" s="95"/>
      <c r="BP1408" s="95"/>
      <c r="BQ1408" s="95"/>
      <c r="BR1408" s="95"/>
      <c r="BS1408" s="95"/>
      <c r="BT1408" s="95"/>
      <c r="BU1408" s="95"/>
      <c r="BV1408" s="95"/>
      <c r="BW1408" s="95"/>
      <c r="BX1408" s="95"/>
      <c r="BY1408" s="95"/>
      <c r="BZ1408" s="95"/>
      <c r="CD1408" s="95"/>
      <c r="CE1408" s="95"/>
      <c r="CF1408" s="95"/>
    </row>
    <row r="1409" spans="1:84" s="43" customFormat="1" x14ac:dyDescent="0.25">
      <c r="A1409" s="152"/>
      <c r="B1409" s="152"/>
      <c r="C1409" s="152"/>
      <c r="D1409" s="152"/>
      <c r="E1409" s="152"/>
      <c r="F1409" s="62"/>
      <c r="G1409" s="62"/>
      <c r="I1409" s="152"/>
      <c r="K1409" s="152"/>
      <c r="L1409" s="152"/>
      <c r="M1409" s="152"/>
      <c r="N1409" s="152"/>
      <c r="O1409" s="63"/>
      <c r="P1409" s="152"/>
      <c r="Q1409" s="152"/>
      <c r="S1409" s="205"/>
      <c r="T1409" s="205"/>
      <c r="U1409" s="205"/>
      <c r="V1409" s="39"/>
      <c r="W1409" s="39"/>
      <c r="X1409" s="39"/>
      <c r="Y1409" s="39"/>
      <c r="AD1409" s="191"/>
      <c r="AE1409" s="191"/>
      <c r="AF1409" s="260"/>
      <c r="AG1409" s="191"/>
      <c r="AH1409" s="191"/>
      <c r="AI1409" s="260"/>
      <c r="AR1409" s="68"/>
      <c r="AS1409" s="68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5"/>
      <c r="BL1409" s="95"/>
      <c r="BM1409" s="95"/>
      <c r="BN1409" s="95"/>
      <c r="BO1409" s="95"/>
      <c r="BP1409" s="95"/>
      <c r="BQ1409" s="95"/>
      <c r="BR1409" s="95"/>
      <c r="BS1409" s="95"/>
      <c r="BT1409" s="95"/>
      <c r="BU1409" s="95"/>
      <c r="BV1409" s="95"/>
      <c r="BW1409" s="95"/>
      <c r="BX1409" s="95"/>
      <c r="BY1409" s="95"/>
      <c r="BZ1409" s="95"/>
      <c r="CD1409" s="95"/>
      <c r="CE1409" s="95"/>
      <c r="CF1409" s="95"/>
    </row>
    <row r="1410" spans="1:84" s="43" customFormat="1" x14ac:dyDescent="0.25">
      <c r="A1410" s="152"/>
      <c r="B1410" s="152"/>
      <c r="C1410" s="152"/>
      <c r="D1410" s="152"/>
      <c r="E1410" s="152"/>
      <c r="F1410" s="62"/>
      <c r="G1410" s="62"/>
      <c r="I1410" s="152"/>
      <c r="K1410" s="152"/>
      <c r="L1410" s="152"/>
      <c r="M1410" s="152"/>
      <c r="N1410" s="152"/>
      <c r="O1410" s="63"/>
      <c r="P1410" s="152"/>
      <c r="Q1410" s="152"/>
      <c r="S1410" s="205"/>
      <c r="T1410" s="205"/>
      <c r="U1410" s="205"/>
      <c r="V1410" s="39"/>
      <c r="W1410" s="39"/>
      <c r="X1410" s="39"/>
      <c r="Y1410" s="39"/>
      <c r="AD1410" s="191"/>
      <c r="AE1410" s="191"/>
      <c r="AF1410" s="260"/>
      <c r="AG1410" s="191"/>
      <c r="AH1410" s="191"/>
      <c r="AI1410" s="260"/>
      <c r="AR1410" s="68"/>
      <c r="AS1410" s="68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5"/>
      <c r="BL1410" s="95"/>
      <c r="BM1410" s="95"/>
      <c r="BN1410" s="95"/>
      <c r="BO1410" s="95"/>
      <c r="BP1410" s="95"/>
      <c r="BQ1410" s="95"/>
      <c r="BR1410" s="95"/>
      <c r="BS1410" s="95"/>
      <c r="BT1410" s="95"/>
      <c r="BU1410" s="95"/>
      <c r="BV1410" s="95"/>
      <c r="BW1410" s="95"/>
      <c r="BX1410" s="95"/>
      <c r="BY1410" s="95"/>
      <c r="BZ1410" s="95"/>
      <c r="CD1410" s="95"/>
      <c r="CE1410" s="95"/>
      <c r="CF1410" s="95"/>
    </row>
    <row r="1411" spans="1:84" s="43" customFormat="1" x14ac:dyDescent="0.25">
      <c r="A1411" s="152"/>
      <c r="B1411" s="152"/>
      <c r="C1411" s="152"/>
      <c r="D1411" s="152"/>
      <c r="E1411" s="152"/>
      <c r="F1411" s="62"/>
      <c r="G1411" s="62"/>
      <c r="I1411" s="152"/>
      <c r="K1411" s="152"/>
      <c r="L1411" s="152"/>
      <c r="M1411" s="152"/>
      <c r="N1411" s="152"/>
      <c r="O1411" s="63"/>
      <c r="P1411" s="152"/>
      <c r="Q1411" s="152"/>
      <c r="S1411" s="205"/>
      <c r="T1411" s="205"/>
      <c r="U1411" s="205"/>
      <c r="V1411" s="39"/>
      <c r="W1411" s="39"/>
      <c r="X1411" s="39"/>
      <c r="Y1411" s="39"/>
      <c r="AD1411" s="191"/>
      <c r="AE1411" s="191"/>
      <c r="AF1411" s="260"/>
      <c r="AG1411" s="191"/>
      <c r="AH1411" s="191"/>
      <c r="AI1411" s="260"/>
      <c r="AR1411" s="68"/>
      <c r="AS1411" s="68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5"/>
      <c r="BL1411" s="95"/>
      <c r="BM1411" s="95"/>
      <c r="BN1411" s="95"/>
      <c r="BO1411" s="95"/>
      <c r="BP1411" s="95"/>
      <c r="BQ1411" s="95"/>
      <c r="BR1411" s="95"/>
      <c r="BS1411" s="95"/>
      <c r="BT1411" s="95"/>
      <c r="BU1411" s="95"/>
      <c r="BV1411" s="95"/>
      <c r="BW1411" s="95"/>
      <c r="BX1411" s="95"/>
      <c r="BY1411" s="95"/>
      <c r="BZ1411" s="95"/>
      <c r="CD1411" s="95"/>
      <c r="CE1411" s="95"/>
      <c r="CF1411" s="95"/>
    </row>
    <row r="1412" spans="1:84" s="43" customFormat="1" x14ac:dyDescent="0.25">
      <c r="A1412" s="152"/>
      <c r="B1412" s="152"/>
      <c r="C1412" s="152"/>
      <c r="D1412" s="152"/>
      <c r="E1412" s="152"/>
      <c r="F1412" s="62"/>
      <c r="G1412" s="62"/>
      <c r="I1412" s="152"/>
      <c r="K1412" s="152"/>
      <c r="L1412" s="152"/>
      <c r="M1412" s="152"/>
      <c r="N1412" s="152"/>
      <c r="O1412" s="63"/>
      <c r="P1412" s="152"/>
      <c r="Q1412" s="152"/>
      <c r="S1412" s="205"/>
      <c r="T1412" s="205"/>
      <c r="U1412" s="205"/>
      <c r="V1412" s="39"/>
      <c r="W1412" s="39"/>
      <c r="X1412" s="39"/>
      <c r="Y1412" s="39"/>
      <c r="AD1412" s="191"/>
      <c r="AE1412" s="191"/>
      <c r="AF1412" s="260"/>
      <c r="AG1412" s="191"/>
      <c r="AH1412" s="191"/>
      <c r="AI1412" s="260"/>
      <c r="AR1412" s="68"/>
      <c r="AS1412" s="68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5"/>
      <c r="BL1412" s="95"/>
      <c r="BM1412" s="95"/>
      <c r="BN1412" s="95"/>
      <c r="BO1412" s="95"/>
      <c r="BP1412" s="95"/>
      <c r="BQ1412" s="95"/>
      <c r="BR1412" s="95"/>
      <c r="BS1412" s="95"/>
      <c r="BT1412" s="95"/>
      <c r="BU1412" s="95"/>
      <c r="BV1412" s="95"/>
      <c r="BW1412" s="95"/>
      <c r="BX1412" s="95"/>
      <c r="BY1412" s="95"/>
      <c r="BZ1412" s="95"/>
      <c r="CD1412" s="95"/>
      <c r="CE1412" s="95"/>
      <c r="CF1412" s="95"/>
    </row>
    <row r="1413" spans="1:84" s="43" customFormat="1" x14ac:dyDescent="0.25">
      <c r="A1413" s="152"/>
      <c r="B1413" s="152"/>
      <c r="C1413" s="152"/>
      <c r="D1413" s="152"/>
      <c r="E1413" s="152"/>
      <c r="F1413" s="62"/>
      <c r="G1413" s="62"/>
      <c r="I1413" s="152"/>
      <c r="K1413" s="152"/>
      <c r="L1413" s="152"/>
      <c r="M1413" s="152"/>
      <c r="N1413" s="152"/>
      <c r="O1413" s="63"/>
      <c r="P1413" s="152"/>
      <c r="Q1413" s="152"/>
      <c r="S1413" s="205"/>
      <c r="T1413" s="205"/>
      <c r="U1413" s="205"/>
      <c r="V1413" s="39"/>
      <c r="W1413" s="39"/>
      <c r="X1413" s="39"/>
      <c r="Y1413" s="39"/>
      <c r="AD1413" s="191"/>
      <c r="AE1413" s="191"/>
      <c r="AF1413" s="260"/>
      <c r="AG1413" s="191"/>
      <c r="AH1413" s="191"/>
      <c r="AI1413" s="260"/>
      <c r="AR1413" s="68"/>
      <c r="AS1413" s="68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5"/>
      <c r="BL1413" s="95"/>
      <c r="BM1413" s="95"/>
      <c r="BN1413" s="95"/>
      <c r="BO1413" s="95"/>
      <c r="BP1413" s="95"/>
      <c r="BQ1413" s="95"/>
      <c r="BR1413" s="95"/>
      <c r="BS1413" s="95"/>
      <c r="BT1413" s="95"/>
      <c r="BU1413" s="95"/>
      <c r="BV1413" s="95"/>
      <c r="BW1413" s="95"/>
      <c r="BX1413" s="95"/>
      <c r="BY1413" s="95"/>
      <c r="BZ1413" s="95"/>
      <c r="CD1413" s="95"/>
      <c r="CE1413" s="95"/>
      <c r="CF1413" s="95"/>
    </row>
    <row r="1414" spans="1:84" s="43" customFormat="1" x14ac:dyDescent="0.25">
      <c r="A1414" s="152"/>
      <c r="B1414" s="152"/>
      <c r="C1414" s="152"/>
      <c r="D1414" s="152"/>
      <c r="E1414" s="152"/>
      <c r="F1414" s="62"/>
      <c r="G1414" s="62"/>
      <c r="I1414" s="152"/>
      <c r="K1414" s="152"/>
      <c r="L1414" s="152"/>
      <c r="M1414" s="152"/>
      <c r="N1414" s="152"/>
      <c r="O1414" s="63"/>
      <c r="P1414" s="152"/>
      <c r="Q1414" s="152"/>
      <c r="S1414" s="205"/>
      <c r="T1414" s="205"/>
      <c r="U1414" s="205"/>
      <c r="V1414" s="39"/>
      <c r="W1414" s="39"/>
      <c r="X1414" s="39"/>
      <c r="Y1414" s="39"/>
      <c r="AD1414" s="191"/>
      <c r="AE1414" s="191"/>
      <c r="AF1414" s="260"/>
      <c r="AG1414" s="191"/>
      <c r="AH1414" s="191"/>
      <c r="AI1414" s="260"/>
      <c r="AR1414" s="68"/>
      <c r="AS1414" s="68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5"/>
      <c r="BL1414" s="95"/>
      <c r="BM1414" s="95"/>
      <c r="BN1414" s="95"/>
      <c r="BO1414" s="95"/>
      <c r="BP1414" s="95"/>
      <c r="BQ1414" s="95"/>
      <c r="BR1414" s="95"/>
      <c r="BS1414" s="95"/>
      <c r="BT1414" s="95"/>
      <c r="BU1414" s="95"/>
      <c r="BV1414" s="95"/>
      <c r="BW1414" s="95"/>
      <c r="BX1414" s="95"/>
      <c r="BY1414" s="95"/>
      <c r="BZ1414" s="95"/>
      <c r="CD1414" s="95"/>
      <c r="CE1414" s="95"/>
      <c r="CF1414" s="95"/>
    </row>
    <row r="1415" spans="1:84" s="43" customFormat="1" x14ac:dyDescent="0.25">
      <c r="A1415" s="152"/>
      <c r="B1415" s="152"/>
      <c r="C1415" s="152"/>
      <c r="D1415" s="152"/>
      <c r="E1415" s="152"/>
      <c r="F1415" s="62"/>
      <c r="G1415" s="62"/>
      <c r="I1415" s="152"/>
      <c r="K1415" s="152"/>
      <c r="L1415" s="152"/>
      <c r="M1415" s="152"/>
      <c r="N1415" s="152"/>
      <c r="O1415" s="63"/>
      <c r="P1415" s="152"/>
      <c r="Q1415" s="152"/>
      <c r="S1415" s="205"/>
      <c r="T1415" s="205"/>
      <c r="U1415" s="205"/>
      <c r="V1415" s="39"/>
      <c r="W1415" s="39"/>
      <c r="X1415" s="39"/>
      <c r="Y1415" s="39"/>
      <c r="AD1415" s="191"/>
      <c r="AE1415" s="191"/>
      <c r="AF1415" s="260"/>
      <c r="AG1415" s="191"/>
      <c r="AH1415" s="191"/>
      <c r="AI1415" s="260"/>
      <c r="AR1415" s="68"/>
      <c r="AS1415" s="68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5"/>
      <c r="BL1415" s="95"/>
      <c r="BM1415" s="95"/>
      <c r="BN1415" s="95"/>
      <c r="BO1415" s="95"/>
      <c r="BP1415" s="95"/>
      <c r="BQ1415" s="95"/>
      <c r="BR1415" s="95"/>
      <c r="BS1415" s="95"/>
      <c r="BT1415" s="95"/>
      <c r="BU1415" s="95"/>
      <c r="BV1415" s="95"/>
      <c r="BW1415" s="95"/>
      <c r="BX1415" s="95"/>
      <c r="BY1415" s="95"/>
      <c r="BZ1415" s="95"/>
      <c r="CD1415" s="95"/>
      <c r="CE1415" s="95"/>
      <c r="CF1415" s="95"/>
    </row>
    <row r="1416" spans="1:84" s="43" customFormat="1" x14ac:dyDescent="0.25">
      <c r="A1416" s="152"/>
      <c r="B1416" s="152"/>
      <c r="C1416" s="152"/>
      <c r="D1416" s="152"/>
      <c r="E1416" s="152"/>
      <c r="F1416" s="62"/>
      <c r="G1416" s="62"/>
      <c r="I1416" s="152"/>
      <c r="K1416" s="152"/>
      <c r="L1416" s="152"/>
      <c r="M1416" s="152"/>
      <c r="N1416" s="152"/>
      <c r="O1416" s="63"/>
      <c r="P1416" s="152"/>
      <c r="Q1416" s="152"/>
      <c r="S1416" s="205"/>
      <c r="T1416" s="205"/>
      <c r="U1416" s="205"/>
      <c r="V1416" s="39"/>
      <c r="W1416" s="39"/>
      <c r="X1416" s="39"/>
      <c r="Y1416" s="39"/>
      <c r="AD1416" s="191"/>
      <c r="AE1416" s="191"/>
      <c r="AF1416" s="260"/>
      <c r="AG1416" s="191"/>
      <c r="AH1416" s="191"/>
      <c r="AI1416" s="260"/>
      <c r="AR1416" s="68"/>
      <c r="AS1416" s="68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5"/>
      <c r="BL1416" s="95"/>
      <c r="BM1416" s="95"/>
      <c r="BN1416" s="95"/>
      <c r="BO1416" s="95"/>
      <c r="BP1416" s="95"/>
      <c r="BQ1416" s="95"/>
      <c r="BR1416" s="95"/>
      <c r="BS1416" s="95"/>
      <c r="BT1416" s="95"/>
      <c r="BU1416" s="95"/>
      <c r="BV1416" s="95"/>
      <c r="BW1416" s="95"/>
      <c r="BX1416" s="95"/>
      <c r="BY1416" s="95"/>
      <c r="BZ1416" s="95"/>
      <c r="CD1416" s="95"/>
      <c r="CE1416" s="95"/>
      <c r="CF1416" s="95"/>
    </row>
    <row r="1417" spans="1:84" s="43" customFormat="1" x14ac:dyDescent="0.25">
      <c r="A1417" s="152"/>
      <c r="B1417" s="152"/>
      <c r="C1417" s="152"/>
      <c r="D1417" s="152"/>
      <c r="E1417" s="152"/>
      <c r="F1417" s="62"/>
      <c r="G1417" s="62"/>
      <c r="I1417" s="152"/>
      <c r="K1417" s="152"/>
      <c r="L1417" s="152"/>
      <c r="M1417" s="152"/>
      <c r="N1417" s="152"/>
      <c r="O1417" s="63"/>
      <c r="P1417" s="152"/>
      <c r="Q1417" s="152"/>
      <c r="S1417" s="205"/>
      <c r="T1417" s="205"/>
      <c r="U1417" s="205"/>
      <c r="V1417" s="39"/>
      <c r="W1417" s="39"/>
      <c r="X1417" s="39"/>
      <c r="Y1417" s="39"/>
      <c r="AD1417" s="191"/>
      <c r="AE1417" s="191"/>
      <c r="AF1417" s="260"/>
      <c r="AG1417" s="191"/>
      <c r="AH1417" s="191"/>
      <c r="AI1417" s="260"/>
      <c r="AR1417" s="68"/>
      <c r="AS1417" s="68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5"/>
      <c r="BL1417" s="95"/>
      <c r="BM1417" s="95"/>
      <c r="BN1417" s="95"/>
      <c r="BO1417" s="95"/>
      <c r="BP1417" s="95"/>
      <c r="BQ1417" s="95"/>
      <c r="BR1417" s="95"/>
      <c r="BS1417" s="95"/>
      <c r="BT1417" s="95"/>
      <c r="BU1417" s="95"/>
      <c r="BV1417" s="95"/>
      <c r="BW1417" s="95"/>
      <c r="BX1417" s="95"/>
      <c r="BY1417" s="95"/>
      <c r="BZ1417" s="95"/>
      <c r="CD1417" s="95"/>
      <c r="CE1417" s="95"/>
      <c r="CF1417" s="95"/>
    </row>
    <row r="1418" spans="1:84" s="43" customFormat="1" x14ac:dyDescent="0.25">
      <c r="A1418" s="152"/>
      <c r="B1418" s="152"/>
      <c r="C1418" s="152"/>
      <c r="D1418" s="152"/>
      <c r="E1418" s="152"/>
      <c r="F1418" s="62"/>
      <c r="G1418" s="62"/>
      <c r="I1418" s="152"/>
      <c r="K1418" s="152"/>
      <c r="L1418" s="152"/>
      <c r="M1418" s="152"/>
      <c r="N1418" s="152"/>
      <c r="O1418" s="63"/>
      <c r="P1418" s="152"/>
      <c r="Q1418" s="152"/>
      <c r="S1418" s="205"/>
      <c r="T1418" s="205"/>
      <c r="U1418" s="205"/>
      <c r="V1418" s="39"/>
      <c r="W1418" s="39"/>
      <c r="X1418" s="39"/>
      <c r="Y1418" s="39"/>
      <c r="AD1418" s="191"/>
      <c r="AE1418" s="191"/>
      <c r="AF1418" s="260"/>
      <c r="AG1418" s="191"/>
      <c r="AH1418" s="191"/>
      <c r="AI1418" s="260"/>
      <c r="AR1418" s="68"/>
      <c r="AS1418" s="68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5"/>
      <c r="BL1418" s="95"/>
      <c r="BM1418" s="95"/>
      <c r="BN1418" s="95"/>
      <c r="BO1418" s="95"/>
      <c r="BP1418" s="95"/>
      <c r="BQ1418" s="95"/>
      <c r="BR1418" s="95"/>
      <c r="BS1418" s="95"/>
      <c r="BT1418" s="95"/>
      <c r="BU1418" s="95"/>
      <c r="BV1418" s="95"/>
      <c r="BW1418" s="95"/>
      <c r="BX1418" s="95"/>
      <c r="BY1418" s="95"/>
      <c r="BZ1418" s="95"/>
      <c r="CD1418" s="95"/>
      <c r="CE1418" s="95"/>
      <c r="CF1418" s="95"/>
    </row>
    <row r="1419" spans="1:84" s="43" customFormat="1" x14ac:dyDescent="0.25">
      <c r="A1419" s="152"/>
      <c r="B1419" s="152"/>
      <c r="C1419" s="152"/>
      <c r="D1419" s="152"/>
      <c r="E1419" s="152"/>
      <c r="F1419" s="62"/>
      <c r="G1419" s="62"/>
      <c r="I1419" s="152"/>
      <c r="K1419" s="152"/>
      <c r="L1419" s="152"/>
      <c r="M1419" s="152"/>
      <c r="N1419" s="152"/>
      <c r="O1419" s="63"/>
      <c r="P1419" s="152"/>
      <c r="Q1419" s="152"/>
      <c r="S1419" s="205"/>
      <c r="T1419" s="205"/>
      <c r="U1419" s="205"/>
      <c r="V1419" s="39"/>
      <c r="W1419" s="39"/>
      <c r="X1419" s="39"/>
      <c r="Y1419" s="39"/>
      <c r="AD1419" s="191"/>
      <c r="AE1419" s="191"/>
      <c r="AF1419" s="260"/>
      <c r="AG1419" s="191"/>
      <c r="AH1419" s="191"/>
      <c r="AI1419" s="260"/>
      <c r="AR1419" s="68"/>
      <c r="AS1419" s="68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5"/>
      <c r="BL1419" s="95"/>
      <c r="BM1419" s="95"/>
      <c r="BN1419" s="95"/>
      <c r="BO1419" s="95"/>
      <c r="BP1419" s="95"/>
      <c r="BQ1419" s="95"/>
      <c r="BR1419" s="95"/>
      <c r="BS1419" s="95"/>
      <c r="BT1419" s="95"/>
      <c r="BU1419" s="95"/>
      <c r="BV1419" s="95"/>
      <c r="BW1419" s="95"/>
      <c r="BX1419" s="95"/>
      <c r="BY1419" s="95"/>
      <c r="BZ1419" s="95"/>
      <c r="CD1419" s="95"/>
      <c r="CE1419" s="95"/>
      <c r="CF1419" s="95"/>
    </row>
    <row r="1420" spans="1:84" s="43" customFormat="1" x14ac:dyDescent="0.25">
      <c r="A1420" s="152"/>
      <c r="B1420" s="152"/>
      <c r="C1420" s="152"/>
      <c r="D1420" s="152"/>
      <c r="E1420" s="152"/>
      <c r="F1420" s="62"/>
      <c r="G1420" s="62"/>
      <c r="I1420" s="152"/>
      <c r="K1420" s="152"/>
      <c r="L1420" s="152"/>
      <c r="M1420" s="152"/>
      <c r="N1420" s="152"/>
      <c r="O1420" s="63"/>
      <c r="P1420" s="152"/>
      <c r="Q1420" s="152"/>
      <c r="S1420" s="205"/>
      <c r="T1420" s="205"/>
      <c r="U1420" s="205"/>
      <c r="V1420" s="39"/>
      <c r="W1420" s="39"/>
      <c r="X1420" s="39"/>
      <c r="Y1420" s="39"/>
      <c r="AD1420" s="191"/>
      <c r="AE1420" s="191"/>
      <c r="AF1420" s="260"/>
      <c r="AG1420" s="191"/>
      <c r="AH1420" s="191"/>
      <c r="AI1420" s="260"/>
      <c r="AR1420" s="68"/>
      <c r="AS1420" s="68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5"/>
      <c r="BL1420" s="95"/>
      <c r="BM1420" s="95"/>
      <c r="BN1420" s="95"/>
      <c r="BO1420" s="95"/>
      <c r="BP1420" s="95"/>
      <c r="BQ1420" s="95"/>
      <c r="BR1420" s="95"/>
      <c r="BS1420" s="95"/>
      <c r="BT1420" s="95"/>
      <c r="BU1420" s="95"/>
      <c r="BV1420" s="95"/>
      <c r="BW1420" s="95"/>
      <c r="BX1420" s="95"/>
      <c r="BY1420" s="95"/>
      <c r="BZ1420" s="95"/>
      <c r="CD1420" s="95"/>
      <c r="CE1420" s="95"/>
      <c r="CF1420" s="95"/>
    </row>
    <row r="1421" spans="1:84" s="43" customFormat="1" x14ac:dyDescent="0.25">
      <c r="A1421" s="152"/>
      <c r="B1421" s="152"/>
      <c r="C1421" s="152"/>
      <c r="D1421" s="152"/>
      <c r="E1421" s="152"/>
      <c r="F1421" s="62"/>
      <c r="G1421" s="62"/>
      <c r="I1421" s="152"/>
      <c r="K1421" s="152"/>
      <c r="L1421" s="152"/>
      <c r="M1421" s="152"/>
      <c r="N1421" s="152"/>
      <c r="O1421" s="63"/>
      <c r="P1421" s="152"/>
      <c r="Q1421" s="152"/>
      <c r="S1421" s="205"/>
      <c r="T1421" s="205"/>
      <c r="U1421" s="205"/>
      <c r="V1421" s="39"/>
      <c r="W1421" s="39"/>
      <c r="X1421" s="39"/>
      <c r="Y1421" s="39"/>
      <c r="AD1421" s="191"/>
      <c r="AE1421" s="191"/>
      <c r="AF1421" s="260"/>
      <c r="AG1421" s="191"/>
      <c r="AH1421" s="191"/>
      <c r="AI1421" s="260"/>
      <c r="AR1421" s="68"/>
      <c r="AS1421" s="68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5"/>
      <c r="BL1421" s="95"/>
      <c r="BM1421" s="95"/>
      <c r="BN1421" s="95"/>
      <c r="BO1421" s="95"/>
      <c r="BP1421" s="95"/>
      <c r="BQ1421" s="95"/>
      <c r="BR1421" s="95"/>
      <c r="BS1421" s="95"/>
      <c r="BT1421" s="95"/>
      <c r="BU1421" s="95"/>
      <c r="BV1421" s="95"/>
      <c r="BW1421" s="95"/>
      <c r="BX1421" s="95"/>
      <c r="BY1421" s="95"/>
      <c r="BZ1421" s="95"/>
      <c r="CD1421" s="95"/>
      <c r="CE1421" s="95"/>
      <c r="CF1421" s="95"/>
    </row>
    <row r="1422" spans="1:84" s="43" customFormat="1" x14ac:dyDescent="0.25">
      <c r="A1422" s="152"/>
      <c r="B1422" s="152"/>
      <c r="C1422" s="152"/>
      <c r="D1422" s="152"/>
      <c r="E1422" s="152"/>
      <c r="F1422" s="62"/>
      <c r="G1422" s="62"/>
      <c r="I1422" s="152"/>
      <c r="K1422" s="152"/>
      <c r="L1422" s="152"/>
      <c r="M1422" s="152"/>
      <c r="N1422" s="152"/>
      <c r="O1422" s="63"/>
      <c r="P1422" s="152"/>
      <c r="Q1422" s="152"/>
      <c r="S1422" s="205"/>
      <c r="T1422" s="205"/>
      <c r="U1422" s="205"/>
      <c r="V1422" s="39"/>
      <c r="W1422" s="39"/>
      <c r="X1422" s="39"/>
      <c r="Y1422" s="39"/>
      <c r="AD1422" s="191"/>
      <c r="AE1422" s="191"/>
      <c r="AF1422" s="260"/>
      <c r="AG1422" s="191"/>
      <c r="AH1422" s="191"/>
      <c r="AI1422" s="260"/>
      <c r="AR1422" s="68"/>
      <c r="AS1422" s="68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5"/>
      <c r="BL1422" s="95"/>
      <c r="BM1422" s="95"/>
      <c r="BN1422" s="95"/>
      <c r="BO1422" s="95"/>
      <c r="BP1422" s="95"/>
      <c r="BQ1422" s="95"/>
      <c r="BR1422" s="95"/>
      <c r="BS1422" s="95"/>
      <c r="BT1422" s="95"/>
      <c r="BU1422" s="95"/>
      <c r="BV1422" s="95"/>
      <c r="BW1422" s="95"/>
      <c r="BX1422" s="95"/>
      <c r="BY1422" s="95"/>
      <c r="BZ1422" s="95"/>
      <c r="CD1422" s="95"/>
      <c r="CE1422" s="95"/>
      <c r="CF1422" s="95"/>
    </row>
    <row r="1423" spans="1:84" s="43" customFormat="1" x14ac:dyDescent="0.25">
      <c r="A1423" s="152"/>
      <c r="B1423" s="152"/>
      <c r="C1423" s="152"/>
      <c r="D1423" s="152"/>
      <c r="E1423" s="152"/>
      <c r="F1423" s="62"/>
      <c r="G1423" s="62"/>
      <c r="I1423" s="152"/>
      <c r="K1423" s="152"/>
      <c r="L1423" s="152"/>
      <c r="M1423" s="152"/>
      <c r="N1423" s="152"/>
      <c r="O1423" s="63"/>
      <c r="P1423" s="152"/>
      <c r="Q1423" s="152"/>
      <c r="S1423" s="205"/>
      <c r="T1423" s="205"/>
      <c r="U1423" s="205"/>
      <c r="V1423" s="39"/>
      <c r="W1423" s="39"/>
      <c r="X1423" s="39"/>
      <c r="Y1423" s="39"/>
      <c r="AD1423" s="191"/>
      <c r="AE1423" s="191"/>
      <c r="AF1423" s="260"/>
      <c r="AG1423" s="191"/>
      <c r="AH1423" s="191"/>
      <c r="AI1423" s="260"/>
      <c r="AR1423" s="68"/>
      <c r="AS1423" s="68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5"/>
      <c r="BL1423" s="95"/>
      <c r="BM1423" s="95"/>
      <c r="BN1423" s="95"/>
      <c r="BO1423" s="95"/>
      <c r="BP1423" s="95"/>
      <c r="BQ1423" s="95"/>
      <c r="BR1423" s="95"/>
      <c r="BS1423" s="95"/>
      <c r="BT1423" s="95"/>
      <c r="BU1423" s="95"/>
      <c r="BV1423" s="95"/>
      <c r="BW1423" s="95"/>
      <c r="BX1423" s="95"/>
      <c r="BY1423" s="95"/>
      <c r="BZ1423" s="95"/>
      <c r="CD1423" s="95"/>
      <c r="CE1423" s="95"/>
      <c r="CF1423" s="95"/>
    </row>
    <row r="1424" spans="1:84" s="43" customFormat="1" x14ac:dyDescent="0.25">
      <c r="A1424" s="152"/>
      <c r="B1424" s="152"/>
      <c r="C1424" s="152"/>
      <c r="D1424" s="152"/>
      <c r="E1424" s="152"/>
      <c r="F1424" s="62"/>
      <c r="G1424" s="62"/>
      <c r="I1424" s="152"/>
      <c r="K1424" s="152"/>
      <c r="L1424" s="152"/>
      <c r="M1424" s="152"/>
      <c r="N1424" s="152"/>
      <c r="O1424" s="63"/>
      <c r="P1424" s="152"/>
      <c r="Q1424" s="152"/>
      <c r="S1424" s="205"/>
      <c r="T1424" s="205"/>
      <c r="U1424" s="205"/>
      <c r="V1424" s="39"/>
      <c r="W1424" s="39"/>
      <c r="X1424" s="39"/>
      <c r="Y1424" s="39"/>
      <c r="AD1424" s="191"/>
      <c r="AE1424" s="191"/>
      <c r="AF1424" s="260"/>
      <c r="AG1424" s="191"/>
      <c r="AH1424" s="191"/>
      <c r="AI1424" s="260"/>
      <c r="AR1424" s="68"/>
      <c r="AS1424" s="68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5"/>
      <c r="BL1424" s="95"/>
      <c r="BM1424" s="95"/>
      <c r="BN1424" s="95"/>
      <c r="BO1424" s="95"/>
      <c r="BP1424" s="95"/>
      <c r="BQ1424" s="95"/>
      <c r="BR1424" s="95"/>
      <c r="BS1424" s="95"/>
      <c r="BT1424" s="95"/>
      <c r="BU1424" s="95"/>
      <c r="BV1424" s="95"/>
      <c r="BW1424" s="95"/>
      <c r="BX1424" s="95"/>
      <c r="BY1424" s="95"/>
      <c r="BZ1424" s="95"/>
      <c r="CD1424" s="95"/>
      <c r="CE1424" s="95"/>
      <c r="CF1424" s="95"/>
    </row>
    <row r="1425" spans="1:84" s="43" customFormat="1" x14ac:dyDescent="0.25">
      <c r="A1425" s="152"/>
      <c r="B1425" s="152"/>
      <c r="C1425" s="152"/>
      <c r="D1425" s="152"/>
      <c r="E1425" s="152"/>
      <c r="F1425" s="62"/>
      <c r="G1425" s="62"/>
      <c r="I1425" s="152"/>
      <c r="K1425" s="152"/>
      <c r="L1425" s="152"/>
      <c r="M1425" s="152"/>
      <c r="N1425" s="152"/>
      <c r="O1425" s="63"/>
      <c r="P1425" s="152"/>
      <c r="Q1425" s="152"/>
      <c r="S1425" s="205"/>
      <c r="T1425" s="205"/>
      <c r="U1425" s="205"/>
      <c r="V1425" s="39"/>
      <c r="W1425" s="39"/>
      <c r="X1425" s="39"/>
      <c r="Y1425" s="39"/>
      <c r="AD1425" s="191"/>
      <c r="AE1425" s="191"/>
      <c r="AF1425" s="260"/>
      <c r="AG1425" s="191"/>
      <c r="AH1425" s="191"/>
      <c r="AI1425" s="260"/>
      <c r="AR1425" s="68"/>
      <c r="AS1425" s="68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5"/>
      <c r="BL1425" s="95"/>
      <c r="BM1425" s="95"/>
      <c r="BN1425" s="95"/>
      <c r="BO1425" s="95"/>
      <c r="BP1425" s="95"/>
      <c r="BQ1425" s="95"/>
      <c r="BR1425" s="95"/>
      <c r="BS1425" s="95"/>
      <c r="BT1425" s="95"/>
      <c r="BU1425" s="95"/>
      <c r="BV1425" s="95"/>
      <c r="BW1425" s="95"/>
      <c r="BX1425" s="95"/>
      <c r="BY1425" s="95"/>
      <c r="BZ1425" s="95"/>
      <c r="CD1425" s="95"/>
      <c r="CE1425" s="95"/>
      <c r="CF1425" s="95"/>
    </row>
    <row r="1426" spans="1:84" s="43" customFormat="1" x14ac:dyDescent="0.25">
      <c r="A1426" s="152"/>
      <c r="B1426" s="152"/>
      <c r="C1426" s="152"/>
      <c r="D1426" s="152"/>
      <c r="E1426" s="152"/>
      <c r="F1426" s="62"/>
      <c r="G1426" s="62"/>
      <c r="I1426" s="152"/>
      <c r="K1426" s="152"/>
      <c r="L1426" s="152"/>
      <c r="M1426" s="152"/>
      <c r="N1426" s="152"/>
      <c r="O1426" s="63"/>
      <c r="P1426" s="152"/>
      <c r="Q1426" s="152"/>
      <c r="S1426" s="205"/>
      <c r="T1426" s="205"/>
      <c r="U1426" s="205"/>
      <c r="V1426" s="39"/>
      <c r="W1426" s="39"/>
      <c r="X1426" s="39"/>
      <c r="Y1426" s="39"/>
      <c r="AD1426" s="191"/>
      <c r="AE1426" s="191"/>
      <c r="AF1426" s="260"/>
      <c r="AG1426" s="191"/>
      <c r="AH1426" s="191"/>
      <c r="AI1426" s="260"/>
      <c r="AR1426" s="68"/>
      <c r="AS1426" s="68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5"/>
      <c r="BL1426" s="95"/>
      <c r="BM1426" s="95"/>
      <c r="BN1426" s="95"/>
      <c r="BO1426" s="95"/>
      <c r="BP1426" s="95"/>
      <c r="BQ1426" s="95"/>
      <c r="BR1426" s="95"/>
      <c r="BS1426" s="95"/>
      <c r="BT1426" s="95"/>
      <c r="BU1426" s="95"/>
      <c r="BV1426" s="95"/>
      <c r="BW1426" s="95"/>
      <c r="BX1426" s="95"/>
      <c r="BY1426" s="95"/>
      <c r="BZ1426" s="95"/>
      <c r="CD1426" s="95"/>
      <c r="CE1426" s="95"/>
      <c r="CF1426" s="95"/>
    </row>
    <row r="1427" spans="1:84" s="43" customFormat="1" x14ac:dyDescent="0.25">
      <c r="A1427" s="152"/>
      <c r="B1427" s="152"/>
      <c r="C1427" s="152"/>
      <c r="D1427" s="152"/>
      <c r="E1427" s="152"/>
      <c r="F1427" s="62"/>
      <c r="G1427" s="62"/>
      <c r="I1427" s="152"/>
      <c r="K1427" s="152"/>
      <c r="L1427" s="152"/>
      <c r="M1427" s="152"/>
      <c r="N1427" s="152"/>
      <c r="O1427" s="63"/>
      <c r="P1427" s="152"/>
      <c r="Q1427" s="152"/>
      <c r="S1427" s="205"/>
      <c r="T1427" s="205"/>
      <c r="U1427" s="205"/>
      <c r="V1427" s="39"/>
      <c r="W1427" s="39"/>
      <c r="X1427" s="39"/>
      <c r="Y1427" s="39"/>
      <c r="AD1427" s="191"/>
      <c r="AE1427" s="191"/>
      <c r="AF1427" s="260"/>
      <c r="AG1427" s="191"/>
      <c r="AH1427" s="191"/>
      <c r="AI1427" s="260"/>
      <c r="AR1427" s="68"/>
      <c r="AS1427" s="68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5"/>
      <c r="BL1427" s="95"/>
      <c r="BM1427" s="95"/>
      <c r="BN1427" s="95"/>
      <c r="BO1427" s="95"/>
      <c r="BP1427" s="95"/>
      <c r="BQ1427" s="95"/>
      <c r="BR1427" s="95"/>
      <c r="BS1427" s="95"/>
      <c r="BT1427" s="95"/>
      <c r="BU1427" s="95"/>
      <c r="BV1427" s="95"/>
      <c r="BW1427" s="95"/>
      <c r="BX1427" s="95"/>
      <c r="BY1427" s="95"/>
      <c r="BZ1427" s="95"/>
      <c r="CD1427" s="95"/>
      <c r="CE1427" s="95"/>
      <c r="CF1427" s="95"/>
    </row>
    <row r="1428" spans="1:84" s="43" customFormat="1" x14ac:dyDescent="0.25">
      <c r="A1428" s="152"/>
      <c r="B1428" s="152"/>
      <c r="C1428" s="152"/>
      <c r="D1428" s="152"/>
      <c r="E1428" s="152"/>
      <c r="F1428" s="62"/>
      <c r="G1428" s="62"/>
      <c r="I1428" s="152"/>
      <c r="K1428" s="152"/>
      <c r="L1428" s="152"/>
      <c r="M1428" s="152"/>
      <c r="N1428" s="152"/>
      <c r="O1428" s="63"/>
      <c r="P1428" s="152"/>
      <c r="Q1428" s="152"/>
      <c r="S1428" s="205"/>
      <c r="T1428" s="205"/>
      <c r="U1428" s="205"/>
      <c r="V1428" s="39"/>
      <c r="W1428" s="39"/>
      <c r="X1428" s="39"/>
      <c r="Y1428" s="39"/>
      <c r="AD1428" s="191"/>
      <c r="AE1428" s="191"/>
      <c r="AF1428" s="260"/>
      <c r="AG1428" s="191"/>
      <c r="AH1428" s="191"/>
      <c r="AI1428" s="260"/>
      <c r="AR1428" s="68"/>
      <c r="AS1428" s="68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5"/>
      <c r="BL1428" s="95"/>
      <c r="BM1428" s="95"/>
      <c r="BN1428" s="95"/>
      <c r="BO1428" s="95"/>
      <c r="BP1428" s="95"/>
      <c r="BQ1428" s="95"/>
      <c r="BR1428" s="95"/>
      <c r="BS1428" s="95"/>
      <c r="BT1428" s="95"/>
      <c r="BU1428" s="95"/>
      <c r="BV1428" s="95"/>
      <c r="BW1428" s="95"/>
      <c r="BX1428" s="95"/>
      <c r="BY1428" s="95"/>
      <c r="BZ1428" s="95"/>
      <c r="CD1428" s="95"/>
      <c r="CE1428" s="95"/>
      <c r="CF1428" s="95"/>
    </row>
    <row r="1429" spans="1:84" s="43" customFormat="1" x14ac:dyDescent="0.25">
      <c r="A1429" s="152"/>
      <c r="B1429" s="152"/>
      <c r="C1429" s="152"/>
      <c r="D1429" s="152"/>
      <c r="E1429" s="152"/>
      <c r="F1429" s="62"/>
      <c r="G1429" s="62"/>
      <c r="I1429" s="152"/>
      <c r="K1429" s="152"/>
      <c r="L1429" s="152"/>
      <c r="M1429" s="152"/>
      <c r="N1429" s="152"/>
      <c r="O1429" s="63"/>
      <c r="P1429" s="152"/>
      <c r="Q1429" s="152"/>
      <c r="S1429" s="205"/>
      <c r="T1429" s="205"/>
      <c r="U1429" s="205"/>
      <c r="V1429" s="39"/>
      <c r="W1429" s="39"/>
      <c r="X1429" s="39"/>
      <c r="Y1429" s="39"/>
      <c r="AD1429" s="191"/>
      <c r="AE1429" s="191"/>
      <c r="AF1429" s="260"/>
      <c r="AG1429" s="191"/>
      <c r="AH1429" s="191"/>
      <c r="AI1429" s="260"/>
      <c r="AR1429" s="68"/>
      <c r="AS1429" s="68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5"/>
      <c r="BL1429" s="95"/>
      <c r="BM1429" s="95"/>
      <c r="BN1429" s="95"/>
      <c r="BO1429" s="95"/>
      <c r="BP1429" s="95"/>
      <c r="BQ1429" s="95"/>
      <c r="BR1429" s="95"/>
      <c r="BS1429" s="95"/>
      <c r="BT1429" s="95"/>
      <c r="BU1429" s="95"/>
      <c r="BV1429" s="95"/>
      <c r="BW1429" s="95"/>
      <c r="BX1429" s="95"/>
      <c r="BY1429" s="95"/>
      <c r="BZ1429" s="95"/>
      <c r="CD1429" s="95"/>
      <c r="CE1429" s="95"/>
      <c r="CF1429" s="95"/>
    </row>
    <row r="1430" spans="1:84" s="43" customFormat="1" x14ac:dyDescent="0.25">
      <c r="A1430" s="152"/>
      <c r="B1430" s="152"/>
      <c r="C1430" s="152"/>
      <c r="D1430" s="152"/>
      <c r="E1430" s="152"/>
      <c r="F1430" s="62"/>
      <c r="G1430" s="62"/>
      <c r="I1430" s="152"/>
      <c r="K1430" s="152"/>
      <c r="L1430" s="152"/>
      <c r="M1430" s="152"/>
      <c r="N1430" s="152"/>
      <c r="O1430" s="63"/>
      <c r="P1430" s="152"/>
      <c r="Q1430" s="152"/>
      <c r="S1430" s="205"/>
      <c r="T1430" s="205"/>
      <c r="U1430" s="205"/>
      <c r="V1430" s="39"/>
      <c r="W1430" s="39"/>
      <c r="X1430" s="39"/>
      <c r="Y1430" s="39"/>
      <c r="AD1430" s="191"/>
      <c r="AE1430" s="191"/>
      <c r="AF1430" s="260"/>
      <c r="AG1430" s="191"/>
      <c r="AH1430" s="191"/>
      <c r="AI1430" s="260"/>
      <c r="AR1430" s="68"/>
      <c r="AS1430" s="68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5"/>
      <c r="BL1430" s="95"/>
      <c r="BM1430" s="95"/>
      <c r="BN1430" s="95"/>
      <c r="BO1430" s="95"/>
      <c r="BP1430" s="95"/>
      <c r="BQ1430" s="95"/>
      <c r="BR1430" s="95"/>
      <c r="BS1430" s="95"/>
      <c r="BT1430" s="95"/>
      <c r="BU1430" s="95"/>
      <c r="BV1430" s="95"/>
      <c r="BW1430" s="95"/>
      <c r="BX1430" s="95"/>
      <c r="BY1430" s="95"/>
      <c r="BZ1430" s="95"/>
      <c r="CD1430" s="95"/>
      <c r="CE1430" s="95"/>
      <c r="CF1430" s="95"/>
    </row>
    <row r="1431" spans="1:84" s="43" customFormat="1" x14ac:dyDescent="0.25">
      <c r="A1431" s="152"/>
      <c r="B1431" s="152"/>
      <c r="C1431" s="152"/>
      <c r="D1431" s="152"/>
      <c r="E1431" s="152"/>
      <c r="F1431" s="62"/>
      <c r="G1431" s="62"/>
      <c r="I1431" s="152"/>
      <c r="K1431" s="152"/>
      <c r="L1431" s="152"/>
      <c r="M1431" s="152"/>
      <c r="N1431" s="152"/>
      <c r="O1431" s="63"/>
      <c r="P1431" s="152"/>
      <c r="Q1431" s="152"/>
      <c r="S1431" s="205"/>
      <c r="T1431" s="205"/>
      <c r="U1431" s="205"/>
      <c r="V1431" s="39"/>
      <c r="W1431" s="39"/>
      <c r="X1431" s="39"/>
      <c r="Y1431" s="39"/>
      <c r="AD1431" s="191"/>
      <c r="AE1431" s="191"/>
      <c r="AF1431" s="260"/>
      <c r="AG1431" s="191"/>
      <c r="AH1431" s="191"/>
      <c r="AI1431" s="260"/>
      <c r="AR1431" s="68"/>
      <c r="AS1431" s="68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5"/>
      <c r="BL1431" s="95"/>
      <c r="BM1431" s="95"/>
      <c r="BN1431" s="95"/>
      <c r="BO1431" s="95"/>
      <c r="BP1431" s="95"/>
      <c r="BQ1431" s="95"/>
      <c r="BR1431" s="95"/>
      <c r="BS1431" s="95"/>
      <c r="BT1431" s="95"/>
      <c r="BU1431" s="95"/>
      <c r="BV1431" s="95"/>
      <c r="BW1431" s="95"/>
      <c r="BX1431" s="95"/>
      <c r="BY1431" s="95"/>
      <c r="BZ1431" s="95"/>
      <c r="CD1431" s="95"/>
      <c r="CE1431" s="95"/>
      <c r="CF1431" s="95"/>
    </row>
    <row r="1432" spans="1:84" s="43" customFormat="1" x14ac:dyDescent="0.25">
      <c r="A1432" s="152"/>
      <c r="B1432" s="152"/>
      <c r="C1432" s="152"/>
      <c r="D1432" s="152"/>
      <c r="E1432" s="152"/>
      <c r="F1432" s="62"/>
      <c r="G1432" s="62"/>
      <c r="I1432" s="152"/>
      <c r="K1432" s="152"/>
      <c r="L1432" s="152"/>
      <c r="M1432" s="152"/>
      <c r="N1432" s="152"/>
      <c r="O1432" s="63"/>
      <c r="P1432" s="152"/>
      <c r="Q1432" s="152"/>
      <c r="S1432" s="205"/>
      <c r="T1432" s="205"/>
      <c r="U1432" s="205"/>
      <c r="V1432" s="39"/>
      <c r="W1432" s="39"/>
      <c r="X1432" s="39"/>
      <c r="Y1432" s="39"/>
      <c r="AD1432" s="191"/>
      <c r="AE1432" s="191"/>
      <c r="AF1432" s="260"/>
      <c r="AG1432" s="191"/>
      <c r="AH1432" s="191"/>
      <c r="AI1432" s="260"/>
      <c r="AR1432" s="68"/>
      <c r="AS1432" s="68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5"/>
      <c r="BL1432" s="95"/>
      <c r="BM1432" s="95"/>
      <c r="BN1432" s="95"/>
      <c r="BO1432" s="95"/>
      <c r="BP1432" s="95"/>
      <c r="BQ1432" s="95"/>
      <c r="BR1432" s="95"/>
      <c r="BS1432" s="95"/>
      <c r="BT1432" s="95"/>
      <c r="BU1432" s="95"/>
      <c r="BV1432" s="95"/>
      <c r="BW1432" s="95"/>
      <c r="BX1432" s="95"/>
      <c r="BY1432" s="95"/>
      <c r="BZ1432" s="95"/>
      <c r="CD1432" s="95"/>
      <c r="CE1432" s="95"/>
      <c r="CF1432" s="95"/>
    </row>
    <row r="1433" spans="1:84" s="43" customFormat="1" x14ac:dyDescent="0.25">
      <c r="A1433" s="152"/>
      <c r="B1433" s="152"/>
      <c r="C1433" s="152"/>
      <c r="D1433" s="152"/>
      <c r="E1433" s="152"/>
      <c r="F1433" s="62"/>
      <c r="G1433" s="62"/>
      <c r="I1433" s="152"/>
      <c r="K1433" s="152"/>
      <c r="L1433" s="152"/>
      <c r="M1433" s="152"/>
      <c r="N1433" s="152"/>
      <c r="O1433" s="63"/>
      <c r="P1433" s="152"/>
      <c r="Q1433" s="152"/>
      <c r="S1433" s="205"/>
      <c r="T1433" s="205"/>
      <c r="U1433" s="205"/>
      <c r="V1433" s="39"/>
      <c r="W1433" s="39"/>
      <c r="X1433" s="39"/>
      <c r="Y1433" s="39"/>
      <c r="AD1433" s="191"/>
      <c r="AE1433" s="191"/>
      <c r="AF1433" s="260"/>
      <c r="AG1433" s="191"/>
      <c r="AH1433" s="191"/>
      <c r="AI1433" s="260"/>
      <c r="AR1433" s="68"/>
      <c r="AS1433" s="68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5"/>
      <c r="BL1433" s="95"/>
      <c r="BM1433" s="95"/>
      <c r="BN1433" s="95"/>
      <c r="BO1433" s="95"/>
      <c r="BP1433" s="95"/>
      <c r="BQ1433" s="95"/>
      <c r="BR1433" s="95"/>
      <c r="BS1433" s="95"/>
      <c r="BT1433" s="95"/>
      <c r="BU1433" s="95"/>
      <c r="BV1433" s="95"/>
      <c r="BW1433" s="95"/>
      <c r="BX1433" s="95"/>
      <c r="BY1433" s="95"/>
      <c r="BZ1433" s="95"/>
      <c r="CD1433" s="95"/>
      <c r="CE1433" s="95"/>
      <c r="CF1433" s="95"/>
    </row>
    <row r="1434" spans="1:84" s="43" customFormat="1" x14ac:dyDescent="0.25">
      <c r="A1434" s="152"/>
      <c r="B1434" s="152"/>
      <c r="C1434" s="152"/>
      <c r="D1434" s="152"/>
      <c r="E1434" s="152"/>
      <c r="F1434" s="62"/>
      <c r="G1434" s="62"/>
      <c r="I1434" s="152"/>
      <c r="K1434" s="152"/>
      <c r="L1434" s="152"/>
      <c r="M1434" s="152"/>
      <c r="N1434" s="152"/>
      <c r="O1434" s="63"/>
      <c r="P1434" s="152"/>
      <c r="Q1434" s="152"/>
      <c r="S1434" s="205"/>
      <c r="T1434" s="205"/>
      <c r="U1434" s="205"/>
      <c r="V1434" s="39"/>
      <c r="W1434" s="39"/>
      <c r="X1434" s="39"/>
      <c r="Y1434" s="39"/>
      <c r="AD1434" s="191"/>
      <c r="AE1434" s="191"/>
      <c r="AF1434" s="260"/>
      <c r="AG1434" s="191"/>
      <c r="AH1434" s="191"/>
      <c r="AI1434" s="260"/>
      <c r="AR1434" s="68"/>
      <c r="AS1434" s="68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5"/>
      <c r="BL1434" s="95"/>
      <c r="BM1434" s="95"/>
      <c r="BN1434" s="95"/>
      <c r="BO1434" s="95"/>
      <c r="BP1434" s="95"/>
      <c r="BQ1434" s="95"/>
      <c r="BR1434" s="95"/>
      <c r="BS1434" s="95"/>
      <c r="BT1434" s="95"/>
      <c r="BU1434" s="95"/>
      <c r="BV1434" s="95"/>
      <c r="BW1434" s="95"/>
      <c r="BX1434" s="95"/>
      <c r="BY1434" s="95"/>
      <c r="BZ1434" s="95"/>
      <c r="CD1434" s="95"/>
      <c r="CE1434" s="95"/>
      <c r="CF1434" s="95"/>
    </row>
    <row r="1435" spans="1:84" s="43" customFormat="1" x14ac:dyDescent="0.25">
      <c r="A1435" s="152"/>
      <c r="B1435" s="152"/>
      <c r="C1435" s="152"/>
      <c r="D1435" s="152"/>
      <c r="E1435" s="152"/>
      <c r="F1435" s="62"/>
      <c r="G1435" s="62"/>
      <c r="I1435" s="152"/>
      <c r="K1435" s="152"/>
      <c r="L1435" s="152"/>
      <c r="M1435" s="152"/>
      <c r="N1435" s="152"/>
      <c r="O1435" s="63"/>
      <c r="P1435" s="152"/>
      <c r="Q1435" s="152"/>
      <c r="S1435" s="205"/>
      <c r="T1435" s="205"/>
      <c r="U1435" s="205"/>
      <c r="V1435" s="39"/>
      <c r="W1435" s="39"/>
      <c r="X1435" s="39"/>
      <c r="Y1435" s="39"/>
      <c r="AD1435" s="191"/>
      <c r="AE1435" s="191"/>
      <c r="AF1435" s="260"/>
      <c r="AG1435" s="191"/>
      <c r="AH1435" s="191"/>
      <c r="AI1435" s="260"/>
      <c r="AR1435" s="68"/>
      <c r="AS1435" s="68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5"/>
      <c r="BL1435" s="95"/>
      <c r="BM1435" s="95"/>
      <c r="BN1435" s="95"/>
      <c r="BO1435" s="95"/>
      <c r="BP1435" s="95"/>
      <c r="BQ1435" s="95"/>
      <c r="BR1435" s="95"/>
      <c r="BS1435" s="95"/>
      <c r="BT1435" s="95"/>
      <c r="BU1435" s="95"/>
      <c r="BV1435" s="95"/>
      <c r="BW1435" s="95"/>
      <c r="BX1435" s="95"/>
      <c r="BY1435" s="95"/>
      <c r="BZ1435" s="95"/>
      <c r="CD1435" s="95"/>
      <c r="CE1435" s="95"/>
      <c r="CF1435" s="95"/>
    </row>
    <row r="1436" spans="1:84" s="43" customFormat="1" x14ac:dyDescent="0.25">
      <c r="A1436" s="152"/>
      <c r="B1436" s="152"/>
      <c r="C1436" s="152"/>
      <c r="D1436" s="152"/>
      <c r="E1436" s="152"/>
      <c r="F1436" s="62"/>
      <c r="G1436" s="62"/>
      <c r="I1436" s="152"/>
      <c r="K1436" s="152"/>
      <c r="L1436" s="152"/>
      <c r="M1436" s="152"/>
      <c r="N1436" s="152"/>
      <c r="O1436" s="63"/>
      <c r="P1436" s="152"/>
      <c r="Q1436" s="152"/>
      <c r="S1436" s="205"/>
      <c r="T1436" s="205"/>
      <c r="U1436" s="205"/>
      <c r="V1436" s="39"/>
      <c r="W1436" s="39"/>
      <c r="X1436" s="39"/>
      <c r="Y1436" s="39"/>
      <c r="AD1436" s="191"/>
      <c r="AE1436" s="191"/>
      <c r="AF1436" s="260"/>
      <c r="AG1436" s="191"/>
      <c r="AH1436" s="191"/>
      <c r="AI1436" s="260"/>
      <c r="AR1436" s="68"/>
      <c r="AS1436" s="68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5"/>
      <c r="BL1436" s="95"/>
      <c r="BM1436" s="95"/>
      <c r="BN1436" s="95"/>
      <c r="BO1436" s="95"/>
      <c r="BP1436" s="95"/>
      <c r="BQ1436" s="95"/>
      <c r="BR1436" s="95"/>
      <c r="BS1436" s="95"/>
      <c r="BT1436" s="95"/>
      <c r="BU1436" s="95"/>
      <c r="BV1436" s="95"/>
      <c r="BW1436" s="95"/>
      <c r="BX1436" s="95"/>
      <c r="BY1436" s="95"/>
      <c r="BZ1436" s="95"/>
      <c r="CD1436" s="95"/>
      <c r="CE1436" s="95"/>
      <c r="CF1436" s="95"/>
    </row>
    <row r="1437" spans="1:84" s="43" customFormat="1" x14ac:dyDescent="0.25">
      <c r="A1437" s="152"/>
      <c r="B1437" s="152"/>
      <c r="C1437" s="152"/>
      <c r="D1437" s="152"/>
      <c r="E1437" s="152"/>
      <c r="F1437" s="62"/>
      <c r="G1437" s="62"/>
      <c r="I1437" s="152"/>
      <c r="K1437" s="152"/>
      <c r="L1437" s="152"/>
      <c r="M1437" s="152"/>
      <c r="N1437" s="152"/>
      <c r="O1437" s="63"/>
      <c r="P1437" s="152"/>
      <c r="Q1437" s="152"/>
      <c r="S1437" s="205"/>
      <c r="T1437" s="205"/>
      <c r="U1437" s="205"/>
      <c r="V1437" s="39"/>
      <c r="W1437" s="39"/>
      <c r="X1437" s="39"/>
      <c r="Y1437" s="39"/>
      <c r="AD1437" s="191"/>
      <c r="AE1437" s="191"/>
      <c r="AF1437" s="260"/>
      <c r="AG1437" s="191"/>
      <c r="AH1437" s="191"/>
      <c r="AI1437" s="260"/>
      <c r="AR1437" s="68"/>
      <c r="AS1437" s="68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5"/>
      <c r="BL1437" s="95"/>
      <c r="BM1437" s="95"/>
      <c r="BN1437" s="95"/>
      <c r="BO1437" s="95"/>
      <c r="BP1437" s="95"/>
      <c r="BQ1437" s="95"/>
      <c r="BR1437" s="95"/>
      <c r="BS1437" s="95"/>
      <c r="BT1437" s="95"/>
      <c r="BU1437" s="95"/>
      <c r="BV1437" s="95"/>
      <c r="BW1437" s="95"/>
      <c r="BX1437" s="95"/>
      <c r="BY1437" s="95"/>
      <c r="BZ1437" s="95"/>
      <c r="CD1437" s="95"/>
      <c r="CE1437" s="95"/>
      <c r="CF1437" s="95"/>
    </row>
    <row r="1438" spans="1:84" s="43" customFormat="1" x14ac:dyDescent="0.25">
      <c r="A1438" s="152"/>
      <c r="B1438" s="152"/>
      <c r="C1438" s="152"/>
      <c r="D1438" s="152"/>
      <c r="E1438" s="152"/>
      <c r="F1438" s="62"/>
      <c r="G1438" s="62"/>
      <c r="I1438" s="152"/>
      <c r="K1438" s="152"/>
      <c r="L1438" s="152"/>
      <c r="M1438" s="152"/>
      <c r="N1438" s="152"/>
      <c r="O1438" s="63"/>
      <c r="P1438" s="152"/>
      <c r="Q1438" s="152"/>
      <c r="S1438" s="205"/>
      <c r="T1438" s="205"/>
      <c r="U1438" s="205"/>
      <c r="V1438" s="39"/>
      <c r="W1438" s="39"/>
      <c r="X1438" s="39"/>
      <c r="Y1438" s="39"/>
      <c r="AD1438" s="191"/>
      <c r="AE1438" s="191"/>
      <c r="AF1438" s="260"/>
      <c r="AG1438" s="191"/>
      <c r="AH1438" s="191"/>
      <c r="AI1438" s="260"/>
      <c r="AR1438" s="68"/>
      <c r="AS1438" s="68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5"/>
      <c r="BL1438" s="95"/>
      <c r="BM1438" s="95"/>
      <c r="BN1438" s="95"/>
      <c r="BO1438" s="95"/>
      <c r="BP1438" s="95"/>
      <c r="BQ1438" s="95"/>
      <c r="BR1438" s="95"/>
      <c r="BS1438" s="95"/>
      <c r="BT1438" s="95"/>
      <c r="BU1438" s="95"/>
      <c r="BV1438" s="95"/>
      <c r="BW1438" s="95"/>
      <c r="BX1438" s="95"/>
      <c r="BY1438" s="95"/>
      <c r="BZ1438" s="95"/>
      <c r="CD1438" s="95"/>
      <c r="CE1438" s="95"/>
      <c r="CF1438" s="95"/>
    </row>
    <row r="1439" spans="1:84" s="43" customFormat="1" x14ac:dyDescent="0.25">
      <c r="A1439" s="152"/>
      <c r="B1439" s="152"/>
      <c r="C1439" s="152"/>
      <c r="D1439" s="152"/>
      <c r="E1439" s="152"/>
      <c r="F1439" s="62"/>
      <c r="G1439" s="62"/>
      <c r="I1439" s="152"/>
      <c r="K1439" s="152"/>
      <c r="L1439" s="152"/>
      <c r="M1439" s="152"/>
      <c r="N1439" s="152"/>
      <c r="O1439" s="63"/>
      <c r="P1439" s="152"/>
      <c r="Q1439" s="152"/>
      <c r="S1439" s="205"/>
      <c r="T1439" s="205"/>
      <c r="U1439" s="205"/>
      <c r="V1439" s="39"/>
      <c r="W1439" s="39"/>
      <c r="X1439" s="39"/>
      <c r="Y1439" s="39"/>
      <c r="AD1439" s="191"/>
      <c r="AE1439" s="191"/>
      <c r="AF1439" s="260"/>
      <c r="AG1439" s="191"/>
      <c r="AH1439" s="191"/>
      <c r="AI1439" s="260"/>
      <c r="AR1439" s="68"/>
      <c r="AS1439" s="68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5"/>
      <c r="BL1439" s="95"/>
      <c r="BM1439" s="95"/>
      <c r="BN1439" s="95"/>
      <c r="BO1439" s="95"/>
      <c r="BP1439" s="95"/>
      <c r="BQ1439" s="95"/>
      <c r="BR1439" s="95"/>
      <c r="BS1439" s="95"/>
      <c r="BT1439" s="95"/>
      <c r="BU1439" s="95"/>
      <c r="BV1439" s="95"/>
      <c r="BW1439" s="95"/>
      <c r="BX1439" s="95"/>
      <c r="BY1439" s="95"/>
      <c r="BZ1439" s="95"/>
      <c r="CD1439" s="95"/>
      <c r="CE1439" s="95"/>
      <c r="CF1439" s="95"/>
    </row>
    <row r="1440" spans="1:84" s="43" customFormat="1" x14ac:dyDescent="0.25">
      <c r="A1440" s="152"/>
      <c r="B1440" s="152"/>
      <c r="C1440" s="152"/>
      <c r="D1440" s="152"/>
      <c r="E1440" s="152"/>
      <c r="F1440" s="62"/>
      <c r="G1440" s="62"/>
      <c r="I1440" s="152"/>
      <c r="K1440" s="152"/>
      <c r="L1440" s="152"/>
      <c r="M1440" s="152"/>
      <c r="N1440" s="152"/>
      <c r="O1440" s="63"/>
      <c r="P1440" s="152"/>
      <c r="Q1440" s="152"/>
      <c r="S1440" s="205"/>
      <c r="T1440" s="205"/>
      <c r="U1440" s="205"/>
      <c r="V1440" s="39"/>
      <c r="W1440" s="39"/>
      <c r="X1440" s="39"/>
      <c r="Y1440" s="39"/>
      <c r="AD1440" s="191"/>
      <c r="AE1440" s="191"/>
      <c r="AF1440" s="260"/>
      <c r="AG1440" s="191"/>
      <c r="AH1440" s="191"/>
      <c r="AI1440" s="260"/>
      <c r="AR1440" s="68"/>
      <c r="AS1440" s="68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5"/>
      <c r="BL1440" s="95"/>
      <c r="BM1440" s="95"/>
      <c r="BN1440" s="95"/>
      <c r="BO1440" s="95"/>
      <c r="BP1440" s="95"/>
      <c r="BQ1440" s="95"/>
      <c r="BR1440" s="95"/>
      <c r="BS1440" s="95"/>
      <c r="BT1440" s="95"/>
      <c r="BU1440" s="95"/>
      <c r="BV1440" s="95"/>
      <c r="BW1440" s="95"/>
      <c r="BX1440" s="95"/>
      <c r="BY1440" s="95"/>
      <c r="BZ1440" s="95"/>
      <c r="CD1440" s="95"/>
      <c r="CE1440" s="95"/>
      <c r="CF1440" s="95"/>
    </row>
    <row r="1441" spans="1:84" s="43" customFormat="1" x14ac:dyDescent="0.25">
      <c r="A1441" s="152"/>
      <c r="B1441" s="152"/>
      <c r="C1441" s="152"/>
      <c r="D1441" s="152"/>
      <c r="E1441" s="152"/>
      <c r="F1441" s="62"/>
      <c r="G1441" s="62"/>
      <c r="I1441" s="152"/>
      <c r="K1441" s="152"/>
      <c r="L1441" s="152"/>
      <c r="M1441" s="152"/>
      <c r="N1441" s="152"/>
      <c r="O1441" s="63"/>
      <c r="P1441" s="152"/>
      <c r="Q1441" s="152"/>
      <c r="S1441" s="205"/>
      <c r="T1441" s="205"/>
      <c r="U1441" s="205"/>
      <c r="V1441" s="39"/>
      <c r="W1441" s="39"/>
      <c r="X1441" s="39"/>
      <c r="Y1441" s="39"/>
      <c r="AD1441" s="191"/>
      <c r="AE1441" s="191"/>
      <c r="AF1441" s="260"/>
      <c r="AG1441" s="191"/>
      <c r="AH1441" s="191"/>
      <c r="AI1441" s="260"/>
      <c r="AR1441" s="68"/>
      <c r="AS1441" s="68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5"/>
      <c r="BL1441" s="95"/>
      <c r="BM1441" s="95"/>
      <c r="BN1441" s="95"/>
      <c r="BO1441" s="95"/>
      <c r="BP1441" s="95"/>
      <c r="BQ1441" s="95"/>
      <c r="BR1441" s="95"/>
      <c r="BS1441" s="95"/>
      <c r="BT1441" s="95"/>
      <c r="BU1441" s="95"/>
      <c r="BV1441" s="95"/>
      <c r="BW1441" s="95"/>
      <c r="BX1441" s="95"/>
      <c r="BY1441" s="95"/>
      <c r="BZ1441" s="95"/>
      <c r="CD1441" s="95"/>
      <c r="CE1441" s="95"/>
      <c r="CF1441" s="95"/>
    </row>
    <row r="1442" spans="1:84" s="43" customFormat="1" x14ac:dyDescent="0.25">
      <c r="A1442" s="152"/>
      <c r="B1442" s="152"/>
      <c r="C1442" s="152"/>
      <c r="D1442" s="152"/>
      <c r="E1442" s="152"/>
      <c r="F1442" s="62"/>
      <c r="G1442" s="62"/>
      <c r="I1442" s="152"/>
      <c r="K1442" s="152"/>
      <c r="L1442" s="152"/>
      <c r="M1442" s="152"/>
      <c r="N1442" s="152"/>
      <c r="O1442" s="63"/>
      <c r="P1442" s="152"/>
      <c r="Q1442" s="152"/>
      <c r="S1442" s="205"/>
      <c r="T1442" s="205"/>
      <c r="U1442" s="205"/>
      <c r="V1442" s="39"/>
      <c r="W1442" s="39"/>
      <c r="X1442" s="39"/>
      <c r="Y1442" s="39"/>
      <c r="AD1442" s="191"/>
      <c r="AE1442" s="191"/>
      <c r="AF1442" s="260"/>
      <c r="AG1442" s="191"/>
      <c r="AH1442" s="191"/>
      <c r="AI1442" s="260"/>
      <c r="AR1442" s="68"/>
      <c r="AS1442" s="68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5"/>
      <c r="BL1442" s="95"/>
      <c r="BM1442" s="95"/>
      <c r="BN1442" s="95"/>
      <c r="BO1442" s="95"/>
      <c r="BP1442" s="95"/>
      <c r="BQ1442" s="95"/>
      <c r="BR1442" s="95"/>
      <c r="BS1442" s="95"/>
      <c r="BT1442" s="95"/>
      <c r="BU1442" s="95"/>
      <c r="BV1442" s="95"/>
      <c r="BW1442" s="95"/>
      <c r="BX1442" s="95"/>
      <c r="BY1442" s="95"/>
      <c r="BZ1442" s="95"/>
      <c r="CD1442" s="95"/>
      <c r="CE1442" s="95"/>
      <c r="CF1442" s="95"/>
    </row>
    <row r="1443" spans="1:84" s="43" customFormat="1" x14ac:dyDescent="0.25">
      <c r="A1443" s="152"/>
      <c r="B1443" s="152"/>
      <c r="C1443" s="152"/>
      <c r="D1443" s="152"/>
      <c r="E1443" s="152"/>
      <c r="F1443" s="62"/>
      <c r="G1443" s="62"/>
      <c r="I1443" s="152"/>
      <c r="K1443" s="152"/>
      <c r="L1443" s="152"/>
      <c r="M1443" s="152"/>
      <c r="N1443" s="152"/>
      <c r="O1443" s="63"/>
      <c r="P1443" s="152"/>
      <c r="Q1443" s="152"/>
      <c r="S1443" s="205"/>
      <c r="T1443" s="205"/>
      <c r="U1443" s="205"/>
      <c r="V1443" s="39"/>
      <c r="W1443" s="39"/>
      <c r="X1443" s="39"/>
      <c r="Y1443" s="39"/>
      <c r="AD1443" s="191"/>
      <c r="AE1443" s="191"/>
      <c r="AF1443" s="260"/>
      <c r="AG1443" s="191"/>
      <c r="AH1443" s="191"/>
      <c r="AI1443" s="260"/>
      <c r="AR1443" s="68"/>
      <c r="AS1443" s="68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5"/>
      <c r="BL1443" s="95"/>
      <c r="BM1443" s="95"/>
      <c r="BN1443" s="95"/>
      <c r="BO1443" s="95"/>
      <c r="BP1443" s="95"/>
      <c r="BQ1443" s="95"/>
      <c r="BR1443" s="95"/>
      <c r="BS1443" s="95"/>
      <c r="BT1443" s="95"/>
      <c r="BU1443" s="95"/>
      <c r="BV1443" s="95"/>
      <c r="BW1443" s="95"/>
      <c r="BX1443" s="95"/>
      <c r="BY1443" s="95"/>
      <c r="BZ1443" s="95"/>
      <c r="CD1443" s="95"/>
      <c r="CE1443" s="95"/>
      <c r="CF1443" s="95"/>
    </row>
    <row r="1444" spans="1:84" s="43" customFormat="1" x14ac:dyDescent="0.25">
      <c r="A1444" s="152"/>
      <c r="B1444" s="152"/>
      <c r="C1444" s="152"/>
      <c r="D1444" s="152"/>
      <c r="E1444" s="152"/>
      <c r="F1444" s="62"/>
      <c r="G1444" s="62"/>
      <c r="I1444" s="152"/>
      <c r="K1444" s="152"/>
      <c r="L1444" s="152"/>
      <c r="M1444" s="152"/>
      <c r="N1444" s="152"/>
      <c r="O1444" s="63"/>
      <c r="P1444" s="152"/>
      <c r="Q1444" s="152"/>
      <c r="S1444" s="205"/>
      <c r="T1444" s="205"/>
      <c r="U1444" s="205"/>
      <c r="V1444" s="39"/>
      <c r="W1444" s="39"/>
      <c r="X1444" s="39"/>
      <c r="Y1444" s="39"/>
      <c r="AD1444" s="191"/>
      <c r="AE1444" s="191"/>
      <c r="AF1444" s="260"/>
      <c r="AG1444" s="191"/>
      <c r="AH1444" s="191"/>
      <c r="AI1444" s="260"/>
      <c r="AR1444" s="68"/>
      <c r="AS1444" s="68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5"/>
      <c r="BL1444" s="95"/>
      <c r="BM1444" s="95"/>
      <c r="BN1444" s="95"/>
      <c r="BO1444" s="95"/>
      <c r="BP1444" s="95"/>
      <c r="BQ1444" s="95"/>
      <c r="BR1444" s="95"/>
      <c r="BS1444" s="95"/>
      <c r="BT1444" s="95"/>
      <c r="BU1444" s="95"/>
      <c r="BV1444" s="95"/>
      <c r="BW1444" s="95"/>
      <c r="BX1444" s="95"/>
      <c r="BY1444" s="95"/>
      <c r="BZ1444" s="95"/>
      <c r="CD1444" s="95"/>
      <c r="CE1444" s="95"/>
      <c r="CF1444" s="95"/>
    </row>
    <row r="1445" spans="1:84" s="43" customFormat="1" x14ac:dyDescent="0.25">
      <c r="A1445" s="152"/>
      <c r="B1445" s="152"/>
      <c r="C1445" s="152"/>
      <c r="D1445" s="152"/>
      <c r="E1445" s="152"/>
      <c r="F1445" s="62"/>
      <c r="G1445" s="62"/>
      <c r="I1445" s="152"/>
      <c r="K1445" s="152"/>
      <c r="L1445" s="152"/>
      <c r="M1445" s="152"/>
      <c r="N1445" s="152"/>
      <c r="O1445" s="63"/>
      <c r="P1445" s="152"/>
      <c r="Q1445" s="152"/>
      <c r="S1445" s="205"/>
      <c r="T1445" s="205"/>
      <c r="U1445" s="205"/>
      <c r="V1445" s="39"/>
      <c r="W1445" s="39"/>
      <c r="X1445" s="39"/>
      <c r="Y1445" s="39"/>
      <c r="AD1445" s="191"/>
      <c r="AE1445" s="191"/>
      <c r="AF1445" s="260"/>
      <c r="AG1445" s="191"/>
      <c r="AH1445" s="191"/>
      <c r="AI1445" s="260"/>
      <c r="AR1445" s="68"/>
      <c r="AS1445" s="68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5"/>
      <c r="BL1445" s="95"/>
      <c r="BM1445" s="95"/>
      <c r="BN1445" s="95"/>
      <c r="BO1445" s="95"/>
      <c r="BP1445" s="95"/>
      <c r="BQ1445" s="95"/>
      <c r="BR1445" s="95"/>
      <c r="BS1445" s="95"/>
      <c r="BT1445" s="95"/>
      <c r="BU1445" s="95"/>
      <c r="BV1445" s="95"/>
      <c r="BW1445" s="95"/>
      <c r="BX1445" s="95"/>
      <c r="BY1445" s="95"/>
      <c r="BZ1445" s="95"/>
      <c r="CD1445" s="95"/>
      <c r="CE1445" s="95"/>
      <c r="CF1445" s="95"/>
    </row>
    <row r="1446" spans="1:84" s="43" customFormat="1" x14ac:dyDescent="0.25">
      <c r="A1446" s="152"/>
      <c r="B1446" s="152"/>
      <c r="C1446" s="152"/>
      <c r="D1446" s="152"/>
      <c r="E1446" s="152"/>
      <c r="F1446" s="62"/>
      <c r="G1446" s="62"/>
      <c r="I1446" s="152"/>
      <c r="K1446" s="152"/>
      <c r="L1446" s="152"/>
      <c r="M1446" s="152"/>
      <c r="N1446" s="152"/>
      <c r="O1446" s="63"/>
      <c r="P1446" s="152"/>
      <c r="Q1446" s="152"/>
      <c r="S1446" s="205"/>
      <c r="T1446" s="205"/>
      <c r="U1446" s="205"/>
      <c r="V1446" s="39"/>
      <c r="W1446" s="39"/>
      <c r="X1446" s="39"/>
      <c r="Y1446" s="39"/>
      <c r="AD1446" s="191"/>
      <c r="AE1446" s="191"/>
      <c r="AF1446" s="260"/>
      <c r="AG1446" s="191"/>
      <c r="AH1446" s="191"/>
      <c r="AI1446" s="260"/>
      <c r="AR1446" s="68"/>
      <c r="AS1446" s="68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5"/>
      <c r="BL1446" s="95"/>
      <c r="BM1446" s="95"/>
      <c r="BN1446" s="95"/>
      <c r="BO1446" s="95"/>
      <c r="BP1446" s="95"/>
      <c r="BQ1446" s="95"/>
      <c r="BR1446" s="95"/>
      <c r="BS1446" s="95"/>
      <c r="BT1446" s="95"/>
      <c r="BU1446" s="95"/>
      <c r="BV1446" s="95"/>
      <c r="BW1446" s="95"/>
      <c r="BX1446" s="95"/>
      <c r="BY1446" s="95"/>
      <c r="BZ1446" s="95"/>
      <c r="CD1446" s="95"/>
      <c r="CE1446" s="95"/>
      <c r="CF1446" s="95"/>
    </row>
    <row r="1447" spans="1:84" s="43" customFormat="1" x14ac:dyDescent="0.25">
      <c r="A1447" s="152"/>
      <c r="B1447" s="152"/>
      <c r="C1447" s="152"/>
      <c r="D1447" s="152"/>
      <c r="E1447" s="152"/>
      <c r="F1447" s="62"/>
      <c r="G1447" s="62"/>
      <c r="I1447" s="152"/>
      <c r="K1447" s="152"/>
      <c r="L1447" s="152"/>
      <c r="M1447" s="152"/>
      <c r="N1447" s="152"/>
      <c r="O1447" s="63"/>
      <c r="P1447" s="152"/>
      <c r="Q1447" s="152"/>
      <c r="S1447" s="205"/>
      <c r="T1447" s="205"/>
      <c r="U1447" s="205"/>
      <c r="V1447" s="39"/>
      <c r="W1447" s="39"/>
      <c r="X1447" s="39"/>
      <c r="Y1447" s="39"/>
      <c r="AD1447" s="191"/>
      <c r="AE1447" s="191"/>
      <c r="AF1447" s="260"/>
      <c r="AG1447" s="191"/>
      <c r="AH1447" s="191"/>
      <c r="AI1447" s="260"/>
      <c r="AR1447" s="68"/>
      <c r="AS1447" s="68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5"/>
      <c r="BL1447" s="95"/>
      <c r="BM1447" s="95"/>
      <c r="BN1447" s="95"/>
      <c r="BO1447" s="95"/>
      <c r="BP1447" s="95"/>
      <c r="BQ1447" s="95"/>
      <c r="BR1447" s="95"/>
      <c r="BS1447" s="95"/>
      <c r="BT1447" s="95"/>
      <c r="BU1447" s="95"/>
      <c r="BV1447" s="95"/>
      <c r="BW1447" s="95"/>
      <c r="BX1447" s="95"/>
      <c r="BY1447" s="95"/>
      <c r="BZ1447" s="95"/>
      <c r="CD1447" s="95"/>
      <c r="CE1447" s="95"/>
      <c r="CF1447" s="95"/>
    </row>
    <row r="1448" spans="1:84" s="43" customFormat="1" x14ac:dyDescent="0.25">
      <c r="A1448" s="152"/>
      <c r="B1448" s="152"/>
      <c r="C1448" s="152"/>
      <c r="D1448" s="152"/>
      <c r="E1448" s="152"/>
      <c r="F1448" s="62"/>
      <c r="G1448" s="62"/>
      <c r="I1448" s="152"/>
      <c r="K1448" s="152"/>
      <c r="L1448" s="152"/>
      <c r="M1448" s="152"/>
      <c r="N1448" s="152"/>
      <c r="O1448" s="63"/>
      <c r="P1448" s="152"/>
      <c r="Q1448" s="152"/>
      <c r="S1448" s="205"/>
      <c r="T1448" s="205"/>
      <c r="U1448" s="205"/>
      <c r="V1448" s="39"/>
      <c r="W1448" s="39"/>
      <c r="X1448" s="39"/>
      <c r="Y1448" s="39"/>
      <c r="AD1448" s="191"/>
      <c r="AE1448" s="191"/>
      <c r="AF1448" s="260"/>
      <c r="AG1448" s="191"/>
      <c r="AH1448" s="191"/>
      <c r="AI1448" s="260"/>
      <c r="AR1448" s="68"/>
      <c r="AS1448" s="68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5"/>
      <c r="BL1448" s="95"/>
      <c r="BM1448" s="95"/>
      <c r="BN1448" s="95"/>
      <c r="BO1448" s="95"/>
      <c r="BP1448" s="95"/>
      <c r="BQ1448" s="95"/>
      <c r="BR1448" s="95"/>
      <c r="BS1448" s="95"/>
      <c r="BT1448" s="95"/>
      <c r="BU1448" s="95"/>
      <c r="BV1448" s="95"/>
      <c r="BW1448" s="95"/>
      <c r="BX1448" s="95"/>
      <c r="BY1448" s="95"/>
      <c r="BZ1448" s="95"/>
      <c r="CD1448" s="95"/>
      <c r="CE1448" s="95"/>
      <c r="CF1448" s="95"/>
    </row>
    <row r="1449" spans="1:84" s="43" customFormat="1" x14ac:dyDescent="0.25">
      <c r="A1449" s="152"/>
      <c r="B1449" s="152"/>
      <c r="C1449" s="152"/>
      <c r="D1449" s="152"/>
      <c r="E1449" s="152"/>
      <c r="F1449" s="62"/>
      <c r="G1449" s="62"/>
      <c r="I1449" s="152"/>
      <c r="K1449" s="152"/>
      <c r="L1449" s="152"/>
      <c r="M1449" s="152"/>
      <c r="N1449" s="152"/>
      <c r="O1449" s="63"/>
      <c r="P1449" s="152"/>
      <c r="Q1449" s="152"/>
      <c r="S1449" s="205"/>
      <c r="T1449" s="205"/>
      <c r="U1449" s="205"/>
      <c r="V1449" s="39"/>
      <c r="W1449" s="39"/>
      <c r="X1449" s="39"/>
      <c r="Y1449" s="39"/>
      <c r="AD1449" s="191"/>
      <c r="AE1449" s="191"/>
      <c r="AF1449" s="260"/>
      <c r="AG1449" s="191"/>
      <c r="AH1449" s="191"/>
      <c r="AI1449" s="260"/>
      <c r="AR1449" s="68"/>
      <c r="AS1449" s="68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5"/>
      <c r="BL1449" s="95"/>
      <c r="BM1449" s="95"/>
      <c r="BN1449" s="95"/>
      <c r="BO1449" s="95"/>
      <c r="BP1449" s="95"/>
      <c r="BQ1449" s="95"/>
      <c r="BR1449" s="95"/>
      <c r="BS1449" s="95"/>
      <c r="BT1449" s="95"/>
      <c r="BU1449" s="95"/>
      <c r="BV1449" s="95"/>
      <c r="BW1449" s="95"/>
      <c r="BX1449" s="95"/>
      <c r="BY1449" s="95"/>
      <c r="BZ1449" s="95"/>
      <c r="CD1449" s="95"/>
      <c r="CE1449" s="95"/>
      <c r="CF1449" s="95"/>
    </row>
    <row r="1450" spans="1:84" s="43" customFormat="1" x14ac:dyDescent="0.25">
      <c r="A1450" s="152"/>
      <c r="B1450" s="152"/>
      <c r="C1450" s="152"/>
      <c r="D1450" s="152"/>
      <c r="E1450" s="152"/>
      <c r="F1450" s="62"/>
      <c r="G1450" s="62"/>
      <c r="I1450" s="152"/>
      <c r="K1450" s="152"/>
      <c r="L1450" s="152"/>
      <c r="M1450" s="152"/>
      <c r="N1450" s="152"/>
      <c r="O1450" s="63"/>
      <c r="P1450" s="152"/>
      <c r="Q1450" s="152"/>
      <c r="S1450" s="205"/>
      <c r="T1450" s="205"/>
      <c r="U1450" s="205"/>
      <c r="V1450" s="39"/>
      <c r="W1450" s="39"/>
      <c r="X1450" s="39"/>
      <c r="Y1450" s="39"/>
      <c r="AD1450" s="191"/>
      <c r="AE1450" s="191"/>
      <c r="AF1450" s="260"/>
      <c r="AG1450" s="191"/>
      <c r="AH1450" s="191"/>
      <c r="AI1450" s="260"/>
      <c r="AR1450" s="68"/>
      <c r="AS1450" s="68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5"/>
      <c r="BL1450" s="95"/>
      <c r="BM1450" s="95"/>
      <c r="BN1450" s="95"/>
      <c r="BO1450" s="95"/>
      <c r="BP1450" s="95"/>
      <c r="BQ1450" s="95"/>
      <c r="BR1450" s="95"/>
      <c r="BS1450" s="95"/>
      <c r="BT1450" s="95"/>
      <c r="BU1450" s="95"/>
      <c r="BV1450" s="95"/>
      <c r="BW1450" s="95"/>
      <c r="BX1450" s="95"/>
      <c r="BY1450" s="95"/>
      <c r="BZ1450" s="95"/>
      <c r="CD1450" s="95"/>
      <c r="CE1450" s="95"/>
      <c r="CF1450" s="95"/>
    </row>
    <row r="1451" spans="1:84" s="43" customFormat="1" x14ac:dyDescent="0.25">
      <c r="A1451" s="152"/>
      <c r="B1451" s="152"/>
      <c r="C1451" s="152"/>
      <c r="D1451" s="152"/>
      <c r="E1451" s="152"/>
      <c r="F1451" s="62"/>
      <c r="G1451" s="62"/>
      <c r="I1451" s="152"/>
      <c r="K1451" s="152"/>
      <c r="L1451" s="152"/>
      <c r="M1451" s="152"/>
      <c r="N1451" s="152"/>
      <c r="O1451" s="63"/>
      <c r="P1451" s="152"/>
      <c r="Q1451" s="152"/>
      <c r="S1451" s="205"/>
      <c r="T1451" s="205"/>
      <c r="U1451" s="205"/>
      <c r="V1451" s="39"/>
      <c r="W1451" s="39"/>
      <c r="X1451" s="39"/>
      <c r="Y1451" s="39"/>
      <c r="AD1451" s="191"/>
      <c r="AE1451" s="191"/>
      <c r="AF1451" s="260"/>
      <c r="AG1451" s="191"/>
      <c r="AH1451" s="191"/>
      <c r="AI1451" s="260"/>
      <c r="AR1451" s="68"/>
      <c r="AS1451" s="68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5"/>
      <c r="BL1451" s="95"/>
      <c r="BM1451" s="95"/>
      <c r="BN1451" s="95"/>
      <c r="BO1451" s="95"/>
      <c r="BP1451" s="95"/>
      <c r="BQ1451" s="95"/>
      <c r="BR1451" s="95"/>
      <c r="BS1451" s="95"/>
      <c r="BT1451" s="95"/>
      <c r="BU1451" s="95"/>
      <c r="BV1451" s="95"/>
      <c r="BW1451" s="95"/>
      <c r="BX1451" s="95"/>
      <c r="BY1451" s="95"/>
      <c r="BZ1451" s="95"/>
      <c r="CD1451" s="95"/>
      <c r="CE1451" s="95"/>
      <c r="CF1451" s="95"/>
    </row>
    <row r="1452" spans="1:84" s="43" customFormat="1" x14ac:dyDescent="0.25">
      <c r="A1452" s="152"/>
      <c r="B1452" s="152"/>
      <c r="C1452" s="152"/>
      <c r="D1452" s="152"/>
      <c r="E1452" s="152"/>
      <c r="F1452" s="62"/>
      <c r="G1452" s="62"/>
      <c r="I1452" s="152"/>
      <c r="K1452" s="152"/>
      <c r="L1452" s="152"/>
      <c r="M1452" s="152"/>
      <c r="N1452" s="152"/>
      <c r="O1452" s="63"/>
      <c r="P1452" s="152"/>
      <c r="Q1452" s="152"/>
      <c r="S1452" s="205"/>
      <c r="T1452" s="205"/>
      <c r="U1452" s="205"/>
      <c r="V1452" s="39"/>
      <c r="W1452" s="39"/>
      <c r="X1452" s="39"/>
      <c r="Y1452" s="39"/>
      <c r="AD1452" s="191"/>
      <c r="AE1452" s="191"/>
      <c r="AF1452" s="260"/>
      <c r="AG1452" s="191"/>
      <c r="AH1452" s="191"/>
      <c r="AI1452" s="260"/>
      <c r="AR1452" s="68"/>
      <c r="AS1452" s="68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5"/>
      <c r="BL1452" s="95"/>
      <c r="BM1452" s="95"/>
      <c r="BN1452" s="95"/>
      <c r="BO1452" s="95"/>
      <c r="BP1452" s="95"/>
      <c r="BQ1452" s="95"/>
      <c r="BR1452" s="95"/>
      <c r="BS1452" s="95"/>
      <c r="BT1452" s="95"/>
      <c r="BU1452" s="95"/>
      <c r="BV1452" s="95"/>
      <c r="BW1452" s="95"/>
      <c r="BX1452" s="95"/>
      <c r="BY1452" s="95"/>
      <c r="BZ1452" s="95"/>
      <c r="CD1452" s="95"/>
      <c r="CE1452" s="95"/>
      <c r="CF1452" s="95"/>
    </row>
    <row r="1453" spans="1:84" s="43" customFormat="1" x14ac:dyDescent="0.25">
      <c r="A1453" s="152"/>
      <c r="B1453" s="152"/>
      <c r="C1453" s="152"/>
      <c r="D1453" s="152"/>
      <c r="E1453" s="152"/>
      <c r="F1453" s="62"/>
      <c r="G1453" s="62"/>
      <c r="I1453" s="152"/>
      <c r="K1453" s="152"/>
      <c r="L1453" s="152"/>
      <c r="M1453" s="152"/>
      <c r="N1453" s="152"/>
      <c r="O1453" s="63"/>
      <c r="P1453" s="152"/>
      <c r="Q1453" s="152"/>
      <c r="S1453" s="205"/>
      <c r="T1453" s="205"/>
      <c r="U1453" s="205"/>
      <c r="V1453" s="39"/>
      <c r="W1453" s="39"/>
      <c r="X1453" s="39"/>
      <c r="Y1453" s="39"/>
      <c r="AD1453" s="191"/>
      <c r="AE1453" s="191"/>
      <c r="AF1453" s="260"/>
      <c r="AG1453" s="191"/>
      <c r="AH1453" s="191"/>
      <c r="AI1453" s="260"/>
      <c r="AR1453" s="68"/>
      <c r="AS1453" s="68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5"/>
      <c r="BL1453" s="95"/>
      <c r="BM1453" s="95"/>
      <c r="BN1453" s="95"/>
      <c r="BO1453" s="95"/>
      <c r="BP1453" s="95"/>
      <c r="BQ1453" s="95"/>
      <c r="BR1453" s="95"/>
      <c r="BS1453" s="95"/>
      <c r="BT1453" s="95"/>
      <c r="BU1453" s="95"/>
      <c r="BV1453" s="95"/>
      <c r="BW1453" s="95"/>
      <c r="BX1453" s="95"/>
      <c r="BY1453" s="95"/>
      <c r="BZ1453" s="95"/>
      <c r="CD1453" s="95"/>
      <c r="CE1453" s="95"/>
      <c r="CF1453" s="95"/>
    </row>
    <row r="1454" spans="1:84" s="43" customFormat="1" x14ac:dyDescent="0.25">
      <c r="A1454" s="152"/>
      <c r="B1454" s="152"/>
      <c r="C1454" s="152"/>
      <c r="D1454" s="152"/>
      <c r="E1454" s="152"/>
      <c r="F1454" s="62"/>
      <c r="G1454" s="62"/>
      <c r="I1454" s="152"/>
      <c r="K1454" s="152"/>
      <c r="L1454" s="152"/>
      <c r="M1454" s="152"/>
      <c r="N1454" s="152"/>
      <c r="O1454" s="63"/>
      <c r="P1454" s="152"/>
      <c r="Q1454" s="152"/>
      <c r="S1454" s="205"/>
      <c r="T1454" s="205"/>
      <c r="U1454" s="205"/>
      <c r="V1454" s="39"/>
      <c r="W1454" s="39"/>
      <c r="X1454" s="39"/>
      <c r="Y1454" s="39"/>
      <c r="AD1454" s="191"/>
      <c r="AE1454" s="191"/>
      <c r="AF1454" s="260"/>
      <c r="AG1454" s="191"/>
      <c r="AH1454" s="191"/>
      <c r="AI1454" s="260"/>
      <c r="AR1454" s="68"/>
      <c r="AS1454" s="68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5"/>
      <c r="BL1454" s="95"/>
      <c r="BM1454" s="95"/>
      <c r="BN1454" s="95"/>
      <c r="BO1454" s="95"/>
      <c r="BP1454" s="95"/>
      <c r="BQ1454" s="95"/>
      <c r="BR1454" s="95"/>
      <c r="BS1454" s="95"/>
      <c r="BT1454" s="95"/>
      <c r="BU1454" s="95"/>
      <c r="BV1454" s="95"/>
      <c r="BW1454" s="95"/>
      <c r="BX1454" s="95"/>
      <c r="BY1454" s="95"/>
      <c r="BZ1454" s="95"/>
      <c r="CD1454" s="95"/>
      <c r="CE1454" s="95"/>
      <c r="CF1454" s="95"/>
    </row>
    <row r="1455" spans="1:84" s="43" customFormat="1" x14ac:dyDescent="0.25">
      <c r="A1455" s="152"/>
      <c r="B1455" s="152"/>
      <c r="C1455" s="152"/>
      <c r="D1455" s="152"/>
      <c r="E1455" s="152"/>
      <c r="F1455" s="62"/>
      <c r="G1455" s="62"/>
      <c r="I1455" s="152"/>
      <c r="K1455" s="152"/>
      <c r="L1455" s="152"/>
      <c r="M1455" s="152"/>
      <c r="N1455" s="152"/>
      <c r="O1455" s="63"/>
      <c r="P1455" s="152"/>
      <c r="Q1455" s="152"/>
      <c r="S1455" s="205"/>
      <c r="T1455" s="205"/>
      <c r="U1455" s="205"/>
      <c r="V1455" s="39"/>
      <c r="W1455" s="39"/>
      <c r="X1455" s="39"/>
      <c r="Y1455" s="39"/>
      <c r="AD1455" s="191"/>
      <c r="AE1455" s="191"/>
      <c r="AF1455" s="260"/>
      <c r="AG1455" s="191"/>
      <c r="AH1455" s="191"/>
      <c r="AI1455" s="260"/>
      <c r="AR1455" s="68"/>
      <c r="AS1455" s="68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5"/>
      <c r="BL1455" s="95"/>
      <c r="BM1455" s="95"/>
      <c r="BN1455" s="95"/>
      <c r="BO1455" s="95"/>
      <c r="BP1455" s="95"/>
      <c r="BQ1455" s="95"/>
      <c r="BR1455" s="95"/>
      <c r="BS1455" s="95"/>
      <c r="BT1455" s="95"/>
      <c r="BU1455" s="95"/>
      <c r="BV1455" s="95"/>
      <c r="BW1455" s="95"/>
      <c r="BX1455" s="95"/>
      <c r="BY1455" s="95"/>
      <c r="BZ1455" s="95"/>
      <c r="CD1455" s="95"/>
      <c r="CE1455" s="95"/>
      <c r="CF1455" s="95"/>
    </row>
    <row r="1456" spans="1:84" s="43" customFormat="1" x14ac:dyDescent="0.25">
      <c r="A1456" s="152"/>
      <c r="B1456" s="152"/>
      <c r="C1456" s="152"/>
      <c r="D1456" s="152"/>
      <c r="E1456" s="152"/>
      <c r="F1456" s="62"/>
      <c r="G1456" s="62"/>
      <c r="I1456" s="152"/>
      <c r="K1456" s="152"/>
      <c r="L1456" s="152"/>
      <c r="M1456" s="152"/>
      <c r="N1456" s="152"/>
      <c r="O1456" s="63"/>
      <c r="P1456" s="152"/>
      <c r="Q1456" s="152"/>
      <c r="S1456" s="205"/>
      <c r="T1456" s="205"/>
      <c r="U1456" s="205"/>
      <c r="V1456" s="39"/>
      <c r="W1456" s="39"/>
      <c r="X1456" s="39"/>
      <c r="Y1456" s="39"/>
      <c r="AD1456" s="191"/>
      <c r="AE1456" s="191"/>
      <c r="AF1456" s="260"/>
      <c r="AG1456" s="191"/>
      <c r="AH1456" s="191"/>
      <c r="AI1456" s="260"/>
      <c r="AR1456" s="68"/>
      <c r="AS1456" s="68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5"/>
      <c r="BL1456" s="95"/>
      <c r="BM1456" s="95"/>
      <c r="BN1456" s="95"/>
      <c r="BO1456" s="95"/>
      <c r="BP1456" s="95"/>
      <c r="BQ1456" s="95"/>
      <c r="BR1456" s="95"/>
      <c r="BS1456" s="95"/>
      <c r="BT1456" s="95"/>
      <c r="BU1456" s="95"/>
      <c r="BV1456" s="95"/>
      <c r="BW1456" s="95"/>
      <c r="BX1456" s="95"/>
      <c r="BY1456" s="95"/>
      <c r="BZ1456" s="95"/>
      <c r="CD1456" s="95"/>
      <c r="CE1456" s="95"/>
      <c r="CF1456" s="95"/>
    </row>
    <row r="1457" spans="1:84" s="43" customFormat="1" x14ac:dyDescent="0.25">
      <c r="A1457" s="152"/>
      <c r="B1457" s="152"/>
      <c r="C1457" s="152"/>
      <c r="D1457" s="152"/>
      <c r="E1457" s="152"/>
      <c r="F1457" s="62"/>
      <c r="G1457" s="62"/>
      <c r="I1457" s="152"/>
      <c r="K1457" s="152"/>
      <c r="L1457" s="152"/>
      <c r="M1457" s="152"/>
      <c r="N1457" s="152"/>
      <c r="O1457" s="63"/>
      <c r="P1457" s="152"/>
      <c r="Q1457" s="152"/>
      <c r="S1457" s="205"/>
      <c r="T1457" s="205"/>
      <c r="U1457" s="205"/>
      <c r="V1457" s="39"/>
      <c r="W1457" s="39"/>
      <c r="X1457" s="39"/>
      <c r="Y1457" s="39"/>
      <c r="AD1457" s="191"/>
      <c r="AE1457" s="191"/>
      <c r="AF1457" s="260"/>
      <c r="AG1457" s="191"/>
      <c r="AH1457" s="191"/>
      <c r="AI1457" s="260"/>
      <c r="AR1457" s="68"/>
      <c r="AS1457" s="68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5"/>
      <c r="BL1457" s="95"/>
      <c r="BM1457" s="95"/>
      <c r="BN1457" s="95"/>
      <c r="BO1457" s="95"/>
      <c r="BP1457" s="95"/>
      <c r="BQ1457" s="95"/>
      <c r="BR1457" s="95"/>
      <c r="BS1457" s="95"/>
      <c r="BT1457" s="95"/>
      <c r="BU1457" s="95"/>
      <c r="BV1457" s="95"/>
      <c r="BW1457" s="95"/>
      <c r="BX1457" s="95"/>
      <c r="BY1457" s="95"/>
      <c r="BZ1457" s="95"/>
      <c r="CD1457" s="95"/>
      <c r="CE1457" s="95"/>
      <c r="CF1457" s="95"/>
    </row>
    <row r="1458" spans="1:84" s="43" customFormat="1" x14ac:dyDescent="0.25">
      <c r="A1458" s="152"/>
      <c r="B1458" s="152"/>
      <c r="C1458" s="152"/>
      <c r="D1458" s="152"/>
      <c r="E1458" s="152"/>
      <c r="F1458" s="62"/>
      <c r="G1458" s="62"/>
      <c r="I1458" s="152"/>
      <c r="K1458" s="152"/>
      <c r="L1458" s="152"/>
      <c r="M1458" s="152"/>
      <c r="N1458" s="152"/>
      <c r="O1458" s="63"/>
      <c r="P1458" s="152"/>
      <c r="Q1458" s="152"/>
      <c r="S1458" s="205"/>
      <c r="T1458" s="205"/>
      <c r="U1458" s="205"/>
      <c r="V1458" s="39"/>
      <c r="W1458" s="39"/>
      <c r="X1458" s="39"/>
      <c r="Y1458" s="39"/>
      <c r="AD1458" s="191"/>
      <c r="AE1458" s="191"/>
      <c r="AF1458" s="260"/>
      <c r="AG1458" s="191"/>
      <c r="AH1458" s="191"/>
      <c r="AI1458" s="260"/>
      <c r="AR1458" s="68"/>
      <c r="AS1458" s="68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5"/>
      <c r="BL1458" s="95"/>
      <c r="BM1458" s="95"/>
      <c r="BN1458" s="95"/>
      <c r="BO1458" s="95"/>
      <c r="BP1458" s="95"/>
      <c r="BQ1458" s="95"/>
      <c r="BR1458" s="95"/>
      <c r="BS1458" s="95"/>
      <c r="BT1458" s="95"/>
      <c r="BU1458" s="95"/>
      <c r="BV1458" s="95"/>
      <c r="BW1458" s="95"/>
      <c r="BX1458" s="95"/>
      <c r="BY1458" s="95"/>
      <c r="BZ1458" s="95"/>
      <c r="CD1458" s="95"/>
      <c r="CE1458" s="95"/>
      <c r="CF1458" s="95"/>
    </row>
    <row r="1459" spans="1:84" s="43" customFormat="1" x14ac:dyDescent="0.25">
      <c r="A1459" s="152"/>
      <c r="B1459" s="152"/>
      <c r="C1459" s="152"/>
      <c r="D1459" s="152"/>
      <c r="E1459" s="152"/>
      <c r="F1459" s="62"/>
      <c r="G1459" s="62"/>
      <c r="I1459" s="152"/>
      <c r="K1459" s="152"/>
      <c r="L1459" s="152"/>
      <c r="M1459" s="152"/>
      <c r="N1459" s="152"/>
      <c r="O1459" s="63"/>
      <c r="P1459" s="152"/>
      <c r="Q1459" s="152"/>
      <c r="S1459" s="205"/>
      <c r="T1459" s="205"/>
      <c r="U1459" s="205"/>
      <c r="V1459" s="39"/>
      <c r="W1459" s="39"/>
      <c r="X1459" s="39"/>
      <c r="Y1459" s="39"/>
      <c r="AD1459" s="191"/>
      <c r="AE1459" s="191"/>
      <c r="AF1459" s="260"/>
      <c r="AG1459" s="191"/>
      <c r="AH1459" s="191"/>
      <c r="AI1459" s="260"/>
      <c r="AR1459" s="68"/>
      <c r="AS1459" s="68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5"/>
      <c r="BL1459" s="95"/>
      <c r="BM1459" s="95"/>
      <c r="BN1459" s="95"/>
      <c r="BO1459" s="95"/>
      <c r="BP1459" s="95"/>
      <c r="BQ1459" s="95"/>
      <c r="BR1459" s="95"/>
      <c r="BS1459" s="95"/>
      <c r="BT1459" s="95"/>
      <c r="BU1459" s="95"/>
      <c r="BV1459" s="95"/>
      <c r="BW1459" s="95"/>
      <c r="BX1459" s="95"/>
      <c r="BY1459" s="95"/>
      <c r="BZ1459" s="95"/>
      <c r="CD1459" s="95"/>
      <c r="CE1459" s="95"/>
      <c r="CF1459" s="95"/>
    </row>
    <row r="1460" spans="1:84" s="43" customFormat="1" x14ac:dyDescent="0.25">
      <c r="A1460" s="152"/>
      <c r="B1460" s="152"/>
      <c r="C1460" s="152"/>
      <c r="D1460" s="152"/>
      <c r="E1460" s="152"/>
      <c r="F1460" s="62"/>
      <c r="G1460" s="62"/>
      <c r="I1460" s="152"/>
      <c r="K1460" s="152"/>
      <c r="L1460" s="152"/>
      <c r="M1460" s="152"/>
      <c r="N1460" s="152"/>
      <c r="O1460" s="63"/>
      <c r="P1460" s="152"/>
      <c r="Q1460" s="152"/>
      <c r="S1460" s="205"/>
      <c r="T1460" s="205"/>
      <c r="U1460" s="205"/>
      <c r="V1460" s="39"/>
      <c r="W1460" s="39"/>
      <c r="X1460" s="39"/>
      <c r="Y1460" s="39"/>
      <c r="AD1460" s="191"/>
      <c r="AE1460" s="191"/>
      <c r="AF1460" s="260"/>
      <c r="AG1460" s="191"/>
      <c r="AH1460" s="191"/>
      <c r="AI1460" s="260"/>
      <c r="AR1460" s="68"/>
      <c r="AS1460" s="68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5"/>
      <c r="BL1460" s="95"/>
      <c r="BM1460" s="95"/>
      <c r="BN1460" s="95"/>
      <c r="BO1460" s="95"/>
      <c r="BP1460" s="95"/>
      <c r="BQ1460" s="95"/>
      <c r="BR1460" s="95"/>
      <c r="BS1460" s="95"/>
      <c r="BT1460" s="95"/>
      <c r="BU1460" s="95"/>
      <c r="BV1460" s="95"/>
      <c r="BW1460" s="95"/>
      <c r="BX1460" s="95"/>
      <c r="BY1460" s="95"/>
      <c r="BZ1460" s="95"/>
      <c r="CD1460" s="95"/>
      <c r="CE1460" s="95"/>
      <c r="CF1460" s="95"/>
    </row>
    <row r="1461" spans="1:84" s="43" customFormat="1" x14ac:dyDescent="0.25">
      <c r="A1461" s="152"/>
      <c r="B1461" s="152"/>
      <c r="C1461" s="152"/>
      <c r="D1461" s="152"/>
      <c r="E1461" s="152"/>
      <c r="F1461" s="62"/>
      <c r="G1461" s="62"/>
      <c r="I1461" s="152"/>
      <c r="K1461" s="152"/>
      <c r="L1461" s="152"/>
      <c r="M1461" s="152"/>
      <c r="N1461" s="152"/>
      <c r="O1461" s="63"/>
      <c r="P1461" s="152"/>
      <c r="Q1461" s="152"/>
      <c r="S1461" s="205"/>
      <c r="T1461" s="205"/>
      <c r="U1461" s="205"/>
      <c r="V1461" s="39"/>
      <c r="W1461" s="39"/>
      <c r="X1461" s="39"/>
      <c r="Y1461" s="39"/>
      <c r="AD1461" s="191"/>
      <c r="AE1461" s="191"/>
      <c r="AF1461" s="260"/>
      <c r="AG1461" s="191"/>
      <c r="AH1461" s="191"/>
      <c r="AI1461" s="260"/>
      <c r="AR1461" s="68"/>
      <c r="AS1461" s="68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5"/>
      <c r="BL1461" s="95"/>
      <c r="BM1461" s="95"/>
      <c r="BN1461" s="95"/>
      <c r="BO1461" s="95"/>
      <c r="BP1461" s="95"/>
      <c r="BQ1461" s="95"/>
      <c r="BR1461" s="95"/>
      <c r="BS1461" s="95"/>
      <c r="BT1461" s="95"/>
      <c r="BU1461" s="95"/>
      <c r="BV1461" s="95"/>
      <c r="BW1461" s="95"/>
      <c r="BX1461" s="95"/>
      <c r="BY1461" s="95"/>
      <c r="BZ1461" s="95"/>
      <c r="CD1461" s="95"/>
      <c r="CE1461" s="95"/>
      <c r="CF1461" s="95"/>
    </row>
    <row r="1462" spans="1:84" s="43" customFormat="1" x14ac:dyDescent="0.25">
      <c r="A1462" s="152"/>
      <c r="B1462" s="152"/>
      <c r="C1462" s="152"/>
      <c r="D1462" s="152"/>
      <c r="E1462" s="152"/>
      <c r="F1462" s="62"/>
      <c r="G1462" s="62"/>
      <c r="I1462" s="152"/>
      <c r="K1462" s="152"/>
      <c r="L1462" s="152"/>
      <c r="M1462" s="152"/>
      <c r="N1462" s="152"/>
      <c r="O1462" s="63"/>
      <c r="P1462" s="152"/>
      <c r="Q1462" s="152"/>
      <c r="S1462" s="205"/>
      <c r="T1462" s="205"/>
      <c r="U1462" s="205"/>
      <c r="V1462" s="39"/>
      <c r="W1462" s="39"/>
      <c r="X1462" s="39"/>
      <c r="Y1462" s="39"/>
      <c r="AD1462" s="191"/>
      <c r="AE1462" s="191"/>
      <c r="AF1462" s="260"/>
      <c r="AG1462" s="191"/>
      <c r="AH1462" s="191"/>
      <c r="AI1462" s="260"/>
      <c r="AR1462" s="68"/>
      <c r="AS1462" s="68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5"/>
      <c r="BL1462" s="95"/>
      <c r="BM1462" s="95"/>
      <c r="BN1462" s="95"/>
      <c r="BO1462" s="95"/>
      <c r="BP1462" s="95"/>
      <c r="BQ1462" s="95"/>
      <c r="BR1462" s="95"/>
      <c r="BS1462" s="95"/>
      <c r="BT1462" s="95"/>
      <c r="BU1462" s="95"/>
      <c r="BV1462" s="95"/>
      <c r="BW1462" s="95"/>
      <c r="BX1462" s="95"/>
      <c r="BY1462" s="95"/>
      <c r="BZ1462" s="95"/>
      <c r="CD1462" s="95"/>
      <c r="CE1462" s="95"/>
      <c r="CF1462" s="95"/>
    </row>
    <row r="1463" spans="1:84" s="43" customFormat="1" x14ac:dyDescent="0.25">
      <c r="A1463" s="152"/>
      <c r="B1463" s="152"/>
      <c r="C1463" s="152"/>
      <c r="D1463" s="152"/>
      <c r="E1463" s="152"/>
      <c r="F1463" s="62"/>
      <c r="G1463" s="62"/>
      <c r="I1463" s="152"/>
      <c r="K1463" s="152"/>
      <c r="L1463" s="152"/>
      <c r="M1463" s="152"/>
      <c r="N1463" s="152"/>
      <c r="O1463" s="63"/>
      <c r="P1463" s="152"/>
      <c r="Q1463" s="152"/>
      <c r="S1463" s="205"/>
      <c r="T1463" s="205"/>
      <c r="U1463" s="205"/>
      <c r="V1463" s="39"/>
      <c r="W1463" s="39"/>
      <c r="X1463" s="39"/>
      <c r="Y1463" s="39"/>
      <c r="AD1463" s="191"/>
      <c r="AE1463" s="191"/>
      <c r="AF1463" s="260"/>
      <c r="AG1463" s="191"/>
      <c r="AH1463" s="191"/>
      <c r="AI1463" s="260"/>
      <c r="AR1463" s="68"/>
      <c r="AS1463" s="68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5"/>
      <c r="BL1463" s="95"/>
      <c r="BM1463" s="95"/>
      <c r="BN1463" s="95"/>
      <c r="BO1463" s="95"/>
      <c r="BP1463" s="95"/>
      <c r="BQ1463" s="95"/>
      <c r="BR1463" s="95"/>
      <c r="BS1463" s="95"/>
      <c r="BT1463" s="95"/>
      <c r="BU1463" s="95"/>
      <c r="BV1463" s="95"/>
      <c r="BW1463" s="95"/>
      <c r="BX1463" s="95"/>
      <c r="BY1463" s="95"/>
      <c r="BZ1463" s="95"/>
      <c r="CD1463" s="95"/>
      <c r="CE1463" s="95"/>
      <c r="CF1463" s="95"/>
    </row>
    <row r="1464" spans="1:84" s="43" customFormat="1" x14ac:dyDescent="0.25">
      <c r="A1464" s="152"/>
      <c r="B1464" s="152"/>
      <c r="C1464" s="152"/>
      <c r="D1464" s="152"/>
      <c r="E1464" s="152"/>
      <c r="F1464" s="62"/>
      <c r="G1464" s="62"/>
      <c r="I1464" s="152"/>
      <c r="K1464" s="152"/>
      <c r="L1464" s="152"/>
      <c r="M1464" s="152"/>
      <c r="N1464" s="152"/>
      <c r="O1464" s="63"/>
      <c r="P1464" s="152"/>
      <c r="Q1464" s="152"/>
      <c r="S1464" s="205"/>
      <c r="T1464" s="205"/>
      <c r="U1464" s="205"/>
      <c r="V1464" s="39"/>
      <c r="W1464" s="39"/>
      <c r="X1464" s="39"/>
      <c r="Y1464" s="39"/>
      <c r="AD1464" s="191"/>
      <c r="AE1464" s="191"/>
      <c r="AF1464" s="260"/>
      <c r="AG1464" s="191"/>
      <c r="AH1464" s="191"/>
      <c r="AI1464" s="260"/>
      <c r="AR1464" s="68"/>
      <c r="AS1464" s="68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5"/>
      <c r="BL1464" s="95"/>
      <c r="BM1464" s="95"/>
      <c r="BN1464" s="95"/>
      <c r="BO1464" s="95"/>
      <c r="BP1464" s="95"/>
      <c r="BQ1464" s="95"/>
      <c r="BR1464" s="95"/>
      <c r="BS1464" s="95"/>
      <c r="BT1464" s="95"/>
      <c r="BU1464" s="95"/>
      <c r="BV1464" s="95"/>
      <c r="BW1464" s="95"/>
      <c r="BX1464" s="95"/>
      <c r="BY1464" s="95"/>
      <c r="BZ1464" s="95"/>
      <c r="CD1464" s="95"/>
      <c r="CE1464" s="95"/>
      <c r="CF1464" s="95"/>
    </row>
    <row r="1465" spans="1:84" s="43" customFormat="1" x14ac:dyDescent="0.25">
      <c r="A1465" s="152"/>
      <c r="B1465" s="152"/>
      <c r="C1465" s="152"/>
      <c r="D1465" s="152"/>
      <c r="E1465" s="152"/>
      <c r="F1465" s="62"/>
      <c r="G1465" s="62"/>
      <c r="I1465" s="152"/>
      <c r="K1465" s="152"/>
      <c r="L1465" s="152"/>
      <c r="M1465" s="152"/>
      <c r="N1465" s="152"/>
      <c r="O1465" s="63"/>
      <c r="P1465" s="152"/>
      <c r="Q1465" s="152"/>
      <c r="S1465" s="205"/>
      <c r="T1465" s="205"/>
      <c r="U1465" s="205"/>
      <c r="V1465" s="39"/>
      <c r="W1465" s="39"/>
      <c r="X1465" s="39"/>
      <c r="Y1465" s="39"/>
      <c r="AD1465" s="191"/>
      <c r="AE1465" s="191"/>
      <c r="AF1465" s="260"/>
      <c r="AG1465" s="191"/>
      <c r="AH1465" s="191"/>
      <c r="AI1465" s="260"/>
      <c r="AR1465" s="68"/>
      <c r="AS1465" s="68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5"/>
      <c r="BL1465" s="95"/>
      <c r="BM1465" s="95"/>
      <c r="BN1465" s="95"/>
      <c r="BO1465" s="95"/>
      <c r="BP1465" s="95"/>
      <c r="BQ1465" s="95"/>
      <c r="BR1465" s="95"/>
      <c r="BS1465" s="95"/>
      <c r="BT1465" s="95"/>
      <c r="BU1465" s="95"/>
      <c r="BV1465" s="95"/>
      <c r="BW1465" s="95"/>
      <c r="BX1465" s="95"/>
      <c r="BY1465" s="95"/>
      <c r="BZ1465" s="95"/>
      <c r="CD1465" s="95"/>
      <c r="CE1465" s="95"/>
      <c r="CF1465" s="95"/>
    </row>
    <row r="1466" spans="1:84" s="43" customFormat="1" x14ac:dyDescent="0.25">
      <c r="A1466" s="152"/>
      <c r="B1466" s="152"/>
      <c r="C1466" s="152"/>
      <c r="D1466" s="152"/>
      <c r="E1466" s="152"/>
      <c r="F1466" s="62"/>
      <c r="G1466" s="62"/>
      <c r="I1466" s="152"/>
      <c r="K1466" s="152"/>
      <c r="L1466" s="152"/>
      <c r="M1466" s="152"/>
      <c r="N1466" s="152"/>
      <c r="O1466" s="63"/>
      <c r="P1466" s="152"/>
      <c r="Q1466" s="152"/>
      <c r="S1466" s="205"/>
      <c r="T1466" s="205"/>
      <c r="U1466" s="205"/>
      <c r="V1466" s="39"/>
      <c r="W1466" s="39"/>
      <c r="X1466" s="39"/>
      <c r="Y1466" s="39"/>
      <c r="AD1466" s="191"/>
      <c r="AE1466" s="191"/>
      <c r="AF1466" s="260"/>
      <c r="AG1466" s="191"/>
      <c r="AH1466" s="191"/>
      <c r="AI1466" s="260"/>
      <c r="AR1466" s="68"/>
      <c r="AS1466" s="68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5"/>
      <c r="BL1466" s="95"/>
      <c r="BM1466" s="95"/>
      <c r="BN1466" s="95"/>
      <c r="BO1466" s="95"/>
      <c r="BP1466" s="95"/>
      <c r="BQ1466" s="95"/>
      <c r="BR1466" s="95"/>
      <c r="BS1466" s="95"/>
      <c r="BT1466" s="95"/>
      <c r="BU1466" s="95"/>
      <c r="BV1466" s="95"/>
      <c r="BW1466" s="95"/>
      <c r="BX1466" s="95"/>
      <c r="BY1466" s="95"/>
      <c r="BZ1466" s="95"/>
      <c r="CD1466" s="95"/>
      <c r="CE1466" s="95"/>
      <c r="CF1466" s="95"/>
    </row>
    <row r="1467" spans="1:84" s="43" customFormat="1" x14ac:dyDescent="0.25">
      <c r="A1467" s="152"/>
      <c r="B1467" s="152"/>
      <c r="C1467" s="152"/>
      <c r="D1467" s="152"/>
      <c r="E1467" s="152"/>
      <c r="F1467" s="62"/>
      <c r="G1467" s="62"/>
      <c r="I1467" s="152"/>
      <c r="K1467" s="152"/>
      <c r="L1467" s="152"/>
      <c r="M1467" s="152"/>
      <c r="N1467" s="152"/>
      <c r="O1467" s="63"/>
      <c r="P1467" s="152"/>
      <c r="Q1467" s="152"/>
      <c r="S1467" s="205"/>
      <c r="T1467" s="205"/>
      <c r="U1467" s="205"/>
      <c r="V1467" s="39"/>
      <c r="W1467" s="39"/>
      <c r="X1467" s="39"/>
      <c r="Y1467" s="39"/>
      <c r="AD1467" s="191"/>
      <c r="AE1467" s="191"/>
      <c r="AF1467" s="260"/>
      <c r="AG1467" s="191"/>
      <c r="AH1467" s="191"/>
      <c r="AI1467" s="260"/>
      <c r="AR1467" s="68"/>
      <c r="AS1467" s="68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5"/>
      <c r="BL1467" s="95"/>
      <c r="BM1467" s="95"/>
      <c r="BN1467" s="95"/>
      <c r="BO1467" s="95"/>
      <c r="BP1467" s="95"/>
      <c r="BQ1467" s="95"/>
      <c r="BR1467" s="95"/>
      <c r="BS1467" s="95"/>
      <c r="BT1467" s="95"/>
      <c r="BU1467" s="95"/>
      <c r="BV1467" s="95"/>
      <c r="BW1467" s="95"/>
      <c r="BX1467" s="95"/>
      <c r="BY1467" s="95"/>
      <c r="BZ1467" s="95"/>
      <c r="CD1467" s="95"/>
      <c r="CE1467" s="95"/>
      <c r="CF1467" s="95"/>
    </row>
    <row r="1468" spans="1:84" s="43" customFormat="1" x14ac:dyDescent="0.25">
      <c r="A1468" s="152"/>
      <c r="B1468" s="152"/>
      <c r="C1468" s="152"/>
      <c r="D1468" s="152"/>
      <c r="E1468" s="152"/>
      <c r="F1468" s="62"/>
      <c r="G1468" s="62"/>
      <c r="I1468" s="152"/>
      <c r="K1468" s="152"/>
      <c r="L1468" s="152"/>
      <c r="M1468" s="152"/>
      <c r="N1468" s="152"/>
      <c r="O1468" s="63"/>
      <c r="P1468" s="152"/>
      <c r="Q1468" s="152"/>
      <c r="S1468" s="205"/>
      <c r="T1468" s="205"/>
      <c r="U1468" s="205"/>
      <c r="V1468" s="39"/>
      <c r="W1468" s="39"/>
      <c r="X1468" s="39"/>
      <c r="Y1468" s="39"/>
      <c r="AD1468" s="191"/>
      <c r="AE1468" s="191"/>
      <c r="AF1468" s="260"/>
      <c r="AG1468" s="191"/>
      <c r="AH1468" s="191"/>
      <c r="AI1468" s="260"/>
      <c r="AR1468" s="68"/>
      <c r="AS1468" s="68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5"/>
      <c r="BL1468" s="95"/>
      <c r="BM1468" s="95"/>
      <c r="BN1468" s="95"/>
      <c r="BO1468" s="95"/>
      <c r="BP1468" s="95"/>
      <c r="BQ1468" s="95"/>
      <c r="BR1468" s="95"/>
      <c r="BS1468" s="95"/>
      <c r="BT1468" s="95"/>
      <c r="BU1468" s="95"/>
      <c r="BV1468" s="95"/>
      <c r="BW1468" s="95"/>
      <c r="BX1468" s="95"/>
      <c r="BY1468" s="95"/>
      <c r="BZ1468" s="95"/>
      <c r="CD1468" s="95"/>
      <c r="CE1468" s="95"/>
      <c r="CF1468" s="95"/>
    </row>
    <row r="1469" spans="1:84" s="43" customFormat="1" x14ac:dyDescent="0.25">
      <c r="A1469" s="152"/>
      <c r="B1469" s="152"/>
      <c r="C1469" s="152"/>
      <c r="D1469" s="152"/>
      <c r="E1469" s="152"/>
      <c r="F1469" s="62"/>
      <c r="G1469" s="62"/>
      <c r="I1469" s="152"/>
      <c r="K1469" s="152"/>
      <c r="L1469" s="152"/>
      <c r="M1469" s="152"/>
      <c r="N1469" s="152"/>
      <c r="O1469" s="63"/>
      <c r="P1469" s="152"/>
      <c r="Q1469" s="152"/>
      <c r="S1469" s="205"/>
      <c r="T1469" s="205"/>
      <c r="U1469" s="205"/>
      <c r="V1469" s="39"/>
      <c r="W1469" s="39"/>
      <c r="X1469" s="39"/>
      <c r="Y1469" s="39"/>
      <c r="AD1469" s="191"/>
      <c r="AE1469" s="191"/>
      <c r="AF1469" s="260"/>
      <c r="AG1469" s="191"/>
      <c r="AH1469" s="191"/>
      <c r="AI1469" s="260"/>
      <c r="AR1469" s="68"/>
      <c r="AS1469" s="68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5"/>
      <c r="BL1469" s="95"/>
      <c r="BM1469" s="95"/>
      <c r="BN1469" s="95"/>
      <c r="BO1469" s="95"/>
      <c r="BP1469" s="95"/>
      <c r="BQ1469" s="95"/>
      <c r="BR1469" s="95"/>
      <c r="BS1469" s="95"/>
      <c r="BT1469" s="95"/>
      <c r="BU1469" s="95"/>
      <c r="BV1469" s="95"/>
      <c r="BW1469" s="95"/>
      <c r="BX1469" s="95"/>
      <c r="BY1469" s="95"/>
      <c r="BZ1469" s="95"/>
      <c r="CD1469" s="95"/>
      <c r="CE1469" s="95"/>
      <c r="CF1469" s="95"/>
    </row>
    <row r="1470" spans="1:84" s="43" customFormat="1" x14ac:dyDescent="0.25">
      <c r="A1470" s="152"/>
      <c r="B1470" s="152"/>
      <c r="C1470" s="152"/>
      <c r="D1470" s="152"/>
      <c r="E1470" s="152"/>
      <c r="F1470" s="62"/>
      <c r="G1470" s="62"/>
      <c r="I1470" s="152"/>
      <c r="K1470" s="152"/>
      <c r="L1470" s="152"/>
      <c r="M1470" s="152"/>
      <c r="N1470" s="152"/>
      <c r="O1470" s="63"/>
      <c r="P1470" s="152"/>
      <c r="Q1470" s="152"/>
      <c r="S1470" s="205"/>
      <c r="T1470" s="205"/>
      <c r="U1470" s="205"/>
      <c r="V1470" s="39"/>
      <c r="W1470" s="39"/>
      <c r="X1470" s="39"/>
      <c r="Y1470" s="39"/>
      <c r="AD1470" s="191"/>
      <c r="AE1470" s="191"/>
      <c r="AF1470" s="260"/>
      <c r="AG1470" s="191"/>
      <c r="AH1470" s="191"/>
      <c r="AI1470" s="260"/>
      <c r="AR1470" s="68"/>
      <c r="AS1470" s="68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5"/>
      <c r="BL1470" s="95"/>
      <c r="BM1470" s="95"/>
      <c r="BN1470" s="95"/>
      <c r="BO1470" s="95"/>
      <c r="BP1470" s="95"/>
      <c r="BQ1470" s="95"/>
      <c r="BR1470" s="95"/>
      <c r="BS1470" s="95"/>
      <c r="BT1470" s="95"/>
      <c r="BU1470" s="95"/>
      <c r="BV1470" s="95"/>
      <c r="BW1470" s="95"/>
      <c r="BX1470" s="95"/>
      <c r="BY1470" s="95"/>
      <c r="BZ1470" s="95"/>
      <c r="CD1470" s="95"/>
      <c r="CE1470" s="95"/>
      <c r="CF1470" s="95"/>
    </row>
    <row r="1471" spans="1:84" s="43" customFormat="1" x14ac:dyDescent="0.25">
      <c r="A1471" s="152"/>
      <c r="B1471" s="152"/>
      <c r="C1471" s="152"/>
      <c r="D1471" s="152"/>
      <c r="E1471" s="152"/>
      <c r="F1471" s="62"/>
      <c r="G1471" s="62"/>
      <c r="I1471" s="152"/>
      <c r="K1471" s="152"/>
      <c r="L1471" s="152"/>
      <c r="M1471" s="152"/>
      <c r="N1471" s="152"/>
      <c r="O1471" s="63"/>
      <c r="P1471" s="152"/>
      <c r="Q1471" s="152"/>
      <c r="S1471" s="205"/>
      <c r="T1471" s="205"/>
      <c r="U1471" s="205"/>
      <c r="V1471" s="39"/>
      <c r="W1471" s="39"/>
      <c r="X1471" s="39"/>
      <c r="Y1471" s="39"/>
      <c r="AD1471" s="191"/>
      <c r="AE1471" s="191"/>
      <c r="AF1471" s="260"/>
      <c r="AG1471" s="191"/>
      <c r="AH1471" s="191"/>
      <c r="AI1471" s="260"/>
      <c r="AR1471" s="68"/>
      <c r="AS1471" s="68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5"/>
      <c r="BL1471" s="95"/>
      <c r="BM1471" s="95"/>
      <c r="BN1471" s="95"/>
      <c r="BO1471" s="95"/>
      <c r="BP1471" s="95"/>
      <c r="BQ1471" s="95"/>
      <c r="BR1471" s="95"/>
      <c r="BS1471" s="95"/>
      <c r="BT1471" s="95"/>
      <c r="BU1471" s="95"/>
      <c r="BV1471" s="95"/>
      <c r="BW1471" s="95"/>
      <c r="BX1471" s="95"/>
      <c r="BY1471" s="95"/>
      <c r="BZ1471" s="95"/>
      <c r="CD1471" s="95"/>
      <c r="CE1471" s="95"/>
      <c r="CF1471" s="95"/>
    </row>
    <row r="1472" spans="1:84" s="43" customFormat="1" x14ac:dyDescent="0.25">
      <c r="A1472" s="152"/>
      <c r="B1472" s="152"/>
      <c r="C1472" s="152"/>
      <c r="D1472" s="152"/>
      <c r="E1472" s="152"/>
      <c r="F1472" s="62"/>
      <c r="G1472" s="62"/>
      <c r="I1472" s="152"/>
      <c r="K1472" s="152"/>
      <c r="L1472" s="152"/>
      <c r="M1472" s="152"/>
      <c r="N1472" s="152"/>
      <c r="O1472" s="63"/>
      <c r="P1472" s="152"/>
      <c r="Q1472" s="152"/>
      <c r="S1472" s="205"/>
      <c r="T1472" s="205"/>
      <c r="U1472" s="205"/>
      <c r="V1472" s="39"/>
      <c r="W1472" s="39"/>
      <c r="X1472" s="39"/>
      <c r="Y1472" s="39"/>
      <c r="AD1472" s="191"/>
      <c r="AE1472" s="191"/>
      <c r="AF1472" s="260"/>
      <c r="AG1472" s="191"/>
      <c r="AH1472" s="191"/>
      <c r="AI1472" s="260"/>
      <c r="AR1472" s="68"/>
      <c r="AS1472" s="68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5"/>
      <c r="BL1472" s="95"/>
      <c r="BM1472" s="95"/>
      <c r="BN1472" s="95"/>
      <c r="BO1472" s="95"/>
      <c r="BP1472" s="95"/>
      <c r="BQ1472" s="95"/>
      <c r="BR1472" s="95"/>
      <c r="BS1472" s="95"/>
      <c r="BT1472" s="95"/>
      <c r="BU1472" s="95"/>
      <c r="BV1472" s="95"/>
      <c r="BW1472" s="95"/>
      <c r="BX1472" s="95"/>
      <c r="BY1472" s="95"/>
      <c r="BZ1472" s="95"/>
      <c r="CD1472" s="95"/>
      <c r="CE1472" s="95"/>
      <c r="CF1472" s="95"/>
    </row>
    <row r="1473" spans="1:84" s="43" customFormat="1" x14ac:dyDescent="0.25">
      <c r="A1473" s="152"/>
      <c r="B1473" s="152"/>
      <c r="C1473" s="152"/>
      <c r="D1473" s="152"/>
      <c r="E1473" s="152"/>
      <c r="F1473" s="62"/>
      <c r="G1473" s="62"/>
      <c r="I1473" s="152"/>
      <c r="K1473" s="152"/>
      <c r="L1473" s="152"/>
      <c r="M1473" s="152"/>
      <c r="N1473" s="152"/>
      <c r="O1473" s="63"/>
      <c r="P1473" s="152"/>
      <c r="Q1473" s="152"/>
      <c r="S1473" s="205"/>
      <c r="T1473" s="205"/>
      <c r="U1473" s="205"/>
      <c r="V1473" s="39"/>
      <c r="W1473" s="39"/>
      <c r="X1473" s="39"/>
      <c r="Y1473" s="39"/>
      <c r="AD1473" s="191"/>
      <c r="AE1473" s="191"/>
      <c r="AF1473" s="260"/>
      <c r="AG1473" s="191"/>
      <c r="AH1473" s="191"/>
      <c r="AI1473" s="260"/>
      <c r="AR1473" s="68"/>
      <c r="AS1473" s="68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5"/>
      <c r="BL1473" s="95"/>
      <c r="BM1473" s="95"/>
      <c r="BN1473" s="95"/>
      <c r="BO1473" s="95"/>
      <c r="BP1473" s="95"/>
      <c r="BQ1473" s="95"/>
      <c r="BR1473" s="95"/>
      <c r="BS1473" s="95"/>
      <c r="BT1473" s="95"/>
      <c r="BU1473" s="95"/>
      <c r="BV1473" s="95"/>
      <c r="BW1473" s="95"/>
      <c r="BX1473" s="95"/>
      <c r="BY1473" s="95"/>
      <c r="BZ1473" s="95"/>
      <c r="CD1473" s="95"/>
      <c r="CE1473" s="95"/>
      <c r="CF1473" s="95"/>
    </row>
    <row r="1474" spans="1:84" s="43" customFormat="1" x14ac:dyDescent="0.25">
      <c r="A1474" s="152"/>
      <c r="B1474" s="152"/>
      <c r="C1474" s="152"/>
      <c r="D1474" s="152"/>
      <c r="E1474" s="152"/>
      <c r="F1474" s="62"/>
      <c r="G1474" s="62"/>
      <c r="I1474" s="152"/>
      <c r="K1474" s="152"/>
      <c r="L1474" s="152"/>
      <c r="M1474" s="152"/>
      <c r="N1474" s="152"/>
      <c r="O1474" s="63"/>
      <c r="P1474" s="152"/>
      <c r="Q1474" s="152"/>
      <c r="S1474" s="205"/>
      <c r="T1474" s="205"/>
      <c r="U1474" s="205"/>
      <c r="V1474" s="39"/>
      <c r="W1474" s="39"/>
      <c r="X1474" s="39"/>
      <c r="Y1474" s="39"/>
      <c r="AD1474" s="191"/>
      <c r="AE1474" s="191"/>
      <c r="AF1474" s="260"/>
      <c r="AG1474" s="191"/>
      <c r="AH1474" s="191"/>
      <c r="AI1474" s="260"/>
      <c r="AR1474" s="68"/>
      <c r="AS1474" s="68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5"/>
      <c r="BL1474" s="95"/>
      <c r="BM1474" s="95"/>
      <c r="BN1474" s="95"/>
      <c r="BO1474" s="95"/>
      <c r="BP1474" s="95"/>
      <c r="BQ1474" s="95"/>
      <c r="BR1474" s="95"/>
      <c r="BS1474" s="95"/>
      <c r="BT1474" s="95"/>
      <c r="BU1474" s="95"/>
      <c r="BV1474" s="95"/>
      <c r="BW1474" s="95"/>
      <c r="BX1474" s="95"/>
      <c r="BY1474" s="95"/>
      <c r="BZ1474" s="95"/>
      <c r="CD1474" s="95"/>
      <c r="CE1474" s="95"/>
      <c r="CF1474" s="95"/>
    </row>
    <row r="1475" spans="1:84" s="43" customFormat="1" x14ac:dyDescent="0.25">
      <c r="A1475" s="152"/>
      <c r="B1475" s="152"/>
      <c r="C1475" s="152"/>
      <c r="D1475" s="152"/>
      <c r="E1475" s="152"/>
      <c r="F1475" s="62"/>
      <c r="G1475" s="62"/>
      <c r="I1475" s="152"/>
      <c r="K1475" s="152"/>
      <c r="L1475" s="152"/>
      <c r="M1475" s="152"/>
      <c r="N1475" s="152"/>
      <c r="O1475" s="63"/>
      <c r="P1475" s="152"/>
      <c r="Q1475" s="152"/>
      <c r="S1475" s="205"/>
      <c r="T1475" s="205"/>
      <c r="U1475" s="205"/>
      <c r="V1475" s="39"/>
      <c r="W1475" s="39"/>
      <c r="X1475" s="39"/>
      <c r="Y1475" s="39"/>
      <c r="AD1475" s="191"/>
      <c r="AE1475" s="191"/>
      <c r="AF1475" s="260"/>
      <c r="AG1475" s="191"/>
      <c r="AH1475" s="191"/>
      <c r="AI1475" s="260"/>
      <c r="AR1475" s="68"/>
      <c r="AS1475" s="68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5"/>
      <c r="BL1475" s="95"/>
      <c r="BM1475" s="95"/>
      <c r="BN1475" s="95"/>
      <c r="BO1475" s="95"/>
      <c r="BP1475" s="95"/>
      <c r="BQ1475" s="95"/>
      <c r="BR1475" s="95"/>
      <c r="BS1475" s="95"/>
      <c r="BT1475" s="95"/>
      <c r="BU1475" s="95"/>
      <c r="BV1475" s="95"/>
      <c r="BW1475" s="95"/>
      <c r="BX1475" s="95"/>
      <c r="BY1475" s="95"/>
      <c r="BZ1475" s="95"/>
      <c r="CD1475" s="95"/>
      <c r="CE1475" s="95"/>
      <c r="CF1475" s="95"/>
    </row>
    <row r="1476" spans="1:84" s="43" customFormat="1" x14ac:dyDescent="0.25">
      <c r="A1476" s="152"/>
      <c r="B1476" s="152"/>
      <c r="C1476" s="152"/>
      <c r="D1476" s="152"/>
      <c r="E1476" s="152"/>
      <c r="F1476" s="62"/>
      <c r="G1476" s="62"/>
      <c r="I1476" s="152"/>
      <c r="K1476" s="152"/>
      <c r="L1476" s="152"/>
      <c r="M1476" s="152"/>
      <c r="N1476" s="152"/>
      <c r="O1476" s="63"/>
      <c r="P1476" s="152"/>
      <c r="Q1476" s="152"/>
      <c r="S1476" s="205"/>
      <c r="T1476" s="205"/>
      <c r="U1476" s="205"/>
      <c r="V1476" s="39"/>
      <c r="W1476" s="39"/>
      <c r="X1476" s="39"/>
      <c r="Y1476" s="39"/>
      <c r="AD1476" s="191"/>
      <c r="AE1476" s="191"/>
      <c r="AF1476" s="260"/>
      <c r="AG1476" s="191"/>
      <c r="AH1476" s="191"/>
      <c r="AI1476" s="260"/>
      <c r="AR1476" s="68"/>
      <c r="AS1476" s="68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5"/>
      <c r="BL1476" s="95"/>
      <c r="BM1476" s="95"/>
      <c r="BN1476" s="95"/>
      <c r="BO1476" s="95"/>
      <c r="BP1476" s="95"/>
      <c r="BQ1476" s="95"/>
      <c r="BR1476" s="95"/>
      <c r="BS1476" s="95"/>
      <c r="BT1476" s="95"/>
      <c r="BU1476" s="95"/>
      <c r="BV1476" s="95"/>
      <c r="BW1476" s="95"/>
      <c r="BX1476" s="95"/>
      <c r="BY1476" s="95"/>
      <c r="BZ1476" s="95"/>
      <c r="CD1476" s="95"/>
      <c r="CE1476" s="95"/>
      <c r="CF1476" s="95"/>
    </row>
    <row r="1477" spans="1:84" s="43" customFormat="1" x14ac:dyDescent="0.25">
      <c r="A1477" s="152"/>
      <c r="B1477" s="152"/>
      <c r="C1477" s="152"/>
      <c r="D1477" s="152"/>
      <c r="E1477" s="152"/>
      <c r="F1477" s="62"/>
      <c r="G1477" s="62"/>
      <c r="I1477" s="152"/>
      <c r="K1477" s="152"/>
      <c r="L1477" s="152"/>
      <c r="M1477" s="152"/>
      <c r="N1477" s="152"/>
      <c r="O1477" s="63"/>
      <c r="P1477" s="152"/>
      <c r="Q1477" s="152"/>
      <c r="S1477" s="205"/>
      <c r="T1477" s="205"/>
      <c r="U1477" s="205"/>
      <c r="V1477" s="39"/>
      <c r="W1477" s="39"/>
      <c r="X1477" s="39"/>
      <c r="Y1477" s="39"/>
      <c r="AD1477" s="191"/>
      <c r="AE1477" s="191"/>
      <c r="AF1477" s="260"/>
      <c r="AG1477" s="191"/>
      <c r="AH1477" s="191"/>
      <c r="AI1477" s="260"/>
      <c r="AR1477" s="68"/>
      <c r="AS1477" s="68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5"/>
      <c r="BL1477" s="95"/>
      <c r="BM1477" s="95"/>
      <c r="BN1477" s="95"/>
      <c r="BO1477" s="95"/>
      <c r="BP1477" s="95"/>
      <c r="BQ1477" s="95"/>
      <c r="BR1477" s="95"/>
      <c r="BS1477" s="95"/>
      <c r="BT1477" s="95"/>
      <c r="BU1477" s="95"/>
      <c r="BV1477" s="95"/>
      <c r="BW1477" s="95"/>
      <c r="BX1477" s="95"/>
      <c r="BY1477" s="95"/>
      <c r="BZ1477" s="95"/>
      <c r="CD1477" s="95"/>
      <c r="CE1477" s="95"/>
      <c r="CF1477" s="95"/>
    </row>
    <row r="1478" spans="1:84" s="43" customFormat="1" x14ac:dyDescent="0.25">
      <c r="A1478" s="152"/>
      <c r="B1478" s="152"/>
      <c r="C1478" s="152"/>
      <c r="D1478" s="152"/>
      <c r="E1478" s="152"/>
      <c r="F1478" s="62"/>
      <c r="G1478" s="62"/>
      <c r="I1478" s="152"/>
      <c r="K1478" s="152"/>
      <c r="L1478" s="152"/>
      <c r="M1478" s="152"/>
      <c r="N1478" s="152"/>
      <c r="O1478" s="63"/>
      <c r="P1478" s="152"/>
      <c r="Q1478" s="152"/>
      <c r="S1478" s="205"/>
      <c r="T1478" s="205"/>
      <c r="U1478" s="205"/>
      <c r="V1478" s="39"/>
      <c r="W1478" s="39"/>
      <c r="X1478" s="39"/>
      <c r="Y1478" s="39"/>
      <c r="AD1478" s="191"/>
      <c r="AE1478" s="191"/>
      <c r="AF1478" s="260"/>
      <c r="AG1478" s="191"/>
      <c r="AH1478" s="191"/>
      <c r="AI1478" s="260"/>
      <c r="AR1478" s="68"/>
      <c r="AS1478" s="68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5"/>
      <c r="BL1478" s="95"/>
      <c r="BM1478" s="95"/>
      <c r="BN1478" s="95"/>
      <c r="BO1478" s="95"/>
      <c r="BP1478" s="95"/>
      <c r="BQ1478" s="95"/>
      <c r="BR1478" s="95"/>
      <c r="BS1478" s="95"/>
      <c r="BT1478" s="95"/>
      <c r="BU1478" s="95"/>
      <c r="BV1478" s="95"/>
      <c r="BW1478" s="95"/>
      <c r="BX1478" s="95"/>
      <c r="BY1478" s="95"/>
      <c r="BZ1478" s="95"/>
      <c r="CD1478" s="95"/>
      <c r="CE1478" s="95"/>
      <c r="CF1478" s="95"/>
    </row>
    <row r="1479" spans="1:84" s="43" customFormat="1" x14ac:dyDescent="0.25">
      <c r="A1479" s="152"/>
      <c r="B1479" s="152"/>
      <c r="C1479" s="152"/>
      <c r="D1479" s="152"/>
      <c r="E1479" s="152"/>
      <c r="F1479" s="62"/>
      <c r="G1479" s="62"/>
      <c r="I1479" s="152"/>
      <c r="K1479" s="152"/>
      <c r="L1479" s="152"/>
      <c r="M1479" s="152"/>
      <c r="N1479" s="152"/>
      <c r="O1479" s="63"/>
      <c r="P1479" s="152"/>
      <c r="Q1479" s="152"/>
      <c r="S1479" s="205"/>
      <c r="T1479" s="205"/>
      <c r="U1479" s="205"/>
      <c r="V1479" s="39"/>
      <c r="W1479" s="39"/>
      <c r="X1479" s="39"/>
      <c r="Y1479" s="39"/>
      <c r="AD1479" s="191"/>
      <c r="AE1479" s="191"/>
      <c r="AF1479" s="260"/>
      <c r="AG1479" s="191"/>
      <c r="AH1479" s="191"/>
      <c r="AI1479" s="260"/>
      <c r="AR1479" s="68"/>
      <c r="AS1479" s="68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5"/>
      <c r="BL1479" s="95"/>
      <c r="BM1479" s="95"/>
      <c r="BN1479" s="95"/>
      <c r="BO1479" s="95"/>
      <c r="BP1479" s="95"/>
      <c r="BQ1479" s="95"/>
      <c r="BR1479" s="95"/>
      <c r="BS1479" s="95"/>
      <c r="BT1479" s="95"/>
      <c r="BU1479" s="95"/>
      <c r="BV1479" s="95"/>
      <c r="BW1479" s="95"/>
      <c r="BX1479" s="95"/>
      <c r="BY1479" s="95"/>
      <c r="BZ1479" s="95"/>
      <c r="CD1479" s="95"/>
      <c r="CE1479" s="95"/>
      <c r="CF1479" s="95"/>
    </row>
    <row r="1480" spans="1:84" s="43" customFormat="1" x14ac:dyDescent="0.25">
      <c r="A1480" s="152"/>
      <c r="B1480" s="152"/>
      <c r="C1480" s="152"/>
      <c r="D1480" s="152"/>
      <c r="E1480" s="152"/>
      <c r="F1480" s="62"/>
      <c r="G1480" s="62"/>
      <c r="I1480" s="152"/>
      <c r="K1480" s="152"/>
      <c r="L1480" s="152"/>
      <c r="M1480" s="152"/>
      <c r="N1480" s="152"/>
      <c r="O1480" s="63"/>
      <c r="P1480" s="152"/>
      <c r="Q1480" s="152"/>
      <c r="S1480" s="205"/>
      <c r="T1480" s="205"/>
      <c r="U1480" s="205"/>
      <c r="V1480" s="39"/>
      <c r="W1480" s="39"/>
      <c r="X1480" s="39"/>
      <c r="Y1480" s="39"/>
      <c r="AD1480" s="191"/>
      <c r="AE1480" s="191"/>
      <c r="AF1480" s="260"/>
      <c r="AG1480" s="191"/>
      <c r="AH1480" s="191"/>
      <c r="AI1480" s="260"/>
      <c r="AR1480" s="68"/>
      <c r="AS1480" s="68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5"/>
      <c r="BL1480" s="95"/>
      <c r="BM1480" s="95"/>
      <c r="BN1480" s="95"/>
      <c r="BO1480" s="95"/>
      <c r="BP1480" s="95"/>
      <c r="BQ1480" s="95"/>
      <c r="BR1480" s="95"/>
      <c r="BS1480" s="95"/>
      <c r="BT1480" s="95"/>
      <c r="BU1480" s="95"/>
      <c r="BV1480" s="95"/>
      <c r="BW1480" s="95"/>
      <c r="BX1480" s="95"/>
      <c r="BY1480" s="95"/>
      <c r="BZ1480" s="95"/>
      <c r="CD1480" s="95"/>
      <c r="CE1480" s="95"/>
      <c r="CF1480" s="95"/>
    </row>
    <row r="1481" spans="1:84" s="43" customFormat="1" x14ac:dyDescent="0.25">
      <c r="A1481" s="152"/>
      <c r="B1481" s="152"/>
      <c r="C1481" s="152"/>
      <c r="D1481" s="152"/>
      <c r="E1481" s="152"/>
      <c r="F1481" s="62"/>
      <c r="G1481" s="62"/>
      <c r="I1481" s="152"/>
      <c r="K1481" s="152"/>
      <c r="L1481" s="152"/>
      <c r="M1481" s="152"/>
      <c r="N1481" s="152"/>
      <c r="O1481" s="63"/>
      <c r="P1481" s="152"/>
      <c r="Q1481" s="152"/>
      <c r="S1481" s="205"/>
      <c r="T1481" s="205"/>
      <c r="U1481" s="205"/>
      <c r="V1481" s="39"/>
      <c r="W1481" s="39"/>
      <c r="X1481" s="39"/>
      <c r="Y1481" s="39"/>
      <c r="AD1481" s="191"/>
      <c r="AE1481" s="191"/>
      <c r="AF1481" s="260"/>
      <c r="AG1481" s="191"/>
      <c r="AH1481" s="191"/>
      <c r="AI1481" s="260"/>
      <c r="AR1481" s="68"/>
      <c r="AS1481" s="68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5"/>
      <c r="BL1481" s="95"/>
      <c r="BM1481" s="95"/>
      <c r="BN1481" s="95"/>
      <c r="BO1481" s="95"/>
      <c r="BP1481" s="95"/>
      <c r="BQ1481" s="95"/>
      <c r="BR1481" s="95"/>
      <c r="BS1481" s="95"/>
      <c r="BT1481" s="95"/>
      <c r="BU1481" s="95"/>
      <c r="BV1481" s="95"/>
      <c r="BW1481" s="95"/>
      <c r="BX1481" s="95"/>
      <c r="BY1481" s="95"/>
      <c r="BZ1481" s="95"/>
      <c r="CD1481" s="95"/>
      <c r="CE1481" s="95"/>
      <c r="CF1481" s="95"/>
    </row>
    <row r="1482" spans="1:84" s="43" customFormat="1" x14ac:dyDescent="0.25">
      <c r="A1482" s="152"/>
      <c r="B1482" s="152"/>
      <c r="C1482" s="152"/>
      <c r="D1482" s="152"/>
      <c r="E1482" s="152"/>
      <c r="F1482" s="62"/>
      <c r="G1482" s="62"/>
      <c r="I1482" s="152"/>
      <c r="K1482" s="152"/>
      <c r="L1482" s="152"/>
      <c r="M1482" s="152"/>
      <c r="N1482" s="152"/>
      <c r="O1482" s="63"/>
      <c r="P1482" s="152"/>
      <c r="Q1482" s="152"/>
      <c r="S1482" s="205"/>
      <c r="T1482" s="205"/>
      <c r="U1482" s="205"/>
      <c r="V1482" s="39"/>
      <c r="W1482" s="39"/>
      <c r="X1482" s="39"/>
      <c r="Y1482" s="39"/>
      <c r="AD1482" s="191"/>
      <c r="AE1482" s="191"/>
      <c r="AF1482" s="260"/>
      <c r="AG1482" s="191"/>
      <c r="AH1482" s="191"/>
      <c r="AI1482" s="260"/>
      <c r="AR1482" s="68"/>
      <c r="AS1482" s="68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5"/>
      <c r="BL1482" s="95"/>
      <c r="BM1482" s="95"/>
      <c r="BN1482" s="95"/>
      <c r="BO1482" s="95"/>
      <c r="BP1482" s="95"/>
      <c r="BQ1482" s="95"/>
      <c r="BR1482" s="95"/>
      <c r="BS1482" s="95"/>
      <c r="BT1482" s="95"/>
      <c r="BU1482" s="95"/>
      <c r="BV1482" s="95"/>
      <c r="BW1482" s="95"/>
      <c r="BX1482" s="95"/>
      <c r="BY1482" s="95"/>
      <c r="BZ1482" s="95"/>
      <c r="CD1482" s="95"/>
      <c r="CE1482" s="95"/>
      <c r="CF1482" s="95"/>
    </row>
    <row r="1483" spans="1:84" s="43" customFormat="1" x14ac:dyDescent="0.25">
      <c r="A1483" s="152"/>
      <c r="B1483" s="152"/>
      <c r="C1483" s="152"/>
      <c r="D1483" s="152"/>
      <c r="E1483" s="152"/>
      <c r="F1483" s="62"/>
      <c r="G1483" s="62"/>
      <c r="I1483" s="152"/>
      <c r="K1483" s="152"/>
      <c r="L1483" s="152"/>
      <c r="M1483" s="152"/>
      <c r="N1483" s="152"/>
      <c r="O1483" s="63"/>
      <c r="P1483" s="152"/>
      <c r="Q1483" s="152"/>
      <c r="S1483" s="205"/>
      <c r="T1483" s="205"/>
      <c r="U1483" s="205"/>
      <c r="V1483" s="39"/>
      <c r="W1483" s="39"/>
      <c r="X1483" s="39"/>
      <c r="Y1483" s="39"/>
      <c r="AD1483" s="191"/>
      <c r="AE1483" s="191"/>
      <c r="AF1483" s="260"/>
      <c r="AG1483" s="191"/>
      <c r="AH1483" s="191"/>
      <c r="AI1483" s="260"/>
      <c r="AR1483" s="68"/>
      <c r="AS1483" s="68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5"/>
      <c r="BL1483" s="95"/>
      <c r="BM1483" s="95"/>
      <c r="BN1483" s="95"/>
      <c r="BO1483" s="95"/>
      <c r="BP1483" s="95"/>
      <c r="BQ1483" s="95"/>
      <c r="BR1483" s="95"/>
      <c r="BS1483" s="95"/>
      <c r="BT1483" s="95"/>
      <c r="BU1483" s="95"/>
      <c r="BV1483" s="95"/>
      <c r="BW1483" s="95"/>
      <c r="BX1483" s="95"/>
      <c r="BY1483" s="95"/>
      <c r="BZ1483" s="95"/>
      <c r="CD1483" s="95"/>
      <c r="CE1483" s="95"/>
      <c r="CF1483" s="95"/>
    </row>
    <row r="1484" spans="1:84" s="43" customFormat="1" x14ac:dyDescent="0.25">
      <c r="A1484" s="152"/>
      <c r="B1484" s="152"/>
      <c r="C1484" s="152"/>
      <c r="D1484" s="152"/>
      <c r="E1484" s="152"/>
      <c r="F1484" s="62"/>
      <c r="G1484" s="62"/>
      <c r="I1484" s="152"/>
      <c r="K1484" s="152"/>
      <c r="L1484" s="152"/>
      <c r="M1484" s="152"/>
      <c r="N1484" s="152"/>
      <c r="O1484" s="63"/>
      <c r="P1484" s="152"/>
      <c r="Q1484" s="152"/>
      <c r="S1484" s="205"/>
      <c r="T1484" s="205"/>
      <c r="U1484" s="205"/>
      <c r="V1484" s="39"/>
      <c r="W1484" s="39"/>
      <c r="X1484" s="39"/>
      <c r="Y1484" s="39"/>
      <c r="AD1484" s="191"/>
      <c r="AE1484" s="191"/>
      <c r="AF1484" s="260"/>
      <c r="AG1484" s="191"/>
      <c r="AH1484" s="191"/>
      <c r="AI1484" s="260"/>
      <c r="AR1484" s="68"/>
      <c r="AS1484" s="68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5"/>
      <c r="BL1484" s="95"/>
      <c r="BM1484" s="95"/>
      <c r="BN1484" s="95"/>
      <c r="BO1484" s="95"/>
      <c r="BP1484" s="95"/>
      <c r="BQ1484" s="95"/>
      <c r="BR1484" s="95"/>
      <c r="BS1484" s="95"/>
      <c r="BT1484" s="95"/>
      <c r="BU1484" s="95"/>
      <c r="BV1484" s="95"/>
      <c r="BW1484" s="95"/>
      <c r="BX1484" s="95"/>
      <c r="BY1484" s="95"/>
      <c r="BZ1484" s="95"/>
      <c r="CD1484" s="95"/>
      <c r="CE1484" s="95"/>
      <c r="CF1484" s="95"/>
    </row>
    <row r="1485" spans="1:84" s="43" customFormat="1" x14ac:dyDescent="0.25">
      <c r="A1485" s="152"/>
      <c r="B1485" s="152"/>
      <c r="C1485" s="152"/>
      <c r="D1485" s="152"/>
      <c r="E1485" s="152"/>
      <c r="F1485" s="62"/>
      <c r="G1485" s="62"/>
      <c r="I1485" s="152"/>
      <c r="K1485" s="152"/>
      <c r="L1485" s="152"/>
      <c r="M1485" s="152"/>
      <c r="N1485" s="152"/>
      <c r="O1485" s="63"/>
      <c r="P1485" s="152"/>
      <c r="Q1485" s="152"/>
      <c r="S1485" s="205"/>
      <c r="T1485" s="205"/>
      <c r="U1485" s="205"/>
      <c r="V1485" s="39"/>
      <c r="W1485" s="39"/>
      <c r="X1485" s="39"/>
      <c r="Y1485" s="39"/>
      <c r="AD1485" s="191"/>
      <c r="AE1485" s="191"/>
      <c r="AF1485" s="260"/>
      <c r="AG1485" s="191"/>
      <c r="AH1485" s="191"/>
      <c r="AI1485" s="260"/>
      <c r="AR1485" s="68"/>
      <c r="AS1485" s="68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5"/>
      <c r="BL1485" s="95"/>
      <c r="BM1485" s="95"/>
      <c r="BN1485" s="95"/>
      <c r="BO1485" s="95"/>
      <c r="BP1485" s="95"/>
      <c r="BQ1485" s="95"/>
      <c r="BR1485" s="95"/>
      <c r="BS1485" s="95"/>
      <c r="BT1485" s="95"/>
      <c r="BU1485" s="95"/>
      <c r="BV1485" s="95"/>
      <c r="BW1485" s="95"/>
      <c r="BX1485" s="95"/>
      <c r="BY1485" s="95"/>
      <c r="BZ1485" s="95"/>
      <c r="CD1485" s="95"/>
      <c r="CE1485" s="95"/>
      <c r="CF1485" s="95"/>
    </row>
    <row r="1486" spans="1:84" s="43" customFormat="1" x14ac:dyDescent="0.25">
      <c r="A1486" s="152"/>
      <c r="B1486" s="152"/>
      <c r="C1486" s="152"/>
      <c r="D1486" s="152"/>
      <c r="E1486" s="152"/>
      <c r="F1486" s="62"/>
      <c r="G1486" s="62"/>
      <c r="I1486" s="152"/>
      <c r="K1486" s="152"/>
      <c r="L1486" s="152"/>
      <c r="M1486" s="152"/>
      <c r="N1486" s="152"/>
      <c r="O1486" s="63"/>
      <c r="P1486" s="152"/>
      <c r="Q1486" s="152"/>
      <c r="S1486" s="205"/>
      <c r="T1486" s="205"/>
      <c r="U1486" s="205"/>
      <c r="V1486" s="39"/>
      <c r="W1486" s="39"/>
      <c r="X1486" s="39"/>
      <c r="Y1486" s="39"/>
      <c r="AD1486" s="191"/>
      <c r="AE1486" s="191"/>
      <c r="AF1486" s="260"/>
      <c r="AG1486" s="191"/>
      <c r="AH1486" s="191"/>
      <c r="AI1486" s="260"/>
      <c r="AR1486" s="68"/>
      <c r="AS1486" s="68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5"/>
      <c r="BL1486" s="95"/>
      <c r="BM1486" s="95"/>
      <c r="BN1486" s="95"/>
      <c r="BO1486" s="95"/>
      <c r="BP1486" s="95"/>
      <c r="BQ1486" s="95"/>
      <c r="BR1486" s="95"/>
      <c r="BS1486" s="95"/>
      <c r="BT1486" s="95"/>
      <c r="BU1486" s="95"/>
      <c r="BV1486" s="95"/>
      <c r="BW1486" s="95"/>
      <c r="BX1486" s="95"/>
      <c r="BY1486" s="95"/>
      <c r="BZ1486" s="95"/>
      <c r="CD1486" s="95"/>
      <c r="CE1486" s="95"/>
      <c r="CF1486" s="95"/>
    </row>
    <row r="1487" spans="1:84" s="43" customFormat="1" x14ac:dyDescent="0.25">
      <c r="A1487" s="152"/>
      <c r="B1487" s="152"/>
      <c r="C1487" s="152"/>
      <c r="D1487" s="152"/>
      <c r="E1487" s="152"/>
      <c r="F1487" s="62"/>
      <c r="G1487" s="62"/>
      <c r="I1487" s="152"/>
      <c r="K1487" s="152"/>
      <c r="L1487" s="152"/>
      <c r="M1487" s="152"/>
      <c r="N1487" s="152"/>
      <c r="O1487" s="63"/>
      <c r="P1487" s="152"/>
      <c r="Q1487" s="152"/>
      <c r="S1487" s="205"/>
      <c r="T1487" s="205"/>
      <c r="U1487" s="205"/>
      <c r="V1487" s="39"/>
      <c r="W1487" s="39"/>
      <c r="X1487" s="39"/>
      <c r="Y1487" s="39"/>
      <c r="AD1487" s="191"/>
      <c r="AE1487" s="191"/>
      <c r="AF1487" s="260"/>
      <c r="AG1487" s="191"/>
      <c r="AH1487" s="191"/>
      <c r="AI1487" s="260"/>
      <c r="AR1487" s="68"/>
      <c r="AS1487" s="68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5"/>
      <c r="BL1487" s="95"/>
      <c r="BM1487" s="95"/>
      <c r="BN1487" s="95"/>
      <c r="BO1487" s="95"/>
      <c r="BP1487" s="95"/>
      <c r="BQ1487" s="95"/>
      <c r="BR1487" s="95"/>
      <c r="BS1487" s="95"/>
      <c r="BT1487" s="95"/>
      <c r="BU1487" s="95"/>
      <c r="BV1487" s="95"/>
      <c r="BW1487" s="95"/>
      <c r="BX1487" s="95"/>
      <c r="BY1487" s="95"/>
      <c r="BZ1487" s="95"/>
      <c r="CD1487" s="95"/>
      <c r="CE1487" s="95"/>
      <c r="CF1487" s="95"/>
    </row>
    <row r="1488" spans="1:84" s="43" customFormat="1" x14ac:dyDescent="0.25">
      <c r="A1488" s="152"/>
      <c r="B1488" s="152"/>
      <c r="C1488" s="152"/>
      <c r="D1488" s="152"/>
      <c r="E1488" s="152"/>
      <c r="F1488" s="62"/>
      <c r="G1488" s="62"/>
      <c r="I1488" s="152"/>
      <c r="K1488" s="152"/>
      <c r="L1488" s="152"/>
      <c r="M1488" s="152"/>
      <c r="N1488" s="152"/>
      <c r="O1488" s="63"/>
      <c r="P1488" s="152"/>
      <c r="Q1488" s="152"/>
      <c r="S1488" s="205"/>
      <c r="T1488" s="205"/>
      <c r="U1488" s="205"/>
      <c r="V1488" s="39"/>
      <c r="W1488" s="39"/>
      <c r="X1488" s="39"/>
      <c r="Y1488" s="39"/>
      <c r="AD1488" s="191"/>
      <c r="AE1488" s="191"/>
      <c r="AF1488" s="260"/>
      <c r="AG1488" s="191"/>
      <c r="AH1488" s="191"/>
      <c r="AI1488" s="260"/>
      <c r="AR1488" s="68"/>
      <c r="AS1488" s="68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5"/>
      <c r="BL1488" s="95"/>
      <c r="BM1488" s="95"/>
      <c r="BN1488" s="95"/>
      <c r="BO1488" s="95"/>
      <c r="BP1488" s="95"/>
      <c r="BQ1488" s="95"/>
      <c r="BR1488" s="95"/>
      <c r="BS1488" s="95"/>
      <c r="BT1488" s="95"/>
      <c r="BU1488" s="95"/>
      <c r="BV1488" s="95"/>
      <c r="BW1488" s="95"/>
      <c r="BX1488" s="95"/>
      <c r="BY1488" s="95"/>
      <c r="BZ1488" s="95"/>
      <c r="CD1488" s="95"/>
      <c r="CE1488" s="95"/>
      <c r="CF1488" s="95"/>
    </row>
    <row r="1489" spans="1:84" s="43" customFormat="1" x14ac:dyDescent="0.25">
      <c r="A1489" s="152"/>
      <c r="B1489" s="152"/>
      <c r="C1489" s="152"/>
      <c r="D1489" s="152"/>
      <c r="E1489" s="152"/>
      <c r="F1489" s="62"/>
      <c r="G1489" s="62"/>
      <c r="I1489" s="152"/>
      <c r="K1489" s="152"/>
      <c r="L1489" s="152"/>
      <c r="M1489" s="152"/>
      <c r="N1489" s="152"/>
      <c r="O1489" s="63"/>
      <c r="P1489" s="152"/>
      <c r="Q1489" s="152"/>
      <c r="S1489" s="205"/>
      <c r="T1489" s="205"/>
      <c r="U1489" s="205"/>
      <c r="V1489" s="39"/>
      <c r="W1489" s="39"/>
      <c r="X1489" s="39"/>
      <c r="Y1489" s="39"/>
      <c r="AD1489" s="191"/>
      <c r="AE1489" s="191"/>
      <c r="AF1489" s="260"/>
      <c r="AG1489" s="191"/>
      <c r="AH1489" s="191"/>
      <c r="AI1489" s="260"/>
      <c r="AR1489" s="68"/>
      <c r="AS1489" s="68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5"/>
      <c r="BL1489" s="95"/>
      <c r="BM1489" s="95"/>
      <c r="BN1489" s="95"/>
      <c r="BO1489" s="95"/>
      <c r="BP1489" s="95"/>
      <c r="BQ1489" s="95"/>
      <c r="BR1489" s="95"/>
      <c r="BS1489" s="95"/>
      <c r="BT1489" s="95"/>
      <c r="BU1489" s="95"/>
      <c r="BV1489" s="95"/>
      <c r="BW1489" s="95"/>
      <c r="BX1489" s="95"/>
      <c r="BY1489" s="95"/>
      <c r="BZ1489" s="95"/>
      <c r="CD1489" s="95"/>
      <c r="CE1489" s="95"/>
      <c r="CF1489" s="95"/>
    </row>
    <row r="1490" spans="1:84" s="43" customFormat="1" x14ac:dyDescent="0.25">
      <c r="A1490" s="152"/>
      <c r="B1490" s="152"/>
      <c r="C1490" s="152"/>
      <c r="D1490" s="152"/>
      <c r="E1490" s="152"/>
      <c r="F1490" s="62"/>
      <c r="G1490" s="62"/>
      <c r="I1490" s="152"/>
      <c r="K1490" s="152"/>
      <c r="L1490" s="152"/>
      <c r="M1490" s="152"/>
      <c r="N1490" s="152"/>
      <c r="O1490" s="63"/>
      <c r="P1490" s="152"/>
      <c r="Q1490" s="152"/>
      <c r="S1490" s="205"/>
      <c r="T1490" s="205"/>
      <c r="U1490" s="205"/>
      <c r="V1490" s="39"/>
      <c r="W1490" s="39"/>
      <c r="X1490" s="39"/>
      <c r="Y1490" s="39"/>
      <c r="AD1490" s="191"/>
      <c r="AE1490" s="191"/>
      <c r="AF1490" s="260"/>
      <c r="AG1490" s="191"/>
      <c r="AH1490" s="191"/>
      <c r="AI1490" s="260"/>
      <c r="AR1490" s="68"/>
      <c r="AS1490" s="68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5"/>
      <c r="BL1490" s="95"/>
      <c r="BM1490" s="95"/>
      <c r="BN1490" s="95"/>
      <c r="BO1490" s="95"/>
      <c r="BP1490" s="95"/>
      <c r="BQ1490" s="95"/>
      <c r="BR1490" s="95"/>
      <c r="BS1490" s="95"/>
      <c r="BT1490" s="95"/>
      <c r="BU1490" s="95"/>
      <c r="BV1490" s="95"/>
      <c r="BW1490" s="95"/>
      <c r="BX1490" s="95"/>
      <c r="BY1490" s="95"/>
      <c r="BZ1490" s="95"/>
      <c r="CD1490" s="95"/>
      <c r="CE1490" s="95"/>
      <c r="CF1490" s="95"/>
    </row>
    <row r="1491" spans="1:84" s="43" customFormat="1" x14ac:dyDescent="0.25">
      <c r="A1491" s="152"/>
      <c r="B1491" s="152"/>
      <c r="C1491" s="152"/>
      <c r="D1491" s="152"/>
      <c r="E1491" s="152"/>
      <c r="F1491" s="62"/>
      <c r="G1491" s="62"/>
      <c r="I1491" s="152"/>
      <c r="K1491" s="152"/>
      <c r="L1491" s="152"/>
      <c r="M1491" s="152"/>
      <c r="N1491" s="152"/>
      <c r="O1491" s="63"/>
      <c r="P1491" s="152"/>
      <c r="Q1491" s="152"/>
      <c r="S1491" s="205"/>
      <c r="T1491" s="205"/>
      <c r="U1491" s="205"/>
      <c r="V1491" s="39"/>
      <c r="W1491" s="39"/>
      <c r="X1491" s="39"/>
      <c r="Y1491" s="39"/>
      <c r="AD1491" s="191"/>
      <c r="AE1491" s="191"/>
      <c r="AF1491" s="260"/>
      <c r="AG1491" s="191"/>
      <c r="AH1491" s="191"/>
      <c r="AI1491" s="260"/>
      <c r="AR1491" s="68"/>
      <c r="AS1491" s="68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5"/>
      <c r="BL1491" s="95"/>
      <c r="BM1491" s="95"/>
      <c r="BN1491" s="95"/>
      <c r="BO1491" s="95"/>
      <c r="BP1491" s="95"/>
      <c r="BQ1491" s="95"/>
      <c r="BR1491" s="95"/>
      <c r="BS1491" s="95"/>
      <c r="BT1491" s="95"/>
      <c r="BU1491" s="95"/>
      <c r="BV1491" s="95"/>
      <c r="BW1491" s="95"/>
      <c r="BX1491" s="95"/>
      <c r="BY1491" s="95"/>
      <c r="BZ1491" s="95"/>
      <c r="CD1491" s="95"/>
      <c r="CE1491" s="95"/>
      <c r="CF1491" s="95"/>
    </row>
    <row r="1492" spans="1:84" s="43" customFormat="1" x14ac:dyDescent="0.25">
      <c r="A1492" s="152"/>
      <c r="B1492" s="152"/>
      <c r="C1492" s="152"/>
      <c r="D1492" s="152"/>
      <c r="E1492" s="152"/>
      <c r="F1492" s="62"/>
      <c r="G1492" s="62"/>
      <c r="I1492" s="152"/>
      <c r="K1492" s="152"/>
      <c r="L1492" s="152"/>
      <c r="M1492" s="152"/>
      <c r="N1492" s="152"/>
      <c r="O1492" s="63"/>
      <c r="P1492" s="152"/>
      <c r="Q1492" s="152"/>
      <c r="S1492" s="205"/>
      <c r="T1492" s="205"/>
      <c r="U1492" s="205"/>
      <c r="V1492" s="39"/>
      <c r="W1492" s="39"/>
      <c r="X1492" s="39"/>
      <c r="Y1492" s="39"/>
      <c r="AD1492" s="191"/>
      <c r="AE1492" s="191"/>
      <c r="AF1492" s="260"/>
      <c r="AG1492" s="191"/>
      <c r="AH1492" s="191"/>
      <c r="AI1492" s="260"/>
      <c r="AR1492" s="68"/>
      <c r="AS1492" s="68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5"/>
      <c r="BL1492" s="95"/>
      <c r="BM1492" s="95"/>
      <c r="BN1492" s="95"/>
      <c r="BO1492" s="95"/>
      <c r="BP1492" s="95"/>
      <c r="BQ1492" s="95"/>
      <c r="BR1492" s="95"/>
      <c r="BS1492" s="95"/>
      <c r="BT1492" s="95"/>
      <c r="BU1492" s="95"/>
      <c r="BV1492" s="95"/>
      <c r="BW1492" s="95"/>
      <c r="BX1492" s="95"/>
      <c r="BY1492" s="95"/>
      <c r="BZ1492" s="95"/>
      <c r="CD1492" s="95"/>
      <c r="CE1492" s="95"/>
      <c r="CF1492" s="95"/>
    </row>
    <row r="1493" spans="1:84" s="43" customFormat="1" x14ac:dyDescent="0.25">
      <c r="A1493" s="152"/>
      <c r="B1493" s="152"/>
      <c r="C1493" s="152"/>
      <c r="D1493" s="152"/>
      <c r="E1493" s="152"/>
      <c r="F1493" s="62"/>
      <c r="G1493" s="62"/>
      <c r="I1493" s="152"/>
      <c r="K1493" s="152"/>
      <c r="L1493" s="152"/>
      <c r="M1493" s="152"/>
      <c r="N1493" s="152"/>
      <c r="O1493" s="63"/>
      <c r="P1493" s="152"/>
      <c r="Q1493" s="152"/>
      <c r="S1493" s="205"/>
      <c r="T1493" s="205"/>
      <c r="U1493" s="205"/>
      <c r="V1493" s="39"/>
      <c r="W1493" s="39"/>
      <c r="X1493" s="39"/>
      <c r="Y1493" s="39"/>
      <c r="AD1493" s="191"/>
      <c r="AE1493" s="191"/>
      <c r="AF1493" s="260"/>
      <c r="AG1493" s="191"/>
      <c r="AH1493" s="191"/>
      <c r="AI1493" s="260"/>
      <c r="AR1493" s="68"/>
      <c r="AS1493" s="68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5"/>
      <c r="BL1493" s="95"/>
      <c r="BM1493" s="95"/>
      <c r="BN1493" s="95"/>
      <c r="BO1493" s="95"/>
      <c r="BP1493" s="95"/>
      <c r="BQ1493" s="95"/>
      <c r="BR1493" s="95"/>
      <c r="BS1493" s="95"/>
      <c r="BT1493" s="95"/>
      <c r="BU1493" s="95"/>
      <c r="BV1493" s="95"/>
      <c r="BW1493" s="95"/>
      <c r="BX1493" s="95"/>
      <c r="BY1493" s="95"/>
      <c r="BZ1493" s="95"/>
      <c r="CD1493" s="95"/>
      <c r="CE1493" s="95"/>
      <c r="CF1493" s="95"/>
    </row>
    <row r="1494" spans="1:84" s="43" customFormat="1" x14ac:dyDescent="0.25">
      <c r="A1494" s="152"/>
      <c r="B1494" s="152"/>
      <c r="C1494" s="152"/>
      <c r="D1494" s="152"/>
      <c r="E1494" s="152"/>
      <c r="F1494" s="62"/>
      <c r="G1494" s="62"/>
      <c r="I1494" s="152"/>
      <c r="K1494" s="152"/>
      <c r="L1494" s="152"/>
      <c r="M1494" s="152"/>
      <c r="N1494" s="152"/>
      <c r="O1494" s="63"/>
      <c r="P1494" s="152"/>
      <c r="Q1494" s="152"/>
      <c r="S1494" s="205"/>
      <c r="T1494" s="205"/>
      <c r="U1494" s="205"/>
      <c r="V1494" s="39"/>
      <c r="W1494" s="39"/>
      <c r="X1494" s="39"/>
      <c r="Y1494" s="39"/>
      <c r="AD1494" s="191"/>
      <c r="AE1494" s="191"/>
      <c r="AF1494" s="260"/>
      <c r="AG1494" s="191"/>
      <c r="AH1494" s="191"/>
      <c r="AI1494" s="260"/>
      <c r="AR1494" s="68"/>
      <c r="AS1494" s="68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5"/>
      <c r="BL1494" s="95"/>
      <c r="BM1494" s="95"/>
      <c r="BN1494" s="95"/>
      <c r="BO1494" s="95"/>
      <c r="BP1494" s="95"/>
      <c r="BQ1494" s="95"/>
      <c r="BR1494" s="95"/>
      <c r="BS1494" s="95"/>
      <c r="BT1494" s="95"/>
      <c r="BU1494" s="95"/>
      <c r="BV1494" s="95"/>
      <c r="BW1494" s="95"/>
      <c r="BX1494" s="95"/>
      <c r="BY1494" s="95"/>
      <c r="BZ1494" s="95"/>
      <c r="CD1494" s="95"/>
      <c r="CE1494" s="95"/>
      <c r="CF1494" s="95"/>
    </row>
    <row r="1495" spans="1:84" s="43" customFormat="1" x14ac:dyDescent="0.25">
      <c r="A1495" s="152"/>
      <c r="B1495" s="152"/>
      <c r="C1495" s="152"/>
      <c r="D1495" s="152"/>
      <c r="E1495" s="152"/>
      <c r="F1495" s="62"/>
      <c r="G1495" s="62"/>
      <c r="I1495" s="152"/>
      <c r="K1495" s="152"/>
      <c r="L1495" s="152"/>
      <c r="M1495" s="152"/>
      <c r="N1495" s="152"/>
      <c r="O1495" s="63"/>
      <c r="P1495" s="152"/>
      <c r="Q1495" s="152"/>
      <c r="S1495" s="205"/>
      <c r="T1495" s="205"/>
      <c r="U1495" s="205"/>
      <c r="V1495" s="39"/>
      <c r="W1495" s="39"/>
      <c r="X1495" s="39"/>
      <c r="Y1495" s="39"/>
      <c r="AD1495" s="191"/>
      <c r="AE1495" s="191"/>
      <c r="AF1495" s="260"/>
      <c r="AG1495" s="191"/>
      <c r="AH1495" s="191"/>
      <c r="AI1495" s="260"/>
      <c r="AR1495" s="68"/>
      <c r="AS1495" s="68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5"/>
      <c r="BL1495" s="95"/>
      <c r="BM1495" s="95"/>
      <c r="BN1495" s="95"/>
      <c r="BO1495" s="95"/>
      <c r="BP1495" s="95"/>
      <c r="BQ1495" s="95"/>
      <c r="BR1495" s="95"/>
      <c r="BS1495" s="95"/>
      <c r="BT1495" s="95"/>
      <c r="BU1495" s="95"/>
      <c r="BV1495" s="95"/>
      <c r="BW1495" s="95"/>
      <c r="BX1495" s="95"/>
      <c r="BY1495" s="95"/>
      <c r="BZ1495" s="95"/>
      <c r="CD1495" s="95"/>
      <c r="CE1495" s="95"/>
      <c r="CF1495" s="95"/>
    </row>
    <row r="1496" spans="1:84" s="43" customFormat="1" x14ac:dyDescent="0.25">
      <c r="A1496" s="152"/>
      <c r="B1496" s="152"/>
      <c r="C1496" s="152"/>
      <c r="D1496" s="152"/>
      <c r="E1496" s="152"/>
      <c r="F1496" s="62"/>
      <c r="G1496" s="62"/>
      <c r="I1496" s="152"/>
      <c r="K1496" s="152"/>
      <c r="L1496" s="152"/>
      <c r="M1496" s="152"/>
      <c r="N1496" s="152"/>
      <c r="O1496" s="63"/>
      <c r="P1496" s="152"/>
      <c r="Q1496" s="152"/>
      <c r="S1496" s="205"/>
      <c r="T1496" s="205"/>
      <c r="U1496" s="205"/>
      <c r="V1496" s="39"/>
      <c r="W1496" s="39"/>
      <c r="X1496" s="39"/>
      <c r="Y1496" s="39"/>
      <c r="AD1496" s="191"/>
      <c r="AE1496" s="191"/>
      <c r="AF1496" s="260"/>
      <c r="AG1496" s="191"/>
      <c r="AH1496" s="191"/>
      <c r="AI1496" s="260"/>
      <c r="AR1496" s="68"/>
      <c r="AS1496" s="68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5"/>
      <c r="BL1496" s="95"/>
      <c r="BM1496" s="95"/>
      <c r="BN1496" s="95"/>
      <c r="BO1496" s="95"/>
      <c r="BP1496" s="95"/>
      <c r="BQ1496" s="95"/>
      <c r="BR1496" s="95"/>
      <c r="BS1496" s="95"/>
      <c r="BT1496" s="95"/>
      <c r="BU1496" s="95"/>
      <c r="BV1496" s="95"/>
      <c r="BW1496" s="95"/>
      <c r="BX1496" s="95"/>
      <c r="BY1496" s="95"/>
      <c r="BZ1496" s="95"/>
      <c r="CD1496" s="95"/>
      <c r="CE1496" s="95"/>
      <c r="CF1496" s="95"/>
    </row>
    <row r="1497" spans="1:84" s="43" customFormat="1" x14ac:dyDescent="0.25">
      <c r="A1497" s="152"/>
      <c r="B1497" s="152"/>
      <c r="C1497" s="152"/>
      <c r="D1497" s="152"/>
      <c r="E1497" s="152"/>
      <c r="F1497" s="62"/>
      <c r="G1497" s="62"/>
      <c r="I1497" s="152"/>
      <c r="K1497" s="152"/>
      <c r="L1497" s="152"/>
      <c r="M1497" s="152"/>
      <c r="N1497" s="152"/>
      <c r="O1497" s="63"/>
      <c r="P1497" s="152"/>
      <c r="Q1497" s="152"/>
      <c r="S1497" s="205"/>
      <c r="T1497" s="205"/>
      <c r="U1497" s="205"/>
      <c r="V1497" s="39"/>
      <c r="W1497" s="39"/>
      <c r="X1497" s="39"/>
      <c r="Y1497" s="39"/>
      <c r="AD1497" s="191"/>
      <c r="AE1497" s="191"/>
      <c r="AF1497" s="260"/>
      <c r="AG1497" s="191"/>
      <c r="AH1497" s="191"/>
      <c r="AI1497" s="260"/>
      <c r="AR1497" s="68"/>
      <c r="AS1497" s="68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5"/>
      <c r="BL1497" s="95"/>
      <c r="BM1497" s="95"/>
      <c r="BN1497" s="95"/>
      <c r="BO1497" s="95"/>
      <c r="BP1497" s="95"/>
      <c r="BQ1497" s="95"/>
      <c r="BR1497" s="95"/>
      <c r="BS1497" s="95"/>
      <c r="BT1497" s="95"/>
      <c r="BU1497" s="95"/>
      <c r="BV1497" s="95"/>
      <c r="BW1497" s="95"/>
      <c r="BX1497" s="95"/>
      <c r="BY1497" s="95"/>
      <c r="BZ1497" s="95"/>
      <c r="CD1497" s="95"/>
      <c r="CE1497" s="95"/>
      <c r="CF1497" s="95"/>
    </row>
    <row r="1498" spans="1:84" s="43" customFormat="1" x14ac:dyDescent="0.25">
      <c r="A1498" s="152"/>
      <c r="B1498" s="152"/>
      <c r="C1498" s="152"/>
      <c r="D1498" s="152"/>
      <c r="E1498" s="152"/>
      <c r="F1498" s="62"/>
      <c r="G1498" s="62"/>
      <c r="I1498" s="152"/>
      <c r="K1498" s="152"/>
      <c r="L1498" s="152"/>
      <c r="M1498" s="152"/>
      <c r="N1498" s="152"/>
      <c r="O1498" s="63"/>
      <c r="P1498" s="152"/>
      <c r="Q1498" s="152"/>
      <c r="S1498" s="205"/>
      <c r="T1498" s="205"/>
      <c r="U1498" s="205"/>
      <c r="V1498" s="39"/>
      <c r="W1498" s="39"/>
      <c r="X1498" s="39"/>
      <c r="Y1498" s="39"/>
      <c r="AD1498" s="191"/>
      <c r="AE1498" s="191"/>
      <c r="AF1498" s="260"/>
      <c r="AG1498" s="191"/>
      <c r="AH1498" s="191"/>
      <c r="AI1498" s="260"/>
      <c r="AR1498" s="68"/>
      <c r="AS1498" s="68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5"/>
      <c r="BL1498" s="95"/>
      <c r="BM1498" s="95"/>
      <c r="BN1498" s="95"/>
      <c r="BO1498" s="95"/>
      <c r="BP1498" s="95"/>
      <c r="BQ1498" s="95"/>
      <c r="BR1498" s="95"/>
      <c r="BS1498" s="95"/>
      <c r="BT1498" s="95"/>
      <c r="BU1498" s="95"/>
      <c r="BV1498" s="95"/>
      <c r="BW1498" s="95"/>
      <c r="BX1498" s="95"/>
      <c r="BY1498" s="95"/>
      <c r="BZ1498" s="95"/>
      <c r="CD1498" s="95"/>
      <c r="CE1498" s="95"/>
      <c r="CF1498" s="95"/>
    </row>
    <row r="1499" spans="1:84" s="43" customFormat="1" x14ac:dyDescent="0.25">
      <c r="A1499" s="152"/>
      <c r="B1499" s="152"/>
      <c r="C1499" s="152"/>
      <c r="D1499" s="152"/>
      <c r="E1499" s="152"/>
      <c r="F1499" s="62"/>
      <c r="G1499" s="62"/>
      <c r="I1499" s="152"/>
      <c r="K1499" s="152"/>
      <c r="L1499" s="152"/>
      <c r="M1499" s="152"/>
      <c r="N1499" s="152"/>
      <c r="O1499" s="63"/>
      <c r="P1499" s="152"/>
      <c r="Q1499" s="152"/>
      <c r="S1499" s="205"/>
      <c r="T1499" s="205"/>
      <c r="U1499" s="205"/>
      <c r="V1499" s="39"/>
      <c r="W1499" s="39"/>
      <c r="X1499" s="39"/>
      <c r="Y1499" s="39"/>
      <c r="AD1499" s="191"/>
      <c r="AE1499" s="191"/>
      <c r="AF1499" s="260"/>
      <c r="AG1499" s="191"/>
      <c r="AH1499" s="191"/>
      <c r="AI1499" s="260"/>
      <c r="AR1499" s="68"/>
      <c r="AS1499" s="68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5"/>
      <c r="BL1499" s="95"/>
      <c r="BM1499" s="95"/>
      <c r="BN1499" s="95"/>
      <c r="BO1499" s="95"/>
      <c r="BP1499" s="95"/>
      <c r="BQ1499" s="95"/>
      <c r="BR1499" s="95"/>
      <c r="BS1499" s="95"/>
      <c r="BT1499" s="95"/>
      <c r="BU1499" s="95"/>
      <c r="BV1499" s="95"/>
      <c r="BW1499" s="95"/>
      <c r="BX1499" s="95"/>
      <c r="BY1499" s="95"/>
      <c r="BZ1499" s="95"/>
      <c r="CD1499" s="95"/>
      <c r="CE1499" s="95"/>
      <c r="CF1499" s="95"/>
    </row>
    <row r="1500" spans="1:84" s="43" customFormat="1" x14ac:dyDescent="0.25">
      <c r="A1500" s="152"/>
      <c r="B1500" s="152"/>
      <c r="C1500" s="152"/>
      <c r="D1500" s="152"/>
      <c r="E1500" s="152"/>
      <c r="F1500" s="62"/>
      <c r="G1500" s="62"/>
      <c r="I1500" s="152"/>
      <c r="K1500" s="152"/>
      <c r="L1500" s="152"/>
      <c r="M1500" s="152"/>
      <c r="N1500" s="152"/>
      <c r="O1500" s="63"/>
      <c r="P1500" s="152"/>
      <c r="Q1500" s="152"/>
      <c r="S1500" s="205"/>
      <c r="T1500" s="205"/>
      <c r="U1500" s="205"/>
      <c r="V1500" s="39"/>
      <c r="W1500" s="39"/>
      <c r="X1500" s="39"/>
      <c r="Y1500" s="39"/>
      <c r="AD1500" s="191"/>
      <c r="AE1500" s="191"/>
      <c r="AF1500" s="260"/>
      <c r="AG1500" s="191"/>
      <c r="AH1500" s="191"/>
      <c r="AI1500" s="260"/>
      <c r="AR1500" s="68"/>
      <c r="AS1500" s="68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5"/>
      <c r="BL1500" s="95"/>
      <c r="BM1500" s="95"/>
      <c r="BN1500" s="95"/>
      <c r="BO1500" s="95"/>
      <c r="BP1500" s="95"/>
      <c r="BQ1500" s="95"/>
      <c r="BR1500" s="95"/>
      <c r="BS1500" s="95"/>
      <c r="BT1500" s="95"/>
      <c r="BU1500" s="95"/>
      <c r="BV1500" s="95"/>
      <c r="BW1500" s="95"/>
      <c r="BX1500" s="95"/>
      <c r="BY1500" s="95"/>
      <c r="BZ1500" s="95"/>
      <c r="CD1500" s="95"/>
      <c r="CE1500" s="95"/>
      <c r="CF1500" s="95"/>
    </row>
    <row r="1501" spans="1:84" s="43" customFormat="1" x14ac:dyDescent="0.25">
      <c r="A1501" s="152"/>
      <c r="B1501" s="152"/>
      <c r="C1501" s="152"/>
      <c r="D1501" s="152"/>
      <c r="E1501" s="152"/>
      <c r="F1501" s="62"/>
      <c r="G1501" s="62"/>
      <c r="I1501" s="152"/>
      <c r="K1501" s="152"/>
      <c r="L1501" s="152"/>
      <c r="M1501" s="152"/>
      <c r="N1501" s="152"/>
      <c r="O1501" s="63"/>
      <c r="P1501" s="152"/>
      <c r="Q1501" s="152"/>
      <c r="S1501" s="205"/>
      <c r="T1501" s="205"/>
      <c r="U1501" s="205"/>
      <c r="V1501" s="39"/>
      <c r="W1501" s="39"/>
      <c r="X1501" s="39"/>
      <c r="Y1501" s="39"/>
      <c r="AD1501" s="191"/>
      <c r="AE1501" s="191"/>
      <c r="AF1501" s="260"/>
      <c r="AG1501" s="191"/>
      <c r="AH1501" s="191"/>
      <c r="AI1501" s="260"/>
      <c r="AR1501" s="68"/>
      <c r="AS1501" s="68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5"/>
      <c r="BL1501" s="95"/>
      <c r="BM1501" s="95"/>
      <c r="BN1501" s="95"/>
      <c r="BO1501" s="95"/>
      <c r="BP1501" s="95"/>
      <c r="BQ1501" s="95"/>
      <c r="BR1501" s="95"/>
      <c r="BS1501" s="95"/>
      <c r="BT1501" s="95"/>
      <c r="BU1501" s="95"/>
      <c r="BV1501" s="95"/>
      <c r="BW1501" s="95"/>
      <c r="BX1501" s="95"/>
      <c r="BY1501" s="95"/>
      <c r="BZ1501" s="95"/>
      <c r="CD1501" s="95"/>
      <c r="CE1501" s="95"/>
      <c r="CF1501" s="95"/>
    </row>
    <row r="1502" spans="1:84" s="43" customFormat="1" x14ac:dyDescent="0.25">
      <c r="A1502" s="152"/>
      <c r="B1502" s="152"/>
      <c r="C1502" s="152"/>
      <c r="D1502" s="152"/>
      <c r="E1502" s="152"/>
      <c r="F1502" s="62"/>
      <c r="G1502" s="62"/>
      <c r="I1502" s="152"/>
      <c r="K1502" s="152"/>
      <c r="L1502" s="152"/>
      <c r="M1502" s="152"/>
      <c r="N1502" s="152"/>
      <c r="O1502" s="63"/>
      <c r="P1502" s="152"/>
      <c r="Q1502" s="152"/>
      <c r="S1502" s="205"/>
      <c r="T1502" s="205"/>
      <c r="U1502" s="205"/>
      <c r="V1502" s="39"/>
      <c r="W1502" s="39"/>
      <c r="X1502" s="39"/>
      <c r="Y1502" s="39"/>
      <c r="AD1502" s="191"/>
      <c r="AE1502" s="191"/>
      <c r="AF1502" s="260"/>
      <c r="AG1502" s="191"/>
      <c r="AH1502" s="191"/>
      <c r="AI1502" s="260"/>
      <c r="AR1502" s="68"/>
      <c r="AS1502" s="68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5"/>
      <c r="BL1502" s="95"/>
      <c r="BM1502" s="95"/>
      <c r="BN1502" s="95"/>
      <c r="BO1502" s="95"/>
      <c r="BP1502" s="95"/>
      <c r="BQ1502" s="95"/>
      <c r="BR1502" s="95"/>
      <c r="BS1502" s="95"/>
      <c r="BT1502" s="95"/>
      <c r="BU1502" s="95"/>
      <c r="BV1502" s="95"/>
      <c r="BW1502" s="95"/>
      <c r="BX1502" s="95"/>
      <c r="BY1502" s="95"/>
      <c r="BZ1502" s="95"/>
      <c r="CD1502" s="95"/>
      <c r="CE1502" s="95"/>
      <c r="CF1502" s="95"/>
    </row>
    <row r="1503" spans="1:84" s="43" customFormat="1" x14ac:dyDescent="0.25">
      <c r="A1503" s="152"/>
      <c r="B1503" s="152"/>
      <c r="C1503" s="152"/>
      <c r="D1503" s="152"/>
      <c r="E1503" s="152"/>
      <c r="F1503" s="62"/>
      <c r="G1503" s="62"/>
      <c r="I1503" s="152"/>
      <c r="K1503" s="152"/>
      <c r="L1503" s="152"/>
      <c r="M1503" s="152"/>
      <c r="N1503" s="152"/>
      <c r="O1503" s="63"/>
      <c r="P1503" s="152"/>
      <c r="Q1503" s="152"/>
      <c r="S1503" s="205"/>
      <c r="T1503" s="205"/>
      <c r="U1503" s="205"/>
      <c r="V1503" s="39"/>
      <c r="W1503" s="39"/>
      <c r="X1503" s="39"/>
      <c r="Y1503" s="39"/>
      <c r="AD1503" s="191"/>
      <c r="AE1503" s="191"/>
      <c r="AF1503" s="260"/>
      <c r="AG1503" s="191"/>
      <c r="AH1503" s="191"/>
      <c r="AI1503" s="260"/>
      <c r="AR1503" s="68"/>
      <c r="AS1503" s="68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5"/>
      <c r="BL1503" s="95"/>
      <c r="BM1503" s="95"/>
      <c r="BN1503" s="95"/>
      <c r="BO1503" s="95"/>
      <c r="BP1503" s="95"/>
      <c r="BQ1503" s="95"/>
      <c r="BR1503" s="95"/>
      <c r="BS1503" s="95"/>
      <c r="BT1503" s="95"/>
      <c r="BU1503" s="95"/>
      <c r="BV1503" s="95"/>
      <c r="BW1503" s="95"/>
      <c r="BX1503" s="95"/>
      <c r="BY1503" s="95"/>
      <c r="BZ1503" s="95"/>
      <c r="CD1503" s="95"/>
      <c r="CE1503" s="95"/>
      <c r="CF1503" s="95"/>
    </row>
    <row r="1504" spans="1:84" s="43" customFormat="1" x14ac:dyDescent="0.25">
      <c r="A1504" s="152"/>
      <c r="B1504" s="152"/>
      <c r="C1504" s="152"/>
      <c r="D1504" s="152"/>
      <c r="E1504" s="152"/>
      <c r="F1504" s="62"/>
      <c r="G1504" s="62"/>
      <c r="I1504" s="152"/>
      <c r="K1504" s="152"/>
      <c r="L1504" s="152"/>
      <c r="M1504" s="152"/>
      <c r="N1504" s="152"/>
      <c r="O1504" s="63"/>
      <c r="P1504" s="152"/>
      <c r="Q1504" s="152"/>
      <c r="S1504" s="205"/>
      <c r="T1504" s="205"/>
      <c r="U1504" s="205"/>
      <c r="V1504" s="39"/>
      <c r="W1504" s="39"/>
      <c r="X1504" s="39"/>
      <c r="Y1504" s="39"/>
      <c r="AD1504" s="191"/>
      <c r="AE1504" s="191"/>
      <c r="AF1504" s="260"/>
      <c r="AG1504" s="191"/>
      <c r="AH1504" s="191"/>
      <c r="AI1504" s="260"/>
      <c r="AR1504" s="68"/>
      <c r="AS1504" s="68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5"/>
      <c r="BL1504" s="95"/>
      <c r="BM1504" s="95"/>
      <c r="BN1504" s="95"/>
      <c r="BO1504" s="95"/>
      <c r="BP1504" s="95"/>
      <c r="BQ1504" s="95"/>
      <c r="BR1504" s="95"/>
      <c r="BS1504" s="95"/>
      <c r="BT1504" s="95"/>
      <c r="BU1504" s="95"/>
      <c r="BV1504" s="95"/>
      <c r="BW1504" s="95"/>
      <c r="BX1504" s="95"/>
      <c r="BY1504" s="95"/>
      <c r="BZ1504" s="95"/>
      <c r="CD1504" s="95"/>
      <c r="CE1504" s="95"/>
      <c r="CF1504" s="95"/>
    </row>
    <row r="1505" spans="1:84" s="43" customFormat="1" x14ac:dyDescent="0.25">
      <c r="A1505" s="152"/>
      <c r="B1505" s="152"/>
      <c r="C1505" s="152"/>
      <c r="D1505" s="152"/>
      <c r="E1505" s="152"/>
      <c r="F1505" s="62"/>
      <c r="G1505" s="62"/>
      <c r="I1505" s="152"/>
      <c r="K1505" s="152"/>
      <c r="L1505" s="152"/>
      <c r="M1505" s="152"/>
      <c r="N1505" s="152"/>
      <c r="O1505" s="63"/>
      <c r="P1505" s="152"/>
      <c r="Q1505" s="152"/>
      <c r="S1505" s="205"/>
      <c r="T1505" s="205"/>
      <c r="U1505" s="205"/>
      <c r="V1505" s="39"/>
      <c r="W1505" s="39"/>
      <c r="X1505" s="39"/>
      <c r="Y1505" s="39"/>
      <c r="AD1505" s="191"/>
      <c r="AE1505" s="191"/>
      <c r="AF1505" s="260"/>
      <c r="AG1505" s="191"/>
      <c r="AH1505" s="191"/>
      <c r="AI1505" s="260"/>
      <c r="AR1505" s="68"/>
      <c r="AS1505" s="68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5"/>
      <c r="BL1505" s="95"/>
      <c r="BM1505" s="95"/>
      <c r="BN1505" s="95"/>
      <c r="BO1505" s="95"/>
      <c r="BP1505" s="95"/>
      <c r="BQ1505" s="95"/>
      <c r="BR1505" s="95"/>
      <c r="BS1505" s="95"/>
      <c r="BT1505" s="95"/>
      <c r="BU1505" s="95"/>
      <c r="BV1505" s="95"/>
      <c r="BW1505" s="95"/>
      <c r="BX1505" s="95"/>
      <c r="BY1505" s="95"/>
      <c r="BZ1505" s="95"/>
      <c r="CD1505" s="95"/>
      <c r="CE1505" s="95"/>
      <c r="CF1505" s="95"/>
    </row>
    <row r="1506" spans="1:84" s="43" customFormat="1" x14ac:dyDescent="0.25">
      <c r="A1506" s="152"/>
      <c r="B1506" s="152"/>
      <c r="C1506" s="152"/>
      <c r="D1506" s="152"/>
      <c r="E1506" s="152"/>
      <c r="F1506" s="62"/>
      <c r="G1506" s="62"/>
      <c r="I1506" s="152"/>
      <c r="K1506" s="152"/>
      <c r="L1506" s="152"/>
      <c r="M1506" s="152"/>
      <c r="N1506" s="152"/>
      <c r="O1506" s="63"/>
      <c r="P1506" s="152"/>
      <c r="Q1506" s="152"/>
      <c r="S1506" s="205"/>
      <c r="T1506" s="205"/>
      <c r="U1506" s="205"/>
      <c r="V1506" s="39"/>
      <c r="W1506" s="39"/>
      <c r="X1506" s="39"/>
      <c r="Y1506" s="39"/>
      <c r="AD1506" s="191"/>
      <c r="AE1506" s="191"/>
      <c r="AF1506" s="260"/>
      <c r="AG1506" s="191"/>
      <c r="AH1506" s="191"/>
      <c r="AI1506" s="260"/>
      <c r="AR1506" s="68"/>
      <c r="AS1506" s="68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5"/>
      <c r="BL1506" s="95"/>
      <c r="BM1506" s="95"/>
      <c r="BN1506" s="95"/>
      <c r="BO1506" s="95"/>
      <c r="BP1506" s="95"/>
      <c r="BQ1506" s="95"/>
      <c r="BR1506" s="95"/>
      <c r="BS1506" s="95"/>
      <c r="BT1506" s="95"/>
      <c r="BU1506" s="95"/>
      <c r="BV1506" s="95"/>
      <c r="BW1506" s="95"/>
      <c r="BX1506" s="95"/>
      <c r="BY1506" s="95"/>
      <c r="BZ1506" s="95"/>
      <c r="CD1506" s="95"/>
      <c r="CE1506" s="95"/>
      <c r="CF1506" s="95"/>
    </row>
    <row r="1507" spans="1:84" s="43" customFormat="1" x14ac:dyDescent="0.25">
      <c r="A1507" s="152"/>
      <c r="B1507" s="152"/>
      <c r="C1507" s="152"/>
      <c r="D1507" s="152"/>
      <c r="E1507" s="152"/>
      <c r="F1507" s="62"/>
      <c r="G1507" s="62"/>
      <c r="I1507" s="152"/>
      <c r="K1507" s="152"/>
      <c r="L1507" s="152"/>
      <c r="M1507" s="152"/>
      <c r="N1507" s="152"/>
      <c r="O1507" s="63"/>
      <c r="P1507" s="152"/>
      <c r="Q1507" s="152"/>
      <c r="S1507" s="205"/>
      <c r="T1507" s="205"/>
      <c r="U1507" s="205"/>
      <c r="V1507" s="39"/>
      <c r="W1507" s="39"/>
      <c r="X1507" s="39"/>
      <c r="Y1507" s="39"/>
      <c r="AD1507" s="191"/>
      <c r="AE1507" s="191"/>
      <c r="AF1507" s="260"/>
      <c r="AG1507" s="191"/>
      <c r="AH1507" s="191"/>
      <c r="AI1507" s="260"/>
      <c r="AR1507" s="68"/>
      <c r="AS1507" s="68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5"/>
      <c r="BL1507" s="95"/>
      <c r="BM1507" s="95"/>
      <c r="BN1507" s="95"/>
      <c r="BO1507" s="95"/>
      <c r="BP1507" s="95"/>
      <c r="BQ1507" s="95"/>
      <c r="BR1507" s="95"/>
      <c r="BS1507" s="95"/>
      <c r="BT1507" s="95"/>
      <c r="BU1507" s="95"/>
      <c r="BV1507" s="95"/>
      <c r="BW1507" s="95"/>
      <c r="BX1507" s="95"/>
      <c r="BY1507" s="95"/>
      <c r="BZ1507" s="95"/>
      <c r="CD1507" s="95"/>
      <c r="CE1507" s="95"/>
      <c r="CF1507" s="95"/>
    </row>
    <row r="1508" spans="1:84" s="43" customFormat="1" x14ac:dyDescent="0.25">
      <c r="A1508" s="152"/>
      <c r="B1508" s="152"/>
      <c r="C1508" s="152"/>
      <c r="D1508" s="152"/>
      <c r="E1508" s="152"/>
      <c r="F1508" s="62"/>
      <c r="G1508" s="62"/>
      <c r="I1508" s="152"/>
      <c r="K1508" s="152"/>
      <c r="L1508" s="152"/>
      <c r="M1508" s="152"/>
      <c r="N1508" s="152"/>
      <c r="O1508" s="63"/>
      <c r="P1508" s="152"/>
      <c r="Q1508" s="152"/>
      <c r="S1508" s="205"/>
      <c r="T1508" s="205"/>
      <c r="U1508" s="205"/>
      <c r="V1508" s="39"/>
      <c r="W1508" s="39"/>
      <c r="X1508" s="39"/>
      <c r="Y1508" s="39"/>
      <c r="AD1508" s="191"/>
      <c r="AE1508" s="191"/>
      <c r="AF1508" s="260"/>
      <c r="AG1508" s="191"/>
      <c r="AH1508" s="191"/>
      <c r="AI1508" s="260"/>
      <c r="AR1508" s="68"/>
      <c r="AS1508" s="68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5"/>
      <c r="BL1508" s="95"/>
      <c r="BM1508" s="95"/>
      <c r="BN1508" s="95"/>
      <c r="BO1508" s="95"/>
      <c r="BP1508" s="95"/>
      <c r="BQ1508" s="95"/>
      <c r="BR1508" s="95"/>
      <c r="BS1508" s="95"/>
      <c r="BT1508" s="95"/>
      <c r="BU1508" s="95"/>
      <c r="BV1508" s="95"/>
      <c r="BW1508" s="95"/>
      <c r="BX1508" s="95"/>
      <c r="BY1508" s="95"/>
      <c r="BZ1508" s="95"/>
      <c r="CD1508" s="95"/>
      <c r="CE1508" s="95"/>
      <c r="CF1508" s="95"/>
    </row>
    <row r="1509" spans="1:84" s="43" customFormat="1" x14ac:dyDescent="0.25">
      <c r="A1509" s="152"/>
      <c r="B1509" s="152"/>
      <c r="C1509" s="152"/>
      <c r="D1509" s="152"/>
      <c r="E1509" s="152"/>
      <c r="F1509" s="62"/>
      <c r="G1509" s="62"/>
      <c r="I1509" s="152"/>
      <c r="K1509" s="152"/>
      <c r="L1509" s="152"/>
      <c r="M1509" s="152"/>
      <c r="N1509" s="152"/>
      <c r="O1509" s="63"/>
      <c r="P1509" s="152"/>
      <c r="Q1509" s="152"/>
      <c r="S1509" s="205"/>
      <c r="T1509" s="205"/>
      <c r="U1509" s="205"/>
      <c r="V1509" s="39"/>
      <c r="W1509" s="39"/>
      <c r="X1509" s="39"/>
      <c r="Y1509" s="39"/>
      <c r="AD1509" s="191"/>
      <c r="AE1509" s="191"/>
      <c r="AF1509" s="260"/>
      <c r="AG1509" s="191"/>
      <c r="AH1509" s="191"/>
      <c r="AI1509" s="260"/>
      <c r="AR1509" s="68"/>
      <c r="AS1509" s="68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5"/>
      <c r="BL1509" s="95"/>
      <c r="BM1509" s="95"/>
      <c r="BN1509" s="95"/>
      <c r="BO1509" s="95"/>
      <c r="BP1509" s="95"/>
      <c r="BQ1509" s="95"/>
      <c r="BR1509" s="95"/>
      <c r="BS1509" s="95"/>
      <c r="BT1509" s="95"/>
      <c r="BU1509" s="95"/>
      <c r="BV1509" s="95"/>
      <c r="BW1509" s="95"/>
      <c r="BX1509" s="95"/>
      <c r="BY1509" s="95"/>
      <c r="BZ1509" s="95"/>
      <c r="CD1509" s="95"/>
      <c r="CE1509" s="95"/>
      <c r="CF1509" s="95"/>
    </row>
    <row r="1510" spans="1:84" s="43" customFormat="1" x14ac:dyDescent="0.25">
      <c r="A1510" s="152"/>
      <c r="B1510" s="152"/>
      <c r="C1510" s="152"/>
      <c r="D1510" s="152"/>
      <c r="E1510" s="152"/>
      <c r="F1510" s="62"/>
      <c r="G1510" s="62"/>
      <c r="I1510" s="152"/>
      <c r="K1510" s="152"/>
      <c r="L1510" s="152"/>
      <c r="M1510" s="152"/>
      <c r="N1510" s="152"/>
      <c r="O1510" s="63"/>
      <c r="P1510" s="152"/>
      <c r="Q1510" s="152"/>
      <c r="S1510" s="205"/>
      <c r="T1510" s="205"/>
      <c r="U1510" s="205"/>
      <c r="V1510" s="39"/>
      <c r="W1510" s="39"/>
      <c r="X1510" s="39"/>
      <c r="Y1510" s="39"/>
      <c r="AD1510" s="191"/>
      <c r="AE1510" s="191"/>
      <c r="AF1510" s="260"/>
      <c r="AG1510" s="191"/>
      <c r="AH1510" s="191"/>
      <c r="AI1510" s="260"/>
      <c r="AR1510" s="68"/>
      <c r="AS1510" s="68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5"/>
      <c r="BL1510" s="95"/>
      <c r="BM1510" s="95"/>
      <c r="BN1510" s="95"/>
      <c r="BO1510" s="95"/>
      <c r="BP1510" s="95"/>
      <c r="BQ1510" s="95"/>
      <c r="BR1510" s="95"/>
      <c r="BS1510" s="95"/>
      <c r="BT1510" s="95"/>
      <c r="BU1510" s="95"/>
      <c r="BV1510" s="95"/>
      <c r="BW1510" s="95"/>
      <c r="BX1510" s="95"/>
      <c r="BY1510" s="95"/>
      <c r="BZ1510" s="95"/>
      <c r="CD1510" s="95"/>
      <c r="CE1510" s="95"/>
      <c r="CF1510" s="95"/>
    </row>
    <row r="1511" spans="1:84" s="43" customFormat="1" x14ac:dyDescent="0.25">
      <c r="A1511" s="152"/>
      <c r="B1511" s="152"/>
      <c r="C1511" s="152"/>
      <c r="D1511" s="152"/>
      <c r="E1511" s="152"/>
      <c r="F1511" s="62"/>
      <c r="G1511" s="62"/>
      <c r="I1511" s="152"/>
      <c r="K1511" s="152"/>
      <c r="L1511" s="152"/>
      <c r="M1511" s="152"/>
      <c r="N1511" s="152"/>
      <c r="O1511" s="63"/>
      <c r="P1511" s="152"/>
      <c r="Q1511" s="152"/>
      <c r="S1511" s="205"/>
      <c r="T1511" s="205"/>
      <c r="U1511" s="205"/>
      <c r="V1511" s="39"/>
      <c r="W1511" s="39"/>
      <c r="X1511" s="39"/>
      <c r="Y1511" s="39"/>
      <c r="AD1511" s="191"/>
      <c r="AE1511" s="191"/>
      <c r="AF1511" s="260"/>
      <c r="AG1511" s="191"/>
      <c r="AH1511" s="191"/>
      <c r="AI1511" s="260"/>
      <c r="AR1511" s="68"/>
      <c r="AS1511" s="68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5"/>
      <c r="BL1511" s="95"/>
      <c r="BM1511" s="95"/>
      <c r="BN1511" s="95"/>
      <c r="BO1511" s="95"/>
      <c r="BP1511" s="95"/>
      <c r="BQ1511" s="95"/>
      <c r="BR1511" s="95"/>
      <c r="BS1511" s="95"/>
      <c r="BT1511" s="95"/>
      <c r="BU1511" s="95"/>
      <c r="BV1511" s="95"/>
      <c r="BW1511" s="95"/>
      <c r="BX1511" s="95"/>
      <c r="BY1511" s="95"/>
      <c r="BZ1511" s="95"/>
      <c r="CD1511" s="95"/>
      <c r="CE1511" s="95"/>
      <c r="CF1511" s="95"/>
    </row>
    <row r="1512" spans="1:84" s="43" customFormat="1" x14ac:dyDescent="0.25">
      <c r="A1512" s="152"/>
      <c r="B1512" s="152"/>
      <c r="C1512" s="152"/>
      <c r="D1512" s="152"/>
      <c r="E1512" s="152"/>
      <c r="F1512" s="62"/>
      <c r="G1512" s="62"/>
      <c r="I1512" s="152"/>
      <c r="K1512" s="152"/>
      <c r="L1512" s="152"/>
      <c r="M1512" s="152"/>
      <c r="N1512" s="152"/>
      <c r="O1512" s="63"/>
      <c r="P1512" s="152"/>
      <c r="Q1512" s="152"/>
      <c r="S1512" s="205"/>
      <c r="T1512" s="205"/>
      <c r="U1512" s="205"/>
      <c r="V1512" s="39"/>
      <c r="W1512" s="39"/>
      <c r="X1512" s="39"/>
      <c r="Y1512" s="39"/>
      <c r="AD1512" s="191"/>
      <c r="AE1512" s="191"/>
      <c r="AF1512" s="260"/>
      <c r="AG1512" s="191"/>
      <c r="AH1512" s="191"/>
      <c r="AI1512" s="260"/>
      <c r="AR1512" s="68"/>
      <c r="AS1512" s="68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5"/>
      <c r="BL1512" s="95"/>
      <c r="BM1512" s="95"/>
      <c r="BN1512" s="95"/>
      <c r="BO1512" s="95"/>
      <c r="BP1512" s="95"/>
      <c r="BQ1512" s="95"/>
      <c r="BR1512" s="95"/>
      <c r="BS1512" s="95"/>
      <c r="BT1512" s="95"/>
      <c r="BU1512" s="95"/>
      <c r="BV1512" s="95"/>
      <c r="BW1512" s="95"/>
      <c r="BX1512" s="95"/>
      <c r="BY1512" s="95"/>
      <c r="BZ1512" s="95"/>
      <c r="CD1512" s="95"/>
      <c r="CE1512" s="95"/>
      <c r="CF1512" s="95"/>
    </row>
    <row r="1513" spans="1:84" s="43" customFormat="1" x14ac:dyDescent="0.25">
      <c r="A1513" s="152"/>
      <c r="B1513" s="152"/>
      <c r="C1513" s="152"/>
      <c r="D1513" s="152"/>
      <c r="E1513" s="152"/>
      <c r="F1513" s="62"/>
      <c r="G1513" s="62"/>
      <c r="I1513" s="152"/>
      <c r="K1513" s="152"/>
      <c r="L1513" s="152"/>
      <c r="M1513" s="152"/>
      <c r="N1513" s="152"/>
      <c r="O1513" s="63"/>
      <c r="P1513" s="152"/>
      <c r="Q1513" s="152"/>
      <c r="S1513" s="205"/>
      <c r="T1513" s="205"/>
      <c r="U1513" s="205"/>
      <c r="V1513" s="39"/>
      <c r="W1513" s="39"/>
      <c r="X1513" s="39"/>
      <c r="Y1513" s="39"/>
      <c r="AD1513" s="191"/>
      <c r="AE1513" s="191"/>
      <c r="AF1513" s="260"/>
      <c r="AG1513" s="191"/>
      <c r="AH1513" s="191"/>
      <c r="AI1513" s="260"/>
      <c r="AR1513" s="68"/>
      <c r="AS1513" s="68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5"/>
      <c r="BL1513" s="95"/>
      <c r="BM1513" s="95"/>
      <c r="BN1513" s="95"/>
      <c r="BO1513" s="95"/>
      <c r="BP1513" s="95"/>
      <c r="BQ1513" s="95"/>
      <c r="BR1513" s="95"/>
      <c r="BS1513" s="95"/>
      <c r="BT1513" s="95"/>
      <c r="BU1513" s="95"/>
      <c r="BV1513" s="95"/>
      <c r="BW1513" s="95"/>
      <c r="BX1513" s="95"/>
      <c r="BY1513" s="95"/>
      <c r="BZ1513" s="95"/>
      <c r="CD1513" s="95"/>
      <c r="CE1513" s="95"/>
      <c r="CF1513" s="95"/>
    </row>
    <row r="1514" spans="1:84" s="43" customFormat="1" x14ac:dyDescent="0.25">
      <c r="A1514" s="152"/>
      <c r="B1514" s="152"/>
      <c r="C1514" s="152"/>
      <c r="D1514" s="152"/>
      <c r="E1514" s="152"/>
      <c r="F1514" s="62"/>
      <c r="G1514" s="62"/>
      <c r="I1514" s="152"/>
      <c r="K1514" s="152"/>
      <c r="L1514" s="152"/>
      <c r="M1514" s="152"/>
      <c r="N1514" s="152"/>
      <c r="O1514" s="63"/>
      <c r="P1514" s="152"/>
      <c r="Q1514" s="152"/>
      <c r="S1514" s="205"/>
      <c r="T1514" s="205"/>
      <c r="U1514" s="205"/>
      <c r="V1514" s="39"/>
      <c r="W1514" s="39"/>
      <c r="X1514" s="39"/>
      <c r="Y1514" s="39"/>
      <c r="AD1514" s="191"/>
      <c r="AE1514" s="191"/>
      <c r="AF1514" s="260"/>
      <c r="AG1514" s="191"/>
      <c r="AH1514" s="191"/>
      <c r="AI1514" s="260"/>
      <c r="AR1514" s="68"/>
      <c r="AS1514" s="68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5"/>
      <c r="BL1514" s="95"/>
      <c r="BM1514" s="95"/>
      <c r="BN1514" s="95"/>
      <c r="BO1514" s="95"/>
      <c r="BP1514" s="95"/>
      <c r="BQ1514" s="95"/>
      <c r="BR1514" s="95"/>
      <c r="BS1514" s="95"/>
      <c r="BT1514" s="95"/>
      <c r="BU1514" s="95"/>
      <c r="BV1514" s="95"/>
      <c r="BW1514" s="95"/>
      <c r="BX1514" s="95"/>
      <c r="BY1514" s="95"/>
      <c r="BZ1514" s="95"/>
      <c r="CD1514" s="95"/>
      <c r="CE1514" s="95"/>
      <c r="CF1514" s="95"/>
    </row>
    <row r="1515" spans="1:84" s="43" customFormat="1" x14ac:dyDescent="0.25">
      <c r="A1515" s="152"/>
      <c r="B1515" s="152"/>
      <c r="C1515" s="152"/>
      <c r="D1515" s="152"/>
      <c r="E1515" s="152"/>
      <c r="F1515" s="62"/>
      <c r="G1515" s="62"/>
      <c r="I1515" s="152"/>
      <c r="K1515" s="152"/>
      <c r="L1515" s="152"/>
      <c r="M1515" s="152"/>
      <c r="N1515" s="152"/>
      <c r="O1515" s="63"/>
      <c r="P1515" s="152"/>
      <c r="Q1515" s="152"/>
      <c r="S1515" s="205"/>
      <c r="T1515" s="205"/>
      <c r="U1515" s="205"/>
      <c r="V1515" s="39"/>
      <c r="W1515" s="39"/>
      <c r="X1515" s="39"/>
      <c r="Y1515" s="39"/>
      <c r="AD1515" s="191"/>
      <c r="AE1515" s="191"/>
      <c r="AF1515" s="260"/>
      <c r="AG1515" s="191"/>
      <c r="AH1515" s="191"/>
      <c r="AI1515" s="260"/>
      <c r="AR1515" s="68"/>
      <c r="AS1515" s="68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5"/>
      <c r="BL1515" s="95"/>
      <c r="BM1515" s="95"/>
      <c r="BN1515" s="95"/>
      <c r="BO1515" s="95"/>
      <c r="BP1515" s="95"/>
      <c r="BQ1515" s="95"/>
      <c r="BR1515" s="95"/>
      <c r="BS1515" s="95"/>
      <c r="BT1515" s="95"/>
      <c r="BU1515" s="95"/>
      <c r="BV1515" s="95"/>
      <c r="BW1515" s="95"/>
      <c r="BX1515" s="95"/>
      <c r="BY1515" s="95"/>
      <c r="BZ1515" s="95"/>
      <c r="CD1515" s="95"/>
      <c r="CE1515" s="95"/>
      <c r="CF1515" s="95"/>
    </row>
    <row r="1516" spans="1:84" s="43" customFormat="1" x14ac:dyDescent="0.25">
      <c r="A1516" s="152"/>
      <c r="B1516" s="152"/>
      <c r="C1516" s="152"/>
      <c r="D1516" s="152"/>
      <c r="E1516" s="152"/>
      <c r="F1516" s="62"/>
      <c r="G1516" s="62"/>
      <c r="I1516" s="152"/>
      <c r="K1516" s="152"/>
      <c r="L1516" s="152"/>
      <c r="M1516" s="152"/>
      <c r="N1516" s="152"/>
      <c r="O1516" s="63"/>
      <c r="P1516" s="152"/>
      <c r="Q1516" s="152"/>
      <c r="S1516" s="205"/>
      <c r="T1516" s="205"/>
      <c r="U1516" s="205"/>
      <c r="V1516" s="39"/>
      <c r="W1516" s="39"/>
      <c r="X1516" s="39"/>
      <c r="Y1516" s="39"/>
      <c r="AD1516" s="191"/>
      <c r="AE1516" s="191"/>
      <c r="AF1516" s="260"/>
      <c r="AG1516" s="191"/>
      <c r="AH1516" s="191"/>
      <c r="AI1516" s="260"/>
      <c r="AR1516" s="68"/>
      <c r="AS1516" s="68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5"/>
      <c r="BL1516" s="95"/>
      <c r="BM1516" s="95"/>
      <c r="BN1516" s="95"/>
      <c r="BO1516" s="95"/>
      <c r="BP1516" s="95"/>
      <c r="BQ1516" s="95"/>
      <c r="BR1516" s="95"/>
      <c r="BS1516" s="95"/>
      <c r="BT1516" s="95"/>
      <c r="BU1516" s="95"/>
      <c r="BV1516" s="95"/>
      <c r="BW1516" s="95"/>
      <c r="BX1516" s="95"/>
      <c r="BY1516" s="95"/>
      <c r="BZ1516" s="95"/>
      <c r="CD1516" s="95"/>
      <c r="CE1516" s="95"/>
      <c r="CF1516" s="95"/>
    </row>
    <row r="1517" spans="1:84" s="43" customFormat="1" x14ac:dyDescent="0.25">
      <c r="A1517" s="152"/>
      <c r="B1517" s="152"/>
      <c r="C1517" s="152"/>
      <c r="D1517" s="152"/>
      <c r="E1517" s="152"/>
      <c r="F1517" s="62"/>
      <c r="G1517" s="62"/>
      <c r="I1517" s="152"/>
      <c r="K1517" s="152"/>
      <c r="L1517" s="152"/>
      <c r="M1517" s="152"/>
      <c r="N1517" s="152"/>
      <c r="O1517" s="63"/>
      <c r="P1517" s="152"/>
      <c r="Q1517" s="152"/>
      <c r="S1517" s="205"/>
      <c r="T1517" s="205"/>
      <c r="U1517" s="205"/>
      <c r="V1517" s="39"/>
      <c r="W1517" s="39"/>
      <c r="X1517" s="39"/>
      <c r="Y1517" s="39"/>
      <c r="AD1517" s="191"/>
      <c r="AE1517" s="191"/>
      <c r="AF1517" s="260"/>
      <c r="AG1517" s="191"/>
      <c r="AH1517" s="191"/>
      <c r="AI1517" s="260"/>
      <c r="AR1517" s="68"/>
      <c r="AS1517" s="68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5"/>
      <c r="BL1517" s="95"/>
      <c r="BM1517" s="95"/>
      <c r="BN1517" s="95"/>
      <c r="BO1517" s="95"/>
      <c r="BP1517" s="95"/>
      <c r="BQ1517" s="95"/>
      <c r="BR1517" s="95"/>
      <c r="BS1517" s="95"/>
      <c r="BT1517" s="95"/>
      <c r="BU1517" s="95"/>
      <c r="BV1517" s="95"/>
      <c r="BW1517" s="95"/>
      <c r="BX1517" s="95"/>
      <c r="BY1517" s="95"/>
      <c r="BZ1517" s="95"/>
      <c r="CD1517" s="95"/>
      <c r="CE1517" s="95"/>
      <c r="CF1517" s="95"/>
    </row>
    <row r="1518" spans="1:84" s="43" customFormat="1" x14ac:dyDescent="0.25">
      <c r="A1518" s="152"/>
      <c r="B1518" s="152"/>
      <c r="C1518" s="152"/>
      <c r="D1518" s="152"/>
      <c r="E1518" s="152"/>
      <c r="F1518" s="62"/>
      <c r="G1518" s="62"/>
      <c r="I1518" s="152"/>
      <c r="K1518" s="152"/>
      <c r="L1518" s="152"/>
      <c r="M1518" s="152"/>
      <c r="N1518" s="152"/>
      <c r="O1518" s="63"/>
      <c r="P1518" s="152"/>
      <c r="Q1518" s="152"/>
      <c r="S1518" s="205"/>
      <c r="T1518" s="205"/>
      <c r="U1518" s="205"/>
      <c r="V1518" s="39"/>
      <c r="W1518" s="39"/>
      <c r="X1518" s="39"/>
      <c r="Y1518" s="39"/>
      <c r="AD1518" s="191"/>
      <c r="AE1518" s="191"/>
      <c r="AF1518" s="260"/>
      <c r="AG1518" s="191"/>
      <c r="AH1518" s="191"/>
      <c r="AI1518" s="260"/>
      <c r="AR1518" s="68"/>
      <c r="AS1518" s="68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5"/>
      <c r="BL1518" s="95"/>
      <c r="BM1518" s="95"/>
      <c r="BN1518" s="95"/>
      <c r="BO1518" s="95"/>
      <c r="BP1518" s="95"/>
      <c r="BQ1518" s="95"/>
      <c r="BR1518" s="95"/>
      <c r="BS1518" s="95"/>
      <c r="BT1518" s="95"/>
      <c r="BU1518" s="95"/>
      <c r="BV1518" s="95"/>
      <c r="BW1518" s="95"/>
      <c r="BX1518" s="95"/>
      <c r="BY1518" s="95"/>
      <c r="BZ1518" s="95"/>
      <c r="CD1518" s="95"/>
      <c r="CE1518" s="95"/>
      <c r="CF1518" s="95"/>
    </row>
    <row r="1519" spans="1:84" s="43" customFormat="1" x14ac:dyDescent="0.25">
      <c r="A1519" s="152"/>
      <c r="B1519" s="152"/>
      <c r="C1519" s="152"/>
      <c r="D1519" s="152"/>
      <c r="E1519" s="152"/>
      <c r="F1519" s="62"/>
      <c r="G1519" s="62"/>
      <c r="I1519" s="152"/>
      <c r="K1519" s="152"/>
      <c r="L1519" s="152"/>
      <c r="M1519" s="152"/>
      <c r="N1519" s="152"/>
      <c r="O1519" s="63"/>
      <c r="P1519" s="152"/>
      <c r="Q1519" s="152"/>
      <c r="S1519" s="205"/>
      <c r="T1519" s="205"/>
      <c r="U1519" s="205"/>
      <c r="V1519" s="39"/>
      <c r="W1519" s="39"/>
      <c r="X1519" s="39"/>
      <c r="Y1519" s="39"/>
      <c r="AD1519" s="191"/>
      <c r="AE1519" s="191"/>
      <c r="AF1519" s="260"/>
      <c r="AG1519" s="191"/>
      <c r="AH1519" s="191"/>
      <c r="AI1519" s="260"/>
      <c r="AR1519" s="68"/>
      <c r="AS1519" s="68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5"/>
      <c r="BL1519" s="95"/>
      <c r="BM1519" s="95"/>
      <c r="BN1519" s="95"/>
      <c r="BO1519" s="95"/>
      <c r="BP1519" s="95"/>
      <c r="BQ1519" s="95"/>
      <c r="BR1519" s="95"/>
      <c r="BS1519" s="95"/>
      <c r="BT1519" s="95"/>
      <c r="BU1519" s="95"/>
      <c r="BV1519" s="95"/>
      <c r="BW1519" s="95"/>
      <c r="BX1519" s="95"/>
      <c r="BY1519" s="95"/>
      <c r="BZ1519" s="95"/>
      <c r="CD1519" s="95"/>
      <c r="CE1519" s="95"/>
      <c r="CF1519" s="95"/>
    </row>
    <row r="1520" spans="1:84" s="43" customFormat="1" x14ac:dyDescent="0.25">
      <c r="A1520" s="152"/>
      <c r="B1520" s="152"/>
      <c r="C1520" s="152"/>
      <c r="D1520" s="152"/>
      <c r="E1520" s="152"/>
      <c r="F1520" s="62"/>
      <c r="G1520" s="62"/>
      <c r="I1520" s="152"/>
      <c r="K1520" s="152"/>
      <c r="L1520" s="152"/>
      <c r="M1520" s="152"/>
      <c r="N1520" s="152"/>
      <c r="O1520" s="63"/>
      <c r="P1520" s="152"/>
      <c r="Q1520" s="152"/>
      <c r="S1520" s="205"/>
      <c r="T1520" s="205"/>
      <c r="U1520" s="205"/>
      <c r="V1520" s="39"/>
      <c r="W1520" s="39"/>
      <c r="X1520" s="39"/>
      <c r="Y1520" s="39"/>
      <c r="AD1520" s="191"/>
      <c r="AE1520" s="191"/>
      <c r="AF1520" s="260"/>
      <c r="AG1520" s="191"/>
      <c r="AH1520" s="191"/>
      <c r="AI1520" s="260"/>
      <c r="AR1520" s="68"/>
      <c r="AS1520" s="68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5"/>
      <c r="BL1520" s="95"/>
      <c r="BM1520" s="95"/>
      <c r="BN1520" s="95"/>
      <c r="BO1520" s="95"/>
      <c r="BP1520" s="95"/>
      <c r="BQ1520" s="95"/>
      <c r="BR1520" s="95"/>
      <c r="BS1520" s="95"/>
      <c r="BT1520" s="95"/>
      <c r="BU1520" s="95"/>
      <c r="BV1520" s="95"/>
      <c r="BW1520" s="95"/>
      <c r="BX1520" s="95"/>
      <c r="BY1520" s="95"/>
      <c r="BZ1520" s="95"/>
      <c r="CD1520" s="95"/>
      <c r="CE1520" s="95"/>
      <c r="CF1520" s="95"/>
    </row>
    <row r="1521" spans="1:84" s="43" customFormat="1" x14ac:dyDescent="0.25">
      <c r="A1521" s="152"/>
      <c r="B1521" s="152"/>
      <c r="C1521" s="152"/>
      <c r="D1521" s="152"/>
      <c r="E1521" s="152"/>
      <c r="F1521" s="62"/>
      <c r="G1521" s="62"/>
      <c r="I1521" s="152"/>
      <c r="K1521" s="152"/>
      <c r="L1521" s="152"/>
      <c r="M1521" s="152"/>
      <c r="N1521" s="152"/>
      <c r="O1521" s="63"/>
      <c r="P1521" s="152"/>
      <c r="Q1521" s="152"/>
      <c r="S1521" s="205"/>
      <c r="T1521" s="205"/>
      <c r="U1521" s="205"/>
      <c r="V1521" s="39"/>
      <c r="W1521" s="39"/>
      <c r="X1521" s="39"/>
      <c r="Y1521" s="39"/>
      <c r="AD1521" s="191"/>
      <c r="AE1521" s="191"/>
      <c r="AF1521" s="260"/>
      <c r="AG1521" s="191"/>
      <c r="AH1521" s="191"/>
      <c r="AI1521" s="260"/>
      <c r="AR1521" s="68"/>
      <c r="AS1521" s="68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5"/>
      <c r="BL1521" s="95"/>
      <c r="BM1521" s="95"/>
      <c r="BN1521" s="95"/>
      <c r="BO1521" s="95"/>
      <c r="BP1521" s="95"/>
      <c r="BQ1521" s="95"/>
      <c r="BR1521" s="95"/>
      <c r="BS1521" s="95"/>
      <c r="BT1521" s="95"/>
      <c r="BU1521" s="95"/>
      <c r="BV1521" s="95"/>
      <c r="BW1521" s="95"/>
      <c r="BX1521" s="95"/>
      <c r="BY1521" s="95"/>
      <c r="BZ1521" s="95"/>
      <c r="CD1521" s="95"/>
      <c r="CE1521" s="95"/>
      <c r="CF1521" s="95"/>
    </row>
    <row r="1522" spans="1:84" s="43" customFormat="1" x14ac:dyDescent="0.25">
      <c r="A1522" s="152"/>
      <c r="B1522" s="152"/>
      <c r="C1522" s="152"/>
      <c r="D1522" s="152"/>
      <c r="E1522" s="152"/>
      <c r="F1522" s="62"/>
      <c r="G1522" s="62"/>
      <c r="I1522" s="152"/>
      <c r="K1522" s="152"/>
      <c r="L1522" s="152"/>
      <c r="M1522" s="152"/>
      <c r="N1522" s="152"/>
      <c r="O1522" s="63"/>
      <c r="P1522" s="152"/>
      <c r="Q1522" s="152"/>
      <c r="S1522" s="205"/>
      <c r="T1522" s="205"/>
      <c r="U1522" s="205"/>
      <c r="V1522" s="39"/>
      <c r="W1522" s="39"/>
      <c r="X1522" s="39"/>
      <c r="Y1522" s="39"/>
      <c r="AD1522" s="191"/>
      <c r="AE1522" s="191"/>
      <c r="AF1522" s="260"/>
      <c r="AG1522" s="191"/>
      <c r="AH1522" s="191"/>
      <c r="AI1522" s="260"/>
      <c r="AR1522" s="68"/>
      <c r="AS1522" s="68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5"/>
      <c r="BL1522" s="95"/>
      <c r="BM1522" s="95"/>
      <c r="BN1522" s="95"/>
      <c r="BO1522" s="95"/>
      <c r="BP1522" s="95"/>
      <c r="BQ1522" s="95"/>
      <c r="BR1522" s="95"/>
      <c r="BS1522" s="95"/>
      <c r="BT1522" s="95"/>
      <c r="BU1522" s="95"/>
      <c r="BV1522" s="95"/>
      <c r="BW1522" s="95"/>
      <c r="BX1522" s="95"/>
      <c r="BY1522" s="95"/>
      <c r="BZ1522" s="95"/>
      <c r="CD1522" s="95"/>
      <c r="CE1522" s="95"/>
      <c r="CF1522" s="95"/>
    </row>
    <row r="1523" spans="1:84" s="43" customFormat="1" x14ac:dyDescent="0.25">
      <c r="A1523" s="152"/>
      <c r="B1523" s="152"/>
      <c r="C1523" s="152"/>
      <c r="D1523" s="152"/>
      <c r="E1523" s="152"/>
      <c r="F1523" s="62"/>
      <c r="G1523" s="62"/>
      <c r="I1523" s="152"/>
      <c r="K1523" s="152"/>
      <c r="L1523" s="152"/>
      <c r="M1523" s="152"/>
      <c r="N1523" s="152"/>
      <c r="O1523" s="63"/>
      <c r="P1523" s="152"/>
      <c r="Q1523" s="152"/>
      <c r="S1523" s="205"/>
      <c r="T1523" s="205"/>
      <c r="U1523" s="205"/>
      <c r="V1523" s="39"/>
      <c r="W1523" s="39"/>
      <c r="X1523" s="39"/>
      <c r="Y1523" s="39"/>
      <c r="AD1523" s="191"/>
      <c r="AE1523" s="191"/>
      <c r="AF1523" s="260"/>
      <c r="AG1523" s="191"/>
      <c r="AH1523" s="191"/>
      <c r="AI1523" s="260"/>
      <c r="AR1523" s="68"/>
      <c r="AS1523" s="68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5"/>
      <c r="BL1523" s="95"/>
      <c r="BM1523" s="95"/>
      <c r="BN1523" s="95"/>
      <c r="BO1523" s="95"/>
      <c r="BP1523" s="95"/>
      <c r="BQ1523" s="95"/>
      <c r="BR1523" s="95"/>
      <c r="BS1523" s="95"/>
      <c r="BT1523" s="95"/>
      <c r="BU1523" s="95"/>
      <c r="BV1523" s="95"/>
      <c r="BW1523" s="95"/>
      <c r="BX1523" s="95"/>
      <c r="BY1523" s="95"/>
      <c r="BZ1523" s="95"/>
      <c r="CD1523" s="95"/>
      <c r="CE1523" s="95"/>
      <c r="CF1523" s="95"/>
    </row>
    <row r="1524" spans="1:84" s="43" customFormat="1" x14ac:dyDescent="0.25">
      <c r="A1524" s="152"/>
      <c r="B1524" s="152"/>
      <c r="C1524" s="152"/>
      <c r="D1524" s="152"/>
      <c r="E1524" s="152"/>
      <c r="F1524" s="62"/>
      <c r="G1524" s="62"/>
      <c r="I1524" s="152"/>
      <c r="K1524" s="152"/>
      <c r="L1524" s="152"/>
      <c r="M1524" s="152"/>
      <c r="N1524" s="152"/>
      <c r="O1524" s="63"/>
      <c r="P1524" s="152"/>
      <c r="Q1524" s="152"/>
      <c r="S1524" s="205"/>
      <c r="T1524" s="205"/>
      <c r="U1524" s="205"/>
      <c r="V1524" s="39"/>
      <c r="W1524" s="39"/>
      <c r="X1524" s="39"/>
      <c r="Y1524" s="39"/>
      <c r="AD1524" s="191"/>
      <c r="AE1524" s="191"/>
      <c r="AF1524" s="260"/>
      <c r="AG1524" s="191"/>
      <c r="AH1524" s="191"/>
      <c r="AI1524" s="260"/>
      <c r="AR1524" s="68"/>
      <c r="AS1524" s="68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5"/>
      <c r="BL1524" s="95"/>
      <c r="BM1524" s="95"/>
      <c r="BN1524" s="95"/>
      <c r="BO1524" s="95"/>
      <c r="BP1524" s="95"/>
      <c r="BQ1524" s="95"/>
      <c r="BR1524" s="95"/>
      <c r="BS1524" s="95"/>
      <c r="BT1524" s="95"/>
      <c r="BU1524" s="95"/>
      <c r="BV1524" s="95"/>
      <c r="BW1524" s="95"/>
      <c r="BX1524" s="95"/>
      <c r="BY1524" s="95"/>
      <c r="BZ1524" s="95"/>
      <c r="CD1524" s="95"/>
      <c r="CE1524" s="95"/>
      <c r="CF1524" s="95"/>
    </row>
    <row r="1525" spans="1:84" s="43" customFormat="1" x14ac:dyDescent="0.25">
      <c r="A1525" s="152"/>
      <c r="B1525" s="152"/>
      <c r="C1525" s="152"/>
      <c r="D1525" s="152"/>
      <c r="E1525" s="152"/>
      <c r="F1525" s="62"/>
      <c r="G1525" s="62"/>
      <c r="I1525" s="152"/>
      <c r="K1525" s="152"/>
      <c r="L1525" s="152"/>
      <c r="M1525" s="152"/>
      <c r="N1525" s="152"/>
      <c r="O1525" s="63"/>
      <c r="P1525" s="152"/>
      <c r="Q1525" s="152"/>
      <c r="S1525" s="205"/>
      <c r="T1525" s="205"/>
      <c r="U1525" s="205"/>
      <c r="V1525" s="39"/>
      <c r="W1525" s="39"/>
      <c r="X1525" s="39"/>
      <c r="Y1525" s="39"/>
      <c r="AD1525" s="191"/>
      <c r="AE1525" s="191"/>
      <c r="AF1525" s="260"/>
      <c r="AG1525" s="191"/>
      <c r="AH1525" s="191"/>
      <c r="AI1525" s="260"/>
      <c r="AR1525" s="68"/>
      <c r="AS1525" s="68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5"/>
      <c r="BL1525" s="95"/>
      <c r="BM1525" s="95"/>
      <c r="BN1525" s="95"/>
      <c r="BO1525" s="95"/>
      <c r="BP1525" s="95"/>
      <c r="BQ1525" s="95"/>
      <c r="BR1525" s="95"/>
      <c r="BS1525" s="95"/>
      <c r="BT1525" s="95"/>
      <c r="BU1525" s="95"/>
      <c r="BV1525" s="95"/>
      <c r="BW1525" s="95"/>
      <c r="BX1525" s="95"/>
      <c r="BY1525" s="95"/>
      <c r="BZ1525" s="95"/>
      <c r="CD1525" s="95"/>
      <c r="CE1525" s="95"/>
      <c r="CF1525" s="95"/>
    </row>
    <row r="1526" spans="1:84" s="43" customFormat="1" x14ac:dyDescent="0.25">
      <c r="A1526" s="152"/>
      <c r="B1526" s="152"/>
      <c r="C1526" s="152"/>
      <c r="D1526" s="152"/>
      <c r="E1526" s="152"/>
      <c r="F1526" s="62"/>
      <c r="G1526" s="62"/>
      <c r="I1526" s="152"/>
      <c r="K1526" s="152"/>
      <c r="L1526" s="152"/>
      <c r="M1526" s="152"/>
      <c r="N1526" s="152"/>
      <c r="O1526" s="63"/>
      <c r="P1526" s="152"/>
      <c r="Q1526" s="152"/>
      <c r="S1526" s="205"/>
      <c r="T1526" s="205"/>
      <c r="U1526" s="205"/>
      <c r="V1526" s="39"/>
      <c r="W1526" s="39"/>
      <c r="X1526" s="39"/>
      <c r="Y1526" s="39"/>
      <c r="AD1526" s="191"/>
      <c r="AE1526" s="191"/>
      <c r="AF1526" s="260"/>
      <c r="AG1526" s="191"/>
      <c r="AH1526" s="191"/>
      <c r="AI1526" s="260"/>
      <c r="AR1526" s="68"/>
      <c r="AS1526" s="68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5"/>
      <c r="BL1526" s="95"/>
      <c r="BM1526" s="95"/>
      <c r="BN1526" s="95"/>
      <c r="BO1526" s="95"/>
      <c r="BP1526" s="95"/>
      <c r="BQ1526" s="95"/>
      <c r="BR1526" s="95"/>
      <c r="BS1526" s="95"/>
      <c r="BT1526" s="95"/>
      <c r="BU1526" s="95"/>
      <c r="BV1526" s="95"/>
      <c r="BW1526" s="95"/>
      <c r="BX1526" s="95"/>
      <c r="BY1526" s="95"/>
      <c r="BZ1526" s="95"/>
      <c r="CD1526" s="95"/>
      <c r="CE1526" s="95"/>
      <c r="CF1526" s="95"/>
    </row>
    <row r="1527" spans="1:84" s="43" customFormat="1" x14ac:dyDescent="0.25">
      <c r="A1527" s="152"/>
      <c r="B1527" s="152"/>
      <c r="C1527" s="152"/>
      <c r="D1527" s="152"/>
      <c r="E1527" s="152"/>
      <c r="F1527" s="62"/>
      <c r="G1527" s="62"/>
      <c r="I1527" s="152"/>
      <c r="K1527" s="152"/>
      <c r="L1527" s="152"/>
      <c r="M1527" s="152"/>
      <c r="N1527" s="152"/>
      <c r="O1527" s="63"/>
      <c r="P1527" s="152"/>
      <c r="Q1527" s="152"/>
      <c r="S1527" s="205"/>
      <c r="T1527" s="205"/>
      <c r="U1527" s="205"/>
      <c r="V1527" s="39"/>
      <c r="W1527" s="39"/>
      <c r="X1527" s="39"/>
      <c r="Y1527" s="39"/>
      <c r="AD1527" s="191"/>
      <c r="AE1527" s="191"/>
      <c r="AF1527" s="260"/>
      <c r="AG1527" s="191"/>
      <c r="AH1527" s="191"/>
      <c r="AI1527" s="260"/>
      <c r="AR1527" s="68"/>
      <c r="AS1527" s="68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5"/>
      <c r="BL1527" s="95"/>
      <c r="BM1527" s="95"/>
      <c r="BN1527" s="95"/>
      <c r="BO1527" s="95"/>
      <c r="BP1527" s="95"/>
      <c r="BQ1527" s="95"/>
      <c r="BR1527" s="95"/>
      <c r="BS1527" s="95"/>
      <c r="BT1527" s="95"/>
      <c r="BU1527" s="95"/>
      <c r="BV1527" s="95"/>
      <c r="BW1527" s="95"/>
      <c r="BX1527" s="95"/>
      <c r="BY1527" s="95"/>
      <c r="BZ1527" s="95"/>
      <c r="CD1527" s="95"/>
      <c r="CE1527" s="95"/>
      <c r="CF1527" s="95"/>
    </row>
    <row r="1528" spans="1:84" s="43" customFormat="1" x14ac:dyDescent="0.25">
      <c r="A1528" s="152"/>
      <c r="B1528" s="152"/>
      <c r="C1528" s="152"/>
      <c r="D1528" s="152"/>
      <c r="E1528" s="152"/>
      <c r="F1528" s="62"/>
      <c r="G1528" s="62"/>
      <c r="I1528" s="152"/>
      <c r="K1528" s="152"/>
      <c r="L1528" s="152"/>
      <c r="M1528" s="152"/>
      <c r="N1528" s="152"/>
      <c r="O1528" s="63"/>
      <c r="P1528" s="152"/>
      <c r="Q1528" s="152"/>
      <c r="S1528" s="205"/>
      <c r="T1528" s="205"/>
      <c r="U1528" s="205"/>
      <c r="V1528" s="39"/>
      <c r="W1528" s="39"/>
      <c r="X1528" s="39"/>
      <c r="Y1528" s="39"/>
      <c r="AD1528" s="191"/>
      <c r="AE1528" s="191"/>
      <c r="AF1528" s="260"/>
      <c r="AG1528" s="191"/>
      <c r="AH1528" s="191"/>
      <c r="AI1528" s="260"/>
      <c r="AR1528" s="68"/>
      <c r="AS1528" s="68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5"/>
      <c r="BL1528" s="95"/>
      <c r="BM1528" s="95"/>
      <c r="BN1528" s="95"/>
      <c r="BO1528" s="95"/>
      <c r="BP1528" s="95"/>
      <c r="BQ1528" s="95"/>
      <c r="BR1528" s="95"/>
      <c r="BS1528" s="95"/>
      <c r="BT1528" s="95"/>
      <c r="BU1528" s="95"/>
      <c r="BV1528" s="95"/>
      <c r="BW1528" s="95"/>
      <c r="BX1528" s="95"/>
      <c r="BY1528" s="95"/>
      <c r="BZ1528" s="95"/>
      <c r="CD1528" s="95"/>
      <c r="CE1528" s="95"/>
      <c r="CF1528" s="95"/>
    </row>
    <row r="1529" spans="1:84" s="43" customFormat="1" x14ac:dyDescent="0.25">
      <c r="A1529" s="152"/>
      <c r="B1529" s="152"/>
      <c r="C1529" s="152"/>
      <c r="D1529" s="152"/>
      <c r="E1529" s="152"/>
      <c r="F1529" s="62"/>
      <c r="G1529" s="62"/>
      <c r="I1529" s="152"/>
      <c r="K1529" s="152"/>
      <c r="L1529" s="152"/>
      <c r="M1529" s="152"/>
      <c r="N1529" s="152"/>
      <c r="O1529" s="63"/>
      <c r="P1529" s="152"/>
      <c r="Q1529" s="152"/>
      <c r="S1529" s="205"/>
      <c r="T1529" s="205"/>
      <c r="U1529" s="205"/>
      <c r="V1529" s="39"/>
      <c r="W1529" s="39"/>
      <c r="X1529" s="39"/>
      <c r="Y1529" s="39"/>
      <c r="AD1529" s="191"/>
      <c r="AE1529" s="191"/>
      <c r="AF1529" s="260"/>
      <c r="AG1529" s="191"/>
      <c r="AH1529" s="191"/>
      <c r="AI1529" s="260"/>
      <c r="AR1529" s="68"/>
      <c r="AS1529" s="68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5"/>
      <c r="BL1529" s="95"/>
      <c r="BM1529" s="95"/>
      <c r="BN1529" s="95"/>
      <c r="BO1529" s="95"/>
      <c r="BP1529" s="95"/>
      <c r="BQ1529" s="95"/>
      <c r="BR1529" s="95"/>
      <c r="BS1529" s="95"/>
      <c r="BT1529" s="95"/>
      <c r="BU1529" s="95"/>
      <c r="BV1529" s="95"/>
      <c r="BW1529" s="95"/>
      <c r="BX1529" s="95"/>
      <c r="BY1529" s="95"/>
      <c r="BZ1529" s="95"/>
      <c r="CD1529" s="95"/>
      <c r="CE1529" s="95"/>
      <c r="CF1529" s="95"/>
    </row>
    <row r="1530" spans="1:84" s="43" customFormat="1" x14ac:dyDescent="0.25">
      <c r="A1530" s="152"/>
      <c r="B1530" s="152"/>
      <c r="C1530" s="152"/>
      <c r="D1530" s="152"/>
      <c r="E1530" s="152"/>
      <c r="F1530" s="62"/>
      <c r="G1530" s="62"/>
      <c r="I1530" s="152"/>
      <c r="K1530" s="152"/>
      <c r="L1530" s="152"/>
      <c r="M1530" s="152"/>
      <c r="N1530" s="152"/>
      <c r="O1530" s="63"/>
      <c r="P1530" s="152"/>
      <c r="Q1530" s="152"/>
      <c r="S1530" s="205"/>
      <c r="T1530" s="205"/>
      <c r="U1530" s="205"/>
      <c r="V1530" s="39"/>
      <c r="W1530" s="39"/>
      <c r="X1530" s="39"/>
      <c r="Y1530" s="39"/>
      <c r="AD1530" s="191"/>
      <c r="AE1530" s="191"/>
      <c r="AF1530" s="260"/>
      <c r="AG1530" s="191"/>
      <c r="AH1530" s="191"/>
      <c r="AI1530" s="260"/>
      <c r="AR1530" s="68"/>
      <c r="AS1530" s="68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5"/>
      <c r="BL1530" s="95"/>
      <c r="BM1530" s="95"/>
      <c r="BN1530" s="95"/>
      <c r="BO1530" s="95"/>
      <c r="BP1530" s="95"/>
      <c r="BQ1530" s="95"/>
      <c r="BR1530" s="95"/>
      <c r="BS1530" s="95"/>
      <c r="BT1530" s="95"/>
      <c r="BU1530" s="95"/>
      <c r="BV1530" s="95"/>
      <c r="BW1530" s="95"/>
      <c r="BX1530" s="95"/>
      <c r="BY1530" s="95"/>
      <c r="BZ1530" s="95"/>
      <c r="CD1530" s="95"/>
      <c r="CE1530" s="95"/>
      <c r="CF1530" s="95"/>
    </row>
    <row r="1531" spans="1:84" s="43" customFormat="1" x14ac:dyDescent="0.25">
      <c r="A1531" s="152"/>
      <c r="B1531" s="152"/>
      <c r="C1531" s="152"/>
      <c r="D1531" s="152"/>
      <c r="E1531" s="152"/>
      <c r="F1531" s="62"/>
      <c r="G1531" s="62"/>
      <c r="I1531" s="152"/>
      <c r="K1531" s="152"/>
      <c r="L1531" s="152"/>
      <c r="M1531" s="152"/>
      <c r="N1531" s="152"/>
      <c r="O1531" s="63"/>
      <c r="P1531" s="152"/>
      <c r="Q1531" s="152"/>
      <c r="S1531" s="205"/>
      <c r="T1531" s="205"/>
      <c r="U1531" s="205"/>
      <c r="V1531" s="39"/>
      <c r="W1531" s="39"/>
      <c r="X1531" s="39"/>
      <c r="Y1531" s="39"/>
      <c r="AD1531" s="191"/>
      <c r="AE1531" s="191"/>
      <c r="AF1531" s="260"/>
      <c r="AG1531" s="191"/>
      <c r="AH1531" s="191"/>
      <c r="AI1531" s="260"/>
      <c r="AR1531" s="68"/>
      <c r="AS1531" s="68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5"/>
      <c r="BL1531" s="95"/>
      <c r="BM1531" s="95"/>
      <c r="BN1531" s="95"/>
      <c r="BO1531" s="95"/>
      <c r="BP1531" s="95"/>
      <c r="BQ1531" s="95"/>
      <c r="BR1531" s="95"/>
      <c r="BS1531" s="95"/>
      <c r="BT1531" s="95"/>
      <c r="BU1531" s="95"/>
      <c r="BV1531" s="95"/>
      <c r="BW1531" s="95"/>
      <c r="BX1531" s="95"/>
      <c r="BY1531" s="95"/>
      <c r="BZ1531" s="95"/>
      <c r="CD1531" s="95"/>
      <c r="CE1531" s="95"/>
      <c r="CF1531" s="95"/>
    </row>
    <row r="1532" spans="1:84" s="43" customFormat="1" x14ac:dyDescent="0.25">
      <c r="A1532" s="152"/>
      <c r="B1532" s="152"/>
      <c r="C1532" s="152"/>
      <c r="D1532" s="152"/>
      <c r="E1532" s="152"/>
      <c r="F1532" s="62"/>
      <c r="G1532" s="62"/>
      <c r="I1532" s="152"/>
      <c r="K1532" s="152"/>
      <c r="L1532" s="152"/>
      <c r="M1532" s="152"/>
      <c r="N1532" s="152"/>
      <c r="O1532" s="63"/>
      <c r="P1532" s="152"/>
      <c r="Q1532" s="152"/>
      <c r="S1532" s="205"/>
      <c r="T1532" s="205"/>
      <c r="U1532" s="205"/>
      <c r="V1532" s="39"/>
      <c r="W1532" s="39"/>
      <c r="X1532" s="39"/>
      <c r="Y1532" s="39"/>
      <c r="AD1532" s="191"/>
      <c r="AE1532" s="191"/>
      <c r="AF1532" s="260"/>
      <c r="AG1532" s="191"/>
      <c r="AH1532" s="191"/>
      <c r="AI1532" s="260"/>
      <c r="AR1532" s="68"/>
      <c r="AS1532" s="68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5"/>
      <c r="BL1532" s="95"/>
      <c r="BM1532" s="95"/>
      <c r="BN1532" s="95"/>
      <c r="BO1532" s="95"/>
      <c r="BP1532" s="95"/>
      <c r="BQ1532" s="95"/>
      <c r="BR1532" s="95"/>
      <c r="BS1532" s="95"/>
      <c r="BT1532" s="95"/>
      <c r="BU1532" s="95"/>
      <c r="BV1532" s="95"/>
      <c r="BW1532" s="95"/>
      <c r="BX1532" s="95"/>
      <c r="BY1532" s="95"/>
      <c r="BZ1532" s="95"/>
      <c r="CD1532" s="95"/>
      <c r="CE1532" s="95"/>
      <c r="CF1532" s="95"/>
    </row>
    <row r="1533" spans="1:84" s="43" customFormat="1" x14ac:dyDescent="0.25">
      <c r="A1533" s="152"/>
      <c r="B1533" s="152"/>
      <c r="C1533" s="152"/>
      <c r="D1533" s="152"/>
      <c r="E1533" s="152"/>
      <c r="F1533" s="62"/>
      <c r="G1533" s="62"/>
      <c r="I1533" s="152"/>
      <c r="K1533" s="152"/>
      <c r="L1533" s="152"/>
      <c r="M1533" s="152"/>
      <c r="N1533" s="152"/>
      <c r="O1533" s="63"/>
      <c r="P1533" s="152"/>
      <c r="Q1533" s="152"/>
      <c r="S1533" s="205"/>
      <c r="T1533" s="205"/>
      <c r="U1533" s="205"/>
      <c r="V1533" s="39"/>
      <c r="W1533" s="39"/>
      <c r="X1533" s="39"/>
      <c r="Y1533" s="39"/>
      <c r="AD1533" s="191"/>
      <c r="AE1533" s="191"/>
      <c r="AF1533" s="260"/>
      <c r="AG1533" s="191"/>
      <c r="AH1533" s="191"/>
      <c r="AI1533" s="260"/>
      <c r="AR1533" s="68"/>
      <c r="AS1533" s="68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5"/>
      <c r="BL1533" s="95"/>
      <c r="BM1533" s="95"/>
      <c r="BN1533" s="95"/>
      <c r="BO1533" s="95"/>
      <c r="BP1533" s="95"/>
      <c r="BQ1533" s="95"/>
      <c r="BR1533" s="95"/>
      <c r="BS1533" s="95"/>
      <c r="BT1533" s="95"/>
      <c r="BU1533" s="95"/>
      <c r="BV1533" s="95"/>
      <c r="BW1533" s="95"/>
      <c r="BX1533" s="95"/>
      <c r="BY1533" s="95"/>
      <c r="BZ1533" s="95"/>
      <c r="CD1533" s="95"/>
      <c r="CE1533" s="95"/>
      <c r="CF1533" s="95"/>
    </row>
    <row r="1534" spans="1:84" s="43" customFormat="1" x14ac:dyDescent="0.25">
      <c r="A1534" s="152"/>
      <c r="B1534" s="152"/>
      <c r="C1534" s="152"/>
      <c r="D1534" s="152"/>
      <c r="E1534" s="152"/>
      <c r="F1534" s="62"/>
      <c r="G1534" s="62"/>
      <c r="I1534" s="152"/>
      <c r="K1534" s="152"/>
      <c r="L1534" s="152"/>
      <c r="M1534" s="152"/>
      <c r="N1534" s="152"/>
      <c r="O1534" s="63"/>
      <c r="P1534" s="152"/>
      <c r="Q1534" s="152"/>
      <c r="S1534" s="205"/>
      <c r="T1534" s="205"/>
      <c r="U1534" s="205"/>
      <c r="V1534" s="39"/>
      <c r="W1534" s="39"/>
      <c r="X1534" s="39"/>
      <c r="Y1534" s="39"/>
      <c r="AD1534" s="191"/>
      <c r="AE1534" s="191"/>
      <c r="AF1534" s="260"/>
      <c r="AG1534" s="191"/>
      <c r="AH1534" s="191"/>
      <c r="AI1534" s="260"/>
      <c r="AR1534" s="68"/>
      <c r="AS1534" s="68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5"/>
      <c r="BL1534" s="95"/>
      <c r="BM1534" s="95"/>
      <c r="BN1534" s="95"/>
      <c r="BO1534" s="95"/>
      <c r="BP1534" s="95"/>
      <c r="BQ1534" s="95"/>
      <c r="BR1534" s="95"/>
      <c r="BS1534" s="95"/>
      <c r="BT1534" s="95"/>
      <c r="BU1534" s="95"/>
      <c r="BV1534" s="95"/>
      <c r="BW1534" s="95"/>
      <c r="BX1534" s="95"/>
      <c r="BY1534" s="95"/>
      <c r="BZ1534" s="95"/>
      <c r="CD1534" s="95"/>
      <c r="CE1534" s="95"/>
      <c r="CF1534" s="95"/>
    </row>
    <row r="1535" spans="1:84" s="43" customFormat="1" x14ac:dyDescent="0.25">
      <c r="A1535" s="152"/>
      <c r="B1535" s="152"/>
      <c r="C1535" s="152"/>
      <c r="D1535" s="152"/>
      <c r="E1535" s="152"/>
      <c r="F1535" s="62"/>
      <c r="G1535" s="62"/>
      <c r="I1535" s="152"/>
      <c r="K1535" s="152"/>
      <c r="L1535" s="152"/>
      <c r="M1535" s="152"/>
      <c r="N1535" s="152"/>
      <c r="O1535" s="63"/>
      <c r="P1535" s="152"/>
      <c r="Q1535" s="152"/>
      <c r="S1535" s="205"/>
      <c r="T1535" s="205"/>
      <c r="U1535" s="205"/>
      <c r="V1535" s="39"/>
      <c r="W1535" s="39"/>
      <c r="X1535" s="39"/>
      <c r="Y1535" s="39"/>
      <c r="AD1535" s="191"/>
      <c r="AE1535" s="191"/>
      <c r="AF1535" s="260"/>
      <c r="AG1535" s="191"/>
      <c r="AH1535" s="191"/>
      <c r="AI1535" s="260"/>
      <c r="AR1535" s="68"/>
      <c r="AS1535" s="68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5"/>
      <c r="BL1535" s="95"/>
      <c r="BM1535" s="95"/>
      <c r="BN1535" s="95"/>
      <c r="BO1535" s="95"/>
      <c r="BP1535" s="95"/>
      <c r="BQ1535" s="95"/>
      <c r="BR1535" s="95"/>
      <c r="BS1535" s="95"/>
      <c r="BT1535" s="95"/>
      <c r="BU1535" s="95"/>
      <c r="BV1535" s="95"/>
      <c r="BW1535" s="95"/>
      <c r="BX1535" s="95"/>
      <c r="BY1535" s="95"/>
      <c r="BZ1535" s="95"/>
      <c r="CD1535" s="95"/>
      <c r="CE1535" s="95"/>
      <c r="CF1535" s="95"/>
    </row>
    <row r="1536" spans="1:84" s="43" customFormat="1" x14ac:dyDescent="0.25">
      <c r="A1536" s="152"/>
      <c r="B1536" s="152"/>
      <c r="C1536" s="152"/>
      <c r="D1536" s="152"/>
      <c r="E1536" s="152"/>
      <c r="F1536" s="62"/>
      <c r="G1536" s="62"/>
      <c r="I1536" s="152"/>
      <c r="K1536" s="152"/>
      <c r="L1536" s="152"/>
      <c r="M1536" s="152"/>
      <c r="N1536" s="152"/>
      <c r="O1536" s="63"/>
      <c r="P1536" s="152"/>
      <c r="Q1536" s="152"/>
      <c r="S1536" s="205"/>
      <c r="T1536" s="205"/>
      <c r="U1536" s="205"/>
      <c r="V1536" s="39"/>
      <c r="W1536" s="39"/>
      <c r="X1536" s="39"/>
      <c r="Y1536" s="39"/>
      <c r="AD1536" s="191"/>
      <c r="AE1536" s="191"/>
      <c r="AF1536" s="260"/>
      <c r="AG1536" s="191"/>
      <c r="AH1536" s="191"/>
      <c r="AI1536" s="260"/>
      <c r="AR1536" s="68"/>
      <c r="AS1536" s="68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5"/>
      <c r="BL1536" s="95"/>
      <c r="BM1536" s="95"/>
      <c r="BN1536" s="95"/>
      <c r="BO1536" s="95"/>
      <c r="BP1536" s="95"/>
      <c r="BQ1536" s="95"/>
      <c r="BR1536" s="95"/>
      <c r="BS1536" s="95"/>
      <c r="BT1536" s="95"/>
      <c r="BU1536" s="95"/>
      <c r="BV1536" s="95"/>
      <c r="BW1536" s="95"/>
      <c r="BX1536" s="95"/>
      <c r="BY1536" s="95"/>
      <c r="BZ1536" s="95"/>
      <c r="CD1536" s="95"/>
      <c r="CE1536" s="95"/>
      <c r="CF1536" s="95"/>
    </row>
    <row r="1537" spans="1:84" s="43" customFormat="1" x14ac:dyDescent="0.25">
      <c r="A1537" s="152"/>
      <c r="B1537" s="152"/>
      <c r="C1537" s="152"/>
      <c r="D1537" s="152"/>
      <c r="E1537" s="152"/>
      <c r="F1537" s="62"/>
      <c r="G1537" s="62"/>
      <c r="I1537" s="152"/>
      <c r="K1537" s="152"/>
      <c r="L1537" s="152"/>
      <c r="M1537" s="152"/>
      <c r="N1537" s="152"/>
      <c r="O1537" s="63"/>
      <c r="P1537" s="152"/>
      <c r="Q1537" s="152"/>
      <c r="S1537" s="205"/>
      <c r="T1537" s="205"/>
      <c r="U1537" s="205"/>
      <c r="V1537" s="39"/>
      <c r="W1537" s="39"/>
      <c r="X1537" s="39"/>
      <c r="Y1537" s="39"/>
      <c r="AD1537" s="191"/>
      <c r="AE1537" s="191"/>
      <c r="AF1537" s="260"/>
      <c r="AG1537" s="191"/>
      <c r="AH1537" s="191"/>
      <c r="AI1537" s="260"/>
      <c r="AR1537" s="68"/>
      <c r="AS1537" s="68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5"/>
      <c r="BL1537" s="95"/>
      <c r="BM1537" s="95"/>
      <c r="BN1537" s="95"/>
      <c r="BO1537" s="95"/>
      <c r="BP1537" s="95"/>
      <c r="BQ1537" s="95"/>
      <c r="BR1537" s="95"/>
      <c r="BS1537" s="95"/>
      <c r="BT1537" s="95"/>
      <c r="BU1537" s="95"/>
      <c r="BV1537" s="95"/>
      <c r="BW1537" s="95"/>
      <c r="BX1537" s="95"/>
      <c r="BY1537" s="95"/>
      <c r="BZ1537" s="95"/>
      <c r="CD1537" s="95"/>
      <c r="CE1537" s="95"/>
      <c r="CF1537" s="95"/>
    </row>
    <row r="1538" spans="1:84" s="43" customFormat="1" x14ac:dyDescent="0.25">
      <c r="A1538" s="152"/>
      <c r="B1538" s="152"/>
      <c r="C1538" s="152"/>
      <c r="D1538" s="152"/>
      <c r="E1538" s="152"/>
      <c r="F1538" s="62"/>
      <c r="G1538" s="62"/>
      <c r="I1538" s="152"/>
      <c r="K1538" s="152"/>
      <c r="L1538" s="152"/>
      <c r="M1538" s="152"/>
      <c r="N1538" s="152"/>
      <c r="O1538" s="63"/>
      <c r="P1538" s="152"/>
      <c r="Q1538" s="152"/>
      <c r="S1538" s="205"/>
      <c r="T1538" s="205"/>
      <c r="U1538" s="205"/>
      <c r="V1538" s="39"/>
      <c r="W1538" s="39"/>
      <c r="X1538" s="39"/>
      <c r="Y1538" s="39"/>
      <c r="AD1538" s="191"/>
      <c r="AE1538" s="191"/>
      <c r="AF1538" s="260"/>
      <c r="AG1538" s="191"/>
      <c r="AH1538" s="191"/>
      <c r="AI1538" s="260"/>
      <c r="AR1538" s="68"/>
      <c r="AS1538" s="68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5"/>
      <c r="BL1538" s="95"/>
      <c r="BM1538" s="95"/>
      <c r="BN1538" s="95"/>
      <c r="BO1538" s="95"/>
      <c r="BP1538" s="95"/>
      <c r="BQ1538" s="95"/>
      <c r="BR1538" s="95"/>
      <c r="BS1538" s="95"/>
      <c r="BT1538" s="95"/>
      <c r="BU1538" s="95"/>
      <c r="BV1538" s="95"/>
      <c r="BW1538" s="95"/>
      <c r="BX1538" s="95"/>
      <c r="BY1538" s="95"/>
      <c r="BZ1538" s="95"/>
      <c r="CD1538" s="95"/>
      <c r="CE1538" s="95"/>
      <c r="CF1538" s="95"/>
    </row>
    <row r="1539" spans="1:84" s="43" customFormat="1" x14ac:dyDescent="0.25">
      <c r="A1539" s="152"/>
      <c r="B1539" s="152"/>
      <c r="C1539" s="152"/>
      <c r="D1539" s="152"/>
      <c r="E1539" s="152"/>
      <c r="F1539" s="62"/>
      <c r="G1539" s="62"/>
      <c r="I1539" s="152"/>
      <c r="K1539" s="152"/>
      <c r="L1539" s="152"/>
      <c r="M1539" s="152"/>
      <c r="N1539" s="152"/>
      <c r="O1539" s="63"/>
      <c r="P1539" s="152"/>
      <c r="Q1539" s="152"/>
      <c r="S1539" s="205"/>
      <c r="T1539" s="205"/>
      <c r="U1539" s="205"/>
      <c r="V1539" s="39"/>
      <c r="W1539" s="39"/>
      <c r="X1539" s="39"/>
      <c r="Y1539" s="39"/>
      <c r="AD1539" s="191"/>
      <c r="AE1539" s="191"/>
      <c r="AF1539" s="260"/>
      <c r="AG1539" s="191"/>
      <c r="AH1539" s="191"/>
      <c r="AI1539" s="260"/>
      <c r="AR1539" s="68"/>
      <c r="AS1539" s="68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5"/>
      <c r="BL1539" s="95"/>
      <c r="BM1539" s="95"/>
      <c r="BN1539" s="95"/>
      <c r="BO1539" s="95"/>
      <c r="BP1539" s="95"/>
      <c r="BQ1539" s="95"/>
      <c r="BR1539" s="95"/>
      <c r="BS1539" s="95"/>
      <c r="BT1539" s="95"/>
      <c r="BU1539" s="95"/>
      <c r="BV1539" s="95"/>
      <c r="BW1539" s="95"/>
      <c r="BX1539" s="95"/>
      <c r="BY1539" s="95"/>
      <c r="BZ1539" s="95"/>
      <c r="CD1539" s="95"/>
      <c r="CE1539" s="95"/>
      <c r="CF1539" s="95"/>
    </row>
    <row r="1540" spans="1:84" s="43" customFormat="1" x14ac:dyDescent="0.25">
      <c r="A1540" s="152"/>
      <c r="B1540" s="152"/>
      <c r="C1540" s="152"/>
      <c r="D1540" s="152"/>
      <c r="E1540" s="152"/>
      <c r="F1540" s="62"/>
      <c r="G1540" s="62"/>
      <c r="I1540" s="152"/>
      <c r="K1540" s="152"/>
      <c r="L1540" s="152"/>
      <c r="M1540" s="152"/>
      <c r="N1540" s="152"/>
      <c r="O1540" s="63"/>
      <c r="P1540" s="152"/>
      <c r="Q1540" s="152"/>
      <c r="S1540" s="205"/>
      <c r="T1540" s="205"/>
      <c r="U1540" s="205"/>
      <c r="V1540" s="39"/>
      <c r="W1540" s="39"/>
      <c r="X1540" s="39"/>
      <c r="Y1540" s="39"/>
      <c r="AD1540" s="191"/>
      <c r="AE1540" s="191"/>
      <c r="AF1540" s="260"/>
      <c r="AG1540" s="191"/>
      <c r="AH1540" s="191"/>
      <c r="AI1540" s="260"/>
      <c r="AR1540" s="68"/>
      <c r="AS1540" s="68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5"/>
      <c r="BL1540" s="95"/>
      <c r="BM1540" s="95"/>
      <c r="BN1540" s="95"/>
      <c r="BO1540" s="95"/>
      <c r="BP1540" s="95"/>
      <c r="BQ1540" s="95"/>
      <c r="BR1540" s="95"/>
      <c r="BS1540" s="95"/>
      <c r="BT1540" s="95"/>
      <c r="BU1540" s="95"/>
      <c r="BV1540" s="95"/>
      <c r="BW1540" s="95"/>
      <c r="BX1540" s="95"/>
      <c r="BY1540" s="95"/>
      <c r="BZ1540" s="95"/>
      <c r="CD1540" s="95"/>
      <c r="CE1540" s="95"/>
      <c r="CF1540" s="95"/>
    </row>
    <row r="1541" spans="1:84" s="43" customFormat="1" x14ac:dyDescent="0.25">
      <c r="A1541" s="152"/>
      <c r="B1541" s="152"/>
      <c r="C1541" s="152"/>
      <c r="D1541" s="152"/>
      <c r="E1541" s="152"/>
      <c r="F1541" s="62"/>
      <c r="G1541" s="62"/>
      <c r="I1541" s="152"/>
      <c r="K1541" s="152"/>
      <c r="L1541" s="152"/>
      <c r="M1541" s="152"/>
      <c r="N1541" s="152"/>
      <c r="O1541" s="63"/>
      <c r="P1541" s="152"/>
      <c r="Q1541" s="152"/>
      <c r="S1541" s="205"/>
      <c r="T1541" s="205"/>
      <c r="U1541" s="205"/>
      <c r="V1541" s="39"/>
      <c r="W1541" s="39"/>
      <c r="X1541" s="39"/>
      <c r="Y1541" s="39"/>
      <c r="AD1541" s="191"/>
      <c r="AE1541" s="191"/>
      <c r="AF1541" s="260"/>
      <c r="AG1541" s="191"/>
      <c r="AH1541" s="191"/>
      <c r="AI1541" s="260"/>
      <c r="AR1541" s="68"/>
      <c r="AS1541" s="68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5"/>
      <c r="BL1541" s="95"/>
      <c r="BM1541" s="95"/>
      <c r="BN1541" s="95"/>
      <c r="BO1541" s="95"/>
      <c r="BP1541" s="95"/>
      <c r="BQ1541" s="95"/>
      <c r="BR1541" s="95"/>
      <c r="BS1541" s="95"/>
      <c r="BT1541" s="95"/>
      <c r="BU1541" s="95"/>
      <c r="BV1541" s="95"/>
      <c r="BW1541" s="95"/>
      <c r="BX1541" s="95"/>
      <c r="BY1541" s="95"/>
      <c r="BZ1541" s="95"/>
      <c r="CD1541" s="95"/>
      <c r="CE1541" s="95"/>
      <c r="CF1541" s="95"/>
    </row>
    <row r="1542" spans="1:84" s="43" customFormat="1" x14ac:dyDescent="0.25">
      <c r="A1542" s="152"/>
      <c r="B1542" s="152"/>
      <c r="C1542" s="152"/>
      <c r="D1542" s="152"/>
      <c r="E1542" s="152"/>
      <c r="F1542" s="62"/>
      <c r="G1542" s="62"/>
      <c r="I1542" s="152"/>
      <c r="K1542" s="152"/>
      <c r="L1542" s="152"/>
      <c r="M1542" s="152"/>
      <c r="N1542" s="152"/>
      <c r="O1542" s="63"/>
      <c r="P1542" s="152"/>
      <c r="Q1542" s="152"/>
      <c r="S1542" s="205"/>
      <c r="T1542" s="205"/>
      <c r="U1542" s="205"/>
      <c r="V1542" s="39"/>
      <c r="W1542" s="39"/>
      <c r="X1542" s="39"/>
      <c r="Y1542" s="39"/>
      <c r="AD1542" s="191"/>
      <c r="AE1542" s="191"/>
      <c r="AF1542" s="260"/>
      <c r="AG1542" s="191"/>
      <c r="AH1542" s="191"/>
      <c r="AI1542" s="260"/>
      <c r="AR1542" s="68"/>
      <c r="AS1542" s="68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5"/>
      <c r="BL1542" s="95"/>
      <c r="BM1542" s="95"/>
      <c r="BN1542" s="95"/>
      <c r="BO1542" s="95"/>
      <c r="BP1542" s="95"/>
      <c r="BQ1542" s="95"/>
      <c r="BR1542" s="95"/>
      <c r="BS1542" s="95"/>
      <c r="BT1542" s="95"/>
      <c r="BU1542" s="95"/>
      <c r="BV1542" s="95"/>
      <c r="BW1542" s="95"/>
      <c r="BX1542" s="95"/>
      <c r="BY1542" s="95"/>
      <c r="BZ1542" s="95"/>
      <c r="CD1542" s="95"/>
      <c r="CE1542" s="95"/>
      <c r="CF1542" s="95"/>
    </row>
    <row r="1543" spans="1:84" s="43" customFormat="1" x14ac:dyDescent="0.25">
      <c r="A1543" s="152"/>
      <c r="B1543" s="152"/>
      <c r="C1543" s="152"/>
      <c r="D1543" s="152"/>
      <c r="E1543" s="152"/>
      <c r="F1543" s="62"/>
      <c r="G1543" s="62"/>
      <c r="I1543" s="152"/>
      <c r="K1543" s="152"/>
      <c r="L1543" s="152"/>
      <c r="M1543" s="152"/>
      <c r="N1543" s="152"/>
      <c r="O1543" s="63"/>
      <c r="P1543" s="152"/>
      <c r="Q1543" s="152"/>
      <c r="S1543" s="205"/>
      <c r="T1543" s="205"/>
      <c r="U1543" s="205"/>
      <c r="V1543" s="39"/>
      <c r="W1543" s="39"/>
      <c r="X1543" s="39"/>
      <c r="Y1543" s="39"/>
      <c r="AD1543" s="191"/>
      <c r="AE1543" s="191"/>
      <c r="AF1543" s="260"/>
      <c r="AG1543" s="191"/>
      <c r="AH1543" s="191"/>
      <c r="AI1543" s="260"/>
      <c r="AR1543" s="68"/>
      <c r="AS1543" s="68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5"/>
      <c r="BL1543" s="95"/>
      <c r="BM1543" s="95"/>
      <c r="BN1543" s="95"/>
      <c r="BO1543" s="95"/>
      <c r="BP1543" s="95"/>
      <c r="BQ1543" s="95"/>
      <c r="BR1543" s="95"/>
      <c r="BS1543" s="95"/>
      <c r="BT1543" s="95"/>
      <c r="BU1543" s="95"/>
      <c r="BV1543" s="95"/>
      <c r="BW1543" s="95"/>
      <c r="BX1543" s="95"/>
      <c r="BY1543" s="95"/>
      <c r="BZ1543" s="95"/>
      <c r="CD1543" s="95"/>
      <c r="CE1543" s="95"/>
      <c r="CF1543" s="95"/>
    </row>
    <row r="1544" spans="1:84" s="43" customFormat="1" x14ac:dyDescent="0.25">
      <c r="A1544" s="152"/>
      <c r="B1544" s="152"/>
      <c r="C1544" s="152"/>
      <c r="D1544" s="152"/>
      <c r="E1544" s="152"/>
      <c r="F1544" s="62"/>
      <c r="G1544" s="62"/>
      <c r="I1544" s="152"/>
      <c r="K1544" s="152"/>
      <c r="L1544" s="152"/>
      <c r="M1544" s="152"/>
      <c r="N1544" s="152"/>
      <c r="O1544" s="63"/>
      <c r="P1544" s="152"/>
      <c r="Q1544" s="152"/>
      <c r="S1544" s="205"/>
      <c r="T1544" s="205"/>
      <c r="U1544" s="205"/>
      <c r="V1544" s="39"/>
      <c r="W1544" s="39"/>
      <c r="X1544" s="39"/>
      <c r="Y1544" s="39"/>
      <c r="AD1544" s="191"/>
      <c r="AE1544" s="191"/>
      <c r="AF1544" s="260"/>
      <c r="AG1544" s="191"/>
      <c r="AH1544" s="191"/>
      <c r="AI1544" s="260"/>
      <c r="AR1544" s="68"/>
      <c r="AS1544" s="68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5"/>
      <c r="BL1544" s="95"/>
      <c r="BM1544" s="95"/>
      <c r="BN1544" s="95"/>
      <c r="BO1544" s="95"/>
      <c r="BP1544" s="95"/>
      <c r="BQ1544" s="95"/>
      <c r="BR1544" s="95"/>
      <c r="BS1544" s="95"/>
      <c r="BT1544" s="95"/>
      <c r="BU1544" s="95"/>
      <c r="BV1544" s="95"/>
      <c r="BW1544" s="95"/>
      <c r="BX1544" s="95"/>
      <c r="BY1544" s="95"/>
      <c r="BZ1544" s="95"/>
      <c r="CD1544" s="95"/>
      <c r="CE1544" s="95"/>
      <c r="CF1544" s="95"/>
    </row>
    <row r="1545" spans="1:84" s="43" customFormat="1" x14ac:dyDescent="0.25">
      <c r="A1545" s="152"/>
      <c r="B1545" s="152"/>
      <c r="C1545" s="152"/>
      <c r="D1545" s="152"/>
      <c r="E1545" s="152"/>
      <c r="F1545" s="62"/>
      <c r="G1545" s="62"/>
      <c r="I1545" s="152"/>
      <c r="K1545" s="152"/>
      <c r="L1545" s="152"/>
      <c r="M1545" s="152"/>
      <c r="N1545" s="152"/>
      <c r="O1545" s="63"/>
      <c r="P1545" s="152"/>
      <c r="Q1545" s="152"/>
      <c r="S1545" s="205"/>
      <c r="T1545" s="205"/>
      <c r="U1545" s="205"/>
      <c r="V1545" s="39"/>
      <c r="W1545" s="39"/>
      <c r="X1545" s="39"/>
      <c r="Y1545" s="39"/>
      <c r="AD1545" s="191"/>
      <c r="AE1545" s="191"/>
      <c r="AF1545" s="260"/>
      <c r="AG1545" s="191"/>
      <c r="AH1545" s="191"/>
      <c r="AI1545" s="260"/>
      <c r="AR1545" s="68"/>
      <c r="AS1545" s="68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5"/>
      <c r="BL1545" s="95"/>
      <c r="BM1545" s="95"/>
      <c r="BN1545" s="95"/>
      <c r="BO1545" s="95"/>
      <c r="BP1545" s="95"/>
      <c r="BQ1545" s="95"/>
      <c r="BR1545" s="95"/>
      <c r="BS1545" s="95"/>
      <c r="BT1545" s="95"/>
      <c r="BU1545" s="95"/>
      <c r="BV1545" s="95"/>
      <c r="BW1545" s="95"/>
      <c r="BX1545" s="95"/>
      <c r="BY1545" s="95"/>
      <c r="BZ1545" s="95"/>
      <c r="CD1545" s="95"/>
      <c r="CE1545" s="95"/>
      <c r="CF1545" s="95"/>
    </row>
    <row r="1546" spans="1:84" s="43" customFormat="1" x14ac:dyDescent="0.25">
      <c r="A1546" s="152"/>
      <c r="B1546" s="152"/>
      <c r="C1546" s="152"/>
      <c r="D1546" s="152"/>
      <c r="E1546" s="152"/>
      <c r="F1546" s="62"/>
      <c r="G1546" s="62"/>
      <c r="I1546" s="152"/>
      <c r="K1546" s="152"/>
      <c r="L1546" s="152"/>
      <c r="M1546" s="152"/>
      <c r="N1546" s="152"/>
      <c r="O1546" s="63"/>
      <c r="P1546" s="152"/>
      <c r="Q1546" s="152"/>
      <c r="S1546" s="205"/>
      <c r="T1546" s="205"/>
      <c r="U1546" s="205"/>
      <c r="V1546" s="39"/>
      <c r="W1546" s="39"/>
      <c r="X1546" s="39"/>
      <c r="Y1546" s="39"/>
      <c r="AD1546" s="191"/>
      <c r="AE1546" s="191"/>
      <c r="AF1546" s="260"/>
      <c r="AG1546" s="191"/>
      <c r="AH1546" s="191"/>
      <c r="AI1546" s="260"/>
      <c r="AR1546" s="68"/>
      <c r="AS1546" s="68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5"/>
      <c r="BL1546" s="95"/>
      <c r="BM1546" s="95"/>
      <c r="BN1546" s="95"/>
      <c r="BO1546" s="95"/>
      <c r="BP1546" s="95"/>
      <c r="BQ1546" s="95"/>
      <c r="BR1546" s="95"/>
      <c r="BS1546" s="95"/>
      <c r="BT1546" s="95"/>
      <c r="BU1546" s="95"/>
      <c r="BV1546" s="95"/>
      <c r="BW1546" s="95"/>
      <c r="BX1546" s="95"/>
      <c r="BY1546" s="95"/>
      <c r="BZ1546" s="95"/>
      <c r="CD1546" s="95"/>
      <c r="CE1546" s="95"/>
      <c r="CF1546" s="95"/>
    </row>
    <row r="1547" spans="1:84" s="43" customFormat="1" x14ac:dyDescent="0.25">
      <c r="A1547" s="152"/>
      <c r="B1547" s="152"/>
      <c r="C1547" s="152"/>
      <c r="D1547" s="152"/>
      <c r="E1547" s="152"/>
      <c r="F1547" s="62"/>
      <c r="G1547" s="62"/>
      <c r="I1547" s="152"/>
      <c r="K1547" s="152"/>
      <c r="L1547" s="152"/>
      <c r="M1547" s="152"/>
      <c r="N1547" s="152"/>
      <c r="O1547" s="63"/>
      <c r="P1547" s="152"/>
      <c r="Q1547" s="152"/>
      <c r="S1547" s="205"/>
      <c r="T1547" s="205"/>
      <c r="U1547" s="205"/>
      <c r="V1547" s="39"/>
      <c r="W1547" s="39"/>
      <c r="X1547" s="39"/>
      <c r="Y1547" s="39"/>
      <c r="AD1547" s="191"/>
      <c r="AE1547" s="191"/>
      <c r="AF1547" s="260"/>
      <c r="AG1547" s="191"/>
      <c r="AH1547" s="191"/>
      <c r="AI1547" s="260"/>
      <c r="AR1547" s="68"/>
      <c r="AS1547" s="68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5"/>
      <c r="BL1547" s="95"/>
      <c r="BM1547" s="95"/>
      <c r="BN1547" s="95"/>
      <c r="BO1547" s="95"/>
      <c r="BP1547" s="95"/>
      <c r="BQ1547" s="95"/>
      <c r="BR1547" s="95"/>
      <c r="BS1547" s="95"/>
      <c r="BT1547" s="95"/>
      <c r="BU1547" s="95"/>
      <c r="BV1547" s="95"/>
      <c r="BW1547" s="95"/>
      <c r="BX1547" s="95"/>
      <c r="BY1547" s="95"/>
      <c r="BZ1547" s="95"/>
      <c r="CD1547" s="95"/>
      <c r="CE1547" s="95"/>
      <c r="CF1547" s="95"/>
    </row>
    <row r="1548" spans="1:84" s="43" customFormat="1" x14ac:dyDescent="0.25">
      <c r="A1548" s="152"/>
      <c r="B1548" s="152"/>
      <c r="C1548" s="152"/>
      <c r="D1548" s="152"/>
      <c r="E1548" s="152"/>
      <c r="F1548" s="62"/>
      <c r="G1548" s="62"/>
      <c r="I1548" s="152"/>
      <c r="K1548" s="152"/>
      <c r="L1548" s="152"/>
      <c r="M1548" s="152"/>
      <c r="N1548" s="152"/>
      <c r="O1548" s="63"/>
      <c r="P1548" s="152"/>
      <c r="Q1548" s="152"/>
      <c r="S1548" s="205"/>
      <c r="T1548" s="205"/>
      <c r="U1548" s="205"/>
      <c r="V1548" s="39"/>
      <c r="W1548" s="39"/>
      <c r="X1548" s="39"/>
      <c r="Y1548" s="39"/>
      <c r="AD1548" s="191"/>
      <c r="AE1548" s="191"/>
      <c r="AF1548" s="260"/>
      <c r="AG1548" s="191"/>
      <c r="AH1548" s="191"/>
      <c r="AI1548" s="260"/>
      <c r="AR1548" s="68"/>
      <c r="AS1548" s="68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5"/>
      <c r="BL1548" s="95"/>
      <c r="BM1548" s="95"/>
      <c r="BN1548" s="95"/>
      <c r="BO1548" s="95"/>
      <c r="BP1548" s="95"/>
      <c r="BQ1548" s="95"/>
      <c r="BR1548" s="95"/>
      <c r="BS1548" s="95"/>
      <c r="BT1548" s="95"/>
      <c r="BU1548" s="95"/>
      <c r="BV1548" s="95"/>
      <c r="BW1548" s="95"/>
      <c r="BX1548" s="95"/>
      <c r="BY1548" s="95"/>
      <c r="BZ1548" s="95"/>
      <c r="CD1548" s="95"/>
      <c r="CE1548" s="95"/>
      <c r="CF1548" s="95"/>
    </row>
    <row r="1549" spans="1:84" s="43" customFormat="1" x14ac:dyDescent="0.25">
      <c r="A1549" s="152"/>
      <c r="B1549" s="152"/>
      <c r="C1549" s="152"/>
      <c r="D1549" s="152"/>
      <c r="E1549" s="152"/>
      <c r="F1549" s="62"/>
      <c r="G1549" s="62"/>
      <c r="I1549" s="152"/>
      <c r="K1549" s="152"/>
      <c r="L1549" s="152"/>
      <c r="M1549" s="152"/>
      <c r="N1549" s="152"/>
      <c r="O1549" s="63"/>
      <c r="P1549" s="152"/>
      <c r="Q1549" s="152"/>
      <c r="S1549" s="205"/>
      <c r="T1549" s="205"/>
      <c r="U1549" s="205"/>
      <c r="V1549" s="39"/>
      <c r="W1549" s="39"/>
      <c r="X1549" s="39"/>
      <c r="Y1549" s="39"/>
      <c r="AD1549" s="191"/>
      <c r="AE1549" s="191"/>
      <c r="AF1549" s="260"/>
      <c r="AG1549" s="191"/>
      <c r="AH1549" s="191"/>
      <c r="AI1549" s="260"/>
      <c r="AR1549" s="68"/>
      <c r="AS1549" s="68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5"/>
      <c r="BL1549" s="95"/>
      <c r="BM1549" s="95"/>
      <c r="BN1549" s="95"/>
      <c r="BO1549" s="95"/>
      <c r="BP1549" s="95"/>
      <c r="BQ1549" s="95"/>
      <c r="BR1549" s="95"/>
      <c r="BS1549" s="95"/>
      <c r="BT1549" s="95"/>
      <c r="BU1549" s="95"/>
      <c r="BV1549" s="95"/>
      <c r="BW1549" s="95"/>
      <c r="BX1549" s="95"/>
      <c r="BY1549" s="95"/>
      <c r="BZ1549" s="95"/>
      <c r="CD1549" s="95"/>
      <c r="CE1549" s="95"/>
      <c r="CF1549" s="95"/>
    </row>
    <row r="1550" spans="1:84" s="43" customFormat="1" x14ac:dyDescent="0.25">
      <c r="A1550" s="152"/>
      <c r="B1550" s="152"/>
      <c r="C1550" s="152"/>
      <c r="D1550" s="152"/>
      <c r="E1550" s="152"/>
      <c r="F1550" s="62"/>
      <c r="G1550" s="62"/>
      <c r="I1550" s="152"/>
      <c r="K1550" s="152"/>
      <c r="L1550" s="152"/>
      <c r="M1550" s="152"/>
      <c r="N1550" s="152"/>
      <c r="O1550" s="63"/>
      <c r="P1550" s="152"/>
      <c r="Q1550" s="152"/>
      <c r="S1550" s="205"/>
      <c r="T1550" s="205"/>
      <c r="U1550" s="205"/>
      <c r="V1550" s="39"/>
      <c r="W1550" s="39"/>
      <c r="X1550" s="39"/>
      <c r="Y1550" s="39"/>
      <c r="AD1550" s="191"/>
      <c r="AE1550" s="191"/>
      <c r="AF1550" s="260"/>
      <c r="AG1550" s="191"/>
      <c r="AH1550" s="191"/>
      <c r="AI1550" s="260"/>
      <c r="AR1550" s="68"/>
      <c r="AS1550" s="68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5"/>
      <c r="BL1550" s="95"/>
      <c r="BM1550" s="95"/>
      <c r="BN1550" s="95"/>
      <c r="BO1550" s="95"/>
      <c r="BP1550" s="95"/>
      <c r="BQ1550" s="95"/>
      <c r="BR1550" s="95"/>
      <c r="BS1550" s="95"/>
      <c r="BT1550" s="95"/>
      <c r="BU1550" s="95"/>
      <c r="BV1550" s="95"/>
      <c r="BW1550" s="95"/>
      <c r="BX1550" s="95"/>
      <c r="BY1550" s="95"/>
      <c r="BZ1550" s="95"/>
      <c r="CD1550" s="95"/>
      <c r="CE1550" s="95"/>
      <c r="CF1550" s="95"/>
    </row>
    <row r="1551" spans="1:84" s="43" customFormat="1" x14ac:dyDescent="0.25">
      <c r="A1551" s="152"/>
      <c r="B1551" s="152"/>
      <c r="C1551" s="152"/>
      <c r="D1551" s="152"/>
      <c r="E1551" s="152"/>
      <c r="F1551" s="62"/>
      <c r="G1551" s="62"/>
      <c r="I1551" s="152"/>
      <c r="K1551" s="152"/>
      <c r="L1551" s="152"/>
      <c r="M1551" s="152"/>
      <c r="N1551" s="152"/>
      <c r="O1551" s="63"/>
      <c r="P1551" s="152"/>
      <c r="Q1551" s="152"/>
      <c r="S1551" s="205"/>
      <c r="T1551" s="205"/>
      <c r="U1551" s="205"/>
      <c r="V1551" s="39"/>
      <c r="W1551" s="39"/>
      <c r="X1551" s="39"/>
      <c r="Y1551" s="39"/>
      <c r="AD1551" s="191"/>
      <c r="AE1551" s="191"/>
      <c r="AF1551" s="260"/>
      <c r="AG1551" s="191"/>
      <c r="AH1551" s="191"/>
      <c r="AI1551" s="260"/>
      <c r="AR1551" s="68"/>
      <c r="AS1551" s="68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5"/>
      <c r="BL1551" s="95"/>
      <c r="BM1551" s="95"/>
      <c r="BN1551" s="95"/>
      <c r="BO1551" s="95"/>
      <c r="BP1551" s="95"/>
      <c r="BQ1551" s="95"/>
      <c r="BR1551" s="95"/>
      <c r="BS1551" s="95"/>
      <c r="BT1551" s="95"/>
      <c r="BU1551" s="95"/>
      <c r="BV1551" s="95"/>
      <c r="BW1551" s="95"/>
      <c r="BX1551" s="95"/>
      <c r="BY1551" s="95"/>
      <c r="BZ1551" s="95"/>
      <c r="CD1551" s="95"/>
      <c r="CE1551" s="95"/>
      <c r="CF1551" s="95"/>
    </row>
    <row r="1552" spans="1:84" s="43" customFormat="1" x14ac:dyDescent="0.25">
      <c r="A1552" s="152"/>
      <c r="B1552" s="152"/>
      <c r="C1552" s="152"/>
      <c r="D1552" s="152"/>
      <c r="E1552" s="152"/>
      <c r="F1552" s="62"/>
      <c r="G1552" s="62"/>
      <c r="I1552" s="152"/>
      <c r="K1552" s="152"/>
      <c r="L1552" s="152"/>
      <c r="M1552" s="152"/>
      <c r="N1552" s="152"/>
      <c r="O1552" s="63"/>
      <c r="P1552" s="152"/>
      <c r="Q1552" s="152"/>
      <c r="S1552" s="205"/>
      <c r="T1552" s="205"/>
      <c r="U1552" s="205"/>
      <c r="V1552" s="39"/>
      <c r="W1552" s="39"/>
      <c r="X1552" s="39"/>
      <c r="Y1552" s="39"/>
      <c r="AD1552" s="191"/>
      <c r="AE1552" s="191"/>
      <c r="AF1552" s="260"/>
      <c r="AG1552" s="191"/>
      <c r="AH1552" s="191"/>
      <c r="AI1552" s="260"/>
      <c r="AR1552" s="68"/>
      <c r="AS1552" s="68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5"/>
      <c r="BL1552" s="95"/>
      <c r="BM1552" s="95"/>
      <c r="BN1552" s="95"/>
      <c r="BO1552" s="95"/>
      <c r="BP1552" s="95"/>
      <c r="BQ1552" s="95"/>
      <c r="BR1552" s="95"/>
      <c r="BS1552" s="95"/>
      <c r="BT1552" s="95"/>
      <c r="BU1552" s="95"/>
      <c r="BV1552" s="95"/>
      <c r="BW1552" s="95"/>
      <c r="BX1552" s="95"/>
      <c r="BY1552" s="95"/>
      <c r="BZ1552" s="95"/>
      <c r="CD1552" s="95"/>
      <c r="CE1552" s="95"/>
      <c r="CF1552" s="95"/>
    </row>
    <row r="1553" spans="1:84" s="43" customFormat="1" x14ac:dyDescent="0.25">
      <c r="A1553" s="152"/>
      <c r="B1553" s="152"/>
      <c r="C1553" s="152"/>
      <c r="D1553" s="152"/>
      <c r="E1553" s="152"/>
      <c r="F1553" s="62"/>
      <c r="G1553" s="62"/>
      <c r="I1553" s="152"/>
      <c r="K1553" s="152"/>
      <c r="L1553" s="152"/>
      <c r="M1553" s="152"/>
      <c r="N1553" s="152"/>
      <c r="O1553" s="63"/>
      <c r="P1553" s="152"/>
      <c r="Q1553" s="152"/>
      <c r="S1553" s="205"/>
      <c r="T1553" s="205"/>
      <c r="U1553" s="205"/>
      <c r="V1553" s="39"/>
      <c r="W1553" s="39"/>
      <c r="X1553" s="39"/>
      <c r="Y1553" s="39"/>
      <c r="AD1553" s="191"/>
      <c r="AE1553" s="191"/>
      <c r="AF1553" s="260"/>
      <c r="AG1553" s="191"/>
      <c r="AH1553" s="191"/>
      <c r="AI1553" s="260"/>
      <c r="AR1553" s="68"/>
      <c r="AS1553" s="68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5"/>
      <c r="BL1553" s="95"/>
      <c r="BM1553" s="95"/>
      <c r="BN1553" s="95"/>
      <c r="BO1553" s="95"/>
      <c r="BP1553" s="95"/>
      <c r="BQ1553" s="95"/>
      <c r="BR1553" s="95"/>
      <c r="BS1553" s="95"/>
      <c r="BT1553" s="95"/>
      <c r="BU1553" s="95"/>
      <c r="BV1553" s="95"/>
      <c r="BW1553" s="95"/>
      <c r="BX1553" s="95"/>
      <c r="BY1553" s="95"/>
      <c r="BZ1553" s="95"/>
      <c r="CD1553" s="95"/>
      <c r="CE1553" s="95"/>
      <c r="CF1553" s="95"/>
    </row>
    <row r="1554" spans="1:84" s="43" customFormat="1" x14ac:dyDescent="0.25">
      <c r="A1554" s="152"/>
      <c r="B1554" s="152"/>
      <c r="C1554" s="152"/>
      <c r="D1554" s="152"/>
      <c r="E1554" s="152"/>
      <c r="F1554" s="62"/>
      <c r="G1554" s="62"/>
      <c r="I1554" s="152"/>
      <c r="K1554" s="152"/>
      <c r="L1554" s="152"/>
      <c r="M1554" s="152"/>
      <c r="N1554" s="152"/>
      <c r="O1554" s="63"/>
      <c r="P1554" s="152"/>
      <c r="Q1554" s="152"/>
      <c r="S1554" s="205"/>
      <c r="T1554" s="205"/>
      <c r="U1554" s="205"/>
      <c r="V1554" s="39"/>
      <c r="W1554" s="39"/>
      <c r="X1554" s="39"/>
      <c r="Y1554" s="39"/>
      <c r="AD1554" s="191"/>
      <c r="AE1554" s="191"/>
      <c r="AF1554" s="260"/>
      <c r="AG1554" s="191"/>
      <c r="AH1554" s="191"/>
      <c r="AI1554" s="260"/>
      <c r="AR1554" s="68"/>
      <c r="AS1554" s="68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5"/>
      <c r="BL1554" s="95"/>
      <c r="BM1554" s="95"/>
      <c r="BN1554" s="95"/>
      <c r="BO1554" s="95"/>
      <c r="BP1554" s="95"/>
      <c r="BQ1554" s="95"/>
      <c r="BR1554" s="95"/>
      <c r="BS1554" s="95"/>
      <c r="BT1554" s="95"/>
      <c r="BU1554" s="95"/>
      <c r="BV1554" s="95"/>
      <c r="BW1554" s="95"/>
      <c r="BX1554" s="95"/>
      <c r="BY1554" s="95"/>
      <c r="BZ1554" s="95"/>
      <c r="CD1554" s="95"/>
      <c r="CE1554" s="95"/>
      <c r="CF1554" s="95"/>
    </row>
    <row r="1555" spans="1:84" s="43" customFormat="1" x14ac:dyDescent="0.25">
      <c r="A1555" s="152"/>
      <c r="B1555" s="152"/>
      <c r="C1555" s="152"/>
      <c r="D1555" s="152"/>
      <c r="E1555" s="152"/>
      <c r="F1555" s="62"/>
      <c r="G1555" s="62"/>
      <c r="I1555" s="152"/>
      <c r="K1555" s="152"/>
      <c r="L1555" s="152"/>
      <c r="M1555" s="152"/>
      <c r="N1555" s="152"/>
      <c r="O1555" s="63"/>
      <c r="P1555" s="152"/>
      <c r="Q1555" s="152"/>
      <c r="S1555" s="205"/>
      <c r="T1555" s="205"/>
      <c r="U1555" s="205"/>
      <c r="V1555" s="39"/>
      <c r="W1555" s="39"/>
      <c r="X1555" s="39"/>
      <c r="Y1555" s="39"/>
      <c r="AD1555" s="191"/>
      <c r="AE1555" s="191"/>
      <c r="AF1555" s="260"/>
      <c r="AG1555" s="191"/>
      <c r="AH1555" s="191"/>
      <c r="AI1555" s="260"/>
      <c r="AR1555" s="68"/>
      <c r="AS1555" s="68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5"/>
      <c r="BL1555" s="95"/>
      <c r="BM1555" s="95"/>
      <c r="BN1555" s="95"/>
      <c r="BO1555" s="95"/>
      <c r="BP1555" s="95"/>
      <c r="BQ1555" s="95"/>
      <c r="BR1555" s="95"/>
      <c r="BS1555" s="95"/>
      <c r="BT1555" s="95"/>
      <c r="BU1555" s="95"/>
      <c r="BV1555" s="95"/>
      <c r="BW1555" s="95"/>
      <c r="BX1555" s="95"/>
      <c r="BY1555" s="95"/>
      <c r="BZ1555" s="95"/>
      <c r="CD1555" s="95"/>
      <c r="CE1555" s="95"/>
      <c r="CF1555" s="95"/>
    </row>
    <row r="1556" spans="1:84" s="43" customFormat="1" x14ac:dyDescent="0.25">
      <c r="A1556" s="152"/>
      <c r="B1556" s="152"/>
      <c r="C1556" s="152"/>
      <c r="D1556" s="152"/>
      <c r="E1556" s="152"/>
      <c r="F1556" s="62"/>
      <c r="G1556" s="62"/>
      <c r="I1556" s="152"/>
      <c r="K1556" s="152"/>
      <c r="L1556" s="152"/>
      <c r="M1556" s="152"/>
      <c r="N1556" s="152"/>
      <c r="O1556" s="63"/>
      <c r="P1556" s="152"/>
      <c r="Q1556" s="152"/>
      <c r="S1556" s="205"/>
      <c r="T1556" s="205"/>
      <c r="U1556" s="205"/>
      <c r="V1556" s="39"/>
      <c r="W1556" s="39"/>
      <c r="X1556" s="39"/>
      <c r="Y1556" s="39"/>
      <c r="AD1556" s="191"/>
      <c r="AE1556" s="191"/>
      <c r="AF1556" s="260"/>
      <c r="AG1556" s="191"/>
      <c r="AH1556" s="191"/>
      <c r="AI1556" s="260"/>
      <c r="AR1556" s="68"/>
      <c r="AS1556" s="68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5"/>
      <c r="BL1556" s="95"/>
      <c r="BM1556" s="95"/>
      <c r="BN1556" s="95"/>
      <c r="BO1556" s="95"/>
      <c r="BP1556" s="95"/>
      <c r="BQ1556" s="95"/>
      <c r="BR1556" s="95"/>
      <c r="BS1556" s="95"/>
      <c r="BT1556" s="95"/>
      <c r="BU1556" s="95"/>
      <c r="BV1556" s="95"/>
      <c r="BW1556" s="95"/>
      <c r="BX1556" s="95"/>
      <c r="BY1556" s="95"/>
      <c r="BZ1556" s="95"/>
      <c r="CD1556" s="95"/>
      <c r="CE1556" s="95"/>
      <c r="CF1556" s="95"/>
    </row>
    <row r="1557" spans="1:84" s="43" customFormat="1" x14ac:dyDescent="0.25">
      <c r="A1557" s="152"/>
      <c r="B1557" s="152"/>
      <c r="C1557" s="152"/>
      <c r="D1557" s="152"/>
      <c r="E1557" s="152"/>
      <c r="F1557" s="62"/>
      <c r="G1557" s="62"/>
      <c r="I1557" s="152"/>
      <c r="K1557" s="152"/>
      <c r="L1557" s="152"/>
      <c r="M1557" s="152"/>
      <c r="N1557" s="152"/>
      <c r="O1557" s="63"/>
      <c r="P1557" s="152"/>
      <c r="Q1557" s="152"/>
      <c r="S1557" s="205"/>
      <c r="T1557" s="205"/>
      <c r="U1557" s="205"/>
      <c r="V1557" s="39"/>
      <c r="W1557" s="39"/>
      <c r="X1557" s="39"/>
      <c r="Y1557" s="39"/>
      <c r="AD1557" s="191"/>
      <c r="AE1557" s="191"/>
      <c r="AF1557" s="260"/>
      <c r="AG1557" s="191"/>
      <c r="AH1557" s="191"/>
      <c r="AI1557" s="260"/>
      <c r="AR1557" s="68"/>
      <c r="AS1557" s="68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5"/>
      <c r="BL1557" s="95"/>
      <c r="BM1557" s="95"/>
      <c r="BN1557" s="95"/>
      <c r="BO1557" s="95"/>
      <c r="BP1557" s="95"/>
      <c r="BQ1557" s="95"/>
      <c r="BR1557" s="95"/>
      <c r="BS1557" s="95"/>
      <c r="BT1557" s="95"/>
      <c r="BU1557" s="95"/>
      <c r="BV1557" s="95"/>
      <c r="BW1557" s="95"/>
      <c r="BX1557" s="95"/>
      <c r="BY1557" s="95"/>
      <c r="BZ1557" s="95"/>
      <c r="CD1557" s="95"/>
      <c r="CE1557" s="95"/>
      <c r="CF1557" s="95"/>
    </row>
    <row r="1558" spans="1:84" s="43" customFormat="1" x14ac:dyDescent="0.25">
      <c r="A1558" s="152"/>
      <c r="B1558" s="152"/>
      <c r="C1558" s="152"/>
      <c r="D1558" s="152"/>
      <c r="E1558" s="152"/>
      <c r="F1558" s="62"/>
      <c r="G1558" s="62"/>
      <c r="I1558" s="152"/>
      <c r="K1558" s="152"/>
      <c r="L1558" s="152"/>
      <c r="M1558" s="152"/>
      <c r="N1558" s="152"/>
      <c r="O1558" s="63"/>
      <c r="P1558" s="152"/>
      <c r="Q1558" s="152"/>
      <c r="S1558" s="205"/>
      <c r="T1558" s="205"/>
      <c r="U1558" s="205"/>
      <c r="V1558" s="39"/>
      <c r="W1558" s="39"/>
      <c r="X1558" s="39"/>
      <c r="Y1558" s="39"/>
      <c r="AD1558" s="191"/>
      <c r="AE1558" s="191"/>
      <c r="AF1558" s="260"/>
      <c r="AG1558" s="191"/>
      <c r="AH1558" s="191"/>
      <c r="AI1558" s="260"/>
      <c r="AR1558" s="68"/>
      <c r="AS1558" s="68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5"/>
      <c r="BL1558" s="95"/>
      <c r="BM1558" s="95"/>
      <c r="BN1558" s="95"/>
      <c r="BO1558" s="95"/>
      <c r="BP1558" s="95"/>
      <c r="BQ1558" s="95"/>
      <c r="BR1558" s="95"/>
      <c r="BS1558" s="95"/>
      <c r="BT1558" s="95"/>
      <c r="BU1558" s="95"/>
      <c r="BV1558" s="95"/>
      <c r="BW1558" s="95"/>
      <c r="BX1558" s="95"/>
      <c r="BY1558" s="95"/>
      <c r="BZ1558" s="95"/>
      <c r="CD1558" s="95"/>
      <c r="CE1558" s="95"/>
      <c r="CF1558" s="95"/>
    </row>
    <row r="1559" spans="1:84" s="43" customFormat="1" x14ac:dyDescent="0.25">
      <c r="A1559" s="152"/>
      <c r="B1559" s="152"/>
      <c r="C1559" s="152"/>
      <c r="D1559" s="152"/>
      <c r="E1559" s="152"/>
      <c r="F1559" s="62"/>
      <c r="G1559" s="62"/>
      <c r="I1559" s="152"/>
      <c r="K1559" s="152"/>
      <c r="L1559" s="152"/>
      <c r="M1559" s="152"/>
      <c r="N1559" s="152"/>
      <c r="O1559" s="63"/>
      <c r="P1559" s="152"/>
      <c r="Q1559" s="152"/>
      <c r="S1559" s="205"/>
      <c r="T1559" s="205"/>
      <c r="U1559" s="205"/>
      <c r="V1559" s="39"/>
      <c r="W1559" s="39"/>
      <c r="X1559" s="39"/>
      <c r="Y1559" s="39"/>
      <c r="AD1559" s="191"/>
      <c r="AE1559" s="191"/>
      <c r="AF1559" s="260"/>
      <c r="AG1559" s="191"/>
      <c r="AH1559" s="191"/>
      <c r="AI1559" s="260"/>
      <c r="AR1559" s="68"/>
      <c r="AS1559" s="68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5"/>
      <c r="BL1559" s="95"/>
      <c r="BM1559" s="95"/>
      <c r="BN1559" s="95"/>
      <c r="BO1559" s="95"/>
      <c r="BP1559" s="95"/>
      <c r="BQ1559" s="95"/>
      <c r="BR1559" s="95"/>
      <c r="BS1559" s="95"/>
      <c r="BT1559" s="95"/>
      <c r="BU1559" s="95"/>
      <c r="BV1559" s="95"/>
      <c r="BW1559" s="95"/>
      <c r="BX1559" s="95"/>
      <c r="BY1559" s="95"/>
      <c r="BZ1559" s="95"/>
      <c r="CD1559" s="95"/>
      <c r="CE1559" s="95"/>
      <c r="CF1559" s="95"/>
    </row>
    <row r="1560" spans="1:84" s="43" customFormat="1" x14ac:dyDescent="0.25">
      <c r="A1560" s="152"/>
      <c r="B1560" s="152"/>
      <c r="C1560" s="152"/>
      <c r="D1560" s="152"/>
      <c r="E1560" s="152"/>
      <c r="F1560" s="62"/>
      <c r="G1560" s="62"/>
      <c r="I1560" s="152"/>
      <c r="K1560" s="152"/>
      <c r="L1560" s="152"/>
      <c r="M1560" s="152"/>
      <c r="N1560" s="152"/>
      <c r="O1560" s="63"/>
      <c r="P1560" s="152"/>
      <c r="Q1560" s="152"/>
      <c r="S1560" s="205"/>
      <c r="T1560" s="205"/>
      <c r="U1560" s="205"/>
      <c r="V1560" s="39"/>
      <c r="W1560" s="39"/>
      <c r="X1560" s="39"/>
      <c r="Y1560" s="39"/>
      <c r="AD1560" s="191"/>
      <c r="AE1560" s="191"/>
      <c r="AF1560" s="260"/>
      <c r="AG1560" s="191"/>
      <c r="AH1560" s="191"/>
      <c r="AI1560" s="260"/>
      <c r="AR1560" s="68"/>
      <c r="AS1560" s="68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5"/>
      <c r="BL1560" s="95"/>
      <c r="BM1560" s="95"/>
      <c r="BN1560" s="95"/>
      <c r="BO1560" s="95"/>
      <c r="BP1560" s="95"/>
      <c r="BQ1560" s="95"/>
      <c r="BR1560" s="95"/>
      <c r="BS1560" s="95"/>
      <c r="BT1560" s="95"/>
      <c r="BU1560" s="95"/>
      <c r="BV1560" s="95"/>
      <c r="BW1560" s="95"/>
      <c r="BX1560" s="95"/>
      <c r="BY1560" s="95"/>
      <c r="BZ1560" s="95"/>
      <c r="CD1560" s="95"/>
      <c r="CE1560" s="95"/>
      <c r="CF1560" s="95"/>
    </row>
    <row r="1561" spans="1:84" s="43" customFormat="1" x14ac:dyDescent="0.25">
      <c r="A1561" s="152"/>
      <c r="B1561" s="152"/>
      <c r="C1561" s="152"/>
      <c r="D1561" s="152"/>
      <c r="E1561" s="152"/>
      <c r="F1561" s="62"/>
      <c r="G1561" s="62"/>
      <c r="I1561" s="152"/>
      <c r="K1561" s="152"/>
      <c r="L1561" s="152"/>
      <c r="M1561" s="152"/>
      <c r="N1561" s="152"/>
      <c r="O1561" s="63"/>
      <c r="P1561" s="152"/>
      <c r="Q1561" s="152"/>
      <c r="S1561" s="205"/>
      <c r="T1561" s="205"/>
      <c r="U1561" s="205"/>
      <c r="V1561" s="39"/>
      <c r="W1561" s="39"/>
      <c r="X1561" s="39"/>
      <c r="Y1561" s="39"/>
      <c r="AD1561" s="191"/>
      <c r="AE1561" s="191"/>
      <c r="AF1561" s="260"/>
      <c r="AG1561" s="191"/>
      <c r="AH1561" s="191"/>
      <c r="AI1561" s="260"/>
      <c r="AR1561" s="68"/>
      <c r="AS1561" s="68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5"/>
      <c r="BL1561" s="95"/>
      <c r="BM1561" s="95"/>
      <c r="BN1561" s="95"/>
      <c r="BO1561" s="95"/>
      <c r="BP1561" s="95"/>
      <c r="BQ1561" s="95"/>
      <c r="BR1561" s="95"/>
      <c r="BS1561" s="95"/>
      <c r="BT1561" s="95"/>
      <c r="BU1561" s="95"/>
      <c r="BV1561" s="95"/>
      <c r="BW1561" s="95"/>
      <c r="BX1561" s="95"/>
      <c r="BY1561" s="95"/>
      <c r="BZ1561" s="95"/>
      <c r="CD1561" s="95"/>
      <c r="CE1561" s="95"/>
      <c r="CF1561" s="95"/>
    </row>
    <row r="1562" spans="1:84" s="43" customFormat="1" x14ac:dyDescent="0.25">
      <c r="A1562" s="152"/>
      <c r="B1562" s="152"/>
      <c r="C1562" s="152"/>
      <c r="D1562" s="152"/>
      <c r="E1562" s="152"/>
      <c r="F1562" s="62"/>
      <c r="G1562" s="62"/>
      <c r="I1562" s="152"/>
      <c r="K1562" s="152"/>
      <c r="L1562" s="152"/>
      <c r="M1562" s="152"/>
      <c r="N1562" s="152"/>
      <c r="O1562" s="63"/>
      <c r="P1562" s="152"/>
      <c r="Q1562" s="152"/>
      <c r="S1562" s="205"/>
      <c r="T1562" s="205"/>
      <c r="U1562" s="205"/>
      <c r="V1562" s="39"/>
      <c r="W1562" s="39"/>
      <c r="X1562" s="39"/>
      <c r="Y1562" s="39"/>
      <c r="AD1562" s="191"/>
      <c r="AE1562" s="191"/>
      <c r="AF1562" s="260"/>
      <c r="AG1562" s="191"/>
      <c r="AH1562" s="191"/>
      <c r="AI1562" s="260"/>
      <c r="AR1562" s="68"/>
      <c r="AS1562" s="68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5"/>
      <c r="BL1562" s="95"/>
      <c r="BM1562" s="95"/>
      <c r="BN1562" s="95"/>
      <c r="BO1562" s="95"/>
      <c r="BP1562" s="95"/>
      <c r="BQ1562" s="95"/>
      <c r="BR1562" s="95"/>
      <c r="BS1562" s="95"/>
      <c r="BT1562" s="95"/>
      <c r="BU1562" s="95"/>
      <c r="BV1562" s="95"/>
      <c r="BW1562" s="95"/>
      <c r="BX1562" s="95"/>
      <c r="BY1562" s="95"/>
      <c r="BZ1562" s="95"/>
      <c r="CD1562" s="95"/>
      <c r="CE1562" s="95"/>
      <c r="CF1562" s="95"/>
    </row>
    <row r="1563" spans="1:84" s="43" customFormat="1" x14ac:dyDescent="0.25">
      <c r="A1563" s="152"/>
      <c r="B1563" s="152"/>
      <c r="C1563" s="152"/>
      <c r="D1563" s="152"/>
      <c r="E1563" s="152"/>
      <c r="F1563" s="62"/>
      <c r="G1563" s="62"/>
      <c r="I1563" s="152"/>
      <c r="K1563" s="152"/>
      <c r="L1563" s="152"/>
      <c r="M1563" s="152"/>
      <c r="N1563" s="152"/>
      <c r="O1563" s="63"/>
      <c r="P1563" s="152"/>
      <c r="Q1563" s="152"/>
      <c r="S1563" s="205"/>
      <c r="T1563" s="205"/>
      <c r="U1563" s="205"/>
      <c r="V1563" s="39"/>
      <c r="W1563" s="39"/>
      <c r="X1563" s="39"/>
      <c r="Y1563" s="39"/>
      <c r="AD1563" s="191"/>
      <c r="AE1563" s="191"/>
      <c r="AF1563" s="260"/>
      <c r="AG1563" s="191"/>
      <c r="AH1563" s="191"/>
      <c r="AI1563" s="260"/>
      <c r="AR1563" s="68"/>
      <c r="AS1563" s="68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5"/>
      <c r="BL1563" s="95"/>
      <c r="BM1563" s="95"/>
      <c r="BN1563" s="95"/>
      <c r="BO1563" s="95"/>
      <c r="BP1563" s="95"/>
      <c r="BQ1563" s="95"/>
      <c r="BR1563" s="95"/>
      <c r="BS1563" s="95"/>
      <c r="BT1563" s="95"/>
      <c r="BU1563" s="95"/>
      <c r="BV1563" s="95"/>
      <c r="BW1563" s="95"/>
      <c r="BX1563" s="95"/>
      <c r="BY1563" s="95"/>
      <c r="BZ1563" s="95"/>
      <c r="CD1563" s="95"/>
      <c r="CE1563" s="95"/>
      <c r="CF1563" s="95"/>
    </row>
    <row r="1564" spans="1:84" s="43" customFormat="1" x14ac:dyDescent="0.25">
      <c r="A1564" s="152"/>
      <c r="B1564" s="152"/>
      <c r="C1564" s="152"/>
      <c r="D1564" s="152"/>
      <c r="E1564" s="152"/>
      <c r="F1564" s="62"/>
      <c r="G1564" s="62"/>
      <c r="I1564" s="152"/>
      <c r="K1564" s="152"/>
      <c r="L1564" s="152"/>
      <c r="M1564" s="152"/>
      <c r="N1564" s="152"/>
      <c r="O1564" s="63"/>
      <c r="P1564" s="152"/>
      <c r="Q1564" s="152"/>
      <c r="S1564" s="205"/>
      <c r="T1564" s="205"/>
      <c r="U1564" s="205"/>
      <c r="V1564" s="39"/>
      <c r="W1564" s="39"/>
      <c r="X1564" s="39"/>
      <c r="Y1564" s="39"/>
      <c r="AD1564" s="191"/>
      <c r="AE1564" s="191"/>
      <c r="AF1564" s="260"/>
      <c r="AG1564" s="191"/>
      <c r="AH1564" s="191"/>
      <c r="AI1564" s="260"/>
      <c r="AR1564" s="68"/>
      <c r="AS1564" s="68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5"/>
      <c r="BL1564" s="95"/>
      <c r="BM1564" s="95"/>
      <c r="BN1564" s="95"/>
      <c r="BO1564" s="95"/>
      <c r="BP1564" s="95"/>
      <c r="BQ1564" s="95"/>
      <c r="BR1564" s="95"/>
      <c r="BS1564" s="95"/>
      <c r="BT1564" s="95"/>
      <c r="BU1564" s="95"/>
      <c r="BV1564" s="95"/>
      <c r="BW1564" s="95"/>
      <c r="BX1564" s="95"/>
      <c r="BY1564" s="95"/>
      <c r="BZ1564" s="95"/>
      <c r="CD1564" s="95"/>
      <c r="CE1564" s="95"/>
      <c r="CF1564" s="95"/>
    </row>
    <row r="1565" spans="1:84" s="43" customFormat="1" x14ac:dyDescent="0.25">
      <c r="A1565" s="152"/>
      <c r="B1565" s="152"/>
      <c r="C1565" s="152"/>
      <c r="D1565" s="152"/>
      <c r="E1565" s="152"/>
      <c r="F1565" s="62"/>
      <c r="G1565" s="62"/>
      <c r="I1565" s="152"/>
      <c r="K1565" s="152"/>
      <c r="L1565" s="152"/>
      <c r="M1565" s="152"/>
      <c r="N1565" s="152"/>
      <c r="O1565" s="63"/>
      <c r="P1565" s="152"/>
      <c r="Q1565" s="152"/>
      <c r="S1565" s="205"/>
      <c r="T1565" s="205"/>
      <c r="U1565" s="205"/>
      <c r="V1565" s="39"/>
      <c r="W1565" s="39"/>
      <c r="X1565" s="39"/>
      <c r="Y1565" s="39"/>
      <c r="AD1565" s="191"/>
      <c r="AE1565" s="191"/>
      <c r="AF1565" s="260"/>
      <c r="AG1565" s="191"/>
      <c r="AH1565" s="191"/>
      <c r="AI1565" s="260"/>
      <c r="AR1565" s="68"/>
      <c r="AS1565" s="68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5"/>
      <c r="BL1565" s="95"/>
      <c r="BM1565" s="95"/>
      <c r="BN1565" s="95"/>
      <c r="BO1565" s="95"/>
      <c r="BP1565" s="95"/>
      <c r="BQ1565" s="95"/>
      <c r="BR1565" s="95"/>
      <c r="BS1565" s="95"/>
      <c r="BT1565" s="95"/>
      <c r="BU1565" s="95"/>
      <c r="BV1565" s="95"/>
      <c r="BW1565" s="95"/>
      <c r="BX1565" s="95"/>
      <c r="BY1565" s="95"/>
      <c r="BZ1565" s="95"/>
      <c r="CD1565" s="95"/>
      <c r="CE1565" s="95"/>
      <c r="CF1565" s="95"/>
    </row>
    <row r="1566" spans="1:84" s="43" customFormat="1" x14ac:dyDescent="0.25">
      <c r="A1566" s="152"/>
      <c r="B1566" s="152"/>
      <c r="C1566" s="152"/>
      <c r="D1566" s="152"/>
      <c r="E1566" s="152"/>
      <c r="F1566" s="62"/>
      <c r="G1566" s="62"/>
      <c r="I1566" s="152"/>
      <c r="K1566" s="152"/>
      <c r="L1566" s="152"/>
      <c r="M1566" s="152"/>
      <c r="N1566" s="152"/>
      <c r="O1566" s="63"/>
      <c r="P1566" s="152"/>
      <c r="Q1566" s="152"/>
      <c r="S1566" s="205"/>
      <c r="T1566" s="205"/>
      <c r="U1566" s="205"/>
      <c r="V1566" s="39"/>
      <c r="W1566" s="39"/>
      <c r="X1566" s="39"/>
      <c r="Y1566" s="39"/>
      <c r="AD1566" s="191"/>
      <c r="AE1566" s="191"/>
      <c r="AF1566" s="260"/>
      <c r="AG1566" s="191"/>
      <c r="AH1566" s="191"/>
      <c r="AI1566" s="260"/>
      <c r="AR1566" s="68"/>
      <c r="AS1566" s="68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5"/>
      <c r="BL1566" s="95"/>
      <c r="BM1566" s="95"/>
      <c r="BN1566" s="95"/>
      <c r="BO1566" s="95"/>
      <c r="BP1566" s="95"/>
      <c r="BQ1566" s="95"/>
      <c r="BR1566" s="95"/>
      <c r="BS1566" s="95"/>
      <c r="BT1566" s="95"/>
      <c r="BU1566" s="95"/>
      <c r="BV1566" s="95"/>
      <c r="BW1566" s="95"/>
      <c r="BX1566" s="95"/>
      <c r="BY1566" s="95"/>
      <c r="BZ1566" s="95"/>
      <c r="CD1566" s="95"/>
      <c r="CE1566" s="95"/>
      <c r="CF1566" s="95"/>
    </row>
    <row r="1567" spans="1:84" s="43" customFormat="1" x14ac:dyDescent="0.25">
      <c r="A1567" s="152"/>
      <c r="B1567" s="152"/>
      <c r="C1567" s="152"/>
      <c r="D1567" s="152"/>
      <c r="E1567" s="152"/>
      <c r="F1567" s="62"/>
      <c r="G1567" s="62"/>
      <c r="I1567" s="152"/>
      <c r="K1567" s="152"/>
      <c r="L1567" s="152"/>
      <c r="M1567" s="152"/>
      <c r="N1567" s="152"/>
      <c r="O1567" s="63"/>
      <c r="P1567" s="152"/>
      <c r="Q1567" s="152"/>
      <c r="S1567" s="205"/>
      <c r="T1567" s="205"/>
      <c r="U1567" s="205"/>
      <c r="V1567" s="39"/>
      <c r="W1567" s="39"/>
      <c r="X1567" s="39"/>
      <c r="Y1567" s="39"/>
      <c r="AD1567" s="191"/>
      <c r="AE1567" s="191"/>
      <c r="AF1567" s="260"/>
      <c r="AG1567" s="191"/>
      <c r="AH1567" s="191"/>
      <c r="AI1567" s="260"/>
      <c r="AR1567" s="68"/>
      <c r="AS1567" s="68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5"/>
      <c r="BL1567" s="95"/>
      <c r="BM1567" s="95"/>
      <c r="BN1567" s="95"/>
      <c r="BO1567" s="95"/>
      <c r="BP1567" s="95"/>
      <c r="BQ1567" s="95"/>
      <c r="BR1567" s="95"/>
      <c r="BS1567" s="95"/>
      <c r="BT1567" s="95"/>
      <c r="BU1567" s="95"/>
      <c r="BV1567" s="95"/>
      <c r="BW1567" s="95"/>
      <c r="BX1567" s="95"/>
      <c r="BY1567" s="95"/>
      <c r="BZ1567" s="95"/>
      <c r="CD1567" s="95"/>
      <c r="CE1567" s="95"/>
      <c r="CF1567" s="95"/>
    </row>
    <row r="1568" spans="1:84" s="43" customFormat="1" x14ac:dyDescent="0.25">
      <c r="A1568" s="152"/>
      <c r="B1568" s="152"/>
      <c r="C1568" s="152"/>
      <c r="D1568" s="152"/>
      <c r="E1568" s="152"/>
      <c r="F1568" s="62"/>
      <c r="G1568" s="62"/>
      <c r="I1568" s="152"/>
      <c r="K1568" s="152"/>
      <c r="L1568" s="152"/>
      <c r="M1568" s="152"/>
      <c r="N1568" s="152"/>
      <c r="O1568" s="63"/>
      <c r="P1568" s="152"/>
      <c r="Q1568" s="152"/>
      <c r="S1568" s="205"/>
      <c r="T1568" s="205"/>
      <c r="U1568" s="205"/>
      <c r="V1568" s="39"/>
      <c r="W1568" s="39"/>
      <c r="X1568" s="39"/>
      <c r="Y1568" s="39"/>
      <c r="AD1568" s="191"/>
      <c r="AE1568" s="191"/>
      <c r="AF1568" s="260"/>
      <c r="AG1568" s="191"/>
      <c r="AH1568" s="191"/>
      <c r="AI1568" s="260"/>
      <c r="AR1568" s="68"/>
      <c r="AS1568" s="68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5"/>
      <c r="BL1568" s="95"/>
      <c r="BM1568" s="95"/>
      <c r="BN1568" s="95"/>
      <c r="BO1568" s="95"/>
      <c r="BP1568" s="95"/>
      <c r="BQ1568" s="95"/>
      <c r="BR1568" s="95"/>
      <c r="BS1568" s="95"/>
      <c r="BT1568" s="95"/>
      <c r="BU1568" s="95"/>
      <c r="BV1568" s="95"/>
      <c r="BW1568" s="95"/>
      <c r="BX1568" s="95"/>
      <c r="BY1568" s="95"/>
      <c r="BZ1568" s="95"/>
      <c r="CD1568" s="95"/>
      <c r="CE1568" s="95"/>
      <c r="CF1568" s="95"/>
    </row>
    <row r="1569" spans="1:84" s="43" customFormat="1" x14ac:dyDescent="0.25">
      <c r="A1569" s="152"/>
      <c r="B1569" s="152"/>
      <c r="C1569" s="152"/>
      <c r="D1569" s="152"/>
      <c r="E1569" s="152"/>
      <c r="F1569" s="62"/>
      <c r="G1569" s="62"/>
      <c r="I1569" s="152"/>
      <c r="K1569" s="152"/>
      <c r="L1569" s="152"/>
      <c r="M1569" s="152"/>
      <c r="N1569" s="152"/>
      <c r="O1569" s="63"/>
      <c r="P1569" s="152"/>
      <c r="Q1569" s="152"/>
      <c r="S1569" s="205"/>
      <c r="T1569" s="205"/>
      <c r="U1569" s="205"/>
      <c r="V1569" s="39"/>
      <c r="W1569" s="39"/>
      <c r="X1569" s="39"/>
      <c r="Y1569" s="39"/>
      <c r="AD1569" s="191"/>
      <c r="AE1569" s="191"/>
      <c r="AF1569" s="260"/>
      <c r="AG1569" s="191"/>
      <c r="AH1569" s="191"/>
      <c r="AI1569" s="260"/>
      <c r="AR1569" s="68"/>
      <c r="AS1569" s="68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5"/>
      <c r="BL1569" s="95"/>
      <c r="BM1569" s="95"/>
      <c r="BN1569" s="95"/>
      <c r="BO1569" s="95"/>
      <c r="BP1569" s="95"/>
      <c r="BQ1569" s="95"/>
      <c r="BR1569" s="95"/>
      <c r="BS1569" s="95"/>
      <c r="BT1569" s="95"/>
      <c r="BU1569" s="95"/>
      <c r="BV1569" s="95"/>
      <c r="BW1569" s="95"/>
      <c r="BX1569" s="95"/>
      <c r="BY1569" s="95"/>
      <c r="BZ1569" s="95"/>
      <c r="CD1569" s="95"/>
      <c r="CE1569" s="95"/>
      <c r="CF1569" s="95"/>
    </row>
    <row r="1570" spans="1:84" s="43" customFormat="1" x14ac:dyDescent="0.25">
      <c r="A1570" s="152"/>
      <c r="B1570" s="152"/>
      <c r="C1570" s="152"/>
      <c r="D1570" s="152"/>
      <c r="E1570" s="152"/>
      <c r="F1570" s="62"/>
      <c r="G1570" s="62"/>
      <c r="I1570" s="152"/>
      <c r="K1570" s="152"/>
      <c r="L1570" s="152"/>
      <c r="M1570" s="152"/>
      <c r="N1570" s="152"/>
      <c r="O1570" s="63"/>
      <c r="P1570" s="152"/>
      <c r="Q1570" s="152"/>
      <c r="S1570" s="205"/>
      <c r="T1570" s="205"/>
      <c r="U1570" s="205"/>
      <c r="V1570" s="39"/>
      <c r="W1570" s="39"/>
      <c r="X1570" s="39"/>
      <c r="Y1570" s="39"/>
      <c r="AD1570" s="191"/>
      <c r="AE1570" s="191"/>
      <c r="AF1570" s="260"/>
      <c r="AG1570" s="191"/>
      <c r="AH1570" s="191"/>
      <c r="AI1570" s="260"/>
      <c r="AR1570" s="68"/>
      <c r="AS1570" s="68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5"/>
      <c r="BL1570" s="95"/>
      <c r="BM1570" s="95"/>
      <c r="BN1570" s="95"/>
      <c r="BO1570" s="95"/>
      <c r="BP1570" s="95"/>
      <c r="BQ1570" s="95"/>
      <c r="BR1570" s="95"/>
      <c r="BS1570" s="95"/>
      <c r="BT1570" s="95"/>
      <c r="BU1570" s="95"/>
      <c r="BV1570" s="95"/>
      <c r="BW1570" s="95"/>
      <c r="BX1570" s="95"/>
      <c r="BY1570" s="95"/>
      <c r="BZ1570" s="95"/>
      <c r="CD1570" s="95"/>
      <c r="CE1570" s="95"/>
      <c r="CF1570" s="95"/>
    </row>
    <row r="1571" spans="1:84" s="43" customFormat="1" x14ac:dyDescent="0.25">
      <c r="A1571" s="152"/>
      <c r="B1571" s="152"/>
      <c r="C1571" s="152"/>
      <c r="D1571" s="152"/>
      <c r="E1571" s="152"/>
      <c r="F1571" s="62"/>
      <c r="G1571" s="62"/>
      <c r="I1571" s="152"/>
      <c r="K1571" s="152"/>
      <c r="L1571" s="152"/>
      <c r="M1571" s="152"/>
      <c r="N1571" s="152"/>
      <c r="O1571" s="63"/>
      <c r="P1571" s="152"/>
      <c r="Q1571" s="152"/>
      <c r="S1571" s="205"/>
      <c r="T1571" s="205"/>
      <c r="U1571" s="205"/>
      <c r="V1571" s="39"/>
      <c r="W1571" s="39"/>
      <c r="X1571" s="39"/>
      <c r="Y1571" s="39"/>
      <c r="AD1571" s="191"/>
      <c r="AE1571" s="191"/>
      <c r="AF1571" s="260"/>
      <c r="AG1571" s="191"/>
      <c r="AH1571" s="191"/>
      <c r="AI1571" s="260"/>
      <c r="AR1571" s="68"/>
      <c r="AS1571" s="68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5"/>
      <c r="BL1571" s="95"/>
      <c r="BM1571" s="95"/>
      <c r="BN1571" s="95"/>
      <c r="BO1571" s="95"/>
      <c r="BP1571" s="95"/>
      <c r="BQ1571" s="95"/>
      <c r="BR1571" s="95"/>
      <c r="BS1571" s="95"/>
      <c r="BT1571" s="95"/>
      <c r="BU1571" s="95"/>
      <c r="BV1571" s="95"/>
      <c r="BW1571" s="95"/>
      <c r="BX1571" s="95"/>
      <c r="BY1571" s="95"/>
      <c r="BZ1571" s="95"/>
      <c r="CD1571" s="95"/>
      <c r="CE1571" s="95"/>
      <c r="CF1571" s="95"/>
    </row>
    <row r="1572" spans="1:84" s="43" customFormat="1" x14ac:dyDescent="0.25">
      <c r="A1572" s="152"/>
      <c r="B1572" s="152"/>
      <c r="C1572" s="152"/>
      <c r="D1572" s="152"/>
      <c r="E1572" s="152"/>
      <c r="F1572" s="62"/>
      <c r="G1572" s="62"/>
      <c r="I1572" s="152"/>
      <c r="K1572" s="152"/>
      <c r="L1572" s="152"/>
      <c r="M1572" s="152"/>
      <c r="N1572" s="152"/>
      <c r="O1572" s="63"/>
      <c r="P1572" s="152"/>
      <c r="Q1572" s="152"/>
      <c r="S1572" s="205"/>
      <c r="T1572" s="205"/>
      <c r="U1572" s="205"/>
      <c r="V1572" s="39"/>
      <c r="W1572" s="39"/>
      <c r="X1572" s="39"/>
      <c r="Y1572" s="39"/>
      <c r="AD1572" s="191"/>
      <c r="AE1572" s="191"/>
      <c r="AF1572" s="260"/>
      <c r="AG1572" s="191"/>
      <c r="AH1572" s="191"/>
      <c r="AI1572" s="260"/>
      <c r="AR1572" s="68"/>
      <c r="AS1572" s="68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5"/>
      <c r="BL1572" s="95"/>
      <c r="BM1572" s="95"/>
      <c r="BN1572" s="95"/>
      <c r="BO1572" s="95"/>
      <c r="BP1572" s="95"/>
      <c r="BQ1572" s="95"/>
      <c r="BR1572" s="95"/>
      <c r="BS1572" s="95"/>
      <c r="BT1572" s="95"/>
      <c r="BU1572" s="95"/>
      <c r="BV1572" s="95"/>
      <c r="BW1572" s="95"/>
      <c r="BX1572" s="95"/>
      <c r="BY1572" s="95"/>
      <c r="BZ1572" s="95"/>
      <c r="CD1572" s="95"/>
      <c r="CE1572" s="95"/>
      <c r="CF1572" s="95"/>
    </row>
    <row r="1573" spans="1:84" s="43" customFormat="1" x14ac:dyDescent="0.25">
      <c r="A1573" s="152"/>
      <c r="B1573" s="152"/>
      <c r="C1573" s="152"/>
      <c r="D1573" s="152"/>
      <c r="E1573" s="152"/>
      <c r="F1573" s="62"/>
      <c r="G1573" s="62"/>
      <c r="I1573" s="152"/>
      <c r="K1573" s="152"/>
      <c r="L1573" s="152"/>
      <c r="M1573" s="152"/>
      <c r="N1573" s="152"/>
      <c r="O1573" s="63"/>
      <c r="P1573" s="152"/>
      <c r="Q1573" s="152"/>
      <c r="S1573" s="205"/>
      <c r="T1573" s="205"/>
      <c r="U1573" s="205"/>
      <c r="V1573" s="39"/>
      <c r="W1573" s="39"/>
      <c r="X1573" s="39"/>
      <c r="Y1573" s="39"/>
      <c r="AD1573" s="191"/>
      <c r="AE1573" s="191"/>
      <c r="AF1573" s="260"/>
      <c r="AG1573" s="191"/>
      <c r="AH1573" s="191"/>
      <c r="AI1573" s="260"/>
      <c r="AR1573" s="68"/>
      <c r="AS1573" s="68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5"/>
      <c r="BL1573" s="95"/>
      <c r="BM1573" s="95"/>
      <c r="BN1573" s="95"/>
      <c r="BO1573" s="95"/>
      <c r="BP1573" s="95"/>
      <c r="BQ1573" s="95"/>
      <c r="BR1573" s="95"/>
      <c r="BS1573" s="95"/>
      <c r="BT1573" s="95"/>
      <c r="BU1573" s="95"/>
      <c r="BV1573" s="95"/>
      <c r="BW1573" s="95"/>
      <c r="BX1573" s="95"/>
      <c r="BY1573" s="95"/>
      <c r="BZ1573" s="95"/>
      <c r="CD1573" s="95"/>
      <c r="CE1573" s="95"/>
      <c r="CF1573" s="95"/>
    </row>
    <row r="1574" spans="1:84" s="43" customFormat="1" x14ac:dyDescent="0.25">
      <c r="A1574" s="152"/>
      <c r="B1574" s="152"/>
      <c r="C1574" s="152"/>
      <c r="D1574" s="152"/>
      <c r="E1574" s="152"/>
      <c r="F1574" s="62"/>
      <c r="G1574" s="62"/>
      <c r="I1574" s="152"/>
      <c r="K1574" s="152"/>
      <c r="L1574" s="152"/>
      <c r="M1574" s="152"/>
      <c r="N1574" s="152"/>
      <c r="O1574" s="63"/>
      <c r="P1574" s="152"/>
      <c r="Q1574" s="152"/>
      <c r="S1574" s="205"/>
      <c r="T1574" s="205"/>
      <c r="U1574" s="205"/>
      <c r="V1574" s="39"/>
      <c r="W1574" s="39"/>
      <c r="X1574" s="39"/>
      <c r="Y1574" s="39"/>
      <c r="AD1574" s="191"/>
      <c r="AE1574" s="191"/>
      <c r="AF1574" s="260"/>
      <c r="AG1574" s="191"/>
      <c r="AH1574" s="191"/>
      <c r="AI1574" s="260"/>
      <c r="AR1574" s="68"/>
      <c r="AS1574" s="68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5"/>
      <c r="BL1574" s="95"/>
      <c r="BM1574" s="95"/>
      <c r="BN1574" s="95"/>
      <c r="BO1574" s="95"/>
      <c r="BP1574" s="95"/>
      <c r="BQ1574" s="95"/>
      <c r="BR1574" s="95"/>
      <c r="BS1574" s="95"/>
      <c r="BT1574" s="95"/>
      <c r="BU1574" s="95"/>
      <c r="BV1574" s="95"/>
      <c r="BW1574" s="95"/>
      <c r="BX1574" s="95"/>
      <c r="BY1574" s="95"/>
      <c r="BZ1574" s="95"/>
      <c r="CD1574" s="95"/>
      <c r="CE1574" s="95"/>
      <c r="CF1574" s="95"/>
    </row>
    <row r="1575" spans="1:84" s="43" customFormat="1" x14ac:dyDescent="0.25">
      <c r="A1575" s="152"/>
      <c r="B1575" s="152"/>
      <c r="C1575" s="152"/>
      <c r="D1575" s="152"/>
      <c r="E1575" s="152"/>
      <c r="F1575" s="62"/>
      <c r="G1575" s="62"/>
      <c r="I1575" s="152"/>
      <c r="K1575" s="152"/>
      <c r="L1575" s="152"/>
      <c r="M1575" s="152"/>
      <c r="N1575" s="152"/>
      <c r="O1575" s="63"/>
      <c r="P1575" s="152"/>
      <c r="Q1575" s="152"/>
      <c r="S1575" s="205"/>
      <c r="T1575" s="205"/>
      <c r="U1575" s="205"/>
      <c r="V1575" s="39"/>
      <c r="W1575" s="39"/>
      <c r="X1575" s="39"/>
      <c r="Y1575" s="39"/>
      <c r="AD1575" s="191"/>
      <c r="AE1575" s="191"/>
      <c r="AF1575" s="260"/>
      <c r="AG1575" s="191"/>
      <c r="AH1575" s="191"/>
      <c r="AI1575" s="260"/>
      <c r="AR1575" s="68"/>
      <c r="AS1575" s="68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5"/>
      <c r="BL1575" s="95"/>
      <c r="BM1575" s="95"/>
      <c r="BN1575" s="95"/>
      <c r="BO1575" s="95"/>
      <c r="BP1575" s="95"/>
      <c r="BQ1575" s="95"/>
      <c r="BR1575" s="95"/>
      <c r="BS1575" s="95"/>
      <c r="BT1575" s="95"/>
      <c r="BU1575" s="95"/>
      <c r="BV1575" s="95"/>
      <c r="BW1575" s="95"/>
      <c r="BX1575" s="95"/>
      <c r="BY1575" s="95"/>
      <c r="BZ1575" s="95"/>
      <c r="CD1575" s="95"/>
      <c r="CE1575" s="95"/>
      <c r="CF1575" s="95"/>
    </row>
    <row r="1576" spans="1:84" s="43" customFormat="1" x14ac:dyDescent="0.25">
      <c r="A1576" s="152"/>
      <c r="B1576" s="152"/>
      <c r="C1576" s="152"/>
      <c r="D1576" s="152"/>
      <c r="E1576" s="152"/>
      <c r="F1576" s="62"/>
      <c r="G1576" s="62"/>
      <c r="I1576" s="152"/>
      <c r="K1576" s="152"/>
      <c r="L1576" s="152"/>
      <c r="M1576" s="152"/>
      <c r="N1576" s="152"/>
      <c r="O1576" s="63"/>
      <c r="P1576" s="152"/>
      <c r="Q1576" s="152"/>
      <c r="S1576" s="205"/>
      <c r="T1576" s="205"/>
      <c r="U1576" s="205"/>
      <c r="V1576" s="39"/>
      <c r="W1576" s="39"/>
      <c r="X1576" s="39"/>
      <c r="Y1576" s="39"/>
      <c r="AD1576" s="191"/>
      <c r="AE1576" s="191"/>
      <c r="AF1576" s="260"/>
      <c r="AG1576" s="191"/>
      <c r="AH1576" s="191"/>
      <c r="AI1576" s="260"/>
      <c r="AR1576" s="68"/>
      <c r="AS1576" s="68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5"/>
      <c r="BL1576" s="95"/>
      <c r="BM1576" s="95"/>
      <c r="BN1576" s="95"/>
      <c r="BO1576" s="95"/>
      <c r="BP1576" s="95"/>
      <c r="BQ1576" s="95"/>
      <c r="BR1576" s="95"/>
      <c r="BS1576" s="95"/>
      <c r="BT1576" s="95"/>
      <c r="BU1576" s="95"/>
      <c r="BV1576" s="95"/>
      <c r="BW1576" s="95"/>
      <c r="BX1576" s="95"/>
      <c r="BY1576" s="95"/>
      <c r="BZ1576" s="95"/>
      <c r="CD1576" s="95"/>
      <c r="CE1576" s="95"/>
      <c r="CF1576" s="95"/>
    </row>
    <row r="1577" spans="1:84" s="43" customFormat="1" x14ac:dyDescent="0.25">
      <c r="A1577" s="152"/>
      <c r="B1577" s="152"/>
      <c r="C1577" s="152"/>
      <c r="D1577" s="152"/>
      <c r="E1577" s="152"/>
      <c r="F1577" s="62"/>
      <c r="G1577" s="62"/>
      <c r="I1577" s="152"/>
      <c r="K1577" s="152"/>
      <c r="L1577" s="152"/>
      <c r="M1577" s="152"/>
      <c r="N1577" s="152"/>
      <c r="O1577" s="63"/>
      <c r="P1577" s="152"/>
      <c r="Q1577" s="152"/>
      <c r="S1577" s="205"/>
      <c r="T1577" s="205"/>
      <c r="U1577" s="205"/>
      <c r="V1577" s="39"/>
      <c r="W1577" s="39"/>
      <c r="X1577" s="39"/>
      <c r="Y1577" s="39"/>
      <c r="AD1577" s="191"/>
      <c r="AE1577" s="191"/>
      <c r="AF1577" s="260"/>
      <c r="AG1577" s="191"/>
      <c r="AH1577" s="191"/>
      <c r="AI1577" s="260"/>
      <c r="AR1577" s="68"/>
      <c r="AS1577" s="68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5"/>
      <c r="BL1577" s="95"/>
      <c r="BM1577" s="95"/>
      <c r="BN1577" s="95"/>
      <c r="BO1577" s="95"/>
      <c r="BP1577" s="95"/>
      <c r="BQ1577" s="95"/>
      <c r="BR1577" s="95"/>
      <c r="BS1577" s="95"/>
      <c r="BT1577" s="95"/>
      <c r="BU1577" s="95"/>
      <c r="BV1577" s="95"/>
      <c r="BW1577" s="95"/>
      <c r="BX1577" s="95"/>
      <c r="BY1577" s="95"/>
      <c r="BZ1577" s="95"/>
      <c r="CD1577" s="95"/>
      <c r="CE1577" s="95"/>
      <c r="CF1577" s="95"/>
    </row>
    <row r="1578" spans="1:84" s="43" customFormat="1" x14ac:dyDescent="0.25">
      <c r="A1578" s="152"/>
      <c r="B1578" s="152"/>
      <c r="C1578" s="152"/>
      <c r="D1578" s="152"/>
      <c r="E1578" s="152"/>
      <c r="F1578" s="62"/>
      <c r="G1578" s="62"/>
      <c r="I1578" s="152"/>
      <c r="K1578" s="152"/>
      <c r="L1578" s="152"/>
      <c r="M1578" s="152"/>
      <c r="N1578" s="152"/>
      <c r="O1578" s="63"/>
      <c r="P1578" s="152"/>
      <c r="Q1578" s="152"/>
      <c r="S1578" s="205"/>
      <c r="T1578" s="205"/>
      <c r="U1578" s="205"/>
      <c r="V1578" s="39"/>
      <c r="W1578" s="39"/>
      <c r="X1578" s="39"/>
      <c r="Y1578" s="39"/>
      <c r="AD1578" s="191"/>
      <c r="AE1578" s="191"/>
      <c r="AF1578" s="260"/>
      <c r="AG1578" s="191"/>
      <c r="AH1578" s="191"/>
      <c r="AI1578" s="260"/>
      <c r="AR1578" s="68"/>
      <c r="AS1578" s="68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5"/>
      <c r="BL1578" s="95"/>
      <c r="BM1578" s="95"/>
      <c r="BN1578" s="95"/>
      <c r="BO1578" s="95"/>
      <c r="BP1578" s="95"/>
      <c r="BQ1578" s="95"/>
      <c r="BR1578" s="95"/>
      <c r="BS1578" s="95"/>
      <c r="BT1578" s="95"/>
      <c r="BU1578" s="95"/>
      <c r="BV1578" s="95"/>
      <c r="BW1578" s="95"/>
      <c r="BX1578" s="95"/>
      <c r="BY1578" s="95"/>
      <c r="BZ1578" s="95"/>
      <c r="CD1578" s="95"/>
      <c r="CE1578" s="95"/>
      <c r="CF1578" s="95"/>
    </row>
    <row r="1579" spans="1:84" s="43" customFormat="1" x14ac:dyDescent="0.25">
      <c r="A1579" s="152"/>
      <c r="B1579" s="152"/>
      <c r="C1579" s="152"/>
      <c r="D1579" s="152"/>
      <c r="E1579" s="152"/>
      <c r="F1579" s="62"/>
      <c r="G1579" s="62"/>
      <c r="I1579" s="152"/>
      <c r="K1579" s="152"/>
      <c r="L1579" s="152"/>
      <c r="M1579" s="152"/>
      <c r="N1579" s="152"/>
      <c r="O1579" s="63"/>
      <c r="P1579" s="152"/>
      <c r="Q1579" s="152"/>
      <c r="S1579" s="205"/>
      <c r="T1579" s="205"/>
      <c r="U1579" s="205"/>
      <c r="V1579" s="39"/>
      <c r="W1579" s="39"/>
      <c r="X1579" s="39"/>
      <c r="Y1579" s="39"/>
      <c r="AD1579" s="191"/>
      <c r="AE1579" s="191"/>
      <c r="AF1579" s="260"/>
      <c r="AG1579" s="191"/>
      <c r="AH1579" s="191"/>
      <c r="AI1579" s="260"/>
      <c r="AR1579" s="68"/>
      <c r="AS1579" s="68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5"/>
      <c r="BL1579" s="95"/>
      <c r="BM1579" s="95"/>
      <c r="BN1579" s="95"/>
      <c r="BO1579" s="95"/>
      <c r="BP1579" s="95"/>
      <c r="BQ1579" s="95"/>
      <c r="BR1579" s="95"/>
      <c r="BS1579" s="95"/>
      <c r="BT1579" s="95"/>
      <c r="BU1579" s="95"/>
      <c r="BV1579" s="95"/>
      <c r="BW1579" s="95"/>
      <c r="BX1579" s="95"/>
      <c r="BY1579" s="95"/>
      <c r="BZ1579" s="95"/>
      <c r="CD1579" s="95"/>
      <c r="CE1579" s="95"/>
      <c r="CF1579" s="95"/>
    </row>
    <row r="1580" spans="1:84" s="43" customFormat="1" x14ac:dyDescent="0.25">
      <c r="A1580" s="152"/>
      <c r="B1580" s="152"/>
      <c r="C1580" s="152"/>
      <c r="D1580" s="152"/>
      <c r="E1580" s="152"/>
      <c r="F1580" s="62"/>
      <c r="G1580" s="62"/>
      <c r="I1580" s="152"/>
      <c r="K1580" s="152"/>
      <c r="L1580" s="152"/>
      <c r="M1580" s="152"/>
      <c r="N1580" s="152"/>
      <c r="O1580" s="63"/>
      <c r="P1580" s="152"/>
      <c r="Q1580" s="152"/>
      <c r="S1580" s="205"/>
      <c r="T1580" s="205"/>
      <c r="U1580" s="205"/>
      <c r="V1580" s="39"/>
      <c r="W1580" s="39"/>
      <c r="X1580" s="39"/>
      <c r="Y1580" s="39"/>
      <c r="AD1580" s="191"/>
      <c r="AE1580" s="191"/>
      <c r="AF1580" s="260"/>
      <c r="AG1580" s="191"/>
      <c r="AH1580" s="191"/>
      <c r="AI1580" s="260"/>
      <c r="AR1580" s="68"/>
      <c r="AS1580" s="68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5"/>
      <c r="BL1580" s="95"/>
      <c r="BM1580" s="95"/>
      <c r="BN1580" s="95"/>
      <c r="BO1580" s="95"/>
      <c r="BP1580" s="95"/>
      <c r="BQ1580" s="95"/>
      <c r="BR1580" s="95"/>
      <c r="BS1580" s="95"/>
      <c r="BT1580" s="95"/>
      <c r="BU1580" s="95"/>
      <c r="BV1580" s="95"/>
      <c r="BW1580" s="95"/>
      <c r="BX1580" s="95"/>
      <c r="BY1580" s="95"/>
      <c r="BZ1580" s="95"/>
      <c r="CD1580" s="95"/>
      <c r="CE1580" s="95"/>
      <c r="CF1580" s="95"/>
    </row>
    <row r="1581" spans="1:84" s="43" customFormat="1" x14ac:dyDescent="0.25">
      <c r="A1581" s="152"/>
      <c r="B1581" s="152"/>
      <c r="C1581" s="152"/>
      <c r="D1581" s="152"/>
      <c r="E1581" s="152"/>
      <c r="F1581" s="62"/>
      <c r="G1581" s="62"/>
      <c r="I1581" s="152"/>
      <c r="K1581" s="152"/>
      <c r="L1581" s="152"/>
      <c r="M1581" s="152"/>
      <c r="N1581" s="152"/>
      <c r="O1581" s="63"/>
      <c r="P1581" s="152"/>
      <c r="Q1581" s="152"/>
      <c r="S1581" s="205"/>
      <c r="T1581" s="205"/>
      <c r="U1581" s="205"/>
      <c r="V1581" s="39"/>
      <c r="W1581" s="39"/>
      <c r="X1581" s="39"/>
      <c r="Y1581" s="39"/>
      <c r="AD1581" s="191"/>
      <c r="AE1581" s="191"/>
      <c r="AF1581" s="260"/>
      <c r="AG1581" s="191"/>
      <c r="AH1581" s="191"/>
      <c r="AI1581" s="260"/>
      <c r="AR1581" s="68"/>
      <c r="AS1581" s="68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5"/>
      <c r="BL1581" s="95"/>
      <c r="BM1581" s="95"/>
      <c r="BN1581" s="95"/>
      <c r="BO1581" s="95"/>
      <c r="BP1581" s="95"/>
      <c r="BQ1581" s="95"/>
      <c r="BR1581" s="95"/>
      <c r="BS1581" s="95"/>
      <c r="BT1581" s="95"/>
      <c r="BU1581" s="95"/>
      <c r="BV1581" s="95"/>
      <c r="BW1581" s="95"/>
      <c r="BX1581" s="95"/>
      <c r="BY1581" s="95"/>
      <c r="BZ1581" s="95"/>
      <c r="CD1581" s="95"/>
      <c r="CE1581" s="95"/>
      <c r="CF1581" s="95"/>
    </row>
    <row r="1582" spans="1:84" s="43" customFormat="1" x14ac:dyDescent="0.25">
      <c r="A1582" s="152"/>
      <c r="B1582" s="152"/>
      <c r="C1582" s="152"/>
      <c r="D1582" s="152"/>
      <c r="E1582" s="152"/>
      <c r="F1582" s="62"/>
      <c r="G1582" s="62"/>
      <c r="I1582" s="152"/>
      <c r="K1582" s="152"/>
      <c r="L1582" s="152"/>
      <c r="M1582" s="152"/>
      <c r="N1582" s="152"/>
      <c r="O1582" s="63"/>
      <c r="P1582" s="152"/>
      <c r="Q1582" s="152"/>
      <c r="S1582" s="205"/>
      <c r="T1582" s="205"/>
      <c r="U1582" s="205"/>
      <c r="V1582" s="39"/>
      <c r="W1582" s="39"/>
      <c r="X1582" s="39"/>
      <c r="Y1582" s="39"/>
      <c r="AD1582" s="191"/>
      <c r="AE1582" s="191"/>
      <c r="AF1582" s="260"/>
      <c r="AG1582" s="191"/>
      <c r="AH1582" s="191"/>
      <c r="AI1582" s="260"/>
      <c r="AR1582" s="68"/>
      <c r="AS1582" s="68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5"/>
      <c r="BL1582" s="95"/>
      <c r="BM1582" s="95"/>
      <c r="BN1582" s="95"/>
      <c r="BO1582" s="95"/>
      <c r="BP1582" s="95"/>
      <c r="BQ1582" s="95"/>
      <c r="BR1582" s="95"/>
      <c r="BS1582" s="95"/>
      <c r="BT1582" s="95"/>
      <c r="BU1582" s="95"/>
      <c r="BV1582" s="95"/>
      <c r="BW1582" s="95"/>
      <c r="BX1582" s="95"/>
      <c r="BY1582" s="95"/>
      <c r="BZ1582" s="95"/>
      <c r="CD1582" s="95"/>
      <c r="CE1582" s="95"/>
      <c r="CF1582" s="95"/>
    </row>
    <row r="1583" spans="1:84" s="43" customFormat="1" x14ac:dyDescent="0.25">
      <c r="A1583" s="152"/>
      <c r="B1583" s="152"/>
      <c r="C1583" s="152"/>
      <c r="D1583" s="152"/>
      <c r="E1583" s="152"/>
      <c r="F1583" s="62"/>
      <c r="G1583" s="62"/>
      <c r="I1583" s="152"/>
      <c r="K1583" s="152"/>
      <c r="L1583" s="152"/>
      <c r="M1583" s="152"/>
      <c r="N1583" s="152"/>
      <c r="O1583" s="63"/>
      <c r="P1583" s="152"/>
      <c r="Q1583" s="152"/>
      <c r="S1583" s="205"/>
      <c r="T1583" s="205"/>
      <c r="U1583" s="205"/>
      <c r="V1583" s="39"/>
      <c r="W1583" s="39"/>
      <c r="X1583" s="39"/>
      <c r="Y1583" s="39"/>
      <c r="AD1583" s="191"/>
      <c r="AE1583" s="191"/>
      <c r="AF1583" s="260"/>
      <c r="AG1583" s="191"/>
      <c r="AH1583" s="191"/>
      <c r="AI1583" s="260"/>
      <c r="AR1583" s="68"/>
      <c r="AS1583" s="68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5"/>
      <c r="BL1583" s="95"/>
      <c r="BM1583" s="95"/>
      <c r="BN1583" s="95"/>
      <c r="BO1583" s="95"/>
      <c r="BP1583" s="95"/>
      <c r="BQ1583" s="95"/>
      <c r="BR1583" s="95"/>
      <c r="BS1583" s="95"/>
      <c r="BT1583" s="95"/>
      <c r="BU1583" s="95"/>
      <c r="BV1583" s="95"/>
      <c r="BW1583" s="95"/>
      <c r="BX1583" s="95"/>
      <c r="BY1583" s="95"/>
      <c r="BZ1583" s="95"/>
      <c r="CD1583" s="95"/>
      <c r="CE1583" s="95"/>
      <c r="CF1583" s="95"/>
    </row>
    <row r="1584" spans="1:84" s="43" customFormat="1" x14ac:dyDescent="0.25">
      <c r="A1584" s="152"/>
      <c r="B1584" s="152"/>
      <c r="C1584" s="152"/>
      <c r="D1584" s="152"/>
      <c r="E1584" s="152"/>
      <c r="F1584" s="62"/>
      <c r="G1584" s="62"/>
      <c r="I1584" s="152"/>
      <c r="K1584" s="152"/>
      <c r="L1584" s="152"/>
      <c r="M1584" s="152"/>
      <c r="N1584" s="152"/>
      <c r="O1584" s="63"/>
      <c r="P1584" s="152"/>
      <c r="Q1584" s="152"/>
      <c r="S1584" s="205"/>
      <c r="T1584" s="205"/>
      <c r="U1584" s="205"/>
      <c r="V1584" s="39"/>
      <c r="W1584" s="39"/>
      <c r="X1584" s="39"/>
      <c r="Y1584" s="39"/>
      <c r="AD1584" s="191"/>
      <c r="AE1584" s="191"/>
      <c r="AF1584" s="260"/>
      <c r="AG1584" s="191"/>
      <c r="AH1584" s="191"/>
      <c r="AI1584" s="260"/>
      <c r="AR1584" s="68"/>
      <c r="AS1584" s="68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5"/>
      <c r="BL1584" s="95"/>
      <c r="BM1584" s="95"/>
      <c r="BN1584" s="95"/>
      <c r="BO1584" s="95"/>
      <c r="BP1584" s="95"/>
      <c r="BQ1584" s="95"/>
      <c r="BR1584" s="95"/>
      <c r="BS1584" s="95"/>
      <c r="BT1584" s="95"/>
      <c r="BU1584" s="95"/>
      <c r="BV1584" s="95"/>
      <c r="BW1584" s="95"/>
      <c r="BX1584" s="95"/>
      <c r="BY1584" s="95"/>
      <c r="BZ1584" s="95"/>
      <c r="CD1584" s="95"/>
      <c r="CE1584" s="95"/>
      <c r="CF1584" s="95"/>
    </row>
    <row r="1585" spans="1:84" s="43" customFormat="1" x14ac:dyDescent="0.25">
      <c r="A1585" s="152"/>
      <c r="B1585" s="152"/>
      <c r="C1585" s="152"/>
      <c r="D1585" s="152"/>
      <c r="E1585" s="152"/>
      <c r="F1585" s="62"/>
      <c r="G1585" s="62"/>
      <c r="I1585" s="152"/>
      <c r="K1585" s="152"/>
      <c r="L1585" s="152"/>
      <c r="M1585" s="152"/>
      <c r="N1585" s="152"/>
      <c r="O1585" s="63"/>
      <c r="P1585" s="152"/>
      <c r="Q1585" s="152"/>
      <c r="S1585" s="205"/>
      <c r="T1585" s="205"/>
      <c r="U1585" s="205"/>
      <c r="V1585" s="39"/>
      <c r="W1585" s="39"/>
      <c r="X1585" s="39"/>
      <c r="Y1585" s="39"/>
      <c r="AD1585" s="191"/>
      <c r="AE1585" s="191"/>
      <c r="AF1585" s="260"/>
      <c r="AG1585" s="191"/>
      <c r="AH1585" s="191"/>
      <c r="AI1585" s="260"/>
      <c r="AR1585" s="68"/>
      <c r="AS1585" s="68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5"/>
      <c r="BL1585" s="95"/>
      <c r="BM1585" s="95"/>
      <c r="BN1585" s="95"/>
      <c r="BO1585" s="95"/>
      <c r="BP1585" s="95"/>
      <c r="BQ1585" s="95"/>
      <c r="BR1585" s="95"/>
      <c r="BS1585" s="95"/>
      <c r="BT1585" s="95"/>
      <c r="BU1585" s="95"/>
      <c r="BV1585" s="95"/>
      <c r="BW1585" s="95"/>
      <c r="BX1585" s="95"/>
      <c r="BY1585" s="95"/>
      <c r="BZ1585" s="95"/>
      <c r="CD1585" s="95"/>
      <c r="CE1585" s="95"/>
      <c r="CF1585" s="95"/>
    </row>
    <row r="1586" spans="1:84" s="43" customFormat="1" x14ac:dyDescent="0.25">
      <c r="A1586" s="152"/>
      <c r="B1586" s="152"/>
      <c r="C1586" s="152"/>
      <c r="D1586" s="152"/>
      <c r="E1586" s="152"/>
      <c r="F1586" s="62"/>
      <c r="G1586" s="62"/>
      <c r="I1586" s="152"/>
      <c r="K1586" s="152"/>
      <c r="L1586" s="152"/>
      <c r="M1586" s="152"/>
      <c r="N1586" s="152"/>
      <c r="O1586" s="63"/>
      <c r="P1586" s="152"/>
      <c r="Q1586" s="152"/>
      <c r="S1586" s="205"/>
      <c r="T1586" s="205"/>
      <c r="U1586" s="205"/>
      <c r="V1586" s="39"/>
      <c r="W1586" s="39"/>
      <c r="X1586" s="39"/>
      <c r="Y1586" s="39"/>
      <c r="AD1586" s="191"/>
      <c r="AE1586" s="191"/>
      <c r="AF1586" s="260"/>
      <c r="AG1586" s="191"/>
      <c r="AH1586" s="191"/>
      <c r="AI1586" s="260"/>
      <c r="AR1586" s="68"/>
      <c r="AS1586" s="68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5"/>
      <c r="BL1586" s="95"/>
      <c r="BM1586" s="95"/>
      <c r="BN1586" s="95"/>
      <c r="BO1586" s="95"/>
      <c r="BP1586" s="95"/>
      <c r="BQ1586" s="95"/>
      <c r="BR1586" s="95"/>
      <c r="BS1586" s="95"/>
      <c r="BT1586" s="95"/>
      <c r="BU1586" s="95"/>
      <c r="BV1586" s="95"/>
      <c r="BW1586" s="95"/>
      <c r="BX1586" s="95"/>
      <c r="BY1586" s="95"/>
      <c r="BZ1586" s="95"/>
      <c r="CD1586" s="95"/>
      <c r="CE1586" s="95"/>
      <c r="CF1586" s="95"/>
    </row>
    <row r="1587" spans="1:84" s="43" customFormat="1" x14ac:dyDescent="0.25">
      <c r="A1587" s="152"/>
      <c r="B1587" s="152"/>
      <c r="C1587" s="152"/>
      <c r="D1587" s="152"/>
      <c r="E1587" s="152"/>
      <c r="F1587" s="62"/>
      <c r="G1587" s="62"/>
      <c r="I1587" s="152"/>
      <c r="K1587" s="152"/>
      <c r="L1587" s="152"/>
      <c r="M1587" s="152"/>
      <c r="N1587" s="152"/>
      <c r="O1587" s="63"/>
      <c r="P1587" s="152"/>
      <c r="Q1587" s="152"/>
      <c r="S1587" s="205"/>
      <c r="T1587" s="205"/>
      <c r="U1587" s="205"/>
      <c r="V1587" s="39"/>
      <c r="W1587" s="39"/>
      <c r="X1587" s="39"/>
      <c r="Y1587" s="39"/>
      <c r="AD1587" s="191"/>
      <c r="AE1587" s="191"/>
      <c r="AF1587" s="260"/>
      <c r="AG1587" s="191"/>
      <c r="AH1587" s="191"/>
      <c r="AI1587" s="260"/>
      <c r="AR1587" s="68"/>
      <c r="AS1587" s="68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5"/>
      <c r="BL1587" s="95"/>
      <c r="BM1587" s="95"/>
      <c r="BN1587" s="95"/>
      <c r="BO1587" s="95"/>
      <c r="BP1587" s="95"/>
      <c r="BQ1587" s="95"/>
      <c r="BR1587" s="95"/>
      <c r="BS1587" s="95"/>
      <c r="BT1587" s="95"/>
      <c r="BU1587" s="95"/>
      <c r="BV1587" s="95"/>
      <c r="BW1587" s="95"/>
      <c r="BX1587" s="95"/>
      <c r="BY1587" s="95"/>
      <c r="BZ1587" s="95"/>
      <c r="CD1587" s="95"/>
      <c r="CE1587" s="95"/>
      <c r="CF1587" s="95"/>
    </row>
    <row r="1588" spans="1:84" s="43" customFormat="1" x14ac:dyDescent="0.25">
      <c r="A1588" s="152"/>
      <c r="B1588" s="152"/>
      <c r="C1588" s="152"/>
      <c r="D1588" s="152"/>
      <c r="E1588" s="152"/>
      <c r="F1588" s="62"/>
      <c r="G1588" s="62"/>
      <c r="I1588" s="152"/>
      <c r="K1588" s="152"/>
      <c r="L1588" s="152"/>
      <c r="M1588" s="152"/>
      <c r="N1588" s="152"/>
      <c r="O1588" s="63"/>
      <c r="P1588" s="152"/>
      <c r="Q1588" s="152"/>
      <c r="S1588" s="205"/>
      <c r="T1588" s="205"/>
      <c r="U1588" s="205"/>
      <c r="V1588" s="39"/>
      <c r="W1588" s="39"/>
      <c r="X1588" s="39"/>
      <c r="Y1588" s="39"/>
      <c r="AD1588" s="191"/>
      <c r="AE1588" s="191"/>
      <c r="AF1588" s="260"/>
      <c r="AG1588" s="191"/>
      <c r="AH1588" s="191"/>
      <c r="AI1588" s="260"/>
      <c r="AR1588" s="68"/>
      <c r="AS1588" s="68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5"/>
      <c r="BL1588" s="95"/>
      <c r="BM1588" s="95"/>
      <c r="BN1588" s="95"/>
      <c r="BO1588" s="95"/>
      <c r="BP1588" s="95"/>
      <c r="BQ1588" s="95"/>
      <c r="BR1588" s="95"/>
      <c r="BS1588" s="95"/>
      <c r="BT1588" s="95"/>
      <c r="BU1588" s="95"/>
      <c r="BV1588" s="95"/>
      <c r="BW1588" s="95"/>
      <c r="BX1588" s="95"/>
      <c r="BY1588" s="95"/>
      <c r="BZ1588" s="95"/>
      <c r="CD1588" s="95"/>
      <c r="CE1588" s="95"/>
      <c r="CF1588" s="95"/>
    </row>
    <row r="1589" spans="1:84" s="43" customFormat="1" x14ac:dyDescent="0.25">
      <c r="A1589" s="152"/>
      <c r="B1589" s="152"/>
      <c r="C1589" s="152"/>
      <c r="D1589" s="152"/>
      <c r="E1589" s="152"/>
      <c r="F1589" s="62"/>
      <c r="G1589" s="62"/>
      <c r="I1589" s="152"/>
      <c r="K1589" s="152"/>
      <c r="L1589" s="152"/>
      <c r="M1589" s="152"/>
      <c r="N1589" s="152"/>
      <c r="O1589" s="63"/>
      <c r="P1589" s="152"/>
      <c r="Q1589" s="152"/>
      <c r="S1589" s="205"/>
      <c r="T1589" s="205"/>
      <c r="U1589" s="205"/>
      <c r="V1589" s="39"/>
      <c r="W1589" s="39"/>
      <c r="X1589" s="39"/>
      <c r="Y1589" s="39"/>
      <c r="AD1589" s="191"/>
      <c r="AE1589" s="191"/>
      <c r="AF1589" s="260"/>
      <c r="AG1589" s="191"/>
      <c r="AH1589" s="191"/>
      <c r="AI1589" s="260"/>
      <c r="AR1589" s="68"/>
      <c r="AS1589" s="68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5"/>
      <c r="BL1589" s="95"/>
      <c r="BM1589" s="95"/>
      <c r="BN1589" s="95"/>
      <c r="BO1589" s="95"/>
      <c r="BP1589" s="95"/>
      <c r="BQ1589" s="95"/>
      <c r="BR1589" s="95"/>
      <c r="BS1589" s="95"/>
      <c r="BT1589" s="95"/>
      <c r="BU1589" s="95"/>
      <c r="BV1589" s="95"/>
      <c r="BW1589" s="95"/>
      <c r="BX1589" s="95"/>
      <c r="BY1589" s="95"/>
      <c r="BZ1589" s="95"/>
      <c r="CD1589" s="95"/>
      <c r="CE1589" s="95"/>
      <c r="CF1589" s="95"/>
    </row>
    <row r="1590" spans="1:84" s="43" customFormat="1" x14ac:dyDescent="0.25">
      <c r="A1590" s="152"/>
      <c r="B1590" s="152"/>
      <c r="C1590" s="152"/>
      <c r="D1590" s="152"/>
      <c r="E1590" s="152"/>
      <c r="F1590" s="62"/>
      <c r="G1590" s="62"/>
      <c r="I1590" s="152"/>
      <c r="K1590" s="152"/>
      <c r="L1590" s="152"/>
      <c r="M1590" s="152"/>
      <c r="N1590" s="152"/>
      <c r="O1590" s="63"/>
      <c r="P1590" s="152"/>
      <c r="Q1590" s="152"/>
      <c r="S1590" s="205"/>
      <c r="T1590" s="205"/>
      <c r="U1590" s="205"/>
      <c r="V1590" s="39"/>
      <c r="W1590" s="39"/>
      <c r="X1590" s="39"/>
      <c r="Y1590" s="39"/>
      <c r="AD1590" s="191"/>
      <c r="AE1590" s="191"/>
      <c r="AF1590" s="260"/>
      <c r="AG1590" s="191"/>
      <c r="AH1590" s="191"/>
      <c r="AI1590" s="260"/>
      <c r="AR1590" s="68"/>
      <c r="AS1590" s="68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5"/>
      <c r="BL1590" s="95"/>
      <c r="BM1590" s="95"/>
      <c r="BN1590" s="95"/>
      <c r="BO1590" s="95"/>
      <c r="BP1590" s="95"/>
      <c r="BQ1590" s="95"/>
      <c r="BR1590" s="95"/>
      <c r="BS1590" s="95"/>
      <c r="BT1590" s="95"/>
      <c r="BU1590" s="95"/>
      <c r="BV1590" s="95"/>
      <c r="BW1590" s="95"/>
      <c r="BX1590" s="95"/>
      <c r="BY1590" s="95"/>
      <c r="BZ1590" s="95"/>
      <c r="CD1590" s="95"/>
      <c r="CE1590" s="95"/>
      <c r="CF1590" s="95"/>
    </row>
    <row r="1591" spans="1:84" s="43" customFormat="1" x14ac:dyDescent="0.25">
      <c r="A1591" s="152"/>
      <c r="B1591" s="152"/>
      <c r="C1591" s="152"/>
      <c r="D1591" s="152"/>
      <c r="E1591" s="152"/>
      <c r="F1591" s="62"/>
      <c r="G1591" s="62"/>
      <c r="I1591" s="152"/>
      <c r="K1591" s="152"/>
      <c r="L1591" s="152"/>
      <c r="M1591" s="152"/>
      <c r="N1591" s="152"/>
      <c r="O1591" s="63"/>
      <c r="P1591" s="152"/>
      <c r="Q1591" s="152"/>
      <c r="S1591" s="205"/>
      <c r="T1591" s="205"/>
      <c r="U1591" s="205"/>
      <c r="V1591" s="39"/>
      <c r="W1591" s="39"/>
      <c r="X1591" s="39"/>
      <c r="Y1591" s="39"/>
      <c r="AD1591" s="191"/>
      <c r="AE1591" s="191"/>
      <c r="AF1591" s="260"/>
      <c r="AG1591" s="191"/>
      <c r="AH1591" s="191"/>
      <c r="AI1591" s="260"/>
      <c r="AR1591" s="68"/>
      <c r="AS1591" s="68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5"/>
      <c r="BL1591" s="95"/>
      <c r="BM1591" s="95"/>
      <c r="BN1591" s="95"/>
      <c r="BO1591" s="95"/>
      <c r="BP1591" s="95"/>
      <c r="BQ1591" s="95"/>
      <c r="BR1591" s="95"/>
      <c r="BS1591" s="95"/>
      <c r="BT1591" s="95"/>
      <c r="BU1591" s="95"/>
      <c r="BV1591" s="95"/>
      <c r="BW1591" s="95"/>
      <c r="BX1591" s="95"/>
      <c r="BY1591" s="95"/>
      <c r="BZ1591" s="95"/>
      <c r="CD1591" s="95"/>
      <c r="CE1591" s="95"/>
      <c r="CF1591" s="95"/>
    </row>
    <row r="1592" spans="1:84" s="43" customFormat="1" x14ac:dyDescent="0.25">
      <c r="A1592" s="152"/>
      <c r="B1592" s="152"/>
      <c r="C1592" s="152"/>
      <c r="D1592" s="152"/>
      <c r="E1592" s="152"/>
      <c r="F1592" s="62"/>
      <c r="G1592" s="62"/>
      <c r="I1592" s="152"/>
      <c r="K1592" s="152"/>
      <c r="L1592" s="152"/>
      <c r="M1592" s="152"/>
      <c r="N1592" s="152"/>
      <c r="O1592" s="63"/>
      <c r="P1592" s="152"/>
      <c r="Q1592" s="152"/>
      <c r="S1592" s="205"/>
      <c r="T1592" s="205"/>
      <c r="U1592" s="205"/>
      <c r="V1592" s="39"/>
      <c r="W1592" s="39"/>
      <c r="X1592" s="39"/>
      <c r="Y1592" s="39"/>
      <c r="AD1592" s="191"/>
      <c r="AE1592" s="191"/>
      <c r="AF1592" s="260"/>
      <c r="AG1592" s="191"/>
      <c r="AH1592" s="191"/>
      <c r="AI1592" s="260"/>
      <c r="AR1592" s="68"/>
      <c r="AS1592" s="68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5"/>
      <c r="BL1592" s="95"/>
      <c r="BM1592" s="95"/>
      <c r="BN1592" s="95"/>
      <c r="BO1592" s="95"/>
      <c r="BP1592" s="95"/>
      <c r="BQ1592" s="95"/>
      <c r="BR1592" s="95"/>
      <c r="BS1592" s="95"/>
      <c r="BT1592" s="95"/>
      <c r="BU1592" s="95"/>
      <c r="BV1592" s="95"/>
      <c r="BW1592" s="95"/>
      <c r="BX1592" s="95"/>
      <c r="BY1592" s="95"/>
      <c r="BZ1592" s="95"/>
      <c r="CD1592" s="95"/>
      <c r="CE1592" s="95"/>
      <c r="CF1592" s="95"/>
    </row>
    <row r="1593" spans="1:84" s="43" customFormat="1" x14ac:dyDescent="0.25">
      <c r="A1593" s="152"/>
      <c r="B1593" s="152"/>
      <c r="C1593" s="152"/>
      <c r="D1593" s="152"/>
      <c r="E1593" s="152"/>
      <c r="F1593" s="62"/>
      <c r="G1593" s="62"/>
      <c r="I1593" s="152"/>
      <c r="K1593" s="152"/>
      <c r="L1593" s="152"/>
      <c r="M1593" s="152"/>
      <c r="N1593" s="152"/>
      <c r="O1593" s="63"/>
      <c r="P1593" s="152"/>
      <c r="Q1593" s="152"/>
      <c r="S1593" s="205"/>
      <c r="T1593" s="205"/>
      <c r="U1593" s="205"/>
      <c r="V1593" s="39"/>
      <c r="W1593" s="39"/>
      <c r="X1593" s="39"/>
      <c r="Y1593" s="39"/>
      <c r="AD1593" s="191"/>
      <c r="AE1593" s="191"/>
      <c r="AF1593" s="260"/>
      <c r="AG1593" s="191"/>
      <c r="AH1593" s="191"/>
      <c r="AI1593" s="260"/>
      <c r="AR1593" s="68"/>
      <c r="AS1593" s="68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5"/>
      <c r="BL1593" s="95"/>
      <c r="BM1593" s="95"/>
      <c r="BN1593" s="95"/>
      <c r="BO1593" s="95"/>
      <c r="BP1593" s="95"/>
      <c r="BQ1593" s="95"/>
      <c r="BR1593" s="95"/>
      <c r="BS1593" s="95"/>
      <c r="BT1593" s="95"/>
      <c r="BU1593" s="95"/>
      <c r="BV1593" s="95"/>
      <c r="BW1593" s="95"/>
      <c r="BX1593" s="95"/>
      <c r="BY1593" s="95"/>
      <c r="BZ1593" s="95"/>
      <c r="CD1593" s="95"/>
      <c r="CE1593" s="95"/>
      <c r="CF1593" s="95"/>
    </row>
    <row r="1594" spans="1:84" s="43" customFormat="1" x14ac:dyDescent="0.25">
      <c r="A1594" s="152"/>
      <c r="B1594" s="152"/>
      <c r="C1594" s="152"/>
      <c r="D1594" s="152"/>
      <c r="E1594" s="152"/>
      <c r="F1594" s="62"/>
      <c r="G1594" s="62"/>
      <c r="I1594" s="152"/>
      <c r="K1594" s="152"/>
      <c r="L1594" s="152"/>
      <c r="M1594" s="152"/>
      <c r="N1594" s="152"/>
      <c r="O1594" s="63"/>
      <c r="P1594" s="152"/>
      <c r="Q1594" s="152"/>
      <c r="S1594" s="205"/>
      <c r="T1594" s="205"/>
      <c r="U1594" s="205"/>
      <c r="V1594" s="39"/>
      <c r="W1594" s="39"/>
      <c r="X1594" s="39"/>
      <c r="Y1594" s="39"/>
      <c r="AD1594" s="191"/>
      <c r="AE1594" s="191"/>
      <c r="AF1594" s="260"/>
      <c r="AG1594" s="191"/>
      <c r="AH1594" s="191"/>
      <c r="AI1594" s="260"/>
      <c r="AR1594" s="68"/>
      <c r="AS1594" s="68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5"/>
      <c r="BL1594" s="95"/>
      <c r="BM1594" s="95"/>
      <c r="BN1594" s="95"/>
      <c r="BO1594" s="95"/>
      <c r="BP1594" s="95"/>
      <c r="BQ1594" s="95"/>
      <c r="BR1594" s="95"/>
      <c r="BS1594" s="95"/>
      <c r="BT1594" s="95"/>
      <c r="BU1594" s="95"/>
      <c r="BV1594" s="95"/>
      <c r="BW1594" s="95"/>
      <c r="BX1594" s="95"/>
      <c r="BY1594" s="95"/>
      <c r="BZ1594" s="95"/>
      <c r="CD1594" s="95"/>
      <c r="CE1594" s="95"/>
      <c r="CF1594" s="95"/>
    </row>
    <row r="1595" spans="1:84" s="43" customFormat="1" x14ac:dyDescent="0.25">
      <c r="A1595" s="152"/>
      <c r="B1595" s="152"/>
      <c r="C1595" s="152"/>
      <c r="D1595" s="152"/>
      <c r="E1595" s="152"/>
      <c r="F1595" s="62"/>
      <c r="G1595" s="62"/>
      <c r="I1595" s="152"/>
      <c r="K1595" s="152"/>
      <c r="L1595" s="152"/>
      <c r="M1595" s="152"/>
      <c r="N1595" s="152"/>
      <c r="O1595" s="63"/>
      <c r="P1595" s="152"/>
      <c r="Q1595" s="152"/>
      <c r="S1595" s="205"/>
      <c r="T1595" s="205"/>
      <c r="U1595" s="205"/>
      <c r="V1595" s="39"/>
      <c r="W1595" s="39"/>
      <c r="X1595" s="39"/>
      <c r="Y1595" s="39"/>
      <c r="AD1595" s="191"/>
      <c r="AE1595" s="191"/>
      <c r="AF1595" s="260"/>
      <c r="AG1595" s="191"/>
      <c r="AH1595" s="191"/>
      <c r="AI1595" s="260"/>
      <c r="AR1595" s="68"/>
      <c r="AS1595" s="68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5"/>
      <c r="BL1595" s="95"/>
      <c r="BM1595" s="95"/>
      <c r="BN1595" s="95"/>
      <c r="BO1595" s="95"/>
      <c r="BP1595" s="95"/>
      <c r="BQ1595" s="95"/>
      <c r="BR1595" s="95"/>
      <c r="BS1595" s="95"/>
      <c r="BT1595" s="95"/>
      <c r="BU1595" s="95"/>
      <c r="BV1595" s="95"/>
      <c r="BW1595" s="95"/>
      <c r="BX1595" s="95"/>
      <c r="BY1595" s="95"/>
      <c r="BZ1595" s="95"/>
      <c r="CD1595" s="95"/>
      <c r="CE1595" s="95"/>
      <c r="CF1595" s="95"/>
    </row>
    <row r="1596" spans="1:84" s="43" customFormat="1" x14ac:dyDescent="0.25">
      <c r="A1596" s="152"/>
      <c r="B1596" s="152"/>
      <c r="C1596" s="152"/>
      <c r="D1596" s="152"/>
      <c r="E1596" s="152"/>
      <c r="F1596" s="62"/>
      <c r="G1596" s="62"/>
      <c r="I1596" s="152"/>
      <c r="K1596" s="152"/>
      <c r="L1596" s="152"/>
      <c r="M1596" s="152"/>
      <c r="N1596" s="152"/>
      <c r="O1596" s="63"/>
      <c r="P1596" s="152"/>
      <c r="Q1596" s="152"/>
      <c r="S1596" s="205"/>
      <c r="T1596" s="205"/>
      <c r="U1596" s="205"/>
      <c r="V1596" s="39"/>
      <c r="W1596" s="39"/>
      <c r="X1596" s="39"/>
      <c r="Y1596" s="39"/>
      <c r="AD1596" s="191"/>
      <c r="AE1596" s="191"/>
      <c r="AF1596" s="260"/>
      <c r="AG1596" s="191"/>
      <c r="AH1596" s="191"/>
      <c r="AI1596" s="260"/>
      <c r="AR1596" s="68"/>
      <c r="AS1596" s="68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5"/>
      <c r="BL1596" s="95"/>
      <c r="BM1596" s="95"/>
      <c r="BN1596" s="95"/>
      <c r="BO1596" s="95"/>
      <c r="BP1596" s="95"/>
      <c r="BQ1596" s="95"/>
      <c r="BR1596" s="95"/>
      <c r="BS1596" s="95"/>
      <c r="BT1596" s="95"/>
      <c r="BU1596" s="95"/>
      <c r="BV1596" s="95"/>
      <c r="BW1596" s="95"/>
      <c r="BX1596" s="95"/>
      <c r="BY1596" s="95"/>
      <c r="BZ1596" s="95"/>
      <c r="CD1596" s="95"/>
      <c r="CE1596" s="95"/>
      <c r="CF1596" s="95"/>
    </row>
    <row r="1597" spans="1:84" s="43" customFormat="1" x14ac:dyDescent="0.25">
      <c r="A1597" s="152"/>
      <c r="B1597" s="152"/>
      <c r="C1597" s="152"/>
      <c r="D1597" s="152"/>
      <c r="E1597" s="152"/>
      <c r="F1597" s="62"/>
      <c r="G1597" s="62"/>
      <c r="I1597" s="152"/>
      <c r="K1597" s="152"/>
      <c r="L1597" s="152"/>
      <c r="M1597" s="152"/>
      <c r="N1597" s="152"/>
      <c r="O1597" s="63"/>
      <c r="P1597" s="152"/>
      <c r="Q1597" s="152"/>
      <c r="S1597" s="205"/>
      <c r="T1597" s="205"/>
      <c r="U1597" s="205"/>
      <c r="V1597" s="39"/>
      <c r="W1597" s="39"/>
      <c r="X1597" s="39"/>
      <c r="Y1597" s="39"/>
      <c r="AD1597" s="191"/>
      <c r="AE1597" s="191"/>
      <c r="AF1597" s="260"/>
      <c r="AG1597" s="191"/>
      <c r="AH1597" s="191"/>
      <c r="AI1597" s="260"/>
      <c r="AR1597" s="68"/>
      <c r="AS1597" s="68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5"/>
      <c r="BL1597" s="95"/>
      <c r="BM1597" s="95"/>
      <c r="BN1597" s="95"/>
      <c r="BO1597" s="95"/>
      <c r="BP1597" s="95"/>
      <c r="BQ1597" s="95"/>
      <c r="BR1597" s="95"/>
      <c r="BS1597" s="95"/>
      <c r="BT1597" s="95"/>
      <c r="BU1597" s="95"/>
      <c r="BV1597" s="95"/>
      <c r="BW1597" s="95"/>
      <c r="BX1597" s="95"/>
      <c r="BY1597" s="95"/>
      <c r="BZ1597" s="95"/>
      <c r="CD1597" s="95"/>
      <c r="CE1597" s="95"/>
      <c r="CF1597" s="95"/>
    </row>
    <row r="1598" spans="1:84" s="43" customFormat="1" x14ac:dyDescent="0.25">
      <c r="A1598" s="152"/>
      <c r="B1598" s="152"/>
      <c r="C1598" s="152"/>
      <c r="D1598" s="152"/>
      <c r="E1598" s="152"/>
      <c r="F1598" s="62"/>
      <c r="G1598" s="62"/>
      <c r="I1598" s="152"/>
      <c r="K1598" s="152"/>
      <c r="L1598" s="152"/>
      <c r="M1598" s="152"/>
      <c r="N1598" s="152"/>
      <c r="O1598" s="63"/>
      <c r="P1598" s="152"/>
      <c r="Q1598" s="152"/>
      <c r="S1598" s="205"/>
      <c r="T1598" s="205"/>
      <c r="U1598" s="205"/>
      <c r="V1598" s="39"/>
      <c r="W1598" s="39"/>
      <c r="X1598" s="39"/>
      <c r="Y1598" s="39"/>
      <c r="AD1598" s="191"/>
      <c r="AE1598" s="191"/>
      <c r="AF1598" s="260"/>
      <c r="AG1598" s="191"/>
      <c r="AH1598" s="191"/>
      <c r="AI1598" s="260"/>
      <c r="AR1598" s="68"/>
      <c r="AS1598" s="68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5"/>
      <c r="BL1598" s="95"/>
      <c r="BM1598" s="95"/>
      <c r="BN1598" s="95"/>
      <c r="BO1598" s="95"/>
      <c r="BP1598" s="95"/>
      <c r="BQ1598" s="95"/>
      <c r="BR1598" s="95"/>
      <c r="BS1598" s="95"/>
      <c r="BT1598" s="95"/>
      <c r="BU1598" s="95"/>
      <c r="BV1598" s="95"/>
      <c r="BW1598" s="95"/>
      <c r="BX1598" s="95"/>
      <c r="BY1598" s="95"/>
      <c r="BZ1598" s="95"/>
      <c r="CD1598" s="95"/>
      <c r="CE1598" s="95"/>
      <c r="CF1598" s="95"/>
    </row>
    <row r="1599" spans="1:84" s="43" customFormat="1" x14ac:dyDescent="0.25">
      <c r="A1599" s="152"/>
      <c r="B1599" s="152"/>
      <c r="C1599" s="152"/>
      <c r="D1599" s="152"/>
      <c r="E1599" s="152"/>
      <c r="F1599" s="62"/>
      <c r="G1599" s="62"/>
      <c r="I1599" s="152"/>
      <c r="K1599" s="152"/>
      <c r="L1599" s="152"/>
      <c r="M1599" s="152"/>
      <c r="N1599" s="152"/>
      <c r="O1599" s="63"/>
      <c r="P1599" s="152"/>
      <c r="Q1599" s="152"/>
      <c r="S1599" s="205"/>
      <c r="T1599" s="205"/>
      <c r="U1599" s="205"/>
      <c r="V1599" s="39"/>
      <c r="W1599" s="39"/>
      <c r="X1599" s="39"/>
      <c r="Y1599" s="39"/>
      <c r="AD1599" s="191"/>
      <c r="AE1599" s="191"/>
      <c r="AF1599" s="260"/>
      <c r="AG1599" s="191"/>
      <c r="AH1599" s="191"/>
      <c r="AI1599" s="260"/>
      <c r="AR1599" s="68"/>
      <c r="AS1599" s="68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5"/>
      <c r="BL1599" s="95"/>
      <c r="BM1599" s="95"/>
      <c r="BN1599" s="95"/>
      <c r="BO1599" s="95"/>
      <c r="BP1599" s="95"/>
      <c r="BQ1599" s="95"/>
      <c r="BR1599" s="95"/>
      <c r="BS1599" s="95"/>
      <c r="BT1599" s="95"/>
      <c r="BU1599" s="95"/>
      <c r="BV1599" s="95"/>
      <c r="BW1599" s="95"/>
      <c r="BX1599" s="95"/>
      <c r="BY1599" s="95"/>
      <c r="BZ1599" s="95"/>
      <c r="CD1599" s="95"/>
      <c r="CE1599" s="95"/>
      <c r="CF1599" s="95"/>
    </row>
    <row r="1600" spans="1:84" s="43" customFormat="1" x14ac:dyDescent="0.25">
      <c r="A1600" s="152"/>
      <c r="B1600" s="152"/>
      <c r="C1600" s="152"/>
      <c r="D1600" s="152"/>
      <c r="E1600" s="152"/>
      <c r="F1600" s="62"/>
      <c r="G1600" s="62"/>
      <c r="I1600" s="152"/>
      <c r="K1600" s="152"/>
      <c r="L1600" s="152"/>
      <c r="M1600" s="152"/>
      <c r="N1600" s="152"/>
      <c r="O1600" s="63"/>
      <c r="P1600" s="152"/>
      <c r="Q1600" s="152"/>
      <c r="S1600" s="205"/>
      <c r="T1600" s="205"/>
      <c r="U1600" s="205"/>
      <c r="V1600" s="39"/>
      <c r="W1600" s="39"/>
      <c r="X1600" s="39"/>
      <c r="Y1600" s="39"/>
      <c r="AD1600" s="191"/>
      <c r="AE1600" s="191"/>
      <c r="AF1600" s="260"/>
      <c r="AG1600" s="191"/>
      <c r="AH1600" s="191"/>
      <c r="AI1600" s="260"/>
      <c r="AR1600" s="68"/>
      <c r="AS1600" s="68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5"/>
      <c r="BL1600" s="95"/>
      <c r="BM1600" s="95"/>
      <c r="BN1600" s="95"/>
      <c r="BO1600" s="95"/>
      <c r="BP1600" s="95"/>
      <c r="BQ1600" s="95"/>
      <c r="BR1600" s="95"/>
      <c r="BS1600" s="95"/>
      <c r="BT1600" s="95"/>
      <c r="BU1600" s="95"/>
      <c r="BV1600" s="95"/>
      <c r="BW1600" s="95"/>
      <c r="BX1600" s="95"/>
      <c r="BY1600" s="95"/>
      <c r="BZ1600" s="95"/>
      <c r="CD1600" s="95"/>
      <c r="CE1600" s="95"/>
      <c r="CF1600" s="95"/>
    </row>
    <row r="1601" spans="1:84" s="43" customFormat="1" x14ac:dyDescent="0.25">
      <c r="A1601" s="152"/>
      <c r="B1601" s="152"/>
      <c r="C1601" s="152"/>
      <c r="D1601" s="152"/>
      <c r="E1601" s="152"/>
      <c r="F1601" s="62"/>
      <c r="G1601" s="62"/>
      <c r="I1601" s="152"/>
      <c r="K1601" s="152"/>
      <c r="L1601" s="152"/>
      <c r="M1601" s="152"/>
      <c r="N1601" s="152"/>
      <c r="O1601" s="63"/>
      <c r="P1601" s="152"/>
      <c r="Q1601" s="152"/>
      <c r="S1601" s="205"/>
      <c r="T1601" s="205"/>
      <c r="U1601" s="205"/>
      <c r="V1601" s="39"/>
      <c r="W1601" s="39"/>
      <c r="X1601" s="39"/>
      <c r="Y1601" s="39"/>
      <c r="AD1601" s="191"/>
      <c r="AE1601" s="191"/>
      <c r="AF1601" s="260"/>
      <c r="AG1601" s="191"/>
      <c r="AH1601" s="191"/>
      <c r="AI1601" s="260"/>
      <c r="AR1601" s="68"/>
      <c r="AS1601" s="68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5"/>
      <c r="BL1601" s="95"/>
      <c r="BM1601" s="95"/>
      <c r="BN1601" s="95"/>
      <c r="BO1601" s="95"/>
      <c r="BP1601" s="95"/>
      <c r="BQ1601" s="95"/>
      <c r="BR1601" s="95"/>
      <c r="BS1601" s="95"/>
      <c r="BT1601" s="95"/>
      <c r="BU1601" s="95"/>
      <c r="BV1601" s="95"/>
      <c r="BW1601" s="95"/>
      <c r="BX1601" s="95"/>
      <c r="BY1601" s="95"/>
      <c r="BZ1601" s="95"/>
      <c r="CD1601" s="95"/>
      <c r="CE1601" s="95"/>
      <c r="CF1601" s="95"/>
    </row>
    <row r="1602" spans="1:84" s="43" customFormat="1" x14ac:dyDescent="0.25">
      <c r="A1602" s="152"/>
      <c r="B1602" s="152"/>
      <c r="C1602" s="152"/>
      <c r="D1602" s="152"/>
      <c r="E1602" s="152"/>
      <c r="F1602" s="62"/>
      <c r="G1602" s="62"/>
      <c r="I1602" s="152"/>
      <c r="K1602" s="152"/>
      <c r="L1602" s="152"/>
      <c r="M1602" s="152"/>
      <c r="N1602" s="152"/>
      <c r="O1602" s="63"/>
      <c r="P1602" s="152"/>
      <c r="Q1602" s="152"/>
      <c r="S1602" s="205"/>
      <c r="T1602" s="205"/>
      <c r="U1602" s="205"/>
      <c r="V1602" s="39"/>
      <c r="W1602" s="39"/>
      <c r="X1602" s="39"/>
      <c r="Y1602" s="39"/>
      <c r="AD1602" s="191"/>
      <c r="AE1602" s="191"/>
      <c r="AF1602" s="260"/>
      <c r="AG1602" s="191"/>
      <c r="AH1602" s="191"/>
      <c r="AI1602" s="260"/>
      <c r="AR1602" s="68"/>
      <c r="AS1602" s="68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5"/>
      <c r="BL1602" s="95"/>
      <c r="BM1602" s="95"/>
      <c r="BN1602" s="95"/>
      <c r="BO1602" s="95"/>
      <c r="BP1602" s="95"/>
      <c r="BQ1602" s="95"/>
      <c r="BR1602" s="95"/>
      <c r="BS1602" s="95"/>
      <c r="BT1602" s="95"/>
      <c r="BU1602" s="95"/>
      <c r="BV1602" s="95"/>
      <c r="BW1602" s="95"/>
      <c r="BX1602" s="95"/>
      <c r="BY1602" s="95"/>
      <c r="BZ1602" s="95"/>
      <c r="CD1602" s="95"/>
      <c r="CE1602" s="95"/>
      <c r="CF1602" s="95"/>
    </row>
    <row r="1603" spans="1:84" s="43" customFormat="1" x14ac:dyDescent="0.25">
      <c r="A1603" s="152"/>
      <c r="B1603" s="152"/>
      <c r="C1603" s="152"/>
      <c r="D1603" s="152"/>
      <c r="E1603" s="152"/>
      <c r="F1603" s="62"/>
      <c r="G1603" s="62"/>
      <c r="I1603" s="152"/>
      <c r="K1603" s="152"/>
      <c r="L1603" s="152"/>
      <c r="M1603" s="152"/>
      <c r="N1603" s="152"/>
      <c r="O1603" s="63"/>
      <c r="P1603" s="152"/>
      <c r="Q1603" s="152"/>
      <c r="S1603" s="205"/>
      <c r="T1603" s="205"/>
      <c r="U1603" s="205"/>
      <c r="V1603" s="39"/>
      <c r="W1603" s="39"/>
      <c r="X1603" s="39"/>
      <c r="Y1603" s="39"/>
      <c r="AD1603" s="191"/>
      <c r="AE1603" s="191"/>
      <c r="AF1603" s="260"/>
      <c r="AG1603" s="191"/>
      <c r="AH1603" s="191"/>
      <c r="AI1603" s="260"/>
      <c r="AR1603" s="68"/>
      <c r="AS1603" s="68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5"/>
      <c r="BL1603" s="95"/>
      <c r="BM1603" s="95"/>
      <c r="BN1603" s="95"/>
      <c r="BO1603" s="95"/>
      <c r="BP1603" s="95"/>
      <c r="BQ1603" s="95"/>
      <c r="BR1603" s="95"/>
      <c r="BS1603" s="95"/>
      <c r="BT1603" s="95"/>
      <c r="BU1603" s="95"/>
      <c r="BV1603" s="95"/>
      <c r="BW1603" s="95"/>
      <c r="BX1603" s="95"/>
      <c r="BY1603" s="95"/>
      <c r="BZ1603" s="95"/>
      <c r="CD1603" s="95"/>
      <c r="CE1603" s="95"/>
      <c r="CF1603" s="95"/>
    </row>
    <row r="1604" spans="1:84" s="43" customFormat="1" x14ac:dyDescent="0.25">
      <c r="A1604" s="152"/>
      <c r="B1604" s="152"/>
      <c r="C1604" s="152"/>
      <c r="D1604" s="152"/>
      <c r="E1604" s="152"/>
      <c r="F1604" s="62"/>
      <c r="G1604" s="62"/>
      <c r="I1604" s="152"/>
      <c r="K1604" s="152"/>
      <c r="L1604" s="152"/>
      <c r="M1604" s="152"/>
      <c r="N1604" s="152"/>
      <c r="O1604" s="63"/>
      <c r="P1604" s="152"/>
      <c r="Q1604" s="152"/>
      <c r="S1604" s="205"/>
      <c r="T1604" s="205"/>
      <c r="U1604" s="205"/>
      <c r="V1604" s="39"/>
      <c r="W1604" s="39"/>
      <c r="X1604" s="39"/>
      <c r="Y1604" s="39"/>
      <c r="AD1604" s="191"/>
      <c r="AE1604" s="191"/>
      <c r="AF1604" s="260"/>
      <c r="AG1604" s="191"/>
      <c r="AH1604" s="191"/>
      <c r="AI1604" s="260"/>
      <c r="AR1604" s="68"/>
      <c r="AS1604" s="68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5"/>
      <c r="BL1604" s="95"/>
      <c r="BM1604" s="95"/>
      <c r="BN1604" s="95"/>
      <c r="BO1604" s="95"/>
      <c r="BP1604" s="95"/>
      <c r="BQ1604" s="95"/>
      <c r="BR1604" s="95"/>
      <c r="BS1604" s="95"/>
      <c r="BT1604" s="95"/>
      <c r="BU1604" s="95"/>
      <c r="BV1604" s="95"/>
      <c r="BW1604" s="95"/>
      <c r="BX1604" s="95"/>
      <c r="BY1604" s="95"/>
      <c r="BZ1604" s="95"/>
      <c r="CD1604" s="95"/>
      <c r="CE1604" s="95"/>
      <c r="CF1604" s="95"/>
    </row>
    <row r="1605" spans="1:84" s="43" customFormat="1" x14ac:dyDescent="0.25">
      <c r="A1605" s="152"/>
      <c r="B1605" s="152"/>
      <c r="C1605" s="152"/>
      <c r="D1605" s="152"/>
      <c r="E1605" s="152"/>
      <c r="F1605" s="62"/>
      <c r="G1605" s="62"/>
      <c r="I1605" s="152"/>
      <c r="K1605" s="152"/>
      <c r="L1605" s="152"/>
      <c r="M1605" s="152"/>
      <c r="N1605" s="152"/>
      <c r="O1605" s="63"/>
      <c r="P1605" s="152"/>
      <c r="Q1605" s="152"/>
      <c r="S1605" s="205"/>
      <c r="T1605" s="205"/>
      <c r="U1605" s="205"/>
      <c r="V1605" s="39"/>
      <c r="W1605" s="39"/>
      <c r="X1605" s="39"/>
      <c r="Y1605" s="39"/>
      <c r="AD1605" s="191"/>
      <c r="AE1605" s="191"/>
      <c r="AF1605" s="260"/>
      <c r="AG1605" s="191"/>
      <c r="AH1605" s="191"/>
      <c r="AI1605" s="260"/>
      <c r="AR1605" s="68"/>
      <c r="AS1605" s="68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5"/>
      <c r="BL1605" s="95"/>
      <c r="BM1605" s="95"/>
      <c r="BN1605" s="95"/>
      <c r="BO1605" s="95"/>
      <c r="BP1605" s="95"/>
      <c r="BQ1605" s="95"/>
      <c r="BR1605" s="95"/>
      <c r="BS1605" s="95"/>
      <c r="BT1605" s="95"/>
      <c r="BU1605" s="95"/>
      <c r="BV1605" s="95"/>
      <c r="BW1605" s="95"/>
      <c r="BX1605" s="95"/>
      <c r="BY1605" s="95"/>
      <c r="BZ1605" s="95"/>
      <c r="CD1605" s="95"/>
      <c r="CE1605" s="95"/>
      <c r="CF1605" s="95"/>
    </row>
    <row r="1606" spans="1:84" s="43" customFormat="1" x14ac:dyDescent="0.25">
      <c r="A1606" s="152"/>
      <c r="B1606" s="152"/>
      <c r="C1606" s="152"/>
      <c r="D1606" s="152"/>
      <c r="E1606" s="152"/>
      <c r="F1606" s="62"/>
      <c r="G1606" s="62"/>
      <c r="I1606" s="152"/>
      <c r="K1606" s="152"/>
      <c r="L1606" s="152"/>
      <c r="M1606" s="152"/>
      <c r="N1606" s="152"/>
      <c r="O1606" s="63"/>
      <c r="P1606" s="152"/>
      <c r="Q1606" s="152"/>
      <c r="S1606" s="205"/>
      <c r="T1606" s="205"/>
      <c r="U1606" s="205"/>
      <c r="V1606" s="39"/>
      <c r="W1606" s="39"/>
      <c r="X1606" s="39"/>
      <c r="Y1606" s="39"/>
      <c r="AD1606" s="191"/>
      <c r="AE1606" s="191"/>
      <c r="AF1606" s="260"/>
      <c r="AG1606" s="191"/>
      <c r="AH1606" s="191"/>
      <c r="AI1606" s="260"/>
      <c r="AR1606" s="68"/>
      <c r="AS1606" s="68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5"/>
      <c r="BL1606" s="95"/>
      <c r="BM1606" s="95"/>
      <c r="BN1606" s="95"/>
      <c r="BO1606" s="95"/>
      <c r="BP1606" s="95"/>
      <c r="BQ1606" s="95"/>
      <c r="BR1606" s="95"/>
      <c r="BS1606" s="95"/>
      <c r="BT1606" s="95"/>
      <c r="BU1606" s="95"/>
      <c r="BV1606" s="95"/>
      <c r="BW1606" s="95"/>
      <c r="BX1606" s="95"/>
      <c r="BY1606" s="95"/>
      <c r="BZ1606" s="95"/>
      <c r="CD1606" s="95"/>
      <c r="CE1606" s="95"/>
      <c r="CF1606" s="95"/>
    </row>
    <row r="1607" spans="1:84" s="43" customFormat="1" x14ac:dyDescent="0.25">
      <c r="A1607" s="152"/>
      <c r="B1607" s="152"/>
      <c r="C1607" s="152"/>
      <c r="D1607" s="152"/>
      <c r="E1607" s="152"/>
      <c r="F1607" s="62"/>
      <c r="G1607" s="62"/>
      <c r="I1607" s="152"/>
      <c r="K1607" s="152"/>
      <c r="L1607" s="152"/>
      <c r="M1607" s="152"/>
      <c r="N1607" s="152"/>
      <c r="O1607" s="63"/>
      <c r="P1607" s="152"/>
      <c r="Q1607" s="152"/>
      <c r="S1607" s="205"/>
      <c r="T1607" s="205"/>
      <c r="U1607" s="205"/>
      <c r="V1607" s="39"/>
      <c r="W1607" s="39"/>
      <c r="X1607" s="39"/>
      <c r="Y1607" s="39"/>
      <c r="AD1607" s="191"/>
      <c r="AE1607" s="191"/>
      <c r="AF1607" s="260"/>
      <c r="AG1607" s="191"/>
      <c r="AH1607" s="191"/>
      <c r="AI1607" s="260"/>
      <c r="AR1607" s="68"/>
      <c r="AS1607" s="68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5"/>
      <c r="BL1607" s="95"/>
      <c r="BM1607" s="95"/>
      <c r="BN1607" s="95"/>
      <c r="BO1607" s="95"/>
      <c r="BP1607" s="95"/>
      <c r="BQ1607" s="95"/>
      <c r="BR1607" s="95"/>
      <c r="BS1607" s="95"/>
      <c r="BT1607" s="95"/>
      <c r="BU1607" s="95"/>
      <c r="BV1607" s="95"/>
      <c r="BW1607" s="95"/>
      <c r="BX1607" s="95"/>
      <c r="BY1607" s="95"/>
      <c r="BZ1607" s="95"/>
      <c r="CD1607" s="95"/>
      <c r="CE1607" s="95"/>
      <c r="CF1607" s="95"/>
    </row>
    <row r="1608" spans="1:84" s="43" customFormat="1" x14ac:dyDescent="0.25">
      <c r="A1608" s="152"/>
      <c r="B1608" s="152"/>
      <c r="C1608" s="152"/>
      <c r="D1608" s="152"/>
      <c r="E1608" s="152"/>
      <c r="F1608" s="62"/>
      <c r="G1608" s="62"/>
      <c r="I1608" s="152"/>
      <c r="K1608" s="152"/>
      <c r="L1608" s="152"/>
      <c r="M1608" s="152"/>
      <c r="N1608" s="152"/>
      <c r="O1608" s="63"/>
      <c r="P1608" s="152"/>
      <c r="Q1608" s="152"/>
      <c r="S1608" s="205"/>
      <c r="T1608" s="205"/>
      <c r="U1608" s="205"/>
      <c r="V1608" s="39"/>
      <c r="W1608" s="39"/>
      <c r="X1608" s="39"/>
      <c r="Y1608" s="39"/>
      <c r="AD1608" s="191"/>
      <c r="AE1608" s="191"/>
      <c r="AF1608" s="260"/>
      <c r="AG1608" s="191"/>
      <c r="AH1608" s="191"/>
      <c r="AI1608" s="260"/>
      <c r="AR1608" s="68"/>
      <c r="AS1608" s="68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5"/>
      <c r="BL1608" s="95"/>
      <c r="BM1608" s="95"/>
      <c r="BN1608" s="95"/>
      <c r="BO1608" s="95"/>
      <c r="BP1608" s="95"/>
      <c r="BQ1608" s="95"/>
      <c r="BR1608" s="95"/>
      <c r="BS1608" s="95"/>
      <c r="BT1608" s="95"/>
      <c r="BU1608" s="95"/>
      <c r="BV1608" s="95"/>
      <c r="BW1608" s="95"/>
      <c r="BX1608" s="95"/>
      <c r="BY1608" s="95"/>
      <c r="BZ1608" s="95"/>
      <c r="CD1608" s="95"/>
      <c r="CE1608" s="95"/>
      <c r="CF1608" s="95"/>
    </row>
    <row r="1609" spans="1:84" s="43" customFormat="1" x14ac:dyDescent="0.25">
      <c r="A1609" s="152"/>
      <c r="B1609" s="152"/>
      <c r="C1609" s="152"/>
      <c r="D1609" s="152"/>
      <c r="E1609" s="152"/>
      <c r="F1609" s="62"/>
      <c r="G1609" s="62"/>
      <c r="I1609" s="152"/>
      <c r="K1609" s="152"/>
      <c r="L1609" s="152"/>
      <c r="M1609" s="152"/>
      <c r="N1609" s="152"/>
      <c r="O1609" s="63"/>
      <c r="P1609" s="152"/>
      <c r="Q1609" s="152"/>
      <c r="S1609" s="205"/>
      <c r="T1609" s="205"/>
      <c r="U1609" s="205"/>
      <c r="V1609" s="39"/>
      <c r="W1609" s="39"/>
      <c r="X1609" s="39"/>
      <c r="Y1609" s="39"/>
      <c r="AD1609" s="191"/>
      <c r="AE1609" s="191"/>
      <c r="AF1609" s="260"/>
      <c r="AG1609" s="191"/>
      <c r="AH1609" s="191"/>
      <c r="AI1609" s="260"/>
      <c r="AR1609" s="68"/>
      <c r="AS1609" s="68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5"/>
      <c r="BL1609" s="95"/>
      <c r="BM1609" s="95"/>
      <c r="BN1609" s="95"/>
      <c r="BO1609" s="95"/>
      <c r="BP1609" s="95"/>
      <c r="BQ1609" s="95"/>
      <c r="BR1609" s="95"/>
      <c r="BS1609" s="95"/>
      <c r="BT1609" s="95"/>
      <c r="BU1609" s="95"/>
      <c r="BV1609" s="95"/>
      <c r="BW1609" s="95"/>
      <c r="BX1609" s="95"/>
      <c r="BY1609" s="95"/>
      <c r="BZ1609" s="95"/>
      <c r="CD1609" s="95"/>
      <c r="CE1609" s="95"/>
      <c r="CF1609" s="95"/>
    </row>
    <row r="1610" spans="1:84" s="43" customFormat="1" x14ac:dyDescent="0.25">
      <c r="A1610" s="152"/>
      <c r="B1610" s="152"/>
      <c r="C1610" s="152"/>
      <c r="D1610" s="152"/>
      <c r="E1610" s="152"/>
      <c r="F1610" s="62"/>
      <c r="G1610" s="62"/>
      <c r="I1610" s="152"/>
      <c r="K1610" s="152"/>
      <c r="L1610" s="152"/>
      <c r="M1610" s="152"/>
      <c r="N1610" s="152"/>
      <c r="O1610" s="63"/>
      <c r="P1610" s="152"/>
      <c r="Q1610" s="152"/>
      <c r="S1610" s="205"/>
      <c r="T1610" s="205"/>
      <c r="U1610" s="205"/>
      <c r="V1610" s="39"/>
      <c r="W1610" s="39"/>
      <c r="X1610" s="39"/>
      <c r="Y1610" s="39"/>
      <c r="AD1610" s="191"/>
      <c r="AE1610" s="191"/>
      <c r="AF1610" s="260"/>
      <c r="AG1610" s="191"/>
      <c r="AH1610" s="191"/>
      <c r="AI1610" s="260"/>
      <c r="AR1610" s="68"/>
      <c r="AS1610" s="68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5"/>
      <c r="BL1610" s="95"/>
      <c r="BM1610" s="95"/>
      <c r="BN1610" s="95"/>
      <c r="BO1610" s="95"/>
      <c r="BP1610" s="95"/>
      <c r="BQ1610" s="95"/>
      <c r="BR1610" s="95"/>
      <c r="BS1610" s="95"/>
      <c r="BT1610" s="95"/>
      <c r="BU1610" s="95"/>
      <c r="BV1610" s="95"/>
      <c r="BW1610" s="95"/>
      <c r="BX1610" s="95"/>
      <c r="BY1610" s="95"/>
      <c r="BZ1610" s="95"/>
      <c r="CD1610" s="95"/>
      <c r="CE1610" s="95"/>
      <c r="CF1610" s="95"/>
    </row>
    <row r="1611" spans="1:84" s="43" customFormat="1" x14ac:dyDescent="0.25">
      <c r="A1611" s="152"/>
      <c r="B1611" s="152"/>
      <c r="C1611" s="152"/>
      <c r="D1611" s="152"/>
      <c r="E1611" s="152"/>
      <c r="F1611" s="62"/>
      <c r="G1611" s="62"/>
      <c r="I1611" s="152"/>
      <c r="K1611" s="152"/>
      <c r="L1611" s="152"/>
      <c r="M1611" s="152"/>
      <c r="N1611" s="152"/>
      <c r="O1611" s="63"/>
      <c r="P1611" s="152"/>
      <c r="Q1611" s="152"/>
      <c r="S1611" s="205"/>
      <c r="T1611" s="205"/>
      <c r="U1611" s="205"/>
      <c r="V1611" s="39"/>
      <c r="W1611" s="39"/>
      <c r="X1611" s="39"/>
      <c r="Y1611" s="39"/>
      <c r="AD1611" s="191"/>
      <c r="AE1611" s="191"/>
      <c r="AF1611" s="260"/>
      <c r="AG1611" s="191"/>
      <c r="AH1611" s="191"/>
      <c r="AI1611" s="260"/>
      <c r="AR1611" s="68"/>
      <c r="AS1611" s="68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5"/>
      <c r="BL1611" s="95"/>
      <c r="BM1611" s="95"/>
      <c r="BN1611" s="95"/>
      <c r="BO1611" s="95"/>
      <c r="BP1611" s="95"/>
      <c r="BQ1611" s="95"/>
      <c r="BR1611" s="95"/>
      <c r="BS1611" s="95"/>
      <c r="BT1611" s="95"/>
      <c r="BU1611" s="95"/>
      <c r="BV1611" s="95"/>
      <c r="BW1611" s="95"/>
      <c r="BX1611" s="95"/>
      <c r="BY1611" s="95"/>
      <c r="BZ1611" s="95"/>
      <c r="CD1611" s="95"/>
      <c r="CE1611" s="95"/>
      <c r="CF1611" s="95"/>
    </row>
    <row r="1612" spans="1:84" s="43" customFormat="1" x14ac:dyDescent="0.25">
      <c r="A1612" s="152"/>
      <c r="B1612" s="152"/>
      <c r="C1612" s="152"/>
      <c r="D1612" s="152"/>
      <c r="E1612" s="152"/>
      <c r="F1612" s="62"/>
      <c r="G1612" s="62"/>
      <c r="I1612" s="152"/>
      <c r="K1612" s="152"/>
      <c r="L1612" s="152"/>
      <c r="M1612" s="152"/>
      <c r="N1612" s="152"/>
      <c r="O1612" s="63"/>
      <c r="P1612" s="152"/>
      <c r="Q1612" s="152"/>
      <c r="S1612" s="205"/>
      <c r="T1612" s="205"/>
      <c r="U1612" s="205"/>
      <c r="V1612" s="39"/>
      <c r="W1612" s="39"/>
      <c r="X1612" s="39"/>
      <c r="Y1612" s="39"/>
      <c r="AD1612" s="191"/>
      <c r="AE1612" s="191"/>
      <c r="AF1612" s="260"/>
      <c r="AG1612" s="191"/>
      <c r="AH1612" s="191"/>
      <c r="AI1612" s="260"/>
      <c r="AR1612" s="68"/>
      <c r="AS1612" s="68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5"/>
      <c r="BL1612" s="95"/>
      <c r="BM1612" s="95"/>
      <c r="BN1612" s="95"/>
      <c r="BO1612" s="95"/>
      <c r="BP1612" s="95"/>
      <c r="BQ1612" s="95"/>
      <c r="BR1612" s="95"/>
      <c r="BS1612" s="95"/>
      <c r="BT1612" s="95"/>
      <c r="BU1612" s="95"/>
      <c r="BV1612" s="95"/>
      <c r="BW1612" s="95"/>
      <c r="BX1612" s="95"/>
      <c r="BY1612" s="95"/>
      <c r="BZ1612" s="95"/>
      <c r="CD1612" s="95"/>
      <c r="CE1612" s="95"/>
      <c r="CF1612" s="95"/>
    </row>
    <row r="1613" spans="1:84" s="43" customFormat="1" x14ac:dyDescent="0.25">
      <c r="A1613" s="152"/>
      <c r="B1613" s="152"/>
      <c r="C1613" s="152"/>
      <c r="D1613" s="152"/>
      <c r="E1613" s="152"/>
      <c r="F1613" s="62"/>
      <c r="G1613" s="62"/>
      <c r="I1613" s="152"/>
      <c r="K1613" s="152"/>
      <c r="L1613" s="152"/>
      <c r="M1613" s="152"/>
      <c r="N1613" s="152"/>
      <c r="O1613" s="63"/>
      <c r="P1613" s="152"/>
      <c r="Q1613" s="152"/>
      <c r="S1613" s="205"/>
      <c r="T1613" s="205"/>
      <c r="U1613" s="205"/>
      <c r="V1613" s="39"/>
      <c r="W1613" s="39"/>
      <c r="X1613" s="39"/>
      <c r="Y1613" s="39"/>
      <c r="AD1613" s="191"/>
      <c r="AE1613" s="191"/>
      <c r="AF1613" s="260"/>
      <c r="AG1613" s="191"/>
      <c r="AH1613" s="191"/>
      <c r="AI1613" s="260"/>
      <c r="AR1613" s="68"/>
      <c r="AS1613" s="68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5"/>
      <c r="BL1613" s="95"/>
      <c r="BM1613" s="95"/>
      <c r="BN1613" s="95"/>
      <c r="BO1613" s="95"/>
      <c r="BP1613" s="95"/>
      <c r="BQ1613" s="95"/>
      <c r="BR1613" s="95"/>
      <c r="BS1613" s="95"/>
      <c r="BT1613" s="95"/>
      <c r="BU1613" s="95"/>
      <c r="BV1613" s="95"/>
      <c r="BW1613" s="95"/>
      <c r="BX1613" s="95"/>
      <c r="BY1613" s="95"/>
      <c r="BZ1613" s="95"/>
      <c r="CD1613" s="95"/>
      <c r="CE1613" s="95"/>
      <c r="CF1613" s="95"/>
    </row>
    <row r="1614" spans="1:84" s="43" customFormat="1" x14ac:dyDescent="0.25">
      <c r="A1614" s="152"/>
      <c r="B1614" s="152"/>
      <c r="C1614" s="152"/>
      <c r="D1614" s="152"/>
      <c r="E1614" s="152"/>
      <c r="F1614" s="62"/>
      <c r="G1614" s="62"/>
      <c r="I1614" s="152"/>
      <c r="K1614" s="152"/>
      <c r="L1614" s="152"/>
      <c r="M1614" s="152"/>
      <c r="N1614" s="152"/>
      <c r="O1614" s="63"/>
      <c r="P1614" s="152"/>
      <c r="Q1614" s="152"/>
      <c r="S1614" s="205"/>
      <c r="T1614" s="205"/>
      <c r="U1614" s="205"/>
      <c r="V1614" s="39"/>
      <c r="W1614" s="39"/>
      <c r="X1614" s="39"/>
      <c r="Y1614" s="39"/>
      <c r="AD1614" s="191"/>
      <c r="AE1614" s="191"/>
      <c r="AF1614" s="260"/>
      <c r="AG1614" s="191"/>
      <c r="AH1614" s="191"/>
      <c r="AI1614" s="260"/>
      <c r="AR1614" s="68"/>
      <c r="AS1614" s="68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5"/>
      <c r="BL1614" s="95"/>
      <c r="BM1614" s="95"/>
      <c r="BN1614" s="95"/>
      <c r="BO1614" s="95"/>
      <c r="BP1614" s="95"/>
      <c r="BQ1614" s="95"/>
      <c r="BR1614" s="95"/>
      <c r="BS1614" s="95"/>
      <c r="BT1614" s="95"/>
      <c r="BU1614" s="95"/>
      <c r="BV1614" s="95"/>
      <c r="BW1614" s="95"/>
      <c r="BX1614" s="95"/>
      <c r="BY1614" s="95"/>
      <c r="BZ1614" s="95"/>
      <c r="CD1614" s="95"/>
      <c r="CE1614" s="95"/>
      <c r="CF1614" s="95"/>
    </row>
    <row r="1615" spans="1:84" s="43" customFormat="1" x14ac:dyDescent="0.25">
      <c r="A1615" s="152"/>
      <c r="B1615" s="152"/>
      <c r="C1615" s="152"/>
      <c r="D1615" s="152"/>
      <c r="E1615" s="152"/>
      <c r="F1615" s="62"/>
      <c r="G1615" s="62"/>
      <c r="I1615" s="152"/>
      <c r="K1615" s="152"/>
      <c r="L1615" s="152"/>
      <c r="M1615" s="152"/>
      <c r="N1615" s="152"/>
      <c r="O1615" s="63"/>
      <c r="P1615" s="152"/>
      <c r="Q1615" s="152"/>
      <c r="S1615" s="205"/>
      <c r="T1615" s="205"/>
      <c r="U1615" s="205"/>
      <c r="V1615" s="39"/>
      <c r="W1615" s="39"/>
      <c r="X1615" s="39"/>
      <c r="Y1615" s="39"/>
      <c r="AD1615" s="191"/>
      <c r="AE1615" s="191"/>
      <c r="AF1615" s="260"/>
      <c r="AG1615" s="191"/>
      <c r="AH1615" s="191"/>
      <c r="AI1615" s="260"/>
      <c r="AR1615" s="68"/>
      <c r="AS1615" s="68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5"/>
      <c r="BL1615" s="95"/>
      <c r="BM1615" s="95"/>
      <c r="BN1615" s="95"/>
      <c r="BO1615" s="95"/>
      <c r="BP1615" s="95"/>
      <c r="BQ1615" s="95"/>
      <c r="BR1615" s="95"/>
      <c r="BS1615" s="95"/>
      <c r="BT1615" s="95"/>
      <c r="BU1615" s="95"/>
      <c r="BV1615" s="95"/>
      <c r="BW1615" s="95"/>
      <c r="BX1615" s="95"/>
      <c r="BY1615" s="95"/>
      <c r="BZ1615" s="95"/>
      <c r="CD1615" s="95"/>
      <c r="CE1615" s="95"/>
      <c r="CF1615" s="95"/>
    </row>
    <row r="1616" spans="1:84" s="43" customFormat="1" x14ac:dyDescent="0.25">
      <c r="A1616" s="152"/>
      <c r="B1616" s="152"/>
      <c r="C1616" s="152"/>
      <c r="D1616" s="152"/>
      <c r="E1616" s="152"/>
      <c r="F1616" s="62"/>
      <c r="G1616" s="62"/>
      <c r="I1616" s="152"/>
      <c r="K1616" s="152"/>
      <c r="L1616" s="152"/>
      <c r="M1616" s="152"/>
      <c r="N1616" s="152"/>
      <c r="O1616" s="63"/>
      <c r="P1616" s="152"/>
      <c r="Q1616" s="152"/>
      <c r="S1616" s="205"/>
      <c r="T1616" s="205"/>
      <c r="U1616" s="205"/>
      <c r="V1616" s="39"/>
      <c r="W1616" s="39"/>
      <c r="X1616" s="39"/>
      <c r="Y1616" s="39"/>
      <c r="AD1616" s="191"/>
      <c r="AE1616" s="191"/>
      <c r="AF1616" s="260"/>
      <c r="AG1616" s="191"/>
      <c r="AH1616" s="191"/>
      <c r="AI1616" s="260"/>
      <c r="AR1616" s="68"/>
      <c r="AS1616" s="68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5"/>
      <c r="BL1616" s="95"/>
      <c r="BM1616" s="95"/>
      <c r="BN1616" s="95"/>
      <c r="BO1616" s="95"/>
      <c r="BP1616" s="95"/>
      <c r="BQ1616" s="95"/>
      <c r="BR1616" s="95"/>
      <c r="BS1616" s="95"/>
      <c r="BT1616" s="95"/>
      <c r="BU1616" s="95"/>
      <c r="BV1616" s="95"/>
      <c r="BW1616" s="95"/>
      <c r="BX1616" s="95"/>
      <c r="BY1616" s="95"/>
      <c r="BZ1616" s="95"/>
      <c r="CD1616" s="95"/>
      <c r="CE1616" s="95"/>
      <c r="CF1616" s="95"/>
    </row>
    <row r="1617" spans="1:84" s="43" customFormat="1" x14ac:dyDescent="0.25">
      <c r="A1617" s="152"/>
      <c r="B1617" s="152"/>
      <c r="C1617" s="152"/>
      <c r="D1617" s="152"/>
      <c r="E1617" s="152"/>
      <c r="F1617" s="62"/>
      <c r="G1617" s="62"/>
      <c r="I1617" s="152"/>
      <c r="K1617" s="152"/>
      <c r="L1617" s="152"/>
      <c r="M1617" s="152"/>
      <c r="N1617" s="152"/>
      <c r="O1617" s="63"/>
      <c r="P1617" s="152"/>
      <c r="Q1617" s="152"/>
      <c r="S1617" s="205"/>
      <c r="T1617" s="205"/>
      <c r="U1617" s="205"/>
      <c r="V1617" s="39"/>
      <c r="W1617" s="39"/>
      <c r="X1617" s="39"/>
      <c r="Y1617" s="39"/>
      <c r="AD1617" s="191"/>
      <c r="AE1617" s="191"/>
      <c r="AF1617" s="260"/>
      <c r="AG1617" s="191"/>
      <c r="AH1617" s="191"/>
      <c r="AI1617" s="260"/>
      <c r="AR1617" s="68"/>
      <c r="AS1617" s="68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5"/>
      <c r="BL1617" s="95"/>
      <c r="BM1617" s="95"/>
      <c r="BN1617" s="95"/>
      <c r="BO1617" s="95"/>
      <c r="BP1617" s="95"/>
      <c r="BQ1617" s="95"/>
      <c r="BR1617" s="95"/>
      <c r="BS1617" s="95"/>
      <c r="BT1617" s="95"/>
      <c r="BU1617" s="95"/>
      <c r="BV1617" s="95"/>
      <c r="BW1617" s="95"/>
      <c r="BX1617" s="95"/>
      <c r="BY1617" s="95"/>
      <c r="BZ1617" s="95"/>
      <c r="CD1617" s="95"/>
      <c r="CE1617" s="95"/>
      <c r="CF1617" s="95"/>
    </row>
    <row r="1618" spans="1:84" s="43" customFormat="1" x14ac:dyDescent="0.25">
      <c r="A1618" s="152"/>
      <c r="B1618" s="152"/>
      <c r="C1618" s="152"/>
      <c r="D1618" s="152"/>
      <c r="E1618" s="152"/>
      <c r="F1618" s="62"/>
      <c r="G1618" s="62"/>
      <c r="I1618" s="152"/>
      <c r="K1618" s="152"/>
      <c r="L1618" s="152"/>
      <c r="M1618" s="152"/>
      <c r="N1618" s="152"/>
      <c r="O1618" s="63"/>
      <c r="P1618" s="152"/>
      <c r="Q1618" s="152"/>
      <c r="S1618" s="205"/>
      <c r="T1618" s="205"/>
      <c r="U1618" s="205"/>
      <c r="V1618" s="39"/>
      <c r="W1618" s="39"/>
      <c r="X1618" s="39"/>
      <c r="Y1618" s="39"/>
      <c r="AD1618" s="191"/>
      <c r="AE1618" s="191"/>
      <c r="AF1618" s="260"/>
      <c r="AG1618" s="191"/>
      <c r="AH1618" s="191"/>
      <c r="AI1618" s="260"/>
      <c r="AR1618" s="68"/>
      <c r="AS1618" s="68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5"/>
      <c r="BL1618" s="95"/>
      <c r="BM1618" s="95"/>
      <c r="BN1618" s="95"/>
      <c r="BO1618" s="95"/>
      <c r="BP1618" s="95"/>
      <c r="BQ1618" s="95"/>
      <c r="BR1618" s="95"/>
      <c r="BS1618" s="95"/>
      <c r="BT1618" s="95"/>
      <c r="BU1618" s="95"/>
      <c r="BV1618" s="95"/>
      <c r="BW1618" s="95"/>
      <c r="BX1618" s="95"/>
      <c r="BY1618" s="95"/>
      <c r="BZ1618" s="95"/>
      <c r="CD1618" s="95"/>
      <c r="CE1618" s="95"/>
      <c r="CF1618" s="95"/>
    </row>
    <row r="1619" spans="1:84" s="43" customFormat="1" x14ac:dyDescent="0.25">
      <c r="A1619" s="152"/>
      <c r="B1619" s="152"/>
      <c r="C1619" s="152"/>
      <c r="D1619" s="152"/>
      <c r="E1619" s="152"/>
      <c r="F1619" s="62"/>
      <c r="G1619" s="62"/>
      <c r="I1619" s="152"/>
      <c r="K1619" s="152"/>
      <c r="L1619" s="152"/>
      <c r="M1619" s="152"/>
      <c r="N1619" s="152"/>
      <c r="O1619" s="63"/>
      <c r="P1619" s="152"/>
      <c r="Q1619" s="152"/>
      <c r="S1619" s="205"/>
      <c r="T1619" s="205"/>
      <c r="U1619" s="205"/>
      <c r="V1619" s="39"/>
      <c r="W1619" s="39"/>
      <c r="X1619" s="39"/>
      <c r="Y1619" s="39"/>
      <c r="AD1619" s="191"/>
      <c r="AE1619" s="191"/>
      <c r="AF1619" s="260"/>
      <c r="AG1619" s="191"/>
      <c r="AH1619" s="191"/>
      <c r="AI1619" s="260"/>
      <c r="AR1619" s="68"/>
      <c r="AS1619" s="68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5"/>
      <c r="BL1619" s="95"/>
      <c r="BM1619" s="95"/>
      <c r="BN1619" s="95"/>
      <c r="BO1619" s="95"/>
      <c r="BP1619" s="95"/>
      <c r="BQ1619" s="95"/>
      <c r="BR1619" s="95"/>
      <c r="BS1619" s="95"/>
      <c r="BT1619" s="95"/>
      <c r="BU1619" s="95"/>
      <c r="BV1619" s="95"/>
      <c r="BW1619" s="95"/>
      <c r="BX1619" s="95"/>
      <c r="BY1619" s="95"/>
      <c r="BZ1619" s="95"/>
      <c r="CD1619" s="95"/>
      <c r="CE1619" s="95"/>
      <c r="CF1619" s="95"/>
    </row>
    <row r="1620" spans="1:84" s="43" customFormat="1" x14ac:dyDescent="0.25">
      <c r="A1620" s="152"/>
      <c r="B1620" s="152"/>
      <c r="C1620" s="152"/>
      <c r="D1620" s="152"/>
      <c r="E1620" s="152"/>
      <c r="F1620" s="62"/>
      <c r="G1620" s="62"/>
      <c r="I1620" s="152"/>
      <c r="K1620" s="152"/>
      <c r="L1620" s="152"/>
      <c r="M1620" s="152"/>
      <c r="N1620" s="152"/>
      <c r="O1620" s="63"/>
      <c r="P1620" s="152"/>
      <c r="Q1620" s="152"/>
      <c r="S1620" s="205"/>
      <c r="T1620" s="205"/>
      <c r="U1620" s="205"/>
      <c r="V1620" s="39"/>
      <c r="W1620" s="39"/>
      <c r="X1620" s="39"/>
      <c r="Y1620" s="39"/>
      <c r="AD1620" s="191"/>
      <c r="AE1620" s="191"/>
      <c r="AF1620" s="260"/>
      <c r="AG1620" s="191"/>
      <c r="AH1620" s="191"/>
      <c r="AI1620" s="260"/>
      <c r="AR1620" s="68"/>
      <c r="AS1620" s="68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5"/>
      <c r="BL1620" s="95"/>
      <c r="BM1620" s="95"/>
      <c r="BN1620" s="95"/>
      <c r="BO1620" s="95"/>
      <c r="BP1620" s="95"/>
      <c r="BQ1620" s="95"/>
      <c r="BR1620" s="95"/>
      <c r="BS1620" s="95"/>
      <c r="BT1620" s="95"/>
      <c r="BU1620" s="95"/>
      <c r="BV1620" s="95"/>
      <c r="BW1620" s="95"/>
      <c r="BX1620" s="95"/>
      <c r="BY1620" s="95"/>
      <c r="BZ1620" s="95"/>
      <c r="CD1620" s="95"/>
      <c r="CE1620" s="95"/>
      <c r="CF1620" s="95"/>
    </row>
    <row r="1621" spans="1:84" s="43" customFormat="1" x14ac:dyDescent="0.25">
      <c r="A1621" s="152"/>
      <c r="B1621" s="152"/>
      <c r="C1621" s="152"/>
      <c r="D1621" s="152"/>
      <c r="E1621" s="152"/>
      <c r="F1621" s="62"/>
      <c r="G1621" s="62"/>
      <c r="I1621" s="152"/>
      <c r="K1621" s="152"/>
      <c r="L1621" s="152"/>
      <c r="M1621" s="152"/>
      <c r="N1621" s="152"/>
      <c r="O1621" s="63"/>
      <c r="P1621" s="152"/>
      <c r="Q1621" s="152"/>
      <c r="S1621" s="205"/>
      <c r="T1621" s="205"/>
      <c r="U1621" s="205"/>
      <c r="V1621" s="39"/>
      <c r="W1621" s="39"/>
      <c r="X1621" s="39"/>
      <c r="Y1621" s="39"/>
      <c r="AD1621" s="191"/>
      <c r="AE1621" s="191"/>
      <c r="AF1621" s="260"/>
      <c r="AG1621" s="191"/>
      <c r="AH1621" s="191"/>
      <c r="AI1621" s="260"/>
      <c r="AR1621" s="68"/>
      <c r="AS1621" s="68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5"/>
      <c r="BL1621" s="95"/>
      <c r="BM1621" s="95"/>
      <c r="BN1621" s="95"/>
      <c r="BO1621" s="95"/>
      <c r="BP1621" s="95"/>
      <c r="BQ1621" s="95"/>
      <c r="BR1621" s="95"/>
      <c r="BS1621" s="95"/>
      <c r="BT1621" s="95"/>
      <c r="BU1621" s="95"/>
      <c r="BV1621" s="95"/>
      <c r="BW1621" s="95"/>
      <c r="BX1621" s="95"/>
      <c r="BY1621" s="95"/>
      <c r="BZ1621" s="95"/>
      <c r="CD1621" s="95"/>
      <c r="CE1621" s="95"/>
      <c r="CF1621" s="95"/>
    </row>
    <row r="1622" spans="1:84" s="43" customFormat="1" x14ac:dyDescent="0.25">
      <c r="A1622" s="152"/>
      <c r="B1622" s="152"/>
      <c r="C1622" s="152"/>
      <c r="D1622" s="152"/>
      <c r="E1622" s="152"/>
      <c r="F1622" s="62"/>
      <c r="G1622" s="62"/>
      <c r="I1622" s="152"/>
      <c r="K1622" s="152"/>
      <c r="L1622" s="152"/>
      <c r="M1622" s="152"/>
      <c r="N1622" s="152"/>
      <c r="O1622" s="63"/>
      <c r="P1622" s="152"/>
      <c r="Q1622" s="152"/>
      <c r="S1622" s="205"/>
      <c r="T1622" s="205"/>
      <c r="U1622" s="205"/>
      <c r="V1622" s="39"/>
      <c r="W1622" s="39"/>
      <c r="X1622" s="39"/>
      <c r="Y1622" s="39"/>
      <c r="AD1622" s="191"/>
      <c r="AE1622" s="191"/>
      <c r="AF1622" s="260"/>
      <c r="AG1622" s="191"/>
      <c r="AH1622" s="191"/>
      <c r="AI1622" s="260"/>
      <c r="AR1622" s="68"/>
      <c r="AS1622" s="68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5"/>
      <c r="BL1622" s="95"/>
      <c r="BM1622" s="95"/>
      <c r="BN1622" s="95"/>
      <c r="BO1622" s="95"/>
      <c r="BP1622" s="95"/>
      <c r="BQ1622" s="95"/>
      <c r="BR1622" s="95"/>
      <c r="BS1622" s="95"/>
      <c r="BT1622" s="95"/>
      <c r="BU1622" s="95"/>
      <c r="BV1622" s="95"/>
      <c r="BW1622" s="95"/>
      <c r="BX1622" s="95"/>
      <c r="BY1622" s="95"/>
      <c r="BZ1622" s="95"/>
      <c r="CD1622" s="95"/>
      <c r="CE1622" s="95"/>
      <c r="CF1622" s="95"/>
    </row>
    <row r="1623" spans="1:84" s="43" customFormat="1" x14ac:dyDescent="0.25">
      <c r="A1623" s="152"/>
      <c r="B1623" s="152"/>
      <c r="C1623" s="152"/>
      <c r="D1623" s="152"/>
      <c r="E1623" s="152"/>
      <c r="F1623" s="62"/>
      <c r="G1623" s="62"/>
      <c r="I1623" s="152"/>
      <c r="K1623" s="152"/>
      <c r="L1623" s="152"/>
      <c r="M1623" s="152"/>
      <c r="N1623" s="152"/>
      <c r="O1623" s="63"/>
      <c r="P1623" s="152"/>
      <c r="Q1623" s="152"/>
      <c r="S1623" s="205"/>
      <c r="T1623" s="205"/>
      <c r="U1623" s="205"/>
      <c r="V1623" s="39"/>
      <c r="W1623" s="39"/>
      <c r="X1623" s="39"/>
      <c r="Y1623" s="39"/>
      <c r="AD1623" s="191"/>
      <c r="AE1623" s="191"/>
      <c r="AF1623" s="260"/>
      <c r="AG1623" s="191"/>
      <c r="AH1623" s="191"/>
      <c r="AI1623" s="260"/>
      <c r="AR1623" s="68"/>
      <c r="AS1623" s="68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5"/>
      <c r="BL1623" s="95"/>
      <c r="BM1623" s="95"/>
      <c r="BN1623" s="95"/>
      <c r="BO1623" s="95"/>
      <c r="BP1623" s="95"/>
      <c r="BQ1623" s="95"/>
      <c r="BR1623" s="95"/>
      <c r="BS1623" s="95"/>
      <c r="BT1623" s="95"/>
      <c r="BU1623" s="95"/>
      <c r="BV1623" s="95"/>
      <c r="BW1623" s="95"/>
      <c r="BX1623" s="95"/>
      <c r="BY1623" s="95"/>
      <c r="BZ1623" s="95"/>
      <c r="CD1623" s="95"/>
      <c r="CE1623" s="95"/>
      <c r="CF1623" s="95"/>
    </row>
    <row r="1624" spans="1:84" s="43" customFormat="1" x14ac:dyDescent="0.25">
      <c r="A1624" s="152"/>
      <c r="B1624" s="152"/>
      <c r="C1624" s="152"/>
      <c r="D1624" s="152"/>
      <c r="E1624" s="152"/>
      <c r="F1624" s="62"/>
      <c r="G1624" s="62"/>
      <c r="I1624" s="152"/>
      <c r="K1624" s="152"/>
      <c r="L1624" s="152"/>
      <c r="M1624" s="152"/>
      <c r="N1624" s="152"/>
      <c r="O1624" s="63"/>
      <c r="P1624" s="152"/>
      <c r="Q1624" s="152"/>
      <c r="S1624" s="205"/>
      <c r="T1624" s="205"/>
      <c r="U1624" s="205"/>
      <c r="V1624" s="39"/>
      <c r="W1624" s="39"/>
      <c r="X1624" s="39"/>
      <c r="Y1624" s="39"/>
      <c r="AD1624" s="191"/>
      <c r="AE1624" s="191"/>
      <c r="AF1624" s="260"/>
      <c r="AG1624" s="191"/>
      <c r="AH1624" s="191"/>
      <c r="AI1624" s="260"/>
      <c r="AR1624" s="68"/>
      <c r="AS1624" s="68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5"/>
      <c r="BL1624" s="95"/>
      <c r="BM1624" s="95"/>
      <c r="BN1624" s="95"/>
      <c r="BO1624" s="95"/>
      <c r="BP1624" s="95"/>
      <c r="BQ1624" s="95"/>
      <c r="BR1624" s="95"/>
      <c r="BS1624" s="95"/>
      <c r="BT1624" s="95"/>
      <c r="BU1624" s="95"/>
      <c r="BV1624" s="95"/>
      <c r="BW1624" s="95"/>
      <c r="BX1624" s="95"/>
      <c r="BY1624" s="95"/>
      <c r="BZ1624" s="95"/>
      <c r="CD1624" s="95"/>
      <c r="CE1624" s="95"/>
      <c r="CF1624" s="95"/>
    </row>
    <row r="1625" spans="1:84" s="43" customFormat="1" x14ac:dyDescent="0.25">
      <c r="A1625" s="152"/>
      <c r="B1625" s="152"/>
      <c r="C1625" s="152"/>
      <c r="D1625" s="152"/>
      <c r="E1625" s="152"/>
      <c r="F1625" s="62"/>
      <c r="G1625" s="62"/>
      <c r="I1625" s="152"/>
      <c r="K1625" s="152"/>
      <c r="L1625" s="152"/>
      <c r="M1625" s="152"/>
      <c r="N1625" s="152"/>
      <c r="O1625" s="63"/>
      <c r="P1625" s="152"/>
      <c r="Q1625" s="152"/>
      <c r="S1625" s="205"/>
      <c r="T1625" s="205"/>
      <c r="U1625" s="205"/>
      <c r="V1625" s="39"/>
      <c r="W1625" s="39"/>
      <c r="X1625" s="39"/>
      <c r="Y1625" s="39"/>
      <c r="AD1625" s="191"/>
      <c r="AE1625" s="191"/>
      <c r="AF1625" s="260"/>
      <c r="AG1625" s="191"/>
      <c r="AH1625" s="191"/>
      <c r="AI1625" s="260"/>
      <c r="AR1625" s="68"/>
      <c r="AS1625" s="68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5"/>
      <c r="BL1625" s="95"/>
      <c r="BM1625" s="95"/>
      <c r="BN1625" s="95"/>
      <c r="BO1625" s="95"/>
      <c r="BP1625" s="95"/>
      <c r="BQ1625" s="95"/>
      <c r="BR1625" s="95"/>
      <c r="BS1625" s="95"/>
      <c r="BT1625" s="95"/>
      <c r="BU1625" s="95"/>
      <c r="BV1625" s="95"/>
      <c r="BW1625" s="95"/>
      <c r="BX1625" s="95"/>
      <c r="BY1625" s="95"/>
      <c r="BZ1625" s="95"/>
      <c r="CD1625" s="95"/>
      <c r="CE1625" s="95"/>
      <c r="CF1625" s="95"/>
    </row>
    <row r="1626" spans="1:84" s="43" customFormat="1" x14ac:dyDescent="0.25">
      <c r="A1626" s="152"/>
      <c r="B1626" s="152"/>
      <c r="C1626" s="152"/>
      <c r="D1626" s="152"/>
      <c r="E1626" s="152"/>
      <c r="F1626" s="62"/>
      <c r="G1626" s="62"/>
      <c r="I1626" s="152"/>
      <c r="K1626" s="152"/>
      <c r="L1626" s="152"/>
      <c r="M1626" s="152"/>
      <c r="N1626" s="152"/>
      <c r="O1626" s="63"/>
      <c r="P1626" s="152"/>
      <c r="Q1626" s="152"/>
      <c r="S1626" s="205"/>
      <c r="T1626" s="205"/>
      <c r="U1626" s="205"/>
      <c r="V1626" s="39"/>
      <c r="W1626" s="39"/>
      <c r="X1626" s="39"/>
      <c r="Y1626" s="39"/>
      <c r="AD1626" s="191"/>
      <c r="AE1626" s="191"/>
      <c r="AF1626" s="260"/>
      <c r="AG1626" s="191"/>
      <c r="AH1626" s="191"/>
      <c r="AI1626" s="260"/>
      <c r="AR1626" s="68"/>
      <c r="AS1626" s="68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5"/>
      <c r="BL1626" s="95"/>
      <c r="BM1626" s="95"/>
      <c r="BN1626" s="95"/>
      <c r="BO1626" s="95"/>
      <c r="BP1626" s="95"/>
      <c r="BQ1626" s="95"/>
      <c r="BR1626" s="95"/>
      <c r="BS1626" s="95"/>
      <c r="BT1626" s="95"/>
      <c r="BU1626" s="95"/>
      <c r="BV1626" s="95"/>
      <c r="BW1626" s="95"/>
      <c r="BX1626" s="95"/>
      <c r="BY1626" s="95"/>
      <c r="BZ1626" s="95"/>
      <c r="CD1626" s="95"/>
      <c r="CE1626" s="95"/>
      <c r="CF1626" s="95"/>
    </row>
    <row r="1627" spans="1:84" s="43" customFormat="1" x14ac:dyDescent="0.25">
      <c r="A1627" s="152"/>
      <c r="B1627" s="152"/>
      <c r="C1627" s="152"/>
      <c r="D1627" s="152"/>
      <c r="E1627" s="152"/>
      <c r="F1627" s="62"/>
      <c r="G1627" s="62"/>
      <c r="I1627" s="152"/>
      <c r="K1627" s="152"/>
      <c r="L1627" s="152"/>
      <c r="M1627" s="152"/>
      <c r="N1627" s="152"/>
      <c r="O1627" s="63"/>
      <c r="P1627" s="152"/>
      <c r="Q1627" s="152"/>
      <c r="S1627" s="205"/>
      <c r="T1627" s="205"/>
      <c r="U1627" s="205"/>
      <c r="V1627" s="39"/>
      <c r="W1627" s="39"/>
      <c r="X1627" s="39"/>
      <c r="Y1627" s="39"/>
      <c r="AD1627" s="191"/>
      <c r="AE1627" s="191"/>
      <c r="AF1627" s="260"/>
      <c r="AG1627" s="191"/>
      <c r="AH1627" s="191"/>
      <c r="AI1627" s="260"/>
      <c r="AR1627" s="68"/>
      <c r="AS1627" s="68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5"/>
      <c r="BL1627" s="95"/>
      <c r="BM1627" s="95"/>
      <c r="BN1627" s="95"/>
      <c r="BO1627" s="95"/>
      <c r="BP1627" s="95"/>
      <c r="BQ1627" s="95"/>
      <c r="BR1627" s="95"/>
      <c r="BS1627" s="95"/>
      <c r="BT1627" s="95"/>
      <c r="BU1627" s="95"/>
      <c r="BV1627" s="95"/>
      <c r="BW1627" s="95"/>
      <c r="BX1627" s="95"/>
      <c r="BY1627" s="95"/>
      <c r="BZ1627" s="95"/>
      <c r="CD1627" s="95"/>
      <c r="CE1627" s="95"/>
      <c r="CF1627" s="95"/>
    </row>
    <row r="1628" spans="1:84" s="43" customFormat="1" x14ac:dyDescent="0.25">
      <c r="A1628" s="152"/>
      <c r="B1628" s="152"/>
      <c r="C1628" s="152"/>
      <c r="D1628" s="152"/>
      <c r="E1628" s="152"/>
      <c r="F1628" s="62"/>
      <c r="G1628" s="62"/>
      <c r="I1628" s="152"/>
      <c r="K1628" s="152"/>
      <c r="L1628" s="152"/>
      <c r="M1628" s="152"/>
      <c r="N1628" s="152"/>
      <c r="O1628" s="63"/>
      <c r="P1628" s="152"/>
      <c r="Q1628" s="152"/>
      <c r="S1628" s="205"/>
      <c r="T1628" s="205"/>
      <c r="U1628" s="205"/>
      <c r="V1628" s="39"/>
      <c r="W1628" s="39"/>
      <c r="X1628" s="39"/>
      <c r="Y1628" s="39"/>
      <c r="AD1628" s="191"/>
      <c r="AE1628" s="191"/>
      <c r="AF1628" s="260"/>
      <c r="AG1628" s="191"/>
      <c r="AH1628" s="191"/>
      <c r="AI1628" s="260"/>
      <c r="AR1628" s="68"/>
      <c r="AS1628" s="68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5"/>
      <c r="BL1628" s="95"/>
      <c r="BM1628" s="95"/>
      <c r="BN1628" s="95"/>
      <c r="BO1628" s="95"/>
      <c r="BP1628" s="95"/>
      <c r="BQ1628" s="95"/>
      <c r="BR1628" s="95"/>
      <c r="BS1628" s="95"/>
      <c r="BT1628" s="95"/>
      <c r="BU1628" s="95"/>
      <c r="BV1628" s="95"/>
      <c r="BW1628" s="95"/>
      <c r="BX1628" s="95"/>
      <c r="BY1628" s="95"/>
      <c r="BZ1628" s="95"/>
      <c r="CD1628" s="95"/>
      <c r="CE1628" s="95"/>
      <c r="CF1628" s="95"/>
    </row>
    <row r="1629" spans="1:84" s="43" customFormat="1" x14ac:dyDescent="0.25">
      <c r="A1629" s="152"/>
      <c r="B1629" s="152"/>
      <c r="C1629" s="152"/>
      <c r="D1629" s="152"/>
      <c r="E1629" s="152"/>
      <c r="F1629" s="62"/>
      <c r="G1629" s="62"/>
      <c r="I1629" s="152"/>
      <c r="K1629" s="152"/>
      <c r="L1629" s="152"/>
      <c r="M1629" s="152"/>
      <c r="N1629" s="152"/>
      <c r="O1629" s="63"/>
      <c r="P1629" s="152"/>
      <c r="Q1629" s="152"/>
      <c r="S1629" s="205"/>
      <c r="T1629" s="205"/>
      <c r="U1629" s="205"/>
      <c r="V1629" s="39"/>
      <c r="W1629" s="39"/>
      <c r="X1629" s="39"/>
      <c r="Y1629" s="39"/>
      <c r="AD1629" s="191"/>
      <c r="AE1629" s="191"/>
      <c r="AF1629" s="260"/>
      <c r="AG1629" s="191"/>
      <c r="AH1629" s="191"/>
      <c r="AI1629" s="260"/>
      <c r="AR1629" s="68"/>
      <c r="AS1629" s="68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5"/>
      <c r="BL1629" s="95"/>
      <c r="BM1629" s="95"/>
      <c r="BN1629" s="95"/>
      <c r="BO1629" s="95"/>
      <c r="BP1629" s="95"/>
      <c r="BQ1629" s="95"/>
      <c r="BR1629" s="95"/>
      <c r="BS1629" s="95"/>
      <c r="BT1629" s="95"/>
      <c r="BU1629" s="95"/>
      <c r="BV1629" s="95"/>
      <c r="BW1629" s="95"/>
      <c r="BX1629" s="95"/>
      <c r="BY1629" s="95"/>
      <c r="BZ1629" s="95"/>
      <c r="CD1629" s="95"/>
      <c r="CE1629" s="95"/>
      <c r="CF1629" s="95"/>
    </row>
    <row r="1630" spans="1:84" s="43" customFormat="1" x14ac:dyDescent="0.25">
      <c r="A1630" s="152"/>
      <c r="B1630" s="152"/>
      <c r="C1630" s="152"/>
      <c r="D1630" s="152"/>
      <c r="E1630" s="152"/>
      <c r="F1630" s="62"/>
      <c r="G1630" s="62"/>
      <c r="I1630" s="152"/>
      <c r="K1630" s="152"/>
      <c r="L1630" s="152"/>
      <c r="M1630" s="152"/>
      <c r="N1630" s="152"/>
      <c r="O1630" s="63"/>
      <c r="P1630" s="152"/>
      <c r="Q1630" s="152"/>
      <c r="S1630" s="205"/>
      <c r="T1630" s="205"/>
      <c r="U1630" s="205"/>
      <c r="V1630" s="39"/>
      <c r="W1630" s="39"/>
      <c r="X1630" s="39"/>
      <c r="Y1630" s="39"/>
      <c r="AD1630" s="191"/>
      <c r="AE1630" s="191"/>
      <c r="AF1630" s="260"/>
      <c r="AG1630" s="191"/>
      <c r="AH1630" s="191"/>
      <c r="AI1630" s="260"/>
      <c r="AR1630" s="68"/>
      <c r="AS1630" s="68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5"/>
      <c r="BL1630" s="95"/>
      <c r="BM1630" s="95"/>
      <c r="BN1630" s="95"/>
      <c r="BO1630" s="95"/>
      <c r="BP1630" s="95"/>
      <c r="BQ1630" s="95"/>
      <c r="BR1630" s="95"/>
      <c r="BS1630" s="95"/>
      <c r="BT1630" s="95"/>
      <c r="BU1630" s="95"/>
      <c r="BV1630" s="95"/>
      <c r="BW1630" s="95"/>
      <c r="BX1630" s="95"/>
      <c r="BY1630" s="95"/>
      <c r="BZ1630" s="95"/>
      <c r="CD1630" s="95"/>
      <c r="CE1630" s="95"/>
      <c r="CF1630" s="95"/>
    </row>
    <row r="1631" spans="1:84" s="43" customFormat="1" x14ac:dyDescent="0.25">
      <c r="A1631" s="152"/>
      <c r="B1631" s="152"/>
      <c r="C1631" s="152"/>
      <c r="D1631" s="152"/>
      <c r="E1631" s="152"/>
      <c r="F1631" s="62"/>
      <c r="G1631" s="62"/>
      <c r="I1631" s="152"/>
      <c r="K1631" s="152"/>
      <c r="L1631" s="152"/>
      <c r="M1631" s="152"/>
      <c r="N1631" s="152"/>
      <c r="O1631" s="63"/>
      <c r="P1631" s="152"/>
      <c r="Q1631" s="152"/>
      <c r="S1631" s="205"/>
      <c r="T1631" s="205"/>
      <c r="U1631" s="205"/>
      <c r="V1631" s="39"/>
      <c r="W1631" s="39"/>
      <c r="X1631" s="39"/>
      <c r="Y1631" s="39"/>
      <c r="AD1631" s="191"/>
      <c r="AE1631" s="191"/>
      <c r="AF1631" s="260"/>
      <c r="AG1631" s="191"/>
      <c r="AH1631" s="191"/>
      <c r="AI1631" s="260"/>
      <c r="AR1631" s="68"/>
      <c r="AS1631" s="68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5"/>
      <c r="BL1631" s="95"/>
      <c r="BM1631" s="95"/>
      <c r="BN1631" s="95"/>
      <c r="BO1631" s="95"/>
      <c r="BP1631" s="95"/>
      <c r="BQ1631" s="95"/>
      <c r="BR1631" s="95"/>
      <c r="BS1631" s="95"/>
      <c r="BT1631" s="95"/>
      <c r="BU1631" s="95"/>
      <c r="BV1631" s="95"/>
      <c r="BW1631" s="95"/>
      <c r="BX1631" s="95"/>
      <c r="BY1631" s="95"/>
      <c r="BZ1631" s="95"/>
      <c r="CD1631" s="95"/>
      <c r="CE1631" s="95"/>
      <c r="CF1631" s="95"/>
    </row>
    <row r="1632" spans="1:84" s="43" customFormat="1" x14ac:dyDescent="0.25">
      <c r="A1632" s="152"/>
      <c r="B1632" s="152"/>
      <c r="C1632" s="152"/>
      <c r="D1632" s="152"/>
      <c r="E1632" s="152"/>
      <c r="F1632" s="62"/>
      <c r="G1632" s="62"/>
      <c r="I1632" s="152"/>
      <c r="K1632" s="152"/>
      <c r="L1632" s="152"/>
      <c r="M1632" s="152"/>
      <c r="N1632" s="152"/>
      <c r="O1632" s="63"/>
      <c r="P1632" s="152"/>
      <c r="Q1632" s="152"/>
      <c r="S1632" s="205"/>
      <c r="T1632" s="205"/>
      <c r="U1632" s="205"/>
      <c r="V1632" s="39"/>
      <c r="W1632" s="39"/>
      <c r="X1632" s="39"/>
      <c r="Y1632" s="39"/>
      <c r="AD1632" s="191"/>
      <c r="AE1632" s="191"/>
      <c r="AF1632" s="260"/>
      <c r="AG1632" s="191"/>
      <c r="AH1632" s="191"/>
      <c r="AI1632" s="260"/>
      <c r="AR1632" s="68"/>
      <c r="AS1632" s="68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5"/>
      <c r="BL1632" s="95"/>
      <c r="BM1632" s="95"/>
      <c r="BN1632" s="95"/>
      <c r="BO1632" s="95"/>
      <c r="BP1632" s="95"/>
      <c r="BQ1632" s="95"/>
      <c r="BR1632" s="95"/>
      <c r="BS1632" s="95"/>
      <c r="BT1632" s="95"/>
      <c r="BU1632" s="95"/>
      <c r="BV1632" s="95"/>
      <c r="BW1632" s="95"/>
      <c r="BX1632" s="95"/>
      <c r="BY1632" s="95"/>
      <c r="BZ1632" s="95"/>
      <c r="CD1632" s="95"/>
      <c r="CE1632" s="95"/>
      <c r="CF1632" s="95"/>
    </row>
    <row r="1633" spans="1:84" s="43" customFormat="1" x14ac:dyDescent="0.25">
      <c r="A1633" s="152"/>
      <c r="B1633" s="152"/>
      <c r="C1633" s="152"/>
      <c r="D1633" s="152"/>
      <c r="E1633" s="152"/>
      <c r="F1633" s="62"/>
      <c r="G1633" s="62"/>
      <c r="I1633" s="152"/>
      <c r="K1633" s="152"/>
      <c r="L1633" s="152"/>
      <c r="M1633" s="152"/>
      <c r="N1633" s="152"/>
      <c r="O1633" s="63"/>
      <c r="P1633" s="152"/>
      <c r="Q1633" s="152"/>
      <c r="S1633" s="205"/>
      <c r="T1633" s="205"/>
      <c r="U1633" s="205"/>
      <c r="V1633" s="39"/>
      <c r="W1633" s="39"/>
      <c r="X1633" s="39"/>
      <c r="Y1633" s="39"/>
      <c r="AD1633" s="191"/>
      <c r="AE1633" s="191"/>
      <c r="AF1633" s="260"/>
      <c r="AG1633" s="191"/>
      <c r="AH1633" s="191"/>
      <c r="AI1633" s="260"/>
      <c r="AR1633" s="68"/>
      <c r="AS1633" s="68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5"/>
      <c r="BL1633" s="95"/>
      <c r="BM1633" s="95"/>
      <c r="BN1633" s="95"/>
      <c r="BO1633" s="95"/>
      <c r="BP1633" s="95"/>
      <c r="BQ1633" s="95"/>
      <c r="BR1633" s="95"/>
      <c r="BS1633" s="95"/>
      <c r="BT1633" s="95"/>
      <c r="BU1633" s="95"/>
      <c r="BV1633" s="95"/>
      <c r="BW1633" s="95"/>
      <c r="BX1633" s="95"/>
      <c r="BY1633" s="95"/>
      <c r="BZ1633" s="95"/>
      <c r="CD1633" s="95"/>
      <c r="CE1633" s="95"/>
      <c r="CF1633" s="95"/>
    </row>
    <row r="1634" spans="1:84" s="43" customFormat="1" x14ac:dyDescent="0.25">
      <c r="A1634" s="152"/>
      <c r="B1634" s="152"/>
      <c r="C1634" s="152"/>
      <c r="D1634" s="152"/>
      <c r="E1634" s="152"/>
      <c r="F1634" s="62"/>
      <c r="G1634" s="62"/>
      <c r="I1634" s="152"/>
      <c r="K1634" s="152"/>
      <c r="L1634" s="152"/>
      <c r="M1634" s="152"/>
      <c r="N1634" s="152"/>
      <c r="O1634" s="63"/>
      <c r="P1634" s="152"/>
      <c r="Q1634" s="152"/>
      <c r="S1634" s="205"/>
      <c r="T1634" s="205"/>
      <c r="U1634" s="205"/>
      <c r="V1634" s="39"/>
      <c r="W1634" s="39"/>
      <c r="X1634" s="39"/>
      <c r="Y1634" s="39"/>
      <c r="AD1634" s="191"/>
      <c r="AE1634" s="191"/>
      <c r="AF1634" s="260"/>
      <c r="AG1634" s="191"/>
      <c r="AH1634" s="191"/>
      <c r="AI1634" s="260"/>
      <c r="AR1634" s="68"/>
      <c r="AS1634" s="68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5"/>
      <c r="BL1634" s="95"/>
      <c r="BM1634" s="95"/>
      <c r="BN1634" s="95"/>
      <c r="BO1634" s="95"/>
      <c r="BP1634" s="95"/>
      <c r="BQ1634" s="95"/>
      <c r="BR1634" s="95"/>
      <c r="BS1634" s="95"/>
      <c r="BT1634" s="95"/>
      <c r="BU1634" s="95"/>
      <c r="BV1634" s="95"/>
      <c r="BW1634" s="95"/>
      <c r="BX1634" s="95"/>
      <c r="BY1634" s="95"/>
      <c r="BZ1634" s="95"/>
      <c r="CD1634" s="95"/>
      <c r="CE1634" s="95"/>
      <c r="CF1634" s="95"/>
    </row>
    <row r="1635" spans="1:84" s="43" customFormat="1" x14ac:dyDescent="0.25">
      <c r="A1635" s="152"/>
      <c r="B1635" s="152"/>
      <c r="C1635" s="152"/>
      <c r="D1635" s="152"/>
      <c r="E1635" s="152"/>
      <c r="F1635" s="62"/>
      <c r="G1635" s="62"/>
      <c r="I1635" s="152"/>
      <c r="K1635" s="152"/>
      <c r="L1635" s="152"/>
      <c r="M1635" s="152"/>
      <c r="N1635" s="152"/>
      <c r="O1635" s="63"/>
      <c r="P1635" s="152"/>
      <c r="Q1635" s="152"/>
      <c r="S1635" s="205"/>
      <c r="T1635" s="205"/>
      <c r="U1635" s="205"/>
      <c r="V1635" s="39"/>
      <c r="W1635" s="39"/>
      <c r="X1635" s="39"/>
      <c r="Y1635" s="39"/>
      <c r="AD1635" s="191"/>
      <c r="AE1635" s="191"/>
      <c r="AF1635" s="260"/>
      <c r="AG1635" s="191"/>
      <c r="AH1635" s="191"/>
      <c r="AI1635" s="260"/>
      <c r="AR1635" s="68"/>
      <c r="AS1635" s="68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5"/>
      <c r="BL1635" s="95"/>
      <c r="BM1635" s="95"/>
      <c r="BN1635" s="95"/>
      <c r="BO1635" s="95"/>
      <c r="BP1635" s="95"/>
      <c r="BQ1635" s="95"/>
      <c r="BR1635" s="95"/>
      <c r="BS1635" s="95"/>
      <c r="BT1635" s="95"/>
      <c r="BU1635" s="95"/>
      <c r="BV1635" s="95"/>
      <c r="BW1635" s="95"/>
      <c r="BX1635" s="95"/>
      <c r="BY1635" s="95"/>
      <c r="BZ1635" s="95"/>
      <c r="CD1635" s="95"/>
      <c r="CE1635" s="95"/>
      <c r="CF1635" s="95"/>
    </row>
    <row r="1636" spans="1:84" s="43" customFormat="1" x14ac:dyDescent="0.25">
      <c r="A1636" s="152"/>
      <c r="B1636" s="152"/>
      <c r="C1636" s="152"/>
      <c r="D1636" s="152"/>
      <c r="E1636" s="152"/>
      <c r="F1636" s="62"/>
      <c r="G1636" s="62"/>
      <c r="I1636" s="152"/>
      <c r="K1636" s="152"/>
      <c r="L1636" s="152"/>
      <c r="M1636" s="152"/>
      <c r="N1636" s="152"/>
      <c r="O1636" s="63"/>
      <c r="P1636" s="152"/>
      <c r="Q1636" s="152"/>
      <c r="S1636" s="205"/>
      <c r="T1636" s="205"/>
      <c r="U1636" s="205"/>
      <c r="V1636" s="39"/>
      <c r="W1636" s="39"/>
      <c r="X1636" s="39"/>
      <c r="Y1636" s="39"/>
      <c r="AD1636" s="191"/>
      <c r="AE1636" s="191"/>
      <c r="AF1636" s="260"/>
      <c r="AG1636" s="191"/>
      <c r="AH1636" s="191"/>
      <c r="AI1636" s="260"/>
      <c r="AR1636" s="68"/>
      <c r="AS1636" s="68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5"/>
      <c r="BL1636" s="95"/>
      <c r="BM1636" s="95"/>
      <c r="BN1636" s="95"/>
      <c r="BO1636" s="95"/>
      <c r="BP1636" s="95"/>
      <c r="BQ1636" s="95"/>
      <c r="BR1636" s="95"/>
      <c r="BS1636" s="95"/>
      <c r="BT1636" s="95"/>
      <c r="BU1636" s="95"/>
      <c r="BV1636" s="95"/>
      <c r="BW1636" s="95"/>
      <c r="BX1636" s="95"/>
      <c r="BY1636" s="95"/>
      <c r="BZ1636" s="95"/>
      <c r="CD1636" s="95"/>
      <c r="CE1636" s="95"/>
      <c r="CF1636" s="95"/>
    </row>
    <row r="1637" spans="1:84" s="43" customFormat="1" x14ac:dyDescent="0.25">
      <c r="A1637" s="152"/>
      <c r="B1637" s="152"/>
      <c r="C1637" s="152"/>
      <c r="D1637" s="152"/>
      <c r="E1637" s="152"/>
      <c r="F1637" s="62"/>
      <c r="G1637" s="62"/>
      <c r="I1637" s="152"/>
      <c r="K1637" s="152"/>
      <c r="L1637" s="152"/>
      <c r="M1637" s="152"/>
      <c r="N1637" s="152"/>
      <c r="O1637" s="63"/>
      <c r="P1637" s="152"/>
      <c r="Q1637" s="152"/>
      <c r="S1637" s="205"/>
      <c r="T1637" s="205"/>
      <c r="U1637" s="205"/>
      <c r="V1637" s="39"/>
      <c r="W1637" s="39"/>
      <c r="X1637" s="39"/>
      <c r="Y1637" s="39"/>
      <c r="AD1637" s="191"/>
      <c r="AE1637" s="191"/>
      <c r="AF1637" s="260"/>
      <c r="AG1637" s="191"/>
      <c r="AH1637" s="191"/>
      <c r="AI1637" s="260"/>
      <c r="AR1637" s="68"/>
      <c r="AS1637" s="68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5"/>
      <c r="BL1637" s="95"/>
      <c r="BM1637" s="95"/>
      <c r="BN1637" s="95"/>
      <c r="BO1637" s="95"/>
      <c r="BP1637" s="95"/>
      <c r="BQ1637" s="95"/>
      <c r="BR1637" s="95"/>
      <c r="BS1637" s="95"/>
      <c r="BT1637" s="95"/>
      <c r="BU1637" s="95"/>
      <c r="BV1637" s="95"/>
      <c r="BW1637" s="95"/>
      <c r="BX1637" s="95"/>
      <c r="BY1637" s="95"/>
      <c r="BZ1637" s="95"/>
      <c r="CD1637" s="95"/>
      <c r="CE1637" s="95"/>
      <c r="CF1637" s="95"/>
    </row>
    <row r="1638" spans="1:84" s="43" customFormat="1" x14ac:dyDescent="0.25">
      <c r="A1638" s="152"/>
      <c r="B1638" s="152"/>
      <c r="C1638" s="152"/>
      <c r="D1638" s="152"/>
      <c r="E1638" s="152"/>
      <c r="F1638" s="62"/>
      <c r="G1638" s="62"/>
      <c r="I1638" s="152"/>
      <c r="K1638" s="152"/>
      <c r="L1638" s="152"/>
      <c r="M1638" s="152"/>
      <c r="N1638" s="152"/>
      <c r="O1638" s="63"/>
      <c r="P1638" s="152"/>
      <c r="Q1638" s="152"/>
      <c r="S1638" s="205"/>
      <c r="T1638" s="205"/>
      <c r="U1638" s="205"/>
      <c r="V1638" s="39"/>
      <c r="W1638" s="39"/>
      <c r="X1638" s="39"/>
      <c r="Y1638" s="39"/>
      <c r="AD1638" s="191"/>
      <c r="AE1638" s="191"/>
      <c r="AF1638" s="260"/>
      <c r="AG1638" s="191"/>
      <c r="AH1638" s="191"/>
      <c r="AI1638" s="260"/>
      <c r="AR1638" s="68"/>
      <c r="AS1638" s="68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5"/>
      <c r="BL1638" s="95"/>
      <c r="BM1638" s="95"/>
      <c r="BN1638" s="95"/>
      <c r="BO1638" s="95"/>
      <c r="BP1638" s="95"/>
      <c r="BQ1638" s="95"/>
      <c r="BR1638" s="95"/>
      <c r="BS1638" s="95"/>
      <c r="BT1638" s="95"/>
      <c r="BU1638" s="95"/>
      <c r="BV1638" s="95"/>
      <c r="BW1638" s="95"/>
      <c r="BX1638" s="95"/>
      <c r="BY1638" s="95"/>
      <c r="BZ1638" s="95"/>
      <c r="CD1638" s="95"/>
      <c r="CE1638" s="95"/>
      <c r="CF1638" s="95"/>
    </row>
    <row r="1639" spans="1:84" s="43" customFormat="1" x14ac:dyDescent="0.25">
      <c r="A1639" s="152"/>
      <c r="B1639" s="152"/>
      <c r="C1639" s="152"/>
      <c r="D1639" s="152"/>
      <c r="E1639" s="152"/>
      <c r="F1639" s="62"/>
      <c r="G1639" s="62"/>
      <c r="I1639" s="152"/>
      <c r="K1639" s="152"/>
      <c r="L1639" s="152"/>
      <c r="M1639" s="152"/>
      <c r="N1639" s="152"/>
      <c r="O1639" s="63"/>
      <c r="P1639" s="152"/>
      <c r="Q1639" s="152"/>
      <c r="S1639" s="205"/>
      <c r="T1639" s="205"/>
      <c r="U1639" s="205"/>
      <c r="V1639" s="39"/>
      <c r="W1639" s="39"/>
      <c r="X1639" s="39"/>
      <c r="Y1639" s="39"/>
      <c r="AD1639" s="191"/>
      <c r="AE1639" s="191"/>
      <c r="AF1639" s="260"/>
      <c r="AG1639" s="191"/>
      <c r="AH1639" s="191"/>
      <c r="AI1639" s="260"/>
      <c r="AR1639" s="68"/>
      <c r="AS1639" s="68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5"/>
      <c r="BL1639" s="95"/>
      <c r="BM1639" s="95"/>
      <c r="BN1639" s="95"/>
      <c r="BO1639" s="95"/>
      <c r="BP1639" s="95"/>
      <c r="BQ1639" s="95"/>
      <c r="BR1639" s="95"/>
      <c r="BS1639" s="95"/>
      <c r="BT1639" s="95"/>
      <c r="BU1639" s="95"/>
      <c r="BV1639" s="95"/>
      <c r="BW1639" s="95"/>
      <c r="BX1639" s="95"/>
      <c r="BY1639" s="95"/>
      <c r="BZ1639" s="95"/>
      <c r="CD1639" s="95"/>
      <c r="CE1639" s="95"/>
      <c r="CF1639" s="95"/>
    </row>
    <row r="1640" spans="1:84" s="43" customFormat="1" x14ac:dyDescent="0.25">
      <c r="A1640" s="152"/>
      <c r="B1640" s="152"/>
      <c r="C1640" s="152"/>
      <c r="D1640" s="152"/>
      <c r="E1640" s="152"/>
      <c r="F1640" s="62"/>
      <c r="G1640" s="62"/>
      <c r="I1640" s="152"/>
      <c r="K1640" s="152"/>
      <c r="L1640" s="152"/>
      <c r="M1640" s="152"/>
      <c r="N1640" s="152"/>
      <c r="O1640" s="63"/>
      <c r="P1640" s="152"/>
      <c r="Q1640" s="152"/>
      <c r="S1640" s="205"/>
      <c r="T1640" s="205"/>
      <c r="U1640" s="205"/>
      <c r="V1640" s="39"/>
      <c r="W1640" s="39"/>
      <c r="X1640" s="39"/>
      <c r="Y1640" s="39"/>
      <c r="AD1640" s="191"/>
      <c r="AE1640" s="191"/>
      <c r="AF1640" s="260"/>
      <c r="AG1640" s="191"/>
      <c r="AH1640" s="191"/>
      <c r="AI1640" s="260"/>
      <c r="AR1640" s="68"/>
      <c r="AS1640" s="68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5"/>
      <c r="BL1640" s="95"/>
      <c r="BM1640" s="95"/>
      <c r="BN1640" s="95"/>
      <c r="BO1640" s="95"/>
      <c r="BP1640" s="95"/>
      <c r="BQ1640" s="95"/>
      <c r="BR1640" s="95"/>
      <c r="BS1640" s="95"/>
      <c r="BT1640" s="95"/>
      <c r="BU1640" s="95"/>
      <c r="BV1640" s="95"/>
      <c r="BW1640" s="95"/>
      <c r="BX1640" s="95"/>
      <c r="BY1640" s="95"/>
      <c r="BZ1640" s="95"/>
      <c r="CD1640" s="95"/>
      <c r="CE1640" s="95"/>
      <c r="CF1640" s="95"/>
    </row>
    <row r="1641" spans="1:84" s="43" customFormat="1" x14ac:dyDescent="0.25">
      <c r="A1641" s="152"/>
      <c r="B1641" s="152"/>
      <c r="C1641" s="152"/>
      <c r="D1641" s="152"/>
      <c r="E1641" s="152"/>
      <c r="F1641" s="62"/>
      <c r="G1641" s="62"/>
      <c r="I1641" s="152"/>
      <c r="K1641" s="152"/>
      <c r="L1641" s="152"/>
      <c r="M1641" s="152"/>
      <c r="N1641" s="152"/>
      <c r="O1641" s="63"/>
      <c r="P1641" s="152"/>
      <c r="Q1641" s="152"/>
      <c r="S1641" s="205"/>
      <c r="T1641" s="205"/>
      <c r="U1641" s="205"/>
      <c r="V1641" s="39"/>
      <c r="W1641" s="39"/>
      <c r="X1641" s="39"/>
      <c r="Y1641" s="39"/>
      <c r="AD1641" s="191"/>
      <c r="AE1641" s="191"/>
      <c r="AF1641" s="260"/>
      <c r="AG1641" s="191"/>
      <c r="AH1641" s="191"/>
      <c r="AI1641" s="260"/>
      <c r="AR1641" s="68"/>
      <c r="AS1641" s="68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5"/>
      <c r="BL1641" s="95"/>
      <c r="BM1641" s="95"/>
      <c r="BN1641" s="95"/>
      <c r="BO1641" s="95"/>
      <c r="BP1641" s="95"/>
      <c r="BQ1641" s="95"/>
      <c r="BR1641" s="95"/>
      <c r="BS1641" s="95"/>
      <c r="BT1641" s="95"/>
      <c r="BU1641" s="95"/>
      <c r="BV1641" s="95"/>
      <c r="BW1641" s="95"/>
      <c r="BX1641" s="95"/>
      <c r="BY1641" s="95"/>
      <c r="BZ1641" s="95"/>
      <c r="CD1641" s="95"/>
      <c r="CE1641" s="95"/>
      <c r="CF1641" s="95"/>
    </row>
    <row r="1642" spans="1:84" s="43" customFormat="1" x14ac:dyDescent="0.25">
      <c r="A1642" s="152"/>
      <c r="B1642" s="152"/>
      <c r="C1642" s="152"/>
      <c r="D1642" s="152"/>
      <c r="E1642" s="152"/>
      <c r="F1642" s="62"/>
      <c r="G1642" s="62"/>
      <c r="I1642" s="152"/>
      <c r="K1642" s="152"/>
      <c r="L1642" s="152"/>
      <c r="M1642" s="152"/>
      <c r="N1642" s="152"/>
      <c r="O1642" s="63"/>
      <c r="P1642" s="152"/>
      <c r="Q1642" s="152"/>
      <c r="S1642" s="205"/>
      <c r="T1642" s="205"/>
      <c r="U1642" s="205"/>
      <c r="V1642" s="39"/>
      <c r="W1642" s="39"/>
      <c r="X1642" s="39"/>
      <c r="Y1642" s="39"/>
      <c r="AD1642" s="191"/>
      <c r="AE1642" s="191"/>
      <c r="AF1642" s="260"/>
      <c r="AG1642" s="191"/>
      <c r="AH1642" s="191"/>
      <c r="AI1642" s="260"/>
      <c r="AR1642" s="68"/>
      <c r="AS1642" s="68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5"/>
      <c r="BL1642" s="95"/>
      <c r="BM1642" s="95"/>
      <c r="BN1642" s="95"/>
      <c r="BO1642" s="95"/>
      <c r="BP1642" s="95"/>
      <c r="BQ1642" s="95"/>
      <c r="BR1642" s="95"/>
      <c r="BS1642" s="95"/>
      <c r="BT1642" s="95"/>
      <c r="BU1642" s="95"/>
      <c r="BV1642" s="95"/>
      <c r="BW1642" s="95"/>
      <c r="BX1642" s="95"/>
      <c r="BY1642" s="95"/>
      <c r="BZ1642" s="95"/>
      <c r="CD1642" s="95"/>
      <c r="CE1642" s="95"/>
      <c r="CF1642" s="95"/>
    </row>
    <row r="1643" spans="1:84" s="43" customFormat="1" x14ac:dyDescent="0.25">
      <c r="A1643" s="152"/>
      <c r="B1643" s="152"/>
      <c r="C1643" s="152"/>
      <c r="D1643" s="152"/>
      <c r="E1643" s="152"/>
      <c r="F1643" s="62"/>
      <c r="G1643" s="62"/>
      <c r="I1643" s="152"/>
      <c r="K1643" s="152"/>
      <c r="L1643" s="152"/>
      <c r="M1643" s="152"/>
      <c r="N1643" s="152"/>
      <c r="O1643" s="63"/>
      <c r="P1643" s="152"/>
      <c r="Q1643" s="152"/>
      <c r="S1643" s="205"/>
      <c r="T1643" s="205"/>
      <c r="U1643" s="205"/>
      <c r="V1643" s="39"/>
      <c r="W1643" s="39"/>
      <c r="X1643" s="39"/>
      <c r="Y1643" s="39"/>
      <c r="AD1643" s="191"/>
      <c r="AE1643" s="191"/>
      <c r="AF1643" s="260"/>
      <c r="AG1643" s="191"/>
      <c r="AH1643" s="191"/>
      <c r="AI1643" s="260"/>
      <c r="AR1643" s="68"/>
      <c r="AS1643" s="68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5"/>
      <c r="BL1643" s="95"/>
      <c r="BM1643" s="95"/>
      <c r="BN1643" s="95"/>
      <c r="BO1643" s="95"/>
      <c r="BP1643" s="95"/>
      <c r="BQ1643" s="95"/>
      <c r="BR1643" s="95"/>
      <c r="BS1643" s="95"/>
      <c r="BT1643" s="95"/>
      <c r="BU1643" s="95"/>
      <c r="BV1643" s="95"/>
      <c r="BW1643" s="95"/>
      <c r="BX1643" s="95"/>
      <c r="BY1643" s="95"/>
      <c r="BZ1643" s="95"/>
      <c r="CD1643" s="95"/>
      <c r="CE1643" s="95"/>
      <c r="CF1643" s="95"/>
    </row>
    <row r="1644" spans="1:84" s="43" customFormat="1" x14ac:dyDescent="0.25">
      <c r="A1644" s="152"/>
      <c r="B1644" s="152"/>
      <c r="C1644" s="152"/>
      <c r="D1644" s="152"/>
      <c r="E1644" s="152"/>
      <c r="F1644" s="62"/>
      <c r="G1644" s="62"/>
      <c r="I1644" s="152"/>
      <c r="K1644" s="152"/>
      <c r="L1644" s="152"/>
      <c r="M1644" s="152"/>
      <c r="N1644" s="152"/>
      <c r="O1644" s="63"/>
      <c r="P1644" s="152"/>
      <c r="Q1644" s="152"/>
      <c r="S1644" s="205"/>
      <c r="T1644" s="205"/>
      <c r="U1644" s="205"/>
      <c r="V1644" s="39"/>
      <c r="W1644" s="39"/>
      <c r="X1644" s="39"/>
      <c r="Y1644" s="39"/>
      <c r="AD1644" s="191"/>
      <c r="AE1644" s="191"/>
      <c r="AF1644" s="260"/>
      <c r="AG1644" s="191"/>
      <c r="AH1644" s="191"/>
      <c r="AI1644" s="260"/>
      <c r="AR1644" s="68"/>
      <c r="AS1644" s="68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5"/>
      <c r="BL1644" s="95"/>
      <c r="BM1644" s="95"/>
      <c r="BN1644" s="95"/>
      <c r="BO1644" s="95"/>
      <c r="BP1644" s="95"/>
      <c r="BQ1644" s="95"/>
      <c r="BR1644" s="95"/>
      <c r="BS1644" s="95"/>
      <c r="BT1644" s="95"/>
      <c r="BU1644" s="95"/>
      <c r="BV1644" s="95"/>
      <c r="BW1644" s="95"/>
      <c r="BX1644" s="95"/>
      <c r="BY1644" s="95"/>
      <c r="BZ1644" s="95"/>
      <c r="CD1644" s="95"/>
      <c r="CE1644" s="95"/>
      <c r="CF1644" s="95"/>
    </row>
    <row r="1645" spans="1:84" s="43" customFormat="1" x14ac:dyDescent="0.25">
      <c r="A1645" s="152"/>
      <c r="B1645" s="152"/>
      <c r="C1645" s="152"/>
      <c r="D1645" s="152"/>
      <c r="E1645" s="152"/>
      <c r="F1645" s="62"/>
      <c r="G1645" s="62"/>
      <c r="I1645" s="152"/>
      <c r="K1645" s="152"/>
      <c r="L1645" s="152"/>
      <c r="M1645" s="152"/>
      <c r="N1645" s="152"/>
      <c r="O1645" s="63"/>
      <c r="P1645" s="152"/>
      <c r="Q1645" s="152"/>
      <c r="S1645" s="205"/>
      <c r="T1645" s="205"/>
      <c r="U1645" s="205"/>
      <c r="V1645" s="39"/>
      <c r="W1645" s="39"/>
      <c r="X1645" s="39"/>
      <c r="Y1645" s="39"/>
      <c r="AD1645" s="191"/>
      <c r="AE1645" s="191"/>
      <c r="AF1645" s="260"/>
      <c r="AG1645" s="191"/>
      <c r="AH1645" s="191"/>
      <c r="AI1645" s="260"/>
      <c r="AR1645" s="68"/>
      <c r="AS1645" s="68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5"/>
      <c r="BL1645" s="95"/>
      <c r="BM1645" s="95"/>
      <c r="BN1645" s="95"/>
      <c r="BO1645" s="95"/>
      <c r="BP1645" s="95"/>
      <c r="BQ1645" s="95"/>
      <c r="BR1645" s="95"/>
      <c r="BS1645" s="95"/>
      <c r="BT1645" s="95"/>
      <c r="BU1645" s="95"/>
      <c r="BV1645" s="95"/>
      <c r="BW1645" s="95"/>
      <c r="BX1645" s="95"/>
      <c r="BY1645" s="95"/>
      <c r="BZ1645" s="95"/>
      <c r="CD1645" s="95"/>
      <c r="CE1645" s="95"/>
      <c r="CF1645" s="95"/>
    </row>
    <row r="1646" spans="1:84" s="43" customFormat="1" x14ac:dyDescent="0.25">
      <c r="A1646" s="152"/>
      <c r="B1646" s="152"/>
      <c r="C1646" s="152"/>
      <c r="D1646" s="152"/>
      <c r="E1646" s="152"/>
      <c r="F1646" s="62"/>
      <c r="G1646" s="62"/>
      <c r="I1646" s="152"/>
      <c r="K1646" s="152"/>
      <c r="L1646" s="152"/>
      <c r="M1646" s="152"/>
      <c r="N1646" s="152"/>
      <c r="O1646" s="63"/>
      <c r="P1646" s="152"/>
      <c r="Q1646" s="152"/>
      <c r="S1646" s="205"/>
      <c r="T1646" s="205"/>
      <c r="U1646" s="205"/>
      <c r="V1646" s="39"/>
      <c r="W1646" s="39"/>
      <c r="X1646" s="39"/>
      <c r="Y1646" s="39"/>
      <c r="AD1646" s="191"/>
      <c r="AE1646" s="191"/>
      <c r="AF1646" s="260"/>
      <c r="AG1646" s="191"/>
      <c r="AH1646" s="191"/>
      <c r="AI1646" s="260"/>
      <c r="AR1646" s="68"/>
      <c r="AS1646" s="68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5"/>
      <c r="BL1646" s="95"/>
      <c r="BM1646" s="95"/>
      <c r="BN1646" s="95"/>
      <c r="BO1646" s="95"/>
      <c r="BP1646" s="95"/>
      <c r="BQ1646" s="95"/>
      <c r="BR1646" s="95"/>
      <c r="BS1646" s="95"/>
      <c r="BT1646" s="95"/>
      <c r="BU1646" s="95"/>
      <c r="BV1646" s="95"/>
      <c r="BW1646" s="95"/>
      <c r="BX1646" s="95"/>
      <c r="BY1646" s="95"/>
      <c r="BZ1646" s="95"/>
      <c r="CD1646" s="95"/>
      <c r="CE1646" s="95"/>
      <c r="CF1646" s="95"/>
    </row>
    <row r="1647" spans="1:84" s="43" customFormat="1" x14ac:dyDescent="0.25">
      <c r="A1647" s="152"/>
      <c r="B1647" s="152"/>
      <c r="C1647" s="152"/>
      <c r="D1647" s="152"/>
      <c r="E1647" s="152"/>
      <c r="F1647" s="62"/>
      <c r="G1647" s="62"/>
      <c r="I1647" s="152"/>
      <c r="K1647" s="152"/>
      <c r="L1647" s="152"/>
      <c r="M1647" s="152"/>
      <c r="N1647" s="152"/>
      <c r="O1647" s="63"/>
      <c r="P1647" s="152"/>
      <c r="Q1647" s="152"/>
      <c r="S1647" s="205"/>
      <c r="T1647" s="205"/>
      <c r="U1647" s="205"/>
      <c r="V1647" s="39"/>
      <c r="W1647" s="39"/>
      <c r="X1647" s="39"/>
      <c r="Y1647" s="39"/>
      <c r="AD1647" s="191"/>
      <c r="AE1647" s="191"/>
      <c r="AF1647" s="260"/>
      <c r="AG1647" s="191"/>
      <c r="AH1647" s="191"/>
      <c r="AI1647" s="260"/>
      <c r="AR1647" s="68"/>
      <c r="AS1647" s="68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5"/>
      <c r="BL1647" s="95"/>
      <c r="BM1647" s="95"/>
      <c r="BN1647" s="95"/>
      <c r="BO1647" s="95"/>
      <c r="BP1647" s="95"/>
      <c r="BQ1647" s="95"/>
      <c r="BR1647" s="95"/>
      <c r="BS1647" s="95"/>
      <c r="BT1647" s="95"/>
      <c r="BU1647" s="95"/>
      <c r="BV1647" s="95"/>
      <c r="BW1647" s="95"/>
      <c r="BX1647" s="95"/>
      <c r="BY1647" s="95"/>
      <c r="BZ1647" s="95"/>
      <c r="CD1647" s="95"/>
      <c r="CE1647" s="95"/>
      <c r="CF1647" s="95"/>
    </row>
    <row r="1648" spans="1:84" s="43" customFormat="1" x14ac:dyDescent="0.25">
      <c r="A1648" s="152"/>
      <c r="B1648" s="152"/>
      <c r="C1648" s="152"/>
      <c r="D1648" s="152"/>
      <c r="E1648" s="152"/>
      <c r="F1648" s="62"/>
      <c r="G1648" s="62"/>
      <c r="I1648" s="152"/>
      <c r="K1648" s="152"/>
      <c r="L1648" s="152"/>
      <c r="M1648" s="152"/>
      <c r="N1648" s="152"/>
      <c r="O1648" s="63"/>
      <c r="P1648" s="152"/>
      <c r="Q1648" s="152"/>
      <c r="S1648" s="205"/>
      <c r="T1648" s="205"/>
      <c r="U1648" s="205"/>
      <c r="V1648" s="39"/>
      <c r="W1648" s="39"/>
      <c r="X1648" s="39"/>
      <c r="Y1648" s="39"/>
      <c r="AD1648" s="191"/>
      <c r="AE1648" s="191"/>
      <c r="AF1648" s="260"/>
      <c r="AG1648" s="191"/>
      <c r="AH1648" s="191"/>
      <c r="AI1648" s="260"/>
      <c r="AR1648" s="68"/>
      <c r="AS1648" s="68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5"/>
      <c r="BL1648" s="95"/>
      <c r="BM1648" s="95"/>
      <c r="BN1648" s="95"/>
      <c r="BO1648" s="95"/>
      <c r="BP1648" s="95"/>
      <c r="BQ1648" s="95"/>
      <c r="BR1648" s="95"/>
      <c r="BS1648" s="95"/>
      <c r="BT1648" s="95"/>
      <c r="BU1648" s="95"/>
      <c r="BV1648" s="95"/>
      <c r="BW1648" s="95"/>
      <c r="BX1648" s="95"/>
      <c r="BY1648" s="95"/>
      <c r="BZ1648" s="95"/>
      <c r="CD1648" s="95"/>
      <c r="CE1648" s="95"/>
      <c r="CF1648" s="95"/>
    </row>
    <row r="1649" spans="1:84" s="43" customFormat="1" x14ac:dyDescent="0.25">
      <c r="A1649" s="152"/>
      <c r="B1649" s="152"/>
      <c r="C1649" s="152"/>
      <c r="D1649" s="152"/>
      <c r="E1649" s="152"/>
      <c r="F1649" s="62"/>
      <c r="G1649" s="62"/>
      <c r="I1649" s="152"/>
      <c r="K1649" s="152"/>
      <c r="L1649" s="152"/>
      <c r="M1649" s="152"/>
      <c r="N1649" s="152"/>
      <c r="O1649" s="63"/>
      <c r="P1649" s="152"/>
      <c r="Q1649" s="152"/>
      <c r="S1649" s="205"/>
      <c r="T1649" s="205"/>
      <c r="U1649" s="205"/>
      <c r="V1649" s="39"/>
      <c r="W1649" s="39"/>
      <c r="X1649" s="39"/>
      <c r="Y1649" s="39"/>
      <c r="AD1649" s="191"/>
      <c r="AE1649" s="191"/>
      <c r="AF1649" s="260"/>
      <c r="AG1649" s="191"/>
      <c r="AH1649" s="191"/>
      <c r="AI1649" s="260"/>
      <c r="AR1649" s="68"/>
      <c r="AS1649" s="68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5"/>
      <c r="BL1649" s="95"/>
      <c r="BM1649" s="95"/>
      <c r="BN1649" s="95"/>
      <c r="BO1649" s="95"/>
      <c r="BP1649" s="95"/>
      <c r="BQ1649" s="95"/>
      <c r="BR1649" s="95"/>
      <c r="BS1649" s="95"/>
      <c r="BT1649" s="95"/>
      <c r="BU1649" s="95"/>
      <c r="BV1649" s="95"/>
      <c r="BW1649" s="95"/>
      <c r="BX1649" s="95"/>
      <c r="BY1649" s="95"/>
      <c r="BZ1649" s="95"/>
      <c r="CD1649" s="95"/>
      <c r="CE1649" s="95"/>
      <c r="CF1649" s="95"/>
    </row>
    <row r="1650" spans="1:84" s="43" customFormat="1" x14ac:dyDescent="0.25">
      <c r="A1650" s="152"/>
      <c r="B1650" s="152"/>
      <c r="C1650" s="152"/>
      <c r="D1650" s="152"/>
      <c r="E1650" s="152"/>
      <c r="F1650" s="62"/>
      <c r="G1650" s="62"/>
      <c r="I1650" s="152"/>
      <c r="K1650" s="152"/>
      <c r="L1650" s="152"/>
      <c r="M1650" s="152"/>
      <c r="N1650" s="152"/>
      <c r="O1650" s="63"/>
      <c r="P1650" s="152"/>
      <c r="Q1650" s="152"/>
      <c r="S1650" s="205"/>
      <c r="T1650" s="205"/>
      <c r="U1650" s="205"/>
      <c r="V1650" s="39"/>
      <c r="W1650" s="39"/>
      <c r="X1650" s="39"/>
      <c r="Y1650" s="39"/>
      <c r="AD1650" s="191"/>
      <c r="AE1650" s="191"/>
      <c r="AF1650" s="260"/>
      <c r="AG1650" s="191"/>
      <c r="AH1650" s="191"/>
      <c r="AI1650" s="260"/>
      <c r="AR1650" s="68"/>
      <c r="AS1650" s="68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5"/>
      <c r="BL1650" s="95"/>
      <c r="BM1650" s="95"/>
      <c r="BN1650" s="95"/>
      <c r="BO1650" s="95"/>
      <c r="BP1650" s="95"/>
      <c r="BQ1650" s="95"/>
      <c r="BR1650" s="95"/>
      <c r="BS1650" s="95"/>
      <c r="BT1650" s="95"/>
      <c r="BU1650" s="95"/>
      <c r="BV1650" s="95"/>
      <c r="BW1650" s="95"/>
      <c r="BX1650" s="95"/>
      <c r="BY1650" s="95"/>
      <c r="BZ1650" s="95"/>
      <c r="CD1650" s="95"/>
      <c r="CE1650" s="95"/>
      <c r="CF1650" s="95"/>
    </row>
    <row r="1651" spans="1:84" s="43" customFormat="1" x14ac:dyDescent="0.25">
      <c r="A1651" s="152"/>
      <c r="B1651" s="152"/>
      <c r="C1651" s="152"/>
      <c r="D1651" s="152"/>
      <c r="E1651" s="152"/>
      <c r="F1651" s="62"/>
      <c r="G1651" s="62"/>
      <c r="I1651" s="152"/>
      <c r="K1651" s="152"/>
      <c r="L1651" s="152"/>
      <c r="M1651" s="152"/>
      <c r="N1651" s="152"/>
      <c r="O1651" s="63"/>
      <c r="P1651" s="152"/>
      <c r="Q1651" s="152"/>
      <c r="S1651" s="205"/>
      <c r="T1651" s="205"/>
      <c r="U1651" s="205"/>
      <c r="V1651" s="39"/>
      <c r="W1651" s="39"/>
      <c r="X1651" s="39"/>
      <c r="Y1651" s="39"/>
      <c r="AD1651" s="191"/>
      <c r="AE1651" s="191"/>
      <c r="AF1651" s="260"/>
      <c r="AG1651" s="191"/>
      <c r="AH1651" s="191"/>
      <c r="AI1651" s="260"/>
      <c r="AR1651" s="68"/>
      <c r="AS1651" s="68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5"/>
      <c r="BL1651" s="95"/>
      <c r="BM1651" s="95"/>
      <c r="BN1651" s="95"/>
      <c r="BO1651" s="95"/>
      <c r="BP1651" s="95"/>
      <c r="BQ1651" s="95"/>
      <c r="BR1651" s="95"/>
      <c r="BS1651" s="95"/>
      <c r="BT1651" s="95"/>
      <c r="BU1651" s="95"/>
      <c r="BV1651" s="95"/>
      <c r="BW1651" s="95"/>
      <c r="BX1651" s="95"/>
      <c r="BY1651" s="95"/>
      <c r="BZ1651" s="95"/>
      <c r="CD1651" s="95"/>
      <c r="CE1651" s="95"/>
      <c r="CF1651" s="95"/>
    </row>
    <row r="1652" spans="1:84" s="43" customFormat="1" x14ac:dyDescent="0.25">
      <c r="A1652" s="152"/>
      <c r="B1652" s="152"/>
      <c r="C1652" s="152"/>
      <c r="D1652" s="152"/>
      <c r="E1652" s="152"/>
      <c r="F1652" s="62"/>
      <c r="G1652" s="62"/>
      <c r="I1652" s="152"/>
      <c r="K1652" s="152"/>
      <c r="L1652" s="152"/>
      <c r="M1652" s="152"/>
      <c r="N1652" s="152"/>
      <c r="O1652" s="63"/>
      <c r="P1652" s="152"/>
      <c r="Q1652" s="152"/>
      <c r="S1652" s="205"/>
      <c r="T1652" s="205"/>
      <c r="U1652" s="205"/>
      <c r="V1652" s="39"/>
      <c r="W1652" s="39"/>
      <c r="X1652" s="39"/>
      <c r="Y1652" s="39"/>
      <c r="AD1652" s="191"/>
      <c r="AE1652" s="191"/>
      <c r="AF1652" s="260"/>
      <c r="AG1652" s="191"/>
      <c r="AH1652" s="191"/>
      <c r="AI1652" s="260"/>
      <c r="AR1652" s="68"/>
      <c r="AS1652" s="68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5"/>
      <c r="BL1652" s="95"/>
      <c r="BM1652" s="95"/>
      <c r="BN1652" s="95"/>
      <c r="BO1652" s="95"/>
      <c r="BP1652" s="95"/>
      <c r="BQ1652" s="95"/>
      <c r="BR1652" s="95"/>
      <c r="BS1652" s="95"/>
      <c r="BT1652" s="95"/>
      <c r="BU1652" s="95"/>
      <c r="BV1652" s="95"/>
      <c r="BW1652" s="95"/>
      <c r="BX1652" s="95"/>
      <c r="BY1652" s="95"/>
      <c r="BZ1652" s="95"/>
      <c r="CD1652" s="95"/>
      <c r="CE1652" s="95"/>
      <c r="CF1652" s="95"/>
    </row>
    <row r="1653" spans="1:84" s="43" customFormat="1" x14ac:dyDescent="0.25">
      <c r="A1653" s="152"/>
      <c r="B1653" s="152"/>
      <c r="C1653" s="152"/>
      <c r="D1653" s="152"/>
      <c r="E1653" s="152"/>
      <c r="F1653" s="62"/>
      <c r="G1653" s="62"/>
      <c r="I1653" s="152"/>
      <c r="K1653" s="152"/>
      <c r="L1653" s="152"/>
      <c r="M1653" s="152"/>
      <c r="N1653" s="152"/>
      <c r="O1653" s="63"/>
      <c r="P1653" s="152"/>
      <c r="Q1653" s="152"/>
      <c r="S1653" s="205"/>
      <c r="T1653" s="205"/>
      <c r="U1653" s="205"/>
      <c r="V1653" s="39"/>
      <c r="W1653" s="39"/>
      <c r="X1653" s="39"/>
      <c r="Y1653" s="39"/>
      <c r="AD1653" s="191"/>
      <c r="AE1653" s="191"/>
      <c r="AF1653" s="260"/>
      <c r="AG1653" s="191"/>
      <c r="AH1653" s="191"/>
      <c r="AI1653" s="260"/>
      <c r="AR1653" s="68"/>
      <c r="AS1653" s="68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5"/>
      <c r="BL1653" s="95"/>
      <c r="BM1653" s="95"/>
      <c r="BN1653" s="95"/>
      <c r="BO1653" s="95"/>
      <c r="BP1653" s="95"/>
      <c r="BQ1653" s="95"/>
      <c r="BR1653" s="95"/>
      <c r="BS1653" s="95"/>
      <c r="BT1653" s="95"/>
      <c r="BU1653" s="95"/>
      <c r="BV1653" s="95"/>
      <c r="BW1653" s="95"/>
      <c r="BX1653" s="95"/>
      <c r="BY1653" s="95"/>
      <c r="BZ1653" s="95"/>
      <c r="CD1653" s="95"/>
      <c r="CE1653" s="95"/>
      <c r="CF1653" s="95"/>
    </row>
    <row r="1654" spans="1:84" s="43" customFormat="1" x14ac:dyDescent="0.25">
      <c r="A1654" s="152"/>
      <c r="B1654" s="152"/>
      <c r="C1654" s="152"/>
      <c r="D1654" s="152"/>
      <c r="E1654" s="152"/>
      <c r="F1654" s="62"/>
      <c r="G1654" s="62"/>
      <c r="I1654" s="152"/>
      <c r="K1654" s="152"/>
      <c r="L1654" s="152"/>
      <c r="M1654" s="152"/>
      <c r="N1654" s="152"/>
      <c r="O1654" s="63"/>
      <c r="P1654" s="152"/>
      <c r="Q1654" s="152"/>
      <c r="S1654" s="205"/>
      <c r="T1654" s="205"/>
      <c r="U1654" s="205"/>
      <c r="V1654" s="39"/>
      <c r="W1654" s="39"/>
      <c r="X1654" s="39"/>
      <c r="Y1654" s="39"/>
      <c r="AD1654" s="191"/>
      <c r="AE1654" s="191"/>
      <c r="AF1654" s="260"/>
      <c r="AG1654" s="191"/>
      <c r="AH1654" s="191"/>
      <c r="AI1654" s="260"/>
      <c r="AR1654" s="68"/>
      <c r="AS1654" s="68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5"/>
      <c r="BL1654" s="95"/>
      <c r="BM1654" s="95"/>
      <c r="BN1654" s="95"/>
      <c r="BO1654" s="95"/>
      <c r="BP1654" s="95"/>
      <c r="BQ1654" s="95"/>
      <c r="BR1654" s="95"/>
      <c r="BS1654" s="95"/>
      <c r="BT1654" s="95"/>
      <c r="BU1654" s="95"/>
      <c r="BV1654" s="95"/>
      <c r="BW1654" s="95"/>
      <c r="BX1654" s="95"/>
      <c r="BY1654" s="95"/>
      <c r="BZ1654" s="95"/>
      <c r="CD1654" s="95"/>
      <c r="CE1654" s="95"/>
      <c r="CF1654" s="95"/>
    </row>
    <row r="1655" spans="1:84" s="43" customFormat="1" x14ac:dyDescent="0.25">
      <c r="A1655" s="152"/>
      <c r="B1655" s="152"/>
      <c r="C1655" s="152"/>
      <c r="D1655" s="152"/>
      <c r="E1655" s="152"/>
      <c r="F1655" s="62"/>
      <c r="G1655" s="62"/>
      <c r="I1655" s="152"/>
      <c r="K1655" s="152"/>
      <c r="L1655" s="152"/>
      <c r="M1655" s="152"/>
      <c r="N1655" s="152"/>
      <c r="O1655" s="63"/>
      <c r="P1655" s="152"/>
      <c r="Q1655" s="152"/>
      <c r="S1655" s="205"/>
      <c r="T1655" s="205"/>
      <c r="U1655" s="205"/>
      <c r="V1655" s="39"/>
      <c r="W1655" s="39"/>
      <c r="X1655" s="39"/>
      <c r="Y1655" s="39"/>
      <c r="AD1655" s="191"/>
      <c r="AE1655" s="191"/>
      <c r="AF1655" s="260"/>
      <c r="AG1655" s="191"/>
      <c r="AH1655" s="191"/>
      <c r="AI1655" s="260"/>
      <c r="AR1655" s="68"/>
      <c r="AS1655" s="68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5"/>
      <c r="BL1655" s="95"/>
      <c r="BM1655" s="95"/>
      <c r="BN1655" s="95"/>
      <c r="BO1655" s="95"/>
      <c r="BP1655" s="95"/>
      <c r="BQ1655" s="95"/>
      <c r="BR1655" s="95"/>
      <c r="BS1655" s="95"/>
      <c r="BT1655" s="95"/>
      <c r="BU1655" s="95"/>
      <c r="BV1655" s="95"/>
      <c r="BW1655" s="95"/>
      <c r="BX1655" s="95"/>
      <c r="BY1655" s="95"/>
      <c r="BZ1655" s="95"/>
      <c r="CD1655" s="95"/>
      <c r="CE1655" s="95"/>
      <c r="CF1655" s="95"/>
    </row>
    <row r="1656" spans="1:84" s="43" customFormat="1" x14ac:dyDescent="0.25">
      <c r="A1656" s="152"/>
      <c r="B1656" s="152"/>
      <c r="C1656" s="152"/>
      <c r="D1656" s="152"/>
      <c r="E1656" s="152"/>
      <c r="F1656" s="62"/>
      <c r="G1656" s="62"/>
      <c r="I1656" s="152"/>
      <c r="K1656" s="152"/>
      <c r="L1656" s="152"/>
      <c r="M1656" s="152"/>
      <c r="N1656" s="152"/>
      <c r="O1656" s="63"/>
      <c r="P1656" s="152"/>
      <c r="Q1656" s="152"/>
      <c r="S1656" s="205"/>
      <c r="T1656" s="205"/>
      <c r="U1656" s="205"/>
      <c r="V1656" s="39"/>
      <c r="W1656" s="39"/>
      <c r="X1656" s="39"/>
      <c r="Y1656" s="39"/>
      <c r="AD1656" s="191"/>
      <c r="AE1656" s="191"/>
      <c r="AF1656" s="260"/>
      <c r="AG1656" s="191"/>
      <c r="AH1656" s="191"/>
      <c r="AI1656" s="260"/>
      <c r="AR1656" s="68"/>
      <c r="AS1656" s="68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5"/>
      <c r="BL1656" s="95"/>
      <c r="BM1656" s="95"/>
      <c r="BN1656" s="95"/>
      <c r="BO1656" s="95"/>
      <c r="BP1656" s="95"/>
      <c r="BQ1656" s="95"/>
      <c r="BR1656" s="95"/>
      <c r="BS1656" s="95"/>
      <c r="BT1656" s="95"/>
      <c r="BU1656" s="95"/>
      <c r="BV1656" s="95"/>
      <c r="BW1656" s="95"/>
      <c r="BX1656" s="95"/>
      <c r="BY1656" s="95"/>
      <c r="BZ1656" s="95"/>
      <c r="CD1656" s="95"/>
      <c r="CE1656" s="95"/>
      <c r="CF1656" s="95"/>
    </row>
    <row r="1657" spans="1:84" s="43" customFormat="1" x14ac:dyDescent="0.25">
      <c r="A1657" s="152"/>
      <c r="B1657" s="152"/>
      <c r="C1657" s="152"/>
      <c r="D1657" s="152"/>
      <c r="E1657" s="152"/>
      <c r="F1657" s="62"/>
      <c r="G1657" s="62"/>
      <c r="I1657" s="152"/>
      <c r="K1657" s="152"/>
      <c r="L1657" s="152"/>
      <c r="M1657" s="152"/>
      <c r="N1657" s="152"/>
      <c r="O1657" s="63"/>
      <c r="P1657" s="152"/>
      <c r="Q1657" s="152"/>
      <c r="S1657" s="205"/>
      <c r="T1657" s="205"/>
      <c r="U1657" s="205"/>
      <c r="V1657" s="39"/>
      <c r="W1657" s="39"/>
      <c r="X1657" s="39"/>
      <c r="Y1657" s="39"/>
      <c r="AD1657" s="191"/>
      <c r="AE1657" s="191"/>
      <c r="AF1657" s="260"/>
      <c r="AG1657" s="191"/>
      <c r="AH1657" s="191"/>
      <c r="AI1657" s="260"/>
      <c r="AR1657" s="68"/>
      <c r="AS1657" s="68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5"/>
      <c r="BL1657" s="95"/>
      <c r="BM1657" s="95"/>
      <c r="BN1657" s="95"/>
      <c r="BO1657" s="95"/>
      <c r="BP1657" s="95"/>
      <c r="BQ1657" s="95"/>
      <c r="BR1657" s="95"/>
      <c r="BS1657" s="95"/>
      <c r="BT1657" s="95"/>
      <c r="BU1657" s="95"/>
      <c r="BV1657" s="95"/>
      <c r="BW1657" s="95"/>
      <c r="BX1657" s="95"/>
      <c r="BY1657" s="95"/>
      <c r="BZ1657" s="95"/>
      <c r="CD1657" s="95"/>
      <c r="CE1657" s="95"/>
      <c r="CF1657" s="95"/>
    </row>
    <row r="1658" spans="1:84" s="43" customFormat="1" x14ac:dyDescent="0.25">
      <c r="A1658" s="152"/>
      <c r="B1658" s="152"/>
      <c r="C1658" s="152"/>
      <c r="D1658" s="152"/>
      <c r="E1658" s="152"/>
      <c r="F1658" s="62"/>
      <c r="G1658" s="62"/>
      <c r="I1658" s="152"/>
      <c r="K1658" s="152"/>
      <c r="L1658" s="152"/>
      <c r="M1658" s="152"/>
      <c r="N1658" s="152"/>
      <c r="O1658" s="63"/>
      <c r="P1658" s="152"/>
      <c r="Q1658" s="152"/>
      <c r="S1658" s="205"/>
      <c r="T1658" s="205"/>
      <c r="U1658" s="205"/>
      <c r="V1658" s="39"/>
      <c r="W1658" s="39"/>
      <c r="X1658" s="39"/>
      <c r="Y1658" s="39"/>
      <c r="AD1658" s="191"/>
      <c r="AE1658" s="191"/>
      <c r="AF1658" s="260"/>
      <c r="AG1658" s="191"/>
      <c r="AH1658" s="191"/>
      <c r="AI1658" s="260"/>
      <c r="AR1658" s="68"/>
      <c r="AS1658" s="68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5"/>
      <c r="BL1658" s="95"/>
      <c r="BM1658" s="95"/>
      <c r="BN1658" s="95"/>
      <c r="BO1658" s="95"/>
      <c r="BP1658" s="95"/>
      <c r="BQ1658" s="95"/>
      <c r="BR1658" s="95"/>
      <c r="BS1658" s="95"/>
      <c r="BT1658" s="95"/>
      <c r="BU1658" s="95"/>
      <c r="BV1658" s="95"/>
      <c r="BW1658" s="95"/>
      <c r="BX1658" s="95"/>
      <c r="BY1658" s="95"/>
      <c r="BZ1658" s="95"/>
      <c r="CD1658" s="95"/>
      <c r="CE1658" s="95"/>
      <c r="CF1658" s="95"/>
    </row>
    <row r="1659" spans="1:84" s="43" customFormat="1" x14ac:dyDescent="0.25">
      <c r="A1659" s="152"/>
      <c r="B1659" s="152"/>
      <c r="C1659" s="152"/>
      <c r="D1659" s="152"/>
      <c r="E1659" s="152"/>
      <c r="F1659" s="62"/>
      <c r="G1659" s="62"/>
      <c r="I1659" s="152"/>
      <c r="K1659" s="152"/>
      <c r="L1659" s="152"/>
      <c r="M1659" s="152"/>
      <c r="N1659" s="152"/>
      <c r="O1659" s="63"/>
      <c r="P1659" s="152"/>
      <c r="Q1659" s="152"/>
      <c r="S1659" s="205"/>
      <c r="T1659" s="205"/>
      <c r="U1659" s="205"/>
      <c r="V1659" s="39"/>
      <c r="W1659" s="39"/>
      <c r="X1659" s="39"/>
      <c r="Y1659" s="39"/>
      <c r="AD1659" s="191"/>
      <c r="AE1659" s="191"/>
      <c r="AF1659" s="260"/>
      <c r="AG1659" s="191"/>
      <c r="AH1659" s="191"/>
      <c r="AI1659" s="260"/>
      <c r="AR1659" s="68"/>
      <c r="AS1659" s="68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5"/>
      <c r="BL1659" s="95"/>
      <c r="BM1659" s="95"/>
      <c r="BN1659" s="95"/>
      <c r="BO1659" s="95"/>
      <c r="BP1659" s="95"/>
      <c r="BQ1659" s="95"/>
      <c r="BR1659" s="95"/>
      <c r="BS1659" s="95"/>
      <c r="BT1659" s="95"/>
      <c r="BU1659" s="95"/>
      <c r="BV1659" s="95"/>
      <c r="BW1659" s="95"/>
      <c r="BX1659" s="95"/>
      <c r="BY1659" s="95"/>
      <c r="BZ1659" s="95"/>
      <c r="CD1659" s="95"/>
      <c r="CE1659" s="95"/>
      <c r="CF1659" s="95"/>
    </row>
    <row r="1660" spans="1:84" s="43" customFormat="1" x14ac:dyDescent="0.25">
      <c r="A1660" s="152"/>
      <c r="B1660" s="152"/>
      <c r="C1660" s="152"/>
      <c r="D1660" s="152"/>
      <c r="E1660" s="152"/>
      <c r="F1660" s="62"/>
      <c r="G1660" s="62"/>
      <c r="I1660" s="152"/>
      <c r="K1660" s="152"/>
      <c r="L1660" s="152"/>
      <c r="M1660" s="152"/>
      <c r="N1660" s="152"/>
      <c r="O1660" s="63"/>
      <c r="P1660" s="152"/>
      <c r="Q1660" s="152"/>
      <c r="S1660" s="205"/>
      <c r="T1660" s="205"/>
      <c r="U1660" s="205"/>
      <c r="V1660" s="39"/>
      <c r="W1660" s="39"/>
      <c r="X1660" s="39"/>
      <c r="Y1660" s="39"/>
      <c r="AD1660" s="191"/>
      <c r="AE1660" s="191"/>
      <c r="AF1660" s="260"/>
      <c r="AG1660" s="191"/>
      <c r="AH1660" s="191"/>
      <c r="AI1660" s="260"/>
      <c r="AR1660" s="68"/>
      <c r="AS1660" s="68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5"/>
      <c r="BL1660" s="95"/>
      <c r="BM1660" s="95"/>
      <c r="BN1660" s="95"/>
      <c r="BO1660" s="95"/>
      <c r="BP1660" s="95"/>
      <c r="BQ1660" s="95"/>
      <c r="BR1660" s="95"/>
      <c r="BS1660" s="95"/>
      <c r="BT1660" s="95"/>
      <c r="BU1660" s="95"/>
      <c r="BV1660" s="95"/>
      <c r="BW1660" s="95"/>
      <c r="BX1660" s="95"/>
      <c r="BY1660" s="95"/>
      <c r="BZ1660" s="95"/>
      <c r="CD1660" s="95"/>
      <c r="CE1660" s="95"/>
      <c r="CF1660" s="95"/>
    </row>
    <row r="1661" spans="1:84" s="43" customFormat="1" x14ac:dyDescent="0.25">
      <c r="A1661" s="152"/>
      <c r="B1661" s="152"/>
      <c r="C1661" s="152"/>
      <c r="D1661" s="152"/>
      <c r="E1661" s="152"/>
      <c r="F1661" s="62"/>
      <c r="G1661" s="62"/>
      <c r="I1661" s="152"/>
      <c r="K1661" s="152"/>
      <c r="L1661" s="152"/>
      <c r="M1661" s="152"/>
      <c r="N1661" s="152"/>
      <c r="O1661" s="63"/>
      <c r="P1661" s="152"/>
      <c r="Q1661" s="152"/>
      <c r="S1661" s="205"/>
      <c r="T1661" s="205"/>
      <c r="U1661" s="205"/>
      <c r="V1661" s="39"/>
      <c r="W1661" s="39"/>
      <c r="X1661" s="39"/>
      <c r="Y1661" s="39"/>
      <c r="AD1661" s="191"/>
      <c r="AE1661" s="191"/>
      <c r="AF1661" s="260"/>
      <c r="AG1661" s="191"/>
      <c r="AH1661" s="191"/>
      <c r="AI1661" s="260"/>
      <c r="AR1661" s="68"/>
      <c r="AS1661" s="68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5"/>
      <c r="BL1661" s="95"/>
      <c r="BM1661" s="95"/>
      <c r="BN1661" s="95"/>
      <c r="BO1661" s="95"/>
      <c r="BP1661" s="95"/>
      <c r="BQ1661" s="95"/>
      <c r="BR1661" s="95"/>
      <c r="BS1661" s="95"/>
      <c r="BT1661" s="95"/>
      <c r="BU1661" s="95"/>
      <c r="BV1661" s="95"/>
      <c r="BW1661" s="95"/>
      <c r="BX1661" s="95"/>
      <c r="BY1661" s="95"/>
      <c r="BZ1661" s="95"/>
      <c r="CD1661" s="95"/>
      <c r="CE1661" s="95"/>
      <c r="CF1661" s="95"/>
    </row>
    <row r="1662" spans="1:84" s="43" customFormat="1" x14ac:dyDescent="0.25">
      <c r="A1662" s="152"/>
      <c r="B1662" s="152"/>
      <c r="C1662" s="152"/>
      <c r="D1662" s="152"/>
      <c r="E1662" s="152"/>
      <c r="F1662" s="62"/>
      <c r="G1662" s="62"/>
      <c r="I1662" s="152"/>
      <c r="K1662" s="152"/>
      <c r="L1662" s="152"/>
      <c r="M1662" s="152"/>
      <c r="N1662" s="152"/>
      <c r="O1662" s="63"/>
      <c r="P1662" s="152"/>
      <c r="Q1662" s="152"/>
      <c r="S1662" s="205"/>
      <c r="T1662" s="205"/>
      <c r="U1662" s="205"/>
      <c r="V1662" s="39"/>
      <c r="W1662" s="39"/>
      <c r="X1662" s="39"/>
      <c r="Y1662" s="39"/>
      <c r="AD1662" s="191"/>
      <c r="AE1662" s="191"/>
      <c r="AF1662" s="260"/>
      <c r="AG1662" s="191"/>
      <c r="AH1662" s="191"/>
      <c r="AI1662" s="260"/>
      <c r="AR1662" s="68"/>
      <c r="AS1662" s="68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5"/>
      <c r="BL1662" s="95"/>
      <c r="BM1662" s="95"/>
      <c r="BN1662" s="95"/>
      <c r="BO1662" s="95"/>
      <c r="BP1662" s="95"/>
      <c r="BQ1662" s="95"/>
      <c r="BR1662" s="95"/>
      <c r="BS1662" s="95"/>
      <c r="BT1662" s="95"/>
      <c r="BU1662" s="95"/>
      <c r="BV1662" s="95"/>
      <c r="BW1662" s="95"/>
      <c r="BX1662" s="95"/>
      <c r="BY1662" s="95"/>
      <c r="BZ1662" s="95"/>
      <c r="CD1662" s="95"/>
      <c r="CE1662" s="95"/>
      <c r="CF1662" s="95"/>
    </row>
    <row r="1663" spans="1:84" s="43" customFormat="1" x14ac:dyDescent="0.25">
      <c r="A1663" s="152"/>
      <c r="B1663" s="152"/>
      <c r="C1663" s="152"/>
      <c r="D1663" s="152"/>
      <c r="E1663" s="152"/>
      <c r="F1663" s="62"/>
      <c r="G1663" s="62"/>
      <c r="I1663" s="152"/>
      <c r="K1663" s="152"/>
      <c r="L1663" s="152"/>
      <c r="M1663" s="152"/>
      <c r="N1663" s="152"/>
      <c r="O1663" s="63"/>
      <c r="P1663" s="152"/>
      <c r="Q1663" s="152"/>
      <c r="S1663" s="205"/>
      <c r="T1663" s="205"/>
      <c r="U1663" s="205"/>
      <c r="V1663" s="39"/>
      <c r="W1663" s="39"/>
      <c r="X1663" s="39"/>
      <c r="Y1663" s="39"/>
      <c r="AD1663" s="191"/>
      <c r="AE1663" s="191"/>
      <c r="AF1663" s="260"/>
      <c r="AG1663" s="191"/>
      <c r="AH1663" s="191"/>
      <c r="AI1663" s="260"/>
      <c r="AR1663" s="68"/>
      <c r="AS1663" s="68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5"/>
      <c r="BL1663" s="95"/>
      <c r="BM1663" s="95"/>
      <c r="BN1663" s="95"/>
      <c r="BO1663" s="95"/>
      <c r="BP1663" s="95"/>
      <c r="BQ1663" s="95"/>
      <c r="BR1663" s="95"/>
      <c r="BS1663" s="95"/>
      <c r="BT1663" s="95"/>
      <c r="BU1663" s="95"/>
      <c r="BV1663" s="95"/>
      <c r="BW1663" s="95"/>
      <c r="BX1663" s="95"/>
      <c r="BY1663" s="95"/>
      <c r="BZ1663" s="95"/>
      <c r="CD1663" s="95"/>
      <c r="CE1663" s="95"/>
      <c r="CF1663" s="95"/>
    </row>
    <row r="1664" spans="1:84" s="43" customFormat="1" x14ac:dyDescent="0.25">
      <c r="A1664" s="152"/>
      <c r="B1664" s="152"/>
      <c r="C1664" s="152"/>
      <c r="D1664" s="152"/>
      <c r="E1664" s="152"/>
      <c r="F1664" s="62"/>
      <c r="G1664" s="62"/>
      <c r="I1664" s="152"/>
      <c r="K1664" s="152"/>
      <c r="L1664" s="152"/>
      <c r="M1664" s="152"/>
      <c r="N1664" s="152"/>
      <c r="O1664" s="63"/>
      <c r="P1664" s="152"/>
      <c r="Q1664" s="152"/>
      <c r="S1664" s="205"/>
      <c r="T1664" s="205"/>
      <c r="U1664" s="205"/>
      <c r="V1664" s="39"/>
      <c r="W1664" s="39"/>
      <c r="X1664" s="39"/>
      <c r="Y1664" s="39"/>
      <c r="AD1664" s="191"/>
      <c r="AE1664" s="191"/>
      <c r="AF1664" s="260"/>
      <c r="AG1664" s="191"/>
      <c r="AH1664" s="191"/>
      <c r="AI1664" s="260"/>
      <c r="AR1664" s="68"/>
      <c r="AS1664" s="68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5"/>
      <c r="BL1664" s="95"/>
      <c r="BM1664" s="95"/>
      <c r="BN1664" s="95"/>
      <c r="BO1664" s="95"/>
      <c r="BP1664" s="95"/>
      <c r="BQ1664" s="95"/>
      <c r="BR1664" s="95"/>
      <c r="BS1664" s="95"/>
      <c r="BT1664" s="95"/>
      <c r="BU1664" s="95"/>
      <c r="BV1664" s="95"/>
      <c r="BW1664" s="95"/>
      <c r="BX1664" s="95"/>
      <c r="BY1664" s="95"/>
      <c r="BZ1664" s="95"/>
      <c r="CD1664" s="95"/>
      <c r="CE1664" s="95"/>
      <c r="CF1664" s="95"/>
    </row>
    <row r="1665" spans="1:84" s="43" customFormat="1" x14ac:dyDescent="0.25">
      <c r="A1665" s="152"/>
      <c r="B1665" s="152"/>
      <c r="C1665" s="152"/>
      <c r="D1665" s="152"/>
      <c r="E1665" s="152"/>
      <c r="F1665" s="62"/>
      <c r="G1665" s="62"/>
      <c r="I1665" s="152"/>
      <c r="K1665" s="152"/>
      <c r="L1665" s="152"/>
      <c r="M1665" s="152"/>
      <c r="N1665" s="152"/>
      <c r="O1665" s="63"/>
      <c r="P1665" s="152"/>
      <c r="Q1665" s="152"/>
      <c r="S1665" s="205"/>
      <c r="T1665" s="205"/>
      <c r="U1665" s="205"/>
      <c r="V1665" s="39"/>
      <c r="W1665" s="39"/>
      <c r="X1665" s="39"/>
      <c r="Y1665" s="39"/>
      <c r="AD1665" s="191"/>
      <c r="AE1665" s="191"/>
      <c r="AF1665" s="260"/>
      <c r="AG1665" s="191"/>
      <c r="AH1665" s="191"/>
      <c r="AI1665" s="260"/>
      <c r="AR1665" s="68"/>
      <c r="AS1665" s="68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5"/>
      <c r="BL1665" s="95"/>
      <c r="BM1665" s="95"/>
      <c r="BN1665" s="95"/>
      <c r="BO1665" s="95"/>
      <c r="BP1665" s="95"/>
      <c r="BQ1665" s="95"/>
      <c r="BR1665" s="95"/>
      <c r="BS1665" s="95"/>
      <c r="BT1665" s="95"/>
      <c r="BU1665" s="95"/>
      <c r="BV1665" s="95"/>
      <c r="BW1665" s="95"/>
      <c r="BX1665" s="95"/>
      <c r="BY1665" s="95"/>
      <c r="BZ1665" s="95"/>
      <c r="CD1665" s="95"/>
      <c r="CE1665" s="95"/>
      <c r="CF1665" s="95"/>
    </row>
    <row r="1666" spans="1:84" s="43" customFormat="1" x14ac:dyDescent="0.25">
      <c r="A1666" s="152"/>
      <c r="B1666" s="152"/>
      <c r="C1666" s="152"/>
      <c r="D1666" s="152"/>
      <c r="E1666" s="152"/>
      <c r="F1666" s="62"/>
      <c r="G1666" s="62"/>
      <c r="I1666" s="152"/>
      <c r="K1666" s="152"/>
      <c r="L1666" s="152"/>
      <c r="M1666" s="152"/>
      <c r="N1666" s="152"/>
      <c r="O1666" s="63"/>
      <c r="P1666" s="152"/>
      <c r="Q1666" s="152"/>
      <c r="S1666" s="205"/>
      <c r="T1666" s="205"/>
      <c r="U1666" s="205"/>
      <c r="V1666" s="39"/>
      <c r="W1666" s="39"/>
      <c r="X1666" s="39"/>
      <c r="Y1666" s="39"/>
      <c r="AD1666" s="191"/>
      <c r="AE1666" s="191"/>
      <c r="AF1666" s="260"/>
      <c r="AG1666" s="191"/>
      <c r="AH1666" s="191"/>
      <c r="AI1666" s="260"/>
      <c r="AR1666" s="68"/>
      <c r="AS1666" s="68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5"/>
      <c r="BL1666" s="95"/>
      <c r="BM1666" s="95"/>
      <c r="BN1666" s="95"/>
      <c r="BO1666" s="95"/>
      <c r="BP1666" s="95"/>
      <c r="BQ1666" s="95"/>
      <c r="BR1666" s="95"/>
      <c r="BS1666" s="95"/>
      <c r="BT1666" s="95"/>
      <c r="BU1666" s="95"/>
      <c r="BV1666" s="95"/>
      <c r="BW1666" s="95"/>
      <c r="BX1666" s="95"/>
      <c r="BY1666" s="95"/>
      <c r="BZ1666" s="95"/>
      <c r="CD1666" s="95"/>
      <c r="CE1666" s="95"/>
      <c r="CF1666" s="95"/>
    </row>
    <row r="1667" spans="1:84" s="43" customFormat="1" x14ac:dyDescent="0.25">
      <c r="A1667" s="152"/>
      <c r="B1667" s="152"/>
      <c r="C1667" s="152"/>
      <c r="D1667" s="152"/>
      <c r="E1667" s="152"/>
      <c r="F1667" s="62"/>
      <c r="G1667" s="62"/>
      <c r="I1667" s="152"/>
      <c r="K1667" s="152"/>
      <c r="L1667" s="152"/>
      <c r="M1667" s="152"/>
      <c r="N1667" s="152"/>
      <c r="O1667" s="63"/>
      <c r="P1667" s="152"/>
      <c r="Q1667" s="152"/>
      <c r="S1667" s="205"/>
      <c r="T1667" s="205"/>
      <c r="U1667" s="205"/>
      <c r="V1667" s="39"/>
      <c r="W1667" s="39"/>
      <c r="X1667" s="39"/>
      <c r="Y1667" s="39"/>
      <c r="AD1667" s="191"/>
      <c r="AE1667" s="191"/>
      <c r="AF1667" s="260"/>
      <c r="AG1667" s="191"/>
      <c r="AH1667" s="191"/>
      <c r="AI1667" s="260"/>
      <c r="AR1667" s="68"/>
      <c r="AS1667" s="68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5"/>
      <c r="BL1667" s="95"/>
      <c r="BM1667" s="95"/>
      <c r="BN1667" s="95"/>
      <c r="BO1667" s="95"/>
      <c r="BP1667" s="95"/>
      <c r="BQ1667" s="95"/>
      <c r="BR1667" s="95"/>
      <c r="BS1667" s="95"/>
      <c r="BT1667" s="95"/>
      <c r="BU1667" s="95"/>
      <c r="BV1667" s="95"/>
      <c r="BW1667" s="95"/>
      <c r="BX1667" s="95"/>
      <c r="BY1667" s="95"/>
      <c r="BZ1667" s="95"/>
      <c r="CD1667" s="95"/>
      <c r="CE1667" s="95"/>
      <c r="CF1667" s="95"/>
    </row>
    <row r="1668" spans="1:84" s="43" customFormat="1" x14ac:dyDescent="0.25">
      <c r="A1668" s="152"/>
      <c r="B1668" s="152"/>
      <c r="C1668" s="152"/>
      <c r="D1668" s="152"/>
      <c r="E1668" s="152"/>
      <c r="F1668" s="62"/>
      <c r="G1668" s="62"/>
      <c r="I1668" s="152"/>
      <c r="K1668" s="152"/>
      <c r="L1668" s="152"/>
      <c r="M1668" s="152"/>
      <c r="N1668" s="152"/>
      <c r="O1668" s="63"/>
      <c r="P1668" s="152"/>
      <c r="Q1668" s="152"/>
      <c r="S1668" s="205"/>
      <c r="T1668" s="205"/>
      <c r="U1668" s="205"/>
      <c r="V1668" s="39"/>
      <c r="W1668" s="39"/>
      <c r="X1668" s="39"/>
      <c r="Y1668" s="39"/>
      <c r="AD1668" s="191"/>
      <c r="AE1668" s="191"/>
      <c r="AF1668" s="260"/>
      <c r="AG1668" s="191"/>
      <c r="AH1668" s="191"/>
      <c r="AI1668" s="260"/>
      <c r="AR1668" s="68"/>
      <c r="AS1668" s="68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5"/>
      <c r="BL1668" s="95"/>
      <c r="BM1668" s="95"/>
      <c r="BN1668" s="95"/>
      <c r="BO1668" s="95"/>
      <c r="BP1668" s="95"/>
      <c r="BQ1668" s="95"/>
      <c r="BR1668" s="95"/>
      <c r="BS1668" s="95"/>
      <c r="BT1668" s="95"/>
      <c r="BU1668" s="95"/>
      <c r="BV1668" s="95"/>
      <c r="BW1668" s="95"/>
      <c r="BX1668" s="95"/>
      <c r="BY1668" s="95"/>
      <c r="BZ1668" s="95"/>
      <c r="CD1668" s="95"/>
      <c r="CE1668" s="95"/>
      <c r="CF1668" s="95"/>
    </row>
    <row r="1669" spans="1:84" s="43" customFormat="1" x14ac:dyDescent="0.25">
      <c r="A1669" s="152"/>
      <c r="B1669" s="152"/>
      <c r="C1669" s="152"/>
      <c r="D1669" s="152"/>
      <c r="E1669" s="152"/>
      <c r="F1669" s="62"/>
      <c r="G1669" s="62"/>
      <c r="I1669" s="152"/>
      <c r="K1669" s="152"/>
      <c r="L1669" s="152"/>
      <c r="M1669" s="152"/>
      <c r="N1669" s="152"/>
      <c r="O1669" s="63"/>
      <c r="P1669" s="152"/>
      <c r="Q1669" s="152"/>
      <c r="S1669" s="205"/>
      <c r="T1669" s="205"/>
      <c r="U1669" s="205"/>
      <c r="V1669" s="39"/>
      <c r="W1669" s="39"/>
      <c r="X1669" s="39"/>
      <c r="Y1669" s="39"/>
      <c r="AD1669" s="191"/>
      <c r="AE1669" s="191"/>
      <c r="AF1669" s="260"/>
      <c r="AG1669" s="191"/>
      <c r="AH1669" s="191"/>
      <c r="AI1669" s="260"/>
      <c r="AR1669" s="68"/>
      <c r="AS1669" s="68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5"/>
      <c r="BL1669" s="95"/>
      <c r="BM1669" s="95"/>
      <c r="BN1669" s="95"/>
      <c r="BO1669" s="95"/>
      <c r="BP1669" s="95"/>
      <c r="BQ1669" s="95"/>
      <c r="BR1669" s="95"/>
      <c r="BS1669" s="95"/>
      <c r="BT1669" s="95"/>
      <c r="BU1669" s="95"/>
      <c r="BV1669" s="95"/>
      <c r="BW1669" s="95"/>
      <c r="BX1669" s="95"/>
      <c r="BY1669" s="95"/>
      <c r="BZ1669" s="95"/>
      <c r="CD1669" s="95"/>
      <c r="CE1669" s="95"/>
      <c r="CF1669" s="95"/>
    </row>
    <row r="1670" spans="1:84" s="43" customFormat="1" x14ac:dyDescent="0.25">
      <c r="A1670" s="152"/>
      <c r="B1670" s="152"/>
      <c r="C1670" s="152"/>
      <c r="D1670" s="152"/>
      <c r="E1670" s="152"/>
      <c r="F1670" s="62"/>
      <c r="G1670" s="62"/>
      <c r="I1670" s="152"/>
      <c r="K1670" s="152"/>
      <c r="L1670" s="152"/>
      <c r="M1670" s="152"/>
      <c r="N1670" s="152"/>
      <c r="O1670" s="63"/>
      <c r="P1670" s="152"/>
      <c r="Q1670" s="152"/>
      <c r="S1670" s="205"/>
      <c r="T1670" s="205"/>
      <c r="U1670" s="205"/>
      <c r="V1670" s="39"/>
      <c r="W1670" s="39"/>
      <c r="X1670" s="39"/>
      <c r="Y1670" s="39"/>
      <c r="AD1670" s="191"/>
      <c r="AE1670" s="191"/>
      <c r="AF1670" s="260"/>
      <c r="AG1670" s="191"/>
      <c r="AH1670" s="191"/>
      <c r="AI1670" s="260"/>
      <c r="AR1670" s="68"/>
      <c r="AS1670" s="68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5"/>
      <c r="BL1670" s="95"/>
      <c r="BM1670" s="95"/>
      <c r="BN1670" s="95"/>
      <c r="BO1670" s="95"/>
      <c r="BP1670" s="95"/>
      <c r="BQ1670" s="95"/>
      <c r="BR1670" s="95"/>
      <c r="BS1670" s="95"/>
      <c r="BT1670" s="95"/>
      <c r="BU1670" s="95"/>
      <c r="BV1670" s="95"/>
      <c r="BW1670" s="95"/>
      <c r="BX1670" s="95"/>
      <c r="BY1670" s="95"/>
      <c r="BZ1670" s="95"/>
      <c r="CD1670" s="95"/>
      <c r="CE1670" s="95"/>
      <c r="CF1670" s="95"/>
    </row>
    <row r="1671" spans="1:84" s="43" customFormat="1" x14ac:dyDescent="0.25">
      <c r="A1671" s="152"/>
      <c r="B1671" s="152"/>
      <c r="C1671" s="152"/>
      <c r="D1671" s="152"/>
      <c r="E1671" s="152"/>
      <c r="F1671" s="62"/>
      <c r="G1671" s="62"/>
      <c r="I1671" s="152"/>
      <c r="K1671" s="152"/>
      <c r="L1671" s="152"/>
      <c r="M1671" s="152"/>
      <c r="N1671" s="152"/>
      <c r="O1671" s="63"/>
      <c r="P1671" s="152"/>
      <c r="Q1671" s="152"/>
      <c r="S1671" s="205"/>
      <c r="T1671" s="205"/>
      <c r="U1671" s="205"/>
      <c r="V1671" s="39"/>
      <c r="W1671" s="39"/>
      <c r="X1671" s="39"/>
      <c r="Y1671" s="39"/>
      <c r="AD1671" s="191"/>
      <c r="AE1671" s="191"/>
      <c r="AF1671" s="260"/>
      <c r="AG1671" s="191"/>
      <c r="AH1671" s="191"/>
      <c r="AI1671" s="260"/>
      <c r="AR1671" s="68"/>
      <c r="AS1671" s="68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5"/>
      <c r="BL1671" s="95"/>
      <c r="BM1671" s="95"/>
      <c r="BN1671" s="95"/>
      <c r="BO1671" s="95"/>
      <c r="BP1671" s="95"/>
      <c r="BQ1671" s="95"/>
      <c r="BR1671" s="95"/>
      <c r="BS1671" s="95"/>
      <c r="BT1671" s="95"/>
      <c r="BU1671" s="95"/>
      <c r="BV1671" s="95"/>
      <c r="BW1671" s="95"/>
      <c r="BX1671" s="95"/>
      <c r="BY1671" s="95"/>
      <c r="BZ1671" s="95"/>
      <c r="CD1671" s="95"/>
      <c r="CE1671" s="95"/>
      <c r="CF1671" s="95"/>
    </row>
    <row r="1672" spans="1:84" s="43" customFormat="1" x14ac:dyDescent="0.25">
      <c r="A1672" s="152"/>
      <c r="B1672" s="152"/>
      <c r="C1672" s="152"/>
      <c r="D1672" s="152"/>
      <c r="E1672" s="152"/>
      <c r="F1672" s="62"/>
      <c r="G1672" s="62"/>
      <c r="I1672" s="152"/>
      <c r="K1672" s="152"/>
      <c r="L1672" s="152"/>
      <c r="M1672" s="152"/>
      <c r="N1672" s="152"/>
      <c r="O1672" s="63"/>
      <c r="P1672" s="152"/>
      <c r="Q1672" s="152"/>
      <c r="S1672" s="205"/>
      <c r="T1672" s="205"/>
      <c r="U1672" s="205"/>
      <c r="V1672" s="39"/>
      <c r="W1672" s="39"/>
      <c r="X1672" s="39"/>
      <c r="Y1672" s="39"/>
      <c r="AD1672" s="191"/>
      <c r="AE1672" s="191"/>
      <c r="AF1672" s="260"/>
      <c r="AG1672" s="191"/>
      <c r="AH1672" s="191"/>
      <c r="AI1672" s="260"/>
      <c r="AR1672" s="68"/>
      <c r="AS1672" s="68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5"/>
      <c r="BL1672" s="95"/>
      <c r="BM1672" s="95"/>
      <c r="BN1672" s="95"/>
      <c r="BO1672" s="95"/>
      <c r="BP1672" s="95"/>
      <c r="BQ1672" s="95"/>
      <c r="BR1672" s="95"/>
      <c r="BS1672" s="95"/>
      <c r="BT1672" s="95"/>
      <c r="BU1672" s="95"/>
      <c r="BV1672" s="95"/>
      <c r="BW1672" s="95"/>
      <c r="BX1672" s="95"/>
      <c r="BY1672" s="95"/>
      <c r="BZ1672" s="95"/>
      <c r="CD1672" s="95"/>
      <c r="CE1672" s="95"/>
      <c r="CF1672" s="95"/>
    </row>
    <row r="1673" spans="1:84" s="43" customFormat="1" x14ac:dyDescent="0.25">
      <c r="A1673" s="152"/>
      <c r="B1673" s="152"/>
      <c r="C1673" s="152"/>
      <c r="D1673" s="152"/>
      <c r="E1673" s="152"/>
      <c r="F1673" s="62"/>
      <c r="G1673" s="62"/>
      <c r="I1673" s="152"/>
      <c r="K1673" s="152"/>
      <c r="L1673" s="152"/>
      <c r="M1673" s="152"/>
      <c r="N1673" s="152"/>
      <c r="O1673" s="63"/>
      <c r="P1673" s="152"/>
      <c r="Q1673" s="152"/>
      <c r="S1673" s="205"/>
      <c r="T1673" s="205"/>
      <c r="U1673" s="205"/>
      <c r="V1673" s="39"/>
      <c r="W1673" s="39"/>
      <c r="X1673" s="39"/>
      <c r="Y1673" s="39"/>
      <c r="AD1673" s="191"/>
      <c r="AE1673" s="191"/>
      <c r="AF1673" s="260"/>
      <c r="AG1673" s="191"/>
      <c r="AH1673" s="191"/>
      <c r="AI1673" s="260"/>
      <c r="AR1673" s="68"/>
      <c r="AS1673" s="68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5"/>
      <c r="BL1673" s="95"/>
      <c r="BM1673" s="95"/>
      <c r="BN1673" s="95"/>
      <c r="BO1673" s="95"/>
      <c r="BP1673" s="95"/>
      <c r="BQ1673" s="95"/>
      <c r="BR1673" s="95"/>
      <c r="BS1673" s="95"/>
      <c r="BT1673" s="95"/>
      <c r="BU1673" s="95"/>
      <c r="BV1673" s="95"/>
      <c r="BW1673" s="95"/>
      <c r="BX1673" s="95"/>
      <c r="BY1673" s="95"/>
      <c r="BZ1673" s="95"/>
      <c r="CD1673" s="95"/>
      <c r="CE1673" s="95"/>
      <c r="CF1673" s="95"/>
    </row>
    <row r="1674" spans="1:84" s="43" customFormat="1" x14ac:dyDescent="0.25">
      <c r="A1674" s="152"/>
      <c r="B1674" s="152"/>
      <c r="C1674" s="152"/>
      <c r="D1674" s="152"/>
      <c r="E1674" s="152"/>
      <c r="F1674" s="62"/>
      <c r="G1674" s="62"/>
      <c r="I1674" s="152"/>
      <c r="K1674" s="152"/>
      <c r="L1674" s="152"/>
      <c r="M1674" s="152"/>
      <c r="N1674" s="152"/>
      <c r="O1674" s="63"/>
      <c r="P1674" s="152"/>
      <c r="Q1674" s="152"/>
      <c r="S1674" s="205"/>
      <c r="T1674" s="205"/>
      <c r="U1674" s="205"/>
      <c r="V1674" s="39"/>
      <c r="W1674" s="39"/>
      <c r="X1674" s="39"/>
      <c r="Y1674" s="39"/>
      <c r="AD1674" s="191"/>
      <c r="AE1674" s="191"/>
      <c r="AF1674" s="260"/>
      <c r="AG1674" s="191"/>
      <c r="AH1674" s="191"/>
      <c r="AI1674" s="260"/>
      <c r="AR1674" s="68"/>
      <c r="AS1674" s="68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5"/>
      <c r="BL1674" s="95"/>
      <c r="BM1674" s="95"/>
      <c r="BN1674" s="95"/>
      <c r="BO1674" s="95"/>
      <c r="BP1674" s="95"/>
      <c r="BQ1674" s="95"/>
      <c r="BR1674" s="95"/>
      <c r="BS1674" s="95"/>
      <c r="BT1674" s="95"/>
      <c r="BU1674" s="95"/>
      <c r="BV1674" s="95"/>
      <c r="BW1674" s="95"/>
      <c r="BX1674" s="95"/>
      <c r="BY1674" s="95"/>
      <c r="BZ1674" s="95"/>
      <c r="CD1674" s="95"/>
      <c r="CE1674" s="95"/>
      <c r="CF1674" s="95"/>
    </row>
    <row r="1675" spans="1:84" s="43" customFormat="1" x14ac:dyDescent="0.25">
      <c r="A1675" s="152"/>
      <c r="B1675" s="152"/>
      <c r="C1675" s="152"/>
      <c r="D1675" s="152"/>
      <c r="E1675" s="152"/>
      <c r="F1675" s="62"/>
      <c r="G1675" s="62"/>
      <c r="I1675" s="152"/>
      <c r="K1675" s="152"/>
      <c r="L1675" s="152"/>
      <c r="M1675" s="152"/>
      <c r="N1675" s="152"/>
      <c r="O1675" s="63"/>
      <c r="P1675" s="152"/>
      <c r="Q1675" s="152"/>
      <c r="S1675" s="205"/>
      <c r="T1675" s="205"/>
      <c r="U1675" s="205"/>
      <c r="V1675" s="39"/>
      <c r="W1675" s="39"/>
      <c r="X1675" s="39"/>
      <c r="Y1675" s="39"/>
      <c r="AD1675" s="191"/>
      <c r="AE1675" s="191"/>
      <c r="AF1675" s="260"/>
      <c r="AG1675" s="191"/>
      <c r="AH1675" s="191"/>
      <c r="AI1675" s="260"/>
      <c r="AR1675" s="68"/>
      <c r="AS1675" s="68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5"/>
      <c r="BL1675" s="95"/>
      <c r="BM1675" s="95"/>
      <c r="BN1675" s="95"/>
      <c r="BO1675" s="95"/>
      <c r="BP1675" s="95"/>
      <c r="BQ1675" s="95"/>
      <c r="BR1675" s="95"/>
      <c r="BS1675" s="95"/>
      <c r="BT1675" s="95"/>
      <c r="BU1675" s="95"/>
      <c r="BV1675" s="95"/>
      <c r="BW1675" s="95"/>
      <c r="BX1675" s="95"/>
      <c r="BY1675" s="95"/>
      <c r="BZ1675" s="95"/>
      <c r="CD1675" s="95"/>
      <c r="CE1675" s="95"/>
      <c r="CF1675" s="95"/>
    </row>
    <row r="1676" spans="1:84" s="43" customFormat="1" x14ac:dyDescent="0.25">
      <c r="A1676" s="152"/>
      <c r="B1676" s="152"/>
      <c r="C1676" s="152"/>
      <c r="D1676" s="152"/>
      <c r="E1676" s="152"/>
      <c r="F1676" s="62"/>
      <c r="G1676" s="62"/>
      <c r="I1676" s="152"/>
      <c r="K1676" s="152"/>
      <c r="L1676" s="152"/>
      <c r="M1676" s="152"/>
      <c r="N1676" s="152"/>
      <c r="O1676" s="63"/>
      <c r="P1676" s="152"/>
      <c r="Q1676" s="152"/>
      <c r="S1676" s="205"/>
      <c r="T1676" s="205"/>
      <c r="U1676" s="205"/>
      <c r="V1676" s="39"/>
      <c r="W1676" s="39"/>
      <c r="X1676" s="39"/>
      <c r="Y1676" s="39"/>
      <c r="AD1676" s="191"/>
      <c r="AE1676" s="191"/>
      <c r="AF1676" s="260"/>
      <c r="AG1676" s="191"/>
      <c r="AH1676" s="191"/>
      <c r="AI1676" s="260"/>
      <c r="AR1676" s="68"/>
      <c r="AS1676" s="68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5"/>
      <c r="BL1676" s="95"/>
      <c r="BM1676" s="95"/>
      <c r="BN1676" s="95"/>
      <c r="BO1676" s="95"/>
      <c r="BP1676" s="95"/>
      <c r="BQ1676" s="95"/>
      <c r="BR1676" s="95"/>
      <c r="BS1676" s="95"/>
      <c r="BT1676" s="95"/>
      <c r="BU1676" s="95"/>
      <c r="BV1676" s="95"/>
      <c r="BW1676" s="95"/>
      <c r="BX1676" s="95"/>
      <c r="BY1676" s="95"/>
      <c r="BZ1676" s="95"/>
      <c r="CD1676" s="95"/>
      <c r="CE1676" s="95"/>
      <c r="CF1676" s="95"/>
    </row>
    <row r="1677" spans="1:84" s="43" customFormat="1" x14ac:dyDescent="0.25">
      <c r="A1677" s="152"/>
      <c r="B1677" s="152"/>
      <c r="C1677" s="152"/>
      <c r="D1677" s="152"/>
      <c r="E1677" s="152"/>
      <c r="F1677" s="62"/>
      <c r="G1677" s="62"/>
      <c r="I1677" s="152"/>
      <c r="K1677" s="152"/>
      <c r="L1677" s="152"/>
      <c r="M1677" s="152"/>
      <c r="N1677" s="152"/>
      <c r="O1677" s="63"/>
      <c r="P1677" s="152"/>
      <c r="Q1677" s="152"/>
      <c r="S1677" s="205"/>
      <c r="T1677" s="205"/>
      <c r="U1677" s="205"/>
      <c r="V1677" s="39"/>
      <c r="W1677" s="39"/>
      <c r="X1677" s="39"/>
      <c r="Y1677" s="39"/>
      <c r="AD1677" s="191"/>
      <c r="AE1677" s="191"/>
      <c r="AF1677" s="260"/>
      <c r="AG1677" s="191"/>
      <c r="AH1677" s="191"/>
      <c r="AI1677" s="260"/>
      <c r="AR1677" s="68"/>
      <c r="AS1677" s="68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5"/>
      <c r="BL1677" s="95"/>
      <c r="BM1677" s="95"/>
      <c r="BN1677" s="95"/>
      <c r="BO1677" s="95"/>
      <c r="BP1677" s="95"/>
      <c r="BQ1677" s="95"/>
      <c r="BR1677" s="95"/>
      <c r="BS1677" s="95"/>
      <c r="BT1677" s="95"/>
      <c r="BU1677" s="95"/>
      <c r="BV1677" s="95"/>
      <c r="BW1677" s="95"/>
      <c r="BX1677" s="95"/>
      <c r="BY1677" s="95"/>
      <c r="BZ1677" s="95"/>
      <c r="CD1677" s="95"/>
      <c r="CE1677" s="95"/>
      <c r="CF1677" s="95"/>
    </row>
    <row r="1678" spans="1:84" s="43" customFormat="1" x14ac:dyDescent="0.25">
      <c r="A1678" s="152"/>
      <c r="B1678" s="152"/>
      <c r="C1678" s="152"/>
      <c r="D1678" s="152"/>
      <c r="E1678" s="152"/>
      <c r="F1678" s="62"/>
      <c r="G1678" s="62"/>
      <c r="I1678" s="152"/>
      <c r="K1678" s="152"/>
      <c r="L1678" s="152"/>
      <c r="M1678" s="152"/>
      <c r="N1678" s="152"/>
      <c r="O1678" s="63"/>
      <c r="P1678" s="152"/>
      <c r="Q1678" s="152"/>
      <c r="S1678" s="205"/>
      <c r="T1678" s="205"/>
      <c r="U1678" s="205"/>
      <c r="V1678" s="39"/>
      <c r="W1678" s="39"/>
      <c r="X1678" s="39"/>
      <c r="Y1678" s="39"/>
      <c r="AD1678" s="191"/>
      <c r="AE1678" s="191"/>
      <c r="AF1678" s="260"/>
      <c r="AG1678" s="191"/>
      <c r="AH1678" s="191"/>
      <c r="AI1678" s="260"/>
      <c r="AR1678" s="68"/>
      <c r="AS1678" s="68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5"/>
      <c r="BL1678" s="95"/>
      <c r="BM1678" s="95"/>
      <c r="BN1678" s="95"/>
      <c r="BO1678" s="95"/>
      <c r="BP1678" s="95"/>
      <c r="BQ1678" s="95"/>
      <c r="BR1678" s="95"/>
      <c r="BS1678" s="95"/>
      <c r="BT1678" s="95"/>
      <c r="BU1678" s="95"/>
      <c r="BV1678" s="95"/>
      <c r="BW1678" s="95"/>
      <c r="BX1678" s="95"/>
      <c r="BY1678" s="95"/>
      <c r="BZ1678" s="95"/>
      <c r="CD1678" s="95"/>
      <c r="CE1678" s="95"/>
      <c r="CF1678" s="95"/>
    </row>
    <row r="1679" spans="1:84" s="43" customFormat="1" x14ac:dyDescent="0.25">
      <c r="A1679" s="152"/>
      <c r="B1679" s="152"/>
      <c r="C1679" s="152"/>
      <c r="D1679" s="152"/>
      <c r="E1679" s="152"/>
      <c r="F1679" s="62"/>
      <c r="G1679" s="62"/>
      <c r="I1679" s="152"/>
      <c r="K1679" s="152"/>
      <c r="L1679" s="152"/>
      <c r="M1679" s="152"/>
      <c r="N1679" s="152"/>
      <c r="O1679" s="63"/>
      <c r="P1679" s="152"/>
      <c r="Q1679" s="152"/>
      <c r="S1679" s="205"/>
      <c r="T1679" s="205"/>
      <c r="U1679" s="205"/>
      <c r="V1679" s="39"/>
      <c r="W1679" s="39"/>
      <c r="X1679" s="39"/>
      <c r="Y1679" s="39"/>
      <c r="AD1679" s="191"/>
      <c r="AE1679" s="191"/>
      <c r="AF1679" s="260"/>
      <c r="AG1679" s="191"/>
      <c r="AH1679" s="191"/>
      <c r="AI1679" s="260"/>
      <c r="AR1679" s="68"/>
      <c r="AS1679" s="68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5"/>
      <c r="BL1679" s="95"/>
      <c r="BM1679" s="95"/>
      <c r="BN1679" s="95"/>
      <c r="BO1679" s="95"/>
      <c r="BP1679" s="95"/>
      <c r="BQ1679" s="95"/>
      <c r="BR1679" s="95"/>
      <c r="BS1679" s="95"/>
      <c r="BT1679" s="95"/>
      <c r="BU1679" s="95"/>
      <c r="BV1679" s="95"/>
      <c r="BW1679" s="95"/>
      <c r="BX1679" s="95"/>
      <c r="BY1679" s="95"/>
      <c r="BZ1679" s="95"/>
      <c r="CD1679" s="95"/>
      <c r="CE1679" s="95"/>
      <c r="CF1679" s="95"/>
    </row>
    <row r="1680" spans="1:84" s="43" customFormat="1" x14ac:dyDescent="0.25">
      <c r="A1680" s="152"/>
      <c r="B1680" s="152"/>
      <c r="C1680" s="152"/>
      <c r="D1680" s="152"/>
      <c r="E1680" s="152"/>
      <c r="F1680" s="62"/>
      <c r="G1680" s="62"/>
      <c r="I1680" s="152"/>
      <c r="K1680" s="152"/>
      <c r="L1680" s="152"/>
      <c r="M1680" s="152"/>
      <c r="N1680" s="152"/>
      <c r="O1680" s="63"/>
      <c r="P1680" s="152"/>
      <c r="Q1680" s="152"/>
      <c r="S1680" s="205"/>
      <c r="T1680" s="205"/>
      <c r="U1680" s="205"/>
      <c r="V1680" s="39"/>
      <c r="W1680" s="39"/>
      <c r="X1680" s="39"/>
      <c r="Y1680" s="39"/>
      <c r="AD1680" s="191"/>
      <c r="AE1680" s="191"/>
      <c r="AF1680" s="260"/>
      <c r="AG1680" s="191"/>
      <c r="AH1680" s="191"/>
      <c r="AI1680" s="260"/>
      <c r="AR1680" s="68"/>
      <c r="AS1680" s="68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5"/>
      <c r="BL1680" s="95"/>
      <c r="BM1680" s="95"/>
      <c r="BN1680" s="95"/>
      <c r="BO1680" s="95"/>
      <c r="BP1680" s="95"/>
      <c r="BQ1680" s="95"/>
      <c r="BR1680" s="95"/>
      <c r="BS1680" s="95"/>
      <c r="BT1680" s="95"/>
      <c r="BU1680" s="95"/>
      <c r="BV1680" s="95"/>
      <c r="BW1680" s="95"/>
      <c r="BX1680" s="95"/>
      <c r="BY1680" s="95"/>
      <c r="BZ1680" s="95"/>
      <c r="CD1680" s="95"/>
      <c r="CE1680" s="95"/>
      <c r="CF1680" s="95"/>
    </row>
    <row r="1681" spans="1:84" s="43" customFormat="1" x14ac:dyDescent="0.25">
      <c r="A1681" s="152"/>
      <c r="B1681" s="152"/>
      <c r="C1681" s="152"/>
      <c r="D1681" s="152"/>
      <c r="E1681" s="152"/>
      <c r="F1681" s="62"/>
      <c r="G1681" s="62"/>
      <c r="I1681" s="152"/>
      <c r="K1681" s="152"/>
      <c r="L1681" s="152"/>
      <c r="M1681" s="152"/>
      <c r="N1681" s="152"/>
      <c r="O1681" s="63"/>
      <c r="P1681" s="152"/>
      <c r="Q1681" s="152"/>
      <c r="S1681" s="205"/>
      <c r="T1681" s="205"/>
      <c r="U1681" s="205"/>
      <c r="V1681" s="39"/>
      <c r="W1681" s="39"/>
      <c r="X1681" s="39"/>
      <c r="Y1681" s="39"/>
      <c r="AD1681" s="191"/>
      <c r="AE1681" s="191"/>
      <c r="AF1681" s="260"/>
      <c r="AG1681" s="191"/>
      <c r="AH1681" s="191"/>
      <c r="AI1681" s="260"/>
      <c r="AR1681" s="68"/>
      <c r="AS1681" s="68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5"/>
      <c r="BL1681" s="95"/>
      <c r="BM1681" s="95"/>
      <c r="BN1681" s="95"/>
      <c r="BO1681" s="95"/>
      <c r="BP1681" s="95"/>
      <c r="BQ1681" s="95"/>
      <c r="BR1681" s="95"/>
      <c r="BS1681" s="95"/>
      <c r="BT1681" s="95"/>
      <c r="BU1681" s="95"/>
      <c r="BV1681" s="95"/>
      <c r="BW1681" s="95"/>
      <c r="BX1681" s="95"/>
      <c r="BY1681" s="95"/>
      <c r="BZ1681" s="95"/>
      <c r="CD1681" s="95"/>
      <c r="CE1681" s="95"/>
      <c r="CF1681" s="95"/>
    </row>
    <row r="1682" spans="1:84" s="43" customFormat="1" x14ac:dyDescent="0.25">
      <c r="A1682" s="152"/>
      <c r="B1682" s="152"/>
      <c r="C1682" s="152"/>
      <c r="D1682" s="152"/>
      <c r="E1682" s="152"/>
      <c r="F1682" s="62"/>
      <c r="G1682" s="62"/>
      <c r="I1682" s="152"/>
      <c r="K1682" s="152"/>
      <c r="L1682" s="152"/>
      <c r="M1682" s="152"/>
      <c r="N1682" s="152"/>
      <c r="O1682" s="63"/>
      <c r="P1682" s="152"/>
      <c r="Q1682" s="152"/>
      <c r="S1682" s="205"/>
      <c r="T1682" s="205"/>
      <c r="U1682" s="205"/>
      <c r="V1682" s="39"/>
      <c r="W1682" s="39"/>
      <c r="X1682" s="39"/>
      <c r="Y1682" s="39"/>
      <c r="AD1682" s="191"/>
      <c r="AE1682" s="191"/>
      <c r="AF1682" s="260"/>
      <c r="AG1682" s="191"/>
      <c r="AH1682" s="191"/>
      <c r="AI1682" s="260"/>
      <c r="AR1682" s="68"/>
      <c r="AS1682" s="68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5"/>
      <c r="BL1682" s="95"/>
      <c r="BM1682" s="95"/>
      <c r="BN1682" s="95"/>
      <c r="BO1682" s="95"/>
      <c r="BP1682" s="95"/>
      <c r="BQ1682" s="95"/>
      <c r="BR1682" s="95"/>
      <c r="BS1682" s="95"/>
      <c r="BT1682" s="95"/>
      <c r="BU1682" s="95"/>
      <c r="BV1682" s="95"/>
      <c r="BW1682" s="95"/>
      <c r="BX1682" s="95"/>
      <c r="BY1682" s="95"/>
      <c r="BZ1682" s="95"/>
      <c r="CD1682" s="95"/>
      <c r="CE1682" s="95"/>
      <c r="CF1682" s="95"/>
    </row>
    <row r="1683" spans="1:84" s="43" customFormat="1" x14ac:dyDescent="0.25">
      <c r="A1683" s="152"/>
      <c r="B1683" s="152"/>
      <c r="C1683" s="152"/>
      <c r="D1683" s="152"/>
      <c r="E1683" s="152"/>
      <c r="F1683" s="62"/>
      <c r="G1683" s="62"/>
      <c r="I1683" s="152"/>
      <c r="K1683" s="152"/>
      <c r="L1683" s="152"/>
      <c r="M1683" s="152"/>
      <c r="N1683" s="152"/>
      <c r="O1683" s="63"/>
      <c r="P1683" s="152"/>
      <c r="Q1683" s="152"/>
      <c r="S1683" s="205"/>
      <c r="T1683" s="205"/>
      <c r="U1683" s="205"/>
      <c r="V1683" s="39"/>
      <c r="W1683" s="39"/>
      <c r="X1683" s="39"/>
      <c r="Y1683" s="39"/>
      <c r="AD1683" s="191"/>
      <c r="AE1683" s="191"/>
      <c r="AF1683" s="260"/>
      <c r="AG1683" s="191"/>
      <c r="AH1683" s="191"/>
      <c r="AI1683" s="260"/>
      <c r="AR1683" s="68"/>
      <c r="AS1683" s="68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5"/>
      <c r="BL1683" s="95"/>
      <c r="BM1683" s="95"/>
      <c r="BN1683" s="95"/>
      <c r="BO1683" s="95"/>
      <c r="BP1683" s="95"/>
      <c r="BQ1683" s="95"/>
      <c r="BR1683" s="95"/>
      <c r="BS1683" s="95"/>
      <c r="BT1683" s="95"/>
      <c r="BU1683" s="95"/>
      <c r="BV1683" s="95"/>
      <c r="BW1683" s="95"/>
      <c r="BX1683" s="95"/>
      <c r="BY1683" s="95"/>
      <c r="BZ1683" s="95"/>
      <c r="CD1683" s="95"/>
      <c r="CE1683" s="95"/>
      <c r="CF1683" s="95"/>
    </row>
    <row r="1684" spans="1:84" s="43" customFormat="1" x14ac:dyDescent="0.25">
      <c r="A1684" s="152"/>
      <c r="B1684" s="152"/>
      <c r="C1684" s="152"/>
      <c r="D1684" s="152"/>
      <c r="E1684" s="152"/>
      <c r="F1684" s="62"/>
      <c r="G1684" s="62"/>
      <c r="I1684" s="152"/>
      <c r="K1684" s="152"/>
      <c r="L1684" s="152"/>
      <c r="M1684" s="152"/>
      <c r="N1684" s="152"/>
      <c r="O1684" s="63"/>
      <c r="P1684" s="152"/>
      <c r="Q1684" s="152"/>
      <c r="S1684" s="205"/>
      <c r="T1684" s="205"/>
      <c r="U1684" s="205"/>
      <c r="V1684" s="39"/>
      <c r="W1684" s="39"/>
      <c r="X1684" s="39"/>
      <c r="Y1684" s="39"/>
      <c r="AD1684" s="191"/>
      <c r="AE1684" s="191"/>
      <c r="AF1684" s="260"/>
      <c r="AG1684" s="191"/>
      <c r="AH1684" s="191"/>
      <c r="AI1684" s="260"/>
      <c r="AR1684" s="68"/>
      <c r="AS1684" s="68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5"/>
      <c r="BL1684" s="95"/>
      <c r="BM1684" s="95"/>
      <c r="BN1684" s="95"/>
      <c r="BO1684" s="95"/>
      <c r="BP1684" s="95"/>
      <c r="BQ1684" s="95"/>
      <c r="BR1684" s="95"/>
      <c r="BS1684" s="95"/>
      <c r="BT1684" s="95"/>
      <c r="BU1684" s="95"/>
      <c r="BV1684" s="95"/>
      <c r="BW1684" s="95"/>
      <c r="BX1684" s="95"/>
      <c r="BY1684" s="95"/>
      <c r="BZ1684" s="95"/>
      <c r="CD1684" s="95"/>
      <c r="CE1684" s="95"/>
      <c r="CF1684" s="95"/>
    </row>
    <row r="1685" spans="1:84" s="43" customFormat="1" x14ac:dyDescent="0.25">
      <c r="A1685" s="152"/>
      <c r="B1685" s="152"/>
      <c r="C1685" s="152"/>
      <c r="D1685" s="152"/>
      <c r="E1685" s="152"/>
      <c r="F1685" s="62"/>
      <c r="G1685" s="62"/>
      <c r="I1685" s="152"/>
      <c r="K1685" s="152"/>
      <c r="L1685" s="152"/>
      <c r="M1685" s="152"/>
      <c r="N1685" s="152"/>
      <c r="O1685" s="63"/>
      <c r="P1685" s="152"/>
      <c r="Q1685" s="152"/>
      <c r="S1685" s="205"/>
      <c r="T1685" s="205"/>
      <c r="U1685" s="205"/>
      <c r="V1685" s="39"/>
      <c r="W1685" s="39"/>
      <c r="X1685" s="39"/>
      <c r="Y1685" s="39"/>
      <c r="AD1685" s="191"/>
      <c r="AE1685" s="191"/>
      <c r="AF1685" s="260"/>
      <c r="AG1685" s="191"/>
      <c r="AH1685" s="191"/>
      <c r="AI1685" s="260"/>
      <c r="AR1685" s="68"/>
      <c r="AS1685" s="68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5"/>
      <c r="BL1685" s="95"/>
      <c r="BM1685" s="95"/>
      <c r="BN1685" s="95"/>
      <c r="BO1685" s="95"/>
      <c r="BP1685" s="95"/>
      <c r="BQ1685" s="95"/>
      <c r="BR1685" s="95"/>
      <c r="BS1685" s="95"/>
      <c r="BT1685" s="95"/>
      <c r="BU1685" s="95"/>
      <c r="BV1685" s="95"/>
      <c r="BW1685" s="95"/>
      <c r="BX1685" s="95"/>
      <c r="BY1685" s="95"/>
      <c r="BZ1685" s="95"/>
      <c r="CD1685" s="95"/>
      <c r="CE1685" s="95"/>
      <c r="CF1685" s="95"/>
    </row>
    <row r="1686" spans="1:84" s="43" customFormat="1" x14ac:dyDescent="0.25">
      <c r="A1686" s="152"/>
      <c r="B1686" s="152"/>
      <c r="C1686" s="152"/>
      <c r="D1686" s="152"/>
      <c r="E1686" s="152"/>
      <c r="F1686" s="62"/>
      <c r="G1686" s="62"/>
      <c r="I1686" s="152"/>
      <c r="K1686" s="152"/>
      <c r="L1686" s="152"/>
      <c r="M1686" s="152"/>
      <c r="N1686" s="152"/>
      <c r="O1686" s="63"/>
      <c r="P1686" s="152"/>
      <c r="Q1686" s="152"/>
      <c r="S1686" s="205"/>
      <c r="T1686" s="205"/>
      <c r="U1686" s="205"/>
      <c r="V1686" s="39"/>
      <c r="W1686" s="39"/>
      <c r="X1686" s="39"/>
      <c r="Y1686" s="39"/>
      <c r="AD1686" s="191"/>
      <c r="AE1686" s="191"/>
      <c r="AF1686" s="260"/>
      <c r="AG1686" s="191"/>
      <c r="AH1686" s="191"/>
      <c r="AI1686" s="260"/>
      <c r="AR1686" s="68"/>
      <c r="AS1686" s="68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5"/>
      <c r="BL1686" s="95"/>
      <c r="BM1686" s="95"/>
      <c r="BN1686" s="95"/>
      <c r="BO1686" s="95"/>
      <c r="BP1686" s="95"/>
      <c r="BQ1686" s="95"/>
      <c r="BR1686" s="95"/>
      <c r="BS1686" s="95"/>
      <c r="BT1686" s="95"/>
      <c r="BU1686" s="95"/>
      <c r="BV1686" s="95"/>
      <c r="BW1686" s="95"/>
      <c r="BX1686" s="95"/>
      <c r="BY1686" s="95"/>
      <c r="BZ1686" s="95"/>
      <c r="CD1686" s="95"/>
      <c r="CE1686" s="95"/>
      <c r="CF1686" s="95"/>
    </row>
    <row r="1687" spans="1:84" s="43" customFormat="1" x14ac:dyDescent="0.25">
      <c r="A1687" s="152"/>
      <c r="B1687" s="152"/>
      <c r="C1687" s="152"/>
      <c r="D1687" s="152"/>
      <c r="E1687" s="152"/>
      <c r="F1687" s="62"/>
      <c r="G1687" s="62"/>
      <c r="I1687" s="152"/>
      <c r="K1687" s="152"/>
      <c r="L1687" s="152"/>
      <c r="M1687" s="152"/>
      <c r="N1687" s="152"/>
      <c r="O1687" s="63"/>
      <c r="P1687" s="152"/>
      <c r="Q1687" s="152"/>
      <c r="S1687" s="205"/>
      <c r="T1687" s="205"/>
      <c r="U1687" s="205"/>
      <c r="V1687" s="39"/>
      <c r="W1687" s="39"/>
      <c r="X1687" s="39"/>
      <c r="Y1687" s="39"/>
      <c r="AD1687" s="191"/>
      <c r="AE1687" s="191"/>
      <c r="AF1687" s="260"/>
      <c r="AG1687" s="191"/>
      <c r="AH1687" s="191"/>
      <c r="AI1687" s="260"/>
      <c r="AR1687" s="68"/>
      <c r="AS1687" s="68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5"/>
      <c r="BL1687" s="95"/>
      <c r="BM1687" s="95"/>
      <c r="BN1687" s="95"/>
      <c r="BO1687" s="95"/>
      <c r="BP1687" s="95"/>
      <c r="BQ1687" s="95"/>
      <c r="BR1687" s="95"/>
      <c r="BS1687" s="95"/>
      <c r="BT1687" s="95"/>
      <c r="BU1687" s="95"/>
      <c r="BV1687" s="95"/>
      <c r="BW1687" s="95"/>
      <c r="BX1687" s="95"/>
      <c r="BY1687" s="95"/>
      <c r="BZ1687" s="95"/>
      <c r="CD1687" s="95"/>
      <c r="CE1687" s="95"/>
      <c r="CF1687" s="95"/>
    </row>
    <row r="1688" spans="1:84" s="43" customFormat="1" x14ac:dyDescent="0.25">
      <c r="A1688" s="152"/>
      <c r="B1688" s="152"/>
      <c r="C1688" s="152"/>
      <c r="D1688" s="152"/>
      <c r="E1688" s="152"/>
      <c r="F1688" s="62"/>
      <c r="G1688" s="62"/>
      <c r="I1688" s="152"/>
      <c r="K1688" s="152"/>
      <c r="L1688" s="152"/>
      <c r="M1688" s="152"/>
      <c r="N1688" s="152"/>
      <c r="O1688" s="63"/>
      <c r="P1688" s="152"/>
      <c r="Q1688" s="152"/>
      <c r="S1688" s="205"/>
      <c r="T1688" s="205"/>
      <c r="U1688" s="205"/>
      <c r="V1688" s="39"/>
      <c r="W1688" s="39"/>
      <c r="X1688" s="39"/>
      <c r="Y1688" s="39"/>
      <c r="AD1688" s="191"/>
      <c r="AE1688" s="191"/>
      <c r="AF1688" s="260"/>
      <c r="AG1688" s="191"/>
      <c r="AH1688" s="191"/>
      <c r="AI1688" s="260"/>
      <c r="AR1688" s="68"/>
      <c r="AS1688" s="68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5"/>
      <c r="BL1688" s="95"/>
      <c r="BM1688" s="95"/>
      <c r="BN1688" s="95"/>
      <c r="BO1688" s="95"/>
      <c r="BP1688" s="95"/>
      <c r="BQ1688" s="95"/>
      <c r="BR1688" s="95"/>
      <c r="BS1688" s="95"/>
      <c r="BT1688" s="95"/>
      <c r="BU1688" s="95"/>
      <c r="BV1688" s="95"/>
      <c r="BW1688" s="95"/>
      <c r="BX1688" s="95"/>
      <c r="BY1688" s="95"/>
      <c r="BZ1688" s="95"/>
      <c r="CD1688" s="95"/>
      <c r="CE1688" s="95"/>
      <c r="CF1688" s="95"/>
    </row>
    <row r="1689" spans="1:84" s="43" customFormat="1" x14ac:dyDescent="0.25">
      <c r="A1689" s="152"/>
      <c r="B1689" s="152"/>
      <c r="C1689" s="152"/>
      <c r="D1689" s="152"/>
      <c r="E1689" s="152"/>
      <c r="F1689" s="62"/>
      <c r="G1689" s="62"/>
      <c r="I1689" s="152"/>
      <c r="K1689" s="152"/>
      <c r="L1689" s="152"/>
      <c r="M1689" s="152"/>
      <c r="N1689" s="152"/>
      <c r="O1689" s="63"/>
      <c r="P1689" s="152"/>
      <c r="Q1689" s="152"/>
      <c r="S1689" s="205"/>
      <c r="T1689" s="205"/>
      <c r="U1689" s="205"/>
      <c r="V1689" s="39"/>
      <c r="W1689" s="39"/>
      <c r="X1689" s="39"/>
      <c r="Y1689" s="39"/>
      <c r="AD1689" s="191"/>
      <c r="AE1689" s="191"/>
      <c r="AF1689" s="260"/>
      <c r="AG1689" s="191"/>
      <c r="AH1689" s="191"/>
      <c r="AI1689" s="260"/>
      <c r="AR1689" s="68"/>
      <c r="AS1689" s="68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5"/>
      <c r="BL1689" s="95"/>
      <c r="BM1689" s="95"/>
      <c r="BN1689" s="95"/>
      <c r="BO1689" s="95"/>
      <c r="BP1689" s="95"/>
      <c r="BQ1689" s="95"/>
      <c r="BR1689" s="95"/>
      <c r="BS1689" s="95"/>
      <c r="BT1689" s="95"/>
      <c r="BU1689" s="95"/>
      <c r="BV1689" s="95"/>
      <c r="BW1689" s="95"/>
      <c r="BX1689" s="95"/>
      <c r="BY1689" s="95"/>
      <c r="BZ1689" s="95"/>
      <c r="CD1689" s="95"/>
      <c r="CE1689" s="95"/>
      <c r="CF1689" s="95"/>
    </row>
    <row r="1690" spans="1:84" s="43" customFormat="1" x14ac:dyDescent="0.25">
      <c r="A1690" s="152"/>
      <c r="B1690" s="152"/>
      <c r="C1690" s="152"/>
      <c r="D1690" s="152"/>
      <c r="E1690" s="152"/>
      <c r="F1690" s="62"/>
      <c r="G1690" s="62"/>
      <c r="I1690" s="152"/>
      <c r="K1690" s="152"/>
      <c r="L1690" s="152"/>
      <c r="M1690" s="152"/>
      <c r="N1690" s="152"/>
      <c r="O1690" s="63"/>
      <c r="P1690" s="152"/>
      <c r="Q1690" s="152"/>
      <c r="S1690" s="205"/>
      <c r="T1690" s="205"/>
      <c r="U1690" s="205"/>
      <c r="V1690" s="39"/>
      <c r="W1690" s="39"/>
      <c r="X1690" s="39"/>
      <c r="Y1690" s="39"/>
      <c r="AD1690" s="191"/>
      <c r="AE1690" s="191"/>
      <c r="AF1690" s="260"/>
      <c r="AG1690" s="191"/>
      <c r="AH1690" s="191"/>
      <c r="AI1690" s="260"/>
      <c r="AR1690" s="68"/>
      <c r="AS1690" s="68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5"/>
      <c r="BL1690" s="95"/>
      <c r="BM1690" s="95"/>
      <c r="BN1690" s="95"/>
      <c r="BO1690" s="95"/>
      <c r="BP1690" s="95"/>
      <c r="BQ1690" s="95"/>
      <c r="BR1690" s="95"/>
      <c r="BS1690" s="95"/>
      <c r="BT1690" s="95"/>
      <c r="BU1690" s="95"/>
      <c r="BV1690" s="95"/>
      <c r="BW1690" s="95"/>
      <c r="BX1690" s="95"/>
      <c r="BY1690" s="95"/>
      <c r="BZ1690" s="95"/>
      <c r="CD1690" s="95"/>
      <c r="CE1690" s="95"/>
      <c r="CF1690" s="95"/>
    </row>
    <row r="1691" spans="1:84" s="43" customFormat="1" x14ac:dyDescent="0.25">
      <c r="A1691" s="152"/>
      <c r="B1691" s="152"/>
      <c r="C1691" s="152"/>
      <c r="D1691" s="152"/>
      <c r="E1691" s="152"/>
      <c r="F1691" s="62"/>
      <c r="G1691" s="62"/>
      <c r="I1691" s="152"/>
      <c r="K1691" s="152"/>
      <c r="L1691" s="152"/>
      <c r="M1691" s="152"/>
      <c r="N1691" s="152"/>
      <c r="O1691" s="63"/>
      <c r="P1691" s="152"/>
      <c r="Q1691" s="152"/>
      <c r="S1691" s="205"/>
      <c r="T1691" s="205"/>
      <c r="U1691" s="205"/>
      <c r="V1691" s="39"/>
      <c r="W1691" s="39"/>
      <c r="X1691" s="39"/>
      <c r="Y1691" s="39"/>
      <c r="AD1691" s="191"/>
      <c r="AE1691" s="191"/>
      <c r="AF1691" s="260"/>
      <c r="AG1691" s="191"/>
      <c r="AH1691" s="191"/>
      <c r="AI1691" s="260"/>
      <c r="AR1691" s="68"/>
      <c r="AS1691" s="68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5"/>
      <c r="BL1691" s="95"/>
      <c r="BM1691" s="95"/>
      <c r="BN1691" s="95"/>
      <c r="BO1691" s="95"/>
      <c r="BP1691" s="95"/>
      <c r="BQ1691" s="95"/>
      <c r="BR1691" s="95"/>
      <c r="BS1691" s="95"/>
      <c r="BT1691" s="95"/>
      <c r="BU1691" s="95"/>
      <c r="BV1691" s="95"/>
      <c r="BW1691" s="95"/>
      <c r="BX1691" s="95"/>
      <c r="BY1691" s="95"/>
      <c r="BZ1691" s="95"/>
      <c r="CD1691" s="95"/>
      <c r="CE1691" s="95"/>
      <c r="CF1691" s="95"/>
    </row>
    <row r="1692" spans="1:84" s="43" customFormat="1" x14ac:dyDescent="0.25">
      <c r="A1692" s="152"/>
      <c r="B1692" s="152"/>
      <c r="C1692" s="152"/>
      <c r="D1692" s="152"/>
      <c r="E1692" s="152"/>
      <c r="F1692" s="62"/>
      <c r="G1692" s="62"/>
      <c r="I1692" s="152"/>
      <c r="K1692" s="152"/>
      <c r="L1692" s="152"/>
      <c r="M1692" s="152"/>
      <c r="N1692" s="152"/>
      <c r="O1692" s="63"/>
      <c r="P1692" s="152"/>
      <c r="Q1692" s="152"/>
      <c r="S1692" s="205"/>
      <c r="T1692" s="205"/>
      <c r="U1692" s="205"/>
      <c r="V1692" s="39"/>
      <c r="W1692" s="39"/>
      <c r="X1692" s="39"/>
      <c r="Y1692" s="39"/>
      <c r="AD1692" s="191"/>
      <c r="AE1692" s="191"/>
      <c r="AF1692" s="260"/>
      <c r="AG1692" s="191"/>
      <c r="AH1692" s="191"/>
      <c r="AI1692" s="260"/>
      <c r="AR1692" s="68"/>
      <c r="AS1692" s="68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5"/>
      <c r="BL1692" s="95"/>
      <c r="BM1692" s="95"/>
      <c r="BN1692" s="95"/>
      <c r="BO1692" s="95"/>
      <c r="BP1692" s="95"/>
      <c r="BQ1692" s="95"/>
      <c r="BR1692" s="95"/>
      <c r="BS1692" s="95"/>
      <c r="BT1692" s="95"/>
      <c r="BU1692" s="95"/>
      <c r="BV1692" s="95"/>
      <c r="BW1692" s="95"/>
      <c r="BX1692" s="95"/>
      <c r="BY1692" s="95"/>
      <c r="BZ1692" s="95"/>
      <c r="CD1692" s="95"/>
      <c r="CE1692" s="95"/>
      <c r="CF1692" s="95"/>
    </row>
    <row r="1693" spans="1:84" s="43" customFormat="1" x14ac:dyDescent="0.25">
      <c r="A1693" s="152"/>
      <c r="B1693" s="152"/>
      <c r="C1693" s="152"/>
      <c r="D1693" s="152"/>
      <c r="E1693" s="152"/>
      <c r="F1693" s="62"/>
      <c r="G1693" s="62"/>
      <c r="I1693" s="152"/>
      <c r="K1693" s="152"/>
      <c r="L1693" s="152"/>
      <c r="M1693" s="152"/>
      <c r="N1693" s="152"/>
      <c r="O1693" s="63"/>
      <c r="P1693" s="152"/>
      <c r="Q1693" s="152"/>
      <c r="S1693" s="205"/>
      <c r="T1693" s="205"/>
      <c r="U1693" s="205"/>
      <c r="V1693" s="39"/>
      <c r="W1693" s="39"/>
      <c r="X1693" s="39"/>
      <c r="Y1693" s="39"/>
      <c r="AD1693" s="191"/>
      <c r="AE1693" s="191"/>
      <c r="AF1693" s="260"/>
      <c r="AG1693" s="191"/>
      <c r="AH1693" s="191"/>
      <c r="AI1693" s="260"/>
      <c r="AR1693" s="68"/>
      <c r="AS1693" s="68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5"/>
      <c r="BL1693" s="95"/>
      <c r="BM1693" s="95"/>
      <c r="BN1693" s="95"/>
      <c r="BO1693" s="95"/>
      <c r="BP1693" s="95"/>
      <c r="BQ1693" s="95"/>
      <c r="BR1693" s="95"/>
      <c r="BS1693" s="95"/>
      <c r="BT1693" s="95"/>
      <c r="BU1693" s="95"/>
      <c r="BV1693" s="95"/>
      <c r="BW1693" s="95"/>
      <c r="BX1693" s="95"/>
      <c r="BY1693" s="95"/>
      <c r="BZ1693" s="95"/>
      <c r="CD1693" s="95"/>
      <c r="CE1693" s="95"/>
      <c r="CF1693" s="95"/>
    </row>
    <row r="1694" spans="1:84" s="43" customFormat="1" x14ac:dyDescent="0.25">
      <c r="A1694" s="152"/>
      <c r="B1694" s="152"/>
      <c r="C1694" s="152"/>
      <c r="D1694" s="152"/>
      <c r="E1694" s="152"/>
      <c r="F1694" s="62"/>
      <c r="G1694" s="62"/>
      <c r="I1694" s="152"/>
      <c r="K1694" s="152"/>
      <c r="L1694" s="152"/>
      <c r="M1694" s="152"/>
      <c r="N1694" s="152"/>
      <c r="O1694" s="63"/>
      <c r="P1694" s="152"/>
      <c r="Q1694" s="152"/>
      <c r="S1694" s="205"/>
      <c r="T1694" s="205"/>
      <c r="U1694" s="205"/>
      <c r="V1694" s="39"/>
      <c r="W1694" s="39"/>
      <c r="X1694" s="39"/>
      <c r="Y1694" s="39"/>
      <c r="AD1694" s="191"/>
      <c r="AE1694" s="191"/>
      <c r="AF1694" s="260"/>
      <c r="AG1694" s="191"/>
      <c r="AH1694" s="191"/>
      <c r="AI1694" s="260"/>
      <c r="AR1694" s="68"/>
      <c r="AS1694" s="68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5"/>
      <c r="BL1694" s="95"/>
      <c r="BM1694" s="95"/>
      <c r="BN1694" s="95"/>
      <c r="BO1694" s="95"/>
      <c r="BP1694" s="95"/>
      <c r="BQ1694" s="95"/>
      <c r="BR1694" s="95"/>
      <c r="BS1694" s="95"/>
      <c r="BT1694" s="95"/>
      <c r="BU1694" s="95"/>
      <c r="BV1694" s="95"/>
      <c r="BW1694" s="95"/>
      <c r="BX1694" s="95"/>
      <c r="BY1694" s="95"/>
      <c r="BZ1694" s="95"/>
      <c r="CD1694" s="95"/>
      <c r="CE1694" s="95"/>
      <c r="CF1694" s="95"/>
    </row>
    <row r="1695" spans="1:84" s="43" customFormat="1" x14ac:dyDescent="0.25">
      <c r="A1695" s="152"/>
      <c r="B1695" s="152"/>
      <c r="C1695" s="152"/>
      <c r="D1695" s="152"/>
      <c r="E1695" s="152"/>
      <c r="F1695" s="62"/>
      <c r="G1695" s="62"/>
      <c r="I1695" s="152"/>
      <c r="K1695" s="152"/>
      <c r="L1695" s="152"/>
      <c r="M1695" s="152"/>
      <c r="N1695" s="152"/>
      <c r="O1695" s="63"/>
      <c r="P1695" s="152"/>
      <c r="Q1695" s="152"/>
      <c r="S1695" s="205"/>
      <c r="T1695" s="205"/>
      <c r="U1695" s="205"/>
      <c r="V1695" s="39"/>
      <c r="W1695" s="39"/>
      <c r="X1695" s="39"/>
      <c r="Y1695" s="39"/>
      <c r="AD1695" s="191"/>
      <c r="AE1695" s="191"/>
      <c r="AF1695" s="260"/>
      <c r="AG1695" s="191"/>
      <c r="AH1695" s="191"/>
      <c r="AI1695" s="260"/>
      <c r="AR1695" s="68"/>
      <c r="AS1695" s="68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5"/>
      <c r="BL1695" s="95"/>
      <c r="BM1695" s="95"/>
      <c r="BN1695" s="95"/>
      <c r="BO1695" s="95"/>
      <c r="BP1695" s="95"/>
      <c r="BQ1695" s="95"/>
      <c r="BR1695" s="95"/>
      <c r="BS1695" s="95"/>
      <c r="BT1695" s="95"/>
      <c r="BU1695" s="95"/>
      <c r="BV1695" s="95"/>
      <c r="BW1695" s="95"/>
      <c r="BX1695" s="95"/>
      <c r="BY1695" s="95"/>
      <c r="BZ1695" s="95"/>
      <c r="CD1695" s="95"/>
      <c r="CE1695" s="95"/>
      <c r="CF1695" s="95"/>
    </row>
    <row r="1696" spans="1:84" s="43" customFormat="1" x14ac:dyDescent="0.25">
      <c r="A1696" s="152"/>
      <c r="B1696" s="152"/>
      <c r="C1696" s="152"/>
      <c r="D1696" s="152"/>
      <c r="E1696" s="152"/>
      <c r="F1696" s="62"/>
      <c r="G1696" s="62"/>
      <c r="I1696" s="152"/>
      <c r="K1696" s="152"/>
      <c r="L1696" s="152"/>
      <c r="M1696" s="152"/>
      <c r="N1696" s="152"/>
      <c r="O1696" s="63"/>
      <c r="P1696" s="152"/>
      <c r="Q1696" s="152"/>
      <c r="S1696" s="205"/>
      <c r="T1696" s="205"/>
      <c r="U1696" s="205"/>
      <c r="V1696" s="39"/>
      <c r="W1696" s="39"/>
      <c r="X1696" s="39"/>
      <c r="Y1696" s="39"/>
      <c r="AD1696" s="191"/>
      <c r="AE1696" s="191"/>
      <c r="AF1696" s="260"/>
      <c r="AG1696" s="191"/>
      <c r="AH1696" s="191"/>
      <c r="AI1696" s="260"/>
      <c r="AR1696" s="68"/>
      <c r="AS1696" s="68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5"/>
      <c r="BL1696" s="95"/>
      <c r="BM1696" s="95"/>
      <c r="BN1696" s="95"/>
      <c r="BO1696" s="95"/>
      <c r="BP1696" s="95"/>
      <c r="BQ1696" s="95"/>
      <c r="BR1696" s="95"/>
      <c r="BS1696" s="95"/>
      <c r="BT1696" s="95"/>
      <c r="BU1696" s="95"/>
      <c r="BV1696" s="95"/>
      <c r="BW1696" s="95"/>
      <c r="BX1696" s="95"/>
      <c r="BY1696" s="95"/>
      <c r="BZ1696" s="95"/>
      <c r="CD1696" s="95"/>
      <c r="CE1696" s="95"/>
      <c r="CF1696" s="95"/>
    </row>
    <row r="1697" spans="1:84" s="43" customFormat="1" x14ac:dyDescent="0.25">
      <c r="A1697" s="152"/>
      <c r="B1697" s="152"/>
      <c r="C1697" s="152"/>
      <c r="D1697" s="152"/>
      <c r="E1697" s="152"/>
      <c r="F1697" s="62"/>
      <c r="G1697" s="62"/>
      <c r="I1697" s="152"/>
      <c r="K1697" s="152"/>
      <c r="L1697" s="152"/>
      <c r="M1697" s="152"/>
      <c r="N1697" s="152"/>
      <c r="O1697" s="63"/>
      <c r="P1697" s="152"/>
      <c r="Q1697" s="152"/>
      <c r="S1697" s="205"/>
      <c r="T1697" s="205"/>
      <c r="U1697" s="205"/>
      <c r="V1697" s="39"/>
      <c r="W1697" s="39"/>
      <c r="X1697" s="39"/>
      <c r="Y1697" s="39"/>
      <c r="AD1697" s="191"/>
      <c r="AE1697" s="191"/>
      <c r="AF1697" s="260"/>
      <c r="AG1697" s="191"/>
      <c r="AH1697" s="191"/>
      <c r="AI1697" s="260"/>
      <c r="AR1697" s="68"/>
      <c r="AS1697" s="68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5"/>
      <c r="BL1697" s="95"/>
      <c r="BM1697" s="95"/>
      <c r="BN1697" s="95"/>
      <c r="BO1697" s="95"/>
      <c r="BP1697" s="95"/>
      <c r="BQ1697" s="95"/>
      <c r="BR1697" s="95"/>
      <c r="BS1697" s="95"/>
      <c r="BT1697" s="95"/>
      <c r="BU1697" s="95"/>
      <c r="BV1697" s="95"/>
      <c r="BW1697" s="95"/>
      <c r="BX1697" s="95"/>
      <c r="BY1697" s="95"/>
      <c r="BZ1697" s="95"/>
      <c r="CD1697" s="95"/>
      <c r="CE1697" s="95"/>
      <c r="CF1697" s="95"/>
    </row>
    <row r="1698" spans="1:84" s="43" customFormat="1" x14ac:dyDescent="0.25">
      <c r="A1698" s="152"/>
      <c r="B1698" s="152"/>
      <c r="C1698" s="152"/>
      <c r="D1698" s="152"/>
      <c r="E1698" s="152"/>
      <c r="F1698" s="62"/>
      <c r="G1698" s="62"/>
      <c r="I1698" s="152"/>
      <c r="K1698" s="152"/>
      <c r="L1698" s="152"/>
      <c r="M1698" s="152"/>
      <c r="N1698" s="152"/>
      <c r="O1698" s="63"/>
      <c r="P1698" s="152"/>
      <c r="Q1698" s="152"/>
      <c r="S1698" s="205"/>
      <c r="T1698" s="205"/>
      <c r="U1698" s="205"/>
      <c r="V1698" s="39"/>
      <c r="W1698" s="39"/>
      <c r="X1698" s="39"/>
      <c r="Y1698" s="39"/>
      <c r="AD1698" s="191"/>
      <c r="AE1698" s="191"/>
      <c r="AF1698" s="260"/>
      <c r="AG1698" s="191"/>
      <c r="AH1698" s="191"/>
      <c r="AI1698" s="260"/>
      <c r="AR1698" s="68"/>
      <c r="AS1698" s="68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5"/>
      <c r="BL1698" s="95"/>
      <c r="BM1698" s="95"/>
      <c r="BN1698" s="95"/>
      <c r="BO1698" s="95"/>
      <c r="BP1698" s="95"/>
      <c r="BQ1698" s="95"/>
      <c r="BR1698" s="95"/>
      <c r="BS1698" s="95"/>
      <c r="BT1698" s="95"/>
      <c r="BU1698" s="95"/>
      <c r="BV1698" s="95"/>
      <c r="BW1698" s="95"/>
      <c r="BX1698" s="95"/>
      <c r="BY1698" s="95"/>
      <c r="BZ1698" s="95"/>
      <c r="CD1698" s="95"/>
      <c r="CE1698" s="95"/>
      <c r="CF1698" s="95"/>
    </row>
    <row r="1699" spans="1:84" s="43" customFormat="1" x14ac:dyDescent="0.25">
      <c r="A1699" s="152"/>
      <c r="B1699" s="152"/>
      <c r="C1699" s="152"/>
      <c r="D1699" s="152"/>
      <c r="E1699" s="152"/>
      <c r="F1699" s="62"/>
      <c r="G1699" s="62"/>
      <c r="I1699" s="152"/>
      <c r="K1699" s="152"/>
      <c r="L1699" s="152"/>
      <c r="M1699" s="152"/>
      <c r="N1699" s="152"/>
      <c r="O1699" s="63"/>
      <c r="P1699" s="152"/>
      <c r="Q1699" s="152"/>
      <c r="S1699" s="205"/>
      <c r="T1699" s="205"/>
      <c r="U1699" s="205"/>
      <c r="V1699" s="39"/>
      <c r="W1699" s="39"/>
      <c r="X1699" s="39"/>
      <c r="Y1699" s="39"/>
      <c r="AD1699" s="191"/>
      <c r="AE1699" s="191"/>
      <c r="AF1699" s="260"/>
      <c r="AG1699" s="191"/>
      <c r="AH1699" s="191"/>
      <c r="AI1699" s="260"/>
      <c r="AR1699" s="68"/>
      <c r="AS1699" s="68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5"/>
      <c r="BL1699" s="95"/>
      <c r="BM1699" s="95"/>
      <c r="BN1699" s="95"/>
      <c r="BO1699" s="95"/>
      <c r="BP1699" s="95"/>
      <c r="BQ1699" s="95"/>
      <c r="BR1699" s="95"/>
      <c r="BS1699" s="95"/>
      <c r="BT1699" s="95"/>
      <c r="BU1699" s="95"/>
      <c r="BV1699" s="95"/>
      <c r="BW1699" s="95"/>
      <c r="BX1699" s="95"/>
      <c r="BY1699" s="95"/>
      <c r="BZ1699" s="95"/>
      <c r="CD1699" s="95"/>
      <c r="CE1699" s="95"/>
      <c r="CF1699" s="95"/>
    </row>
    <row r="1700" spans="1:84" s="43" customFormat="1" x14ac:dyDescent="0.25">
      <c r="A1700" s="152"/>
      <c r="B1700" s="152"/>
      <c r="C1700" s="152"/>
      <c r="D1700" s="152"/>
      <c r="E1700" s="152"/>
      <c r="F1700" s="62"/>
      <c r="G1700" s="62"/>
      <c r="I1700" s="152"/>
      <c r="K1700" s="152"/>
      <c r="L1700" s="152"/>
      <c r="M1700" s="152"/>
      <c r="N1700" s="152"/>
      <c r="O1700" s="63"/>
      <c r="P1700" s="152"/>
      <c r="Q1700" s="152"/>
      <c r="S1700" s="205"/>
      <c r="T1700" s="205"/>
      <c r="U1700" s="205"/>
      <c r="V1700" s="39"/>
      <c r="W1700" s="39"/>
      <c r="X1700" s="39"/>
      <c r="Y1700" s="39"/>
      <c r="AD1700" s="191"/>
      <c r="AE1700" s="191"/>
      <c r="AF1700" s="260"/>
      <c r="AG1700" s="191"/>
      <c r="AH1700" s="191"/>
      <c r="AI1700" s="260"/>
      <c r="AR1700" s="68"/>
      <c r="AS1700" s="68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5"/>
      <c r="BL1700" s="95"/>
      <c r="BM1700" s="95"/>
      <c r="BN1700" s="95"/>
      <c r="BO1700" s="95"/>
      <c r="BP1700" s="95"/>
      <c r="BQ1700" s="95"/>
      <c r="BR1700" s="95"/>
      <c r="BS1700" s="95"/>
      <c r="BT1700" s="95"/>
      <c r="BU1700" s="95"/>
      <c r="BV1700" s="95"/>
      <c r="BW1700" s="95"/>
      <c r="BX1700" s="95"/>
      <c r="BY1700" s="95"/>
      <c r="BZ1700" s="95"/>
      <c r="CD1700" s="95"/>
      <c r="CE1700" s="95"/>
      <c r="CF1700" s="95"/>
    </row>
    <row r="1701" spans="1:84" s="43" customFormat="1" x14ac:dyDescent="0.25">
      <c r="A1701" s="152"/>
      <c r="B1701" s="152"/>
      <c r="C1701" s="152"/>
      <c r="D1701" s="152"/>
      <c r="E1701" s="152"/>
      <c r="F1701" s="62"/>
      <c r="G1701" s="62"/>
      <c r="I1701" s="152"/>
      <c r="K1701" s="152"/>
      <c r="L1701" s="152"/>
      <c r="M1701" s="152"/>
      <c r="N1701" s="152"/>
      <c r="O1701" s="63"/>
      <c r="P1701" s="152"/>
      <c r="Q1701" s="152"/>
      <c r="S1701" s="205"/>
      <c r="T1701" s="205"/>
      <c r="U1701" s="205"/>
      <c r="V1701" s="39"/>
      <c r="W1701" s="39"/>
      <c r="X1701" s="39"/>
      <c r="Y1701" s="39"/>
      <c r="AD1701" s="191"/>
      <c r="AE1701" s="191"/>
      <c r="AF1701" s="260"/>
      <c r="AG1701" s="191"/>
      <c r="AH1701" s="191"/>
      <c r="AI1701" s="260"/>
      <c r="AR1701" s="68"/>
      <c r="AS1701" s="68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5"/>
      <c r="BL1701" s="95"/>
      <c r="BM1701" s="95"/>
      <c r="BN1701" s="95"/>
      <c r="BO1701" s="95"/>
      <c r="BP1701" s="95"/>
      <c r="BQ1701" s="95"/>
      <c r="BR1701" s="95"/>
      <c r="BS1701" s="95"/>
      <c r="BT1701" s="95"/>
      <c r="BU1701" s="95"/>
      <c r="BV1701" s="95"/>
      <c r="BW1701" s="95"/>
      <c r="BX1701" s="95"/>
      <c r="BY1701" s="95"/>
      <c r="BZ1701" s="95"/>
      <c r="CD1701" s="95"/>
      <c r="CE1701" s="95"/>
      <c r="CF1701" s="95"/>
    </row>
    <row r="1702" spans="1:84" s="43" customFormat="1" x14ac:dyDescent="0.25">
      <c r="A1702" s="152"/>
      <c r="B1702" s="152"/>
      <c r="C1702" s="152"/>
      <c r="D1702" s="152"/>
      <c r="E1702" s="152"/>
      <c r="F1702" s="62"/>
      <c r="G1702" s="62"/>
      <c r="I1702" s="152"/>
      <c r="K1702" s="152"/>
      <c r="L1702" s="152"/>
      <c r="M1702" s="152"/>
      <c r="N1702" s="152"/>
      <c r="O1702" s="63"/>
      <c r="P1702" s="152"/>
      <c r="Q1702" s="152"/>
      <c r="S1702" s="205"/>
      <c r="T1702" s="205"/>
      <c r="U1702" s="205"/>
      <c r="V1702" s="39"/>
      <c r="W1702" s="39"/>
      <c r="X1702" s="39"/>
      <c r="Y1702" s="39"/>
      <c r="AD1702" s="191"/>
      <c r="AE1702" s="191"/>
      <c r="AF1702" s="260"/>
      <c r="AG1702" s="191"/>
      <c r="AH1702" s="191"/>
      <c r="AI1702" s="260"/>
      <c r="AR1702" s="68"/>
      <c r="AS1702" s="68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5"/>
      <c r="BL1702" s="95"/>
      <c r="BM1702" s="95"/>
      <c r="BN1702" s="95"/>
      <c r="BO1702" s="95"/>
      <c r="BP1702" s="95"/>
      <c r="BQ1702" s="95"/>
      <c r="BR1702" s="95"/>
      <c r="BS1702" s="95"/>
      <c r="BT1702" s="95"/>
      <c r="BU1702" s="95"/>
      <c r="BV1702" s="95"/>
      <c r="BW1702" s="95"/>
      <c r="BX1702" s="95"/>
      <c r="BY1702" s="95"/>
      <c r="BZ1702" s="95"/>
      <c r="CD1702" s="95"/>
      <c r="CE1702" s="95"/>
      <c r="CF1702" s="95"/>
    </row>
    <row r="1703" spans="1:84" s="43" customFormat="1" x14ac:dyDescent="0.25">
      <c r="A1703" s="152"/>
      <c r="B1703" s="152"/>
      <c r="C1703" s="152"/>
      <c r="D1703" s="152"/>
      <c r="E1703" s="152"/>
      <c r="F1703" s="62"/>
      <c r="G1703" s="62"/>
      <c r="I1703" s="152"/>
      <c r="K1703" s="152"/>
      <c r="L1703" s="152"/>
      <c r="M1703" s="152"/>
      <c r="N1703" s="152"/>
      <c r="O1703" s="63"/>
      <c r="P1703" s="152"/>
      <c r="Q1703" s="152"/>
      <c r="S1703" s="205"/>
      <c r="T1703" s="205"/>
      <c r="U1703" s="205"/>
      <c r="V1703" s="39"/>
      <c r="W1703" s="39"/>
      <c r="X1703" s="39"/>
      <c r="Y1703" s="39"/>
      <c r="AD1703" s="191"/>
      <c r="AE1703" s="191"/>
      <c r="AF1703" s="260"/>
      <c r="AG1703" s="191"/>
      <c r="AH1703" s="191"/>
      <c r="AI1703" s="260"/>
      <c r="AR1703" s="68"/>
      <c r="AS1703" s="68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5"/>
      <c r="BL1703" s="95"/>
      <c r="BM1703" s="95"/>
      <c r="BN1703" s="95"/>
      <c r="BO1703" s="95"/>
      <c r="BP1703" s="95"/>
      <c r="BQ1703" s="95"/>
      <c r="BR1703" s="95"/>
      <c r="BS1703" s="95"/>
      <c r="BT1703" s="95"/>
      <c r="BU1703" s="95"/>
      <c r="BV1703" s="95"/>
      <c r="BW1703" s="95"/>
      <c r="BX1703" s="95"/>
      <c r="BY1703" s="95"/>
      <c r="BZ1703" s="95"/>
      <c r="CD1703" s="95"/>
      <c r="CE1703" s="95"/>
      <c r="CF1703" s="95"/>
    </row>
    <row r="1704" spans="1:84" s="43" customFormat="1" x14ac:dyDescent="0.25">
      <c r="A1704" s="152"/>
      <c r="B1704" s="152"/>
      <c r="C1704" s="152"/>
      <c r="D1704" s="152"/>
      <c r="E1704" s="152"/>
      <c r="F1704" s="62"/>
      <c r="G1704" s="62"/>
      <c r="I1704" s="152"/>
      <c r="K1704" s="152"/>
      <c r="L1704" s="152"/>
      <c r="M1704" s="152"/>
      <c r="N1704" s="152"/>
      <c r="O1704" s="63"/>
      <c r="P1704" s="152"/>
      <c r="Q1704" s="152"/>
      <c r="S1704" s="205"/>
      <c r="T1704" s="205"/>
      <c r="U1704" s="205"/>
      <c r="V1704" s="39"/>
      <c r="W1704" s="39"/>
      <c r="X1704" s="39"/>
      <c r="Y1704" s="39"/>
      <c r="AD1704" s="191"/>
      <c r="AE1704" s="191"/>
      <c r="AF1704" s="260"/>
      <c r="AG1704" s="191"/>
      <c r="AH1704" s="191"/>
      <c r="AI1704" s="260"/>
      <c r="AR1704" s="68"/>
      <c r="AS1704" s="68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5"/>
      <c r="BL1704" s="95"/>
      <c r="BM1704" s="95"/>
      <c r="BN1704" s="95"/>
      <c r="BO1704" s="95"/>
      <c r="BP1704" s="95"/>
      <c r="BQ1704" s="95"/>
      <c r="BR1704" s="95"/>
      <c r="BS1704" s="95"/>
      <c r="BT1704" s="95"/>
      <c r="BU1704" s="95"/>
      <c r="BV1704" s="95"/>
      <c r="BW1704" s="95"/>
      <c r="BX1704" s="95"/>
      <c r="BY1704" s="95"/>
      <c r="BZ1704" s="95"/>
      <c r="CD1704" s="95"/>
      <c r="CE1704" s="95"/>
      <c r="CF1704" s="95"/>
    </row>
    <row r="1705" spans="1:84" s="43" customFormat="1" x14ac:dyDescent="0.25">
      <c r="A1705" s="152"/>
      <c r="B1705" s="152"/>
      <c r="C1705" s="152"/>
      <c r="D1705" s="152"/>
      <c r="E1705" s="152"/>
      <c r="F1705" s="62"/>
      <c r="G1705" s="62"/>
      <c r="I1705" s="152"/>
      <c r="K1705" s="152"/>
      <c r="L1705" s="152"/>
      <c r="M1705" s="152"/>
      <c r="N1705" s="152"/>
      <c r="O1705" s="63"/>
      <c r="P1705" s="152"/>
      <c r="Q1705" s="152"/>
      <c r="S1705" s="205"/>
      <c r="T1705" s="205"/>
      <c r="U1705" s="205"/>
      <c r="V1705" s="39"/>
      <c r="W1705" s="39"/>
      <c r="X1705" s="39"/>
      <c r="Y1705" s="39"/>
      <c r="AD1705" s="191"/>
      <c r="AE1705" s="191"/>
      <c r="AF1705" s="260"/>
      <c r="AG1705" s="191"/>
      <c r="AH1705" s="191"/>
      <c r="AI1705" s="260"/>
      <c r="AR1705" s="68"/>
      <c r="AS1705" s="68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5"/>
      <c r="BL1705" s="95"/>
      <c r="BM1705" s="95"/>
      <c r="BN1705" s="95"/>
      <c r="BO1705" s="95"/>
      <c r="BP1705" s="95"/>
      <c r="BQ1705" s="95"/>
      <c r="BR1705" s="95"/>
      <c r="BS1705" s="95"/>
      <c r="BT1705" s="95"/>
      <c r="BU1705" s="95"/>
      <c r="BV1705" s="95"/>
      <c r="BW1705" s="95"/>
      <c r="BX1705" s="95"/>
      <c r="BY1705" s="95"/>
      <c r="BZ1705" s="95"/>
      <c r="CD1705" s="95"/>
      <c r="CE1705" s="95"/>
      <c r="CF1705" s="95"/>
    </row>
    <row r="1706" spans="1:84" s="43" customFormat="1" x14ac:dyDescent="0.25">
      <c r="A1706" s="152"/>
      <c r="B1706" s="152"/>
      <c r="C1706" s="152"/>
      <c r="D1706" s="152"/>
      <c r="E1706" s="152"/>
      <c r="F1706" s="62"/>
      <c r="G1706" s="62"/>
      <c r="I1706" s="152"/>
      <c r="K1706" s="152"/>
      <c r="L1706" s="152"/>
      <c r="M1706" s="152"/>
      <c r="N1706" s="152"/>
      <c r="O1706" s="63"/>
      <c r="P1706" s="152"/>
      <c r="Q1706" s="152"/>
      <c r="S1706" s="205"/>
      <c r="T1706" s="205"/>
      <c r="U1706" s="205"/>
      <c r="V1706" s="39"/>
      <c r="W1706" s="39"/>
      <c r="X1706" s="39"/>
      <c r="Y1706" s="39"/>
      <c r="AD1706" s="191"/>
      <c r="AE1706" s="191"/>
      <c r="AF1706" s="260"/>
      <c r="AG1706" s="191"/>
      <c r="AH1706" s="191"/>
      <c r="AI1706" s="260"/>
      <c r="AR1706" s="68"/>
      <c r="AS1706" s="68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5"/>
      <c r="BL1706" s="95"/>
      <c r="BM1706" s="95"/>
      <c r="BN1706" s="95"/>
      <c r="BO1706" s="95"/>
      <c r="BP1706" s="95"/>
      <c r="BQ1706" s="95"/>
      <c r="BR1706" s="95"/>
      <c r="BS1706" s="95"/>
      <c r="BT1706" s="95"/>
      <c r="BU1706" s="95"/>
      <c r="BV1706" s="95"/>
      <c r="BW1706" s="95"/>
      <c r="BX1706" s="95"/>
      <c r="BY1706" s="95"/>
      <c r="BZ1706" s="95"/>
      <c r="CD1706" s="95"/>
      <c r="CE1706" s="95"/>
      <c r="CF1706" s="95"/>
    </row>
    <row r="1707" spans="1:84" s="43" customFormat="1" x14ac:dyDescent="0.25">
      <c r="A1707" s="152"/>
      <c r="B1707" s="152"/>
      <c r="C1707" s="152"/>
      <c r="D1707" s="152"/>
      <c r="E1707" s="152"/>
      <c r="F1707" s="62"/>
      <c r="G1707" s="62"/>
      <c r="I1707" s="152"/>
      <c r="K1707" s="152"/>
      <c r="L1707" s="152"/>
      <c r="M1707" s="152"/>
      <c r="N1707" s="152"/>
      <c r="O1707" s="63"/>
      <c r="P1707" s="152"/>
      <c r="Q1707" s="152"/>
      <c r="S1707" s="205"/>
      <c r="T1707" s="205"/>
      <c r="U1707" s="205"/>
      <c r="V1707" s="39"/>
      <c r="W1707" s="39"/>
      <c r="X1707" s="39"/>
      <c r="Y1707" s="39"/>
      <c r="AD1707" s="191"/>
      <c r="AE1707" s="191"/>
      <c r="AF1707" s="260"/>
      <c r="AG1707" s="191"/>
      <c r="AH1707" s="191"/>
      <c r="AI1707" s="260"/>
      <c r="AR1707" s="68"/>
      <c r="AS1707" s="68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5"/>
      <c r="BL1707" s="95"/>
      <c r="BM1707" s="95"/>
      <c r="BN1707" s="95"/>
      <c r="BO1707" s="95"/>
      <c r="BP1707" s="95"/>
      <c r="BQ1707" s="95"/>
      <c r="BR1707" s="95"/>
      <c r="BS1707" s="95"/>
      <c r="BT1707" s="95"/>
      <c r="BU1707" s="95"/>
      <c r="BV1707" s="95"/>
      <c r="BW1707" s="95"/>
      <c r="BX1707" s="95"/>
      <c r="BY1707" s="95"/>
      <c r="BZ1707" s="95"/>
      <c r="CD1707" s="95"/>
      <c r="CE1707" s="95"/>
      <c r="CF1707" s="95"/>
    </row>
    <row r="1708" spans="1:84" s="43" customFormat="1" x14ac:dyDescent="0.25">
      <c r="A1708" s="152"/>
      <c r="B1708" s="152"/>
      <c r="C1708" s="152"/>
      <c r="D1708" s="152"/>
      <c r="E1708" s="152"/>
      <c r="F1708" s="62"/>
      <c r="G1708" s="62"/>
      <c r="I1708" s="152"/>
      <c r="K1708" s="152"/>
      <c r="L1708" s="152"/>
      <c r="M1708" s="152"/>
      <c r="N1708" s="152"/>
      <c r="O1708" s="63"/>
      <c r="P1708" s="152"/>
      <c r="Q1708" s="152"/>
      <c r="S1708" s="205"/>
      <c r="T1708" s="205"/>
      <c r="U1708" s="205"/>
      <c r="V1708" s="39"/>
      <c r="W1708" s="39"/>
      <c r="X1708" s="39"/>
      <c r="Y1708" s="39"/>
      <c r="AD1708" s="191"/>
      <c r="AE1708" s="191"/>
      <c r="AF1708" s="260"/>
      <c r="AG1708" s="191"/>
      <c r="AH1708" s="191"/>
      <c r="AI1708" s="260"/>
      <c r="AR1708" s="68"/>
      <c r="AS1708" s="68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5"/>
      <c r="BL1708" s="95"/>
      <c r="BM1708" s="95"/>
      <c r="BN1708" s="95"/>
      <c r="BO1708" s="95"/>
      <c r="BP1708" s="95"/>
      <c r="BQ1708" s="95"/>
      <c r="BR1708" s="95"/>
      <c r="BS1708" s="95"/>
      <c r="BT1708" s="95"/>
      <c r="BU1708" s="95"/>
      <c r="BV1708" s="95"/>
      <c r="BW1708" s="95"/>
      <c r="BX1708" s="95"/>
      <c r="BY1708" s="95"/>
      <c r="BZ1708" s="95"/>
      <c r="CD1708" s="95"/>
      <c r="CE1708" s="95"/>
      <c r="CF1708" s="95"/>
    </row>
    <row r="1709" spans="1:84" s="43" customFormat="1" x14ac:dyDescent="0.25">
      <c r="A1709" s="152"/>
      <c r="B1709" s="152"/>
      <c r="C1709" s="152"/>
      <c r="D1709" s="152"/>
      <c r="E1709" s="152"/>
      <c r="F1709" s="62"/>
      <c r="G1709" s="62"/>
      <c r="I1709" s="152"/>
      <c r="K1709" s="152"/>
      <c r="L1709" s="152"/>
      <c r="M1709" s="152"/>
      <c r="N1709" s="152"/>
      <c r="O1709" s="63"/>
      <c r="P1709" s="152"/>
      <c r="Q1709" s="152"/>
      <c r="S1709" s="205"/>
      <c r="T1709" s="205"/>
      <c r="U1709" s="205"/>
      <c r="V1709" s="39"/>
      <c r="W1709" s="39"/>
      <c r="X1709" s="39"/>
      <c r="Y1709" s="39"/>
      <c r="AD1709" s="191"/>
      <c r="AE1709" s="191"/>
      <c r="AF1709" s="260"/>
      <c r="AG1709" s="191"/>
      <c r="AH1709" s="191"/>
      <c r="AI1709" s="260"/>
      <c r="AR1709" s="68"/>
      <c r="AS1709" s="68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5"/>
      <c r="BL1709" s="95"/>
      <c r="BM1709" s="95"/>
      <c r="BN1709" s="95"/>
      <c r="BO1709" s="95"/>
      <c r="BP1709" s="95"/>
      <c r="BQ1709" s="95"/>
      <c r="BR1709" s="95"/>
      <c r="BS1709" s="95"/>
      <c r="BT1709" s="95"/>
      <c r="BU1709" s="95"/>
      <c r="BV1709" s="95"/>
      <c r="BW1709" s="95"/>
      <c r="BX1709" s="95"/>
      <c r="BY1709" s="95"/>
      <c r="BZ1709" s="95"/>
      <c r="CD1709" s="95"/>
      <c r="CE1709" s="95"/>
      <c r="CF1709" s="95"/>
    </row>
    <row r="1710" spans="1:84" s="43" customFormat="1" x14ac:dyDescent="0.25">
      <c r="A1710" s="152"/>
      <c r="B1710" s="152"/>
      <c r="C1710" s="152"/>
      <c r="D1710" s="152"/>
      <c r="E1710" s="152"/>
      <c r="F1710" s="62"/>
      <c r="G1710" s="62"/>
      <c r="I1710" s="152"/>
      <c r="K1710" s="152"/>
      <c r="L1710" s="152"/>
      <c r="M1710" s="152"/>
      <c r="N1710" s="152"/>
      <c r="O1710" s="63"/>
      <c r="P1710" s="152"/>
      <c r="Q1710" s="152"/>
      <c r="S1710" s="205"/>
      <c r="T1710" s="205"/>
      <c r="U1710" s="205"/>
      <c r="V1710" s="39"/>
      <c r="W1710" s="39"/>
      <c r="X1710" s="39"/>
      <c r="Y1710" s="39"/>
      <c r="AD1710" s="191"/>
      <c r="AE1710" s="191"/>
      <c r="AF1710" s="260"/>
      <c r="AG1710" s="191"/>
      <c r="AH1710" s="191"/>
      <c r="AI1710" s="260"/>
      <c r="AR1710" s="68"/>
      <c r="AS1710" s="68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5"/>
      <c r="BL1710" s="95"/>
      <c r="BM1710" s="95"/>
      <c r="BN1710" s="95"/>
      <c r="BO1710" s="95"/>
      <c r="BP1710" s="95"/>
      <c r="BQ1710" s="95"/>
      <c r="BR1710" s="95"/>
      <c r="BS1710" s="95"/>
      <c r="BT1710" s="95"/>
      <c r="BU1710" s="95"/>
      <c r="BV1710" s="95"/>
      <c r="BW1710" s="95"/>
      <c r="BX1710" s="95"/>
      <c r="BY1710" s="95"/>
      <c r="BZ1710" s="95"/>
      <c r="CD1710" s="95"/>
      <c r="CE1710" s="95"/>
      <c r="CF1710" s="95"/>
    </row>
    <row r="1711" spans="1:84" s="43" customFormat="1" x14ac:dyDescent="0.25">
      <c r="A1711" s="152"/>
      <c r="B1711" s="152"/>
      <c r="C1711" s="152"/>
      <c r="D1711" s="152"/>
      <c r="E1711" s="152"/>
      <c r="F1711" s="62"/>
      <c r="G1711" s="62"/>
      <c r="I1711" s="152"/>
      <c r="K1711" s="152"/>
      <c r="L1711" s="152"/>
      <c r="M1711" s="152"/>
      <c r="N1711" s="152"/>
      <c r="O1711" s="63"/>
      <c r="P1711" s="152"/>
      <c r="Q1711" s="152"/>
      <c r="S1711" s="205"/>
      <c r="T1711" s="205"/>
      <c r="U1711" s="205"/>
      <c r="V1711" s="39"/>
      <c r="W1711" s="39"/>
      <c r="X1711" s="39"/>
      <c r="Y1711" s="39"/>
      <c r="AD1711" s="191"/>
      <c r="AE1711" s="191"/>
      <c r="AF1711" s="260"/>
      <c r="AG1711" s="191"/>
      <c r="AH1711" s="191"/>
      <c r="AI1711" s="260"/>
      <c r="AR1711" s="68"/>
      <c r="AS1711" s="68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5"/>
      <c r="BL1711" s="95"/>
      <c r="BM1711" s="95"/>
      <c r="BN1711" s="95"/>
      <c r="BO1711" s="95"/>
      <c r="BP1711" s="95"/>
      <c r="BQ1711" s="95"/>
      <c r="BR1711" s="95"/>
      <c r="BS1711" s="95"/>
      <c r="BT1711" s="95"/>
      <c r="BU1711" s="95"/>
      <c r="BV1711" s="95"/>
      <c r="BW1711" s="95"/>
      <c r="BX1711" s="95"/>
      <c r="BY1711" s="95"/>
      <c r="BZ1711" s="95"/>
      <c r="CD1711" s="95"/>
      <c r="CE1711" s="95"/>
      <c r="CF1711" s="95"/>
    </row>
    <row r="1712" spans="1:84" s="43" customFormat="1" x14ac:dyDescent="0.25">
      <c r="A1712" s="152"/>
      <c r="B1712" s="152"/>
      <c r="C1712" s="152"/>
      <c r="D1712" s="152"/>
      <c r="E1712" s="152"/>
      <c r="F1712" s="62"/>
      <c r="G1712" s="62"/>
      <c r="I1712" s="152"/>
      <c r="K1712" s="152"/>
      <c r="L1712" s="152"/>
      <c r="M1712" s="152"/>
      <c r="N1712" s="152"/>
      <c r="O1712" s="63"/>
      <c r="P1712" s="152"/>
      <c r="Q1712" s="152"/>
      <c r="S1712" s="205"/>
      <c r="T1712" s="205"/>
      <c r="U1712" s="205"/>
      <c r="V1712" s="39"/>
      <c r="W1712" s="39"/>
      <c r="X1712" s="39"/>
      <c r="Y1712" s="39"/>
      <c r="AD1712" s="191"/>
      <c r="AE1712" s="191"/>
      <c r="AF1712" s="260"/>
      <c r="AG1712" s="191"/>
      <c r="AH1712" s="191"/>
      <c r="AI1712" s="260"/>
      <c r="AR1712" s="68"/>
      <c r="AS1712" s="68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5"/>
      <c r="BL1712" s="95"/>
      <c r="BM1712" s="95"/>
      <c r="BN1712" s="95"/>
      <c r="BO1712" s="95"/>
      <c r="BP1712" s="95"/>
      <c r="BQ1712" s="95"/>
      <c r="BR1712" s="95"/>
      <c r="BS1712" s="95"/>
      <c r="BT1712" s="95"/>
      <c r="BU1712" s="95"/>
      <c r="BV1712" s="95"/>
      <c r="BW1712" s="95"/>
      <c r="BX1712" s="95"/>
      <c r="BY1712" s="95"/>
      <c r="BZ1712" s="95"/>
      <c r="CD1712" s="95"/>
      <c r="CE1712" s="95"/>
      <c r="CF1712" s="95"/>
    </row>
    <row r="1713" spans="1:84" s="43" customFormat="1" x14ac:dyDescent="0.25">
      <c r="A1713" s="152"/>
      <c r="B1713" s="152"/>
      <c r="C1713" s="152"/>
      <c r="D1713" s="152"/>
      <c r="E1713" s="152"/>
      <c r="F1713" s="62"/>
      <c r="G1713" s="62"/>
      <c r="I1713" s="152"/>
      <c r="K1713" s="152"/>
      <c r="L1713" s="152"/>
      <c r="M1713" s="152"/>
      <c r="N1713" s="152"/>
      <c r="O1713" s="63"/>
      <c r="P1713" s="152"/>
      <c r="Q1713" s="152"/>
      <c r="S1713" s="205"/>
      <c r="T1713" s="205"/>
      <c r="U1713" s="205"/>
      <c r="V1713" s="39"/>
      <c r="W1713" s="39"/>
      <c r="X1713" s="39"/>
      <c r="Y1713" s="39"/>
      <c r="AD1713" s="191"/>
      <c r="AE1713" s="191"/>
      <c r="AF1713" s="260"/>
      <c r="AG1713" s="191"/>
      <c r="AH1713" s="191"/>
      <c r="AI1713" s="260"/>
      <c r="AR1713" s="68"/>
      <c r="AS1713" s="68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5"/>
      <c r="BL1713" s="95"/>
      <c r="BM1713" s="95"/>
      <c r="BN1713" s="95"/>
      <c r="BO1713" s="95"/>
      <c r="BP1713" s="95"/>
      <c r="BQ1713" s="95"/>
      <c r="BR1713" s="95"/>
      <c r="BS1713" s="95"/>
      <c r="BT1713" s="95"/>
      <c r="BU1713" s="95"/>
      <c r="BV1713" s="95"/>
      <c r="BW1713" s="95"/>
      <c r="BX1713" s="95"/>
      <c r="BY1713" s="95"/>
      <c r="BZ1713" s="95"/>
      <c r="CD1713" s="95"/>
      <c r="CE1713" s="95"/>
      <c r="CF1713" s="95"/>
    </row>
    <row r="1714" spans="1:84" s="43" customFormat="1" x14ac:dyDescent="0.25">
      <c r="A1714" s="152"/>
      <c r="B1714" s="152"/>
      <c r="C1714" s="152"/>
      <c r="D1714" s="152"/>
      <c r="E1714" s="152"/>
      <c r="F1714" s="62"/>
      <c r="G1714" s="62"/>
      <c r="I1714" s="152"/>
      <c r="K1714" s="152"/>
      <c r="L1714" s="152"/>
      <c r="M1714" s="152"/>
      <c r="N1714" s="152"/>
      <c r="O1714" s="63"/>
      <c r="P1714" s="152"/>
      <c r="Q1714" s="152"/>
      <c r="S1714" s="205"/>
      <c r="T1714" s="205"/>
      <c r="U1714" s="205"/>
      <c r="V1714" s="39"/>
      <c r="W1714" s="39"/>
      <c r="X1714" s="39"/>
      <c r="Y1714" s="39"/>
      <c r="AD1714" s="191"/>
      <c r="AE1714" s="191"/>
      <c r="AF1714" s="260"/>
      <c r="AG1714" s="191"/>
      <c r="AH1714" s="191"/>
      <c r="AI1714" s="260"/>
      <c r="AR1714" s="68"/>
      <c r="AS1714" s="68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5"/>
      <c r="BL1714" s="95"/>
      <c r="BM1714" s="95"/>
      <c r="BN1714" s="95"/>
      <c r="BO1714" s="95"/>
      <c r="BP1714" s="95"/>
      <c r="BQ1714" s="95"/>
      <c r="BR1714" s="95"/>
      <c r="BS1714" s="95"/>
      <c r="BT1714" s="95"/>
      <c r="BU1714" s="95"/>
      <c r="BV1714" s="95"/>
      <c r="BW1714" s="95"/>
      <c r="BX1714" s="95"/>
      <c r="BY1714" s="95"/>
      <c r="BZ1714" s="95"/>
      <c r="CD1714" s="95"/>
      <c r="CE1714" s="95"/>
      <c r="CF1714" s="95"/>
    </row>
    <row r="1715" spans="1:84" s="43" customFormat="1" x14ac:dyDescent="0.25">
      <c r="A1715" s="152"/>
      <c r="B1715" s="152"/>
      <c r="C1715" s="152"/>
      <c r="D1715" s="152"/>
      <c r="E1715" s="152"/>
      <c r="F1715" s="62"/>
      <c r="G1715" s="62"/>
      <c r="I1715" s="152"/>
      <c r="K1715" s="152"/>
      <c r="L1715" s="152"/>
      <c r="M1715" s="152"/>
      <c r="N1715" s="152"/>
      <c r="O1715" s="63"/>
      <c r="P1715" s="152"/>
      <c r="Q1715" s="152"/>
      <c r="S1715" s="205"/>
      <c r="T1715" s="205"/>
      <c r="U1715" s="205"/>
      <c r="V1715" s="39"/>
      <c r="W1715" s="39"/>
      <c r="X1715" s="39"/>
      <c r="Y1715" s="39"/>
      <c r="AD1715" s="191"/>
      <c r="AE1715" s="191"/>
      <c r="AF1715" s="260"/>
      <c r="AG1715" s="191"/>
      <c r="AH1715" s="191"/>
      <c r="AI1715" s="260"/>
      <c r="AR1715" s="68"/>
      <c r="AS1715" s="68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5"/>
      <c r="BL1715" s="95"/>
      <c r="BM1715" s="95"/>
      <c r="BN1715" s="95"/>
      <c r="BO1715" s="95"/>
      <c r="BP1715" s="95"/>
      <c r="BQ1715" s="95"/>
      <c r="BR1715" s="95"/>
      <c r="BS1715" s="95"/>
      <c r="BT1715" s="95"/>
      <c r="BU1715" s="95"/>
      <c r="BV1715" s="95"/>
      <c r="BW1715" s="95"/>
      <c r="BX1715" s="95"/>
      <c r="BY1715" s="95"/>
      <c r="BZ1715" s="95"/>
      <c r="CD1715" s="95"/>
      <c r="CE1715" s="95"/>
      <c r="CF1715" s="95"/>
    </row>
    <row r="1716" spans="1:84" s="43" customFormat="1" x14ac:dyDescent="0.25">
      <c r="A1716" s="152"/>
      <c r="B1716" s="152"/>
      <c r="C1716" s="152"/>
      <c r="D1716" s="152"/>
      <c r="E1716" s="152"/>
      <c r="F1716" s="62"/>
      <c r="G1716" s="62"/>
      <c r="I1716" s="152"/>
      <c r="K1716" s="152"/>
      <c r="L1716" s="152"/>
      <c r="M1716" s="152"/>
      <c r="N1716" s="152"/>
      <c r="O1716" s="63"/>
      <c r="P1716" s="152"/>
      <c r="Q1716" s="152"/>
      <c r="S1716" s="205"/>
      <c r="T1716" s="205"/>
      <c r="U1716" s="205"/>
      <c r="V1716" s="39"/>
      <c r="W1716" s="39"/>
      <c r="X1716" s="39"/>
      <c r="Y1716" s="39"/>
      <c r="AD1716" s="191"/>
      <c r="AE1716" s="191"/>
      <c r="AF1716" s="260"/>
      <c r="AG1716" s="191"/>
      <c r="AH1716" s="191"/>
      <c r="AI1716" s="260"/>
      <c r="AR1716" s="68"/>
      <c r="AS1716" s="68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5"/>
      <c r="BL1716" s="95"/>
      <c r="BM1716" s="95"/>
      <c r="BN1716" s="95"/>
      <c r="BO1716" s="95"/>
      <c r="BP1716" s="95"/>
      <c r="BQ1716" s="95"/>
      <c r="BR1716" s="95"/>
      <c r="BS1716" s="95"/>
      <c r="BT1716" s="95"/>
      <c r="BU1716" s="95"/>
      <c r="BV1716" s="95"/>
      <c r="BW1716" s="95"/>
      <c r="BX1716" s="95"/>
      <c r="BY1716" s="95"/>
      <c r="BZ1716" s="95"/>
      <c r="CD1716" s="95"/>
      <c r="CE1716" s="95"/>
      <c r="CF1716" s="95"/>
    </row>
    <row r="1717" spans="1:84" s="43" customFormat="1" x14ac:dyDescent="0.25">
      <c r="A1717" s="152"/>
      <c r="B1717" s="152"/>
      <c r="C1717" s="152"/>
      <c r="D1717" s="152"/>
      <c r="E1717" s="152"/>
      <c r="F1717" s="62"/>
      <c r="G1717" s="62"/>
      <c r="I1717" s="152"/>
      <c r="K1717" s="152"/>
      <c r="L1717" s="152"/>
      <c r="M1717" s="152"/>
      <c r="N1717" s="152"/>
      <c r="O1717" s="63"/>
      <c r="P1717" s="152"/>
      <c r="Q1717" s="152"/>
      <c r="S1717" s="205"/>
      <c r="T1717" s="205"/>
      <c r="U1717" s="205"/>
      <c r="V1717" s="39"/>
      <c r="W1717" s="39"/>
      <c r="X1717" s="39"/>
      <c r="Y1717" s="39"/>
      <c r="AD1717" s="191"/>
      <c r="AE1717" s="191"/>
      <c r="AF1717" s="260"/>
      <c r="AG1717" s="191"/>
      <c r="AH1717" s="191"/>
      <c r="AI1717" s="260"/>
      <c r="AR1717" s="68"/>
      <c r="AS1717" s="68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5"/>
      <c r="BL1717" s="95"/>
      <c r="BM1717" s="95"/>
      <c r="BN1717" s="95"/>
      <c r="BO1717" s="95"/>
      <c r="BP1717" s="95"/>
      <c r="BQ1717" s="95"/>
      <c r="BR1717" s="95"/>
      <c r="BS1717" s="95"/>
      <c r="BT1717" s="95"/>
      <c r="BU1717" s="95"/>
      <c r="BV1717" s="95"/>
      <c r="BW1717" s="95"/>
      <c r="BX1717" s="95"/>
      <c r="BY1717" s="95"/>
      <c r="BZ1717" s="95"/>
      <c r="CD1717" s="95"/>
      <c r="CE1717" s="95"/>
      <c r="CF1717" s="95"/>
    </row>
    <row r="1718" spans="1:84" s="43" customFormat="1" x14ac:dyDescent="0.25">
      <c r="A1718" s="152"/>
      <c r="B1718" s="152"/>
      <c r="C1718" s="152"/>
      <c r="D1718" s="152"/>
      <c r="E1718" s="152"/>
      <c r="F1718" s="62"/>
      <c r="G1718" s="62"/>
      <c r="I1718" s="152"/>
      <c r="K1718" s="152"/>
      <c r="L1718" s="152"/>
      <c r="M1718" s="152"/>
      <c r="N1718" s="152"/>
      <c r="O1718" s="63"/>
      <c r="P1718" s="152"/>
      <c r="Q1718" s="152"/>
      <c r="S1718" s="205"/>
      <c r="T1718" s="205"/>
      <c r="U1718" s="205"/>
      <c r="V1718" s="39"/>
      <c r="W1718" s="39"/>
      <c r="X1718" s="39"/>
      <c r="Y1718" s="39"/>
      <c r="AD1718" s="191"/>
      <c r="AE1718" s="191"/>
      <c r="AF1718" s="260"/>
      <c r="AG1718" s="191"/>
      <c r="AH1718" s="191"/>
      <c r="AI1718" s="260"/>
      <c r="AR1718" s="68"/>
      <c r="AS1718" s="68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5"/>
      <c r="BL1718" s="95"/>
      <c r="BM1718" s="95"/>
      <c r="BN1718" s="95"/>
      <c r="BO1718" s="95"/>
      <c r="BP1718" s="95"/>
      <c r="BQ1718" s="95"/>
      <c r="BR1718" s="95"/>
      <c r="BS1718" s="95"/>
      <c r="BT1718" s="95"/>
      <c r="BU1718" s="95"/>
      <c r="BV1718" s="95"/>
      <c r="BW1718" s="95"/>
      <c r="BX1718" s="95"/>
      <c r="BY1718" s="95"/>
      <c r="BZ1718" s="95"/>
      <c r="CD1718" s="95"/>
      <c r="CE1718" s="95"/>
      <c r="CF1718" s="95"/>
    </row>
    <row r="1719" spans="1:84" s="43" customFormat="1" x14ac:dyDescent="0.25">
      <c r="A1719" s="152"/>
      <c r="B1719" s="152"/>
      <c r="C1719" s="152"/>
      <c r="D1719" s="152"/>
      <c r="E1719" s="152"/>
      <c r="F1719" s="62"/>
      <c r="G1719" s="62"/>
      <c r="I1719" s="152"/>
      <c r="K1719" s="152"/>
      <c r="L1719" s="152"/>
      <c r="M1719" s="152"/>
      <c r="N1719" s="152"/>
      <c r="O1719" s="63"/>
      <c r="P1719" s="152"/>
      <c r="Q1719" s="152"/>
      <c r="S1719" s="205"/>
      <c r="T1719" s="205"/>
      <c r="U1719" s="205"/>
      <c r="V1719" s="39"/>
      <c r="W1719" s="39"/>
      <c r="X1719" s="39"/>
      <c r="Y1719" s="39"/>
      <c r="AD1719" s="191"/>
      <c r="AE1719" s="191"/>
      <c r="AF1719" s="260"/>
      <c r="AG1719" s="191"/>
      <c r="AH1719" s="191"/>
      <c r="AI1719" s="260"/>
      <c r="AR1719" s="68"/>
      <c r="AS1719" s="68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5"/>
      <c r="BL1719" s="95"/>
      <c r="BM1719" s="95"/>
      <c r="BN1719" s="95"/>
      <c r="BO1719" s="95"/>
      <c r="BP1719" s="95"/>
      <c r="BQ1719" s="95"/>
      <c r="BR1719" s="95"/>
      <c r="BS1719" s="95"/>
      <c r="BT1719" s="95"/>
      <c r="BU1719" s="95"/>
      <c r="BV1719" s="95"/>
      <c r="BW1719" s="95"/>
      <c r="BX1719" s="95"/>
      <c r="BY1719" s="95"/>
      <c r="BZ1719" s="95"/>
      <c r="CD1719" s="95"/>
      <c r="CE1719" s="95"/>
      <c r="CF1719" s="95"/>
    </row>
    <row r="1720" spans="1:84" s="43" customFormat="1" x14ac:dyDescent="0.25">
      <c r="A1720" s="152"/>
      <c r="B1720" s="152"/>
      <c r="C1720" s="152"/>
      <c r="D1720" s="152"/>
      <c r="E1720" s="152"/>
      <c r="F1720" s="62"/>
      <c r="G1720" s="62"/>
      <c r="I1720" s="152"/>
      <c r="K1720" s="152"/>
      <c r="L1720" s="152"/>
      <c r="M1720" s="152"/>
      <c r="N1720" s="152"/>
      <c r="O1720" s="63"/>
      <c r="P1720" s="152"/>
      <c r="Q1720" s="152"/>
      <c r="S1720" s="205"/>
      <c r="T1720" s="205"/>
      <c r="U1720" s="205"/>
      <c r="V1720" s="39"/>
      <c r="W1720" s="39"/>
      <c r="X1720" s="39"/>
      <c r="Y1720" s="39"/>
      <c r="AD1720" s="191"/>
      <c r="AE1720" s="191"/>
      <c r="AF1720" s="260"/>
      <c r="AG1720" s="191"/>
      <c r="AH1720" s="191"/>
      <c r="AI1720" s="260"/>
      <c r="AR1720" s="68"/>
      <c r="AS1720" s="68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5"/>
      <c r="BL1720" s="95"/>
      <c r="BM1720" s="95"/>
      <c r="BN1720" s="95"/>
      <c r="BO1720" s="95"/>
      <c r="BP1720" s="95"/>
      <c r="BQ1720" s="95"/>
      <c r="BR1720" s="95"/>
      <c r="BS1720" s="95"/>
      <c r="BT1720" s="95"/>
      <c r="BU1720" s="95"/>
      <c r="BV1720" s="95"/>
      <c r="BW1720" s="95"/>
      <c r="BX1720" s="95"/>
      <c r="BY1720" s="95"/>
      <c r="BZ1720" s="95"/>
      <c r="CD1720" s="95"/>
      <c r="CE1720" s="95"/>
      <c r="CF1720" s="95"/>
    </row>
    <row r="1721" spans="1:84" s="43" customFormat="1" x14ac:dyDescent="0.25">
      <c r="A1721" s="152"/>
      <c r="B1721" s="152"/>
      <c r="C1721" s="152"/>
      <c r="D1721" s="152"/>
      <c r="E1721" s="152"/>
      <c r="F1721" s="62"/>
      <c r="G1721" s="62"/>
      <c r="I1721" s="152"/>
      <c r="K1721" s="152"/>
      <c r="L1721" s="152"/>
      <c r="M1721" s="152"/>
      <c r="N1721" s="152"/>
      <c r="O1721" s="63"/>
      <c r="P1721" s="152"/>
      <c r="Q1721" s="152"/>
      <c r="S1721" s="205"/>
      <c r="T1721" s="205"/>
      <c r="U1721" s="205"/>
      <c r="V1721" s="39"/>
      <c r="W1721" s="39"/>
      <c r="X1721" s="39"/>
      <c r="Y1721" s="39"/>
      <c r="AD1721" s="191"/>
      <c r="AE1721" s="191"/>
      <c r="AF1721" s="260"/>
      <c r="AG1721" s="191"/>
      <c r="AH1721" s="191"/>
      <c r="AI1721" s="260"/>
      <c r="AR1721" s="68"/>
      <c r="AS1721" s="68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5"/>
      <c r="BL1721" s="95"/>
      <c r="BM1721" s="95"/>
      <c r="BN1721" s="95"/>
      <c r="BO1721" s="95"/>
      <c r="BP1721" s="95"/>
      <c r="BQ1721" s="95"/>
      <c r="BR1721" s="95"/>
      <c r="BS1721" s="95"/>
      <c r="BT1721" s="95"/>
      <c r="BU1721" s="95"/>
      <c r="BV1721" s="95"/>
      <c r="BW1721" s="95"/>
      <c r="BX1721" s="95"/>
      <c r="BY1721" s="95"/>
      <c r="BZ1721" s="95"/>
      <c r="CD1721" s="95"/>
      <c r="CE1721" s="95"/>
      <c r="CF1721" s="95"/>
    </row>
    <row r="1722" spans="1:84" s="43" customFormat="1" x14ac:dyDescent="0.25">
      <c r="A1722" s="152"/>
      <c r="B1722" s="152"/>
      <c r="C1722" s="152"/>
      <c r="D1722" s="152"/>
      <c r="E1722" s="152"/>
      <c r="F1722" s="62"/>
      <c r="G1722" s="62"/>
      <c r="I1722" s="152"/>
      <c r="K1722" s="152"/>
      <c r="L1722" s="152"/>
      <c r="M1722" s="152"/>
      <c r="N1722" s="152"/>
      <c r="O1722" s="63"/>
      <c r="P1722" s="152"/>
      <c r="Q1722" s="152"/>
      <c r="S1722" s="205"/>
      <c r="T1722" s="205"/>
      <c r="U1722" s="205"/>
      <c r="V1722" s="39"/>
      <c r="W1722" s="39"/>
      <c r="X1722" s="39"/>
      <c r="Y1722" s="39"/>
      <c r="AD1722" s="191"/>
      <c r="AE1722" s="191"/>
      <c r="AF1722" s="260"/>
      <c r="AG1722" s="191"/>
      <c r="AH1722" s="191"/>
      <c r="AI1722" s="260"/>
      <c r="AR1722" s="68"/>
      <c r="AS1722" s="68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5"/>
      <c r="BL1722" s="95"/>
      <c r="BM1722" s="95"/>
      <c r="BN1722" s="95"/>
      <c r="BO1722" s="95"/>
      <c r="BP1722" s="95"/>
      <c r="BQ1722" s="95"/>
      <c r="BR1722" s="95"/>
      <c r="BS1722" s="95"/>
      <c r="BT1722" s="95"/>
      <c r="BU1722" s="95"/>
      <c r="BV1722" s="95"/>
      <c r="BW1722" s="95"/>
      <c r="BX1722" s="95"/>
      <c r="BY1722" s="95"/>
      <c r="BZ1722" s="95"/>
      <c r="CD1722" s="95"/>
      <c r="CE1722" s="95"/>
      <c r="CF1722" s="95"/>
    </row>
    <row r="1723" spans="1:84" s="43" customFormat="1" x14ac:dyDescent="0.25">
      <c r="A1723" s="152"/>
      <c r="B1723" s="152"/>
      <c r="C1723" s="152"/>
      <c r="D1723" s="152"/>
      <c r="E1723" s="152"/>
      <c r="F1723" s="62"/>
      <c r="G1723" s="62"/>
      <c r="I1723" s="152"/>
      <c r="K1723" s="152"/>
      <c r="L1723" s="152"/>
      <c r="M1723" s="152"/>
      <c r="N1723" s="152"/>
      <c r="O1723" s="63"/>
      <c r="P1723" s="152"/>
      <c r="Q1723" s="152"/>
      <c r="S1723" s="205"/>
      <c r="T1723" s="205"/>
      <c r="U1723" s="205"/>
      <c r="V1723" s="39"/>
      <c r="W1723" s="39"/>
      <c r="X1723" s="39"/>
      <c r="Y1723" s="39"/>
      <c r="AD1723" s="191"/>
      <c r="AE1723" s="191"/>
      <c r="AF1723" s="260"/>
      <c r="AG1723" s="191"/>
      <c r="AH1723" s="191"/>
      <c r="AI1723" s="260"/>
      <c r="AR1723" s="68"/>
      <c r="AS1723" s="68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5"/>
      <c r="BL1723" s="95"/>
      <c r="BM1723" s="95"/>
      <c r="BN1723" s="95"/>
      <c r="BO1723" s="95"/>
      <c r="BP1723" s="95"/>
      <c r="BQ1723" s="95"/>
      <c r="BR1723" s="95"/>
      <c r="BS1723" s="95"/>
      <c r="BT1723" s="95"/>
      <c r="BU1723" s="95"/>
      <c r="BV1723" s="95"/>
      <c r="BW1723" s="95"/>
      <c r="BX1723" s="95"/>
      <c r="BY1723" s="95"/>
      <c r="BZ1723" s="95"/>
      <c r="CD1723" s="95"/>
      <c r="CE1723" s="95"/>
      <c r="CF1723" s="95"/>
    </row>
    <row r="1724" spans="1:84" s="43" customFormat="1" x14ac:dyDescent="0.25">
      <c r="A1724" s="152"/>
      <c r="B1724" s="152"/>
      <c r="C1724" s="152"/>
      <c r="D1724" s="152"/>
      <c r="E1724" s="152"/>
      <c r="F1724" s="62"/>
      <c r="G1724" s="62"/>
      <c r="I1724" s="152"/>
      <c r="K1724" s="152"/>
      <c r="L1724" s="152"/>
      <c r="M1724" s="152"/>
      <c r="N1724" s="152"/>
      <c r="O1724" s="63"/>
      <c r="P1724" s="152"/>
      <c r="Q1724" s="152"/>
      <c r="S1724" s="205"/>
      <c r="T1724" s="205"/>
      <c r="U1724" s="205"/>
      <c r="V1724" s="39"/>
      <c r="W1724" s="39"/>
      <c r="X1724" s="39"/>
      <c r="Y1724" s="39"/>
      <c r="AD1724" s="191"/>
      <c r="AE1724" s="191"/>
      <c r="AF1724" s="260"/>
      <c r="AG1724" s="191"/>
      <c r="AH1724" s="191"/>
      <c r="AI1724" s="260"/>
      <c r="AR1724" s="68"/>
      <c r="AS1724" s="68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5"/>
      <c r="BL1724" s="95"/>
      <c r="BM1724" s="95"/>
      <c r="BN1724" s="95"/>
      <c r="BO1724" s="95"/>
      <c r="BP1724" s="95"/>
      <c r="BQ1724" s="95"/>
      <c r="BR1724" s="95"/>
      <c r="BS1724" s="95"/>
      <c r="BT1724" s="95"/>
      <c r="BU1724" s="95"/>
      <c r="BV1724" s="95"/>
      <c r="BW1724" s="95"/>
      <c r="BX1724" s="95"/>
      <c r="BY1724" s="95"/>
      <c r="BZ1724" s="95"/>
      <c r="CD1724" s="95"/>
      <c r="CE1724" s="95"/>
      <c r="CF1724" s="95"/>
    </row>
    <row r="1725" spans="1:84" s="43" customFormat="1" x14ac:dyDescent="0.25">
      <c r="A1725" s="152"/>
      <c r="B1725" s="152"/>
      <c r="C1725" s="152"/>
      <c r="D1725" s="152"/>
      <c r="E1725" s="152"/>
      <c r="F1725" s="62"/>
      <c r="G1725" s="62"/>
      <c r="I1725" s="152"/>
      <c r="K1725" s="152"/>
      <c r="L1725" s="152"/>
      <c r="M1725" s="152"/>
      <c r="N1725" s="152"/>
      <c r="O1725" s="63"/>
      <c r="P1725" s="152"/>
      <c r="Q1725" s="152"/>
      <c r="S1725" s="205"/>
      <c r="T1725" s="205"/>
      <c r="U1725" s="205"/>
      <c r="V1725" s="39"/>
      <c r="W1725" s="39"/>
      <c r="X1725" s="39"/>
      <c r="Y1725" s="39"/>
      <c r="AD1725" s="191"/>
      <c r="AE1725" s="191"/>
      <c r="AF1725" s="260"/>
      <c r="AG1725" s="191"/>
      <c r="AH1725" s="191"/>
      <c r="AI1725" s="260"/>
      <c r="AR1725" s="68"/>
      <c r="AS1725" s="68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5"/>
      <c r="BL1725" s="95"/>
      <c r="BM1725" s="95"/>
      <c r="BN1725" s="95"/>
      <c r="BO1725" s="95"/>
      <c r="BP1725" s="95"/>
      <c r="BQ1725" s="95"/>
      <c r="BR1725" s="95"/>
      <c r="BS1725" s="95"/>
      <c r="BT1725" s="95"/>
      <c r="BU1725" s="95"/>
      <c r="BV1725" s="95"/>
      <c r="BW1725" s="95"/>
      <c r="BX1725" s="95"/>
      <c r="BY1725" s="95"/>
      <c r="BZ1725" s="95"/>
      <c r="CD1725" s="95"/>
      <c r="CE1725" s="95"/>
      <c r="CF1725" s="95"/>
    </row>
    <row r="1726" spans="1:84" s="43" customFormat="1" x14ac:dyDescent="0.25">
      <c r="A1726" s="152"/>
      <c r="B1726" s="152"/>
      <c r="C1726" s="152"/>
      <c r="D1726" s="152"/>
      <c r="E1726" s="152"/>
      <c r="F1726" s="62"/>
      <c r="G1726" s="62"/>
      <c r="I1726" s="152"/>
      <c r="K1726" s="152"/>
      <c r="L1726" s="152"/>
      <c r="M1726" s="152"/>
      <c r="N1726" s="152"/>
      <c r="O1726" s="63"/>
      <c r="P1726" s="152"/>
      <c r="Q1726" s="152"/>
      <c r="S1726" s="205"/>
      <c r="T1726" s="205"/>
      <c r="U1726" s="205"/>
      <c r="V1726" s="39"/>
      <c r="W1726" s="39"/>
      <c r="X1726" s="39"/>
      <c r="Y1726" s="39"/>
      <c r="AD1726" s="191"/>
      <c r="AE1726" s="191"/>
      <c r="AF1726" s="260"/>
      <c r="AG1726" s="191"/>
      <c r="AH1726" s="191"/>
      <c r="AI1726" s="260"/>
      <c r="AR1726" s="68"/>
      <c r="AS1726" s="68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5"/>
      <c r="BL1726" s="95"/>
      <c r="BM1726" s="95"/>
      <c r="BN1726" s="95"/>
      <c r="BO1726" s="95"/>
      <c r="BP1726" s="95"/>
      <c r="BQ1726" s="95"/>
      <c r="BR1726" s="95"/>
      <c r="BS1726" s="95"/>
      <c r="BT1726" s="95"/>
      <c r="BU1726" s="95"/>
      <c r="BV1726" s="95"/>
      <c r="BW1726" s="95"/>
      <c r="BX1726" s="95"/>
      <c r="BY1726" s="95"/>
      <c r="BZ1726" s="95"/>
      <c r="CD1726" s="95"/>
      <c r="CE1726" s="95"/>
      <c r="CF1726" s="95"/>
    </row>
    <row r="1727" spans="1:84" s="43" customFormat="1" x14ac:dyDescent="0.25">
      <c r="A1727" s="152"/>
      <c r="B1727" s="152"/>
      <c r="C1727" s="152"/>
      <c r="D1727" s="152"/>
      <c r="E1727" s="152"/>
      <c r="F1727" s="62"/>
      <c r="G1727" s="62"/>
      <c r="I1727" s="152"/>
      <c r="K1727" s="152"/>
      <c r="L1727" s="152"/>
      <c r="M1727" s="152"/>
      <c r="N1727" s="152"/>
      <c r="O1727" s="63"/>
      <c r="P1727" s="152"/>
      <c r="Q1727" s="152"/>
      <c r="S1727" s="205"/>
      <c r="T1727" s="205"/>
      <c r="U1727" s="205"/>
      <c r="V1727" s="39"/>
      <c r="W1727" s="39"/>
      <c r="X1727" s="39"/>
      <c r="Y1727" s="39"/>
      <c r="AD1727" s="191"/>
      <c r="AE1727" s="191"/>
      <c r="AF1727" s="260"/>
      <c r="AG1727" s="191"/>
      <c r="AH1727" s="191"/>
      <c r="AI1727" s="260"/>
      <c r="AR1727" s="68"/>
      <c r="AS1727" s="68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5"/>
      <c r="BL1727" s="95"/>
      <c r="BM1727" s="95"/>
      <c r="BN1727" s="95"/>
      <c r="BO1727" s="95"/>
      <c r="BP1727" s="95"/>
      <c r="BQ1727" s="95"/>
      <c r="BR1727" s="95"/>
      <c r="BS1727" s="95"/>
      <c r="BT1727" s="95"/>
      <c r="BU1727" s="95"/>
      <c r="BV1727" s="95"/>
      <c r="BW1727" s="95"/>
      <c r="BX1727" s="95"/>
      <c r="BY1727" s="95"/>
      <c r="BZ1727" s="95"/>
      <c r="CD1727" s="95"/>
      <c r="CE1727" s="95"/>
      <c r="CF1727" s="95"/>
    </row>
    <row r="1728" spans="1:84" s="43" customFormat="1" x14ac:dyDescent="0.25">
      <c r="A1728" s="152"/>
      <c r="B1728" s="152"/>
      <c r="C1728" s="152"/>
      <c r="D1728" s="152"/>
      <c r="E1728" s="152"/>
      <c r="F1728" s="62"/>
      <c r="G1728" s="62"/>
      <c r="I1728" s="152"/>
      <c r="K1728" s="152"/>
      <c r="L1728" s="152"/>
      <c r="M1728" s="152"/>
      <c r="N1728" s="152"/>
      <c r="O1728" s="63"/>
      <c r="P1728" s="152"/>
      <c r="Q1728" s="152"/>
      <c r="S1728" s="205"/>
      <c r="T1728" s="205"/>
      <c r="U1728" s="205"/>
      <c r="V1728" s="39"/>
      <c r="W1728" s="39"/>
      <c r="X1728" s="39"/>
      <c r="Y1728" s="39"/>
      <c r="AD1728" s="191"/>
      <c r="AE1728" s="191"/>
      <c r="AF1728" s="260"/>
      <c r="AG1728" s="191"/>
      <c r="AH1728" s="191"/>
      <c r="AI1728" s="260"/>
      <c r="AR1728" s="68"/>
      <c r="AS1728" s="68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5"/>
      <c r="BL1728" s="95"/>
      <c r="BM1728" s="95"/>
      <c r="BN1728" s="95"/>
      <c r="BO1728" s="95"/>
      <c r="BP1728" s="95"/>
      <c r="BQ1728" s="95"/>
      <c r="BR1728" s="95"/>
      <c r="BS1728" s="95"/>
      <c r="BT1728" s="95"/>
      <c r="BU1728" s="95"/>
      <c r="BV1728" s="95"/>
      <c r="BW1728" s="95"/>
      <c r="BX1728" s="95"/>
      <c r="BY1728" s="95"/>
      <c r="BZ1728" s="95"/>
      <c r="CD1728" s="95"/>
      <c r="CE1728" s="95"/>
      <c r="CF1728" s="95"/>
    </row>
    <row r="1729" spans="1:84" s="43" customFormat="1" x14ac:dyDescent="0.25">
      <c r="A1729" s="152"/>
      <c r="B1729" s="152"/>
      <c r="C1729" s="152"/>
      <c r="D1729" s="152"/>
      <c r="E1729" s="152"/>
      <c r="F1729" s="62"/>
      <c r="G1729" s="62"/>
      <c r="I1729" s="152"/>
      <c r="K1729" s="152"/>
      <c r="L1729" s="152"/>
      <c r="M1729" s="152"/>
      <c r="N1729" s="152"/>
      <c r="O1729" s="63"/>
      <c r="P1729" s="152"/>
      <c r="Q1729" s="152"/>
      <c r="S1729" s="205"/>
      <c r="T1729" s="205"/>
      <c r="U1729" s="205"/>
      <c r="V1729" s="39"/>
      <c r="W1729" s="39"/>
      <c r="X1729" s="39"/>
      <c r="Y1729" s="39"/>
      <c r="AD1729" s="191"/>
      <c r="AE1729" s="191"/>
      <c r="AF1729" s="260"/>
      <c r="AG1729" s="191"/>
      <c r="AH1729" s="191"/>
      <c r="AI1729" s="260"/>
      <c r="AR1729" s="68"/>
      <c r="AS1729" s="68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5"/>
      <c r="BL1729" s="95"/>
      <c r="BM1729" s="95"/>
      <c r="BN1729" s="95"/>
      <c r="BO1729" s="95"/>
      <c r="BP1729" s="95"/>
      <c r="BQ1729" s="95"/>
      <c r="BR1729" s="95"/>
      <c r="BS1729" s="95"/>
      <c r="BT1729" s="95"/>
      <c r="BU1729" s="95"/>
      <c r="BV1729" s="95"/>
      <c r="BW1729" s="95"/>
      <c r="BX1729" s="95"/>
      <c r="BY1729" s="95"/>
      <c r="BZ1729" s="95"/>
      <c r="CD1729" s="95"/>
      <c r="CE1729" s="95"/>
      <c r="CF1729" s="95"/>
    </row>
    <row r="1730" spans="1:84" s="43" customFormat="1" x14ac:dyDescent="0.25">
      <c r="A1730" s="152"/>
      <c r="B1730" s="152"/>
      <c r="C1730" s="152"/>
      <c r="D1730" s="152"/>
      <c r="E1730" s="152"/>
      <c r="F1730" s="62"/>
      <c r="G1730" s="62"/>
      <c r="I1730" s="152"/>
      <c r="K1730" s="152"/>
      <c r="L1730" s="152"/>
      <c r="M1730" s="152"/>
      <c r="N1730" s="152"/>
      <c r="O1730" s="63"/>
      <c r="P1730" s="152"/>
      <c r="Q1730" s="152"/>
      <c r="S1730" s="205"/>
      <c r="T1730" s="205"/>
      <c r="U1730" s="205"/>
      <c r="V1730" s="39"/>
      <c r="W1730" s="39"/>
      <c r="X1730" s="39"/>
      <c r="Y1730" s="39"/>
      <c r="AD1730" s="191"/>
      <c r="AE1730" s="191"/>
      <c r="AF1730" s="260"/>
      <c r="AG1730" s="191"/>
      <c r="AH1730" s="191"/>
      <c r="AI1730" s="260"/>
      <c r="AR1730" s="68"/>
      <c r="AS1730" s="68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5"/>
      <c r="BL1730" s="95"/>
      <c r="BM1730" s="95"/>
      <c r="BN1730" s="95"/>
      <c r="BO1730" s="95"/>
      <c r="BP1730" s="95"/>
      <c r="BQ1730" s="95"/>
      <c r="BR1730" s="95"/>
      <c r="BS1730" s="95"/>
      <c r="BT1730" s="95"/>
      <c r="BU1730" s="95"/>
      <c r="BV1730" s="95"/>
      <c r="BW1730" s="95"/>
      <c r="BX1730" s="95"/>
      <c r="BY1730" s="95"/>
      <c r="BZ1730" s="95"/>
      <c r="CD1730" s="95"/>
      <c r="CE1730" s="95"/>
      <c r="CF1730" s="95"/>
    </row>
    <row r="1731" spans="1:84" s="43" customFormat="1" x14ac:dyDescent="0.25">
      <c r="A1731" s="152"/>
      <c r="B1731" s="152"/>
      <c r="C1731" s="152"/>
      <c r="D1731" s="152"/>
      <c r="E1731" s="152"/>
      <c r="F1731" s="62"/>
      <c r="G1731" s="62"/>
      <c r="I1731" s="152"/>
      <c r="K1731" s="152"/>
      <c r="L1731" s="152"/>
      <c r="M1731" s="152"/>
      <c r="N1731" s="152"/>
      <c r="O1731" s="63"/>
      <c r="P1731" s="152"/>
      <c r="Q1731" s="152"/>
      <c r="S1731" s="205"/>
      <c r="T1731" s="205"/>
      <c r="U1731" s="205"/>
      <c r="V1731" s="39"/>
      <c r="W1731" s="39"/>
      <c r="X1731" s="39"/>
      <c r="Y1731" s="39"/>
      <c r="AD1731" s="191"/>
      <c r="AE1731" s="191"/>
      <c r="AF1731" s="260"/>
      <c r="AG1731" s="191"/>
      <c r="AH1731" s="191"/>
      <c r="AI1731" s="260"/>
      <c r="AR1731" s="68"/>
      <c r="AS1731" s="68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5"/>
      <c r="BL1731" s="95"/>
      <c r="BM1731" s="95"/>
      <c r="BN1731" s="95"/>
      <c r="BO1731" s="95"/>
      <c r="BP1731" s="95"/>
      <c r="BQ1731" s="95"/>
      <c r="BR1731" s="95"/>
      <c r="BS1731" s="95"/>
      <c r="BT1731" s="95"/>
      <c r="BU1731" s="95"/>
      <c r="BV1731" s="95"/>
      <c r="BW1731" s="95"/>
      <c r="BX1731" s="95"/>
      <c r="BY1731" s="95"/>
      <c r="BZ1731" s="95"/>
      <c r="CD1731" s="95"/>
      <c r="CE1731" s="95"/>
      <c r="CF1731" s="95"/>
    </row>
    <row r="1732" spans="1:84" s="43" customFormat="1" x14ac:dyDescent="0.25">
      <c r="A1732" s="152"/>
      <c r="B1732" s="152"/>
      <c r="C1732" s="152"/>
      <c r="D1732" s="152"/>
      <c r="E1732" s="152"/>
      <c r="F1732" s="62"/>
      <c r="G1732" s="62"/>
      <c r="I1732" s="152"/>
      <c r="K1732" s="152"/>
      <c r="L1732" s="152"/>
      <c r="M1732" s="152"/>
      <c r="N1732" s="152"/>
      <c r="O1732" s="63"/>
      <c r="P1732" s="152"/>
      <c r="Q1732" s="152"/>
      <c r="S1732" s="205"/>
      <c r="T1732" s="205"/>
      <c r="U1732" s="205"/>
      <c r="V1732" s="39"/>
      <c r="W1732" s="39"/>
      <c r="X1732" s="39"/>
      <c r="Y1732" s="39"/>
      <c r="AD1732" s="191"/>
      <c r="AE1732" s="191"/>
      <c r="AF1732" s="260"/>
      <c r="AG1732" s="191"/>
      <c r="AH1732" s="191"/>
      <c r="AI1732" s="260"/>
      <c r="AR1732" s="68"/>
      <c r="AS1732" s="68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5"/>
      <c r="BL1732" s="95"/>
      <c r="BM1732" s="95"/>
      <c r="BN1732" s="95"/>
      <c r="BO1732" s="95"/>
      <c r="BP1732" s="95"/>
      <c r="BQ1732" s="95"/>
      <c r="BR1732" s="95"/>
      <c r="BS1732" s="95"/>
      <c r="BT1732" s="95"/>
      <c r="BU1732" s="95"/>
      <c r="BV1732" s="95"/>
      <c r="BW1732" s="95"/>
      <c r="BX1732" s="95"/>
      <c r="BY1732" s="95"/>
      <c r="BZ1732" s="95"/>
      <c r="CD1732" s="95"/>
      <c r="CE1732" s="95"/>
      <c r="CF1732" s="95"/>
    </row>
    <row r="1733" spans="1:84" s="43" customFormat="1" x14ac:dyDescent="0.25">
      <c r="A1733" s="152"/>
      <c r="B1733" s="152"/>
      <c r="C1733" s="152"/>
      <c r="D1733" s="152"/>
      <c r="E1733" s="152"/>
      <c r="F1733" s="62"/>
      <c r="G1733" s="62"/>
      <c r="I1733" s="152"/>
      <c r="K1733" s="152"/>
      <c r="L1733" s="152"/>
      <c r="M1733" s="152"/>
      <c r="N1733" s="152"/>
      <c r="O1733" s="63"/>
      <c r="P1733" s="152"/>
      <c r="Q1733" s="152"/>
      <c r="S1733" s="205"/>
      <c r="T1733" s="205"/>
      <c r="U1733" s="205"/>
      <c r="V1733" s="39"/>
      <c r="W1733" s="39"/>
      <c r="X1733" s="39"/>
      <c r="Y1733" s="39"/>
      <c r="AD1733" s="191"/>
      <c r="AE1733" s="191"/>
      <c r="AF1733" s="260"/>
      <c r="AG1733" s="191"/>
      <c r="AH1733" s="191"/>
      <c r="AI1733" s="260"/>
      <c r="AR1733" s="68"/>
      <c r="AS1733" s="68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5"/>
      <c r="BL1733" s="95"/>
      <c r="BM1733" s="95"/>
      <c r="BN1733" s="95"/>
      <c r="BO1733" s="95"/>
      <c r="BP1733" s="95"/>
      <c r="BQ1733" s="95"/>
      <c r="BR1733" s="95"/>
      <c r="BS1733" s="95"/>
      <c r="BT1733" s="95"/>
      <c r="BU1733" s="95"/>
      <c r="BV1733" s="95"/>
      <c r="BW1733" s="95"/>
      <c r="BX1733" s="95"/>
      <c r="BY1733" s="95"/>
      <c r="BZ1733" s="95"/>
      <c r="CD1733" s="95"/>
      <c r="CE1733" s="95"/>
      <c r="CF1733" s="95"/>
    </row>
    <row r="1734" spans="1:84" s="43" customFormat="1" x14ac:dyDescent="0.25">
      <c r="A1734" s="152"/>
      <c r="B1734" s="152"/>
      <c r="C1734" s="152"/>
      <c r="D1734" s="152"/>
      <c r="E1734" s="152"/>
      <c r="F1734" s="62"/>
      <c r="G1734" s="62"/>
      <c r="I1734" s="152"/>
      <c r="K1734" s="152"/>
      <c r="L1734" s="152"/>
      <c r="M1734" s="152"/>
      <c r="N1734" s="152"/>
      <c r="O1734" s="63"/>
      <c r="P1734" s="152"/>
      <c r="Q1734" s="152"/>
      <c r="S1734" s="205"/>
      <c r="T1734" s="205"/>
      <c r="U1734" s="205"/>
      <c r="V1734" s="39"/>
      <c r="W1734" s="39"/>
      <c r="X1734" s="39"/>
      <c r="Y1734" s="39"/>
      <c r="AD1734" s="191"/>
      <c r="AE1734" s="191"/>
      <c r="AF1734" s="260"/>
      <c r="AG1734" s="191"/>
      <c r="AH1734" s="191"/>
      <c r="AI1734" s="260"/>
      <c r="AR1734" s="68"/>
      <c r="AS1734" s="68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5"/>
      <c r="BL1734" s="95"/>
      <c r="BM1734" s="95"/>
      <c r="BN1734" s="95"/>
      <c r="BO1734" s="95"/>
      <c r="BP1734" s="95"/>
      <c r="BQ1734" s="95"/>
      <c r="BR1734" s="95"/>
      <c r="BS1734" s="95"/>
      <c r="BT1734" s="95"/>
      <c r="BU1734" s="95"/>
      <c r="BV1734" s="95"/>
      <c r="BW1734" s="95"/>
      <c r="BX1734" s="95"/>
      <c r="BY1734" s="95"/>
      <c r="BZ1734" s="95"/>
      <c r="CD1734" s="95"/>
      <c r="CE1734" s="95"/>
      <c r="CF1734" s="95"/>
    </row>
    <row r="1735" spans="1:84" s="43" customFormat="1" x14ac:dyDescent="0.25">
      <c r="A1735" s="152"/>
      <c r="B1735" s="152"/>
      <c r="C1735" s="152"/>
      <c r="D1735" s="152"/>
      <c r="E1735" s="152"/>
      <c r="F1735" s="62"/>
      <c r="G1735" s="62"/>
      <c r="I1735" s="152"/>
      <c r="K1735" s="152"/>
      <c r="L1735" s="152"/>
      <c r="M1735" s="152"/>
      <c r="N1735" s="152"/>
      <c r="O1735" s="63"/>
      <c r="P1735" s="152"/>
      <c r="Q1735" s="152"/>
      <c r="S1735" s="205"/>
      <c r="T1735" s="205"/>
      <c r="U1735" s="205"/>
      <c r="V1735" s="39"/>
      <c r="W1735" s="39"/>
      <c r="X1735" s="39"/>
      <c r="Y1735" s="39"/>
      <c r="AD1735" s="191"/>
      <c r="AE1735" s="191"/>
      <c r="AF1735" s="260"/>
      <c r="AG1735" s="191"/>
      <c r="AH1735" s="191"/>
      <c r="AI1735" s="260"/>
      <c r="AR1735" s="68"/>
      <c r="AS1735" s="68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5"/>
      <c r="BL1735" s="95"/>
      <c r="BM1735" s="95"/>
      <c r="BN1735" s="95"/>
      <c r="BO1735" s="95"/>
      <c r="BP1735" s="95"/>
      <c r="BQ1735" s="95"/>
      <c r="BR1735" s="95"/>
      <c r="BS1735" s="95"/>
      <c r="BT1735" s="95"/>
      <c r="BU1735" s="95"/>
      <c r="BV1735" s="95"/>
      <c r="BW1735" s="95"/>
      <c r="BX1735" s="95"/>
      <c r="BY1735" s="95"/>
      <c r="BZ1735" s="95"/>
      <c r="CD1735" s="95"/>
      <c r="CE1735" s="95"/>
      <c r="CF1735" s="95"/>
    </row>
    <row r="1736" spans="1:84" s="43" customFormat="1" x14ac:dyDescent="0.25">
      <c r="A1736" s="152"/>
      <c r="B1736" s="152"/>
      <c r="C1736" s="152"/>
      <c r="D1736" s="152"/>
      <c r="E1736" s="152"/>
      <c r="F1736" s="62"/>
      <c r="G1736" s="62"/>
      <c r="I1736" s="152"/>
      <c r="K1736" s="152"/>
      <c r="L1736" s="152"/>
      <c r="M1736" s="152"/>
      <c r="N1736" s="152"/>
      <c r="O1736" s="63"/>
      <c r="P1736" s="152"/>
      <c r="Q1736" s="152"/>
      <c r="S1736" s="205"/>
      <c r="T1736" s="205"/>
      <c r="U1736" s="205"/>
      <c r="V1736" s="39"/>
      <c r="W1736" s="39"/>
      <c r="X1736" s="39"/>
      <c r="Y1736" s="39"/>
      <c r="AD1736" s="191"/>
      <c r="AE1736" s="191"/>
      <c r="AF1736" s="260"/>
      <c r="AG1736" s="191"/>
      <c r="AH1736" s="191"/>
      <c r="AI1736" s="260"/>
      <c r="AR1736" s="68"/>
      <c r="AS1736" s="68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5"/>
      <c r="BL1736" s="95"/>
      <c r="BM1736" s="95"/>
      <c r="BN1736" s="95"/>
      <c r="BO1736" s="95"/>
      <c r="BP1736" s="95"/>
      <c r="BQ1736" s="95"/>
      <c r="BR1736" s="95"/>
      <c r="BS1736" s="95"/>
      <c r="BT1736" s="95"/>
      <c r="BU1736" s="95"/>
      <c r="BV1736" s="95"/>
      <c r="BW1736" s="95"/>
      <c r="BX1736" s="95"/>
      <c r="BY1736" s="95"/>
      <c r="BZ1736" s="95"/>
      <c r="CD1736" s="95"/>
      <c r="CE1736" s="95"/>
      <c r="CF1736" s="95"/>
    </row>
    <row r="1737" spans="1:84" s="43" customFormat="1" x14ac:dyDescent="0.25">
      <c r="A1737" s="152"/>
      <c r="B1737" s="152"/>
      <c r="C1737" s="152"/>
      <c r="D1737" s="152"/>
      <c r="E1737" s="152"/>
      <c r="F1737" s="62"/>
      <c r="G1737" s="62"/>
      <c r="I1737" s="152"/>
      <c r="K1737" s="152"/>
      <c r="L1737" s="152"/>
      <c r="M1737" s="152"/>
      <c r="N1737" s="152"/>
      <c r="O1737" s="63"/>
      <c r="P1737" s="152"/>
      <c r="Q1737" s="152"/>
      <c r="S1737" s="205"/>
      <c r="T1737" s="205"/>
      <c r="U1737" s="205"/>
      <c r="V1737" s="39"/>
      <c r="W1737" s="39"/>
      <c r="X1737" s="39"/>
      <c r="Y1737" s="39"/>
      <c r="AD1737" s="191"/>
      <c r="AE1737" s="191"/>
      <c r="AF1737" s="260"/>
      <c r="AG1737" s="191"/>
      <c r="AH1737" s="191"/>
      <c r="AI1737" s="260"/>
      <c r="AR1737" s="68"/>
      <c r="AS1737" s="68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5"/>
      <c r="BL1737" s="95"/>
      <c r="BM1737" s="95"/>
      <c r="BN1737" s="95"/>
      <c r="BO1737" s="95"/>
      <c r="BP1737" s="95"/>
      <c r="BQ1737" s="95"/>
      <c r="BR1737" s="95"/>
      <c r="BS1737" s="95"/>
      <c r="BT1737" s="95"/>
      <c r="BU1737" s="95"/>
      <c r="BV1737" s="95"/>
      <c r="BW1737" s="95"/>
      <c r="BX1737" s="95"/>
      <c r="BY1737" s="95"/>
      <c r="BZ1737" s="95"/>
      <c r="CD1737" s="95"/>
      <c r="CE1737" s="95"/>
      <c r="CF1737" s="95"/>
    </row>
    <row r="1738" spans="1:84" s="43" customFormat="1" x14ac:dyDescent="0.25">
      <c r="A1738" s="152"/>
      <c r="B1738" s="152"/>
      <c r="C1738" s="152"/>
      <c r="D1738" s="152"/>
      <c r="E1738" s="152"/>
      <c r="F1738" s="62"/>
      <c r="G1738" s="62"/>
      <c r="I1738" s="152"/>
      <c r="K1738" s="152"/>
      <c r="L1738" s="152"/>
      <c r="M1738" s="152"/>
      <c r="N1738" s="152"/>
      <c r="O1738" s="63"/>
      <c r="P1738" s="152"/>
      <c r="Q1738" s="152"/>
      <c r="S1738" s="205"/>
      <c r="T1738" s="205"/>
      <c r="U1738" s="205"/>
      <c r="V1738" s="39"/>
      <c r="W1738" s="39"/>
      <c r="X1738" s="39"/>
      <c r="Y1738" s="39"/>
      <c r="AD1738" s="191"/>
      <c r="AE1738" s="191"/>
      <c r="AF1738" s="260"/>
      <c r="AG1738" s="191"/>
      <c r="AH1738" s="191"/>
      <c r="AI1738" s="260"/>
      <c r="AR1738" s="68"/>
      <c r="AS1738" s="68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5"/>
      <c r="BL1738" s="95"/>
      <c r="BM1738" s="95"/>
      <c r="BN1738" s="95"/>
      <c r="BO1738" s="95"/>
      <c r="BP1738" s="95"/>
      <c r="BQ1738" s="95"/>
      <c r="BR1738" s="95"/>
      <c r="BS1738" s="95"/>
      <c r="BT1738" s="95"/>
      <c r="BU1738" s="95"/>
      <c r="BV1738" s="95"/>
      <c r="BW1738" s="95"/>
      <c r="BX1738" s="95"/>
      <c r="BY1738" s="95"/>
      <c r="BZ1738" s="95"/>
      <c r="CD1738" s="95"/>
      <c r="CE1738" s="95"/>
      <c r="CF1738" s="95"/>
    </row>
    <row r="1739" spans="1:84" s="43" customFormat="1" x14ac:dyDescent="0.25">
      <c r="A1739" s="152"/>
      <c r="B1739" s="152"/>
      <c r="C1739" s="152"/>
      <c r="D1739" s="152"/>
      <c r="E1739" s="152"/>
      <c r="F1739" s="62"/>
      <c r="G1739" s="62"/>
      <c r="I1739" s="152"/>
      <c r="K1739" s="152"/>
      <c r="L1739" s="152"/>
      <c r="M1739" s="152"/>
      <c r="N1739" s="152"/>
      <c r="O1739" s="63"/>
      <c r="P1739" s="152"/>
      <c r="Q1739" s="152"/>
      <c r="S1739" s="205"/>
      <c r="T1739" s="205"/>
      <c r="U1739" s="205"/>
      <c r="V1739" s="39"/>
      <c r="W1739" s="39"/>
      <c r="X1739" s="39"/>
      <c r="Y1739" s="39"/>
      <c r="AD1739" s="191"/>
      <c r="AE1739" s="191"/>
      <c r="AF1739" s="260"/>
      <c r="AG1739" s="191"/>
      <c r="AH1739" s="191"/>
      <c r="AI1739" s="260"/>
      <c r="AR1739" s="68"/>
      <c r="AS1739" s="68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5"/>
      <c r="BL1739" s="95"/>
      <c r="BM1739" s="95"/>
      <c r="BN1739" s="95"/>
      <c r="BO1739" s="95"/>
      <c r="BP1739" s="95"/>
      <c r="BQ1739" s="95"/>
      <c r="BR1739" s="95"/>
      <c r="BS1739" s="95"/>
      <c r="BT1739" s="95"/>
      <c r="BU1739" s="95"/>
      <c r="BV1739" s="95"/>
      <c r="BW1739" s="95"/>
      <c r="BX1739" s="95"/>
      <c r="BY1739" s="95"/>
      <c r="BZ1739" s="95"/>
      <c r="CD1739" s="95"/>
      <c r="CE1739" s="95"/>
      <c r="CF1739" s="95"/>
    </row>
    <row r="1740" spans="1:84" s="43" customFormat="1" x14ac:dyDescent="0.25">
      <c r="A1740" s="152"/>
      <c r="B1740" s="152"/>
      <c r="C1740" s="152"/>
      <c r="D1740" s="152"/>
      <c r="E1740" s="152"/>
      <c r="F1740" s="62"/>
      <c r="G1740" s="62"/>
      <c r="I1740" s="152"/>
      <c r="K1740" s="152"/>
      <c r="L1740" s="152"/>
      <c r="M1740" s="152"/>
      <c r="N1740" s="152"/>
      <c r="O1740" s="63"/>
      <c r="P1740" s="152"/>
      <c r="Q1740" s="152"/>
      <c r="S1740" s="205"/>
      <c r="T1740" s="205"/>
      <c r="U1740" s="205"/>
      <c r="V1740" s="39"/>
      <c r="W1740" s="39"/>
      <c r="X1740" s="39"/>
      <c r="Y1740" s="39"/>
      <c r="AD1740" s="191"/>
      <c r="AE1740" s="191"/>
      <c r="AF1740" s="260"/>
      <c r="AG1740" s="191"/>
      <c r="AH1740" s="191"/>
      <c r="AI1740" s="260"/>
      <c r="AR1740" s="68"/>
      <c r="AS1740" s="68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5"/>
      <c r="BL1740" s="95"/>
      <c r="BM1740" s="95"/>
      <c r="BN1740" s="95"/>
      <c r="BO1740" s="95"/>
      <c r="BP1740" s="95"/>
      <c r="BQ1740" s="95"/>
      <c r="BR1740" s="95"/>
      <c r="BS1740" s="95"/>
      <c r="BT1740" s="95"/>
      <c r="BU1740" s="95"/>
      <c r="BV1740" s="95"/>
      <c r="BW1740" s="95"/>
      <c r="BX1740" s="95"/>
      <c r="BY1740" s="95"/>
      <c r="BZ1740" s="95"/>
      <c r="CD1740" s="95"/>
      <c r="CE1740" s="95"/>
      <c r="CF1740" s="95"/>
    </row>
    <row r="1741" spans="1:84" s="43" customFormat="1" x14ac:dyDescent="0.25">
      <c r="A1741" s="152"/>
      <c r="B1741" s="152"/>
      <c r="C1741" s="152"/>
      <c r="D1741" s="152"/>
      <c r="E1741" s="152"/>
      <c r="F1741" s="62"/>
      <c r="G1741" s="62"/>
      <c r="I1741" s="152"/>
      <c r="K1741" s="152"/>
      <c r="L1741" s="152"/>
      <c r="M1741" s="152"/>
      <c r="N1741" s="152"/>
      <c r="O1741" s="63"/>
      <c r="P1741" s="152"/>
      <c r="Q1741" s="152"/>
      <c r="S1741" s="205"/>
      <c r="T1741" s="205"/>
      <c r="U1741" s="205"/>
      <c r="V1741" s="39"/>
      <c r="W1741" s="39"/>
      <c r="X1741" s="39"/>
      <c r="Y1741" s="39"/>
      <c r="AD1741" s="191"/>
      <c r="AE1741" s="191"/>
      <c r="AF1741" s="260"/>
      <c r="AG1741" s="191"/>
      <c r="AH1741" s="191"/>
      <c r="AI1741" s="260"/>
      <c r="AR1741" s="68"/>
      <c r="AS1741" s="68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5"/>
      <c r="BL1741" s="95"/>
      <c r="BM1741" s="95"/>
      <c r="BN1741" s="95"/>
      <c r="BO1741" s="95"/>
      <c r="BP1741" s="95"/>
      <c r="BQ1741" s="95"/>
      <c r="BR1741" s="95"/>
      <c r="BS1741" s="95"/>
      <c r="BT1741" s="95"/>
      <c r="BU1741" s="95"/>
      <c r="BV1741" s="95"/>
      <c r="BW1741" s="95"/>
      <c r="BX1741" s="95"/>
      <c r="BY1741" s="95"/>
      <c r="BZ1741" s="95"/>
      <c r="CD1741" s="95"/>
      <c r="CE1741" s="95"/>
      <c r="CF1741" s="95"/>
    </row>
    <row r="1742" spans="1:84" s="43" customFormat="1" x14ac:dyDescent="0.25">
      <c r="A1742" s="152"/>
      <c r="B1742" s="152"/>
      <c r="C1742" s="152"/>
      <c r="D1742" s="152"/>
      <c r="E1742" s="152"/>
      <c r="F1742" s="62"/>
      <c r="G1742" s="62"/>
      <c r="I1742" s="152"/>
      <c r="K1742" s="152"/>
      <c r="L1742" s="152"/>
      <c r="M1742" s="152"/>
      <c r="N1742" s="152"/>
      <c r="O1742" s="63"/>
      <c r="P1742" s="152"/>
      <c r="Q1742" s="152"/>
      <c r="S1742" s="205"/>
      <c r="T1742" s="205"/>
      <c r="U1742" s="205"/>
      <c r="V1742" s="39"/>
      <c r="W1742" s="39"/>
      <c r="X1742" s="39"/>
      <c r="Y1742" s="39"/>
      <c r="AD1742" s="191"/>
      <c r="AE1742" s="191"/>
      <c r="AF1742" s="260"/>
      <c r="AG1742" s="191"/>
      <c r="AH1742" s="191"/>
      <c r="AI1742" s="260"/>
      <c r="AR1742" s="68"/>
      <c r="AS1742" s="68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5"/>
      <c r="BL1742" s="95"/>
      <c r="BM1742" s="95"/>
      <c r="BN1742" s="95"/>
      <c r="BO1742" s="95"/>
      <c r="BP1742" s="95"/>
      <c r="BQ1742" s="95"/>
      <c r="BR1742" s="95"/>
      <c r="BS1742" s="95"/>
      <c r="BT1742" s="95"/>
      <c r="BU1742" s="95"/>
      <c r="BV1742" s="95"/>
      <c r="BW1742" s="95"/>
      <c r="BX1742" s="95"/>
      <c r="BY1742" s="95"/>
      <c r="BZ1742" s="95"/>
      <c r="CD1742" s="95"/>
      <c r="CE1742" s="95"/>
      <c r="CF1742" s="95"/>
    </row>
    <row r="1743" spans="1:84" s="43" customFormat="1" x14ac:dyDescent="0.25">
      <c r="A1743" s="152"/>
      <c r="B1743" s="152"/>
      <c r="C1743" s="152"/>
      <c r="D1743" s="152"/>
      <c r="E1743" s="152"/>
      <c r="F1743" s="62"/>
      <c r="G1743" s="62"/>
      <c r="I1743" s="152"/>
      <c r="K1743" s="152"/>
      <c r="L1743" s="152"/>
      <c r="M1743" s="152"/>
      <c r="N1743" s="152"/>
      <c r="O1743" s="63"/>
      <c r="P1743" s="152"/>
      <c r="Q1743" s="152"/>
      <c r="S1743" s="205"/>
      <c r="T1743" s="205"/>
      <c r="U1743" s="205"/>
      <c r="V1743" s="39"/>
      <c r="W1743" s="39"/>
      <c r="X1743" s="39"/>
      <c r="Y1743" s="39"/>
      <c r="AD1743" s="191"/>
      <c r="AE1743" s="191"/>
      <c r="AF1743" s="260"/>
      <c r="AG1743" s="191"/>
      <c r="AH1743" s="191"/>
      <c r="AI1743" s="260"/>
      <c r="AR1743" s="68"/>
      <c r="AS1743" s="68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5"/>
      <c r="BL1743" s="95"/>
      <c r="BM1743" s="95"/>
      <c r="BN1743" s="95"/>
      <c r="BO1743" s="95"/>
      <c r="BP1743" s="95"/>
      <c r="BQ1743" s="95"/>
      <c r="BR1743" s="95"/>
      <c r="BS1743" s="95"/>
      <c r="BT1743" s="95"/>
      <c r="BU1743" s="95"/>
      <c r="BV1743" s="95"/>
      <c r="BW1743" s="95"/>
      <c r="BX1743" s="95"/>
      <c r="BY1743" s="95"/>
      <c r="BZ1743" s="95"/>
      <c r="CD1743" s="95"/>
      <c r="CE1743" s="95"/>
      <c r="CF1743" s="95"/>
    </row>
    <row r="1744" spans="1:84" s="43" customFormat="1" x14ac:dyDescent="0.25">
      <c r="A1744" s="152"/>
      <c r="B1744" s="152"/>
      <c r="C1744" s="152"/>
      <c r="D1744" s="152"/>
      <c r="E1744" s="152"/>
      <c r="F1744" s="62"/>
      <c r="G1744" s="62"/>
      <c r="I1744" s="152"/>
      <c r="K1744" s="152"/>
      <c r="L1744" s="152"/>
      <c r="M1744" s="152"/>
      <c r="N1744" s="152"/>
      <c r="O1744" s="63"/>
      <c r="P1744" s="152"/>
      <c r="Q1744" s="152"/>
      <c r="S1744" s="205"/>
      <c r="T1744" s="205"/>
      <c r="U1744" s="205"/>
      <c r="V1744" s="39"/>
      <c r="W1744" s="39"/>
      <c r="X1744" s="39"/>
      <c r="Y1744" s="39"/>
      <c r="AD1744" s="191"/>
      <c r="AE1744" s="191"/>
      <c r="AF1744" s="260"/>
      <c r="AG1744" s="191"/>
      <c r="AH1744" s="191"/>
      <c r="AI1744" s="260"/>
      <c r="AR1744" s="68"/>
      <c r="AS1744" s="68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5"/>
      <c r="BL1744" s="95"/>
      <c r="BM1744" s="95"/>
      <c r="BN1744" s="95"/>
      <c r="BO1744" s="95"/>
      <c r="BP1744" s="95"/>
      <c r="BQ1744" s="95"/>
      <c r="BR1744" s="95"/>
      <c r="BS1744" s="95"/>
      <c r="BT1744" s="95"/>
      <c r="BU1744" s="95"/>
      <c r="BV1744" s="95"/>
      <c r="BW1744" s="95"/>
      <c r="BX1744" s="95"/>
      <c r="BY1744" s="95"/>
      <c r="BZ1744" s="95"/>
      <c r="CD1744" s="95"/>
      <c r="CE1744" s="95"/>
      <c r="CF1744" s="95"/>
    </row>
    <row r="1745" spans="1:84" s="43" customFormat="1" x14ac:dyDescent="0.25">
      <c r="A1745" s="152"/>
      <c r="B1745" s="152"/>
      <c r="C1745" s="152"/>
      <c r="D1745" s="152"/>
      <c r="E1745" s="152"/>
      <c r="F1745" s="62"/>
      <c r="G1745" s="62"/>
      <c r="I1745" s="152"/>
      <c r="K1745" s="152"/>
      <c r="L1745" s="152"/>
      <c r="M1745" s="152"/>
      <c r="N1745" s="152"/>
      <c r="O1745" s="63"/>
      <c r="P1745" s="152"/>
      <c r="Q1745" s="152"/>
      <c r="S1745" s="205"/>
      <c r="T1745" s="205"/>
      <c r="U1745" s="205"/>
      <c r="V1745" s="39"/>
      <c r="W1745" s="39"/>
      <c r="X1745" s="39"/>
      <c r="Y1745" s="39"/>
      <c r="AD1745" s="191"/>
      <c r="AE1745" s="191"/>
      <c r="AF1745" s="260"/>
      <c r="AG1745" s="191"/>
      <c r="AH1745" s="191"/>
      <c r="AI1745" s="260"/>
      <c r="AR1745" s="68"/>
      <c r="AS1745" s="68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5"/>
      <c r="BL1745" s="95"/>
      <c r="BM1745" s="95"/>
      <c r="BN1745" s="95"/>
      <c r="BO1745" s="95"/>
      <c r="BP1745" s="95"/>
      <c r="BQ1745" s="95"/>
      <c r="BR1745" s="95"/>
      <c r="BS1745" s="95"/>
      <c r="BT1745" s="95"/>
      <c r="BU1745" s="95"/>
      <c r="BV1745" s="95"/>
      <c r="BW1745" s="95"/>
      <c r="BX1745" s="95"/>
      <c r="BY1745" s="95"/>
      <c r="BZ1745" s="95"/>
      <c r="CD1745" s="95"/>
      <c r="CE1745" s="95"/>
      <c r="CF1745" s="95"/>
    </row>
    <row r="1746" spans="1:84" s="43" customFormat="1" x14ac:dyDescent="0.25">
      <c r="A1746" s="152"/>
      <c r="B1746" s="152"/>
      <c r="C1746" s="152"/>
      <c r="D1746" s="152"/>
      <c r="E1746" s="152"/>
      <c r="F1746" s="62"/>
      <c r="G1746" s="62"/>
      <c r="I1746" s="152"/>
      <c r="K1746" s="152"/>
      <c r="L1746" s="152"/>
      <c r="M1746" s="152"/>
      <c r="N1746" s="152"/>
      <c r="O1746" s="63"/>
      <c r="P1746" s="152"/>
      <c r="Q1746" s="152"/>
      <c r="S1746" s="205"/>
      <c r="T1746" s="205"/>
      <c r="U1746" s="205"/>
      <c r="V1746" s="39"/>
      <c r="W1746" s="39"/>
      <c r="X1746" s="39"/>
      <c r="Y1746" s="39"/>
      <c r="AD1746" s="191"/>
      <c r="AE1746" s="191"/>
      <c r="AF1746" s="260"/>
      <c r="AG1746" s="191"/>
      <c r="AH1746" s="191"/>
      <c r="AI1746" s="260"/>
      <c r="AR1746" s="68"/>
      <c r="AS1746" s="68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5"/>
      <c r="BL1746" s="95"/>
      <c r="BM1746" s="95"/>
      <c r="BN1746" s="95"/>
      <c r="BO1746" s="95"/>
      <c r="BP1746" s="95"/>
      <c r="BQ1746" s="95"/>
      <c r="BR1746" s="95"/>
      <c r="BS1746" s="95"/>
      <c r="BT1746" s="95"/>
      <c r="BU1746" s="95"/>
      <c r="BV1746" s="95"/>
      <c r="BW1746" s="95"/>
      <c r="BX1746" s="95"/>
      <c r="BY1746" s="95"/>
      <c r="BZ1746" s="95"/>
      <c r="CD1746" s="95"/>
      <c r="CE1746" s="95"/>
      <c r="CF1746" s="95"/>
    </row>
    <row r="1747" spans="1:84" s="43" customFormat="1" x14ac:dyDescent="0.25">
      <c r="A1747" s="152"/>
      <c r="B1747" s="152"/>
      <c r="C1747" s="152"/>
      <c r="D1747" s="152"/>
      <c r="E1747" s="152"/>
      <c r="F1747" s="62"/>
      <c r="G1747" s="62"/>
      <c r="I1747" s="152"/>
      <c r="K1747" s="152"/>
      <c r="L1747" s="152"/>
      <c r="M1747" s="152"/>
      <c r="N1747" s="152"/>
      <c r="O1747" s="63"/>
      <c r="P1747" s="152"/>
      <c r="Q1747" s="152"/>
      <c r="S1747" s="205"/>
      <c r="T1747" s="205"/>
      <c r="U1747" s="205"/>
      <c r="V1747" s="39"/>
      <c r="W1747" s="39"/>
      <c r="X1747" s="39"/>
      <c r="Y1747" s="39"/>
      <c r="AD1747" s="191"/>
      <c r="AE1747" s="191"/>
      <c r="AF1747" s="260"/>
      <c r="AG1747" s="191"/>
      <c r="AH1747" s="191"/>
      <c r="AI1747" s="260"/>
      <c r="AR1747" s="68"/>
      <c r="AS1747" s="68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5"/>
      <c r="BL1747" s="95"/>
      <c r="BM1747" s="95"/>
      <c r="BN1747" s="95"/>
      <c r="BO1747" s="95"/>
      <c r="BP1747" s="95"/>
      <c r="BQ1747" s="95"/>
      <c r="BR1747" s="95"/>
      <c r="BS1747" s="95"/>
      <c r="BT1747" s="95"/>
      <c r="BU1747" s="95"/>
      <c r="BV1747" s="95"/>
      <c r="BW1747" s="95"/>
      <c r="BX1747" s="95"/>
      <c r="BY1747" s="95"/>
      <c r="BZ1747" s="95"/>
      <c r="CD1747" s="95"/>
      <c r="CE1747" s="95"/>
      <c r="CF1747" s="95"/>
    </row>
    <row r="1748" spans="1:84" s="43" customFormat="1" x14ac:dyDescent="0.25">
      <c r="A1748" s="152"/>
      <c r="B1748" s="152"/>
      <c r="C1748" s="152"/>
      <c r="D1748" s="152"/>
      <c r="E1748" s="152"/>
      <c r="F1748" s="62"/>
      <c r="G1748" s="62"/>
      <c r="I1748" s="152"/>
      <c r="K1748" s="152"/>
      <c r="L1748" s="152"/>
      <c r="M1748" s="152"/>
      <c r="N1748" s="152"/>
      <c r="O1748" s="63"/>
      <c r="P1748" s="152"/>
      <c r="Q1748" s="152"/>
      <c r="S1748" s="205"/>
      <c r="T1748" s="205"/>
      <c r="U1748" s="205"/>
      <c r="V1748" s="39"/>
      <c r="W1748" s="39"/>
      <c r="X1748" s="39"/>
      <c r="Y1748" s="39"/>
      <c r="AD1748" s="191"/>
      <c r="AE1748" s="191"/>
      <c r="AF1748" s="260"/>
      <c r="AG1748" s="191"/>
      <c r="AH1748" s="191"/>
      <c r="AI1748" s="260"/>
      <c r="AR1748" s="68"/>
      <c r="AS1748" s="68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5"/>
      <c r="BL1748" s="95"/>
      <c r="BM1748" s="95"/>
      <c r="BN1748" s="95"/>
      <c r="BO1748" s="95"/>
      <c r="BP1748" s="95"/>
      <c r="BQ1748" s="95"/>
      <c r="BR1748" s="95"/>
      <c r="BS1748" s="95"/>
      <c r="BT1748" s="95"/>
      <c r="BU1748" s="95"/>
      <c r="BV1748" s="95"/>
      <c r="BW1748" s="95"/>
      <c r="BX1748" s="95"/>
      <c r="BY1748" s="95"/>
      <c r="BZ1748" s="95"/>
      <c r="CD1748" s="95"/>
      <c r="CE1748" s="95"/>
      <c r="CF1748" s="95"/>
    </row>
    <row r="1749" spans="1:84" s="43" customFormat="1" x14ac:dyDescent="0.25">
      <c r="A1749" s="152"/>
      <c r="B1749" s="152"/>
      <c r="C1749" s="152"/>
      <c r="D1749" s="152"/>
      <c r="E1749" s="152"/>
      <c r="F1749" s="62"/>
      <c r="G1749" s="62"/>
      <c r="I1749" s="152"/>
      <c r="K1749" s="152"/>
      <c r="L1749" s="152"/>
      <c r="M1749" s="152"/>
      <c r="N1749" s="152"/>
      <c r="O1749" s="63"/>
      <c r="P1749" s="152"/>
      <c r="Q1749" s="152"/>
      <c r="S1749" s="205"/>
      <c r="T1749" s="205"/>
      <c r="U1749" s="205"/>
      <c r="V1749" s="39"/>
      <c r="W1749" s="39"/>
      <c r="X1749" s="39"/>
      <c r="Y1749" s="39"/>
      <c r="AD1749" s="191"/>
      <c r="AE1749" s="191"/>
      <c r="AF1749" s="260"/>
      <c r="AG1749" s="191"/>
      <c r="AH1749" s="191"/>
      <c r="AI1749" s="260"/>
      <c r="AR1749" s="68"/>
      <c r="AS1749" s="68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5"/>
      <c r="BL1749" s="95"/>
      <c r="BM1749" s="95"/>
      <c r="BN1749" s="95"/>
      <c r="BO1749" s="95"/>
      <c r="BP1749" s="95"/>
      <c r="BQ1749" s="95"/>
      <c r="BR1749" s="95"/>
      <c r="BS1749" s="95"/>
      <c r="BT1749" s="95"/>
      <c r="BU1749" s="95"/>
      <c r="BV1749" s="95"/>
      <c r="BW1749" s="95"/>
      <c r="BX1749" s="95"/>
      <c r="BY1749" s="95"/>
      <c r="BZ1749" s="95"/>
      <c r="CD1749" s="95"/>
      <c r="CE1749" s="95"/>
      <c r="CF1749" s="95"/>
    </row>
    <row r="1750" spans="1:84" s="43" customFormat="1" x14ac:dyDescent="0.25">
      <c r="A1750" s="152"/>
      <c r="B1750" s="152"/>
      <c r="C1750" s="152"/>
      <c r="D1750" s="152"/>
      <c r="E1750" s="152"/>
      <c r="F1750" s="62"/>
      <c r="G1750" s="62"/>
      <c r="I1750" s="152"/>
      <c r="K1750" s="152"/>
      <c r="L1750" s="152"/>
      <c r="M1750" s="152"/>
      <c r="N1750" s="152"/>
      <c r="O1750" s="63"/>
      <c r="P1750" s="152"/>
      <c r="Q1750" s="152"/>
      <c r="S1750" s="205"/>
      <c r="T1750" s="205"/>
      <c r="U1750" s="205"/>
      <c r="V1750" s="39"/>
      <c r="W1750" s="39"/>
      <c r="X1750" s="39"/>
      <c r="Y1750" s="39"/>
      <c r="AD1750" s="191"/>
      <c r="AE1750" s="191"/>
      <c r="AF1750" s="260"/>
      <c r="AG1750" s="191"/>
      <c r="AH1750" s="191"/>
      <c r="AI1750" s="260"/>
      <c r="AR1750" s="68"/>
      <c r="AS1750" s="68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5"/>
      <c r="BL1750" s="95"/>
      <c r="BM1750" s="95"/>
      <c r="BN1750" s="95"/>
      <c r="BO1750" s="95"/>
      <c r="BP1750" s="95"/>
      <c r="BQ1750" s="95"/>
      <c r="BR1750" s="95"/>
      <c r="BS1750" s="95"/>
      <c r="BT1750" s="95"/>
      <c r="BU1750" s="95"/>
      <c r="BV1750" s="95"/>
      <c r="BW1750" s="95"/>
      <c r="BX1750" s="95"/>
      <c r="BY1750" s="95"/>
      <c r="BZ1750" s="95"/>
      <c r="CD1750" s="95"/>
      <c r="CE1750" s="95"/>
      <c r="CF1750" s="95"/>
    </row>
    <row r="1751" spans="1:84" s="43" customFormat="1" x14ac:dyDescent="0.25">
      <c r="A1751" s="152"/>
      <c r="B1751" s="152"/>
      <c r="C1751" s="152"/>
      <c r="D1751" s="152"/>
      <c r="E1751" s="152"/>
      <c r="F1751" s="62"/>
      <c r="G1751" s="62"/>
      <c r="I1751" s="152"/>
      <c r="K1751" s="152"/>
      <c r="L1751" s="152"/>
      <c r="M1751" s="152"/>
      <c r="N1751" s="152"/>
      <c r="O1751" s="63"/>
      <c r="P1751" s="152"/>
      <c r="Q1751" s="152"/>
      <c r="S1751" s="205"/>
      <c r="T1751" s="205"/>
      <c r="U1751" s="205"/>
      <c r="V1751" s="39"/>
      <c r="W1751" s="39"/>
      <c r="X1751" s="39"/>
      <c r="Y1751" s="39"/>
      <c r="AD1751" s="191"/>
      <c r="AE1751" s="191"/>
      <c r="AF1751" s="260"/>
      <c r="AG1751" s="191"/>
      <c r="AH1751" s="191"/>
      <c r="AI1751" s="260"/>
      <c r="AR1751" s="68"/>
      <c r="AS1751" s="68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5"/>
      <c r="BL1751" s="95"/>
      <c r="BM1751" s="95"/>
      <c r="BN1751" s="95"/>
      <c r="BO1751" s="95"/>
      <c r="BP1751" s="95"/>
      <c r="BQ1751" s="95"/>
      <c r="BR1751" s="95"/>
      <c r="BS1751" s="95"/>
      <c r="BT1751" s="95"/>
      <c r="BU1751" s="95"/>
      <c r="BV1751" s="95"/>
      <c r="BW1751" s="95"/>
      <c r="BX1751" s="95"/>
      <c r="BY1751" s="95"/>
      <c r="BZ1751" s="95"/>
      <c r="CD1751" s="95"/>
      <c r="CE1751" s="95"/>
      <c r="CF1751" s="95"/>
    </row>
    <row r="1752" spans="1:84" s="43" customFormat="1" x14ac:dyDescent="0.25">
      <c r="A1752" s="152"/>
      <c r="B1752" s="152"/>
      <c r="C1752" s="152"/>
      <c r="D1752" s="152"/>
      <c r="E1752" s="152"/>
      <c r="F1752" s="62"/>
      <c r="G1752" s="62"/>
      <c r="I1752" s="152"/>
      <c r="K1752" s="152"/>
      <c r="L1752" s="152"/>
      <c r="M1752" s="152"/>
      <c r="N1752" s="152"/>
      <c r="O1752" s="63"/>
      <c r="P1752" s="152"/>
      <c r="Q1752" s="152"/>
      <c r="S1752" s="205"/>
      <c r="T1752" s="205"/>
      <c r="U1752" s="205"/>
      <c r="V1752" s="39"/>
      <c r="W1752" s="39"/>
      <c r="X1752" s="39"/>
      <c r="Y1752" s="39"/>
      <c r="AD1752" s="191"/>
      <c r="AE1752" s="191"/>
      <c r="AF1752" s="260"/>
      <c r="AG1752" s="191"/>
      <c r="AH1752" s="191"/>
      <c r="AI1752" s="260"/>
      <c r="AR1752" s="68"/>
      <c r="AS1752" s="68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5"/>
      <c r="BL1752" s="95"/>
      <c r="BM1752" s="95"/>
      <c r="BN1752" s="95"/>
      <c r="BO1752" s="95"/>
      <c r="BP1752" s="95"/>
      <c r="BQ1752" s="95"/>
      <c r="BR1752" s="95"/>
      <c r="BS1752" s="95"/>
      <c r="BT1752" s="95"/>
      <c r="BU1752" s="95"/>
      <c r="BV1752" s="95"/>
      <c r="BW1752" s="95"/>
      <c r="BX1752" s="95"/>
      <c r="BY1752" s="95"/>
      <c r="BZ1752" s="95"/>
      <c r="CD1752" s="95"/>
      <c r="CE1752" s="95"/>
      <c r="CF1752" s="95"/>
    </row>
    <row r="1753" spans="1:84" s="43" customFormat="1" x14ac:dyDescent="0.25">
      <c r="A1753" s="152"/>
      <c r="B1753" s="152"/>
      <c r="C1753" s="152"/>
      <c r="D1753" s="152"/>
      <c r="E1753" s="152"/>
      <c r="F1753" s="62"/>
      <c r="G1753" s="62"/>
      <c r="I1753" s="152"/>
      <c r="K1753" s="152"/>
      <c r="L1753" s="152"/>
      <c r="M1753" s="152"/>
      <c r="N1753" s="152"/>
      <c r="O1753" s="63"/>
      <c r="P1753" s="152"/>
      <c r="Q1753" s="152"/>
      <c r="S1753" s="205"/>
      <c r="T1753" s="205"/>
      <c r="U1753" s="205"/>
      <c r="V1753" s="39"/>
      <c r="W1753" s="39"/>
      <c r="X1753" s="39"/>
      <c r="Y1753" s="39"/>
      <c r="AD1753" s="191"/>
      <c r="AE1753" s="191"/>
      <c r="AF1753" s="260"/>
      <c r="AG1753" s="191"/>
      <c r="AH1753" s="191"/>
      <c r="AI1753" s="260"/>
      <c r="AR1753" s="68"/>
      <c r="AS1753" s="68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5"/>
      <c r="BL1753" s="95"/>
      <c r="BM1753" s="95"/>
      <c r="BN1753" s="95"/>
      <c r="BO1753" s="95"/>
      <c r="BP1753" s="95"/>
      <c r="BQ1753" s="95"/>
      <c r="BR1753" s="95"/>
      <c r="BS1753" s="95"/>
      <c r="BT1753" s="95"/>
      <c r="BU1753" s="95"/>
      <c r="BV1753" s="95"/>
      <c r="BW1753" s="95"/>
      <c r="BX1753" s="95"/>
      <c r="BY1753" s="95"/>
      <c r="BZ1753" s="95"/>
      <c r="CD1753" s="95"/>
      <c r="CE1753" s="95"/>
      <c r="CF1753" s="95"/>
    </row>
    <row r="1754" spans="1:84" s="43" customFormat="1" x14ac:dyDescent="0.25">
      <c r="A1754" s="152"/>
      <c r="B1754" s="152"/>
      <c r="C1754" s="152"/>
      <c r="D1754" s="152"/>
      <c r="E1754" s="152"/>
      <c r="F1754" s="62"/>
      <c r="G1754" s="62"/>
      <c r="I1754" s="152"/>
      <c r="K1754" s="152"/>
      <c r="L1754" s="152"/>
      <c r="M1754" s="152"/>
      <c r="N1754" s="152"/>
      <c r="O1754" s="63"/>
      <c r="P1754" s="152"/>
      <c r="Q1754" s="152"/>
      <c r="S1754" s="205"/>
      <c r="T1754" s="205"/>
      <c r="U1754" s="205"/>
      <c r="V1754" s="39"/>
      <c r="W1754" s="39"/>
      <c r="X1754" s="39"/>
      <c r="Y1754" s="39"/>
      <c r="AD1754" s="191"/>
      <c r="AE1754" s="191"/>
      <c r="AF1754" s="260"/>
      <c r="AG1754" s="191"/>
      <c r="AH1754" s="191"/>
      <c r="AI1754" s="260"/>
      <c r="AR1754" s="68"/>
      <c r="AS1754" s="68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5"/>
      <c r="BL1754" s="95"/>
      <c r="BM1754" s="95"/>
      <c r="BN1754" s="95"/>
      <c r="BO1754" s="95"/>
      <c r="BP1754" s="95"/>
      <c r="BQ1754" s="95"/>
      <c r="BR1754" s="95"/>
      <c r="BS1754" s="95"/>
      <c r="BT1754" s="95"/>
      <c r="BU1754" s="95"/>
      <c r="BV1754" s="95"/>
      <c r="BW1754" s="95"/>
      <c r="BX1754" s="95"/>
      <c r="BY1754" s="95"/>
      <c r="BZ1754" s="95"/>
      <c r="CD1754" s="95"/>
      <c r="CE1754" s="95"/>
      <c r="CF1754" s="95"/>
    </row>
    <row r="1755" spans="1:84" s="43" customFormat="1" x14ac:dyDescent="0.25">
      <c r="A1755" s="152"/>
      <c r="B1755" s="152"/>
      <c r="C1755" s="152"/>
      <c r="D1755" s="152"/>
      <c r="E1755" s="152"/>
      <c r="F1755" s="62"/>
      <c r="G1755" s="62"/>
      <c r="I1755" s="152"/>
      <c r="K1755" s="152"/>
      <c r="L1755" s="152"/>
      <c r="M1755" s="152"/>
      <c r="N1755" s="152"/>
      <c r="O1755" s="63"/>
      <c r="P1755" s="152"/>
      <c r="Q1755" s="152"/>
      <c r="S1755" s="205"/>
      <c r="T1755" s="205"/>
      <c r="U1755" s="205"/>
      <c r="V1755" s="39"/>
      <c r="W1755" s="39"/>
      <c r="X1755" s="39"/>
      <c r="Y1755" s="39"/>
      <c r="AD1755" s="191"/>
      <c r="AE1755" s="191"/>
      <c r="AF1755" s="260"/>
      <c r="AG1755" s="191"/>
      <c r="AH1755" s="191"/>
      <c r="AI1755" s="260"/>
      <c r="AR1755" s="68"/>
      <c r="AS1755" s="68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5"/>
      <c r="BL1755" s="95"/>
      <c r="BM1755" s="95"/>
      <c r="BN1755" s="95"/>
      <c r="BO1755" s="95"/>
      <c r="BP1755" s="95"/>
      <c r="BQ1755" s="95"/>
      <c r="BR1755" s="95"/>
      <c r="BS1755" s="95"/>
      <c r="BT1755" s="95"/>
      <c r="BU1755" s="95"/>
      <c r="BV1755" s="95"/>
      <c r="BW1755" s="95"/>
      <c r="BX1755" s="95"/>
      <c r="BY1755" s="95"/>
      <c r="BZ1755" s="95"/>
      <c r="CD1755" s="95"/>
      <c r="CE1755" s="95"/>
      <c r="CF1755" s="95"/>
    </row>
    <row r="1756" spans="1:84" s="43" customFormat="1" x14ac:dyDescent="0.25">
      <c r="A1756" s="152"/>
      <c r="B1756" s="152"/>
      <c r="C1756" s="152"/>
      <c r="D1756" s="152"/>
      <c r="E1756" s="152"/>
      <c r="F1756" s="62"/>
      <c r="G1756" s="62"/>
      <c r="I1756" s="152"/>
      <c r="K1756" s="152"/>
      <c r="L1756" s="152"/>
      <c r="M1756" s="152"/>
      <c r="N1756" s="152"/>
      <c r="O1756" s="63"/>
      <c r="P1756" s="152"/>
      <c r="Q1756" s="152"/>
      <c r="S1756" s="205"/>
      <c r="T1756" s="205"/>
      <c r="U1756" s="205"/>
      <c r="V1756" s="39"/>
      <c r="W1756" s="39"/>
      <c r="X1756" s="39"/>
      <c r="Y1756" s="39"/>
      <c r="AD1756" s="191"/>
      <c r="AE1756" s="191"/>
      <c r="AF1756" s="260"/>
      <c r="AG1756" s="191"/>
      <c r="AH1756" s="191"/>
      <c r="AI1756" s="260"/>
      <c r="AR1756" s="68"/>
      <c r="AS1756" s="68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5"/>
      <c r="BL1756" s="95"/>
      <c r="BM1756" s="95"/>
      <c r="BN1756" s="95"/>
      <c r="BO1756" s="95"/>
      <c r="BP1756" s="95"/>
      <c r="BQ1756" s="95"/>
      <c r="BR1756" s="95"/>
      <c r="BS1756" s="95"/>
      <c r="BT1756" s="95"/>
      <c r="BU1756" s="95"/>
      <c r="BV1756" s="95"/>
      <c r="BW1756" s="95"/>
      <c r="BX1756" s="95"/>
      <c r="BY1756" s="95"/>
      <c r="BZ1756" s="95"/>
      <c r="CD1756" s="95"/>
      <c r="CE1756" s="95"/>
      <c r="CF1756" s="95"/>
    </row>
    <row r="1757" spans="1:84" s="43" customFormat="1" x14ac:dyDescent="0.25">
      <c r="A1757" s="152"/>
      <c r="B1757" s="152"/>
      <c r="C1757" s="152"/>
      <c r="D1757" s="152"/>
      <c r="E1757" s="152"/>
      <c r="F1757" s="62"/>
      <c r="G1757" s="62"/>
      <c r="I1757" s="152"/>
      <c r="K1757" s="152"/>
      <c r="L1757" s="152"/>
      <c r="M1757" s="152"/>
      <c r="N1757" s="152"/>
      <c r="O1757" s="63"/>
      <c r="P1757" s="152"/>
      <c r="Q1757" s="152"/>
      <c r="S1757" s="205"/>
      <c r="T1757" s="205"/>
      <c r="U1757" s="205"/>
      <c r="V1757" s="39"/>
      <c r="W1757" s="39"/>
      <c r="X1757" s="39"/>
      <c r="Y1757" s="39"/>
      <c r="AD1757" s="191"/>
      <c r="AE1757" s="191"/>
      <c r="AF1757" s="260"/>
      <c r="AG1757" s="191"/>
      <c r="AH1757" s="191"/>
      <c r="AI1757" s="260"/>
      <c r="AR1757" s="68"/>
      <c r="AS1757" s="68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5"/>
      <c r="BL1757" s="95"/>
      <c r="BM1757" s="95"/>
      <c r="BN1757" s="95"/>
      <c r="BO1757" s="95"/>
      <c r="BP1757" s="95"/>
      <c r="BQ1757" s="95"/>
      <c r="BR1757" s="95"/>
      <c r="BS1757" s="95"/>
      <c r="BT1757" s="95"/>
      <c r="BU1757" s="95"/>
      <c r="BV1757" s="95"/>
      <c r="BW1757" s="95"/>
      <c r="BX1757" s="95"/>
      <c r="BY1757" s="95"/>
      <c r="BZ1757" s="95"/>
      <c r="CD1757" s="95"/>
      <c r="CE1757" s="95"/>
      <c r="CF1757" s="95"/>
    </row>
    <row r="1758" spans="1:84" s="43" customFormat="1" x14ac:dyDescent="0.25">
      <c r="A1758" s="152"/>
      <c r="B1758" s="152"/>
      <c r="C1758" s="152"/>
      <c r="D1758" s="152"/>
      <c r="E1758" s="152"/>
      <c r="F1758" s="62"/>
      <c r="G1758" s="62"/>
      <c r="I1758" s="152"/>
      <c r="K1758" s="152"/>
      <c r="L1758" s="152"/>
      <c r="M1758" s="152"/>
      <c r="N1758" s="152"/>
      <c r="O1758" s="63"/>
      <c r="P1758" s="152"/>
      <c r="Q1758" s="152"/>
      <c r="S1758" s="205"/>
      <c r="T1758" s="205"/>
      <c r="U1758" s="205"/>
      <c r="V1758" s="39"/>
      <c r="W1758" s="39"/>
      <c r="X1758" s="39"/>
      <c r="Y1758" s="39"/>
      <c r="AD1758" s="191"/>
      <c r="AE1758" s="191"/>
      <c r="AF1758" s="260"/>
      <c r="AG1758" s="191"/>
      <c r="AH1758" s="191"/>
      <c r="AI1758" s="260"/>
      <c r="AR1758" s="68"/>
      <c r="AS1758" s="68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5"/>
      <c r="BL1758" s="95"/>
      <c r="BM1758" s="95"/>
      <c r="BN1758" s="95"/>
      <c r="BO1758" s="95"/>
      <c r="BP1758" s="95"/>
      <c r="BQ1758" s="95"/>
      <c r="BR1758" s="95"/>
      <c r="BS1758" s="95"/>
      <c r="BT1758" s="95"/>
      <c r="BU1758" s="95"/>
      <c r="BV1758" s="95"/>
      <c r="BW1758" s="95"/>
      <c r="BX1758" s="95"/>
      <c r="BY1758" s="95"/>
      <c r="BZ1758" s="95"/>
      <c r="CD1758" s="95"/>
      <c r="CE1758" s="95"/>
      <c r="CF1758" s="95"/>
    </row>
    <row r="1759" spans="1:84" s="43" customFormat="1" x14ac:dyDescent="0.25">
      <c r="A1759" s="152"/>
      <c r="B1759" s="152"/>
      <c r="C1759" s="152"/>
      <c r="D1759" s="152"/>
      <c r="E1759" s="152"/>
      <c r="F1759" s="62"/>
      <c r="G1759" s="62"/>
      <c r="I1759" s="152"/>
      <c r="K1759" s="152"/>
      <c r="L1759" s="152"/>
      <c r="M1759" s="152"/>
      <c r="N1759" s="152"/>
      <c r="O1759" s="63"/>
      <c r="P1759" s="152"/>
      <c r="Q1759" s="152"/>
      <c r="S1759" s="205"/>
      <c r="T1759" s="205"/>
      <c r="U1759" s="205"/>
      <c r="V1759" s="39"/>
      <c r="W1759" s="39"/>
      <c r="X1759" s="39"/>
      <c r="Y1759" s="39"/>
      <c r="AD1759" s="191"/>
      <c r="AE1759" s="191"/>
      <c r="AF1759" s="260"/>
      <c r="AG1759" s="191"/>
      <c r="AH1759" s="191"/>
      <c r="AI1759" s="260"/>
      <c r="AR1759" s="68"/>
      <c r="AS1759" s="68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5"/>
      <c r="BL1759" s="95"/>
      <c r="BM1759" s="95"/>
      <c r="BN1759" s="95"/>
      <c r="BO1759" s="95"/>
      <c r="BP1759" s="95"/>
      <c r="BQ1759" s="95"/>
      <c r="BR1759" s="95"/>
      <c r="BS1759" s="95"/>
      <c r="BT1759" s="95"/>
      <c r="BU1759" s="95"/>
      <c r="BV1759" s="95"/>
      <c r="BW1759" s="95"/>
      <c r="BX1759" s="95"/>
      <c r="BY1759" s="95"/>
      <c r="BZ1759" s="95"/>
      <c r="CD1759" s="95"/>
      <c r="CE1759" s="95"/>
      <c r="CF1759" s="95"/>
    </row>
    <row r="1760" spans="1:84" s="43" customFormat="1" x14ac:dyDescent="0.25">
      <c r="A1760" s="152"/>
      <c r="B1760" s="152"/>
      <c r="C1760" s="152"/>
      <c r="D1760" s="152"/>
      <c r="E1760" s="152"/>
      <c r="F1760" s="62"/>
      <c r="G1760" s="62"/>
      <c r="I1760" s="152"/>
      <c r="K1760" s="152"/>
      <c r="L1760" s="152"/>
      <c r="M1760" s="152"/>
      <c r="N1760" s="152"/>
      <c r="O1760" s="63"/>
      <c r="P1760" s="152"/>
      <c r="Q1760" s="152"/>
      <c r="S1760" s="205"/>
      <c r="T1760" s="205"/>
      <c r="U1760" s="205"/>
      <c r="V1760" s="39"/>
      <c r="W1760" s="39"/>
      <c r="X1760" s="39"/>
      <c r="Y1760" s="39"/>
      <c r="AD1760" s="191"/>
      <c r="AE1760" s="191"/>
      <c r="AF1760" s="260"/>
      <c r="AG1760" s="191"/>
      <c r="AH1760" s="191"/>
      <c r="AI1760" s="260"/>
      <c r="AR1760" s="68"/>
      <c r="AS1760" s="68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5"/>
      <c r="BL1760" s="95"/>
      <c r="BM1760" s="95"/>
      <c r="BN1760" s="95"/>
      <c r="BO1760" s="95"/>
      <c r="BP1760" s="95"/>
      <c r="BQ1760" s="95"/>
      <c r="BR1760" s="95"/>
      <c r="BS1760" s="95"/>
      <c r="BT1760" s="95"/>
      <c r="BU1760" s="95"/>
      <c r="BV1760" s="95"/>
      <c r="BW1760" s="95"/>
      <c r="BX1760" s="95"/>
      <c r="BY1760" s="95"/>
      <c r="BZ1760" s="95"/>
      <c r="CD1760" s="95"/>
      <c r="CE1760" s="95"/>
      <c r="CF1760" s="95"/>
    </row>
    <row r="1761" spans="1:84" s="43" customFormat="1" x14ac:dyDescent="0.25">
      <c r="A1761" s="152"/>
      <c r="B1761" s="152"/>
      <c r="C1761" s="152"/>
      <c r="D1761" s="152"/>
      <c r="E1761" s="152"/>
      <c r="F1761" s="62"/>
      <c r="G1761" s="62"/>
      <c r="I1761" s="152"/>
      <c r="K1761" s="152"/>
      <c r="L1761" s="152"/>
      <c r="M1761" s="152"/>
      <c r="N1761" s="152"/>
      <c r="O1761" s="63"/>
      <c r="P1761" s="152"/>
      <c r="Q1761" s="152"/>
      <c r="S1761" s="205"/>
      <c r="T1761" s="205"/>
      <c r="U1761" s="205"/>
      <c r="V1761" s="39"/>
      <c r="W1761" s="39"/>
      <c r="X1761" s="39"/>
      <c r="Y1761" s="39"/>
      <c r="AD1761" s="191"/>
      <c r="AE1761" s="191"/>
      <c r="AF1761" s="260"/>
      <c r="AG1761" s="191"/>
      <c r="AH1761" s="191"/>
      <c r="AI1761" s="260"/>
      <c r="AR1761" s="68"/>
      <c r="AS1761" s="68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5"/>
      <c r="BL1761" s="95"/>
      <c r="BM1761" s="95"/>
      <c r="BN1761" s="95"/>
      <c r="BO1761" s="95"/>
      <c r="BP1761" s="95"/>
      <c r="BQ1761" s="95"/>
      <c r="BR1761" s="95"/>
      <c r="BS1761" s="95"/>
      <c r="BT1761" s="95"/>
      <c r="BU1761" s="95"/>
      <c r="BV1761" s="95"/>
      <c r="BW1761" s="95"/>
      <c r="BX1761" s="95"/>
      <c r="BY1761" s="95"/>
      <c r="BZ1761" s="95"/>
      <c r="CD1761" s="95"/>
      <c r="CE1761" s="95"/>
      <c r="CF1761" s="95"/>
    </row>
    <row r="1762" spans="1:84" s="43" customFormat="1" x14ac:dyDescent="0.25">
      <c r="A1762" s="152"/>
      <c r="B1762" s="152"/>
      <c r="C1762" s="152"/>
      <c r="D1762" s="152"/>
      <c r="E1762" s="152"/>
      <c r="F1762" s="62"/>
      <c r="G1762" s="62"/>
      <c r="I1762" s="152"/>
      <c r="K1762" s="152"/>
      <c r="L1762" s="152"/>
      <c r="M1762" s="152"/>
      <c r="N1762" s="152"/>
      <c r="O1762" s="63"/>
      <c r="P1762" s="152"/>
      <c r="Q1762" s="152"/>
      <c r="S1762" s="205"/>
      <c r="T1762" s="205"/>
      <c r="U1762" s="205"/>
      <c r="V1762" s="39"/>
      <c r="W1762" s="39"/>
      <c r="X1762" s="39"/>
      <c r="Y1762" s="39"/>
      <c r="AD1762" s="191"/>
      <c r="AE1762" s="191"/>
      <c r="AF1762" s="260"/>
      <c r="AG1762" s="191"/>
      <c r="AH1762" s="191"/>
      <c r="AI1762" s="260"/>
      <c r="AR1762" s="68"/>
      <c r="AS1762" s="68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5"/>
      <c r="BL1762" s="95"/>
      <c r="BM1762" s="95"/>
      <c r="BN1762" s="95"/>
      <c r="BO1762" s="95"/>
      <c r="BP1762" s="95"/>
      <c r="BQ1762" s="95"/>
      <c r="BR1762" s="95"/>
      <c r="BS1762" s="95"/>
      <c r="BT1762" s="95"/>
      <c r="BU1762" s="95"/>
      <c r="BV1762" s="95"/>
      <c r="BW1762" s="95"/>
      <c r="BX1762" s="95"/>
      <c r="BY1762" s="95"/>
      <c r="BZ1762" s="95"/>
      <c r="CD1762" s="95"/>
      <c r="CE1762" s="95"/>
      <c r="CF1762" s="95"/>
    </row>
    <row r="1763" spans="1:84" s="43" customFormat="1" x14ac:dyDescent="0.25">
      <c r="A1763" s="152"/>
      <c r="B1763" s="152"/>
      <c r="C1763" s="152"/>
      <c r="D1763" s="152"/>
      <c r="E1763" s="152"/>
      <c r="F1763" s="62"/>
      <c r="G1763" s="62"/>
      <c r="I1763" s="152"/>
      <c r="K1763" s="152"/>
      <c r="L1763" s="152"/>
      <c r="M1763" s="152"/>
      <c r="N1763" s="152"/>
      <c r="O1763" s="63"/>
      <c r="P1763" s="152"/>
      <c r="Q1763" s="152"/>
      <c r="S1763" s="205"/>
      <c r="T1763" s="205"/>
      <c r="U1763" s="205"/>
      <c r="V1763" s="39"/>
      <c r="W1763" s="39"/>
      <c r="X1763" s="39"/>
      <c r="Y1763" s="39"/>
      <c r="AD1763" s="191"/>
      <c r="AE1763" s="191"/>
      <c r="AF1763" s="260"/>
      <c r="AG1763" s="191"/>
      <c r="AH1763" s="191"/>
      <c r="AI1763" s="260"/>
      <c r="AR1763" s="68"/>
      <c r="AS1763" s="68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5"/>
      <c r="BL1763" s="95"/>
      <c r="BM1763" s="95"/>
      <c r="BN1763" s="95"/>
      <c r="BO1763" s="95"/>
      <c r="BP1763" s="95"/>
      <c r="BQ1763" s="95"/>
      <c r="BR1763" s="95"/>
      <c r="BS1763" s="95"/>
      <c r="BT1763" s="95"/>
      <c r="BU1763" s="95"/>
      <c r="BV1763" s="95"/>
      <c r="BW1763" s="95"/>
      <c r="BX1763" s="95"/>
      <c r="BY1763" s="95"/>
      <c r="BZ1763" s="95"/>
      <c r="CD1763" s="95"/>
      <c r="CE1763" s="95"/>
      <c r="CF1763" s="95"/>
    </row>
    <row r="1764" spans="1:84" s="43" customFormat="1" x14ac:dyDescent="0.25">
      <c r="A1764" s="152"/>
      <c r="B1764" s="152"/>
      <c r="C1764" s="152"/>
      <c r="D1764" s="152"/>
      <c r="E1764" s="152"/>
      <c r="F1764" s="62"/>
      <c r="G1764" s="62"/>
      <c r="I1764" s="152"/>
      <c r="K1764" s="152"/>
      <c r="L1764" s="152"/>
      <c r="M1764" s="152"/>
      <c r="N1764" s="152"/>
      <c r="O1764" s="63"/>
      <c r="P1764" s="152"/>
      <c r="Q1764" s="152"/>
      <c r="S1764" s="205"/>
      <c r="T1764" s="205"/>
      <c r="U1764" s="205"/>
      <c r="V1764" s="39"/>
      <c r="W1764" s="39"/>
      <c r="X1764" s="39"/>
      <c r="Y1764" s="39"/>
      <c r="AD1764" s="191"/>
      <c r="AE1764" s="191"/>
      <c r="AF1764" s="260"/>
      <c r="AG1764" s="191"/>
      <c r="AH1764" s="191"/>
      <c r="AI1764" s="260"/>
      <c r="AR1764" s="68"/>
      <c r="AS1764" s="68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5"/>
      <c r="BL1764" s="95"/>
      <c r="BM1764" s="95"/>
      <c r="BN1764" s="95"/>
      <c r="BO1764" s="95"/>
      <c r="BP1764" s="95"/>
      <c r="BQ1764" s="95"/>
      <c r="BR1764" s="95"/>
      <c r="BS1764" s="95"/>
      <c r="BT1764" s="95"/>
      <c r="BU1764" s="95"/>
      <c r="BV1764" s="95"/>
      <c r="BW1764" s="95"/>
      <c r="BX1764" s="95"/>
      <c r="BY1764" s="95"/>
      <c r="BZ1764" s="95"/>
      <c r="CD1764" s="95"/>
      <c r="CE1764" s="95"/>
      <c r="CF1764" s="95"/>
    </row>
    <row r="1765" spans="1:84" s="43" customFormat="1" x14ac:dyDescent="0.25">
      <c r="A1765" s="152"/>
      <c r="B1765" s="152"/>
      <c r="C1765" s="152"/>
      <c r="D1765" s="152"/>
      <c r="E1765" s="152"/>
      <c r="F1765" s="62"/>
      <c r="G1765" s="62"/>
      <c r="I1765" s="152"/>
      <c r="K1765" s="152"/>
      <c r="L1765" s="152"/>
      <c r="M1765" s="152"/>
      <c r="N1765" s="152"/>
      <c r="O1765" s="63"/>
      <c r="P1765" s="152"/>
      <c r="Q1765" s="152"/>
      <c r="S1765" s="205"/>
      <c r="T1765" s="205"/>
      <c r="U1765" s="205"/>
      <c r="V1765" s="39"/>
      <c r="W1765" s="39"/>
      <c r="X1765" s="39"/>
      <c r="Y1765" s="39"/>
      <c r="AD1765" s="191"/>
      <c r="AE1765" s="191"/>
      <c r="AF1765" s="260"/>
      <c r="AG1765" s="191"/>
      <c r="AH1765" s="191"/>
      <c r="AI1765" s="260"/>
      <c r="AR1765" s="68"/>
      <c r="AS1765" s="68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5"/>
      <c r="BL1765" s="95"/>
      <c r="BM1765" s="95"/>
      <c r="BN1765" s="95"/>
      <c r="BO1765" s="95"/>
      <c r="BP1765" s="95"/>
      <c r="BQ1765" s="95"/>
      <c r="BR1765" s="95"/>
      <c r="BS1765" s="95"/>
      <c r="BT1765" s="95"/>
      <c r="BU1765" s="95"/>
      <c r="BV1765" s="95"/>
      <c r="BW1765" s="95"/>
      <c r="BX1765" s="95"/>
      <c r="BY1765" s="95"/>
      <c r="BZ1765" s="95"/>
      <c r="CD1765" s="95"/>
      <c r="CE1765" s="95"/>
      <c r="CF1765" s="95"/>
    </row>
    <row r="1766" spans="1:84" s="43" customFormat="1" x14ac:dyDescent="0.25">
      <c r="A1766" s="152"/>
      <c r="B1766" s="152"/>
      <c r="C1766" s="152"/>
      <c r="D1766" s="152"/>
      <c r="E1766" s="152"/>
      <c r="F1766" s="62"/>
      <c r="G1766" s="62"/>
      <c r="I1766" s="152"/>
      <c r="K1766" s="152"/>
      <c r="L1766" s="152"/>
      <c r="M1766" s="152"/>
      <c r="N1766" s="152"/>
      <c r="O1766" s="63"/>
      <c r="P1766" s="152"/>
      <c r="Q1766" s="152"/>
      <c r="S1766" s="205"/>
      <c r="T1766" s="205"/>
      <c r="U1766" s="205"/>
      <c r="V1766" s="39"/>
      <c r="W1766" s="39"/>
      <c r="X1766" s="39"/>
      <c r="Y1766" s="39"/>
      <c r="AD1766" s="191"/>
      <c r="AE1766" s="191"/>
      <c r="AF1766" s="260"/>
      <c r="AG1766" s="191"/>
      <c r="AH1766" s="191"/>
      <c r="AI1766" s="260"/>
      <c r="AR1766" s="68"/>
      <c r="AS1766" s="68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5"/>
      <c r="BL1766" s="95"/>
      <c r="BM1766" s="95"/>
      <c r="BN1766" s="95"/>
      <c r="BO1766" s="95"/>
      <c r="BP1766" s="95"/>
      <c r="BQ1766" s="95"/>
      <c r="BR1766" s="95"/>
      <c r="BS1766" s="95"/>
      <c r="BT1766" s="95"/>
      <c r="BU1766" s="95"/>
      <c r="BV1766" s="95"/>
      <c r="BW1766" s="95"/>
      <c r="BX1766" s="95"/>
      <c r="BY1766" s="95"/>
      <c r="BZ1766" s="95"/>
      <c r="CD1766" s="95"/>
      <c r="CE1766" s="95"/>
      <c r="CF1766" s="95"/>
    </row>
    <row r="1767" spans="1:84" s="43" customFormat="1" x14ac:dyDescent="0.25">
      <c r="A1767" s="152"/>
      <c r="B1767" s="152"/>
      <c r="C1767" s="152"/>
      <c r="D1767" s="152"/>
      <c r="E1767" s="152"/>
      <c r="F1767" s="62"/>
      <c r="G1767" s="62"/>
      <c r="I1767" s="152"/>
      <c r="K1767" s="152"/>
      <c r="L1767" s="152"/>
      <c r="M1767" s="152"/>
      <c r="N1767" s="152"/>
      <c r="O1767" s="63"/>
      <c r="P1767" s="152"/>
      <c r="Q1767" s="152"/>
      <c r="S1767" s="205"/>
      <c r="T1767" s="205"/>
      <c r="U1767" s="205"/>
      <c r="V1767" s="39"/>
      <c r="W1767" s="39"/>
      <c r="X1767" s="39"/>
      <c r="Y1767" s="39"/>
      <c r="AD1767" s="191"/>
      <c r="AE1767" s="191"/>
      <c r="AF1767" s="260"/>
      <c r="AG1767" s="191"/>
      <c r="AH1767" s="191"/>
      <c r="AI1767" s="260"/>
      <c r="AR1767" s="68"/>
      <c r="AS1767" s="68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5"/>
      <c r="BL1767" s="95"/>
      <c r="BM1767" s="95"/>
      <c r="BN1767" s="95"/>
      <c r="BO1767" s="95"/>
      <c r="BP1767" s="95"/>
      <c r="BQ1767" s="95"/>
      <c r="BR1767" s="95"/>
      <c r="BS1767" s="95"/>
      <c r="BT1767" s="95"/>
      <c r="BU1767" s="95"/>
      <c r="BV1767" s="95"/>
      <c r="BW1767" s="95"/>
      <c r="BX1767" s="95"/>
      <c r="BY1767" s="95"/>
      <c r="BZ1767" s="95"/>
      <c r="CD1767" s="95"/>
      <c r="CE1767" s="95"/>
      <c r="CF1767" s="95"/>
    </row>
    <row r="1768" spans="1:84" s="43" customFormat="1" x14ac:dyDescent="0.25">
      <c r="A1768" s="152"/>
      <c r="B1768" s="152"/>
      <c r="C1768" s="152"/>
      <c r="D1768" s="152"/>
      <c r="E1768" s="152"/>
      <c r="F1768" s="62"/>
      <c r="G1768" s="62"/>
      <c r="I1768" s="152"/>
      <c r="K1768" s="152"/>
      <c r="L1768" s="152"/>
      <c r="M1768" s="152"/>
      <c r="N1768" s="152"/>
      <c r="O1768" s="63"/>
      <c r="P1768" s="152"/>
      <c r="Q1768" s="152"/>
      <c r="S1768" s="205"/>
      <c r="T1768" s="205"/>
      <c r="U1768" s="205"/>
      <c r="V1768" s="39"/>
      <c r="W1768" s="39"/>
      <c r="X1768" s="39"/>
      <c r="Y1768" s="39"/>
      <c r="AD1768" s="191"/>
      <c r="AE1768" s="191"/>
      <c r="AF1768" s="260"/>
      <c r="AG1768" s="191"/>
      <c r="AH1768" s="191"/>
      <c r="AI1768" s="260"/>
      <c r="AR1768" s="68"/>
      <c r="AS1768" s="68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5"/>
      <c r="BL1768" s="95"/>
      <c r="BM1768" s="95"/>
      <c r="BN1768" s="95"/>
      <c r="BO1768" s="95"/>
      <c r="BP1768" s="95"/>
      <c r="BQ1768" s="95"/>
      <c r="BR1768" s="95"/>
      <c r="BS1768" s="95"/>
      <c r="BT1768" s="95"/>
      <c r="BU1768" s="95"/>
      <c r="BV1768" s="95"/>
      <c r="BW1768" s="95"/>
      <c r="BX1768" s="95"/>
      <c r="BY1768" s="95"/>
      <c r="BZ1768" s="95"/>
      <c r="CD1768" s="95"/>
      <c r="CE1768" s="95"/>
      <c r="CF1768" s="95"/>
    </row>
    <row r="1769" spans="1:84" s="43" customFormat="1" x14ac:dyDescent="0.25">
      <c r="A1769" s="152"/>
      <c r="B1769" s="152"/>
      <c r="C1769" s="152"/>
      <c r="D1769" s="152"/>
      <c r="E1769" s="152"/>
      <c r="F1769" s="62"/>
      <c r="G1769" s="62"/>
      <c r="I1769" s="152"/>
      <c r="K1769" s="152"/>
      <c r="L1769" s="152"/>
      <c r="M1769" s="152"/>
      <c r="N1769" s="152"/>
      <c r="O1769" s="63"/>
      <c r="P1769" s="152"/>
      <c r="Q1769" s="152"/>
      <c r="S1769" s="205"/>
      <c r="T1769" s="205"/>
      <c r="U1769" s="205"/>
      <c r="V1769" s="39"/>
      <c r="W1769" s="39"/>
      <c r="X1769" s="39"/>
      <c r="Y1769" s="39"/>
      <c r="AD1769" s="191"/>
      <c r="AE1769" s="191"/>
      <c r="AF1769" s="260"/>
      <c r="AG1769" s="191"/>
      <c r="AH1769" s="191"/>
      <c r="AI1769" s="260"/>
      <c r="AR1769" s="68"/>
      <c r="AS1769" s="68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5"/>
      <c r="BL1769" s="95"/>
      <c r="BM1769" s="95"/>
      <c r="BN1769" s="95"/>
      <c r="BO1769" s="95"/>
      <c r="BP1769" s="95"/>
      <c r="BQ1769" s="95"/>
      <c r="BR1769" s="95"/>
      <c r="BS1769" s="95"/>
      <c r="BT1769" s="95"/>
      <c r="BU1769" s="95"/>
      <c r="BV1769" s="95"/>
      <c r="BW1769" s="95"/>
      <c r="BX1769" s="95"/>
      <c r="BY1769" s="95"/>
      <c r="BZ1769" s="95"/>
      <c r="CD1769" s="95"/>
      <c r="CE1769" s="95"/>
      <c r="CF1769" s="95"/>
    </row>
    <row r="1770" spans="1:84" s="43" customFormat="1" x14ac:dyDescent="0.25">
      <c r="A1770" s="152"/>
      <c r="B1770" s="152"/>
      <c r="C1770" s="152"/>
      <c r="D1770" s="152"/>
      <c r="E1770" s="152"/>
      <c r="F1770" s="62"/>
      <c r="G1770" s="62"/>
      <c r="I1770" s="152"/>
      <c r="K1770" s="152"/>
      <c r="L1770" s="152"/>
      <c r="M1770" s="152"/>
      <c r="N1770" s="152"/>
      <c r="O1770" s="63"/>
      <c r="P1770" s="152"/>
      <c r="Q1770" s="152"/>
      <c r="S1770" s="205"/>
      <c r="T1770" s="205"/>
      <c r="U1770" s="205"/>
      <c r="V1770" s="39"/>
      <c r="W1770" s="39"/>
      <c r="X1770" s="39"/>
      <c r="Y1770" s="39"/>
      <c r="AD1770" s="191"/>
      <c r="AE1770" s="191"/>
      <c r="AF1770" s="260"/>
      <c r="AG1770" s="191"/>
      <c r="AH1770" s="191"/>
      <c r="AI1770" s="260"/>
      <c r="AR1770" s="68"/>
      <c r="AS1770" s="68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5"/>
      <c r="BL1770" s="95"/>
      <c r="BM1770" s="95"/>
      <c r="BN1770" s="95"/>
      <c r="BO1770" s="95"/>
      <c r="BP1770" s="95"/>
      <c r="BQ1770" s="95"/>
      <c r="BR1770" s="95"/>
      <c r="BS1770" s="95"/>
      <c r="BT1770" s="95"/>
      <c r="BU1770" s="95"/>
      <c r="BV1770" s="95"/>
      <c r="BW1770" s="95"/>
      <c r="BX1770" s="95"/>
      <c r="BY1770" s="95"/>
      <c r="BZ1770" s="95"/>
      <c r="CD1770" s="95"/>
      <c r="CE1770" s="95"/>
      <c r="CF1770" s="95"/>
    </row>
    <row r="1771" spans="1:84" s="43" customFormat="1" x14ac:dyDescent="0.25">
      <c r="A1771" s="152"/>
      <c r="B1771" s="152"/>
      <c r="C1771" s="152"/>
      <c r="D1771" s="152"/>
      <c r="E1771" s="152"/>
      <c r="F1771" s="62"/>
      <c r="G1771" s="62"/>
      <c r="I1771" s="152"/>
      <c r="K1771" s="152"/>
      <c r="L1771" s="152"/>
      <c r="M1771" s="152"/>
      <c r="N1771" s="152"/>
      <c r="O1771" s="63"/>
      <c r="P1771" s="152"/>
      <c r="Q1771" s="152"/>
      <c r="S1771" s="205"/>
      <c r="T1771" s="205"/>
      <c r="U1771" s="205"/>
      <c r="V1771" s="39"/>
      <c r="W1771" s="39"/>
      <c r="X1771" s="39"/>
      <c r="Y1771" s="39"/>
      <c r="AD1771" s="191"/>
      <c r="AE1771" s="191"/>
      <c r="AF1771" s="260"/>
      <c r="AG1771" s="191"/>
      <c r="AH1771" s="191"/>
      <c r="AI1771" s="260"/>
      <c r="AR1771" s="68"/>
      <c r="AS1771" s="68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5"/>
      <c r="BL1771" s="95"/>
      <c r="BM1771" s="95"/>
      <c r="BN1771" s="95"/>
      <c r="BO1771" s="95"/>
      <c r="BP1771" s="95"/>
      <c r="BQ1771" s="95"/>
      <c r="BR1771" s="95"/>
      <c r="BS1771" s="95"/>
      <c r="BT1771" s="95"/>
      <c r="BU1771" s="95"/>
      <c r="BV1771" s="95"/>
      <c r="BW1771" s="95"/>
      <c r="BX1771" s="95"/>
      <c r="BY1771" s="95"/>
      <c r="BZ1771" s="95"/>
      <c r="CD1771" s="95"/>
      <c r="CE1771" s="95"/>
      <c r="CF1771" s="95"/>
    </row>
    <row r="1772" spans="1:84" s="43" customFormat="1" x14ac:dyDescent="0.25">
      <c r="A1772" s="152"/>
      <c r="B1772" s="152"/>
      <c r="C1772" s="152"/>
      <c r="D1772" s="152"/>
      <c r="E1772" s="152"/>
      <c r="F1772" s="62"/>
      <c r="G1772" s="62"/>
      <c r="I1772" s="152"/>
      <c r="K1772" s="152"/>
      <c r="L1772" s="152"/>
      <c r="M1772" s="152"/>
      <c r="N1772" s="152"/>
      <c r="O1772" s="63"/>
      <c r="P1772" s="152"/>
      <c r="Q1772" s="152"/>
      <c r="S1772" s="205"/>
      <c r="T1772" s="205"/>
      <c r="U1772" s="205"/>
      <c r="V1772" s="39"/>
      <c r="W1772" s="39"/>
      <c r="X1772" s="39"/>
      <c r="Y1772" s="39"/>
      <c r="AD1772" s="191"/>
      <c r="AE1772" s="191"/>
      <c r="AF1772" s="260"/>
      <c r="AG1772" s="191"/>
      <c r="AH1772" s="191"/>
      <c r="AI1772" s="260"/>
      <c r="AR1772" s="68"/>
      <c r="AS1772" s="68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5"/>
      <c r="BL1772" s="95"/>
      <c r="BM1772" s="95"/>
      <c r="BN1772" s="95"/>
      <c r="BO1772" s="95"/>
      <c r="BP1772" s="95"/>
      <c r="BQ1772" s="95"/>
      <c r="BR1772" s="95"/>
      <c r="BS1772" s="95"/>
      <c r="BT1772" s="95"/>
      <c r="BU1772" s="95"/>
      <c r="BV1772" s="95"/>
      <c r="BW1772" s="95"/>
      <c r="BX1772" s="95"/>
      <c r="BY1772" s="95"/>
      <c r="BZ1772" s="95"/>
      <c r="CD1772" s="95"/>
      <c r="CE1772" s="95"/>
      <c r="CF1772" s="95"/>
    </row>
    <row r="1773" spans="1:84" s="43" customFormat="1" x14ac:dyDescent="0.25">
      <c r="A1773" s="152"/>
      <c r="B1773" s="152"/>
      <c r="C1773" s="152"/>
      <c r="D1773" s="152"/>
      <c r="E1773" s="152"/>
      <c r="F1773" s="62"/>
      <c r="G1773" s="62"/>
      <c r="I1773" s="152"/>
      <c r="K1773" s="152"/>
      <c r="L1773" s="152"/>
      <c r="M1773" s="152"/>
      <c r="N1773" s="152"/>
      <c r="O1773" s="63"/>
      <c r="P1773" s="152"/>
      <c r="Q1773" s="152"/>
      <c r="S1773" s="205"/>
      <c r="T1773" s="205"/>
      <c r="U1773" s="205"/>
      <c r="V1773" s="39"/>
      <c r="W1773" s="39"/>
      <c r="X1773" s="39"/>
      <c r="Y1773" s="39"/>
      <c r="AD1773" s="191"/>
      <c r="AE1773" s="191"/>
      <c r="AF1773" s="260"/>
      <c r="AG1773" s="191"/>
      <c r="AH1773" s="191"/>
      <c r="AI1773" s="260"/>
      <c r="AR1773" s="68"/>
      <c r="AS1773" s="68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5"/>
      <c r="BL1773" s="95"/>
      <c r="BM1773" s="95"/>
      <c r="BN1773" s="95"/>
      <c r="BO1773" s="95"/>
      <c r="BP1773" s="95"/>
      <c r="BQ1773" s="95"/>
      <c r="BR1773" s="95"/>
      <c r="BS1773" s="95"/>
      <c r="BT1773" s="95"/>
      <c r="BU1773" s="95"/>
      <c r="BV1773" s="95"/>
      <c r="BW1773" s="95"/>
      <c r="BX1773" s="95"/>
      <c r="BY1773" s="95"/>
      <c r="BZ1773" s="95"/>
      <c r="CD1773" s="95"/>
      <c r="CE1773" s="95"/>
      <c r="CF1773" s="95"/>
    </row>
    <row r="1774" spans="1:84" s="43" customFormat="1" x14ac:dyDescent="0.25">
      <c r="A1774" s="152"/>
      <c r="B1774" s="152"/>
      <c r="C1774" s="152"/>
      <c r="D1774" s="152"/>
      <c r="E1774" s="152"/>
      <c r="F1774" s="62"/>
      <c r="G1774" s="62"/>
      <c r="I1774" s="152"/>
      <c r="K1774" s="152"/>
      <c r="L1774" s="152"/>
      <c r="M1774" s="152"/>
      <c r="N1774" s="152"/>
      <c r="O1774" s="63"/>
      <c r="P1774" s="152"/>
      <c r="Q1774" s="152"/>
      <c r="S1774" s="205"/>
      <c r="T1774" s="205"/>
      <c r="U1774" s="205"/>
      <c r="V1774" s="39"/>
      <c r="W1774" s="39"/>
      <c r="X1774" s="39"/>
      <c r="Y1774" s="39"/>
      <c r="AD1774" s="191"/>
      <c r="AE1774" s="191"/>
      <c r="AF1774" s="260"/>
      <c r="AG1774" s="191"/>
      <c r="AH1774" s="191"/>
      <c r="AI1774" s="260"/>
      <c r="AR1774" s="68"/>
      <c r="AS1774" s="68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5"/>
      <c r="BL1774" s="95"/>
      <c r="BM1774" s="95"/>
      <c r="BN1774" s="95"/>
      <c r="BO1774" s="95"/>
      <c r="BP1774" s="95"/>
      <c r="BQ1774" s="95"/>
      <c r="BR1774" s="95"/>
      <c r="BS1774" s="95"/>
      <c r="BT1774" s="95"/>
      <c r="BU1774" s="95"/>
      <c r="BV1774" s="95"/>
      <c r="BW1774" s="95"/>
      <c r="BX1774" s="95"/>
      <c r="BY1774" s="95"/>
      <c r="BZ1774" s="95"/>
      <c r="CD1774" s="95"/>
      <c r="CE1774" s="95"/>
      <c r="CF1774" s="95"/>
    </row>
    <row r="1775" spans="1:84" s="43" customFormat="1" x14ac:dyDescent="0.25">
      <c r="A1775" s="152"/>
      <c r="B1775" s="152"/>
      <c r="C1775" s="152"/>
      <c r="D1775" s="152"/>
      <c r="E1775" s="152"/>
      <c r="F1775" s="62"/>
      <c r="G1775" s="62"/>
      <c r="I1775" s="152"/>
      <c r="K1775" s="152"/>
      <c r="L1775" s="152"/>
      <c r="M1775" s="152"/>
      <c r="N1775" s="152"/>
      <c r="O1775" s="63"/>
      <c r="P1775" s="152"/>
      <c r="Q1775" s="152"/>
      <c r="S1775" s="205"/>
      <c r="T1775" s="205"/>
      <c r="U1775" s="205"/>
      <c r="V1775" s="39"/>
      <c r="W1775" s="39"/>
      <c r="X1775" s="39"/>
      <c r="Y1775" s="39"/>
      <c r="AD1775" s="191"/>
      <c r="AE1775" s="191"/>
      <c r="AF1775" s="260"/>
      <c r="AG1775" s="191"/>
      <c r="AH1775" s="191"/>
      <c r="AI1775" s="260"/>
      <c r="AR1775" s="68"/>
      <c r="AS1775" s="68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5"/>
      <c r="BL1775" s="95"/>
      <c r="BM1775" s="95"/>
      <c r="BN1775" s="95"/>
      <c r="BO1775" s="95"/>
      <c r="BP1775" s="95"/>
      <c r="BQ1775" s="95"/>
      <c r="BR1775" s="95"/>
      <c r="BS1775" s="95"/>
      <c r="BT1775" s="95"/>
      <c r="BU1775" s="95"/>
      <c r="BV1775" s="95"/>
      <c r="BW1775" s="95"/>
      <c r="BX1775" s="95"/>
      <c r="BY1775" s="95"/>
      <c r="BZ1775" s="95"/>
      <c r="CD1775" s="95"/>
      <c r="CE1775" s="95"/>
      <c r="CF1775" s="95"/>
    </row>
    <row r="1776" spans="1:84" s="43" customFormat="1" x14ac:dyDescent="0.25">
      <c r="A1776" s="152"/>
      <c r="B1776" s="152"/>
      <c r="C1776" s="152"/>
      <c r="D1776" s="152"/>
      <c r="E1776" s="152"/>
      <c r="F1776" s="62"/>
      <c r="G1776" s="62"/>
      <c r="I1776" s="152"/>
      <c r="K1776" s="152"/>
      <c r="L1776" s="152"/>
      <c r="M1776" s="152"/>
      <c r="N1776" s="152"/>
      <c r="O1776" s="63"/>
      <c r="P1776" s="152"/>
      <c r="Q1776" s="152"/>
      <c r="S1776" s="205"/>
      <c r="T1776" s="205"/>
      <c r="U1776" s="205"/>
      <c r="V1776" s="39"/>
      <c r="W1776" s="39"/>
      <c r="X1776" s="39"/>
      <c r="Y1776" s="39"/>
      <c r="AD1776" s="191"/>
      <c r="AE1776" s="191"/>
      <c r="AF1776" s="260"/>
      <c r="AG1776" s="191"/>
      <c r="AH1776" s="191"/>
      <c r="AI1776" s="260"/>
      <c r="AR1776" s="68"/>
      <c r="AS1776" s="68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5"/>
      <c r="BL1776" s="95"/>
      <c r="BM1776" s="95"/>
      <c r="BN1776" s="95"/>
      <c r="BO1776" s="95"/>
      <c r="BP1776" s="95"/>
      <c r="BQ1776" s="95"/>
      <c r="BR1776" s="95"/>
      <c r="BS1776" s="95"/>
      <c r="BT1776" s="95"/>
      <c r="BU1776" s="95"/>
      <c r="BV1776" s="95"/>
      <c r="BW1776" s="95"/>
      <c r="BX1776" s="95"/>
      <c r="BY1776" s="95"/>
      <c r="BZ1776" s="95"/>
      <c r="CD1776" s="95"/>
      <c r="CE1776" s="95"/>
      <c r="CF1776" s="95"/>
    </row>
    <row r="1777" spans="1:84" s="43" customFormat="1" x14ac:dyDescent="0.25">
      <c r="A1777" s="152"/>
      <c r="B1777" s="152"/>
      <c r="C1777" s="152"/>
      <c r="D1777" s="152"/>
      <c r="E1777" s="152"/>
      <c r="F1777" s="62"/>
      <c r="G1777" s="62"/>
      <c r="I1777" s="152"/>
      <c r="K1777" s="152"/>
      <c r="L1777" s="152"/>
      <c r="M1777" s="152"/>
      <c r="N1777" s="152"/>
      <c r="O1777" s="63"/>
      <c r="P1777" s="152"/>
      <c r="Q1777" s="152"/>
      <c r="S1777" s="205"/>
      <c r="T1777" s="205"/>
      <c r="U1777" s="205"/>
      <c r="V1777" s="39"/>
      <c r="W1777" s="39"/>
      <c r="X1777" s="39"/>
      <c r="Y1777" s="39"/>
      <c r="AD1777" s="191"/>
      <c r="AE1777" s="191"/>
      <c r="AF1777" s="260"/>
      <c r="AG1777" s="191"/>
      <c r="AH1777" s="191"/>
      <c r="AI1777" s="260"/>
      <c r="AR1777" s="68"/>
      <c r="AS1777" s="68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5"/>
      <c r="BL1777" s="95"/>
      <c r="BM1777" s="95"/>
      <c r="BN1777" s="95"/>
      <c r="BO1777" s="95"/>
      <c r="BP1777" s="95"/>
      <c r="BQ1777" s="95"/>
      <c r="BR1777" s="95"/>
      <c r="BS1777" s="95"/>
      <c r="BT1777" s="95"/>
      <c r="BU1777" s="95"/>
      <c r="BV1777" s="95"/>
      <c r="BW1777" s="95"/>
      <c r="BX1777" s="95"/>
      <c r="BY1777" s="95"/>
      <c r="BZ1777" s="95"/>
      <c r="CD1777" s="95"/>
      <c r="CE1777" s="95"/>
      <c r="CF1777" s="95"/>
    </row>
    <row r="1778" spans="1:84" s="43" customFormat="1" x14ac:dyDescent="0.25">
      <c r="A1778" s="152"/>
      <c r="B1778" s="152"/>
      <c r="C1778" s="152"/>
      <c r="D1778" s="152"/>
      <c r="E1778" s="152"/>
      <c r="F1778" s="62"/>
      <c r="G1778" s="62"/>
      <c r="I1778" s="152"/>
      <c r="K1778" s="152"/>
      <c r="L1778" s="152"/>
      <c r="M1778" s="152"/>
      <c r="N1778" s="152"/>
      <c r="O1778" s="63"/>
      <c r="P1778" s="152"/>
      <c r="Q1778" s="152"/>
      <c r="S1778" s="205"/>
      <c r="T1778" s="205"/>
      <c r="U1778" s="205"/>
      <c r="V1778" s="39"/>
      <c r="W1778" s="39"/>
      <c r="X1778" s="39"/>
      <c r="Y1778" s="39"/>
      <c r="AD1778" s="191"/>
      <c r="AE1778" s="191"/>
      <c r="AF1778" s="260"/>
      <c r="AG1778" s="191"/>
      <c r="AH1778" s="191"/>
      <c r="AI1778" s="260"/>
      <c r="AR1778" s="68"/>
      <c r="AS1778" s="68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5"/>
      <c r="BL1778" s="95"/>
      <c r="BM1778" s="95"/>
      <c r="BN1778" s="95"/>
      <c r="BO1778" s="95"/>
      <c r="BP1778" s="95"/>
      <c r="BQ1778" s="95"/>
      <c r="BR1778" s="95"/>
      <c r="BS1778" s="95"/>
      <c r="BT1778" s="95"/>
      <c r="BU1778" s="95"/>
      <c r="BV1778" s="95"/>
      <c r="BW1778" s="95"/>
      <c r="BX1778" s="95"/>
      <c r="BY1778" s="95"/>
      <c r="BZ1778" s="95"/>
      <c r="CD1778" s="95"/>
      <c r="CE1778" s="95"/>
      <c r="CF1778" s="95"/>
    </row>
    <row r="1779" spans="1:84" s="43" customFormat="1" x14ac:dyDescent="0.25">
      <c r="A1779" s="152"/>
      <c r="B1779" s="152"/>
      <c r="C1779" s="152"/>
      <c r="D1779" s="152"/>
      <c r="E1779" s="152"/>
      <c r="F1779" s="62"/>
      <c r="G1779" s="62"/>
      <c r="I1779" s="152"/>
      <c r="K1779" s="152"/>
      <c r="L1779" s="152"/>
      <c r="M1779" s="152"/>
      <c r="N1779" s="152"/>
      <c r="O1779" s="63"/>
      <c r="P1779" s="152"/>
      <c r="Q1779" s="152"/>
      <c r="S1779" s="205"/>
      <c r="T1779" s="205"/>
      <c r="U1779" s="205"/>
      <c r="V1779" s="39"/>
      <c r="W1779" s="39"/>
      <c r="X1779" s="39"/>
      <c r="Y1779" s="39"/>
      <c r="AD1779" s="191"/>
      <c r="AE1779" s="191"/>
      <c r="AF1779" s="260"/>
      <c r="AG1779" s="191"/>
      <c r="AH1779" s="191"/>
      <c r="AI1779" s="260"/>
      <c r="AR1779" s="68"/>
      <c r="AS1779" s="68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5"/>
      <c r="BL1779" s="95"/>
      <c r="BM1779" s="95"/>
      <c r="BN1779" s="95"/>
      <c r="BO1779" s="95"/>
      <c r="BP1779" s="95"/>
      <c r="BQ1779" s="95"/>
      <c r="BR1779" s="95"/>
      <c r="BS1779" s="95"/>
      <c r="BT1779" s="95"/>
      <c r="BU1779" s="95"/>
      <c r="BV1779" s="95"/>
      <c r="BW1779" s="95"/>
      <c r="BX1779" s="95"/>
      <c r="BY1779" s="95"/>
      <c r="BZ1779" s="95"/>
      <c r="CD1779" s="95"/>
      <c r="CE1779" s="95"/>
      <c r="CF1779" s="95"/>
    </row>
    <row r="1780" spans="1:84" s="43" customFormat="1" x14ac:dyDescent="0.25">
      <c r="A1780" s="152"/>
      <c r="B1780" s="152"/>
      <c r="C1780" s="152"/>
      <c r="D1780" s="152"/>
      <c r="E1780" s="152"/>
      <c r="F1780" s="62"/>
      <c r="G1780" s="62"/>
      <c r="I1780" s="152"/>
      <c r="K1780" s="152"/>
      <c r="L1780" s="152"/>
      <c r="M1780" s="152"/>
      <c r="N1780" s="152"/>
      <c r="O1780" s="63"/>
      <c r="P1780" s="152"/>
      <c r="Q1780" s="152"/>
      <c r="S1780" s="205"/>
      <c r="T1780" s="205"/>
      <c r="U1780" s="205"/>
      <c r="V1780" s="39"/>
      <c r="W1780" s="39"/>
      <c r="X1780" s="39"/>
      <c r="Y1780" s="39"/>
      <c r="AD1780" s="191"/>
      <c r="AE1780" s="191"/>
      <c r="AF1780" s="260"/>
      <c r="AG1780" s="191"/>
      <c r="AH1780" s="191"/>
      <c r="AI1780" s="260"/>
      <c r="AR1780" s="68"/>
      <c r="AS1780" s="68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5"/>
      <c r="BL1780" s="95"/>
      <c r="BM1780" s="95"/>
      <c r="BN1780" s="95"/>
      <c r="BO1780" s="95"/>
      <c r="BP1780" s="95"/>
      <c r="BQ1780" s="95"/>
      <c r="BR1780" s="95"/>
      <c r="BS1780" s="95"/>
      <c r="BT1780" s="95"/>
      <c r="BU1780" s="95"/>
      <c r="BV1780" s="95"/>
      <c r="BW1780" s="95"/>
      <c r="BX1780" s="95"/>
      <c r="BY1780" s="95"/>
      <c r="BZ1780" s="95"/>
      <c r="CD1780" s="95"/>
      <c r="CE1780" s="95"/>
      <c r="CF1780" s="95"/>
    </row>
    <row r="1781" spans="1:84" s="43" customFormat="1" x14ac:dyDescent="0.25">
      <c r="A1781" s="152"/>
      <c r="B1781" s="152"/>
      <c r="C1781" s="152"/>
      <c r="D1781" s="152"/>
      <c r="E1781" s="152"/>
      <c r="F1781" s="62"/>
      <c r="G1781" s="62"/>
      <c r="I1781" s="152"/>
      <c r="K1781" s="152"/>
      <c r="L1781" s="152"/>
      <c r="M1781" s="152"/>
      <c r="N1781" s="152"/>
      <c r="O1781" s="63"/>
      <c r="P1781" s="152"/>
      <c r="Q1781" s="152"/>
      <c r="S1781" s="205"/>
      <c r="T1781" s="205"/>
      <c r="U1781" s="205"/>
      <c r="V1781" s="39"/>
      <c r="W1781" s="39"/>
      <c r="X1781" s="39"/>
      <c r="Y1781" s="39"/>
      <c r="AD1781" s="191"/>
      <c r="AE1781" s="191"/>
      <c r="AF1781" s="260"/>
      <c r="AG1781" s="191"/>
      <c r="AH1781" s="191"/>
      <c r="AI1781" s="260"/>
      <c r="AR1781" s="68"/>
      <c r="AS1781" s="68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5"/>
      <c r="BL1781" s="95"/>
      <c r="BM1781" s="95"/>
      <c r="BN1781" s="95"/>
      <c r="BO1781" s="95"/>
      <c r="BP1781" s="95"/>
      <c r="BQ1781" s="95"/>
      <c r="BR1781" s="95"/>
      <c r="BS1781" s="95"/>
      <c r="BT1781" s="95"/>
      <c r="BU1781" s="95"/>
      <c r="BV1781" s="95"/>
      <c r="BW1781" s="95"/>
      <c r="BX1781" s="95"/>
      <c r="BY1781" s="95"/>
      <c r="BZ1781" s="95"/>
      <c r="CD1781" s="95"/>
      <c r="CE1781" s="95"/>
      <c r="CF1781" s="95"/>
    </row>
    <row r="1782" spans="1:84" s="43" customFormat="1" x14ac:dyDescent="0.25">
      <c r="A1782" s="152"/>
      <c r="B1782" s="152"/>
      <c r="C1782" s="152"/>
      <c r="D1782" s="152"/>
      <c r="E1782" s="152"/>
      <c r="F1782" s="62"/>
      <c r="G1782" s="62"/>
      <c r="I1782" s="152"/>
      <c r="K1782" s="152"/>
      <c r="L1782" s="152"/>
      <c r="M1782" s="152"/>
      <c r="N1782" s="152"/>
      <c r="O1782" s="63"/>
      <c r="P1782" s="152"/>
      <c r="Q1782" s="152"/>
      <c r="S1782" s="205"/>
      <c r="T1782" s="205"/>
      <c r="U1782" s="205"/>
      <c r="V1782" s="39"/>
      <c r="W1782" s="39"/>
      <c r="X1782" s="39"/>
      <c r="Y1782" s="39"/>
      <c r="AD1782" s="191"/>
      <c r="AE1782" s="191"/>
      <c r="AF1782" s="260"/>
      <c r="AG1782" s="191"/>
      <c r="AH1782" s="191"/>
      <c r="AI1782" s="260"/>
      <c r="AR1782" s="68"/>
      <c r="AS1782" s="68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5"/>
      <c r="BL1782" s="95"/>
      <c r="BM1782" s="95"/>
      <c r="BN1782" s="95"/>
      <c r="BO1782" s="95"/>
      <c r="BP1782" s="95"/>
      <c r="BQ1782" s="95"/>
      <c r="BR1782" s="95"/>
      <c r="BS1782" s="95"/>
      <c r="BT1782" s="95"/>
      <c r="BU1782" s="95"/>
      <c r="BV1782" s="95"/>
      <c r="BW1782" s="95"/>
      <c r="BX1782" s="95"/>
      <c r="BY1782" s="95"/>
      <c r="BZ1782" s="95"/>
      <c r="CD1782" s="95"/>
      <c r="CE1782" s="95"/>
      <c r="CF1782" s="95"/>
    </row>
    <row r="1783" spans="1:84" s="43" customFormat="1" x14ac:dyDescent="0.25">
      <c r="A1783" s="152"/>
      <c r="B1783" s="152"/>
      <c r="C1783" s="152"/>
      <c r="D1783" s="152"/>
      <c r="E1783" s="152"/>
      <c r="F1783" s="62"/>
      <c r="G1783" s="62"/>
      <c r="I1783" s="152"/>
      <c r="K1783" s="152"/>
      <c r="L1783" s="152"/>
      <c r="M1783" s="152"/>
      <c r="N1783" s="152"/>
      <c r="O1783" s="63"/>
      <c r="P1783" s="152"/>
      <c r="Q1783" s="152"/>
      <c r="S1783" s="205"/>
      <c r="T1783" s="205"/>
      <c r="U1783" s="205"/>
      <c r="V1783" s="39"/>
      <c r="W1783" s="39"/>
      <c r="X1783" s="39"/>
      <c r="Y1783" s="39"/>
      <c r="AD1783" s="191"/>
      <c r="AE1783" s="191"/>
      <c r="AF1783" s="260"/>
      <c r="AG1783" s="191"/>
      <c r="AH1783" s="191"/>
      <c r="AI1783" s="260"/>
      <c r="AR1783" s="68"/>
      <c r="AS1783" s="68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5"/>
      <c r="BL1783" s="95"/>
      <c r="BM1783" s="95"/>
      <c r="BN1783" s="95"/>
      <c r="BO1783" s="95"/>
      <c r="BP1783" s="95"/>
      <c r="BQ1783" s="95"/>
      <c r="BR1783" s="95"/>
      <c r="BS1783" s="95"/>
      <c r="BT1783" s="95"/>
      <c r="BU1783" s="95"/>
      <c r="BV1783" s="95"/>
      <c r="BW1783" s="95"/>
      <c r="BX1783" s="95"/>
      <c r="BY1783" s="95"/>
      <c r="BZ1783" s="95"/>
      <c r="CD1783" s="95"/>
      <c r="CE1783" s="95"/>
      <c r="CF1783" s="95"/>
    </row>
    <row r="1784" spans="1:84" s="43" customFormat="1" x14ac:dyDescent="0.25">
      <c r="A1784" s="152"/>
      <c r="B1784" s="152"/>
      <c r="C1784" s="152"/>
      <c r="D1784" s="152"/>
      <c r="E1784" s="152"/>
      <c r="F1784" s="62"/>
      <c r="G1784" s="62"/>
      <c r="I1784" s="152"/>
      <c r="K1784" s="152"/>
      <c r="L1784" s="152"/>
      <c r="M1784" s="152"/>
      <c r="N1784" s="152"/>
      <c r="O1784" s="63"/>
      <c r="P1784" s="152"/>
      <c r="Q1784" s="152"/>
      <c r="S1784" s="205"/>
      <c r="T1784" s="205"/>
      <c r="U1784" s="205"/>
      <c r="V1784" s="39"/>
      <c r="W1784" s="39"/>
      <c r="X1784" s="39"/>
      <c r="Y1784" s="39"/>
      <c r="AD1784" s="191"/>
      <c r="AE1784" s="191"/>
      <c r="AF1784" s="260"/>
      <c r="AG1784" s="191"/>
      <c r="AH1784" s="191"/>
      <c r="AI1784" s="260"/>
      <c r="AR1784" s="68"/>
      <c r="AS1784" s="68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5"/>
      <c r="BL1784" s="95"/>
      <c r="BM1784" s="95"/>
      <c r="BN1784" s="95"/>
      <c r="BO1784" s="95"/>
      <c r="BP1784" s="95"/>
      <c r="BQ1784" s="95"/>
      <c r="BR1784" s="95"/>
      <c r="BS1784" s="95"/>
      <c r="BT1784" s="95"/>
      <c r="BU1784" s="95"/>
      <c r="BV1784" s="95"/>
      <c r="BW1784" s="95"/>
      <c r="BX1784" s="95"/>
      <c r="BY1784" s="95"/>
      <c r="BZ1784" s="95"/>
      <c r="CD1784" s="95"/>
      <c r="CE1784" s="95"/>
      <c r="CF1784" s="95"/>
    </row>
    <row r="1785" spans="1:84" s="43" customFormat="1" x14ac:dyDescent="0.25">
      <c r="A1785" s="152"/>
      <c r="B1785" s="152"/>
      <c r="C1785" s="152"/>
      <c r="D1785" s="152"/>
      <c r="E1785" s="152"/>
      <c r="F1785" s="62"/>
      <c r="G1785" s="62"/>
      <c r="I1785" s="152"/>
      <c r="K1785" s="152"/>
      <c r="L1785" s="152"/>
      <c r="M1785" s="152"/>
      <c r="N1785" s="152"/>
      <c r="O1785" s="63"/>
      <c r="P1785" s="152"/>
      <c r="Q1785" s="152"/>
      <c r="S1785" s="205"/>
      <c r="T1785" s="205"/>
      <c r="U1785" s="205"/>
      <c r="V1785" s="39"/>
      <c r="W1785" s="39"/>
      <c r="X1785" s="39"/>
      <c r="Y1785" s="39"/>
      <c r="AD1785" s="191"/>
      <c r="AE1785" s="191"/>
      <c r="AF1785" s="260"/>
      <c r="AG1785" s="191"/>
      <c r="AH1785" s="191"/>
      <c r="AI1785" s="260"/>
      <c r="AR1785" s="68"/>
      <c r="AS1785" s="68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5"/>
      <c r="BL1785" s="95"/>
      <c r="BM1785" s="95"/>
      <c r="BN1785" s="95"/>
      <c r="BO1785" s="95"/>
      <c r="BP1785" s="95"/>
      <c r="BQ1785" s="95"/>
      <c r="BR1785" s="95"/>
      <c r="BS1785" s="95"/>
      <c r="BT1785" s="95"/>
      <c r="BU1785" s="95"/>
      <c r="BV1785" s="95"/>
      <c r="BW1785" s="95"/>
      <c r="BX1785" s="95"/>
      <c r="BY1785" s="95"/>
      <c r="BZ1785" s="95"/>
      <c r="CD1785" s="95"/>
      <c r="CE1785" s="95"/>
      <c r="CF1785" s="95"/>
    </row>
    <row r="1786" spans="1:84" s="43" customFormat="1" x14ac:dyDescent="0.25">
      <c r="A1786" s="152"/>
      <c r="B1786" s="152"/>
      <c r="C1786" s="152"/>
      <c r="D1786" s="152"/>
      <c r="E1786" s="152"/>
      <c r="F1786" s="62"/>
      <c r="G1786" s="62"/>
      <c r="I1786" s="152"/>
      <c r="K1786" s="152"/>
      <c r="L1786" s="152"/>
      <c r="M1786" s="152"/>
      <c r="N1786" s="152"/>
      <c r="O1786" s="63"/>
      <c r="P1786" s="152"/>
      <c r="Q1786" s="152"/>
      <c r="S1786" s="205"/>
      <c r="T1786" s="205"/>
      <c r="U1786" s="205"/>
      <c r="V1786" s="39"/>
      <c r="W1786" s="39"/>
      <c r="X1786" s="39"/>
      <c r="Y1786" s="39"/>
      <c r="AD1786" s="191"/>
      <c r="AE1786" s="191"/>
      <c r="AF1786" s="260"/>
      <c r="AG1786" s="191"/>
      <c r="AH1786" s="191"/>
      <c r="AI1786" s="260"/>
      <c r="AR1786" s="68"/>
      <c r="AS1786" s="68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5"/>
      <c r="BL1786" s="95"/>
      <c r="BM1786" s="95"/>
      <c r="BN1786" s="95"/>
      <c r="BO1786" s="95"/>
      <c r="BP1786" s="95"/>
      <c r="BQ1786" s="95"/>
      <c r="BR1786" s="95"/>
      <c r="BS1786" s="95"/>
      <c r="BT1786" s="95"/>
      <c r="BU1786" s="95"/>
      <c r="BV1786" s="95"/>
      <c r="BW1786" s="95"/>
      <c r="BX1786" s="95"/>
      <c r="BY1786" s="95"/>
      <c r="BZ1786" s="95"/>
      <c r="CD1786" s="95"/>
      <c r="CE1786" s="95"/>
      <c r="CF1786" s="95"/>
    </row>
    <row r="1787" spans="1:84" s="43" customFormat="1" x14ac:dyDescent="0.25">
      <c r="A1787" s="152"/>
      <c r="B1787" s="152"/>
      <c r="C1787" s="152"/>
      <c r="D1787" s="152"/>
      <c r="E1787" s="152"/>
      <c r="F1787" s="62"/>
      <c r="G1787" s="62"/>
      <c r="I1787" s="152"/>
      <c r="K1787" s="152"/>
      <c r="L1787" s="152"/>
      <c r="M1787" s="152"/>
      <c r="N1787" s="152"/>
      <c r="O1787" s="63"/>
      <c r="P1787" s="152"/>
      <c r="Q1787" s="152"/>
      <c r="S1787" s="205"/>
      <c r="T1787" s="205"/>
      <c r="U1787" s="205"/>
      <c r="V1787" s="39"/>
      <c r="W1787" s="39"/>
      <c r="X1787" s="39"/>
      <c r="Y1787" s="39"/>
      <c r="AD1787" s="191"/>
      <c r="AE1787" s="191"/>
      <c r="AF1787" s="260"/>
      <c r="AG1787" s="191"/>
      <c r="AH1787" s="191"/>
      <c r="AI1787" s="260"/>
      <c r="AR1787" s="68"/>
      <c r="AS1787" s="68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5"/>
      <c r="BL1787" s="95"/>
      <c r="BM1787" s="95"/>
      <c r="BN1787" s="95"/>
      <c r="BO1787" s="95"/>
      <c r="BP1787" s="95"/>
      <c r="BQ1787" s="95"/>
      <c r="BR1787" s="95"/>
      <c r="BS1787" s="95"/>
      <c r="BT1787" s="95"/>
      <c r="BU1787" s="95"/>
      <c r="BV1787" s="95"/>
      <c r="BW1787" s="95"/>
      <c r="BX1787" s="95"/>
      <c r="BY1787" s="95"/>
      <c r="BZ1787" s="95"/>
      <c r="CD1787" s="95"/>
      <c r="CE1787" s="95"/>
      <c r="CF1787" s="95"/>
    </row>
    <row r="1788" spans="1:84" s="43" customFormat="1" x14ac:dyDescent="0.25">
      <c r="A1788" s="152"/>
      <c r="B1788" s="152"/>
      <c r="C1788" s="152"/>
      <c r="D1788" s="152"/>
      <c r="E1788" s="152"/>
      <c r="F1788" s="62"/>
      <c r="G1788" s="62"/>
      <c r="I1788" s="152"/>
      <c r="K1788" s="152"/>
      <c r="L1788" s="152"/>
      <c r="M1788" s="152"/>
      <c r="N1788" s="152"/>
      <c r="O1788" s="63"/>
      <c r="P1788" s="152"/>
      <c r="Q1788" s="152"/>
      <c r="S1788" s="205"/>
      <c r="T1788" s="205"/>
      <c r="U1788" s="205"/>
      <c r="V1788" s="39"/>
      <c r="W1788" s="39"/>
      <c r="X1788" s="39"/>
      <c r="Y1788" s="39"/>
      <c r="AD1788" s="191"/>
      <c r="AE1788" s="191"/>
      <c r="AF1788" s="260"/>
      <c r="AG1788" s="191"/>
      <c r="AH1788" s="191"/>
      <c r="AI1788" s="260"/>
      <c r="AR1788" s="68"/>
      <c r="AS1788" s="68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5"/>
      <c r="BL1788" s="95"/>
      <c r="BM1788" s="95"/>
      <c r="BN1788" s="95"/>
      <c r="BO1788" s="95"/>
      <c r="BP1788" s="95"/>
      <c r="BQ1788" s="95"/>
      <c r="BR1788" s="95"/>
      <c r="BS1788" s="95"/>
      <c r="BT1788" s="95"/>
      <c r="BU1788" s="95"/>
      <c r="BV1788" s="95"/>
      <c r="BW1788" s="95"/>
      <c r="BX1788" s="95"/>
      <c r="BY1788" s="95"/>
      <c r="BZ1788" s="95"/>
      <c r="CD1788" s="95"/>
      <c r="CE1788" s="95"/>
      <c r="CF1788" s="95"/>
    </row>
    <row r="1789" spans="1:84" s="43" customFormat="1" x14ac:dyDescent="0.25">
      <c r="A1789" s="152"/>
      <c r="B1789" s="152"/>
      <c r="C1789" s="152"/>
      <c r="D1789" s="152"/>
      <c r="E1789" s="152"/>
      <c r="F1789" s="62"/>
      <c r="G1789" s="62"/>
      <c r="I1789" s="152"/>
      <c r="K1789" s="152"/>
      <c r="L1789" s="152"/>
      <c r="M1789" s="152"/>
      <c r="N1789" s="152"/>
      <c r="O1789" s="63"/>
      <c r="P1789" s="152"/>
      <c r="Q1789" s="152"/>
      <c r="S1789" s="205"/>
      <c r="T1789" s="205"/>
      <c r="U1789" s="205"/>
      <c r="V1789" s="39"/>
      <c r="W1789" s="39"/>
      <c r="X1789" s="39"/>
      <c r="Y1789" s="39"/>
      <c r="AD1789" s="191"/>
      <c r="AE1789" s="191"/>
      <c r="AF1789" s="260"/>
      <c r="AG1789" s="191"/>
      <c r="AH1789" s="191"/>
      <c r="AI1789" s="260"/>
      <c r="AR1789" s="68"/>
      <c r="AS1789" s="68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5"/>
      <c r="BL1789" s="95"/>
      <c r="BM1789" s="95"/>
      <c r="BN1789" s="95"/>
      <c r="BO1789" s="95"/>
      <c r="BP1789" s="95"/>
      <c r="BQ1789" s="95"/>
      <c r="BR1789" s="95"/>
      <c r="BS1789" s="95"/>
      <c r="BT1789" s="95"/>
      <c r="BU1789" s="95"/>
      <c r="BV1789" s="95"/>
      <c r="BW1789" s="95"/>
      <c r="BX1789" s="95"/>
      <c r="BY1789" s="95"/>
      <c r="BZ1789" s="95"/>
      <c r="CD1789" s="95"/>
      <c r="CE1789" s="95"/>
      <c r="CF1789" s="95"/>
    </row>
    <row r="1790" spans="1:84" s="43" customFormat="1" x14ac:dyDescent="0.25">
      <c r="A1790" s="152"/>
      <c r="B1790" s="152"/>
      <c r="C1790" s="152"/>
      <c r="D1790" s="152"/>
      <c r="E1790" s="152"/>
      <c r="F1790" s="62"/>
      <c r="G1790" s="62"/>
      <c r="I1790" s="152"/>
      <c r="K1790" s="152"/>
      <c r="L1790" s="152"/>
      <c r="M1790" s="152"/>
      <c r="N1790" s="152"/>
      <c r="O1790" s="63"/>
      <c r="P1790" s="152"/>
      <c r="Q1790" s="152"/>
      <c r="S1790" s="205"/>
      <c r="T1790" s="205"/>
      <c r="U1790" s="205"/>
      <c r="V1790" s="39"/>
      <c r="W1790" s="39"/>
      <c r="X1790" s="39"/>
      <c r="Y1790" s="39"/>
      <c r="AD1790" s="191"/>
      <c r="AE1790" s="191"/>
      <c r="AF1790" s="260"/>
      <c r="AG1790" s="191"/>
      <c r="AH1790" s="191"/>
      <c r="AI1790" s="260"/>
      <c r="AR1790" s="68"/>
      <c r="AS1790" s="68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5"/>
      <c r="BL1790" s="95"/>
      <c r="BM1790" s="95"/>
      <c r="BN1790" s="95"/>
      <c r="BO1790" s="95"/>
      <c r="BP1790" s="95"/>
      <c r="BQ1790" s="95"/>
      <c r="BR1790" s="95"/>
      <c r="BS1790" s="95"/>
      <c r="BT1790" s="95"/>
      <c r="BU1790" s="95"/>
      <c r="BV1790" s="95"/>
      <c r="BW1790" s="95"/>
      <c r="BX1790" s="95"/>
      <c r="BY1790" s="95"/>
      <c r="BZ1790" s="95"/>
      <c r="CD1790" s="95"/>
      <c r="CE1790" s="95"/>
      <c r="CF1790" s="95"/>
    </row>
    <row r="1791" spans="1:84" s="43" customFormat="1" x14ac:dyDescent="0.25">
      <c r="A1791" s="152"/>
      <c r="B1791" s="152"/>
      <c r="C1791" s="152"/>
      <c r="D1791" s="152"/>
      <c r="E1791" s="152"/>
      <c r="F1791" s="62"/>
      <c r="G1791" s="62"/>
      <c r="I1791" s="152"/>
      <c r="K1791" s="152"/>
      <c r="L1791" s="152"/>
      <c r="M1791" s="152"/>
      <c r="N1791" s="152"/>
      <c r="O1791" s="63"/>
      <c r="P1791" s="152"/>
      <c r="Q1791" s="152"/>
      <c r="S1791" s="205"/>
      <c r="T1791" s="205"/>
      <c r="U1791" s="205"/>
      <c r="V1791" s="39"/>
      <c r="W1791" s="39"/>
      <c r="X1791" s="39"/>
      <c r="Y1791" s="39"/>
      <c r="AD1791" s="191"/>
      <c r="AE1791" s="191"/>
      <c r="AF1791" s="260"/>
      <c r="AG1791" s="191"/>
      <c r="AH1791" s="191"/>
      <c r="AI1791" s="260"/>
      <c r="AR1791" s="68"/>
      <c r="AS1791" s="68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5"/>
      <c r="BL1791" s="95"/>
      <c r="BM1791" s="95"/>
      <c r="BN1791" s="95"/>
      <c r="BO1791" s="95"/>
      <c r="BP1791" s="95"/>
      <c r="BQ1791" s="95"/>
      <c r="BR1791" s="95"/>
      <c r="BS1791" s="95"/>
      <c r="BT1791" s="95"/>
      <c r="BU1791" s="95"/>
      <c r="BV1791" s="95"/>
      <c r="BW1791" s="95"/>
      <c r="BX1791" s="95"/>
      <c r="BY1791" s="95"/>
      <c r="BZ1791" s="95"/>
      <c r="CD1791" s="95"/>
      <c r="CE1791" s="95"/>
      <c r="CF1791" s="95"/>
    </row>
    <row r="1792" spans="1:84" s="43" customFormat="1" x14ac:dyDescent="0.25">
      <c r="A1792" s="152"/>
      <c r="B1792" s="152"/>
      <c r="C1792" s="152"/>
      <c r="D1792" s="152"/>
      <c r="E1792" s="152"/>
      <c r="F1792" s="62"/>
      <c r="G1792" s="62"/>
      <c r="I1792" s="152"/>
      <c r="K1792" s="152"/>
      <c r="L1792" s="152"/>
      <c r="M1792" s="152"/>
      <c r="N1792" s="152"/>
      <c r="O1792" s="63"/>
      <c r="P1792" s="152"/>
      <c r="Q1792" s="152"/>
      <c r="S1792" s="205"/>
      <c r="T1792" s="205"/>
      <c r="U1792" s="205"/>
      <c r="V1792" s="39"/>
      <c r="W1792" s="39"/>
      <c r="X1792" s="39"/>
      <c r="Y1792" s="39"/>
      <c r="AD1792" s="191"/>
      <c r="AE1792" s="191"/>
      <c r="AF1792" s="260"/>
      <c r="AG1792" s="191"/>
      <c r="AH1792" s="191"/>
      <c r="AI1792" s="260"/>
      <c r="AR1792" s="68"/>
      <c r="AS1792" s="68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5"/>
      <c r="BL1792" s="95"/>
      <c r="BM1792" s="95"/>
      <c r="BN1792" s="95"/>
      <c r="BO1792" s="95"/>
      <c r="BP1792" s="95"/>
      <c r="BQ1792" s="95"/>
      <c r="BR1792" s="95"/>
      <c r="BS1792" s="95"/>
      <c r="BT1792" s="95"/>
      <c r="BU1792" s="95"/>
      <c r="BV1792" s="95"/>
      <c r="BW1792" s="95"/>
      <c r="BX1792" s="95"/>
      <c r="BY1792" s="95"/>
      <c r="BZ1792" s="95"/>
      <c r="CD1792" s="95"/>
      <c r="CE1792" s="95"/>
      <c r="CF1792" s="95"/>
    </row>
    <row r="1793" spans="1:84" s="43" customFormat="1" x14ac:dyDescent="0.25">
      <c r="A1793" s="152"/>
      <c r="B1793" s="152"/>
      <c r="C1793" s="152"/>
      <c r="D1793" s="152"/>
      <c r="E1793" s="152"/>
      <c r="F1793" s="62"/>
      <c r="G1793" s="62"/>
      <c r="I1793" s="152"/>
      <c r="K1793" s="152"/>
      <c r="L1793" s="152"/>
      <c r="M1793" s="152"/>
      <c r="N1793" s="152"/>
      <c r="O1793" s="63"/>
      <c r="P1793" s="152"/>
      <c r="Q1793" s="152"/>
      <c r="S1793" s="205"/>
      <c r="T1793" s="205"/>
      <c r="U1793" s="205"/>
      <c r="V1793" s="39"/>
      <c r="W1793" s="39"/>
      <c r="X1793" s="39"/>
      <c r="Y1793" s="39"/>
      <c r="AD1793" s="191"/>
      <c r="AE1793" s="191"/>
      <c r="AF1793" s="260"/>
      <c r="AG1793" s="191"/>
      <c r="AH1793" s="191"/>
      <c r="AI1793" s="260"/>
      <c r="AR1793" s="68"/>
      <c r="AS1793" s="68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5"/>
      <c r="BL1793" s="95"/>
      <c r="BM1793" s="95"/>
      <c r="BN1793" s="95"/>
      <c r="BO1793" s="95"/>
      <c r="BP1793" s="95"/>
      <c r="BQ1793" s="95"/>
      <c r="BR1793" s="95"/>
      <c r="BS1793" s="95"/>
      <c r="BT1793" s="95"/>
      <c r="BU1793" s="95"/>
      <c r="BV1793" s="95"/>
      <c r="BW1793" s="95"/>
      <c r="BX1793" s="95"/>
      <c r="BY1793" s="95"/>
      <c r="BZ1793" s="95"/>
      <c r="CD1793" s="95"/>
      <c r="CE1793" s="95"/>
      <c r="CF1793" s="95"/>
    </row>
    <row r="1794" spans="1:84" s="43" customFormat="1" x14ac:dyDescent="0.25">
      <c r="A1794" s="152"/>
      <c r="B1794" s="152"/>
      <c r="C1794" s="152"/>
      <c r="D1794" s="152"/>
      <c r="E1794" s="152"/>
      <c r="F1794" s="62"/>
      <c r="G1794" s="62"/>
      <c r="I1794" s="152"/>
      <c r="K1794" s="152"/>
      <c r="L1794" s="152"/>
      <c r="M1794" s="152"/>
      <c r="N1794" s="152"/>
      <c r="O1794" s="63"/>
      <c r="P1794" s="152"/>
      <c r="Q1794" s="152"/>
      <c r="S1794" s="205"/>
      <c r="T1794" s="205"/>
      <c r="U1794" s="205"/>
      <c r="V1794" s="39"/>
      <c r="W1794" s="39"/>
      <c r="X1794" s="39"/>
      <c r="Y1794" s="39"/>
      <c r="AD1794" s="191"/>
      <c r="AE1794" s="191"/>
      <c r="AF1794" s="260"/>
      <c r="AG1794" s="191"/>
      <c r="AH1794" s="191"/>
      <c r="AI1794" s="260"/>
      <c r="AR1794" s="68"/>
      <c r="AS1794" s="68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5"/>
      <c r="BL1794" s="95"/>
      <c r="BM1794" s="95"/>
      <c r="BN1794" s="95"/>
      <c r="BO1794" s="95"/>
      <c r="BP1794" s="95"/>
      <c r="BQ1794" s="95"/>
      <c r="BR1794" s="95"/>
      <c r="BS1794" s="95"/>
      <c r="BT1794" s="95"/>
      <c r="BU1794" s="95"/>
      <c r="BV1794" s="95"/>
      <c r="BW1794" s="95"/>
      <c r="BX1794" s="95"/>
      <c r="BY1794" s="95"/>
      <c r="BZ1794" s="95"/>
      <c r="CD1794" s="95"/>
      <c r="CE1794" s="95"/>
      <c r="CF1794" s="95"/>
    </row>
    <row r="1795" spans="1:84" s="43" customFormat="1" x14ac:dyDescent="0.25">
      <c r="A1795" s="152"/>
      <c r="B1795" s="152"/>
      <c r="C1795" s="152"/>
      <c r="D1795" s="152"/>
      <c r="E1795" s="152"/>
      <c r="F1795" s="62"/>
      <c r="G1795" s="62"/>
      <c r="I1795" s="152"/>
      <c r="K1795" s="152"/>
      <c r="L1795" s="152"/>
      <c r="M1795" s="152"/>
      <c r="N1795" s="152"/>
      <c r="O1795" s="63"/>
      <c r="P1795" s="152"/>
      <c r="Q1795" s="152"/>
      <c r="S1795" s="205"/>
      <c r="T1795" s="205"/>
      <c r="U1795" s="205"/>
      <c r="V1795" s="39"/>
      <c r="W1795" s="39"/>
      <c r="X1795" s="39"/>
      <c r="Y1795" s="39"/>
      <c r="AD1795" s="191"/>
      <c r="AE1795" s="191"/>
      <c r="AF1795" s="260"/>
      <c r="AG1795" s="191"/>
      <c r="AH1795" s="191"/>
      <c r="AI1795" s="260"/>
      <c r="AR1795" s="68"/>
      <c r="AS1795" s="68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5"/>
      <c r="BL1795" s="95"/>
      <c r="BM1795" s="95"/>
      <c r="BN1795" s="95"/>
      <c r="BO1795" s="95"/>
      <c r="BP1795" s="95"/>
      <c r="BQ1795" s="95"/>
      <c r="BR1795" s="95"/>
      <c r="BS1795" s="95"/>
      <c r="BT1795" s="95"/>
      <c r="BU1795" s="95"/>
      <c r="BV1795" s="95"/>
      <c r="BW1795" s="95"/>
      <c r="BX1795" s="95"/>
      <c r="BY1795" s="95"/>
      <c r="BZ1795" s="95"/>
      <c r="CD1795" s="95"/>
      <c r="CE1795" s="95"/>
      <c r="CF1795" s="95"/>
    </row>
    <row r="1796" spans="1:84" s="43" customFormat="1" x14ac:dyDescent="0.25">
      <c r="A1796" s="152"/>
      <c r="B1796" s="152"/>
      <c r="C1796" s="152"/>
      <c r="D1796" s="152"/>
      <c r="E1796" s="152"/>
      <c r="F1796" s="62"/>
      <c r="G1796" s="62"/>
      <c r="I1796" s="152"/>
      <c r="K1796" s="152"/>
      <c r="L1796" s="152"/>
      <c r="M1796" s="152"/>
      <c r="N1796" s="152"/>
      <c r="O1796" s="63"/>
      <c r="P1796" s="152"/>
      <c r="Q1796" s="152"/>
      <c r="S1796" s="205"/>
      <c r="T1796" s="205"/>
      <c r="U1796" s="205"/>
      <c r="V1796" s="39"/>
      <c r="W1796" s="39"/>
      <c r="X1796" s="39"/>
      <c r="Y1796" s="39"/>
      <c r="AD1796" s="191"/>
      <c r="AE1796" s="191"/>
      <c r="AF1796" s="260"/>
      <c r="AG1796" s="191"/>
      <c r="AH1796" s="191"/>
      <c r="AI1796" s="260"/>
      <c r="AR1796" s="68"/>
      <c r="AS1796" s="68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5"/>
      <c r="BL1796" s="95"/>
      <c r="BM1796" s="95"/>
      <c r="BN1796" s="95"/>
      <c r="BO1796" s="95"/>
      <c r="BP1796" s="95"/>
      <c r="BQ1796" s="95"/>
      <c r="BR1796" s="95"/>
      <c r="BS1796" s="95"/>
      <c r="BT1796" s="95"/>
      <c r="BU1796" s="95"/>
      <c r="BV1796" s="95"/>
      <c r="BW1796" s="95"/>
      <c r="BX1796" s="95"/>
      <c r="BY1796" s="95"/>
      <c r="BZ1796" s="95"/>
      <c r="CD1796" s="95"/>
      <c r="CE1796" s="95"/>
      <c r="CF1796" s="95"/>
    </row>
    <row r="1797" spans="1:84" s="43" customFormat="1" x14ac:dyDescent="0.25">
      <c r="A1797" s="152"/>
      <c r="B1797" s="152"/>
      <c r="C1797" s="152"/>
      <c r="D1797" s="152"/>
      <c r="E1797" s="152"/>
      <c r="F1797" s="62"/>
      <c r="G1797" s="62"/>
      <c r="I1797" s="152"/>
      <c r="K1797" s="152"/>
      <c r="L1797" s="152"/>
      <c r="M1797" s="152"/>
      <c r="N1797" s="152"/>
      <c r="O1797" s="63"/>
      <c r="P1797" s="152"/>
      <c r="Q1797" s="152"/>
      <c r="S1797" s="205"/>
      <c r="T1797" s="205"/>
      <c r="U1797" s="205"/>
      <c r="V1797" s="39"/>
      <c r="W1797" s="39"/>
      <c r="X1797" s="39"/>
      <c r="Y1797" s="39"/>
      <c r="AD1797" s="191"/>
      <c r="AE1797" s="191"/>
      <c r="AF1797" s="260"/>
      <c r="AG1797" s="191"/>
      <c r="AH1797" s="191"/>
      <c r="AI1797" s="260"/>
      <c r="AR1797" s="68"/>
      <c r="AS1797" s="68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5"/>
      <c r="BL1797" s="95"/>
      <c r="BM1797" s="95"/>
      <c r="BN1797" s="95"/>
      <c r="BO1797" s="95"/>
      <c r="BP1797" s="95"/>
      <c r="BQ1797" s="95"/>
      <c r="BR1797" s="95"/>
      <c r="BS1797" s="95"/>
      <c r="BT1797" s="95"/>
      <c r="BU1797" s="95"/>
      <c r="BV1797" s="95"/>
      <c r="BW1797" s="95"/>
      <c r="BX1797" s="95"/>
      <c r="BY1797" s="95"/>
      <c r="BZ1797" s="95"/>
      <c r="CD1797" s="95"/>
      <c r="CE1797" s="95"/>
      <c r="CF1797" s="95"/>
    </row>
    <row r="1798" spans="1:84" s="43" customFormat="1" x14ac:dyDescent="0.25">
      <c r="A1798" s="152"/>
      <c r="B1798" s="152"/>
      <c r="C1798" s="152"/>
      <c r="D1798" s="152"/>
      <c r="E1798" s="152"/>
      <c r="F1798" s="62"/>
      <c r="G1798" s="62"/>
      <c r="I1798" s="152"/>
      <c r="K1798" s="152"/>
      <c r="L1798" s="152"/>
      <c r="M1798" s="152"/>
      <c r="N1798" s="152"/>
      <c r="O1798" s="63"/>
      <c r="P1798" s="152"/>
      <c r="Q1798" s="152"/>
      <c r="S1798" s="205"/>
      <c r="T1798" s="205"/>
      <c r="U1798" s="205"/>
      <c r="V1798" s="39"/>
      <c r="W1798" s="39"/>
      <c r="X1798" s="39"/>
      <c r="Y1798" s="39"/>
      <c r="AD1798" s="191"/>
      <c r="AE1798" s="191"/>
      <c r="AF1798" s="260"/>
      <c r="AG1798" s="191"/>
      <c r="AH1798" s="191"/>
      <c r="AI1798" s="260"/>
      <c r="AR1798" s="68"/>
      <c r="AS1798" s="68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5"/>
      <c r="BL1798" s="95"/>
      <c r="BM1798" s="95"/>
      <c r="BN1798" s="95"/>
      <c r="BO1798" s="95"/>
      <c r="BP1798" s="95"/>
      <c r="BQ1798" s="95"/>
      <c r="BR1798" s="95"/>
      <c r="BS1798" s="95"/>
      <c r="BT1798" s="95"/>
      <c r="BU1798" s="95"/>
      <c r="BV1798" s="95"/>
      <c r="BW1798" s="95"/>
      <c r="BX1798" s="95"/>
      <c r="BY1798" s="95"/>
      <c r="BZ1798" s="95"/>
      <c r="CD1798" s="95"/>
      <c r="CE1798" s="95"/>
      <c r="CF1798" s="95"/>
    </row>
    <row r="1799" spans="1:84" s="43" customFormat="1" x14ac:dyDescent="0.25">
      <c r="A1799" s="152"/>
      <c r="B1799" s="152"/>
      <c r="C1799" s="152"/>
      <c r="D1799" s="152"/>
      <c r="E1799" s="152"/>
      <c r="F1799" s="62"/>
      <c r="G1799" s="62"/>
      <c r="I1799" s="152"/>
      <c r="K1799" s="152"/>
      <c r="L1799" s="152"/>
      <c r="M1799" s="152"/>
      <c r="N1799" s="152"/>
      <c r="O1799" s="63"/>
      <c r="P1799" s="152"/>
      <c r="Q1799" s="152"/>
      <c r="S1799" s="205"/>
      <c r="T1799" s="205"/>
      <c r="U1799" s="205"/>
      <c r="V1799" s="39"/>
      <c r="W1799" s="39"/>
      <c r="X1799" s="39"/>
      <c r="Y1799" s="39"/>
      <c r="AD1799" s="191"/>
      <c r="AE1799" s="191"/>
      <c r="AF1799" s="260"/>
      <c r="AG1799" s="191"/>
      <c r="AH1799" s="191"/>
      <c r="AI1799" s="260"/>
      <c r="AR1799" s="68"/>
      <c r="AS1799" s="68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5"/>
      <c r="BL1799" s="95"/>
      <c r="BM1799" s="95"/>
      <c r="BN1799" s="95"/>
      <c r="BO1799" s="95"/>
      <c r="BP1799" s="95"/>
      <c r="BQ1799" s="95"/>
      <c r="BR1799" s="95"/>
      <c r="BS1799" s="95"/>
      <c r="BT1799" s="95"/>
      <c r="BU1799" s="95"/>
      <c r="BV1799" s="95"/>
      <c r="BW1799" s="95"/>
      <c r="BX1799" s="95"/>
      <c r="BY1799" s="95"/>
      <c r="BZ1799" s="95"/>
      <c r="CD1799" s="95"/>
      <c r="CE1799" s="95"/>
      <c r="CF1799" s="95"/>
    </row>
    <row r="1800" spans="1:84" s="43" customFormat="1" x14ac:dyDescent="0.25">
      <c r="A1800" s="152"/>
      <c r="B1800" s="152"/>
      <c r="C1800" s="152"/>
      <c r="D1800" s="152"/>
      <c r="E1800" s="152"/>
      <c r="F1800" s="62"/>
      <c r="G1800" s="62"/>
      <c r="I1800" s="152"/>
      <c r="K1800" s="152"/>
      <c r="L1800" s="152"/>
      <c r="M1800" s="152"/>
      <c r="N1800" s="152"/>
      <c r="O1800" s="63"/>
      <c r="P1800" s="152"/>
      <c r="Q1800" s="152"/>
      <c r="S1800" s="205"/>
      <c r="T1800" s="205"/>
      <c r="U1800" s="205"/>
      <c r="V1800" s="39"/>
      <c r="W1800" s="39"/>
      <c r="X1800" s="39"/>
      <c r="Y1800" s="39"/>
      <c r="AD1800" s="191"/>
      <c r="AE1800" s="191"/>
      <c r="AF1800" s="260"/>
      <c r="AG1800" s="191"/>
      <c r="AH1800" s="191"/>
      <c r="AI1800" s="260"/>
      <c r="AR1800" s="68"/>
      <c r="AS1800" s="68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5"/>
      <c r="BL1800" s="95"/>
      <c r="BM1800" s="95"/>
      <c r="BN1800" s="95"/>
      <c r="BO1800" s="95"/>
      <c r="BP1800" s="95"/>
      <c r="BQ1800" s="95"/>
      <c r="BR1800" s="95"/>
      <c r="BS1800" s="95"/>
      <c r="BT1800" s="95"/>
      <c r="BU1800" s="95"/>
      <c r="BV1800" s="95"/>
      <c r="BW1800" s="95"/>
      <c r="BX1800" s="95"/>
      <c r="BY1800" s="95"/>
      <c r="BZ1800" s="95"/>
      <c r="CD1800" s="95"/>
      <c r="CE1800" s="95"/>
      <c r="CF1800" s="95"/>
    </row>
    <row r="1801" spans="1:84" s="43" customFormat="1" x14ac:dyDescent="0.25">
      <c r="A1801" s="152"/>
      <c r="B1801" s="152"/>
      <c r="C1801" s="152"/>
      <c r="D1801" s="152"/>
      <c r="E1801" s="152"/>
      <c r="F1801" s="62"/>
      <c r="G1801" s="62"/>
      <c r="I1801" s="152"/>
      <c r="K1801" s="152"/>
      <c r="L1801" s="152"/>
      <c r="M1801" s="152"/>
      <c r="N1801" s="152"/>
      <c r="O1801" s="63"/>
      <c r="P1801" s="152"/>
      <c r="Q1801" s="152"/>
      <c r="S1801" s="205"/>
      <c r="T1801" s="205"/>
      <c r="U1801" s="205"/>
      <c r="V1801" s="39"/>
      <c r="W1801" s="39"/>
      <c r="X1801" s="39"/>
      <c r="Y1801" s="39"/>
      <c r="AD1801" s="191"/>
      <c r="AE1801" s="191"/>
      <c r="AF1801" s="260"/>
      <c r="AG1801" s="191"/>
      <c r="AH1801" s="191"/>
      <c r="AI1801" s="260"/>
      <c r="AR1801" s="68"/>
      <c r="AS1801" s="68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5"/>
      <c r="BL1801" s="95"/>
      <c r="BM1801" s="95"/>
      <c r="BN1801" s="95"/>
      <c r="BO1801" s="95"/>
      <c r="BP1801" s="95"/>
      <c r="BQ1801" s="95"/>
      <c r="BR1801" s="95"/>
      <c r="BS1801" s="95"/>
      <c r="BT1801" s="95"/>
      <c r="BU1801" s="95"/>
      <c r="BV1801" s="95"/>
      <c r="BW1801" s="95"/>
      <c r="BX1801" s="95"/>
      <c r="BY1801" s="95"/>
      <c r="BZ1801" s="95"/>
      <c r="CD1801" s="95"/>
      <c r="CE1801" s="95"/>
      <c r="CF1801" s="95"/>
    </row>
    <row r="1802" spans="1:84" s="43" customFormat="1" x14ac:dyDescent="0.25">
      <c r="A1802" s="152"/>
      <c r="B1802" s="152"/>
      <c r="C1802" s="152"/>
      <c r="D1802" s="152"/>
      <c r="E1802" s="152"/>
      <c r="F1802" s="62"/>
      <c r="G1802" s="62"/>
      <c r="I1802" s="152"/>
      <c r="K1802" s="152"/>
      <c r="L1802" s="152"/>
      <c r="M1802" s="152"/>
      <c r="N1802" s="152"/>
      <c r="O1802" s="63"/>
      <c r="P1802" s="152"/>
      <c r="Q1802" s="152"/>
      <c r="S1802" s="205"/>
      <c r="T1802" s="205"/>
      <c r="U1802" s="205"/>
      <c r="V1802" s="39"/>
      <c r="W1802" s="39"/>
      <c r="X1802" s="39"/>
      <c r="Y1802" s="39"/>
      <c r="AD1802" s="191"/>
      <c r="AE1802" s="191"/>
      <c r="AF1802" s="260"/>
      <c r="AG1802" s="191"/>
      <c r="AH1802" s="191"/>
      <c r="AI1802" s="260"/>
      <c r="AR1802" s="68"/>
      <c r="AS1802" s="68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5"/>
      <c r="BL1802" s="95"/>
      <c r="BM1802" s="95"/>
      <c r="BN1802" s="95"/>
      <c r="BO1802" s="95"/>
      <c r="BP1802" s="95"/>
      <c r="BQ1802" s="95"/>
      <c r="BR1802" s="95"/>
      <c r="BS1802" s="95"/>
      <c r="BT1802" s="95"/>
      <c r="BU1802" s="95"/>
      <c r="BV1802" s="95"/>
      <c r="BW1802" s="95"/>
      <c r="BX1802" s="95"/>
      <c r="BY1802" s="95"/>
      <c r="BZ1802" s="95"/>
      <c r="CD1802" s="95"/>
      <c r="CE1802" s="95"/>
      <c r="CF1802" s="95"/>
    </row>
    <row r="1803" spans="1:84" s="43" customFormat="1" x14ac:dyDescent="0.25">
      <c r="A1803" s="152"/>
      <c r="B1803" s="152"/>
      <c r="C1803" s="152"/>
      <c r="D1803" s="152"/>
      <c r="E1803" s="152"/>
      <c r="F1803" s="62"/>
      <c r="G1803" s="62"/>
      <c r="I1803" s="152"/>
      <c r="K1803" s="152"/>
      <c r="L1803" s="152"/>
      <c r="M1803" s="152"/>
      <c r="N1803" s="152"/>
      <c r="O1803" s="63"/>
      <c r="P1803" s="152"/>
      <c r="Q1803" s="152"/>
      <c r="S1803" s="205"/>
      <c r="T1803" s="205"/>
      <c r="U1803" s="205"/>
      <c r="V1803" s="39"/>
      <c r="W1803" s="39"/>
      <c r="X1803" s="39"/>
      <c r="Y1803" s="39"/>
      <c r="AD1803" s="191"/>
      <c r="AE1803" s="191"/>
      <c r="AF1803" s="260"/>
      <c r="AG1803" s="191"/>
      <c r="AH1803" s="191"/>
      <c r="AI1803" s="260"/>
      <c r="AR1803" s="68"/>
      <c r="AS1803" s="68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5"/>
      <c r="BL1803" s="95"/>
      <c r="BM1803" s="95"/>
      <c r="BN1803" s="95"/>
      <c r="BO1803" s="95"/>
      <c r="BP1803" s="95"/>
      <c r="BQ1803" s="95"/>
      <c r="BR1803" s="95"/>
      <c r="BS1803" s="95"/>
      <c r="BT1803" s="95"/>
      <c r="BU1803" s="95"/>
      <c r="BV1803" s="95"/>
      <c r="BW1803" s="95"/>
      <c r="BX1803" s="95"/>
      <c r="BY1803" s="95"/>
      <c r="BZ1803" s="95"/>
      <c r="CD1803" s="95"/>
      <c r="CE1803" s="95"/>
      <c r="CF1803" s="95"/>
    </row>
    <row r="1804" spans="1:84" s="43" customFormat="1" x14ac:dyDescent="0.25">
      <c r="A1804" s="152"/>
      <c r="B1804" s="152"/>
      <c r="C1804" s="152"/>
      <c r="D1804" s="152"/>
      <c r="E1804" s="152"/>
      <c r="F1804" s="62"/>
      <c r="G1804" s="62"/>
      <c r="I1804" s="152"/>
      <c r="K1804" s="152"/>
      <c r="L1804" s="152"/>
      <c r="M1804" s="152"/>
      <c r="N1804" s="152"/>
      <c r="O1804" s="63"/>
      <c r="P1804" s="152"/>
      <c r="Q1804" s="152"/>
      <c r="S1804" s="205"/>
      <c r="T1804" s="205"/>
      <c r="U1804" s="205"/>
      <c r="V1804" s="39"/>
      <c r="W1804" s="39"/>
      <c r="X1804" s="39"/>
      <c r="Y1804" s="39"/>
      <c r="AD1804" s="191"/>
      <c r="AE1804" s="191"/>
      <c r="AF1804" s="260"/>
      <c r="AG1804" s="191"/>
      <c r="AH1804" s="191"/>
      <c r="AI1804" s="260"/>
      <c r="AR1804" s="68"/>
      <c r="AS1804" s="68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5"/>
      <c r="BL1804" s="95"/>
      <c r="BM1804" s="95"/>
      <c r="BN1804" s="95"/>
      <c r="BO1804" s="95"/>
      <c r="BP1804" s="95"/>
      <c r="BQ1804" s="95"/>
      <c r="BR1804" s="95"/>
      <c r="BS1804" s="95"/>
      <c r="BT1804" s="95"/>
      <c r="BU1804" s="95"/>
      <c r="BV1804" s="95"/>
      <c r="BW1804" s="95"/>
      <c r="BX1804" s="95"/>
      <c r="BY1804" s="95"/>
      <c r="BZ1804" s="95"/>
      <c r="CD1804" s="95"/>
      <c r="CE1804" s="95"/>
      <c r="CF1804" s="95"/>
    </row>
    <row r="1805" spans="1:84" s="43" customFormat="1" x14ac:dyDescent="0.25">
      <c r="A1805" s="152"/>
      <c r="B1805" s="152"/>
      <c r="C1805" s="152"/>
      <c r="D1805" s="152"/>
      <c r="E1805" s="152"/>
      <c r="F1805" s="62"/>
      <c r="G1805" s="62"/>
      <c r="I1805" s="152"/>
      <c r="K1805" s="152"/>
      <c r="L1805" s="152"/>
      <c r="M1805" s="152"/>
      <c r="N1805" s="152"/>
      <c r="O1805" s="63"/>
      <c r="P1805" s="152"/>
      <c r="Q1805" s="152"/>
      <c r="S1805" s="205"/>
      <c r="T1805" s="205"/>
      <c r="U1805" s="205"/>
      <c r="V1805" s="39"/>
      <c r="W1805" s="39"/>
      <c r="X1805" s="39"/>
      <c r="Y1805" s="39"/>
      <c r="AD1805" s="191"/>
      <c r="AE1805" s="191"/>
      <c r="AF1805" s="260"/>
      <c r="AG1805" s="191"/>
      <c r="AH1805" s="191"/>
      <c r="AI1805" s="260"/>
      <c r="AR1805" s="68"/>
      <c r="AS1805" s="68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5"/>
      <c r="BL1805" s="95"/>
      <c r="BM1805" s="95"/>
      <c r="BN1805" s="95"/>
      <c r="BO1805" s="95"/>
      <c r="BP1805" s="95"/>
      <c r="BQ1805" s="95"/>
      <c r="BR1805" s="95"/>
      <c r="BS1805" s="95"/>
      <c r="BT1805" s="95"/>
      <c r="BU1805" s="95"/>
      <c r="BV1805" s="95"/>
      <c r="BW1805" s="95"/>
      <c r="BX1805" s="95"/>
      <c r="BY1805" s="95"/>
      <c r="BZ1805" s="95"/>
      <c r="CD1805" s="95"/>
      <c r="CE1805" s="95"/>
      <c r="CF1805" s="95"/>
    </row>
    <row r="1806" spans="1:84" s="43" customFormat="1" x14ac:dyDescent="0.25">
      <c r="A1806" s="152"/>
      <c r="B1806" s="152"/>
      <c r="C1806" s="152"/>
      <c r="D1806" s="152"/>
      <c r="E1806" s="152"/>
      <c r="F1806" s="62"/>
      <c r="G1806" s="62"/>
      <c r="I1806" s="152"/>
      <c r="K1806" s="152"/>
      <c r="L1806" s="152"/>
      <c r="M1806" s="152"/>
      <c r="N1806" s="152"/>
      <c r="O1806" s="63"/>
      <c r="P1806" s="152"/>
      <c r="Q1806" s="152"/>
      <c r="S1806" s="205"/>
      <c r="T1806" s="205"/>
      <c r="U1806" s="205"/>
      <c r="V1806" s="39"/>
      <c r="W1806" s="39"/>
      <c r="X1806" s="39"/>
      <c r="Y1806" s="39"/>
      <c r="AD1806" s="191"/>
      <c r="AE1806" s="191"/>
      <c r="AF1806" s="260"/>
      <c r="AG1806" s="191"/>
      <c r="AH1806" s="191"/>
      <c r="AI1806" s="260"/>
      <c r="AR1806" s="68"/>
      <c r="AS1806" s="68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5"/>
      <c r="BL1806" s="95"/>
      <c r="BM1806" s="95"/>
      <c r="BN1806" s="95"/>
      <c r="BO1806" s="95"/>
      <c r="BP1806" s="95"/>
      <c r="BQ1806" s="95"/>
      <c r="BR1806" s="95"/>
      <c r="BS1806" s="95"/>
      <c r="BT1806" s="95"/>
      <c r="BU1806" s="95"/>
      <c r="BV1806" s="95"/>
      <c r="BW1806" s="95"/>
      <c r="BX1806" s="95"/>
      <c r="BY1806" s="95"/>
      <c r="BZ1806" s="95"/>
      <c r="CD1806" s="95"/>
      <c r="CE1806" s="95"/>
      <c r="CF1806" s="95"/>
    </row>
    <row r="1807" spans="1:84" s="43" customFormat="1" x14ac:dyDescent="0.25">
      <c r="A1807" s="152"/>
      <c r="B1807" s="152"/>
      <c r="C1807" s="152"/>
      <c r="D1807" s="152"/>
      <c r="E1807" s="152"/>
      <c r="F1807" s="62"/>
      <c r="G1807" s="62"/>
      <c r="I1807" s="152"/>
      <c r="K1807" s="152"/>
      <c r="L1807" s="152"/>
      <c r="M1807" s="152"/>
      <c r="N1807" s="152"/>
      <c r="O1807" s="63"/>
      <c r="P1807" s="152"/>
      <c r="Q1807" s="152"/>
      <c r="S1807" s="205"/>
      <c r="T1807" s="205"/>
      <c r="U1807" s="205"/>
      <c r="V1807" s="39"/>
      <c r="W1807" s="39"/>
      <c r="X1807" s="39"/>
      <c r="Y1807" s="39"/>
      <c r="AD1807" s="191"/>
      <c r="AE1807" s="191"/>
      <c r="AF1807" s="260"/>
      <c r="AG1807" s="191"/>
      <c r="AH1807" s="191"/>
      <c r="AI1807" s="260"/>
      <c r="AR1807" s="68"/>
      <c r="AS1807" s="68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5"/>
      <c r="BL1807" s="95"/>
      <c r="BM1807" s="95"/>
      <c r="BN1807" s="95"/>
      <c r="BO1807" s="95"/>
      <c r="BP1807" s="95"/>
      <c r="BQ1807" s="95"/>
      <c r="BR1807" s="95"/>
      <c r="BS1807" s="95"/>
      <c r="BT1807" s="95"/>
      <c r="BU1807" s="95"/>
      <c r="BV1807" s="95"/>
      <c r="BW1807" s="95"/>
      <c r="BX1807" s="95"/>
      <c r="BY1807" s="95"/>
      <c r="BZ1807" s="95"/>
      <c r="CD1807" s="95"/>
      <c r="CE1807" s="95"/>
      <c r="CF1807" s="95"/>
    </row>
    <row r="1808" spans="1:84" s="43" customFormat="1" x14ac:dyDescent="0.25">
      <c r="A1808" s="152"/>
      <c r="B1808" s="152"/>
      <c r="C1808" s="152"/>
      <c r="D1808" s="152"/>
      <c r="E1808" s="152"/>
      <c r="F1808" s="62"/>
      <c r="G1808" s="62"/>
      <c r="I1808" s="152"/>
      <c r="K1808" s="152"/>
      <c r="L1808" s="152"/>
      <c r="M1808" s="152"/>
      <c r="N1808" s="152"/>
      <c r="O1808" s="63"/>
      <c r="P1808" s="152"/>
      <c r="Q1808" s="152"/>
      <c r="S1808" s="205"/>
      <c r="T1808" s="205"/>
      <c r="U1808" s="205"/>
      <c r="V1808" s="39"/>
      <c r="W1808" s="39"/>
      <c r="X1808" s="39"/>
      <c r="Y1808" s="39"/>
      <c r="AD1808" s="191"/>
      <c r="AE1808" s="191"/>
      <c r="AF1808" s="260"/>
      <c r="AG1808" s="191"/>
      <c r="AH1808" s="191"/>
      <c r="AI1808" s="260"/>
      <c r="AR1808" s="68"/>
      <c r="AS1808" s="68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5"/>
      <c r="BL1808" s="95"/>
      <c r="BM1808" s="95"/>
      <c r="BN1808" s="95"/>
      <c r="BO1808" s="95"/>
      <c r="BP1808" s="95"/>
      <c r="BQ1808" s="95"/>
      <c r="BR1808" s="95"/>
      <c r="BS1808" s="95"/>
      <c r="BT1808" s="95"/>
      <c r="BU1808" s="95"/>
      <c r="BV1808" s="95"/>
      <c r="BW1808" s="95"/>
      <c r="BX1808" s="95"/>
      <c r="BY1808" s="95"/>
      <c r="BZ1808" s="95"/>
      <c r="CD1808" s="95"/>
      <c r="CE1808" s="95"/>
      <c r="CF1808" s="95"/>
    </row>
    <row r="1809" spans="1:84" s="43" customFormat="1" x14ac:dyDescent="0.25">
      <c r="A1809" s="152"/>
      <c r="B1809" s="152"/>
      <c r="C1809" s="152"/>
      <c r="D1809" s="152"/>
      <c r="E1809" s="152"/>
      <c r="F1809" s="62"/>
      <c r="G1809" s="62"/>
      <c r="I1809" s="152"/>
      <c r="K1809" s="152"/>
      <c r="L1809" s="152"/>
      <c r="M1809" s="152"/>
      <c r="N1809" s="152"/>
      <c r="O1809" s="63"/>
      <c r="P1809" s="152"/>
      <c r="Q1809" s="152"/>
      <c r="S1809" s="205"/>
      <c r="T1809" s="205"/>
      <c r="U1809" s="205"/>
      <c r="V1809" s="39"/>
      <c r="W1809" s="39"/>
      <c r="X1809" s="39"/>
      <c r="Y1809" s="39"/>
      <c r="AD1809" s="191"/>
      <c r="AE1809" s="191"/>
      <c r="AF1809" s="260"/>
      <c r="AG1809" s="191"/>
      <c r="AH1809" s="191"/>
      <c r="AI1809" s="260"/>
      <c r="AR1809" s="68"/>
      <c r="AS1809" s="68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5"/>
      <c r="BL1809" s="95"/>
      <c r="BM1809" s="95"/>
      <c r="BN1809" s="95"/>
      <c r="BO1809" s="95"/>
      <c r="BP1809" s="95"/>
      <c r="BQ1809" s="95"/>
      <c r="BR1809" s="95"/>
      <c r="BS1809" s="95"/>
      <c r="BT1809" s="95"/>
      <c r="BU1809" s="95"/>
      <c r="BV1809" s="95"/>
      <c r="BW1809" s="95"/>
      <c r="BX1809" s="95"/>
      <c r="BY1809" s="95"/>
      <c r="BZ1809" s="95"/>
      <c r="CD1809" s="95"/>
      <c r="CE1809" s="95"/>
      <c r="CF1809" s="95"/>
    </row>
    <row r="1810" spans="1:84" s="43" customFormat="1" x14ac:dyDescent="0.25">
      <c r="A1810" s="152"/>
      <c r="B1810" s="152"/>
      <c r="C1810" s="152"/>
      <c r="D1810" s="152"/>
      <c r="E1810" s="152"/>
      <c r="F1810" s="62"/>
      <c r="G1810" s="62"/>
      <c r="I1810" s="152"/>
      <c r="K1810" s="152"/>
      <c r="L1810" s="152"/>
      <c r="M1810" s="152"/>
      <c r="N1810" s="152"/>
      <c r="O1810" s="63"/>
      <c r="P1810" s="152"/>
      <c r="Q1810" s="152"/>
      <c r="S1810" s="205"/>
      <c r="T1810" s="205"/>
      <c r="U1810" s="205"/>
      <c r="V1810" s="39"/>
      <c r="W1810" s="39"/>
      <c r="X1810" s="39"/>
      <c r="Y1810" s="39"/>
      <c r="AD1810" s="191"/>
      <c r="AE1810" s="191"/>
      <c r="AF1810" s="260"/>
      <c r="AG1810" s="191"/>
      <c r="AH1810" s="191"/>
      <c r="AI1810" s="260"/>
      <c r="AR1810" s="68"/>
      <c r="AS1810" s="68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5"/>
      <c r="BL1810" s="95"/>
      <c r="BM1810" s="95"/>
      <c r="BN1810" s="95"/>
      <c r="BO1810" s="95"/>
      <c r="BP1810" s="95"/>
      <c r="BQ1810" s="95"/>
      <c r="BR1810" s="95"/>
      <c r="BS1810" s="95"/>
      <c r="BT1810" s="95"/>
      <c r="BU1810" s="95"/>
      <c r="BV1810" s="95"/>
      <c r="BW1810" s="95"/>
      <c r="BX1810" s="95"/>
      <c r="BY1810" s="95"/>
      <c r="BZ1810" s="95"/>
      <c r="CD1810" s="95"/>
      <c r="CE1810" s="95"/>
      <c r="CF1810" s="95"/>
    </row>
    <row r="1811" spans="1:84" s="43" customFormat="1" x14ac:dyDescent="0.25">
      <c r="A1811" s="152"/>
      <c r="B1811" s="152"/>
      <c r="C1811" s="152"/>
      <c r="D1811" s="152"/>
      <c r="E1811" s="152"/>
      <c r="F1811" s="62"/>
      <c r="G1811" s="62"/>
      <c r="I1811" s="152"/>
      <c r="K1811" s="152"/>
      <c r="L1811" s="152"/>
      <c r="M1811" s="152"/>
      <c r="N1811" s="152"/>
      <c r="O1811" s="63"/>
      <c r="P1811" s="152"/>
      <c r="Q1811" s="152"/>
      <c r="S1811" s="205"/>
      <c r="T1811" s="205"/>
      <c r="U1811" s="205"/>
      <c r="V1811" s="39"/>
      <c r="W1811" s="39"/>
      <c r="X1811" s="39"/>
      <c r="Y1811" s="39"/>
      <c r="AD1811" s="191"/>
      <c r="AE1811" s="191"/>
      <c r="AF1811" s="260"/>
      <c r="AG1811" s="191"/>
      <c r="AH1811" s="191"/>
      <c r="AI1811" s="260"/>
      <c r="AR1811" s="68"/>
      <c r="AS1811" s="68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5"/>
      <c r="BL1811" s="95"/>
      <c r="BM1811" s="95"/>
      <c r="BN1811" s="95"/>
      <c r="BO1811" s="95"/>
      <c r="BP1811" s="95"/>
      <c r="BQ1811" s="95"/>
      <c r="BR1811" s="95"/>
      <c r="BS1811" s="95"/>
      <c r="BT1811" s="95"/>
      <c r="BU1811" s="95"/>
      <c r="BV1811" s="95"/>
      <c r="BW1811" s="95"/>
      <c r="BX1811" s="95"/>
      <c r="BY1811" s="95"/>
      <c r="BZ1811" s="95"/>
      <c r="CD1811" s="95"/>
      <c r="CE1811" s="95"/>
      <c r="CF1811" s="95"/>
    </row>
    <row r="1812" spans="1:84" s="43" customFormat="1" x14ac:dyDescent="0.25">
      <c r="A1812" s="152"/>
      <c r="B1812" s="152"/>
      <c r="C1812" s="152"/>
      <c r="D1812" s="152"/>
      <c r="E1812" s="152"/>
      <c r="F1812" s="62"/>
      <c r="G1812" s="62"/>
      <c r="I1812" s="152"/>
      <c r="K1812" s="152"/>
      <c r="L1812" s="152"/>
      <c r="M1812" s="152"/>
      <c r="N1812" s="152"/>
      <c r="O1812" s="63"/>
      <c r="P1812" s="152"/>
      <c r="Q1812" s="152"/>
      <c r="S1812" s="205"/>
      <c r="T1812" s="205"/>
      <c r="U1812" s="205"/>
      <c r="V1812" s="39"/>
      <c r="W1812" s="39"/>
      <c r="X1812" s="39"/>
      <c r="Y1812" s="39"/>
      <c r="AD1812" s="191"/>
      <c r="AE1812" s="191"/>
      <c r="AF1812" s="260"/>
      <c r="AG1812" s="191"/>
      <c r="AH1812" s="191"/>
      <c r="AI1812" s="260"/>
      <c r="AR1812" s="68"/>
      <c r="AS1812" s="68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5"/>
      <c r="BL1812" s="95"/>
      <c r="BM1812" s="95"/>
      <c r="BN1812" s="95"/>
      <c r="BO1812" s="95"/>
      <c r="BP1812" s="95"/>
      <c r="BQ1812" s="95"/>
      <c r="BR1812" s="95"/>
      <c r="BS1812" s="95"/>
      <c r="BT1812" s="95"/>
      <c r="BU1812" s="95"/>
      <c r="BV1812" s="95"/>
      <c r="BW1812" s="95"/>
      <c r="BX1812" s="95"/>
      <c r="BY1812" s="95"/>
      <c r="BZ1812" s="95"/>
      <c r="CD1812" s="95"/>
      <c r="CE1812" s="95"/>
      <c r="CF1812" s="95"/>
    </row>
    <row r="1813" spans="1:84" s="43" customFormat="1" x14ac:dyDescent="0.25">
      <c r="A1813" s="152"/>
      <c r="B1813" s="152"/>
      <c r="C1813" s="152"/>
      <c r="D1813" s="152"/>
      <c r="E1813" s="152"/>
      <c r="F1813" s="62"/>
      <c r="G1813" s="62"/>
      <c r="I1813" s="152"/>
      <c r="K1813" s="152"/>
      <c r="L1813" s="152"/>
      <c r="M1813" s="152"/>
      <c r="N1813" s="152"/>
      <c r="O1813" s="63"/>
      <c r="P1813" s="152"/>
      <c r="Q1813" s="152"/>
      <c r="S1813" s="205"/>
      <c r="T1813" s="205"/>
      <c r="U1813" s="205"/>
      <c r="V1813" s="39"/>
      <c r="W1813" s="39"/>
      <c r="X1813" s="39"/>
      <c r="Y1813" s="39"/>
      <c r="AD1813" s="191"/>
      <c r="AE1813" s="191"/>
      <c r="AF1813" s="260"/>
      <c r="AG1813" s="191"/>
      <c r="AH1813" s="191"/>
      <c r="AI1813" s="260"/>
      <c r="AR1813" s="68"/>
      <c r="AS1813" s="68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5"/>
      <c r="BL1813" s="95"/>
      <c r="BM1813" s="95"/>
      <c r="BN1813" s="95"/>
      <c r="BO1813" s="95"/>
      <c r="BP1813" s="95"/>
      <c r="BQ1813" s="95"/>
      <c r="BR1813" s="95"/>
      <c r="BS1813" s="95"/>
      <c r="BT1813" s="95"/>
      <c r="BU1813" s="95"/>
      <c r="BV1813" s="95"/>
      <c r="BW1813" s="95"/>
      <c r="BX1813" s="95"/>
      <c r="BY1813" s="95"/>
      <c r="BZ1813" s="95"/>
      <c r="CD1813" s="95"/>
      <c r="CE1813" s="95"/>
      <c r="CF1813" s="95"/>
    </row>
    <row r="1814" spans="1:84" s="43" customFormat="1" x14ac:dyDescent="0.25">
      <c r="A1814" s="152"/>
      <c r="B1814" s="152"/>
      <c r="C1814" s="152"/>
      <c r="D1814" s="152"/>
      <c r="E1814" s="152"/>
      <c r="F1814" s="62"/>
      <c r="G1814" s="62"/>
      <c r="I1814" s="152"/>
      <c r="K1814" s="152"/>
      <c r="L1814" s="152"/>
      <c r="M1814" s="152"/>
      <c r="N1814" s="152"/>
      <c r="O1814" s="63"/>
      <c r="P1814" s="152"/>
      <c r="Q1814" s="152"/>
      <c r="S1814" s="205"/>
      <c r="T1814" s="205"/>
      <c r="U1814" s="205"/>
      <c r="V1814" s="39"/>
      <c r="W1814" s="39"/>
      <c r="X1814" s="39"/>
      <c r="Y1814" s="39"/>
      <c r="AD1814" s="191"/>
      <c r="AE1814" s="191"/>
      <c r="AF1814" s="260"/>
      <c r="AG1814" s="191"/>
      <c r="AH1814" s="191"/>
      <c r="AI1814" s="260"/>
      <c r="AR1814" s="68"/>
      <c r="AS1814" s="68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5"/>
      <c r="BL1814" s="95"/>
      <c r="BM1814" s="95"/>
      <c r="BN1814" s="95"/>
      <c r="BO1814" s="95"/>
      <c r="BP1814" s="95"/>
      <c r="BQ1814" s="95"/>
      <c r="BR1814" s="95"/>
      <c r="BS1814" s="95"/>
      <c r="BT1814" s="95"/>
      <c r="BU1814" s="95"/>
      <c r="BV1814" s="95"/>
      <c r="BW1814" s="95"/>
      <c r="BX1814" s="95"/>
      <c r="BY1814" s="95"/>
      <c r="BZ1814" s="95"/>
      <c r="CD1814" s="95"/>
      <c r="CE1814" s="95"/>
      <c r="CF1814" s="95"/>
    </row>
    <row r="1815" spans="1:84" s="43" customFormat="1" x14ac:dyDescent="0.25">
      <c r="A1815" s="152"/>
      <c r="B1815" s="152"/>
      <c r="C1815" s="152"/>
      <c r="D1815" s="152"/>
      <c r="E1815" s="152"/>
      <c r="F1815" s="62"/>
      <c r="G1815" s="62"/>
      <c r="I1815" s="152"/>
      <c r="K1815" s="152"/>
      <c r="L1815" s="152"/>
      <c r="M1815" s="152"/>
      <c r="N1815" s="152"/>
      <c r="O1815" s="63"/>
      <c r="P1815" s="152"/>
      <c r="Q1815" s="152"/>
      <c r="S1815" s="205"/>
      <c r="T1815" s="205"/>
      <c r="U1815" s="205"/>
      <c r="V1815" s="39"/>
      <c r="W1815" s="39"/>
      <c r="X1815" s="39"/>
      <c r="Y1815" s="39"/>
      <c r="AD1815" s="191"/>
      <c r="AE1815" s="191"/>
      <c r="AF1815" s="260"/>
      <c r="AG1815" s="191"/>
      <c r="AH1815" s="191"/>
      <c r="AI1815" s="260"/>
      <c r="AR1815" s="68"/>
      <c r="AS1815" s="68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5"/>
      <c r="BL1815" s="95"/>
      <c r="BM1815" s="95"/>
      <c r="BN1815" s="95"/>
      <c r="BO1815" s="95"/>
      <c r="BP1815" s="95"/>
      <c r="BQ1815" s="95"/>
      <c r="BR1815" s="95"/>
      <c r="BS1815" s="95"/>
      <c r="BT1815" s="95"/>
      <c r="BU1815" s="95"/>
      <c r="BV1815" s="95"/>
      <c r="BW1815" s="95"/>
      <c r="BX1815" s="95"/>
      <c r="BY1815" s="95"/>
      <c r="BZ1815" s="95"/>
      <c r="CD1815" s="95"/>
      <c r="CE1815" s="95"/>
      <c r="CF1815" s="95"/>
    </row>
    <row r="1816" spans="1:84" s="43" customFormat="1" x14ac:dyDescent="0.25">
      <c r="A1816" s="152"/>
      <c r="B1816" s="152"/>
      <c r="C1816" s="152"/>
      <c r="D1816" s="152"/>
      <c r="E1816" s="152"/>
      <c r="F1816" s="62"/>
      <c r="G1816" s="62"/>
      <c r="I1816" s="152"/>
      <c r="K1816" s="152"/>
      <c r="L1816" s="152"/>
      <c r="M1816" s="152"/>
      <c r="N1816" s="152"/>
      <c r="O1816" s="63"/>
      <c r="P1816" s="152"/>
      <c r="Q1816" s="152"/>
      <c r="S1816" s="205"/>
      <c r="T1816" s="205"/>
      <c r="U1816" s="205"/>
      <c r="V1816" s="39"/>
      <c r="W1816" s="39"/>
      <c r="X1816" s="39"/>
      <c r="Y1816" s="39"/>
      <c r="AD1816" s="191"/>
      <c r="AE1816" s="191"/>
      <c r="AF1816" s="260"/>
      <c r="AG1816" s="191"/>
      <c r="AH1816" s="191"/>
      <c r="AI1816" s="260"/>
      <c r="AR1816" s="68"/>
      <c r="AS1816" s="68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5"/>
      <c r="BL1816" s="95"/>
      <c r="BM1816" s="95"/>
      <c r="BN1816" s="95"/>
      <c r="BO1816" s="95"/>
      <c r="BP1816" s="95"/>
      <c r="BQ1816" s="95"/>
      <c r="BR1816" s="95"/>
      <c r="BS1816" s="95"/>
      <c r="BT1816" s="95"/>
      <c r="BU1816" s="95"/>
      <c r="BV1816" s="95"/>
      <c r="BW1816" s="95"/>
      <c r="BX1816" s="95"/>
      <c r="BY1816" s="95"/>
      <c r="BZ1816" s="95"/>
      <c r="CD1816" s="95"/>
      <c r="CE1816" s="95"/>
      <c r="CF1816" s="95"/>
    </row>
    <row r="1817" spans="1:84" s="43" customFormat="1" x14ac:dyDescent="0.25">
      <c r="A1817" s="152"/>
      <c r="B1817" s="152"/>
      <c r="C1817" s="152"/>
      <c r="D1817" s="152"/>
      <c r="E1817" s="152"/>
      <c r="F1817" s="62"/>
      <c r="G1817" s="62"/>
      <c r="I1817" s="152"/>
      <c r="K1817" s="152"/>
      <c r="L1817" s="152"/>
      <c r="M1817" s="152"/>
      <c r="N1817" s="152"/>
      <c r="O1817" s="63"/>
      <c r="P1817" s="152"/>
      <c r="Q1817" s="152"/>
      <c r="S1817" s="205"/>
      <c r="T1817" s="205"/>
      <c r="U1817" s="205"/>
      <c r="V1817" s="39"/>
      <c r="W1817" s="39"/>
      <c r="X1817" s="39"/>
      <c r="Y1817" s="39"/>
      <c r="AD1817" s="191"/>
      <c r="AE1817" s="191"/>
      <c r="AF1817" s="260"/>
      <c r="AG1817" s="191"/>
      <c r="AH1817" s="191"/>
      <c r="AI1817" s="260"/>
      <c r="AR1817" s="68"/>
      <c r="AS1817" s="68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5"/>
      <c r="BL1817" s="95"/>
      <c r="BM1817" s="95"/>
      <c r="BN1817" s="95"/>
      <c r="BO1817" s="95"/>
      <c r="BP1817" s="95"/>
      <c r="BQ1817" s="95"/>
      <c r="BR1817" s="95"/>
      <c r="BS1817" s="95"/>
      <c r="BT1817" s="95"/>
      <c r="BU1817" s="95"/>
      <c r="BV1817" s="95"/>
      <c r="BW1817" s="95"/>
      <c r="BX1817" s="95"/>
      <c r="BY1817" s="95"/>
      <c r="BZ1817" s="95"/>
      <c r="CD1817" s="95"/>
      <c r="CE1817" s="95"/>
      <c r="CF1817" s="95"/>
    </row>
    <row r="1818" spans="1:84" s="43" customFormat="1" x14ac:dyDescent="0.25">
      <c r="A1818" s="152"/>
      <c r="B1818" s="152"/>
      <c r="C1818" s="152"/>
      <c r="D1818" s="152"/>
      <c r="E1818" s="152"/>
      <c r="F1818" s="62"/>
      <c r="G1818" s="62"/>
      <c r="I1818" s="152"/>
      <c r="K1818" s="152"/>
      <c r="L1818" s="152"/>
      <c r="M1818" s="152"/>
      <c r="N1818" s="152"/>
      <c r="O1818" s="63"/>
      <c r="P1818" s="152"/>
      <c r="Q1818" s="152"/>
      <c r="S1818" s="205"/>
      <c r="T1818" s="205"/>
      <c r="U1818" s="205"/>
      <c r="V1818" s="39"/>
      <c r="W1818" s="39"/>
      <c r="X1818" s="39"/>
      <c r="Y1818" s="39"/>
      <c r="AD1818" s="191"/>
      <c r="AE1818" s="191"/>
      <c r="AF1818" s="260"/>
      <c r="AG1818" s="191"/>
      <c r="AH1818" s="191"/>
      <c r="AI1818" s="260"/>
      <c r="AR1818" s="68"/>
      <c r="AS1818" s="68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5"/>
      <c r="BL1818" s="95"/>
      <c r="BM1818" s="95"/>
      <c r="BN1818" s="95"/>
      <c r="BO1818" s="95"/>
      <c r="BP1818" s="95"/>
      <c r="BQ1818" s="95"/>
      <c r="BR1818" s="95"/>
      <c r="BS1818" s="95"/>
      <c r="BT1818" s="95"/>
      <c r="BU1818" s="95"/>
      <c r="BV1818" s="95"/>
      <c r="BW1818" s="95"/>
      <c r="BX1818" s="95"/>
      <c r="BY1818" s="95"/>
      <c r="BZ1818" s="95"/>
      <c r="CD1818" s="95"/>
      <c r="CE1818" s="95"/>
      <c r="CF1818" s="95"/>
    </row>
    <row r="1819" spans="1:84" s="43" customFormat="1" x14ac:dyDescent="0.25">
      <c r="A1819" s="152"/>
      <c r="B1819" s="152"/>
      <c r="C1819" s="152"/>
      <c r="D1819" s="152"/>
      <c r="E1819" s="152"/>
      <c r="F1819" s="62"/>
      <c r="G1819" s="62"/>
      <c r="I1819" s="152"/>
      <c r="K1819" s="152"/>
      <c r="L1819" s="152"/>
      <c r="M1819" s="152"/>
      <c r="N1819" s="152"/>
      <c r="O1819" s="63"/>
      <c r="P1819" s="152"/>
      <c r="Q1819" s="152"/>
      <c r="S1819" s="205"/>
      <c r="T1819" s="205"/>
      <c r="U1819" s="205"/>
      <c r="V1819" s="39"/>
      <c r="W1819" s="39"/>
      <c r="X1819" s="39"/>
      <c r="Y1819" s="39"/>
      <c r="AD1819" s="191"/>
      <c r="AE1819" s="191"/>
      <c r="AF1819" s="260"/>
      <c r="AG1819" s="191"/>
      <c r="AH1819" s="191"/>
      <c r="AI1819" s="260"/>
      <c r="AR1819" s="68"/>
      <c r="AS1819" s="68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5"/>
      <c r="BL1819" s="95"/>
      <c r="BM1819" s="95"/>
      <c r="BN1819" s="95"/>
      <c r="BO1819" s="95"/>
      <c r="BP1819" s="95"/>
      <c r="BQ1819" s="95"/>
      <c r="BR1819" s="95"/>
      <c r="BS1819" s="95"/>
      <c r="BT1819" s="95"/>
      <c r="BU1819" s="95"/>
      <c r="BV1819" s="95"/>
      <c r="BW1819" s="95"/>
      <c r="BX1819" s="95"/>
      <c r="BY1819" s="95"/>
      <c r="BZ1819" s="95"/>
      <c r="CD1819" s="95"/>
      <c r="CE1819" s="95"/>
      <c r="CF1819" s="95"/>
    </row>
    <row r="1820" spans="1:84" s="43" customFormat="1" x14ac:dyDescent="0.25">
      <c r="A1820" s="152"/>
      <c r="B1820" s="152"/>
      <c r="C1820" s="152"/>
      <c r="D1820" s="152"/>
      <c r="E1820" s="152"/>
      <c r="F1820" s="62"/>
      <c r="G1820" s="62"/>
      <c r="I1820" s="152"/>
      <c r="K1820" s="152"/>
      <c r="L1820" s="152"/>
      <c r="M1820" s="152"/>
      <c r="N1820" s="152"/>
      <c r="O1820" s="63"/>
      <c r="P1820" s="152"/>
      <c r="Q1820" s="152"/>
      <c r="S1820" s="205"/>
      <c r="T1820" s="205"/>
      <c r="U1820" s="205"/>
      <c r="V1820" s="39"/>
      <c r="W1820" s="39"/>
      <c r="X1820" s="39"/>
      <c r="Y1820" s="39"/>
      <c r="AD1820" s="191"/>
      <c r="AE1820" s="191"/>
      <c r="AF1820" s="260"/>
      <c r="AG1820" s="191"/>
      <c r="AH1820" s="191"/>
      <c r="AI1820" s="260"/>
      <c r="AR1820" s="68"/>
      <c r="AS1820" s="68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5"/>
      <c r="BL1820" s="95"/>
      <c r="BM1820" s="95"/>
      <c r="BN1820" s="95"/>
      <c r="BO1820" s="95"/>
      <c r="BP1820" s="95"/>
      <c r="BQ1820" s="95"/>
      <c r="BR1820" s="95"/>
      <c r="BS1820" s="95"/>
      <c r="BT1820" s="95"/>
      <c r="BU1820" s="95"/>
      <c r="BV1820" s="95"/>
      <c r="BW1820" s="95"/>
      <c r="BX1820" s="95"/>
      <c r="BY1820" s="95"/>
      <c r="BZ1820" s="95"/>
      <c r="CD1820" s="95"/>
      <c r="CE1820" s="95"/>
      <c r="CF1820" s="95"/>
    </row>
    <row r="1821" spans="1:84" s="43" customFormat="1" x14ac:dyDescent="0.25">
      <c r="A1821" s="152"/>
      <c r="B1821" s="152"/>
      <c r="C1821" s="152"/>
      <c r="D1821" s="152"/>
      <c r="E1821" s="152"/>
      <c r="F1821" s="62"/>
      <c r="G1821" s="62"/>
      <c r="I1821" s="152"/>
      <c r="K1821" s="152"/>
      <c r="L1821" s="152"/>
      <c r="M1821" s="152"/>
      <c r="N1821" s="152"/>
      <c r="O1821" s="63"/>
      <c r="P1821" s="152"/>
      <c r="Q1821" s="152"/>
      <c r="S1821" s="205"/>
      <c r="T1821" s="205"/>
      <c r="U1821" s="205"/>
      <c r="V1821" s="39"/>
      <c r="W1821" s="39"/>
      <c r="X1821" s="39"/>
      <c r="Y1821" s="39"/>
      <c r="AD1821" s="191"/>
      <c r="AE1821" s="191"/>
      <c r="AF1821" s="260"/>
      <c r="AG1821" s="191"/>
      <c r="AH1821" s="191"/>
      <c r="AI1821" s="260"/>
      <c r="AR1821" s="68"/>
      <c r="AS1821" s="68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5"/>
      <c r="BL1821" s="95"/>
      <c r="BM1821" s="95"/>
      <c r="BN1821" s="95"/>
      <c r="BO1821" s="95"/>
      <c r="BP1821" s="95"/>
      <c r="BQ1821" s="95"/>
      <c r="BR1821" s="95"/>
      <c r="BS1821" s="95"/>
      <c r="BT1821" s="95"/>
      <c r="BU1821" s="95"/>
      <c r="BV1821" s="95"/>
      <c r="BW1821" s="95"/>
      <c r="BX1821" s="95"/>
      <c r="BY1821" s="95"/>
      <c r="BZ1821" s="95"/>
      <c r="CD1821" s="95"/>
      <c r="CE1821" s="95"/>
      <c r="CF1821" s="95"/>
    </row>
    <row r="1822" spans="1:84" s="43" customFormat="1" x14ac:dyDescent="0.25">
      <c r="A1822" s="152"/>
      <c r="B1822" s="152"/>
      <c r="C1822" s="152"/>
      <c r="D1822" s="152"/>
      <c r="E1822" s="152"/>
      <c r="F1822" s="62"/>
      <c r="G1822" s="62"/>
      <c r="I1822" s="152"/>
      <c r="K1822" s="152"/>
      <c r="L1822" s="152"/>
      <c r="M1822" s="152"/>
      <c r="N1822" s="152"/>
      <c r="O1822" s="63"/>
      <c r="P1822" s="152"/>
      <c r="Q1822" s="152"/>
      <c r="S1822" s="205"/>
      <c r="T1822" s="205"/>
      <c r="U1822" s="205"/>
      <c r="V1822" s="39"/>
      <c r="W1822" s="39"/>
      <c r="X1822" s="39"/>
      <c r="Y1822" s="39"/>
      <c r="AD1822" s="191"/>
      <c r="AE1822" s="191"/>
      <c r="AF1822" s="260"/>
      <c r="AG1822" s="191"/>
      <c r="AH1822" s="191"/>
      <c r="AI1822" s="260"/>
      <c r="AR1822" s="68"/>
      <c r="AS1822" s="68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5"/>
      <c r="BL1822" s="95"/>
      <c r="BM1822" s="95"/>
      <c r="BN1822" s="95"/>
      <c r="BO1822" s="95"/>
      <c r="BP1822" s="95"/>
      <c r="BQ1822" s="95"/>
      <c r="BR1822" s="95"/>
      <c r="BS1822" s="95"/>
      <c r="BT1822" s="95"/>
      <c r="BU1822" s="95"/>
      <c r="BV1822" s="95"/>
      <c r="BW1822" s="95"/>
      <c r="BX1822" s="95"/>
      <c r="BY1822" s="95"/>
      <c r="BZ1822" s="95"/>
      <c r="CD1822" s="95"/>
      <c r="CE1822" s="95"/>
      <c r="CF1822" s="95"/>
    </row>
    <row r="1823" spans="1:84" s="43" customFormat="1" x14ac:dyDescent="0.25">
      <c r="A1823" s="152"/>
      <c r="B1823" s="152"/>
      <c r="C1823" s="152"/>
      <c r="D1823" s="152"/>
      <c r="E1823" s="152"/>
      <c r="F1823" s="62"/>
      <c r="G1823" s="62"/>
      <c r="I1823" s="152"/>
      <c r="K1823" s="152"/>
      <c r="L1823" s="152"/>
      <c r="M1823" s="152"/>
      <c r="N1823" s="152"/>
      <c r="O1823" s="63"/>
      <c r="P1823" s="152"/>
      <c r="Q1823" s="152"/>
      <c r="S1823" s="205"/>
      <c r="T1823" s="205"/>
      <c r="U1823" s="205"/>
      <c r="V1823" s="39"/>
      <c r="W1823" s="39"/>
      <c r="X1823" s="39"/>
      <c r="Y1823" s="39"/>
      <c r="AD1823" s="191"/>
      <c r="AE1823" s="191"/>
      <c r="AF1823" s="260"/>
      <c r="AG1823" s="191"/>
      <c r="AH1823" s="191"/>
      <c r="AI1823" s="260"/>
      <c r="AR1823" s="68"/>
      <c r="AS1823" s="68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5"/>
      <c r="BL1823" s="95"/>
      <c r="BM1823" s="95"/>
      <c r="BN1823" s="95"/>
      <c r="BO1823" s="95"/>
      <c r="BP1823" s="95"/>
      <c r="BQ1823" s="95"/>
      <c r="BR1823" s="95"/>
      <c r="BS1823" s="95"/>
      <c r="BT1823" s="95"/>
      <c r="BU1823" s="95"/>
      <c r="BV1823" s="95"/>
      <c r="BW1823" s="95"/>
      <c r="BX1823" s="95"/>
      <c r="BY1823" s="95"/>
      <c r="BZ1823" s="95"/>
      <c r="CD1823" s="95"/>
      <c r="CE1823" s="95"/>
      <c r="CF1823" s="95"/>
    </row>
    <row r="1824" spans="1:84" s="43" customFormat="1" x14ac:dyDescent="0.25">
      <c r="A1824" s="152"/>
      <c r="B1824" s="152"/>
      <c r="C1824" s="152"/>
      <c r="D1824" s="152"/>
      <c r="E1824" s="152"/>
      <c r="F1824" s="62"/>
      <c r="G1824" s="62"/>
      <c r="I1824" s="152"/>
      <c r="K1824" s="152"/>
      <c r="L1824" s="152"/>
      <c r="M1824" s="152"/>
      <c r="N1824" s="152"/>
      <c r="O1824" s="63"/>
      <c r="P1824" s="152"/>
      <c r="Q1824" s="152"/>
      <c r="S1824" s="205"/>
      <c r="T1824" s="205"/>
      <c r="U1824" s="205"/>
      <c r="V1824" s="39"/>
      <c r="W1824" s="39"/>
      <c r="X1824" s="39"/>
      <c r="Y1824" s="39"/>
      <c r="AD1824" s="191"/>
      <c r="AE1824" s="191"/>
      <c r="AF1824" s="260"/>
      <c r="AG1824" s="191"/>
      <c r="AH1824" s="191"/>
      <c r="AI1824" s="260"/>
      <c r="AR1824" s="68"/>
      <c r="AS1824" s="68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5"/>
      <c r="BL1824" s="95"/>
      <c r="BM1824" s="95"/>
      <c r="BN1824" s="95"/>
      <c r="BO1824" s="95"/>
      <c r="BP1824" s="95"/>
      <c r="BQ1824" s="95"/>
      <c r="BR1824" s="95"/>
      <c r="BS1824" s="95"/>
      <c r="BT1824" s="95"/>
      <c r="BU1824" s="95"/>
      <c r="BV1824" s="95"/>
      <c r="BW1824" s="95"/>
      <c r="BX1824" s="95"/>
      <c r="BY1824" s="95"/>
      <c r="BZ1824" s="95"/>
      <c r="CD1824" s="95"/>
      <c r="CE1824" s="95"/>
      <c r="CF1824" s="95"/>
    </row>
    <row r="1825" spans="1:84" s="43" customFormat="1" x14ac:dyDescent="0.25">
      <c r="A1825" s="152"/>
      <c r="B1825" s="152"/>
      <c r="C1825" s="152"/>
      <c r="D1825" s="152"/>
      <c r="E1825" s="152"/>
      <c r="F1825" s="62"/>
      <c r="G1825" s="62"/>
      <c r="I1825" s="152"/>
      <c r="K1825" s="152"/>
      <c r="L1825" s="152"/>
      <c r="M1825" s="152"/>
      <c r="N1825" s="152"/>
      <c r="O1825" s="63"/>
      <c r="P1825" s="152"/>
      <c r="Q1825" s="152"/>
      <c r="S1825" s="205"/>
      <c r="T1825" s="205"/>
      <c r="U1825" s="205"/>
      <c r="V1825" s="39"/>
      <c r="W1825" s="39"/>
      <c r="X1825" s="39"/>
      <c r="Y1825" s="39"/>
      <c r="AD1825" s="191"/>
      <c r="AE1825" s="191"/>
      <c r="AF1825" s="260"/>
      <c r="AG1825" s="191"/>
      <c r="AH1825" s="191"/>
      <c r="AI1825" s="260"/>
      <c r="AR1825" s="68"/>
      <c r="AS1825" s="68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5"/>
      <c r="BL1825" s="95"/>
      <c r="BM1825" s="95"/>
      <c r="BN1825" s="95"/>
      <c r="BO1825" s="95"/>
      <c r="BP1825" s="95"/>
      <c r="BQ1825" s="95"/>
      <c r="BR1825" s="95"/>
      <c r="BS1825" s="95"/>
      <c r="BT1825" s="95"/>
      <c r="BU1825" s="95"/>
      <c r="BV1825" s="95"/>
      <c r="BW1825" s="95"/>
      <c r="BX1825" s="95"/>
      <c r="BY1825" s="95"/>
      <c r="BZ1825" s="95"/>
      <c r="CD1825" s="95"/>
      <c r="CE1825" s="95"/>
      <c r="CF1825" s="95"/>
    </row>
    <row r="1826" spans="1:84" s="43" customFormat="1" x14ac:dyDescent="0.25">
      <c r="A1826" s="152"/>
      <c r="B1826" s="152"/>
      <c r="C1826" s="152"/>
      <c r="D1826" s="152"/>
      <c r="E1826" s="152"/>
      <c r="F1826" s="62"/>
      <c r="G1826" s="62"/>
      <c r="I1826" s="152"/>
      <c r="K1826" s="152"/>
      <c r="L1826" s="152"/>
      <c r="M1826" s="152"/>
      <c r="N1826" s="152"/>
      <c r="O1826" s="63"/>
      <c r="P1826" s="152"/>
      <c r="Q1826" s="152"/>
      <c r="S1826" s="205"/>
      <c r="T1826" s="205"/>
      <c r="U1826" s="205"/>
      <c r="V1826" s="39"/>
      <c r="W1826" s="39"/>
      <c r="X1826" s="39"/>
      <c r="Y1826" s="39"/>
      <c r="AD1826" s="191"/>
      <c r="AE1826" s="191"/>
      <c r="AF1826" s="260"/>
      <c r="AG1826" s="191"/>
      <c r="AH1826" s="191"/>
      <c r="AI1826" s="260"/>
      <c r="AR1826" s="68"/>
      <c r="AS1826" s="68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5"/>
      <c r="BL1826" s="95"/>
      <c r="BM1826" s="95"/>
      <c r="BN1826" s="95"/>
      <c r="BO1826" s="95"/>
      <c r="BP1826" s="95"/>
      <c r="BQ1826" s="95"/>
      <c r="BR1826" s="95"/>
      <c r="BS1826" s="95"/>
      <c r="BT1826" s="95"/>
      <c r="BU1826" s="95"/>
      <c r="BV1826" s="95"/>
      <c r="BW1826" s="95"/>
      <c r="BX1826" s="95"/>
      <c r="BY1826" s="95"/>
      <c r="BZ1826" s="95"/>
      <c r="CD1826" s="95"/>
      <c r="CE1826" s="95"/>
      <c r="CF1826" s="95"/>
    </row>
    <row r="1827" spans="1:84" s="43" customFormat="1" x14ac:dyDescent="0.25">
      <c r="A1827" s="152"/>
      <c r="B1827" s="152"/>
      <c r="C1827" s="152"/>
      <c r="D1827" s="152"/>
      <c r="E1827" s="152"/>
      <c r="F1827" s="62"/>
      <c r="G1827" s="62"/>
      <c r="I1827" s="152"/>
      <c r="K1827" s="152"/>
      <c r="L1827" s="152"/>
      <c r="M1827" s="152"/>
      <c r="N1827" s="152"/>
      <c r="O1827" s="63"/>
      <c r="P1827" s="152"/>
      <c r="Q1827" s="152"/>
      <c r="S1827" s="205"/>
      <c r="T1827" s="205"/>
      <c r="U1827" s="205"/>
      <c r="V1827" s="39"/>
      <c r="W1827" s="39"/>
      <c r="X1827" s="39"/>
      <c r="Y1827" s="39"/>
      <c r="AD1827" s="191"/>
      <c r="AE1827" s="191"/>
      <c r="AF1827" s="260"/>
      <c r="AG1827" s="191"/>
      <c r="AH1827" s="191"/>
      <c r="AI1827" s="260"/>
      <c r="AR1827" s="68"/>
      <c r="AS1827" s="68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5"/>
      <c r="BL1827" s="95"/>
      <c r="BM1827" s="95"/>
      <c r="BN1827" s="95"/>
      <c r="BO1827" s="95"/>
      <c r="BP1827" s="95"/>
      <c r="BQ1827" s="95"/>
      <c r="BR1827" s="95"/>
      <c r="BS1827" s="95"/>
      <c r="BT1827" s="95"/>
      <c r="BU1827" s="95"/>
      <c r="BV1827" s="95"/>
      <c r="BW1827" s="95"/>
      <c r="BX1827" s="95"/>
      <c r="BY1827" s="95"/>
      <c r="BZ1827" s="95"/>
      <c r="CD1827" s="95"/>
      <c r="CE1827" s="95"/>
      <c r="CF1827" s="95"/>
    </row>
    <row r="1828" spans="1:84" s="43" customFormat="1" x14ac:dyDescent="0.25">
      <c r="A1828" s="152"/>
      <c r="B1828" s="152"/>
      <c r="C1828" s="152"/>
      <c r="D1828" s="152"/>
      <c r="E1828" s="152"/>
      <c r="F1828" s="62"/>
      <c r="G1828" s="62"/>
      <c r="I1828" s="152"/>
      <c r="K1828" s="152"/>
      <c r="L1828" s="152"/>
      <c r="M1828" s="152"/>
      <c r="N1828" s="152"/>
      <c r="O1828" s="63"/>
      <c r="P1828" s="152"/>
      <c r="Q1828" s="152"/>
      <c r="S1828" s="205"/>
      <c r="T1828" s="205"/>
      <c r="U1828" s="205"/>
      <c r="V1828" s="39"/>
      <c r="W1828" s="39"/>
      <c r="X1828" s="39"/>
      <c r="Y1828" s="39"/>
      <c r="AD1828" s="191"/>
      <c r="AE1828" s="191"/>
      <c r="AF1828" s="260"/>
      <c r="AG1828" s="191"/>
      <c r="AH1828" s="191"/>
      <c r="AI1828" s="260"/>
      <c r="AR1828" s="68"/>
      <c r="AS1828" s="68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5"/>
      <c r="BL1828" s="95"/>
      <c r="BM1828" s="95"/>
      <c r="BN1828" s="95"/>
      <c r="BO1828" s="95"/>
      <c r="BP1828" s="95"/>
      <c r="BQ1828" s="95"/>
      <c r="BR1828" s="95"/>
      <c r="BS1828" s="95"/>
      <c r="BT1828" s="95"/>
      <c r="BU1828" s="95"/>
      <c r="BV1828" s="95"/>
      <c r="BW1828" s="95"/>
      <c r="BX1828" s="95"/>
      <c r="BY1828" s="95"/>
      <c r="BZ1828" s="95"/>
      <c r="CD1828" s="95"/>
      <c r="CE1828" s="95"/>
      <c r="CF1828" s="95"/>
    </row>
    <row r="1829" spans="1:84" s="43" customFormat="1" x14ac:dyDescent="0.25">
      <c r="A1829" s="152"/>
      <c r="B1829" s="152"/>
      <c r="C1829" s="152"/>
      <c r="D1829" s="152"/>
      <c r="E1829" s="152"/>
      <c r="F1829" s="62"/>
      <c r="G1829" s="62"/>
      <c r="I1829" s="152"/>
      <c r="K1829" s="152"/>
      <c r="L1829" s="152"/>
      <c r="M1829" s="152"/>
      <c r="N1829" s="152"/>
      <c r="O1829" s="63"/>
      <c r="P1829" s="152"/>
      <c r="Q1829" s="152"/>
      <c r="S1829" s="205"/>
      <c r="T1829" s="205"/>
      <c r="U1829" s="205"/>
      <c r="V1829" s="39"/>
      <c r="W1829" s="39"/>
      <c r="X1829" s="39"/>
      <c r="Y1829" s="39"/>
      <c r="AD1829" s="191"/>
      <c r="AE1829" s="191"/>
      <c r="AF1829" s="260"/>
      <c r="AG1829" s="191"/>
      <c r="AH1829" s="191"/>
      <c r="AI1829" s="260"/>
      <c r="AR1829" s="68"/>
      <c r="AS1829" s="68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5"/>
      <c r="BL1829" s="95"/>
      <c r="BM1829" s="95"/>
      <c r="BN1829" s="95"/>
      <c r="BO1829" s="95"/>
      <c r="BP1829" s="95"/>
      <c r="BQ1829" s="95"/>
      <c r="BR1829" s="95"/>
      <c r="BS1829" s="95"/>
      <c r="BT1829" s="95"/>
      <c r="BU1829" s="95"/>
      <c r="BV1829" s="95"/>
      <c r="BW1829" s="95"/>
      <c r="BX1829" s="95"/>
      <c r="BY1829" s="95"/>
      <c r="BZ1829" s="95"/>
      <c r="CD1829" s="95"/>
      <c r="CE1829" s="95"/>
      <c r="CF1829" s="95"/>
    </row>
    <row r="1830" spans="1:84" s="43" customFormat="1" x14ac:dyDescent="0.25">
      <c r="A1830" s="152"/>
      <c r="B1830" s="152"/>
      <c r="C1830" s="152"/>
      <c r="D1830" s="152"/>
      <c r="E1830" s="152"/>
      <c r="F1830" s="62"/>
      <c r="G1830" s="62"/>
      <c r="I1830" s="152"/>
      <c r="K1830" s="152"/>
      <c r="L1830" s="152"/>
      <c r="M1830" s="152"/>
      <c r="N1830" s="152"/>
      <c r="O1830" s="63"/>
      <c r="P1830" s="152"/>
      <c r="Q1830" s="152"/>
      <c r="S1830" s="205"/>
      <c r="T1830" s="205"/>
      <c r="U1830" s="205"/>
      <c r="V1830" s="39"/>
      <c r="W1830" s="39"/>
      <c r="X1830" s="39"/>
      <c r="Y1830" s="39"/>
      <c r="AD1830" s="191"/>
      <c r="AE1830" s="191"/>
      <c r="AF1830" s="260"/>
      <c r="AG1830" s="191"/>
      <c r="AH1830" s="191"/>
      <c r="AI1830" s="260"/>
      <c r="AR1830" s="68"/>
      <c r="AS1830" s="68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5"/>
      <c r="BL1830" s="95"/>
      <c r="BM1830" s="95"/>
      <c r="BN1830" s="95"/>
      <c r="BO1830" s="95"/>
      <c r="BP1830" s="95"/>
      <c r="BQ1830" s="95"/>
      <c r="BR1830" s="95"/>
      <c r="BS1830" s="95"/>
      <c r="BT1830" s="95"/>
      <c r="BU1830" s="95"/>
      <c r="BV1830" s="95"/>
      <c r="BW1830" s="95"/>
      <c r="BX1830" s="95"/>
      <c r="BY1830" s="95"/>
      <c r="BZ1830" s="95"/>
      <c r="CD1830" s="95"/>
      <c r="CE1830" s="95"/>
      <c r="CF1830" s="95"/>
    </row>
    <row r="1831" spans="1:84" s="43" customFormat="1" x14ac:dyDescent="0.25">
      <c r="A1831" s="152"/>
      <c r="B1831" s="152"/>
      <c r="C1831" s="152"/>
      <c r="D1831" s="152"/>
      <c r="E1831" s="152"/>
      <c r="F1831" s="62"/>
      <c r="G1831" s="62"/>
      <c r="I1831" s="152"/>
      <c r="K1831" s="152"/>
      <c r="L1831" s="152"/>
      <c r="M1831" s="152"/>
      <c r="N1831" s="152"/>
      <c r="O1831" s="63"/>
      <c r="P1831" s="152"/>
      <c r="Q1831" s="152"/>
      <c r="S1831" s="205"/>
      <c r="T1831" s="205"/>
      <c r="U1831" s="205"/>
      <c r="V1831" s="39"/>
      <c r="W1831" s="39"/>
      <c r="X1831" s="39"/>
      <c r="Y1831" s="39"/>
      <c r="AD1831" s="191"/>
      <c r="AE1831" s="191"/>
      <c r="AF1831" s="260"/>
      <c r="AG1831" s="191"/>
      <c r="AH1831" s="191"/>
      <c r="AI1831" s="260"/>
      <c r="AR1831" s="68"/>
      <c r="AS1831" s="68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5"/>
      <c r="BL1831" s="95"/>
      <c r="BM1831" s="95"/>
      <c r="BN1831" s="95"/>
      <c r="BO1831" s="95"/>
      <c r="BP1831" s="95"/>
      <c r="BQ1831" s="95"/>
      <c r="BR1831" s="95"/>
      <c r="BS1831" s="95"/>
      <c r="BT1831" s="95"/>
      <c r="BU1831" s="95"/>
      <c r="BV1831" s="95"/>
      <c r="BW1831" s="95"/>
      <c r="BX1831" s="95"/>
      <c r="BY1831" s="95"/>
      <c r="BZ1831" s="95"/>
      <c r="CD1831" s="95"/>
      <c r="CE1831" s="95"/>
      <c r="CF1831" s="95"/>
    </row>
    <row r="1832" spans="1:84" s="43" customFormat="1" x14ac:dyDescent="0.25">
      <c r="A1832" s="152"/>
      <c r="B1832" s="152"/>
      <c r="C1832" s="152"/>
      <c r="D1832" s="152"/>
      <c r="E1832" s="152"/>
      <c r="F1832" s="62"/>
      <c r="G1832" s="62"/>
      <c r="I1832" s="152"/>
      <c r="K1832" s="152"/>
      <c r="L1832" s="152"/>
      <c r="M1832" s="152"/>
      <c r="N1832" s="152"/>
      <c r="O1832" s="63"/>
      <c r="P1832" s="152"/>
      <c r="Q1832" s="152"/>
      <c r="S1832" s="205"/>
      <c r="T1832" s="205"/>
      <c r="U1832" s="205"/>
      <c r="V1832" s="39"/>
      <c r="W1832" s="39"/>
      <c r="X1832" s="39"/>
      <c r="Y1832" s="39"/>
      <c r="AD1832" s="191"/>
      <c r="AE1832" s="191"/>
      <c r="AF1832" s="260"/>
      <c r="AG1832" s="191"/>
      <c r="AH1832" s="191"/>
      <c r="AI1832" s="260"/>
      <c r="AR1832" s="68"/>
      <c r="AS1832" s="68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5"/>
      <c r="BL1832" s="95"/>
      <c r="BM1832" s="95"/>
      <c r="BN1832" s="95"/>
      <c r="BO1832" s="95"/>
      <c r="BP1832" s="95"/>
      <c r="BQ1832" s="95"/>
      <c r="BR1832" s="95"/>
      <c r="BS1832" s="95"/>
      <c r="BT1832" s="95"/>
      <c r="BU1832" s="95"/>
      <c r="BV1832" s="95"/>
      <c r="BW1832" s="95"/>
      <c r="BX1832" s="95"/>
      <c r="BY1832" s="95"/>
      <c r="BZ1832" s="95"/>
      <c r="CD1832" s="95"/>
      <c r="CE1832" s="95"/>
      <c r="CF1832" s="95"/>
    </row>
    <row r="1833" spans="1:84" s="43" customFormat="1" x14ac:dyDescent="0.25">
      <c r="A1833" s="152"/>
      <c r="B1833" s="152"/>
      <c r="C1833" s="152"/>
      <c r="D1833" s="152"/>
      <c r="E1833" s="152"/>
      <c r="F1833" s="62"/>
      <c r="G1833" s="62"/>
      <c r="I1833" s="152"/>
      <c r="K1833" s="152"/>
      <c r="L1833" s="152"/>
      <c r="M1833" s="152"/>
      <c r="N1833" s="152"/>
      <c r="O1833" s="63"/>
      <c r="P1833" s="152"/>
      <c r="Q1833" s="152"/>
      <c r="S1833" s="205"/>
      <c r="T1833" s="205"/>
      <c r="U1833" s="205"/>
      <c r="V1833" s="39"/>
      <c r="W1833" s="39"/>
      <c r="X1833" s="39"/>
      <c r="Y1833" s="39"/>
      <c r="AD1833" s="191"/>
      <c r="AE1833" s="191"/>
      <c r="AF1833" s="260"/>
      <c r="AG1833" s="191"/>
      <c r="AH1833" s="191"/>
      <c r="AI1833" s="260"/>
      <c r="AR1833" s="68"/>
      <c r="AS1833" s="68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5"/>
      <c r="BL1833" s="95"/>
      <c r="BM1833" s="95"/>
      <c r="BN1833" s="95"/>
      <c r="BO1833" s="95"/>
      <c r="BP1833" s="95"/>
      <c r="BQ1833" s="95"/>
      <c r="BR1833" s="95"/>
      <c r="BS1833" s="95"/>
      <c r="BT1833" s="95"/>
      <c r="BU1833" s="95"/>
      <c r="BV1833" s="95"/>
      <c r="BW1833" s="95"/>
      <c r="BX1833" s="95"/>
      <c r="BY1833" s="95"/>
      <c r="BZ1833" s="95"/>
      <c r="CD1833" s="95"/>
      <c r="CE1833" s="95"/>
      <c r="CF1833" s="95"/>
    </row>
    <row r="1834" spans="1:84" s="43" customFormat="1" x14ac:dyDescent="0.25">
      <c r="A1834" s="152"/>
      <c r="B1834" s="152"/>
      <c r="C1834" s="152"/>
      <c r="D1834" s="152"/>
      <c r="E1834" s="152"/>
      <c r="F1834" s="62"/>
      <c r="G1834" s="62"/>
      <c r="I1834" s="152"/>
      <c r="K1834" s="152"/>
      <c r="L1834" s="152"/>
      <c r="M1834" s="152"/>
      <c r="N1834" s="152"/>
      <c r="O1834" s="63"/>
      <c r="P1834" s="152"/>
      <c r="Q1834" s="152"/>
      <c r="S1834" s="205"/>
      <c r="T1834" s="205"/>
      <c r="U1834" s="205"/>
      <c r="V1834" s="39"/>
      <c r="W1834" s="39"/>
      <c r="X1834" s="39"/>
      <c r="Y1834" s="39"/>
      <c r="AD1834" s="191"/>
      <c r="AE1834" s="191"/>
      <c r="AF1834" s="260"/>
      <c r="AG1834" s="191"/>
      <c r="AH1834" s="191"/>
      <c r="AI1834" s="260"/>
      <c r="AR1834" s="68"/>
      <c r="AS1834" s="68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5"/>
      <c r="BL1834" s="95"/>
      <c r="BM1834" s="95"/>
      <c r="BN1834" s="95"/>
      <c r="BO1834" s="95"/>
      <c r="BP1834" s="95"/>
      <c r="BQ1834" s="95"/>
      <c r="BR1834" s="95"/>
      <c r="BS1834" s="95"/>
      <c r="BT1834" s="95"/>
      <c r="BU1834" s="95"/>
      <c r="BV1834" s="95"/>
      <c r="BW1834" s="95"/>
      <c r="BX1834" s="95"/>
      <c r="BY1834" s="95"/>
      <c r="BZ1834" s="95"/>
      <c r="CD1834" s="95"/>
      <c r="CE1834" s="95"/>
      <c r="CF1834" s="95"/>
    </row>
    <row r="1835" spans="1:84" s="43" customFormat="1" x14ac:dyDescent="0.25">
      <c r="A1835" s="152"/>
      <c r="B1835" s="152"/>
      <c r="C1835" s="152"/>
      <c r="D1835" s="152"/>
      <c r="E1835" s="152"/>
      <c r="F1835" s="62"/>
      <c r="G1835" s="62"/>
      <c r="I1835" s="152"/>
      <c r="K1835" s="152"/>
      <c r="L1835" s="152"/>
      <c r="M1835" s="152"/>
      <c r="N1835" s="152"/>
      <c r="O1835" s="63"/>
      <c r="P1835" s="152"/>
      <c r="Q1835" s="152"/>
      <c r="S1835" s="205"/>
      <c r="T1835" s="205"/>
      <c r="U1835" s="205"/>
      <c r="V1835" s="39"/>
      <c r="W1835" s="39"/>
      <c r="X1835" s="39"/>
      <c r="Y1835" s="39"/>
      <c r="AD1835" s="191"/>
      <c r="AE1835" s="191"/>
      <c r="AF1835" s="260"/>
      <c r="AG1835" s="191"/>
      <c r="AH1835" s="191"/>
      <c r="AI1835" s="260"/>
      <c r="AR1835" s="68"/>
      <c r="AS1835" s="68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5"/>
      <c r="BL1835" s="95"/>
      <c r="BM1835" s="95"/>
      <c r="BN1835" s="95"/>
      <c r="BO1835" s="95"/>
      <c r="BP1835" s="95"/>
      <c r="BQ1835" s="95"/>
      <c r="BR1835" s="95"/>
      <c r="BS1835" s="95"/>
      <c r="BT1835" s="95"/>
      <c r="BU1835" s="95"/>
      <c r="BV1835" s="95"/>
      <c r="BW1835" s="95"/>
      <c r="BX1835" s="95"/>
      <c r="BY1835" s="95"/>
      <c r="BZ1835" s="95"/>
      <c r="CD1835" s="95"/>
      <c r="CE1835" s="95"/>
      <c r="CF1835" s="95"/>
    </row>
    <row r="1836" spans="1:84" s="43" customFormat="1" x14ac:dyDescent="0.25">
      <c r="A1836" s="152"/>
      <c r="B1836" s="152"/>
      <c r="C1836" s="152"/>
      <c r="D1836" s="152"/>
      <c r="E1836" s="152"/>
      <c r="F1836" s="62"/>
      <c r="G1836" s="62"/>
      <c r="I1836" s="152"/>
      <c r="K1836" s="152"/>
      <c r="L1836" s="152"/>
      <c r="M1836" s="152"/>
      <c r="N1836" s="152"/>
      <c r="O1836" s="63"/>
      <c r="P1836" s="152"/>
      <c r="Q1836" s="152"/>
      <c r="S1836" s="205"/>
      <c r="T1836" s="205"/>
      <c r="U1836" s="205"/>
      <c r="V1836" s="39"/>
      <c r="W1836" s="39"/>
      <c r="X1836" s="39"/>
      <c r="Y1836" s="39"/>
      <c r="AD1836" s="191"/>
      <c r="AE1836" s="191"/>
      <c r="AF1836" s="260"/>
      <c r="AG1836" s="191"/>
      <c r="AH1836" s="191"/>
      <c r="AI1836" s="260"/>
      <c r="AR1836" s="68"/>
      <c r="AS1836" s="68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5"/>
      <c r="BL1836" s="95"/>
      <c r="BM1836" s="95"/>
      <c r="BN1836" s="95"/>
      <c r="BO1836" s="95"/>
      <c r="BP1836" s="95"/>
      <c r="BQ1836" s="95"/>
      <c r="BR1836" s="95"/>
      <c r="BS1836" s="95"/>
      <c r="BT1836" s="95"/>
      <c r="BU1836" s="95"/>
      <c r="BV1836" s="95"/>
      <c r="BW1836" s="95"/>
      <c r="BX1836" s="95"/>
      <c r="BY1836" s="95"/>
      <c r="BZ1836" s="95"/>
      <c r="CD1836" s="95"/>
      <c r="CE1836" s="95"/>
      <c r="CF1836" s="95"/>
    </row>
    <row r="1837" spans="1:84" s="43" customFormat="1" x14ac:dyDescent="0.25">
      <c r="A1837" s="152"/>
      <c r="B1837" s="152"/>
      <c r="C1837" s="152"/>
      <c r="D1837" s="152"/>
      <c r="E1837" s="152"/>
      <c r="F1837" s="62"/>
      <c r="G1837" s="62"/>
      <c r="I1837" s="152"/>
      <c r="K1837" s="152"/>
      <c r="L1837" s="152"/>
      <c r="M1837" s="152"/>
      <c r="N1837" s="152"/>
      <c r="O1837" s="63"/>
      <c r="P1837" s="152"/>
      <c r="Q1837" s="152"/>
      <c r="S1837" s="205"/>
      <c r="T1837" s="205"/>
      <c r="U1837" s="205"/>
      <c r="V1837" s="39"/>
      <c r="W1837" s="39"/>
      <c r="X1837" s="39"/>
      <c r="Y1837" s="39"/>
      <c r="AD1837" s="191"/>
      <c r="AE1837" s="191"/>
      <c r="AF1837" s="260"/>
      <c r="AG1837" s="191"/>
      <c r="AH1837" s="191"/>
      <c r="AI1837" s="260"/>
      <c r="AR1837" s="68"/>
      <c r="AS1837" s="68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5"/>
      <c r="BL1837" s="95"/>
      <c r="BM1837" s="95"/>
      <c r="BN1837" s="95"/>
      <c r="BO1837" s="95"/>
      <c r="BP1837" s="95"/>
      <c r="BQ1837" s="95"/>
      <c r="BR1837" s="95"/>
      <c r="BS1837" s="95"/>
      <c r="BT1837" s="95"/>
      <c r="BU1837" s="95"/>
      <c r="BV1837" s="95"/>
      <c r="BW1837" s="95"/>
      <c r="BX1837" s="95"/>
      <c r="BY1837" s="95"/>
      <c r="BZ1837" s="95"/>
      <c r="CD1837" s="95"/>
      <c r="CE1837" s="95"/>
      <c r="CF1837" s="95"/>
    </row>
    <row r="1838" spans="1:84" s="43" customFormat="1" x14ac:dyDescent="0.25">
      <c r="A1838" s="152"/>
      <c r="B1838" s="152"/>
      <c r="C1838" s="152"/>
      <c r="D1838" s="152"/>
      <c r="E1838" s="152"/>
      <c r="F1838" s="62"/>
      <c r="G1838" s="62"/>
      <c r="I1838" s="152"/>
      <c r="K1838" s="152"/>
      <c r="L1838" s="152"/>
      <c r="M1838" s="152"/>
      <c r="N1838" s="152"/>
      <c r="O1838" s="63"/>
      <c r="P1838" s="152"/>
      <c r="Q1838" s="152"/>
      <c r="S1838" s="205"/>
      <c r="T1838" s="205"/>
      <c r="U1838" s="205"/>
      <c r="V1838" s="39"/>
      <c r="W1838" s="39"/>
      <c r="X1838" s="39"/>
      <c r="Y1838" s="39"/>
      <c r="AD1838" s="191"/>
      <c r="AE1838" s="191"/>
      <c r="AF1838" s="260"/>
      <c r="AG1838" s="191"/>
      <c r="AH1838" s="191"/>
      <c r="AI1838" s="260"/>
      <c r="AR1838" s="68"/>
      <c r="AS1838" s="68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5"/>
      <c r="BL1838" s="95"/>
      <c r="BM1838" s="95"/>
      <c r="BN1838" s="95"/>
      <c r="BO1838" s="95"/>
      <c r="BP1838" s="95"/>
      <c r="BQ1838" s="95"/>
      <c r="BR1838" s="95"/>
      <c r="BS1838" s="95"/>
      <c r="BT1838" s="95"/>
      <c r="BU1838" s="95"/>
      <c r="BV1838" s="95"/>
      <c r="BW1838" s="95"/>
      <c r="BX1838" s="95"/>
      <c r="BY1838" s="95"/>
      <c r="BZ1838" s="95"/>
      <c r="CD1838" s="95"/>
      <c r="CE1838" s="95"/>
      <c r="CF1838" s="95"/>
    </row>
    <row r="1839" spans="1:84" s="43" customFormat="1" x14ac:dyDescent="0.25">
      <c r="A1839" s="152"/>
      <c r="B1839" s="152"/>
      <c r="C1839" s="152"/>
      <c r="D1839" s="152"/>
      <c r="E1839" s="152"/>
      <c r="F1839" s="62"/>
      <c r="G1839" s="62"/>
      <c r="I1839" s="152"/>
      <c r="K1839" s="152"/>
      <c r="L1839" s="152"/>
      <c r="M1839" s="152"/>
      <c r="N1839" s="152"/>
      <c r="O1839" s="63"/>
      <c r="P1839" s="152"/>
      <c r="Q1839" s="152"/>
      <c r="S1839" s="205"/>
      <c r="T1839" s="205"/>
      <c r="U1839" s="205"/>
      <c r="V1839" s="39"/>
      <c r="W1839" s="39"/>
      <c r="X1839" s="39"/>
      <c r="Y1839" s="39"/>
      <c r="AD1839" s="191"/>
      <c r="AE1839" s="191"/>
      <c r="AF1839" s="260"/>
      <c r="AG1839" s="191"/>
      <c r="AH1839" s="191"/>
      <c r="AI1839" s="260"/>
      <c r="AR1839" s="68"/>
      <c r="AS1839" s="68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5"/>
      <c r="BL1839" s="95"/>
      <c r="BM1839" s="95"/>
      <c r="BN1839" s="95"/>
      <c r="BO1839" s="95"/>
      <c r="BP1839" s="95"/>
      <c r="BQ1839" s="95"/>
      <c r="BR1839" s="95"/>
      <c r="BS1839" s="95"/>
      <c r="BT1839" s="95"/>
      <c r="BU1839" s="95"/>
      <c r="BV1839" s="95"/>
      <c r="BW1839" s="95"/>
      <c r="BX1839" s="95"/>
      <c r="BY1839" s="95"/>
      <c r="BZ1839" s="95"/>
      <c r="CD1839" s="95"/>
      <c r="CE1839" s="95"/>
      <c r="CF1839" s="95"/>
    </row>
    <row r="1840" spans="1:84" s="43" customFormat="1" x14ac:dyDescent="0.25">
      <c r="A1840" s="152"/>
      <c r="B1840" s="152"/>
      <c r="C1840" s="152"/>
      <c r="D1840" s="152"/>
      <c r="E1840" s="152"/>
      <c r="F1840" s="62"/>
      <c r="G1840" s="62"/>
      <c r="I1840" s="152"/>
      <c r="K1840" s="152"/>
      <c r="L1840" s="152"/>
      <c r="M1840" s="152"/>
      <c r="N1840" s="152"/>
      <c r="O1840" s="63"/>
      <c r="P1840" s="152"/>
      <c r="Q1840" s="152"/>
      <c r="S1840" s="205"/>
      <c r="T1840" s="205"/>
      <c r="U1840" s="205"/>
      <c r="V1840" s="39"/>
      <c r="W1840" s="39"/>
      <c r="X1840" s="39"/>
      <c r="Y1840" s="39"/>
      <c r="AD1840" s="191"/>
      <c r="AE1840" s="191"/>
      <c r="AF1840" s="260"/>
      <c r="AG1840" s="191"/>
      <c r="AH1840" s="191"/>
      <c r="AI1840" s="260"/>
      <c r="AR1840" s="68"/>
      <c r="AS1840" s="68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5"/>
      <c r="BL1840" s="95"/>
      <c r="BM1840" s="95"/>
      <c r="BN1840" s="95"/>
      <c r="BO1840" s="95"/>
      <c r="BP1840" s="95"/>
      <c r="BQ1840" s="95"/>
      <c r="BR1840" s="95"/>
      <c r="BS1840" s="95"/>
      <c r="BT1840" s="95"/>
      <c r="BU1840" s="95"/>
      <c r="BV1840" s="95"/>
      <c r="BW1840" s="95"/>
      <c r="BX1840" s="95"/>
      <c r="BY1840" s="95"/>
      <c r="BZ1840" s="95"/>
      <c r="CD1840" s="95"/>
      <c r="CE1840" s="95"/>
      <c r="CF1840" s="95"/>
    </row>
    <row r="1841" spans="1:84" s="43" customFormat="1" x14ac:dyDescent="0.25">
      <c r="A1841" s="152"/>
      <c r="B1841" s="152"/>
      <c r="C1841" s="152"/>
      <c r="D1841" s="152"/>
      <c r="E1841" s="152"/>
      <c r="F1841" s="62"/>
      <c r="G1841" s="62"/>
      <c r="I1841" s="152"/>
      <c r="K1841" s="152"/>
      <c r="L1841" s="152"/>
      <c r="M1841" s="152"/>
      <c r="N1841" s="152"/>
      <c r="O1841" s="63"/>
      <c r="P1841" s="152"/>
      <c r="Q1841" s="152"/>
      <c r="S1841" s="205"/>
      <c r="T1841" s="205"/>
      <c r="U1841" s="205"/>
      <c r="V1841" s="39"/>
      <c r="W1841" s="39"/>
      <c r="X1841" s="39"/>
      <c r="Y1841" s="39"/>
      <c r="AD1841" s="191"/>
      <c r="AE1841" s="191"/>
      <c r="AF1841" s="260"/>
      <c r="AG1841" s="191"/>
      <c r="AH1841" s="191"/>
      <c r="AI1841" s="260"/>
      <c r="AR1841" s="68"/>
      <c r="AS1841" s="68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5"/>
      <c r="BL1841" s="95"/>
      <c r="BM1841" s="95"/>
      <c r="BN1841" s="95"/>
      <c r="BO1841" s="95"/>
      <c r="BP1841" s="95"/>
      <c r="BQ1841" s="95"/>
      <c r="BR1841" s="95"/>
      <c r="BS1841" s="95"/>
      <c r="BT1841" s="95"/>
      <c r="BU1841" s="95"/>
      <c r="BV1841" s="95"/>
      <c r="BW1841" s="95"/>
      <c r="BX1841" s="95"/>
      <c r="BY1841" s="95"/>
      <c r="BZ1841" s="95"/>
      <c r="CD1841" s="95"/>
      <c r="CE1841" s="95"/>
      <c r="CF1841" s="95"/>
    </row>
    <row r="1842" spans="1:84" s="43" customFormat="1" x14ac:dyDescent="0.25">
      <c r="A1842" s="152"/>
      <c r="B1842" s="152"/>
      <c r="C1842" s="152"/>
      <c r="D1842" s="152"/>
      <c r="E1842" s="152"/>
      <c r="F1842" s="62"/>
      <c r="G1842" s="62"/>
      <c r="I1842" s="152"/>
      <c r="K1842" s="152"/>
      <c r="L1842" s="152"/>
      <c r="M1842" s="152"/>
      <c r="N1842" s="152"/>
      <c r="O1842" s="63"/>
      <c r="P1842" s="152"/>
      <c r="Q1842" s="152"/>
      <c r="S1842" s="205"/>
      <c r="T1842" s="205"/>
      <c r="U1842" s="205"/>
      <c r="V1842" s="39"/>
      <c r="W1842" s="39"/>
      <c r="X1842" s="39"/>
      <c r="Y1842" s="39"/>
      <c r="AD1842" s="191"/>
      <c r="AE1842" s="191"/>
      <c r="AF1842" s="260"/>
      <c r="AG1842" s="191"/>
      <c r="AH1842" s="191"/>
      <c r="AI1842" s="260"/>
      <c r="AR1842" s="68"/>
      <c r="AS1842" s="68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5"/>
      <c r="BL1842" s="95"/>
      <c r="BM1842" s="95"/>
      <c r="BN1842" s="95"/>
      <c r="BO1842" s="95"/>
      <c r="BP1842" s="95"/>
      <c r="BQ1842" s="95"/>
      <c r="BR1842" s="95"/>
      <c r="BS1842" s="95"/>
      <c r="BT1842" s="95"/>
      <c r="BU1842" s="95"/>
      <c r="BV1842" s="95"/>
      <c r="BW1842" s="95"/>
      <c r="BX1842" s="95"/>
      <c r="BY1842" s="95"/>
      <c r="BZ1842" s="95"/>
      <c r="CD1842" s="95"/>
      <c r="CE1842" s="95"/>
      <c r="CF1842" s="95"/>
    </row>
    <row r="1843" spans="1:84" s="43" customFormat="1" x14ac:dyDescent="0.25">
      <c r="A1843" s="152"/>
      <c r="B1843" s="152"/>
      <c r="C1843" s="152"/>
      <c r="D1843" s="152"/>
      <c r="E1843" s="152"/>
      <c r="F1843" s="62"/>
      <c r="G1843" s="62"/>
      <c r="I1843" s="152"/>
      <c r="K1843" s="152"/>
      <c r="L1843" s="152"/>
      <c r="M1843" s="152"/>
      <c r="N1843" s="152"/>
      <c r="O1843" s="63"/>
      <c r="P1843" s="152"/>
      <c r="Q1843" s="152"/>
      <c r="S1843" s="205"/>
      <c r="T1843" s="205"/>
      <c r="U1843" s="205"/>
      <c r="V1843" s="39"/>
      <c r="W1843" s="39"/>
      <c r="X1843" s="39"/>
      <c r="Y1843" s="39"/>
      <c r="AD1843" s="191"/>
      <c r="AE1843" s="191"/>
      <c r="AF1843" s="260"/>
      <c r="AG1843" s="191"/>
      <c r="AH1843" s="191"/>
      <c r="AI1843" s="260"/>
      <c r="AR1843" s="68"/>
      <c r="AS1843" s="68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5"/>
      <c r="BL1843" s="95"/>
      <c r="BM1843" s="95"/>
      <c r="BN1843" s="95"/>
      <c r="BO1843" s="95"/>
      <c r="BP1843" s="95"/>
      <c r="BQ1843" s="95"/>
      <c r="BR1843" s="95"/>
      <c r="BS1843" s="95"/>
      <c r="BT1843" s="95"/>
      <c r="BU1843" s="95"/>
      <c r="BV1843" s="95"/>
      <c r="BW1843" s="95"/>
      <c r="BX1843" s="95"/>
      <c r="BY1843" s="95"/>
      <c r="BZ1843" s="95"/>
      <c r="CD1843" s="95"/>
      <c r="CE1843" s="95"/>
      <c r="CF1843" s="95"/>
    </row>
    <row r="1844" spans="1:84" s="43" customFormat="1" x14ac:dyDescent="0.25">
      <c r="A1844" s="152"/>
      <c r="B1844" s="152"/>
      <c r="C1844" s="152"/>
      <c r="D1844" s="152"/>
      <c r="E1844" s="152"/>
      <c r="F1844" s="62"/>
      <c r="G1844" s="62"/>
      <c r="I1844" s="152"/>
      <c r="K1844" s="152"/>
      <c r="L1844" s="152"/>
      <c r="M1844" s="152"/>
      <c r="N1844" s="152"/>
      <c r="O1844" s="63"/>
      <c r="P1844" s="152"/>
      <c r="Q1844" s="152"/>
      <c r="S1844" s="205"/>
      <c r="T1844" s="205"/>
      <c r="U1844" s="205"/>
      <c r="V1844" s="39"/>
      <c r="W1844" s="39"/>
      <c r="X1844" s="39"/>
      <c r="Y1844" s="39"/>
      <c r="AD1844" s="191"/>
      <c r="AE1844" s="191"/>
      <c r="AF1844" s="260"/>
      <c r="AG1844" s="191"/>
      <c r="AH1844" s="191"/>
      <c r="AI1844" s="260"/>
      <c r="AR1844" s="68"/>
      <c r="AS1844" s="68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5"/>
      <c r="BL1844" s="95"/>
      <c r="BM1844" s="95"/>
      <c r="BN1844" s="95"/>
      <c r="BO1844" s="95"/>
      <c r="BP1844" s="95"/>
      <c r="BQ1844" s="95"/>
      <c r="BR1844" s="95"/>
      <c r="BS1844" s="95"/>
      <c r="BT1844" s="95"/>
      <c r="BU1844" s="95"/>
      <c r="BV1844" s="95"/>
      <c r="BW1844" s="95"/>
      <c r="BX1844" s="95"/>
      <c r="BY1844" s="95"/>
      <c r="BZ1844" s="95"/>
      <c r="CD1844" s="95"/>
      <c r="CE1844" s="95"/>
      <c r="CF1844" s="95"/>
    </row>
    <row r="1845" spans="1:84" s="43" customFormat="1" x14ac:dyDescent="0.25">
      <c r="A1845" s="152"/>
      <c r="B1845" s="152"/>
      <c r="C1845" s="152"/>
      <c r="D1845" s="152"/>
      <c r="E1845" s="152"/>
      <c r="F1845" s="62"/>
      <c r="G1845" s="62"/>
      <c r="I1845" s="152"/>
      <c r="K1845" s="152"/>
      <c r="L1845" s="152"/>
      <c r="M1845" s="152"/>
      <c r="N1845" s="152"/>
      <c r="O1845" s="63"/>
      <c r="P1845" s="152"/>
      <c r="Q1845" s="152"/>
      <c r="S1845" s="205"/>
      <c r="T1845" s="205"/>
      <c r="U1845" s="205"/>
      <c r="V1845" s="39"/>
      <c r="W1845" s="39"/>
      <c r="X1845" s="39"/>
      <c r="Y1845" s="39"/>
      <c r="AD1845" s="191"/>
      <c r="AE1845" s="191"/>
      <c r="AF1845" s="260"/>
      <c r="AG1845" s="191"/>
      <c r="AH1845" s="191"/>
      <c r="AI1845" s="260"/>
      <c r="AR1845" s="68"/>
      <c r="AS1845" s="68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5"/>
      <c r="BL1845" s="95"/>
      <c r="BM1845" s="95"/>
      <c r="BN1845" s="95"/>
      <c r="BO1845" s="95"/>
      <c r="BP1845" s="95"/>
      <c r="BQ1845" s="95"/>
      <c r="BR1845" s="95"/>
      <c r="BS1845" s="95"/>
      <c r="BT1845" s="95"/>
      <c r="BU1845" s="95"/>
      <c r="BV1845" s="95"/>
      <c r="BW1845" s="95"/>
      <c r="BX1845" s="95"/>
      <c r="BY1845" s="95"/>
      <c r="BZ1845" s="95"/>
      <c r="CD1845" s="95"/>
      <c r="CE1845" s="95"/>
      <c r="CF1845" s="95"/>
    </row>
    <row r="1846" spans="1:84" s="43" customFormat="1" x14ac:dyDescent="0.25">
      <c r="A1846" s="152"/>
      <c r="B1846" s="152"/>
      <c r="C1846" s="152"/>
      <c r="D1846" s="152"/>
      <c r="E1846" s="152"/>
      <c r="F1846" s="62"/>
      <c r="G1846" s="62"/>
      <c r="I1846" s="152"/>
      <c r="K1846" s="152"/>
      <c r="L1846" s="152"/>
      <c r="M1846" s="152"/>
      <c r="N1846" s="152"/>
      <c r="O1846" s="63"/>
      <c r="P1846" s="152"/>
      <c r="Q1846" s="152"/>
      <c r="S1846" s="205"/>
      <c r="T1846" s="205"/>
      <c r="U1846" s="205"/>
      <c r="V1846" s="39"/>
      <c r="W1846" s="39"/>
      <c r="X1846" s="39"/>
      <c r="Y1846" s="39"/>
      <c r="AD1846" s="191"/>
      <c r="AE1846" s="191"/>
      <c r="AF1846" s="260"/>
      <c r="AG1846" s="191"/>
      <c r="AH1846" s="191"/>
      <c r="AI1846" s="260"/>
      <c r="AR1846" s="68"/>
      <c r="AS1846" s="68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5"/>
      <c r="BL1846" s="95"/>
      <c r="BM1846" s="95"/>
      <c r="BN1846" s="95"/>
      <c r="BO1846" s="95"/>
      <c r="BP1846" s="95"/>
      <c r="BQ1846" s="95"/>
      <c r="BR1846" s="95"/>
      <c r="BS1846" s="95"/>
      <c r="BT1846" s="95"/>
      <c r="BU1846" s="95"/>
      <c r="BV1846" s="95"/>
      <c r="BW1846" s="95"/>
      <c r="BX1846" s="95"/>
      <c r="BY1846" s="95"/>
      <c r="BZ1846" s="95"/>
      <c r="CD1846" s="95"/>
      <c r="CE1846" s="95"/>
      <c r="CF1846" s="95"/>
    </row>
    <row r="1847" spans="1:84" s="43" customFormat="1" x14ac:dyDescent="0.25">
      <c r="A1847" s="152"/>
      <c r="B1847" s="152"/>
      <c r="C1847" s="152"/>
      <c r="D1847" s="152"/>
      <c r="E1847" s="152"/>
      <c r="F1847" s="62"/>
      <c r="G1847" s="62"/>
      <c r="I1847" s="152"/>
      <c r="K1847" s="152"/>
      <c r="L1847" s="152"/>
      <c r="M1847" s="152"/>
      <c r="N1847" s="152"/>
      <c r="O1847" s="63"/>
      <c r="P1847" s="152"/>
      <c r="Q1847" s="152"/>
      <c r="S1847" s="205"/>
      <c r="T1847" s="205"/>
      <c r="U1847" s="205"/>
      <c r="V1847" s="39"/>
      <c r="W1847" s="39"/>
      <c r="X1847" s="39"/>
      <c r="Y1847" s="39"/>
      <c r="AD1847" s="191"/>
      <c r="AE1847" s="191"/>
      <c r="AF1847" s="260"/>
      <c r="AG1847" s="191"/>
      <c r="AH1847" s="191"/>
      <c r="AI1847" s="260"/>
      <c r="AR1847" s="68"/>
      <c r="AS1847" s="68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5"/>
      <c r="BL1847" s="95"/>
      <c r="BM1847" s="95"/>
      <c r="BN1847" s="95"/>
      <c r="BO1847" s="95"/>
      <c r="BP1847" s="95"/>
      <c r="BQ1847" s="95"/>
      <c r="BR1847" s="95"/>
      <c r="BS1847" s="95"/>
      <c r="BT1847" s="95"/>
      <c r="BU1847" s="95"/>
      <c r="BV1847" s="95"/>
      <c r="BW1847" s="95"/>
      <c r="BX1847" s="95"/>
      <c r="BY1847" s="95"/>
      <c r="BZ1847" s="95"/>
      <c r="CD1847" s="95"/>
      <c r="CE1847" s="95"/>
      <c r="CF1847" s="95"/>
    </row>
    <row r="1848" spans="1:84" s="43" customFormat="1" x14ac:dyDescent="0.25">
      <c r="A1848" s="152"/>
      <c r="B1848" s="152"/>
      <c r="C1848" s="152"/>
      <c r="D1848" s="152"/>
      <c r="E1848" s="152"/>
      <c r="F1848" s="62"/>
      <c r="G1848" s="62"/>
      <c r="I1848" s="152"/>
      <c r="K1848" s="152"/>
      <c r="L1848" s="152"/>
      <c r="M1848" s="152"/>
      <c r="N1848" s="152"/>
      <c r="O1848" s="63"/>
      <c r="P1848" s="152"/>
      <c r="Q1848" s="152"/>
      <c r="S1848" s="205"/>
      <c r="T1848" s="205"/>
      <c r="U1848" s="205"/>
      <c r="V1848" s="39"/>
      <c r="W1848" s="39"/>
      <c r="X1848" s="39"/>
      <c r="Y1848" s="39"/>
      <c r="AD1848" s="191"/>
      <c r="AE1848" s="191"/>
      <c r="AF1848" s="260"/>
      <c r="AG1848" s="191"/>
      <c r="AH1848" s="191"/>
      <c r="AI1848" s="260"/>
      <c r="AR1848" s="68"/>
      <c r="AS1848" s="68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5"/>
      <c r="BL1848" s="95"/>
      <c r="BM1848" s="95"/>
      <c r="BN1848" s="95"/>
      <c r="BO1848" s="95"/>
      <c r="BP1848" s="95"/>
      <c r="BQ1848" s="95"/>
      <c r="BR1848" s="95"/>
      <c r="BS1848" s="95"/>
      <c r="BT1848" s="95"/>
      <c r="BU1848" s="95"/>
      <c r="BV1848" s="95"/>
      <c r="BW1848" s="95"/>
      <c r="BX1848" s="95"/>
      <c r="BY1848" s="95"/>
      <c r="BZ1848" s="95"/>
      <c r="CD1848" s="95"/>
      <c r="CE1848" s="95"/>
      <c r="CF1848" s="95"/>
    </row>
    <row r="1849" spans="1:84" s="43" customFormat="1" x14ac:dyDescent="0.25">
      <c r="A1849" s="152"/>
      <c r="B1849" s="152"/>
      <c r="C1849" s="152"/>
      <c r="D1849" s="152"/>
      <c r="E1849" s="152"/>
      <c r="F1849" s="62"/>
      <c r="G1849" s="62"/>
      <c r="I1849" s="152"/>
      <c r="K1849" s="152"/>
      <c r="L1849" s="152"/>
      <c r="M1849" s="152"/>
      <c r="N1849" s="152"/>
      <c r="O1849" s="63"/>
      <c r="P1849" s="152"/>
      <c r="Q1849" s="152"/>
      <c r="S1849" s="205"/>
      <c r="T1849" s="205"/>
      <c r="U1849" s="205"/>
      <c r="V1849" s="39"/>
      <c r="W1849" s="39"/>
      <c r="X1849" s="39"/>
      <c r="Y1849" s="39"/>
      <c r="AD1849" s="191"/>
      <c r="AE1849" s="191"/>
      <c r="AF1849" s="260"/>
      <c r="AG1849" s="191"/>
      <c r="AH1849" s="191"/>
      <c r="AI1849" s="260"/>
      <c r="AR1849" s="68"/>
      <c r="AS1849" s="68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5"/>
      <c r="BL1849" s="95"/>
      <c r="BM1849" s="95"/>
      <c r="BN1849" s="95"/>
      <c r="BO1849" s="95"/>
      <c r="BP1849" s="95"/>
      <c r="BQ1849" s="95"/>
      <c r="BR1849" s="95"/>
      <c r="BS1849" s="95"/>
      <c r="BT1849" s="95"/>
      <c r="BU1849" s="95"/>
      <c r="BV1849" s="95"/>
      <c r="BW1849" s="95"/>
      <c r="BX1849" s="95"/>
      <c r="BY1849" s="95"/>
      <c r="BZ1849" s="95"/>
      <c r="CD1849" s="95"/>
      <c r="CE1849" s="95"/>
      <c r="CF1849" s="95"/>
    </row>
    <row r="1850" spans="1:84" s="43" customFormat="1" x14ac:dyDescent="0.25">
      <c r="A1850" s="152"/>
      <c r="B1850" s="152"/>
      <c r="C1850" s="152"/>
      <c r="D1850" s="152"/>
      <c r="E1850" s="152"/>
      <c r="F1850" s="62"/>
      <c r="G1850" s="62"/>
      <c r="I1850" s="152"/>
      <c r="K1850" s="152"/>
      <c r="L1850" s="152"/>
      <c r="M1850" s="152"/>
      <c r="N1850" s="152"/>
      <c r="O1850" s="63"/>
      <c r="P1850" s="152"/>
      <c r="Q1850" s="152"/>
      <c r="S1850" s="205"/>
      <c r="T1850" s="205"/>
      <c r="U1850" s="205"/>
      <c r="V1850" s="39"/>
      <c r="W1850" s="39"/>
      <c r="X1850" s="39"/>
      <c r="Y1850" s="39"/>
      <c r="AD1850" s="191"/>
      <c r="AE1850" s="191"/>
      <c r="AF1850" s="260"/>
      <c r="AG1850" s="191"/>
      <c r="AH1850" s="191"/>
      <c r="AI1850" s="260"/>
      <c r="AR1850" s="68"/>
      <c r="AS1850" s="68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5"/>
      <c r="BL1850" s="95"/>
      <c r="BM1850" s="95"/>
      <c r="BN1850" s="95"/>
      <c r="BO1850" s="95"/>
      <c r="BP1850" s="95"/>
      <c r="BQ1850" s="95"/>
      <c r="BR1850" s="95"/>
      <c r="BS1850" s="95"/>
      <c r="BT1850" s="95"/>
      <c r="BU1850" s="95"/>
      <c r="BV1850" s="95"/>
      <c r="BW1850" s="95"/>
      <c r="BX1850" s="95"/>
      <c r="BY1850" s="95"/>
      <c r="BZ1850" s="95"/>
      <c r="CD1850" s="95"/>
      <c r="CE1850" s="95"/>
      <c r="CF1850" s="95"/>
    </row>
    <row r="1851" spans="1:84" s="43" customFormat="1" x14ac:dyDescent="0.25">
      <c r="A1851" s="152"/>
      <c r="B1851" s="152"/>
      <c r="C1851" s="152"/>
      <c r="D1851" s="152"/>
      <c r="E1851" s="152"/>
      <c r="F1851" s="62"/>
      <c r="G1851" s="62"/>
      <c r="I1851" s="152"/>
      <c r="K1851" s="152"/>
      <c r="L1851" s="152"/>
      <c r="M1851" s="152"/>
      <c r="N1851" s="152"/>
      <c r="O1851" s="63"/>
      <c r="P1851" s="152"/>
      <c r="Q1851" s="152"/>
      <c r="S1851" s="205"/>
      <c r="T1851" s="205"/>
      <c r="U1851" s="205"/>
      <c r="V1851" s="39"/>
      <c r="W1851" s="39"/>
      <c r="X1851" s="39"/>
      <c r="Y1851" s="39"/>
      <c r="AD1851" s="191"/>
      <c r="AE1851" s="191"/>
      <c r="AF1851" s="260"/>
      <c r="AG1851" s="191"/>
      <c r="AH1851" s="191"/>
      <c r="AI1851" s="260"/>
      <c r="AR1851" s="68"/>
      <c r="AS1851" s="68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5"/>
      <c r="BL1851" s="95"/>
      <c r="BM1851" s="95"/>
      <c r="BN1851" s="95"/>
      <c r="BO1851" s="95"/>
      <c r="BP1851" s="95"/>
      <c r="BQ1851" s="95"/>
      <c r="BR1851" s="95"/>
      <c r="BS1851" s="95"/>
      <c r="BT1851" s="95"/>
      <c r="BU1851" s="95"/>
      <c r="BV1851" s="95"/>
      <c r="BW1851" s="95"/>
      <c r="BX1851" s="95"/>
      <c r="BY1851" s="95"/>
      <c r="BZ1851" s="95"/>
      <c r="CD1851" s="95"/>
      <c r="CE1851" s="95"/>
      <c r="CF1851" s="95"/>
    </row>
    <row r="1852" spans="1:84" s="43" customFormat="1" x14ac:dyDescent="0.25">
      <c r="A1852" s="152"/>
      <c r="B1852" s="152"/>
      <c r="C1852" s="152"/>
      <c r="D1852" s="152"/>
      <c r="E1852" s="152"/>
      <c r="F1852" s="62"/>
      <c r="G1852" s="62"/>
      <c r="I1852" s="152"/>
      <c r="K1852" s="152"/>
      <c r="L1852" s="152"/>
      <c r="M1852" s="152"/>
      <c r="N1852" s="152"/>
      <c r="O1852" s="63"/>
      <c r="P1852" s="152"/>
      <c r="Q1852" s="152"/>
      <c r="S1852" s="205"/>
      <c r="T1852" s="205"/>
      <c r="U1852" s="205"/>
      <c r="V1852" s="39"/>
      <c r="W1852" s="39"/>
      <c r="X1852" s="39"/>
      <c r="Y1852" s="39"/>
      <c r="AD1852" s="191"/>
      <c r="AE1852" s="191"/>
      <c r="AF1852" s="260"/>
      <c r="AG1852" s="191"/>
      <c r="AH1852" s="191"/>
      <c r="AI1852" s="260"/>
      <c r="AR1852" s="68"/>
      <c r="AS1852" s="68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5"/>
      <c r="BL1852" s="95"/>
      <c r="BM1852" s="95"/>
      <c r="BN1852" s="95"/>
      <c r="BO1852" s="95"/>
      <c r="BP1852" s="95"/>
      <c r="BQ1852" s="95"/>
      <c r="BR1852" s="95"/>
      <c r="BS1852" s="95"/>
      <c r="BT1852" s="95"/>
      <c r="BU1852" s="95"/>
      <c r="BV1852" s="95"/>
      <c r="BW1852" s="95"/>
      <c r="BX1852" s="95"/>
      <c r="BY1852" s="95"/>
      <c r="BZ1852" s="95"/>
      <c r="CD1852" s="95"/>
      <c r="CE1852" s="95"/>
      <c r="CF1852" s="95"/>
    </row>
    <row r="1853" spans="1:84" s="43" customFormat="1" x14ac:dyDescent="0.25">
      <c r="A1853" s="152"/>
      <c r="B1853" s="152"/>
      <c r="C1853" s="152"/>
      <c r="D1853" s="152"/>
      <c r="E1853" s="152"/>
      <c r="F1853" s="62"/>
      <c r="G1853" s="62"/>
      <c r="I1853" s="152"/>
      <c r="K1853" s="152"/>
      <c r="L1853" s="152"/>
      <c r="M1853" s="152"/>
      <c r="N1853" s="152"/>
      <c r="O1853" s="63"/>
      <c r="P1853" s="152"/>
      <c r="Q1853" s="152"/>
      <c r="S1853" s="205"/>
      <c r="T1853" s="205"/>
      <c r="U1853" s="205"/>
      <c r="V1853" s="39"/>
      <c r="W1853" s="39"/>
      <c r="X1853" s="39"/>
      <c r="Y1853" s="39"/>
      <c r="AD1853" s="191"/>
      <c r="AE1853" s="191"/>
      <c r="AF1853" s="260"/>
      <c r="AG1853" s="191"/>
      <c r="AH1853" s="191"/>
      <c r="AI1853" s="260"/>
      <c r="AR1853" s="68"/>
      <c r="AS1853" s="68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5"/>
      <c r="BL1853" s="95"/>
      <c r="BM1853" s="95"/>
      <c r="BN1853" s="95"/>
      <c r="BO1853" s="95"/>
      <c r="BP1853" s="95"/>
      <c r="BQ1853" s="95"/>
      <c r="BR1853" s="95"/>
      <c r="BS1853" s="95"/>
      <c r="BT1853" s="95"/>
      <c r="BU1853" s="95"/>
      <c r="BV1853" s="95"/>
      <c r="BW1853" s="95"/>
      <c r="BX1853" s="95"/>
      <c r="BY1853" s="95"/>
      <c r="BZ1853" s="95"/>
      <c r="CD1853" s="95"/>
      <c r="CE1853" s="95"/>
      <c r="CF1853" s="95"/>
    </row>
    <row r="1854" spans="1:84" s="43" customFormat="1" x14ac:dyDescent="0.25">
      <c r="A1854" s="152"/>
      <c r="B1854" s="152"/>
      <c r="C1854" s="152"/>
      <c r="D1854" s="152"/>
      <c r="E1854" s="152"/>
      <c r="F1854" s="62"/>
      <c r="G1854" s="62"/>
      <c r="I1854" s="152"/>
      <c r="K1854" s="152"/>
      <c r="L1854" s="152"/>
      <c r="M1854" s="152"/>
      <c r="N1854" s="152"/>
      <c r="O1854" s="63"/>
      <c r="P1854" s="152"/>
      <c r="Q1854" s="152"/>
      <c r="S1854" s="205"/>
      <c r="T1854" s="205"/>
      <c r="U1854" s="205"/>
      <c r="V1854" s="39"/>
      <c r="W1854" s="39"/>
      <c r="X1854" s="39"/>
      <c r="Y1854" s="39"/>
      <c r="AD1854" s="191"/>
      <c r="AE1854" s="191"/>
      <c r="AF1854" s="260"/>
      <c r="AG1854" s="191"/>
      <c r="AH1854" s="191"/>
      <c r="AI1854" s="260"/>
      <c r="AR1854" s="68"/>
      <c r="AS1854" s="68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5"/>
      <c r="BL1854" s="95"/>
      <c r="BM1854" s="95"/>
      <c r="BN1854" s="95"/>
      <c r="BO1854" s="95"/>
      <c r="BP1854" s="95"/>
      <c r="BQ1854" s="95"/>
      <c r="BR1854" s="95"/>
      <c r="BS1854" s="95"/>
      <c r="BT1854" s="95"/>
      <c r="BU1854" s="95"/>
      <c r="BV1854" s="95"/>
      <c r="BW1854" s="95"/>
      <c r="BX1854" s="95"/>
      <c r="BY1854" s="95"/>
      <c r="BZ1854" s="95"/>
      <c r="CD1854" s="95"/>
      <c r="CE1854" s="95"/>
      <c r="CF1854" s="95"/>
    </row>
    <row r="1855" spans="1:84" s="43" customFormat="1" x14ac:dyDescent="0.25">
      <c r="A1855" s="152"/>
      <c r="B1855" s="152"/>
      <c r="C1855" s="152"/>
      <c r="D1855" s="152"/>
      <c r="E1855" s="152"/>
      <c r="F1855" s="62"/>
      <c r="G1855" s="62"/>
      <c r="I1855" s="152"/>
      <c r="K1855" s="152"/>
      <c r="L1855" s="152"/>
      <c r="M1855" s="152"/>
      <c r="N1855" s="152"/>
      <c r="O1855" s="63"/>
      <c r="P1855" s="152"/>
      <c r="Q1855" s="152"/>
      <c r="S1855" s="205"/>
      <c r="T1855" s="205"/>
      <c r="U1855" s="205"/>
      <c r="V1855" s="39"/>
      <c r="W1855" s="39"/>
      <c r="X1855" s="39"/>
      <c r="Y1855" s="39"/>
      <c r="AD1855" s="191"/>
      <c r="AE1855" s="191"/>
      <c r="AF1855" s="260"/>
      <c r="AG1855" s="191"/>
      <c r="AH1855" s="191"/>
      <c r="AI1855" s="260"/>
      <c r="AR1855" s="68"/>
      <c r="AS1855" s="68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5"/>
      <c r="BL1855" s="95"/>
      <c r="BM1855" s="95"/>
      <c r="BN1855" s="95"/>
      <c r="BO1855" s="95"/>
      <c r="BP1855" s="95"/>
      <c r="BQ1855" s="95"/>
      <c r="BR1855" s="95"/>
      <c r="BS1855" s="95"/>
      <c r="BT1855" s="95"/>
      <c r="BU1855" s="95"/>
      <c r="BV1855" s="95"/>
      <c r="BW1855" s="95"/>
      <c r="BX1855" s="95"/>
      <c r="BY1855" s="95"/>
      <c r="BZ1855" s="95"/>
      <c r="CD1855" s="95"/>
      <c r="CE1855" s="95"/>
      <c r="CF1855" s="95"/>
    </row>
    <row r="1856" spans="1:84" s="43" customFormat="1" x14ac:dyDescent="0.25">
      <c r="A1856" s="152"/>
      <c r="B1856" s="152"/>
      <c r="C1856" s="152"/>
      <c r="D1856" s="152"/>
      <c r="E1856" s="152"/>
      <c r="F1856" s="62"/>
      <c r="G1856" s="62"/>
      <c r="I1856" s="152"/>
      <c r="K1856" s="152"/>
      <c r="L1856" s="152"/>
      <c r="M1856" s="152"/>
      <c r="N1856" s="152"/>
      <c r="O1856" s="63"/>
      <c r="P1856" s="152"/>
      <c r="Q1856" s="152"/>
      <c r="S1856" s="205"/>
      <c r="T1856" s="205"/>
      <c r="U1856" s="205"/>
      <c r="V1856" s="39"/>
      <c r="W1856" s="39"/>
      <c r="X1856" s="39"/>
      <c r="Y1856" s="39"/>
      <c r="AD1856" s="191"/>
      <c r="AE1856" s="191"/>
      <c r="AF1856" s="260"/>
      <c r="AG1856" s="191"/>
      <c r="AH1856" s="191"/>
      <c r="AI1856" s="260"/>
      <c r="AR1856" s="68"/>
      <c r="AS1856" s="68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5"/>
      <c r="BL1856" s="95"/>
      <c r="BM1856" s="95"/>
      <c r="BN1856" s="95"/>
      <c r="BO1856" s="95"/>
      <c r="BP1856" s="95"/>
      <c r="BQ1856" s="95"/>
      <c r="BR1856" s="95"/>
      <c r="BS1856" s="95"/>
      <c r="BT1856" s="95"/>
      <c r="BU1856" s="95"/>
      <c r="BV1856" s="95"/>
      <c r="BW1856" s="95"/>
      <c r="BX1856" s="95"/>
      <c r="BY1856" s="95"/>
      <c r="BZ1856" s="95"/>
      <c r="CD1856" s="95"/>
      <c r="CE1856" s="95"/>
      <c r="CF1856" s="95"/>
    </row>
    <row r="1857" spans="1:84" s="43" customFormat="1" x14ac:dyDescent="0.25">
      <c r="A1857" s="152"/>
      <c r="B1857" s="152"/>
      <c r="C1857" s="152"/>
      <c r="D1857" s="152"/>
      <c r="E1857" s="152"/>
      <c r="F1857" s="62"/>
      <c r="G1857" s="62"/>
      <c r="I1857" s="152"/>
      <c r="K1857" s="152"/>
      <c r="L1857" s="152"/>
      <c r="M1857" s="152"/>
      <c r="N1857" s="152"/>
      <c r="O1857" s="63"/>
      <c r="P1857" s="152"/>
      <c r="Q1857" s="152"/>
      <c r="S1857" s="205"/>
      <c r="T1857" s="205"/>
      <c r="U1857" s="205"/>
      <c r="V1857" s="39"/>
      <c r="W1857" s="39"/>
      <c r="X1857" s="39"/>
      <c r="Y1857" s="39"/>
      <c r="AD1857" s="191"/>
      <c r="AE1857" s="191"/>
      <c r="AF1857" s="260"/>
      <c r="AG1857" s="191"/>
      <c r="AH1857" s="191"/>
      <c r="AI1857" s="260"/>
      <c r="AR1857" s="68"/>
      <c r="AS1857" s="68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5"/>
      <c r="BL1857" s="95"/>
      <c r="BM1857" s="95"/>
      <c r="BN1857" s="95"/>
      <c r="BO1857" s="95"/>
      <c r="BP1857" s="95"/>
      <c r="BQ1857" s="95"/>
      <c r="BR1857" s="95"/>
      <c r="BS1857" s="95"/>
      <c r="BT1857" s="95"/>
      <c r="BU1857" s="95"/>
      <c r="BV1857" s="95"/>
      <c r="BW1857" s="95"/>
      <c r="BX1857" s="95"/>
      <c r="BY1857" s="95"/>
      <c r="BZ1857" s="95"/>
      <c r="CD1857" s="95"/>
      <c r="CE1857" s="95"/>
      <c r="CF1857" s="95"/>
    </row>
    <row r="1858" spans="1:84" s="43" customFormat="1" x14ac:dyDescent="0.25">
      <c r="A1858" s="152"/>
      <c r="B1858" s="152"/>
      <c r="C1858" s="152"/>
      <c r="D1858" s="152"/>
      <c r="E1858" s="152"/>
      <c r="F1858" s="62"/>
      <c r="G1858" s="62"/>
      <c r="I1858" s="152"/>
      <c r="K1858" s="152"/>
      <c r="L1858" s="152"/>
      <c r="M1858" s="152"/>
      <c r="N1858" s="152"/>
      <c r="O1858" s="63"/>
      <c r="P1858" s="152"/>
      <c r="Q1858" s="152"/>
      <c r="S1858" s="205"/>
      <c r="T1858" s="205"/>
      <c r="U1858" s="205"/>
      <c r="V1858" s="39"/>
      <c r="W1858" s="39"/>
      <c r="X1858" s="39"/>
      <c r="Y1858" s="39"/>
      <c r="AD1858" s="191"/>
      <c r="AE1858" s="191"/>
      <c r="AF1858" s="260"/>
      <c r="AG1858" s="191"/>
      <c r="AH1858" s="191"/>
      <c r="AI1858" s="260"/>
      <c r="AR1858" s="68"/>
      <c r="AS1858" s="68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5"/>
      <c r="BL1858" s="95"/>
      <c r="BM1858" s="95"/>
      <c r="BN1858" s="95"/>
      <c r="BO1858" s="95"/>
      <c r="BP1858" s="95"/>
      <c r="BQ1858" s="95"/>
      <c r="BR1858" s="95"/>
      <c r="BS1858" s="95"/>
      <c r="BT1858" s="95"/>
      <c r="BU1858" s="95"/>
      <c r="BV1858" s="95"/>
      <c r="BW1858" s="95"/>
      <c r="BX1858" s="95"/>
      <c r="BY1858" s="95"/>
      <c r="BZ1858" s="95"/>
      <c r="CD1858" s="95"/>
      <c r="CE1858" s="95"/>
      <c r="CF1858" s="95"/>
    </row>
    <row r="1859" spans="1:84" s="43" customFormat="1" x14ac:dyDescent="0.25">
      <c r="A1859" s="152"/>
      <c r="B1859" s="152"/>
      <c r="C1859" s="152"/>
      <c r="D1859" s="152"/>
      <c r="E1859" s="152"/>
      <c r="F1859" s="62"/>
      <c r="G1859" s="62"/>
      <c r="I1859" s="152"/>
      <c r="K1859" s="152"/>
      <c r="L1859" s="152"/>
      <c r="M1859" s="152"/>
      <c r="N1859" s="152"/>
      <c r="O1859" s="63"/>
      <c r="P1859" s="152"/>
      <c r="Q1859" s="152"/>
      <c r="S1859" s="205"/>
      <c r="T1859" s="205"/>
      <c r="U1859" s="205"/>
      <c r="V1859" s="39"/>
      <c r="W1859" s="39"/>
      <c r="X1859" s="39"/>
      <c r="Y1859" s="39"/>
      <c r="AD1859" s="191"/>
      <c r="AE1859" s="191"/>
      <c r="AF1859" s="260"/>
      <c r="AG1859" s="191"/>
      <c r="AH1859" s="191"/>
      <c r="AI1859" s="260"/>
      <c r="AR1859" s="68"/>
      <c r="AS1859" s="68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5"/>
      <c r="BL1859" s="95"/>
      <c r="BM1859" s="95"/>
      <c r="BN1859" s="95"/>
      <c r="BO1859" s="95"/>
      <c r="BP1859" s="95"/>
      <c r="BQ1859" s="95"/>
      <c r="BR1859" s="95"/>
      <c r="BS1859" s="95"/>
      <c r="BT1859" s="95"/>
      <c r="BU1859" s="95"/>
      <c r="BV1859" s="95"/>
      <c r="BW1859" s="95"/>
      <c r="BX1859" s="95"/>
      <c r="BY1859" s="95"/>
      <c r="BZ1859" s="95"/>
      <c r="CD1859" s="95"/>
      <c r="CE1859" s="95"/>
      <c r="CF1859" s="95"/>
    </row>
    <row r="1860" spans="1:84" s="43" customFormat="1" x14ac:dyDescent="0.25">
      <c r="A1860" s="152"/>
      <c r="B1860" s="152"/>
      <c r="C1860" s="152"/>
      <c r="D1860" s="152"/>
      <c r="E1860" s="152"/>
      <c r="F1860" s="62"/>
      <c r="G1860" s="62"/>
      <c r="I1860" s="152"/>
      <c r="K1860" s="152"/>
      <c r="L1860" s="152"/>
      <c r="M1860" s="152"/>
      <c r="N1860" s="152"/>
      <c r="O1860" s="63"/>
      <c r="P1860" s="152"/>
      <c r="Q1860" s="152"/>
      <c r="S1860" s="205"/>
      <c r="T1860" s="205"/>
      <c r="U1860" s="205"/>
      <c r="V1860" s="39"/>
      <c r="W1860" s="39"/>
      <c r="X1860" s="39"/>
      <c r="Y1860" s="39"/>
      <c r="AD1860" s="191"/>
      <c r="AE1860" s="191"/>
      <c r="AF1860" s="260"/>
      <c r="AG1860" s="191"/>
      <c r="AH1860" s="191"/>
      <c r="AI1860" s="260"/>
      <c r="AR1860" s="68"/>
      <c r="AS1860" s="68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5"/>
      <c r="BL1860" s="95"/>
      <c r="BM1860" s="95"/>
      <c r="BN1860" s="95"/>
      <c r="BO1860" s="95"/>
      <c r="BP1860" s="95"/>
      <c r="BQ1860" s="95"/>
      <c r="BR1860" s="95"/>
      <c r="BS1860" s="95"/>
      <c r="BT1860" s="95"/>
      <c r="BU1860" s="95"/>
      <c r="BV1860" s="95"/>
      <c r="BW1860" s="95"/>
      <c r="BX1860" s="95"/>
      <c r="BY1860" s="95"/>
      <c r="BZ1860" s="95"/>
      <c r="CD1860" s="95"/>
      <c r="CE1860" s="95"/>
      <c r="CF1860" s="95"/>
    </row>
    <row r="1861" spans="1:84" s="43" customFormat="1" x14ac:dyDescent="0.25">
      <c r="A1861" s="152"/>
      <c r="B1861" s="152"/>
      <c r="C1861" s="152"/>
      <c r="D1861" s="152"/>
      <c r="E1861" s="152"/>
      <c r="F1861" s="62"/>
      <c r="G1861" s="62"/>
      <c r="I1861" s="152"/>
      <c r="K1861" s="152"/>
      <c r="L1861" s="152"/>
      <c r="M1861" s="152"/>
      <c r="N1861" s="152"/>
      <c r="O1861" s="63"/>
      <c r="P1861" s="152"/>
      <c r="Q1861" s="152"/>
      <c r="S1861" s="205"/>
      <c r="T1861" s="205"/>
      <c r="U1861" s="205"/>
      <c r="V1861" s="39"/>
      <c r="W1861" s="39"/>
      <c r="X1861" s="39"/>
      <c r="Y1861" s="39"/>
      <c r="AD1861" s="191"/>
      <c r="AE1861" s="191"/>
      <c r="AF1861" s="260"/>
      <c r="AG1861" s="191"/>
      <c r="AH1861" s="191"/>
      <c r="AI1861" s="260"/>
      <c r="AR1861" s="68"/>
      <c r="AS1861" s="68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5"/>
      <c r="BL1861" s="95"/>
      <c r="BM1861" s="95"/>
      <c r="BN1861" s="95"/>
      <c r="BO1861" s="95"/>
      <c r="BP1861" s="95"/>
      <c r="BQ1861" s="95"/>
      <c r="BR1861" s="95"/>
      <c r="BS1861" s="95"/>
      <c r="BT1861" s="95"/>
      <c r="BU1861" s="95"/>
      <c r="BV1861" s="95"/>
      <c r="BW1861" s="95"/>
      <c r="BX1861" s="95"/>
      <c r="BY1861" s="95"/>
      <c r="BZ1861" s="95"/>
      <c r="CD1861" s="95"/>
      <c r="CE1861" s="95"/>
      <c r="CF1861" s="95"/>
    </row>
    <row r="1862" spans="1:84" s="43" customFormat="1" x14ac:dyDescent="0.25">
      <c r="A1862" s="152"/>
      <c r="B1862" s="152"/>
      <c r="C1862" s="152"/>
      <c r="D1862" s="152"/>
      <c r="E1862" s="152"/>
      <c r="F1862" s="62"/>
      <c r="G1862" s="62"/>
      <c r="I1862" s="152"/>
      <c r="K1862" s="152"/>
      <c r="L1862" s="152"/>
      <c r="M1862" s="152"/>
      <c r="N1862" s="152"/>
      <c r="O1862" s="63"/>
      <c r="P1862" s="152"/>
      <c r="Q1862" s="152"/>
      <c r="S1862" s="205"/>
      <c r="T1862" s="205"/>
      <c r="U1862" s="205"/>
      <c r="V1862" s="39"/>
      <c r="W1862" s="39"/>
      <c r="X1862" s="39"/>
      <c r="Y1862" s="39"/>
      <c r="AD1862" s="191"/>
      <c r="AE1862" s="191"/>
      <c r="AF1862" s="260"/>
      <c r="AG1862" s="191"/>
      <c r="AH1862" s="191"/>
      <c r="AI1862" s="260"/>
      <c r="AR1862" s="68"/>
      <c r="AS1862" s="68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5"/>
      <c r="BL1862" s="95"/>
      <c r="BM1862" s="95"/>
      <c r="BN1862" s="95"/>
      <c r="BO1862" s="95"/>
      <c r="BP1862" s="95"/>
      <c r="BQ1862" s="95"/>
      <c r="BR1862" s="95"/>
      <c r="BS1862" s="95"/>
      <c r="BT1862" s="95"/>
      <c r="BU1862" s="95"/>
      <c r="BV1862" s="95"/>
      <c r="BW1862" s="95"/>
      <c r="BX1862" s="95"/>
      <c r="BY1862" s="95"/>
      <c r="BZ1862" s="95"/>
      <c r="CD1862" s="95"/>
      <c r="CE1862" s="95"/>
      <c r="CF1862" s="95"/>
    </row>
    <row r="1863" spans="1:84" s="43" customFormat="1" x14ac:dyDescent="0.25">
      <c r="A1863" s="152"/>
      <c r="B1863" s="152"/>
      <c r="C1863" s="152"/>
      <c r="D1863" s="152"/>
      <c r="E1863" s="152"/>
      <c r="F1863" s="62"/>
      <c r="G1863" s="62"/>
      <c r="I1863" s="152"/>
      <c r="K1863" s="152"/>
      <c r="L1863" s="152"/>
      <c r="M1863" s="152"/>
      <c r="N1863" s="152"/>
      <c r="O1863" s="63"/>
      <c r="P1863" s="152"/>
      <c r="Q1863" s="152"/>
      <c r="S1863" s="205"/>
      <c r="T1863" s="205"/>
      <c r="U1863" s="205"/>
      <c r="V1863" s="39"/>
      <c r="W1863" s="39"/>
      <c r="X1863" s="39"/>
      <c r="Y1863" s="39"/>
      <c r="AD1863" s="191"/>
      <c r="AE1863" s="191"/>
      <c r="AF1863" s="260"/>
      <c r="AG1863" s="191"/>
      <c r="AH1863" s="191"/>
      <c r="AI1863" s="260"/>
      <c r="AR1863" s="68"/>
      <c r="AS1863" s="68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5"/>
      <c r="BL1863" s="95"/>
      <c r="BM1863" s="95"/>
      <c r="BN1863" s="95"/>
      <c r="BO1863" s="95"/>
      <c r="BP1863" s="95"/>
      <c r="BQ1863" s="95"/>
      <c r="BR1863" s="95"/>
      <c r="BS1863" s="95"/>
      <c r="BT1863" s="95"/>
      <c r="BU1863" s="95"/>
      <c r="BV1863" s="95"/>
      <c r="BW1863" s="95"/>
      <c r="BX1863" s="95"/>
      <c r="BY1863" s="95"/>
      <c r="BZ1863" s="95"/>
      <c r="CD1863" s="95"/>
      <c r="CE1863" s="95"/>
      <c r="CF1863" s="95"/>
    </row>
    <row r="1864" spans="1:84" s="43" customFormat="1" x14ac:dyDescent="0.25">
      <c r="A1864" s="152"/>
      <c r="B1864" s="152"/>
      <c r="C1864" s="152"/>
      <c r="D1864" s="152"/>
      <c r="E1864" s="152"/>
      <c r="F1864" s="62"/>
      <c r="G1864" s="62"/>
      <c r="I1864" s="152"/>
      <c r="K1864" s="152"/>
      <c r="L1864" s="152"/>
      <c r="M1864" s="152"/>
      <c r="N1864" s="152"/>
      <c r="O1864" s="63"/>
      <c r="P1864" s="152"/>
      <c r="Q1864" s="152"/>
      <c r="S1864" s="205"/>
      <c r="T1864" s="205"/>
      <c r="U1864" s="205"/>
      <c r="V1864" s="39"/>
      <c r="W1864" s="39"/>
      <c r="X1864" s="39"/>
      <c r="Y1864" s="39"/>
      <c r="AD1864" s="191"/>
      <c r="AE1864" s="191"/>
      <c r="AF1864" s="260"/>
      <c r="AG1864" s="191"/>
      <c r="AH1864" s="191"/>
      <c r="AI1864" s="260"/>
      <c r="AR1864" s="68"/>
      <c r="AS1864" s="68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5"/>
      <c r="BL1864" s="95"/>
      <c r="BM1864" s="95"/>
      <c r="BN1864" s="95"/>
      <c r="BO1864" s="95"/>
      <c r="BP1864" s="95"/>
      <c r="BQ1864" s="95"/>
      <c r="BR1864" s="95"/>
      <c r="BS1864" s="95"/>
      <c r="BT1864" s="95"/>
      <c r="BU1864" s="95"/>
      <c r="BV1864" s="95"/>
      <c r="BW1864" s="95"/>
      <c r="BX1864" s="95"/>
      <c r="BY1864" s="95"/>
      <c r="BZ1864" s="95"/>
      <c r="CD1864" s="95"/>
      <c r="CE1864" s="95"/>
      <c r="CF1864" s="95"/>
    </row>
    <row r="1865" spans="1:84" s="43" customFormat="1" x14ac:dyDescent="0.25">
      <c r="A1865" s="152"/>
      <c r="B1865" s="152"/>
      <c r="C1865" s="152"/>
      <c r="D1865" s="152"/>
      <c r="E1865" s="152"/>
      <c r="F1865" s="62"/>
      <c r="G1865" s="62"/>
      <c r="I1865" s="152"/>
      <c r="K1865" s="152"/>
      <c r="L1865" s="152"/>
      <c r="M1865" s="152"/>
      <c r="N1865" s="152"/>
      <c r="O1865" s="63"/>
      <c r="P1865" s="152"/>
      <c r="Q1865" s="152"/>
      <c r="S1865" s="205"/>
      <c r="T1865" s="205"/>
      <c r="U1865" s="205"/>
      <c r="V1865" s="39"/>
      <c r="W1865" s="39"/>
      <c r="X1865" s="39"/>
      <c r="Y1865" s="39"/>
      <c r="AD1865" s="191"/>
      <c r="AE1865" s="191"/>
      <c r="AF1865" s="260"/>
      <c r="AG1865" s="191"/>
      <c r="AH1865" s="191"/>
      <c r="AI1865" s="260"/>
      <c r="AR1865" s="68"/>
      <c r="AS1865" s="68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5"/>
      <c r="BL1865" s="95"/>
      <c r="BM1865" s="95"/>
      <c r="BN1865" s="95"/>
      <c r="BO1865" s="95"/>
      <c r="BP1865" s="95"/>
      <c r="BQ1865" s="95"/>
      <c r="BR1865" s="95"/>
      <c r="BS1865" s="95"/>
      <c r="BT1865" s="95"/>
      <c r="BU1865" s="95"/>
      <c r="BV1865" s="95"/>
      <c r="BW1865" s="95"/>
      <c r="BX1865" s="95"/>
      <c r="BY1865" s="95"/>
      <c r="BZ1865" s="95"/>
      <c r="CD1865" s="95"/>
      <c r="CE1865" s="95"/>
      <c r="CF1865" s="95"/>
    </row>
    <row r="1866" spans="1:84" s="43" customFormat="1" x14ac:dyDescent="0.25">
      <c r="A1866" s="152"/>
      <c r="B1866" s="152"/>
      <c r="C1866" s="152"/>
      <c r="D1866" s="152"/>
      <c r="E1866" s="152"/>
      <c r="F1866" s="62"/>
      <c r="G1866" s="62"/>
      <c r="I1866" s="152"/>
      <c r="K1866" s="152"/>
      <c r="L1866" s="152"/>
      <c r="M1866" s="152"/>
      <c r="N1866" s="152"/>
      <c r="O1866" s="63"/>
      <c r="P1866" s="152"/>
      <c r="Q1866" s="152"/>
      <c r="S1866" s="205"/>
      <c r="T1866" s="205"/>
      <c r="U1866" s="205"/>
      <c r="V1866" s="39"/>
      <c r="W1866" s="39"/>
      <c r="X1866" s="39"/>
      <c r="Y1866" s="39"/>
      <c r="AD1866" s="191"/>
      <c r="AE1866" s="191"/>
      <c r="AF1866" s="260"/>
      <c r="AG1866" s="191"/>
      <c r="AH1866" s="191"/>
      <c r="AI1866" s="260"/>
      <c r="AR1866" s="68"/>
      <c r="AS1866" s="68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5"/>
      <c r="BL1866" s="95"/>
      <c r="BM1866" s="95"/>
      <c r="BN1866" s="95"/>
      <c r="BO1866" s="95"/>
      <c r="BP1866" s="95"/>
      <c r="BQ1866" s="95"/>
      <c r="BR1866" s="95"/>
      <c r="BS1866" s="95"/>
      <c r="BT1866" s="95"/>
      <c r="BU1866" s="95"/>
      <c r="BV1866" s="95"/>
      <c r="BW1866" s="95"/>
      <c r="BX1866" s="95"/>
      <c r="BY1866" s="95"/>
      <c r="BZ1866" s="95"/>
      <c r="CD1866" s="95"/>
      <c r="CE1866" s="95"/>
      <c r="CF1866" s="95"/>
    </row>
    <row r="1867" spans="1:84" s="43" customFormat="1" x14ac:dyDescent="0.25">
      <c r="A1867" s="152"/>
      <c r="B1867" s="152"/>
      <c r="C1867" s="152"/>
      <c r="D1867" s="152"/>
      <c r="E1867" s="152"/>
      <c r="F1867" s="62"/>
      <c r="G1867" s="62"/>
      <c r="I1867" s="152"/>
      <c r="K1867" s="152"/>
      <c r="L1867" s="152"/>
      <c r="M1867" s="152"/>
      <c r="N1867" s="152"/>
      <c r="O1867" s="63"/>
      <c r="P1867" s="152"/>
      <c r="Q1867" s="152"/>
      <c r="S1867" s="205"/>
      <c r="T1867" s="205"/>
      <c r="U1867" s="205"/>
      <c r="V1867" s="39"/>
      <c r="W1867" s="39"/>
      <c r="X1867" s="39"/>
      <c r="Y1867" s="39"/>
      <c r="AD1867" s="191"/>
      <c r="AE1867" s="191"/>
      <c r="AF1867" s="260"/>
      <c r="AG1867" s="191"/>
      <c r="AH1867" s="191"/>
      <c r="AI1867" s="260"/>
      <c r="AR1867" s="68"/>
      <c r="AS1867" s="68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5"/>
      <c r="BL1867" s="95"/>
      <c r="BM1867" s="95"/>
      <c r="BN1867" s="95"/>
      <c r="BO1867" s="95"/>
      <c r="BP1867" s="95"/>
      <c r="BQ1867" s="95"/>
      <c r="BR1867" s="95"/>
      <c r="BS1867" s="95"/>
      <c r="BT1867" s="95"/>
      <c r="BU1867" s="95"/>
      <c r="BV1867" s="95"/>
      <c r="BW1867" s="95"/>
      <c r="BX1867" s="95"/>
      <c r="BY1867" s="95"/>
      <c r="BZ1867" s="95"/>
      <c r="CD1867" s="95"/>
      <c r="CE1867" s="95"/>
      <c r="CF1867" s="95"/>
    </row>
    <row r="1868" spans="1:84" s="43" customFormat="1" x14ac:dyDescent="0.25">
      <c r="A1868" s="152"/>
      <c r="B1868" s="152"/>
      <c r="C1868" s="152"/>
      <c r="D1868" s="152"/>
      <c r="E1868" s="152"/>
      <c r="F1868" s="62"/>
      <c r="G1868" s="62"/>
      <c r="I1868" s="152"/>
      <c r="K1868" s="152"/>
      <c r="L1868" s="152"/>
      <c r="M1868" s="152"/>
      <c r="N1868" s="152"/>
      <c r="O1868" s="63"/>
      <c r="P1868" s="152"/>
      <c r="Q1868" s="152"/>
      <c r="S1868" s="205"/>
      <c r="T1868" s="205"/>
      <c r="U1868" s="205"/>
      <c r="V1868" s="39"/>
      <c r="W1868" s="39"/>
      <c r="X1868" s="39"/>
      <c r="Y1868" s="39"/>
      <c r="AD1868" s="191"/>
      <c r="AE1868" s="191"/>
      <c r="AF1868" s="260"/>
      <c r="AG1868" s="191"/>
      <c r="AH1868" s="191"/>
      <c r="AI1868" s="260"/>
      <c r="AR1868" s="68"/>
      <c r="AS1868" s="68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5"/>
      <c r="BL1868" s="95"/>
      <c r="BM1868" s="95"/>
      <c r="BN1868" s="95"/>
      <c r="BO1868" s="95"/>
      <c r="BP1868" s="95"/>
      <c r="BQ1868" s="95"/>
      <c r="BR1868" s="95"/>
      <c r="BS1868" s="95"/>
      <c r="BT1868" s="95"/>
      <c r="BU1868" s="95"/>
      <c r="BV1868" s="95"/>
      <c r="BW1868" s="95"/>
      <c r="BX1868" s="95"/>
      <c r="BY1868" s="95"/>
      <c r="BZ1868" s="95"/>
      <c r="CD1868" s="95"/>
      <c r="CE1868" s="95"/>
      <c r="CF1868" s="95"/>
    </row>
    <row r="1869" spans="1:84" s="43" customFormat="1" x14ac:dyDescent="0.25">
      <c r="A1869" s="152"/>
      <c r="B1869" s="152"/>
      <c r="C1869" s="152"/>
      <c r="D1869" s="152"/>
      <c r="E1869" s="152"/>
      <c r="F1869" s="62"/>
      <c r="G1869" s="62"/>
      <c r="I1869" s="152"/>
      <c r="K1869" s="152"/>
      <c r="L1869" s="152"/>
      <c r="M1869" s="152"/>
      <c r="N1869" s="152"/>
      <c r="O1869" s="63"/>
      <c r="P1869" s="152"/>
      <c r="Q1869" s="152"/>
      <c r="S1869" s="205"/>
      <c r="T1869" s="205"/>
      <c r="U1869" s="205"/>
      <c r="V1869" s="39"/>
      <c r="W1869" s="39"/>
      <c r="X1869" s="39"/>
      <c r="Y1869" s="39"/>
      <c r="AD1869" s="191"/>
      <c r="AE1869" s="191"/>
      <c r="AF1869" s="260"/>
      <c r="AG1869" s="191"/>
      <c r="AH1869" s="191"/>
      <c r="AI1869" s="260"/>
      <c r="AR1869" s="68"/>
      <c r="AS1869" s="68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5"/>
      <c r="BL1869" s="95"/>
      <c r="BM1869" s="95"/>
      <c r="BN1869" s="95"/>
      <c r="BO1869" s="95"/>
      <c r="BP1869" s="95"/>
      <c r="BQ1869" s="95"/>
      <c r="BR1869" s="95"/>
      <c r="BS1869" s="95"/>
      <c r="BT1869" s="95"/>
      <c r="BU1869" s="95"/>
      <c r="BV1869" s="95"/>
      <c r="BW1869" s="95"/>
      <c r="BX1869" s="95"/>
      <c r="BY1869" s="95"/>
      <c r="BZ1869" s="95"/>
      <c r="CD1869" s="95"/>
      <c r="CE1869" s="95"/>
      <c r="CF1869" s="95"/>
    </row>
    <row r="1870" spans="1:84" s="43" customFormat="1" x14ac:dyDescent="0.25">
      <c r="A1870" s="152"/>
      <c r="B1870" s="152"/>
      <c r="C1870" s="152"/>
      <c r="D1870" s="152"/>
      <c r="E1870" s="152"/>
      <c r="F1870" s="62"/>
      <c r="G1870" s="62"/>
      <c r="I1870" s="152"/>
      <c r="K1870" s="152"/>
      <c r="L1870" s="152"/>
      <c r="M1870" s="152"/>
      <c r="N1870" s="152"/>
      <c r="O1870" s="63"/>
      <c r="P1870" s="152"/>
      <c r="Q1870" s="152"/>
      <c r="S1870" s="205"/>
      <c r="T1870" s="205"/>
      <c r="U1870" s="205"/>
      <c r="V1870" s="39"/>
      <c r="W1870" s="39"/>
      <c r="X1870" s="39"/>
      <c r="Y1870" s="39"/>
      <c r="AD1870" s="191"/>
      <c r="AE1870" s="191"/>
      <c r="AF1870" s="260"/>
      <c r="AG1870" s="191"/>
      <c r="AH1870" s="191"/>
      <c r="AI1870" s="260"/>
      <c r="AR1870" s="68"/>
      <c r="AS1870" s="68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5"/>
      <c r="BL1870" s="95"/>
      <c r="BM1870" s="95"/>
      <c r="BN1870" s="95"/>
      <c r="BO1870" s="95"/>
      <c r="BP1870" s="95"/>
      <c r="BQ1870" s="95"/>
      <c r="BR1870" s="95"/>
      <c r="BS1870" s="95"/>
      <c r="BT1870" s="95"/>
      <c r="BU1870" s="95"/>
      <c r="BV1870" s="95"/>
      <c r="BW1870" s="95"/>
      <c r="BX1870" s="95"/>
      <c r="BY1870" s="95"/>
      <c r="BZ1870" s="95"/>
      <c r="CD1870" s="95"/>
      <c r="CE1870" s="95"/>
      <c r="CF1870" s="95"/>
    </row>
    <row r="1871" spans="1:84" s="43" customFormat="1" x14ac:dyDescent="0.25">
      <c r="A1871" s="152"/>
      <c r="B1871" s="152"/>
      <c r="C1871" s="152"/>
      <c r="D1871" s="152"/>
      <c r="E1871" s="152"/>
      <c r="F1871" s="62"/>
      <c r="G1871" s="62"/>
      <c r="I1871" s="152"/>
      <c r="K1871" s="152"/>
      <c r="L1871" s="152"/>
      <c r="M1871" s="152"/>
      <c r="N1871" s="152"/>
      <c r="O1871" s="63"/>
      <c r="P1871" s="152"/>
      <c r="Q1871" s="152"/>
      <c r="S1871" s="205"/>
      <c r="T1871" s="205"/>
      <c r="U1871" s="205"/>
      <c r="V1871" s="39"/>
      <c r="W1871" s="39"/>
      <c r="X1871" s="39"/>
      <c r="Y1871" s="39"/>
      <c r="AD1871" s="191"/>
      <c r="AE1871" s="191"/>
      <c r="AF1871" s="260"/>
      <c r="AG1871" s="191"/>
      <c r="AH1871" s="191"/>
      <c r="AI1871" s="260"/>
      <c r="AR1871" s="68"/>
      <c r="AS1871" s="68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5"/>
      <c r="BL1871" s="95"/>
      <c r="BM1871" s="95"/>
      <c r="BN1871" s="95"/>
      <c r="BO1871" s="95"/>
      <c r="BP1871" s="95"/>
      <c r="BQ1871" s="95"/>
      <c r="BR1871" s="95"/>
      <c r="BS1871" s="95"/>
      <c r="BT1871" s="95"/>
      <c r="BU1871" s="95"/>
      <c r="BV1871" s="95"/>
      <c r="BW1871" s="95"/>
      <c r="BX1871" s="95"/>
      <c r="BY1871" s="95"/>
      <c r="BZ1871" s="95"/>
      <c r="CD1871" s="95"/>
      <c r="CE1871" s="95"/>
      <c r="CF1871" s="95"/>
    </row>
    <row r="1872" spans="1:84" s="43" customFormat="1" x14ac:dyDescent="0.25">
      <c r="A1872" s="152"/>
      <c r="B1872" s="152"/>
      <c r="C1872" s="152"/>
      <c r="D1872" s="152"/>
      <c r="E1872" s="152"/>
      <c r="F1872" s="62"/>
      <c r="G1872" s="62"/>
      <c r="I1872" s="152"/>
      <c r="K1872" s="152"/>
      <c r="L1872" s="152"/>
      <c r="M1872" s="152"/>
      <c r="N1872" s="152"/>
      <c r="O1872" s="63"/>
      <c r="P1872" s="152"/>
      <c r="Q1872" s="152"/>
      <c r="S1872" s="205"/>
      <c r="T1872" s="205"/>
      <c r="U1872" s="205"/>
      <c r="V1872" s="39"/>
      <c r="W1872" s="39"/>
      <c r="X1872" s="39"/>
      <c r="Y1872" s="39"/>
      <c r="AD1872" s="191"/>
      <c r="AE1872" s="191"/>
      <c r="AF1872" s="260"/>
      <c r="AG1872" s="191"/>
      <c r="AH1872" s="191"/>
      <c r="AI1872" s="260"/>
      <c r="AR1872" s="68"/>
      <c r="AS1872" s="68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5"/>
      <c r="BL1872" s="95"/>
      <c r="BM1872" s="95"/>
      <c r="BN1872" s="95"/>
      <c r="BO1872" s="95"/>
      <c r="BP1872" s="95"/>
      <c r="BQ1872" s="95"/>
      <c r="BR1872" s="95"/>
      <c r="BS1872" s="95"/>
      <c r="BT1872" s="95"/>
      <c r="BU1872" s="95"/>
      <c r="BV1872" s="95"/>
      <c r="BW1872" s="95"/>
      <c r="BX1872" s="95"/>
      <c r="BY1872" s="95"/>
      <c r="BZ1872" s="95"/>
      <c r="CD1872" s="95"/>
      <c r="CE1872" s="95"/>
      <c r="CF1872" s="95"/>
    </row>
    <row r="1873" spans="1:84" s="43" customFormat="1" x14ac:dyDescent="0.25">
      <c r="A1873" s="152"/>
      <c r="B1873" s="152"/>
      <c r="C1873" s="152"/>
      <c r="D1873" s="152"/>
      <c r="E1873" s="152"/>
      <c r="F1873" s="62"/>
      <c r="G1873" s="62"/>
      <c r="I1873" s="152"/>
      <c r="K1873" s="152"/>
      <c r="L1873" s="152"/>
      <c r="M1873" s="152"/>
      <c r="N1873" s="152"/>
      <c r="O1873" s="63"/>
      <c r="P1873" s="152"/>
      <c r="Q1873" s="152"/>
      <c r="S1873" s="205"/>
      <c r="T1873" s="205"/>
      <c r="U1873" s="205"/>
      <c r="V1873" s="39"/>
      <c r="W1873" s="39"/>
      <c r="X1873" s="39"/>
      <c r="Y1873" s="39"/>
      <c r="AD1873" s="191"/>
      <c r="AE1873" s="191"/>
      <c r="AF1873" s="260"/>
      <c r="AG1873" s="191"/>
      <c r="AH1873" s="191"/>
      <c r="AI1873" s="260"/>
      <c r="AR1873" s="68"/>
      <c r="AS1873" s="68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5"/>
      <c r="BL1873" s="95"/>
      <c r="BM1873" s="95"/>
      <c r="BN1873" s="95"/>
      <c r="BO1873" s="95"/>
      <c r="BP1873" s="95"/>
      <c r="BQ1873" s="95"/>
      <c r="BR1873" s="95"/>
      <c r="BS1873" s="95"/>
      <c r="BT1873" s="95"/>
      <c r="BU1873" s="95"/>
      <c r="BV1873" s="95"/>
      <c r="BW1873" s="95"/>
      <c r="BX1873" s="95"/>
      <c r="BY1873" s="95"/>
      <c r="BZ1873" s="95"/>
      <c r="CD1873" s="95"/>
      <c r="CE1873" s="95"/>
      <c r="CF1873" s="95"/>
    </row>
    <row r="1874" spans="1:84" s="43" customFormat="1" x14ac:dyDescent="0.25">
      <c r="A1874" s="152"/>
      <c r="B1874" s="152"/>
      <c r="C1874" s="152"/>
      <c r="D1874" s="152"/>
      <c r="E1874" s="152"/>
      <c r="F1874" s="62"/>
      <c r="G1874" s="62"/>
      <c r="I1874" s="152"/>
      <c r="K1874" s="152"/>
      <c r="L1874" s="152"/>
      <c r="M1874" s="152"/>
      <c r="N1874" s="152"/>
      <c r="O1874" s="63"/>
      <c r="P1874" s="152"/>
      <c r="Q1874" s="152"/>
      <c r="S1874" s="205"/>
      <c r="T1874" s="205"/>
      <c r="U1874" s="205"/>
      <c r="V1874" s="39"/>
      <c r="W1874" s="39"/>
      <c r="X1874" s="39"/>
      <c r="Y1874" s="39"/>
      <c r="AD1874" s="191"/>
      <c r="AE1874" s="191"/>
      <c r="AF1874" s="260"/>
      <c r="AG1874" s="191"/>
      <c r="AH1874" s="191"/>
      <c r="AI1874" s="260"/>
      <c r="AR1874" s="68"/>
      <c r="AS1874" s="68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5"/>
      <c r="BL1874" s="95"/>
      <c r="BM1874" s="95"/>
      <c r="BN1874" s="95"/>
      <c r="BO1874" s="95"/>
      <c r="BP1874" s="95"/>
      <c r="BQ1874" s="95"/>
      <c r="BR1874" s="95"/>
      <c r="BS1874" s="95"/>
      <c r="BT1874" s="95"/>
      <c r="BU1874" s="95"/>
      <c r="BV1874" s="95"/>
      <c r="BW1874" s="95"/>
      <c r="BX1874" s="95"/>
      <c r="BY1874" s="95"/>
      <c r="BZ1874" s="95"/>
      <c r="CD1874" s="95"/>
      <c r="CE1874" s="95"/>
      <c r="CF1874" s="95"/>
    </row>
    <row r="1875" spans="1:84" s="43" customFormat="1" x14ac:dyDescent="0.25">
      <c r="A1875" s="152"/>
      <c r="B1875" s="152"/>
      <c r="C1875" s="152"/>
      <c r="D1875" s="152"/>
      <c r="E1875" s="152"/>
      <c r="F1875" s="62"/>
      <c r="G1875" s="62"/>
      <c r="I1875" s="152"/>
      <c r="K1875" s="152"/>
      <c r="L1875" s="152"/>
      <c r="M1875" s="152"/>
      <c r="N1875" s="152"/>
      <c r="O1875" s="63"/>
      <c r="P1875" s="152"/>
      <c r="Q1875" s="152"/>
      <c r="S1875" s="205"/>
      <c r="T1875" s="205"/>
      <c r="U1875" s="205"/>
      <c r="V1875" s="39"/>
      <c r="W1875" s="39"/>
      <c r="X1875" s="39"/>
      <c r="Y1875" s="39"/>
      <c r="AD1875" s="191"/>
      <c r="AE1875" s="191"/>
      <c r="AF1875" s="260"/>
      <c r="AG1875" s="191"/>
      <c r="AH1875" s="191"/>
      <c r="AI1875" s="260"/>
      <c r="AR1875" s="68"/>
      <c r="AS1875" s="68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5"/>
      <c r="BL1875" s="95"/>
      <c r="BM1875" s="95"/>
      <c r="BN1875" s="95"/>
      <c r="BO1875" s="95"/>
      <c r="BP1875" s="95"/>
      <c r="BQ1875" s="95"/>
      <c r="BR1875" s="95"/>
      <c r="BS1875" s="95"/>
      <c r="BT1875" s="95"/>
      <c r="BU1875" s="95"/>
      <c r="BV1875" s="95"/>
      <c r="BW1875" s="95"/>
      <c r="BX1875" s="95"/>
      <c r="BY1875" s="95"/>
      <c r="BZ1875" s="95"/>
      <c r="CD1875" s="95"/>
      <c r="CE1875" s="95"/>
      <c r="CF1875" s="95"/>
    </row>
    <row r="1876" spans="1:84" s="43" customFormat="1" x14ac:dyDescent="0.25">
      <c r="A1876" s="152"/>
      <c r="B1876" s="152"/>
      <c r="C1876" s="152"/>
      <c r="D1876" s="152"/>
      <c r="E1876" s="152"/>
      <c r="F1876" s="62"/>
      <c r="G1876" s="62"/>
      <c r="I1876" s="152"/>
      <c r="K1876" s="152"/>
      <c r="L1876" s="152"/>
      <c r="M1876" s="152"/>
      <c r="N1876" s="152"/>
      <c r="O1876" s="63"/>
      <c r="P1876" s="152"/>
      <c r="Q1876" s="152"/>
      <c r="S1876" s="205"/>
      <c r="T1876" s="205"/>
      <c r="U1876" s="205"/>
      <c r="V1876" s="39"/>
      <c r="W1876" s="39"/>
      <c r="X1876" s="39"/>
      <c r="Y1876" s="39"/>
      <c r="AD1876" s="191"/>
      <c r="AE1876" s="191"/>
      <c r="AF1876" s="260"/>
      <c r="AG1876" s="191"/>
      <c r="AH1876" s="191"/>
      <c r="AI1876" s="260"/>
      <c r="AR1876" s="68"/>
      <c r="AS1876" s="68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5"/>
      <c r="BL1876" s="95"/>
      <c r="BM1876" s="95"/>
      <c r="BN1876" s="95"/>
      <c r="BO1876" s="95"/>
      <c r="BP1876" s="95"/>
      <c r="BQ1876" s="95"/>
      <c r="BR1876" s="95"/>
      <c r="BS1876" s="95"/>
      <c r="BT1876" s="95"/>
      <c r="BU1876" s="95"/>
      <c r="BV1876" s="95"/>
      <c r="BW1876" s="95"/>
      <c r="BX1876" s="95"/>
      <c r="BY1876" s="95"/>
      <c r="BZ1876" s="95"/>
      <c r="CD1876" s="95"/>
      <c r="CE1876" s="95"/>
      <c r="CF1876" s="95"/>
    </row>
    <row r="1877" spans="1:84" s="43" customFormat="1" x14ac:dyDescent="0.25">
      <c r="A1877" s="152"/>
      <c r="B1877" s="152"/>
      <c r="C1877" s="152"/>
      <c r="D1877" s="152"/>
      <c r="E1877" s="152"/>
      <c r="F1877" s="62"/>
      <c r="G1877" s="62"/>
      <c r="I1877" s="152"/>
      <c r="K1877" s="152"/>
      <c r="L1877" s="152"/>
      <c r="M1877" s="152"/>
      <c r="N1877" s="152"/>
      <c r="O1877" s="63"/>
      <c r="P1877" s="152"/>
      <c r="Q1877" s="152"/>
      <c r="S1877" s="205"/>
      <c r="T1877" s="205"/>
      <c r="U1877" s="205"/>
      <c r="V1877" s="39"/>
      <c r="W1877" s="39"/>
      <c r="X1877" s="39"/>
      <c r="Y1877" s="39"/>
      <c r="AD1877" s="191"/>
      <c r="AE1877" s="191"/>
      <c r="AF1877" s="260"/>
      <c r="AG1877" s="191"/>
      <c r="AH1877" s="191"/>
      <c r="AI1877" s="260"/>
      <c r="AR1877" s="68"/>
      <c r="AS1877" s="68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5"/>
      <c r="BL1877" s="95"/>
      <c r="BM1877" s="95"/>
      <c r="BN1877" s="95"/>
      <c r="BO1877" s="95"/>
      <c r="BP1877" s="95"/>
      <c r="BQ1877" s="95"/>
      <c r="BR1877" s="95"/>
      <c r="BS1877" s="95"/>
      <c r="BT1877" s="95"/>
      <c r="BU1877" s="95"/>
      <c r="BV1877" s="95"/>
      <c r="BW1877" s="95"/>
      <c r="BX1877" s="95"/>
      <c r="BY1877" s="95"/>
      <c r="BZ1877" s="95"/>
      <c r="CD1877" s="95"/>
      <c r="CE1877" s="95"/>
      <c r="CF1877" s="95"/>
    </row>
    <row r="1878" spans="1:84" s="43" customFormat="1" x14ac:dyDescent="0.25">
      <c r="A1878" s="152"/>
      <c r="B1878" s="152"/>
      <c r="C1878" s="152"/>
      <c r="D1878" s="152"/>
      <c r="E1878" s="152"/>
      <c r="F1878" s="62"/>
      <c r="G1878" s="62"/>
      <c r="I1878" s="152"/>
      <c r="K1878" s="152"/>
      <c r="L1878" s="152"/>
      <c r="M1878" s="152"/>
      <c r="N1878" s="152"/>
      <c r="O1878" s="63"/>
      <c r="P1878" s="152"/>
      <c r="Q1878" s="152"/>
      <c r="S1878" s="205"/>
      <c r="T1878" s="205"/>
      <c r="U1878" s="205"/>
      <c r="V1878" s="39"/>
      <c r="W1878" s="39"/>
      <c r="X1878" s="39"/>
      <c r="Y1878" s="39"/>
      <c r="AD1878" s="191"/>
      <c r="AE1878" s="191"/>
      <c r="AF1878" s="260"/>
      <c r="AG1878" s="191"/>
      <c r="AH1878" s="191"/>
      <c r="AI1878" s="260"/>
      <c r="AR1878" s="68"/>
      <c r="AS1878" s="68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5"/>
      <c r="BL1878" s="95"/>
      <c r="BM1878" s="95"/>
      <c r="BN1878" s="95"/>
      <c r="BO1878" s="95"/>
      <c r="BP1878" s="95"/>
      <c r="BQ1878" s="95"/>
      <c r="BR1878" s="95"/>
      <c r="BS1878" s="95"/>
      <c r="BT1878" s="95"/>
      <c r="BU1878" s="95"/>
      <c r="BV1878" s="95"/>
      <c r="BW1878" s="95"/>
      <c r="BX1878" s="95"/>
      <c r="BY1878" s="95"/>
      <c r="BZ1878" s="95"/>
      <c r="CD1878" s="95"/>
      <c r="CE1878" s="95"/>
      <c r="CF1878" s="95"/>
    </row>
    <row r="1879" spans="1:84" s="43" customFormat="1" x14ac:dyDescent="0.25">
      <c r="A1879" s="152"/>
      <c r="B1879" s="152"/>
      <c r="C1879" s="152"/>
      <c r="D1879" s="152"/>
      <c r="E1879" s="152"/>
      <c r="F1879" s="62"/>
      <c r="G1879" s="62"/>
      <c r="I1879" s="152"/>
      <c r="K1879" s="152"/>
      <c r="L1879" s="152"/>
      <c r="M1879" s="152"/>
      <c r="N1879" s="152"/>
      <c r="O1879" s="63"/>
      <c r="P1879" s="152"/>
      <c r="Q1879" s="152"/>
      <c r="S1879" s="205"/>
      <c r="T1879" s="205"/>
      <c r="U1879" s="205"/>
      <c r="V1879" s="39"/>
      <c r="W1879" s="39"/>
      <c r="X1879" s="39"/>
      <c r="Y1879" s="39"/>
      <c r="AD1879" s="191"/>
      <c r="AE1879" s="191"/>
      <c r="AF1879" s="260"/>
      <c r="AG1879" s="191"/>
      <c r="AH1879" s="191"/>
      <c r="AI1879" s="260"/>
      <c r="AR1879" s="68"/>
      <c r="AS1879" s="68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5"/>
      <c r="BL1879" s="95"/>
      <c r="BM1879" s="95"/>
      <c r="BN1879" s="95"/>
      <c r="BO1879" s="95"/>
      <c r="BP1879" s="95"/>
      <c r="BQ1879" s="95"/>
      <c r="BR1879" s="95"/>
      <c r="BS1879" s="95"/>
      <c r="BT1879" s="95"/>
      <c r="BU1879" s="95"/>
      <c r="BV1879" s="95"/>
      <c r="BW1879" s="95"/>
      <c r="BX1879" s="95"/>
      <c r="BY1879" s="95"/>
      <c r="BZ1879" s="95"/>
      <c r="CD1879" s="95"/>
      <c r="CE1879" s="95"/>
      <c r="CF1879" s="95"/>
    </row>
    <row r="1880" spans="1:84" s="43" customFormat="1" x14ac:dyDescent="0.25">
      <c r="A1880" s="152"/>
      <c r="B1880" s="152"/>
      <c r="C1880" s="152"/>
      <c r="D1880" s="152"/>
      <c r="E1880" s="152"/>
      <c r="F1880" s="62"/>
      <c r="G1880" s="62"/>
      <c r="I1880" s="152"/>
      <c r="K1880" s="152"/>
      <c r="L1880" s="152"/>
      <c r="M1880" s="152"/>
      <c r="N1880" s="152"/>
      <c r="O1880" s="63"/>
      <c r="P1880" s="152"/>
      <c r="Q1880" s="152"/>
      <c r="S1880" s="205"/>
      <c r="T1880" s="205"/>
      <c r="U1880" s="205"/>
      <c r="V1880" s="39"/>
      <c r="W1880" s="39"/>
      <c r="X1880" s="39"/>
      <c r="Y1880" s="39"/>
      <c r="AD1880" s="191"/>
      <c r="AE1880" s="191"/>
      <c r="AF1880" s="260"/>
      <c r="AG1880" s="191"/>
      <c r="AH1880" s="191"/>
      <c r="AI1880" s="260"/>
      <c r="AR1880" s="68"/>
      <c r="AS1880" s="68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5"/>
      <c r="BL1880" s="95"/>
      <c r="BM1880" s="95"/>
      <c r="BN1880" s="95"/>
      <c r="BO1880" s="95"/>
      <c r="BP1880" s="95"/>
      <c r="BQ1880" s="95"/>
      <c r="BR1880" s="95"/>
      <c r="BS1880" s="95"/>
      <c r="BT1880" s="95"/>
      <c r="BU1880" s="95"/>
      <c r="BV1880" s="95"/>
      <c r="BW1880" s="95"/>
      <c r="BX1880" s="95"/>
      <c r="BY1880" s="95"/>
      <c r="BZ1880" s="95"/>
      <c r="CD1880" s="95"/>
      <c r="CE1880" s="95"/>
      <c r="CF1880" s="95"/>
    </row>
    <row r="1881" spans="1:84" s="43" customFormat="1" x14ac:dyDescent="0.25">
      <c r="A1881" s="152"/>
      <c r="B1881" s="152"/>
      <c r="C1881" s="152"/>
      <c r="D1881" s="152"/>
      <c r="E1881" s="152"/>
      <c r="F1881" s="62"/>
      <c r="G1881" s="62"/>
      <c r="I1881" s="152"/>
      <c r="K1881" s="152"/>
      <c r="L1881" s="152"/>
      <c r="M1881" s="152"/>
      <c r="N1881" s="152"/>
      <c r="O1881" s="63"/>
      <c r="P1881" s="152"/>
      <c r="Q1881" s="152"/>
      <c r="S1881" s="205"/>
      <c r="T1881" s="205"/>
      <c r="U1881" s="205"/>
      <c r="V1881" s="39"/>
      <c r="W1881" s="39"/>
      <c r="X1881" s="39"/>
      <c r="Y1881" s="39"/>
      <c r="AD1881" s="191"/>
      <c r="AE1881" s="191"/>
      <c r="AF1881" s="260"/>
      <c r="AG1881" s="191"/>
      <c r="AH1881" s="191"/>
      <c r="AI1881" s="260"/>
      <c r="AR1881" s="68"/>
      <c r="AS1881" s="68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5"/>
      <c r="BL1881" s="95"/>
      <c r="BM1881" s="95"/>
      <c r="BN1881" s="95"/>
      <c r="BO1881" s="95"/>
      <c r="BP1881" s="95"/>
      <c r="BQ1881" s="95"/>
      <c r="BR1881" s="95"/>
      <c r="BS1881" s="95"/>
      <c r="BT1881" s="95"/>
      <c r="BU1881" s="95"/>
      <c r="BV1881" s="95"/>
      <c r="BW1881" s="95"/>
      <c r="BX1881" s="95"/>
      <c r="BY1881" s="95"/>
      <c r="BZ1881" s="95"/>
      <c r="CD1881" s="95"/>
      <c r="CE1881" s="95"/>
      <c r="CF1881" s="95"/>
    </row>
    <row r="1882" spans="1:84" s="43" customFormat="1" x14ac:dyDescent="0.25">
      <c r="A1882" s="152"/>
      <c r="B1882" s="152"/>
      <c r="C1882" s="152"/>
      <c r="D1882" s="152"/>
      <c r="E1882" s="152"/>
      <c r="F1882" s="62"/>
      <c r="G1882" s="62"/>
      <c r="I1882" s="152"/>
      <c r="K1882" s="152"/>
      <c r="L1882" s="152"/>
      <c r="M1882" s="152"/>
      <c r="N1882" s="152"/>
      <c r="O1882" s="63"/>
      <c r="P1882" s="152"/>
      <c r="Q1882" s="152"/>
      <c r="S1882" s="205"/>
      <c r="T1882" s="205"/>
      <c r="U1882" s="205"/>
      <c r="V1882" s="39"/>
      <c r="W1882" s="39"/>
      <c r="X1882" s="39"/>
      <c r="Y1882" s="39"/>
      <c r="AD1882" s="191"/>
      <c r="AE1882" s="191"/>
      <c r="AF1882" s="260"/>
      <c r="AG1882" s="191"/>
      <c r="AH1882" s="191"/>
      <c r="AI1882" s="260"/>
      <c r="AR1882" s="68"/>
      <c r="AS1882" s="68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5"/>
      <c r="BL1882" s="95"/>
      <c r="BM1882" s="95"/>
      <c r="BN1882" s="95"/>
      <c r="BO1882" s="95"/>
      <c r="BP1882" s="95"/>
      <c r="BQ1882" s="95"/>
      <c r="BR1882" s="95"/>
      <c r="BS1882" s="95"/>
      <c r="BT1882" s="95"/>
      <c r="BU1882" s="95"/>
      <c r="BV1882" s="95"/>
      <c r="BW1882" s="95"/>
      <c r="BX1882" s="95"/>
      <c r="BY1882" s="95"/>
      <c r="BZ1882" s="95"/>
      <c r="CD1882" s="95"/>
      <c r="CE1882" s="95"/>
      <c r="CF1882" s="95"/>
    </row>
    <row r="1883" spans="1:84" s="43" customFormat="1" x14ac:dyDescent="0.25">
      <c r="A1883" s="152"/>
      <c r="B1883" s="152"/>
      <c r="C1883" s="152"/>
      <c r="D1883" s="152"/>
      <c r="E1883" s="152"/>
      <c r="F1883" s="62"/>
      <c r="G1883" s="62"/>
      <c r="I1883" s="152"/>
      <c r="K1883" s="152"/>
      <c r="L1883" s="152"/>
      <c r="M1883" s="152"/>
      <c r="N1883" s="152"/>
      <c r="O1883" s="63"/>
      <c r="P1883" s="152"/>
      <c r="Q1883" s="152"/>
      <c r="S1883" s="205"/>
      <c r="T1883" s="205"/>
      <c r="U1883" s="205"/>
      <c r="V1883" s="39"/>
      <c r="W1883" s="39"/>
      <c r="X1883" s="39"/>
      <c r="Y1883" s="39"/>
      <c r="AD1883" s="191"/>
      <c r="AE1883" s="191"/>
      <c r="AF1883" s="260"/>
      <c r="AG1883" s="191"/>
      <c r="AH1883" s="191"/>
      <c r="AI1883" s="260"/>
      <c r="AR1883" s="68"/>
      <c r="AS1883" s="68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5"/>
      <c r="BL1883" s="95"/>
      <c r="BM1883" s="95"/>
      <c r="BN1883" s="95"/>
      <c r="BO1883" s="95"/>
      <c r="BP1883" s="95"/>
      <c r="BQ1883" s="95"/>
      <c r="BR1883" s="95"/>
      <c r="BS1883" s="95"/>
      <c r="BT1883" s="95"/>
      <c r="BU1883" s="95"/>
      <c r="BV1883" s="95"/>
      <c r="BW1883" s="95"/>
      <c r="BX1883" s="95"/>
      <c r="BY1883" s="95"/>
      <c r="BZ1883" s="95"/>
      <c r="CD1883" s="95"/>
      <c r="CE1883" s="95"/>
      <c r="CF1883" s="95"/>
    </row>
    <row r="1884" spans="1:84" s="43" customFormat="1" x14ac:dyDescent="0.25">
      <c r="A1884" s="152"/>
      <c r="B1884" s="152"/>
      <c r="C1884" s="152"/>
      <c r="D1884" s="152"/>
      <c r="E1884" s="152"/>
      <c r="F1884" s="62"/>
      <c r="G1884" s="62"/>
      <c r="I1884" s="152"/>
      <c r="K1884" s="152"/>
      <c r="L1884" s="152"/>
      <c r="M1884" s="152"/>
      <c r="N1884" s="152"/>
      <c r="O1884" s="63"/>
      <c r="P1884" s="152"/>
      <c r="Q1884" s="152"/>
      <c r="S1884" s="205"/>
      <c r="T1884" s="205"/>
      <c r="U1884" s="205"/>
      <c r="V1884" s="39"/>
      <c r="W1884" s="39"/>
      <c r="X1884" s="39"/>
      <c r="Y1884" s="39"/>
      <c r="AD1884" s="191"/>
      <c r="AE1884" s="191"/>
      <c r="AF1884" s="260"/>
      <c r="AG1884" s="191"/>
      <c r="AH1884" s="191"/>
      <c r="AI1884" s="260"/>
      <c r="AR1884" s="68"/>
      <c r="AS1884" s="68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5"/>
      <c r="BL1884" s="95"/>
      <c r="BM1884" s="95"/>
      <c r="BN1884" s="95"/>
      <c r="BO1884" s="95"/>
      <c r="BP1884" s="95"/>
      <c r="BQ1884" s="95"/>
      <c r="BR1884" s="95"/>
      <c r="BS1884" s="95"/>
      <c r="BT1884" s="95"/>
      <c r="BU1884" s="95"/>
      <c r="BV1884" s="95"/>
      <c r="BW1884" s="95"/>
      <c r="BX1884" s="95"/>
      <c r="BY1884" s="95"/>
      <c r="BZ1884" s="95"/>
      <c r="CD1884" s="95"/>
      <c r="CE1884" s="95"/>
      <c r="CF1884" s="95"/>
    </row>
    <row r="1885" spans="1:84" s="43" customFormat="1" x14ac:dyDescent="0.25">
      <c r="A1885" s="152"/>
      <c r="B1885" s="152"/>
      <c r="C1885" s="152"/>
      <c r="D1885" s="152"/>
      <c r="E1885" s="152"/>
      <c r="F1885" s="62"/>
      <c r="G1885" s="62"/>
      <c r="I1885" s="152"/>
      <c r="K1885" s="152"/>
      <c r="L1885" s="152"/>
      <c r="M1885" s="152"/>
      <c r="N1885" s="152"/>
      <c r="O1885" s="63"/>
      <c r="P1885" s="152"/>
      <c r="Q1885" s="152"/>
      <c r="S1885" s="205"/>
      <c r="T1885" s="205"/>
      <c r="U1885" s="205"/>
      <c r="V1885" s="39"/>
      <c r="W1885" s="39"/>
      <c r="X1885" s="39"/>
      <c r="Y1885" s="39"/>
      <c r="AD1885" s="191"/>
      <c r="AE1885" s="191"/>
      <c r="AF1885" s="260"/>
      <c r="AG1885" s="191"/>
      <c r="AH1885" s="191"/>
      <c r="AI1885" s="260"/>
      <c r="AR1885" s="68"/>
      <c r="AS1885" s="68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5"/>
      <c r="BL1885" s="95"/>
      <c r="BM1885" s="95"/>
      <c r="BN1885" s="95"/>
      <c r="BO1885" s="95"/>
      <c r="BP1885" s="95"/>
      <c r="BQ1885" s="95"/>
      <c r="BR1885" s="95"/>
      <c r="BS1885" s="95"/>
      <c r="BT1885" s="95"/>
      <c r="BU1885" s="95"/>
      <c r="BV1885" s="95"/>
      <c r="BW1885" s="95"/>
      <c r="BX1885" s="95"/>
      <c r="BY1885" s="95"/>
      <c r="BZ1885" s="95"/>
      <c r="CD1885" s="95"/>
      <c r="CE1885" s="95"/>
      <c r="CF1885" s="95"/>
    </row>
    <row r="1886" spans="1:84" s="43" customFormat="1" x14ac:dyDescent="0.25">
      <c r="A1886" s="152"/>
      <c r="B1886" s="152"/>
      <c r="C1886" s="152"/>
      <c r="D1886" s="152"/>
      <c r="E1886" s="152"/>
      <c r="F1886" s="62"/>
      <c r="G1886" s="62"/>
      <c r="I1886" s="152"/>
      <c r="K1886" s="152"/>
      <c r="L1886" s="152"/>
      <c r="M1886" s="152"/>
      <c r="N1886" s="152"/>
      <c r="O1886" s="63"/>
      <c r="P1886" s="152"/>
      <c r="Q1886" s="152"/>
      <c r="S1886" s="205"/>
      <c r="T1886" s="205"/>
      <c r="U1886" s="205"/>
      <c r="V1886" s="39"/>
      <c r="W1886" s="39"/>
      <c r="X1886" s="39"/>
      <c r="Y1886" s="39"/>
      <c r="AD1886" s="191"/>
      <c r="AE1886" s="191"/>
      <c r="AF1886" s="260"/>
      <c r="AG1886" s="191"/>
      <c r="AH1886" s="191"/>
      <c r="AI1886" s="260"/>
      <c r="AR1886" s="68"/>
      <c r="AS1886" s="68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5"/>
      <c r="BL1886" s="95"/>
      <c r="BM1886" s="95"/>
      <c r="BN1886" s="95"/>
      <c r="BO1886" s="95"/>
      <c r="BP1886" s="95"/>
      <c r="BQ1886" s="95"/>
      <c r="BR1886" s="95"/>
      <c r="BS1886" s="95"/>
      <c r="BT1886" s="95"/>
      <c r="BU1886" s="95"/>
      <c r="BV1886" s="95"/>
      <c r="BW1886" s="95"/>
      <c r="BX1886" s="95"/>
      <c r="BY1886" s="95"/>
      <c r="BZ1886" s="95"/>
      <c r="CD1886" s="95"/>
      <c r="CE1886" s="95"/>
      <c r="CF1886" s="95"/>
    </row>
    <row r="1887" spans="1:84" s="43" customFormat="1" x14ac:dyDescent="0.25">
      <c r="A1887" s="152"/>
      <c r="B1887" s="152"/>
      <c r="C1887" s="152"/>
      <c r="D1887" s="152"/>
      <c r="E1887" s="152"/>
      <c r="F1887" s="62"/>
      <c r="G1887" s="62"/>
      <c r="I1887" s="152"/>
      <c r="K1887" s="152"/>
      <c r="L1887" s="152"/>
      <c r="M1887" s="152"/>
      <c r="N1887" s="152"/>
      <c r="O1887" s="63"/>
      <c r="P1887" s="152"/>
      <c r="Q1887" s="152"/>
      <c r="S1887" s="205"/>
      <c r="T1887" s="205"/>
      <c r="U1887" s="205"/>
      <c r="V1887" s="39"/>
      <c r="W1887" s="39"/>
      <c r="X1887" s="39"/>
      <c r="Y1887" s="39"/>
      <c r="AD1887" s="191"/>
      <c r="AE1887" s="191"/>
      <c r="AF1887" s="260"/>
      <c r="AG1887" s="191"/>
      <c r="AH1887" s="191"/>
      <c r="AI1887" s="260"/>
      <c r="AR1887" s="68"/>
      <c r="AS1887" s="68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5"/>
      <c r="BL1887" s="95"/>
      <c r="BM1887" s="95"/>
      <c r="BN1887" s="95"/>
      <c r="BO1887" s="95"/>
      <c r="BP1887" s="95"/>
      <c r="BQ1887" s="95"/>
      <c r="BR1887" s="95"/>
      <c r="BS1887" s="95"/>
      <c r="BT1887" s="95"/>
      <c r="BU1887" s="95"/>
      <c r="BV1887" s="95"/>
      <c r="BW1887" s="95"/>
      <c r="BX1887" s="95"/>
      <c r="BY1887" s="95"/>
      <c r="BZ1887" s="95"/>
      <c r="CD1887" s="95"/>
      <c r="CE1887" s="95"/>
      <c r="CF1887" s="95"/>
    </row>
    <row r="1888" spans="1:84" s="43" customFormat="1" x14ac:dyDescent="0.25">
      <c r="A1888" s="152"/>
      <c r="B1888" s="152"/>
      <c r="C1888" s="152"/>
      <c r="D1888" s="152"/>
      <c r="E1888" s="152"/>
      <c r="F1888" s="62"/>
      <c r="G1888" s="62"/>
      <c r="I1888" s="152"/>
      <c r="K1888" s="152"/>
      <c r="L1888" s="152"/>
      <c r="M1888" s="152"/>
      <c r="N1888" s="152"/>
      <c r="O1888" s="63"/>
      <c r="P1888" s="152"/>
      <c r="Q1888" s="152"/>
      <c r="S1888" s="205"/>
      <c r="T1888" s="205"/>
      <c r="U1888" s="205"/>
      <c r="V1888" s="39"/>
      <c r="W1888" s="39"/>
      <c r="X1888" s="39"/>
      <c r="Y1888" s="39"/>
      <c r="AD1888" s="191"/>
      <c r="AE1888" s="191"/>
      <c r="AF1888" s="260"/>
      <c r="AG1888" s="191"/>
      <c r="AH1888" s="191"/>
      <c r="AI1888" s="260"/>
      <c r="AR1888" s="68"/>
      <c r="AS1888" s="68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5"/>
      <c r="BL1888" s="95"/>
      <c r="BM1888" s="95"/>
      <c r="BN1888" s="95"/>
      <c r="BO1888" s="95"/>
      <c r="BP1888" s="95"/>
      <c r="BQ1888" s="95"/>
      <c r="BR1888" s="95"/>
      <c r="BS1888" s="95"/>
      <c r="BT1888" s="95"/>
      <c r="BU1888" s="95"/>
      <c r="BV1888" s="95"/>
      <c r="BW1888" s="95"/>
      <c r="BX1888" s="95"/>
      <c r="BY1888" s="95"/>
      <c r="BZ1888" s="95"/>
      <c r="CD1888" s="95"/>
      <c r="CE1888" s="95"/>
      <c r="CF1888" s="95"/>
    </row>
    <row r="1889" spans="1:84" s="43" customFormat="1" x14ac:dyDescent="0.25">
      <c r="A1889" s="152"/>
      <c r="B1889" s="152"/>
      <c r="C1889" s="152"/>
      <c r="D1889" s="152"/>
      <c r="E1889" s="152"/>
      <c r="F1889" s="62"/>
      <c r="G1889" s="62"/>
      <c r="I1889" s="152"/>
      <c r="K1889" s="152"/>
      <c r="L1889" s="152"/>
      <c r="M1889" s="152"/>
      <c r="N1889" s="152"/>
      <c r="O1889" s="63"/>
      <c r="P1889" s="152"/>
      <c r="Q1889" s="152"/>
      <c r="S1889" s="205"/>
      <c r="T1889" s="205"/>
      <c r="U1889" s="205"/>
      <c r="V1889" s="39"/>
      <c r="W1889" s="39"/>
      <c r="X1889" s="39"/>
      <c r="Y1889" s="39"/>
      <c r="AD1889" s="191"/>
      <c r="AE1889" s="191"/>
      <c r="AF1889" s="260"/>
      <c r="AG1889" s="191"/>
      <c r="AH1889" s="191"/>
      <c r="AI1889" s="260"/>
      <c r="AR1889" s="68"/>
      <c r="AS1889" s="68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5"/>
      <c r="BL1889" s="95"/>
      <c r="BM1889" s="95"/>
      <c r="BN1889" s="95"/>
      <c r="BO1889" s="95"/>
      <c r="BP1889" s="95"/>
      <c r="BQ1889" s="95"/>
      <c r="BR1889" s="95"/>
      <c r="BS1889" s="95"/>
      <c r="BT1889" s="95"/>
      <c r="BU1889" s="95"/>
      <c r="BV1889" s="95"/>
      <c r="BW1889" s="95"/>
      <c r="BX1889" s="95"/>
      <c r="BY1889" s="95"/>
      <c r="BZ1889" s="95"/>
      <c r="CD1889" s="95"/>
      <c r="CE1889" s="95"/>
      <c r="CF1889" s="95"/>
    </row>
    <row r="1890" spans="1:84" s="43" customFormat="1" x14ac:dyDescent="0.25">
      <c r="A1890" s="152"/>
      <c r="B1890" s="152"/>
      <c r="C1890" s="152"/>
      <c r="D1890" s="152"/>
      <c r="E1890" s="152"/>
      <c r="F1890" s="62"/>
      <c r="G1890" s="62"/>
      <c r="I1890" s="152"/>
      <c r="K1890" s="152"/>
      <c r="L1890" s="152"/>
      <c r="M1890" s="152"/>
      <c r="N1890" s="152"/>
      <c r="O1890" s="63"/>
      <c r="P1890" s="152"/>
      <c r="Q1890" s="152"/>
      <c r="S1890" s="205"/>
      <c r="T1890" s="205"/>
      <c r="U1890" s="205"/>
      <c r="V1890" s="39"/>
      <c r="W1890" s="39"/>
      <c r="X1890" s="39"/>
      <c r="Y1890" s="39"/>
      <c r="AD1890" s="191"/>
      <c r="AE1890" s="191"/>
      <c r="AF1890" s="260"/>
      <c r="AG1890" s="191"/>
      <c r="AH1890" s="191"/>
      <c r="AI1890" s="260"/>
      <c r="AR1890" s="68"/>
      <c r="AS1890" s="68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5"/>
      <c r="BL1890" s="95"/>
      <c r="BM1890" s="95"/>
      <c r="BN1890" s="95"/>
      <c r="BO1890" s="95"/>
      <c r="BP1890" s="95"/>
      <c r="BQ1890" s="95"/>
      <c r="BR1890" s="95"/>
      <c r="BS1890" s="95"/>
      <c r="BT1890" s="95"/>
      <c r="BU1890" s="95"/>
      <c r="BV1890" s="95"/>
      <c r="BW1890" s="95"/>
      <c r="BX1890" s="95"/>
      <c r="BY1890" s="95"/>
      <c r="BZ1890" s="95"/>
      <c r="CD1890" s="95"/>
      <c r="CE1890" s="95"/>
      <c r="CF1890" s="95"/>
    </row>
    <row r="1891" spans="1:84" s="43" customFormat="1" x14ac:dyDescent="0.25">
      <c r="A1891" s="152"/>
      <c r="B1891" s="152"/>
      <c r="C1891" s="152"/>
      <c r="D1891" s="152"/>
      <c r="E1891" s="152"/>
      <c r="F1891" s="62"/>
      <c r="G1891" s="62"/>
      <c r="I1891" s="152"/>
      <c r="K1891" s="152"/>
      <c r="L1891" s="152"/>
      <c r="M1891" s="152"/>
      <c r="N1891" s="152"/>
      <c r="O1891" s="63"/>
      <c r="P1891" s="152"/>
      <c r="Q1891" s="152"/>
      <c r="S1891" s="205"/>
      <c r="T1891" s="205"/>
      <c r="U1891" s="205"/>
      <c r="V1891" s="39"/>
      <c r="W1891" s="39"/>
      <c r="X1891" s="39"/>
      <c r="Y1891" s="39"/>
      <c r="AD1891" s="191"/>
      <c r="AE1891" s="191"/>
      <c r="AF1891" s="260"/>
      <c r="AG1891" s="191"/>
      <c r="AH1891" s="191"/>
      <c r="AI1891" s="260"/>
      <c r="AR1891" s="68"/>
      <c r="AS1891" s="68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5"/>
      <c r="BL1891" s="95"/>
      <c r="BM1891" s="95"/>
      <c r="BN1891" s="95"/>
      <c r="BO1891" s="95"/>
      <c r="BP1891" s="95"/>
      <c r="BQ1891" s="95"/>
      <c r="BR1891" s="95"/>
      <c r="BS1891" s="95"/>
      <c r="BT1891" s="95"/>
      <c r="BU1891" s="95"/>
      <c r="BV1891" s="95"/>
      <c r="BW1891" s="95"/>
      <c r="BX1891" s="95"/>
      <c r="BY1891" s="95"/>
      <c r="BZ1891" s="95"/>
      <c r="CD1891" s="95"/>
      <c r="CE1891" s="95"/>
      <c r="CF1891" s="95"/>
    </row>
    <row r="1892" spans="1:84" s="43" customFormat="1" x14ac:dyDescent="0.25">
      <c r="A1892" s="152"/>
      <c r="B1892" s="152"/>
      <c r="C1892" s="152"/>
      <c r="D1892" s="152"/>
      <c r="E1892" s="152"/>
      <c r="F1892" s="62"/>
      <c r="G1892" s="62"/>
      <c r="I1892" s="152"/>
      <c r="K1892" s="152"/>
      <c r="L1892" s="152"/>
      <c r="M1892" s="152"/>
      <c r="N1892" s="152"/>
      <c r="O1892" s="63"/>
      <c r="P1892" s="152"/>
      <c r="Q1892" s="152"/>
      <c r="S1892" s="205"/>
      <c r="T1892" s="205"/>
      <c r="U1892" s="205"/>
      <c r="V1892" s="39"/>
      <c r="W1892" s="39"/>
      <c r="X1892" s="39"/>
      <c r="Y1892" s="39"/>
      <c r="AD1892" s="191"/>
      <c r="AE1892" s="191"/>
      <c r="AF1892" s="260"/>
      <c r="AG1892" s="191"/>
      <c r="AH1892" s="191"/>
      <c r="AI1892" s="260"/>
      <c r="AR1892" s="68"/>
      <c r="AS1892" s="68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5"/>
      <c r="BL1892" s="95"/>
      <c r="BM1892" s="95"/>
      <c r="BN1892" s="95"/>
      <c r="BO1892" s="95"/>
      <c r="BP1892" s="95"/>
      <c r="BQ1892" s="95"/>
      <c r="BR1892" s="95"/>
      <c r="BS1892" s="95"/>
      <c r="BT1892" s="95"/>
      <c r="BU1892" s="95"/>
      <c r="BV1892" s="95"/>
      <c r="BW1892" s="95"/>
      <c r="BX1892" s="95"/>
      <c r="BY1892" s="95"/>
      <c r="BZ1892" s="95"/>
      <c r="CD1892" s="95"/>
      <c r="CE1892" s="95"/>
      <c r="CF1892" s="95"/>
    </row>
    <row r="1893" spans="1:84" s="43" customFormat="1" x14ac:dyDescent="0.25">
      <c r="A1893" s="152"/>
      <c r="B1893" s="152"/>
      <c r="C1893" s="152"/>
      <c r="D1893" s="152"/>
      <c r="E1893" s="152"/>
      <c r="F1893" s="62"/>
      <c r="G1893" s="62"/>
      <c r="I1893" s="152"/>
      <c r="K1893" s="152"/>
      <c r="L1893" s="152"/>
      <c r="M1893" s="152"/>
      <c r="N1893" s="152"/>
      <c r="O1893" s="63"/>
      <c r="P1893" s="152"/>
      <c r="Q1893" s="152"/>
      <c r="S1893" s="205"/>
      <c r="T1893" s="205"/>
      <c r="U1893" s="205"/>
      <c r="V1893" s="39"/>
      <c r="W1893" s="39"/>
      <c r="X1893" s="39"/>
      <c r="Y1893" s="39"/>
      <c r="AD1893" s="191"/>
      <c r="AE1893" s="191"/>
      <c r="AF1893" s="260"/>
      <c r="AG1893" s="191"/>
      <c r="AH1893" s="191"/>
      <c r="AI1893" s="260"/>
      <c r="AR1893" s="68"/>
      <c r="AS1893" s="68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5"/>
      <c r="BL1893" s="95"/>
      <c r="BM1893" s="95"/>
      <c r="BN1893" s="95"/>
      <c r="BO1893" s="95"/>
      <c r="BP1893" s="95"/>
      <c r="BQ1893" s="95"/>
      <c r="BR1893" s="95"/>
      <c r="BS1893" s="95"/>
      <c r="BT1893" s="95"/>
      <c r="BU1893" s="95"/>
      <c r="BV1893" s="95"/>
      <c r="BW1893" s="95"/>
      <c r="BX1893" s="95"/>
      <c r="BY1893" s="95"/>
      <c r="BZ1893" s="95"/>
      <c r="CD1893" s="95"/>
      <c r="CE1893" s="95"/>
      <c r="CF1893" s="95"/>
    </row>
    <row r="1894" spans="1:84" s="43" customFormat="1" x14ac:dyDescent="0.25">
      <c r="A1894" s="152"/>
      <c r="B1894" s="152"/>
      <c r="C1894" s="152"/>
      <c r="D1894" s="152"/>
      <c r="E1894" s="152"/>
      <c r="F1894" s="62"/>
      <c r="G1894" s="62"/>
      <c r="I1894" s="152"/>
      <c r="K1894" s="152"/>
      <c r="L1894" s="152"/>
      <c r="M1894" s="152"/>
      <c r="N1894" s="152"/>
      <c r="O1894" s="63"/>
      <c r="P1894" s="152"/>
      <c r="Q1894" s="152"/>
      <c r="S1894" s="205"/>
      <c r="T1894" s="205"/>
      <c r="U1894" s="205"/>
      <c r="V1894" s="39"/>
      <c r="W1894" s="39"/>
      <c r="X1894" s="39"/>
      <c r="Y1894" s="39"/>
      <c r="AD1894" s="191"/>
      <c r="AE1894" s="191"/>
      <c r="AF1894" s="260"/>
      <c r="AG1894" s="191"/>
      <c r="AH1894" s="191"/>
      <c r="AI1894" s="260"/>
      <c r="AR1894" s="68"/>
      <c r="AS1894" s="68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5"/>
      <c r="BL1894" s="95"/>
      <c r="BM1894" s="95"/>
      <c r="BN1894" s="95"/>
      <c r="BO1894" s="95"/>
      <c r="BP1894" s="95"/>
      <c r="BQ1894" s="95"/>
      <c r="BR1894" s="95"/>
      <c r="BS1894" s="95"/>
      <c r="BT1894" s="95"/>
      <c r="BU1894" s="95"/>
      <c r="BV1894" s="95"/>
      <c r="BW1894" s="95"/>
      <c r="BX1894" s="95"/>
      <c r="BY1894" s="95"/>
      <c r="BZ1894" s="95"/>
      <c r="CD1894" s="95"/>
      <c r="CE1894" s="95"/>
      <c r="CF1894" s="95"/>
    </row>
    <row r="1895" spans="1:84" s="43" customFormat="1" x14ac:dyDescent="0.25">
      <c r="A1895" s="152"/>
      <c r="B1895" s="152"/>
      <c r="C1895" s="152"/>
      <c r="D1895" s="152"/>
      <c r="E1895" s="152"/>
      <c r="F1895" s="62"/>
      <c r="G1895" s="62"/>
      <c r="I1895" s="152"/>
      <c r="K1895" s="152"/>
      <c r="L1895" s="152"/>
      <c r="M1895" s="152"/>
      <c r="N1895" s="152"/>
      <c r="O1895" s="63"/>
      <c r="P1895" s="152"/>
      <c r="Q1895" s="152"/>
      <c r="S1895" s="205"/>
      <c r="T1895" s="205"/>
      <c r="U1895" s="205"/>
      <c r="V1895" s="39"/>
      <c r="W1895" s="39"/>
      <c r="X1895" s="39"/>
      <c r="Y1895" s="39"/>
      <c r="AD1895" s="191"/>
      <c r="AE1895" s="191"/>
      <c r="AF1895" s="260"/>
      <c r="AG1895" s="191"/>
      <c r="AH1895" s="191"/>
      <c r="AI1895" s="260"/>
      <c r="AR1895" s="68"/>
      <c r="AS1895" s="68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5"/>
      <c r="BL1895" s="95"/>
      <c r="BM1895" s="95"/>
      <c r="BN1895" s="95"/>
      <c r="BO1895" s="95"/>
      <c r="BP1895" s="95"/>
      <c r="BQ1895" s="95"/>
      <c r="BR1895" s="95"/>
      <c r="BS1895" s="95"/>
      <c r="BT1895" s="95"/>
      <c r="BU1895" s="95"/>
      <c r="BV1895" s="95"/>
      <c r="BW1895" s="95"/>
      <c r="BX1895" s="95"/>
      <c r="BY1895" s="95"/>
      <c r="BZ1895" s="95"/>
      <c r="CD1895" s="95"/>
      <c r="CE1895" s="95"/>
      <c r="CF1895" s="95"/>
    </row>
    <row r="1896" spans="1:84" s="43" customFormat="1" x14ac:dyDescent="0.25">
      <c r="A1896" s="152"/>
      <c r="B1896" s="152"/>
      <c r="C1896" s="152"/>
      <c r="D1896" s="152"/>
      <c r="E1896" s="152"/>
      <c r="F1896" s="62"/>
      <c r="G1896" s="62"/>
      <c r="I1896" s="152"/>
      <c r="K1896" s="152"/>
      <c r="L1896" s="152"/>
      <c r="M1896" s="152"/>
      <c r="N1896" s="152"/>
      <c r="O1896" s="63"/>
      <c r="P1896" s="152"/>
      <c r="Q1896" s="152"/>
      <c r="S1896" s="205"/>
      <c r="T1896" s="205"/>
      <c r="U1896" s="205"/>
      <c r="V1896" s="39"/>
      <c r="W1896" s="39"/>
      <c r="X1896" s="39"/>
      <c r="Y1896" s="39"/>
      <c r="AD1896" s="191"/>
      <c r="AE1896" s="191"/>
      <c r="AF1896" s="260"/>
      <c r="AG1896" s="191"/>
      <c r="AH1896" s="191"/>
      <c r="AI1896" s="260"/>
      <c r="AR1896" s="68"/>
      <c r="AS1896" s="68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5"/>
      <c r="BL1896" s="95"/>
      <c r="BM1896" s="95"/>
      <c r="BN1896" s="95"/>
      <c r="BO1896" s="95"/>
      <c r="BP1896" s="95"/>
      <c r="BQ1896" s="95"/>
      <c r="BR1896" s="95"/>
      <c r="BS1896" s="95"/>
      <c r="BT1896" s="95"/>
      <c r="BU1896" s="95"/>
      <c r="BV1896" s="95"/>
      <c r="BW1896" s="95"/>
      <c r="BX1896" s="95"/>
      <c r="BY1896" s="95"/>
      <c r="BZ1896" s="95"/>
      <c r="CD1896" s="95"/>
      <c r="CE1896" s="95"/>
      <c r="CF1896" s="95"/>
    </row>
    <row r="1897" spans="1:84" s="43" customFormat="1" x14ac:dyDescent="0.25">
      <c r="A1897" s="152"/>
      <c r="B1897" s="152"/>
      <c r="C1897" s="152"/>
      <c r="D1897" s="152"/>
      <c r="E1897" s="152"/>
      <c r="F1897" s="62"/>
      <c r="G1897" s="62"/>
      <c r="I1897" s="152"/>
      <c r="K1897" s="152"/>
      <c r="L1897" s="152"/>
      <c r="M1897" s="152"/>
      <c r="N1897" s="152"/>
      <c r="O1897" s="63"/>
      <c r="P1897" s="152"/>
      <c r="Q1897" s="152"/>
      <c r="S1897" s="205"/>
      <c r="T1897" s="205"/>
      <c r="U1897" s="205"/>
      <c r="V1897" s="39"/>
      <c r="W1897" s="39"/>
      <c r="X1897" s="39"/>
      <c r="Y1897" s="39"/>
      <c r="AD1897" s="191"/>
      <c r="AE1897" s="191"/>
      <c r="AF1897" s="260"/>
      <c r="AG1897" s="191"/>
      <c r="AH1897" s="191"/>
      <c r="AI1897" s="260"/>
      <c r="AR1897" s="68"/>
      <c r="AS1897" s="68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5"/>
      <c r="BL1897" s="95"/>
      <c r="BM1897" s="95"/>
      <c r="BN1897" s="95"/>
      <c r="BO1897" s="95"/>
      <c r="BP1897" s="95"/>
      <c r="BQ1897" s="95"/>
      <c r="BR1897" s="95"/>
      <c r="BS1897" s="95"/>
      <c r="BT1897" s="95"/>
      <c r="BU1897" s="95"/>
      <c r="BV1897" s="95"/>
      <c r="BW1897" s="95"/>
      <c r="BX1897" s="95"/>
      <c r="BY1897" s="95"/>
      <c r="BZ1897" s="95"/>
      <c r="CD1897" s="95"/>
      <c r="CE1897" s="95"/>
      <c r="CF1897" s="95"/>
    </row>
    <row r="1898" spans="1:84" s="43" customFormat="1" x14ac:dyDescent="0.25">
      <c r="A1898" s="152"/>
      <c r="B1898" s="152"/>
      <c r="C1898" s="152"/>
      <c r="D1898" s="152"/>
      <c r="E1898" s="152"/>
      <c r="F1898" s="62"/>
      <c r="G1898" s="62"/>
      <c r="I1898" s="152"/>
      <c r="K1898" s="152"/>
      <c r="L1898" s="152"/>
      <c r="M1898" s="152"/>
      <c r="N1898" s="152"/>
      <c r="O1898" s="63"/>
      <c r="P1898" s="152"/>
      <c r="Q1898" s="152"/>
      <c r="S1898" s="205"/>
      <c r="T1898" s="205"/>
      <c r="U1898" s="205"/>
      <c r="V1898" s="39"/>
      <c r="W1898" s="39"/>
      <c r="X1898" s="39"/>
      <c r="Y1898" s="39"/>
      <c r="AD1898" s="191"/>
      <c r="AE1898" s="191"/>
      <c r="AF1898" s="260"/>
      <c r="AG1898" s="191"/>
      <c r="AH1898" s="191"/>
      <c r="AI1898" s="260"/>
      <c r="AR1898" s="68"/>
      <c r="AS1898" s="68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5"/>
      <c r="BL1898" s="95"/>
      <c r="BM1898" s="95"/>
      <c r="BN1898" s="95"/>
      <c r="BO1898" s="95"/>
      <c r="BP1898" s="95"/>
      <c r="BQ1898" s="95"/>
      <c r="BR1898" s="95"/>
      <c r="BS1898" s="95"/>
      <c r="BT1898" s="95"/>
      <c r="BU1898" s="95"/>
      <c r="BV1898" s="95"/>
      <c r="BW1898" s="95"/>
      <c r="BX1898" s="95"/>
      <c r="BY1898" s="95"/>
      <c r="BZ1898" s="95"/>
      <c r="CD1898" s="95"/>
      <c r="CE1898" s="95"/>
      <c r="CF1898" s="95"/>
    </row>
    <row r="1899" spans="1:84" s="43" customFormat="1" x14ac:dyDescent="0.25">
      <c r="A1899" s="152"/>
      <c r="B1899" s="152"/>
      <c r="C1899" s="152"/>
      <c r="D1899" s="152"/>
      <c r="E1899" s="152"/>
      <c r="F1899" s="62"/>
      <c r="G1899" s="62"/>
      <c r="I1899" s="152"/>
      <c r="K1899" s="152"/>
      <c r="L1899" s="152"/>
      <c r="M1899" s="152"/>
      <c r="N1899" s="152"/>
      <c r="O1899" s="63"/>
      <c r="P1899" s="152"/>
      <c r="Q1899" s="152"/>
      <c r="S1899" s="205"/>
      <c r="T1899" s="205"/>
      <c r="U1899" s="205"/>
      <c r="V1899" s="39"/>
      <c r="W1899" s="39"/>
      <c r="X1899" s="39"/>
      <c r="Y1899" s="39"/>
      <c r="AD1899" s="191"/>
      <c r="AE1899" s="191"/>
      <c r="AF1899" s="260"/>
      <c r="AG1899" s="191"/>
      <c r="AH1899" s="191"/>
      <c r="AI1899" s="260"/>
      <c r="AR1899" s="68"/>
      <c r="AS1899" s="68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5"/>
      <c r="BL1899" s="95"/>
      <c r="BM1899" s="95"/>
      <c r="BN1899" s="95"/>
      <c r="BO1899" s="95"/>
      <c r="BP1899" s="95"/>
      <c r="BQ1899" s="95"/>
      <c r="BR1899" s="95"/>
      <c r="BS1899" s="95"/>
      <c r="BT1899" s="95"/>
      <c r="BU1899" s="95"/>
      <c r="BV1899" s="95"/>
      <c r="BW1899" s="95"/>
      <c r="BX1899" s="95"/>
      <c r="BY1899" s="95"/>
      <c r="BZ1899" s="95"/>
      <c r="CD1899" s="95"/>
      <c r="CE1899" s="95"/>
      <c r="CF1899" s="95"/>
    </row>
    <row r="1900" spans="1:84" s="43" customFormat="1" x14ac:dyDescent="0.25">
      <c r="A1900" s="152"/>
      <c r="B1900" s="152"/>
      <c r="C1900" s="152"/>
      <c r="D1900" s="152"/>
      <c r="E1900" s="152"/>
      <c r="F1900" s="62"/>
      <c r="G1900" s="62"/>
      <c r="I1900" s="152"/>
      <c r="K1900" s="152"/>
      <c r="L1900" s="152"/>
      <c r="M1900" s="152"/>
      <c r="N1900" s="152"/>
      <c r="O1900" s="63"/>
      <c r="P1900" s="152"/>
      <c r="Q1900" s="152"/>
      <c r="S1900" s="205"/>
      <c r="T1900" s="205"/>
      <c r="U1900" s="205"/>
      <c r="V1900" s="39"/>
      <c r="W1900" s="39"/>
      <c r="X1900" s="39"/>
      <c r="Y1900" s="39"/>
      <c r="AD1900" s="191"/>
      <c r="AE1900" s="191"/>
      <c r="AF1900" s="260"/>
      <c r="AG1900" s="191"/>
      <c r="AH1900" s="191"/>
      <c r="AI1900" s="260"/>
      <c r="AR1900" s="68"/>
      <c r="AS1900" s="68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5"/>
      <c r="BL1900" s="95"/>
      <c r="BM1900" s="95"/>
      <c r="BN1900" s="95"/>
      <c r="BO1900" s="95"/>
      <c r="BP1900" s="95"/>
      <c r="BQ1900" s="95"/>
      <c r="BR1900" s="95"/>
      <c r="BS1900" s="95"/>
      <c r="BT1900" s="95"/>
      <c r="BU1900" s="95"/>
      <c r="BV1900" s="95"/>
      <c r="BW1900" s="95"/>
      <c r="BX1900" s="95"/>
      <c r="BY1900" s="95"/>
      <c r="BZ1900" s="95"/>
      <c r="CD1900" s="95"/>
      <c r="CE1900" s="95"/>
      <c r="CF1900" s="95"/>
    </row>
    <row r="1901" spans="1:84" s="43" customFormat="1" x14ac:dyDescent="0.25">
      <c r="A1901" s="152"/>
      <c r="B1901" s="152"/>
      <c r="C1901" s="152"/>
      <c r="D1901" s="152"/>
      <c r="E1901" s="152"/>
      <c r="F1901" s="62"/>
      <c r="G1901" s="62"/>
      <c r="I1901" s="152"/>
      <c r="K1901" s="152"/>
      <c r="L1901" s="152"/>
      <c r="M1901" s="152"/>
      <c r="N1901" s="152"/>
      <c r="O1901" s="63"/>
      <c r="P1901" s="152"/>
      <c r="Q1901" s="152"/>
      <c r="S1901" s="205"/>
      <c r="T1901" s="205"/>
      <c r="U1901" s="205"/>
      <c r="V1901" s="39"/>
      <c r="W1901" s="39"/>
      <c r="X1901" s="39"/>
      <c r="Y1901" s="39"/>
      <c r="AD1901" s="191"/>
      <c r="AE1901" s="191"/>
      <c r="AF1901" s="260"/>
      <c r="AG1901" s="191"/>
      <c r="AH1901" s="191"/>
      <c r="AI1901" s="260"/>
      <c r="AR1901" s="68"/>
      <c r="AS1901" s="68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5"/>
      <c r="BL1901" s="95"/>
      <c r="BM1901" s="95"/>
      <c r="BN1901" s="95"/>
      <c r="BO1901" s="95"/>
      <c r="BP1901" s="95"/>
      <c r="BQ1901" s="95"/>
      <c r="BR1901" s="95"/>
      <c r="BS1901" s="95"/>
      <c r="BT1901" s="95"/>
      <c r="BU1901" s="95"/>
      <c r="BV1901" s="95"/>
      <c r="BW1901" s="95"/>
      <c r="BX1901" s="95"/>
      <c r="BY1901" s="95"/>
      <c r="BZ1901" s="95"/>
      <c r="CD1901" s="95"/>
      <c r="CE1901" s="95"/>
      <c r="CF1901" s="95"/>
    </row>
    <row r="1902" spans="1:84" s="43" customFormat="1" x14ac:dyDescent="0.25">
      <c r="A1902" s="152"/>
      <c r="B1902" s="152"/>
      <c r="C1902" s="152"/>
      <c r="D1902" s="152"/>
      <c r="E1902" s="152"/>
      <c r="F1902" s="62"/>
      <c r="G1902" s="62"/>
      <c r="I1902" s="152"/>
      <c r="K1902" s="152"/>
      <c r="L1902" s="152"/>
      <c r="M1902" s="152"/>
      <c r="N1902" s="152"/>
      <c r="O1902" s="63"/>
      <c r="P1902" s="152"/>
      <c r="Q1902" s="152"/>
      <c r="S1902" s="205"/>
      <c r="T1902" s="205"/>
      <c r="U1902" s="205"/>
      <c r="V1902" s="39"/>
      <c r="W1902" s="39"/>
      <c r="X1902" s="39"/>
      <c r="Y1902" s="39"/>
      <c r="AD1902" s="191"/>
      <c r="AE1902" s="191"/>
      <c r="AF1902" s="260"/>
      <c r="AG1902" s="191"/>
      <c r="AH1902" s="191"/>
      <c r="AI1902" s="260"/>
      <c r="AR1902" s="68"/>
      <c r="AS1902" s="68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5"/>
      <c r="BL1902" s="95"/>
      <c r="BM1902" s="95"/>
      <c r="BN1902" s="95"/>
      <c r="BO1902" s="95"/>
      <c r="BP1902" s="95"/>
      <c r="BQ1902" s="95"/>
      <c r="BR1902" s="95"/>
      <c r="BS1902" s="95"/>
      <c r="BT1902" s="95"/>
      <c r="BU1902" s="95"/>
      <c r="BV1902" s="95"/>
      <c r="BW1902" s="95"/>
      <c r="BX1902" s="95"/>
      <c r="BY1902" s="95"/>
      <c r="BZ1902" s="95"/>
      <c r="CD1902" s="95"/>
      <c r="CE1902" s="95"/>
      <c r="CF1902" s="95"/>
    </row>
    <row r="1903" spans="1:84" s="43" customFormat="1" x14ac:dyDescent="0.25">
      <c r="A1903" s="152"/>
      <c r="B1903" s="152"/>
      <c r="C1903" s="152"/>
      <c r="D1903" s="152"/>
      <c r="E1903" s="152"/>
      <c r="F1903" s="62"/>
      <c r="G1903" s="62"/>
      <c r="I1903" s="152"/>
      <c r="K1903" s="152"/>
      <c r="L1903" s="152"/>
      <c r="M1903" s="152"/>
      <c r="N1903" s="152"/>
      <c r="O1903" s="63"/>
      <c r="P1903" s="152"/>
      <c r="Q1903" s="152"/>
      <c r="S1903" s="205"/>
      <c r="T1903" s="205"/>
      <c r="U1903" s="205"/>
      <c r="V1903" s="39"/>
      <c r="W1903" s="39"/>
      <c r="X1903" s="39"/>
      <c r="Y1903" s="39"/>
      <c r="AD1903" s="191"/>
      <c r="AE1903" s="191"/>
      <c r="AF1903" s="260"/>
      <c r="AG1903" s="191"/>
      <c r="AH1903" s="191"/>
      <c r="AI1903" s="260"/>
      <c r="AR1903" s="68"/>
      <c r="AS1903" s="68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5"/>
      <c r="BL1903" s="95"/>
      <c r="BM1903" s="95"/>
      <c r="BN1903" s="95"/>
      <c r="BO1903" s="95"/>
      <c r="BP1903" s="95"/>
      <c r="BQ1903" s="95"/>
      <c r="BR1903" s="95"/>
      <c r="BS1903" s="95"/>
      <c r="BT1903" s="95"/>
      <c r="BU1903" s="95"/>
      <c r="BV1903" s="95"/>
      <c r="BW1903" s="95"/>
      <c r="BX1903" s="95"/>
      <c r="BY1903" s="95"/>
      <c r="BZ1903" s="95"/>
      <c r="CD1903" s="95"/>
      <c r="CE1903" s="95"/>
      <c r="CF1903" s="95"/>
    </row>
    <row r="1904" spans="1:84" s="43" customFormat="1" x14ac:dyDescent="0.25">
      <c r="A1904" s="152"/>
      <c r="B1904" s="152"/>
      <c r="C1904" s="152"/>
      <c r="D1904" s="152"/>
      <c r="E1904" s="152"/>
      <c r="F1904" s="62"/>
      <c r="G1904" s="62"/>
      <c r="I1904" s="152"/>
      <c r="K1904" s="152"/>
      <c r="L1904" s="152"/>
      <c r="M1904" s="152"/>
      <c r="N1904" s="152"/>
      <c r="O1904" s="63"/>
      <c r="P1904" s="152"/>
      <c r="Q1904" s="152"/>
      <c r="S1904" s="205"/>
      <c r="T1904" s="205"/>
      <c r="U1904" s="205"/>
      <c r="V1904" s="39"/>
      <c r="W1904" s="39"/>
      <c r="X1904" s="39"/>
      <c r="Y1904" s="39"/>
      <c r="AD1904" s="191"/>
      <c r="AE1904" s="191"/>
      <c r="AF1904" s="260"/>
      <c r="AG1904" s="191"/>
      <c r="AH1904" s="191"/>
      <c r="AI1904" s="260"/>
      <c r="AR1904" s="68"/>
      <c r="AS1904" s="68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5"/>
      <c r="BL1904" s="95"/>
      <c r="BM1904" s="95"/>
      <c r="BN1904" s="95"/>
      <c r="BO1904" s="95"/>
      <c r="BP1904" s="95"/>
      <c r="BQ1904" s="95"/>
      <c r="BR1904" s="95"/>
      <c r="BS1904" s="95"/>
      <c r="BT1904" s="95"/>
      <c r="BU1904" s="95"/>
      <c r="BV1904" s="95"/>
      <c r="BW1904" s="95"/>
      <c r="BX1904" s="95"/>
      <c r="BY1904" s="95"/>
      <c r="BZ1904" s="95"/>
      <c r="CD1904" s="95"/>
      <c r="CE1904" s="95"/>
      <c r="CF1904" s="95"/>
    </row>
    <row r="1905" spans="1:84" s="43" customFormat="1" x14ac:dyDescent="0.25">
      <c r="A1905" s="152"/>
      <c r="B1905" s="152"/>
      <c r="C1905" s="152"/>
      <c r="D1905" s="152"/>
      <c r="E1905" s="152"/>
      <c r="F1905" s="62"/>
      <c r="G1905" s="62"/>
      <c r="I1905" s="152"/>
      <c r="K1905" s="152"/>
      <c r="L1905" s="152"/>
      <c r="M1905" s="152"/>
      <c r="N1905" s="152"/>
      <c r="O1905" s="63"/>
      <c r="P1905" s="152"/>
      <c r="Q1905" s="152"/>
      <c r="S1905" s="205"/>
      <c r="T1905" s="205"/>
      <c r="U1905" s="205"/>
      <c r="V1905" s="39"/>
      <c r="W1905" s="39"/>
      <c r="X1905" s="39"/>
      <c r="Y1905" s="39"/>
      <c r="AD1905" s="191"/>
      <c r="AE1905" s="191"/>
      <c r="AF1905" s="260"/>
      <c r="AG1905" s="191"/>
      <c r="AH1905" s="191"/>
      <c r="AI1905" s="260"/>
      <c r="AR1905" s="68"/>
      <c r="AS1905" s="68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5"/>
      <c r="BL1905" s="95"/>
      <c r="BM1905" s="95"/>
      <c r="BN1905" s="95"/>
      <c r="BO1905" s="95"/>
      <c r="BP1905" s="95"/>
      <c r="BQ1905" s="95"/>
      <c r="BR1905" s="95"/>
      <c r="BS1905" s="95"/>
      <c r="BT1905" s="95"/>
      <c r="BU1905" s="95"/>
      <c r="BV1905" s="95"/>
      <c r="BW1905" s="95"/>
      <c r="BX1905" s="95"/>
      <c r="BY1905" s="95"/>
      <c r="BZ1905" s="95"/>
      <c r="CD1905" s="95"/>
      <c r="CE1905" s="95"/>
      <c r="CF1905" s="95"/>
    </row>
    <row r="1906" spans="1:84" s="43" customFormat="1" x14ac:dyDescent="0.25">
      <c r="A1906" s="152"/>
      <c r="B1906" s="152"/>
      <c r="C1906" s="152"/>
      <c r="D1906" s="152"/>
      <c r="E1906" s="152"/>
      <c r="F1906" s="62"/>
      <c r="G1906" s="62"/>
      <c r="I1906" s="152"/>
      <c r="K1906" s="152"/>
      <c r="L1906" s="152"/>
      <c r="M1906" s="152"/>
      <c r="N1906" s="152"/>
      <c r="O1906" s="63"/>
      <c r="P1906" s="152"/>
      <c r="Q1906" s="152"/>
      <c r="S1906" s="205"/>
      <c r="T1906" s="205"/>
      <c r="U1906" s="205"/>
      <c r="V1906" s="39"/>
      <c r="W1906" s="39"/>
      <c r="X1906" s="39"/>
      <c r="Y1906" s="39"/>
      <c r="AD1906" s="191"/>
      <c r="AE1906" s="191"/>
      <c r="AF1906" s="260"/>
      <c r="AG1906" s="191"/>
      <c r="AH1906" s="191"/>
      <c r="AI1906" s="260"/>
      <c r="AR1906" s="68"/>
      <c r="AS1906" s="68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5"/>
      <c r="BL1906" s="95"/>
      <c r="BM1906" s="95"/>
      <c r="BN1906" s="95"/>
      <c r="BO1906" s="95"/>
      <c r="BP1906" s="95"/>
      <c r="BQ1906" s="95"/>
      <c r="BR1906" s="95"/>
      <c r="BS1906" s="95"/>
      <c r="BT1906" s="95"/>
      <c r="BU1906" s="95"/>
      <c r="BV1906" s="95"/>
      <c r="BW1906" s="95"/>
      <c r="BX1906" s="95"/>
      <c r="BY1906" s="95"/>
      <c r="BZ1906" s="95"/>
      <c r="CD1906" s="95"/>
      <c r="CE1906" s="95"/>
      <c r="CF1906" s="95"/>
    </row>
    <row r="1907" spans="1:84" s="43" customFormat="1" x14ac:dyDescent="0.25">
      <c r="A1907" s="152"/>
      <c r="B1907" s="152"/>
      <c r="C1907" s="152"/>
      <c r="D1907" s="152"/>
      <c r="E1907" s="152"/>
      <c r="F1907" s="62"/>
      <c r="G1907" s="62"/>
      <c r="I1907" s="152"/>
      <c r="K1907" s="152"/>
      <c r="L1907" s="152"/>
      <c r="M1907" s="152"/>
      <c r="N1907" s="152"/>
      <c r="O1907" s="63"/>
      <c r="P1907" s="152"/>
      <c r="Q1907" s="152"/>
      <c r="S1907" s="205"/>
      <c r="T1907" s="205"/>
      <c r="U1907" s="205"/>
      <c r="V1907" s="39"/>
      <c r="W1907" s="39"/>
      <c r="X1907" s="39"/>
      <c r="Y1907" s="39"/>
      <c r="AD1907" s="191"/>
      <c r="AE1907" s="191"/>
      <c r="AF1907" s="260"/>
      <c r="AG1907" s="191"/>
      <c r="AH1907" s="191"/>
      <c r="AI1907" s="260"/>
      <c r="AR1907" s="68"/>
      <c r="AS1907" s="68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5"/>
      <c r="BL1907" s="95"/>
      <c r="BM1907" s="95"/>
      <c r="BN1907" s="95"/>
      <c r="BO1907" s="95"/>
      <c r="BP1907" s="95"/>
      <c r="BQ1907" s="95"/>
      <c r="BR1907" s="95"/>
      <c r="BS1907" s="95"/>
      <c r="BT1907" s="95"/>
      <c r="BU1907" s="95"/>
      <c r="BV1907" s="95"/>
      <c r="BW1907" s="95"/>
      <c r="BX1907" s="95"/>
      <c r="BY1907" s="95"/>
      <c r="BZ1907" s="95"/>
      <c r="CD1907" s="95"/>
      <c r="CE1907" s="95"/>
      <c r="CF1907" s="95"/>
    </row>
    <row r="1908" spans="1:84" s="43" customFormat="1" x14ac:dyDescent="0.25">
      <c r="A1908" s="152"/>
      <c r="B1908" s="152"/>
      <c r="C1908" s="152"/>
      <c r="D1908" s="152"/>
      <c r="E1908" s="152"/>
      <c r="F1908" s="62"/>
      <c r="G1908" s="62"/>
      <c r="I1908" s="152"/>
      <c r="K1908" s="152"/>
      <c r="L1908" s="152"/>
      <c r="M1908" s="152"/>
      <c r="N1908" s="152"/>
      <c r="O1908" s="63"/>
      <c r="P1908" s="152"/>
      <c r="Q1908" s="152"/>
      <c r="S1908" s="205"/>
      <c r="T1908" s="205"/>
      <c r="U1908" s="205"/>
      <c r="V1908" s="39"/>
      <c r="W1908" s="39"/>
      <c r="X1908" s="39"/>
      <c r="Y1908" s="39"/>
      <c r="AD1908" s="191"/>
      <c r="AE1908" s="191"/>
      <c r="AF1908" s="260"/>
      <c r="AG1908" s="191"/>
      <c r="AH1908" s="191"/>
      <c r="AI1908" s="260"/>
      <c r="AR1908" s="68"/>
      <c r="AS1908" s="68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5"/>
      <c r="BL1908" s="95"/>
      <c r="BM1908" s="95"/>
      <c r="BN1908" s="95"/>
      <c r="BO1908" s="95"/>
      <c r="BP1908" s="95"/>
      <c r="BQ1908" s="95"/>
      <c r="BR1908" s="95"/>
      <c r="BS1908" s="95"/>
      <c r="BT1908" s="95"/>
      <c r="BU1908" s="95"/>
      <c r="BV1908" s="95"/>
      <c r="BW1908" s="95"/>
      <c r="BX1908" s="95"/>
      <c r="BY1908" s="95"/>
      <c r="BZ1908" s="95"/>
      <c r="CD1908" s="95"/>
      <c r="CE1908" s="95"/>
      <c r="CF1908" s="95"/>
    </row>
    <row r="1909" spans="1:84" s="43" customFormat="1" x14ac:dyDescent="0.25">
      <c r="A1909" s="152"/>
      <c r="B1909" s="152"/>
      <c r="C1909" s="152"/>
      <c r="D1909" s="152"/>
      <c r="E1909" s="152"/>
      <c r="F1909" s="62"/>
      <c r="G1909" s="62"/>
      <c r="I1909" s="152"/>
      <c r="K1909" s="152"/>
      <c r="L1909" s="152"/>
      <c r="M1909" s="152"/>
      <c r="N1909" s="152"/>
      <c r="O1909" s="63"/>
      <c r="P1909" s="152"/>
      <c r="Q1909" s="152"/>
      <c r="S1909" s="205"/>
      <c r="T1909" s="205"/>
      <c r="U1909" s="205"/>
      <c r="V1909" s="39"/>
      <c r="W1909" s="39"/>
      <c r="X1909" s="39"/>
      <c r="Y1909" s="39"/>
      <c r="AD1909" s="191"/>
      <c r="AE1909" s="191"/>
      <c r="AF1909" s="260"/>
      <c r="AG1909" s="191"/>
      <c r="AH1909" s="191"/>
      <c r="AI1909" s="260"/>
      <c r="AR1909" s="68"/>
      <c r="AS1909" s="68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5"/>
      <c r="BL1909" s="95"/>
      <c r="BM1909" s="95"/>
      <c r="BN1909" s="95"/>
      <c r="BO1909" s="95"/>
      <c r="BP1909" s="95"/>
      <c r="BQ1909" s="95"/>
      <c r="BR1909" s="95"/>
      <c r="BS1909" s="95"/>
      <c r="BT1909" s="95"/>
      <c r="BU1909" s="95"/>
      <c r="BV1909" s="95"/>
      <c r="BW1909" s="95"/>
      <c r="BX1909" s="95"/>
      <c r="BY1909" s="95"/>
      <c r="BZ1909" s="95"/>
      <c r="CD1909" s="95"/>
      <c r="CE1909" s="95"/>
      <c r="CF1909" s="95"/>
    </row>
    <row r="1910" spans="1:84" s="43" customFormat="1" x14ac:dyDescent="0.25">
      <c r="A1910" s="152"/>
      <c r="B1910" s="152"/>
      <c r="C1910" s="152"/>
      <c r="D1910" s="152"/>
      <c r="E1910" s="152"/>
      <c r="F1910" s="62"/>
      <c r="G1910" s="62"/>
      <c r="I1910" s="152"/>
      <c r="K1910" s="152"/>
      <c r="L1910" s="152"/>
      <c r="M1910" s="152"/>
      <c r="N1910" s="152"/>
      <c r="O1910" s="63"/>
      <c r="P1910" s="152"/>
      <c r="Q1910" s="152"/>
      <c r="S1910" s="205"/>
      <c r="T1910" s="205"/>
      <c r="U1910" s="205"/>
      <c r="V1910" s="39"/>
      <c r="W1910" s="39"/>
      <c r="X1910" s="39"/>
      <c r="Y1910" s="39"/>
      <c r="AD1910" s="191"/>
      <c r="AE1910" s="191"/>
      <c r="AF1910" s="260"/>
      <c r="AG1910" s="191"/>
      <c r="AH1910" s="191"/>
      <c r="AI1910" s="260"/>
      <c r="AR1910" s="68"/>
      <c r="AS1910" s="68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5"/>
      <c r="BL1910" s="95"/>
      <c r="BM1910" s="95"/>
      <c r="BN1910" s="95"/>
      <c r="BO1910" s="95"/>
      <c r="BP1910" s="95"/>
      <c r="BQ1910" s="95"/>
      <c r="BR1910" s="95"/>
      <c r="BS1910" s="95"/>
      <c r="BT1910" s="95"/>
      <c r="BU1910" s="95"/>
      <c r="BV1910" s="95"/>
      <c r="BW1910" s="95"/>
      <c r="BX1910" s="95"/>
      <c r="BY1910" s="95"/>
      <c r="BZ1910" s="95"/>
      <c r="CD1910" s="95"/>
      <c r="CE1910" s="95"/>
      <c r="CF1910" s="95"/>
    </row>
    <row r="1911" spans="1:84" s="43" customFormat="1" x14ac:dyDescent="0.25">
      <c r="A1911" s="152"/>
      <c r="B1911" s="152"/>
      <c r="C1911" s="152"/>
      <c r="D1911" s="152"/>
      <c r="E1911" s="152"/>
      <c r="F1911" s="62"/>
      <c r="G1911" s="62"/>
      <c r="I1911" s="152"/>
      <c r="K1911" s="152"/>
      <c r="L1911" s="152"/>
      <c r="M1911" s="152"/>
      <c r="N1911" s="152"/>
      <c r="O1911" s="63"/>
      <c r="P1911" s="152"/>
      <c r="Q1911" s="152"/>
      <c r="S1911" s="205"/>
      <c r="T1911" s="205"/>
      <c r="U1911" s="205"/>
      <c r="V1911" s="39"/>
      <c r="W1911" s="39"/>
      <c r="X1911" s="39"/>
      <c r="Y1911" s="39"/>
      <c r="AD1911" s="191"/>
      <c r="AE1911" s="191"/>
      <c r="AF1911" s="260"/>
      <c r="AG1911" s="191"/>
      <c r="AH1911" s="191"/>
      <c r="AI1911" s="260"/>
      <c r="AR1911" s="68"/>
      <c r="AS1911" s="68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5"/>
      <c r="BL1911" s="95"/>
      <c r="BM1911" s="95"/>
      <c r="BN1911" s="95"/>
      <c r="BO1911" s="95"/>
      <c r="BP1911" s="95"/>
      <c r="BQ1911" s="95"/>
      <c r="BR1911" s="95"/>
      <c r="BS1911" s="95"/>
      <c r="BT1911" s="95"/>
      <c r="BU1911" s="95"/>
      <c r="BV1911" s="95"/>
      <c r="BW1911" s="95"/>
      <c r="BX1911" s="95"/>
      <c r="BY1911" s="95"/>
      <c r="BZ1911" s="95"/>
      <c r="CD1911" s="95"/>
      <c r="CE1911" s="95"/>
      <c r="CF1911" s="95"/>
    </row>
    <row r="1912" spans="1:84" s="43" customFormat="1" x14ac:dyDescent="0.25">
      <c r="A1912" s="152"/>
      <c r="B1912" s="152"/>
      <c r="C1912" s="152"/>
      <c r="D1912" s="152"/>
      <c r="E1912" s="152"/>
      <c r="F1912" s="62"/>
      <c r="G1912" s="62"/>
      <c r="I1912" s="152"/>
      <c r="K1912" s="152"/>
      <c r="L1912" s="152"/>
      <c r="M1912" s="152"/>
      <c r="N1912" s="152"/>
      <c r="O1912" s="63"/>
      <c r="P1912" s="152"/>
      <c r="Q1912" s="152"/>
      <c r="S1912" s="205"/>
      <c r="T1912" s="205"/>
      <c r="U1912" s="205"/>
      <c r="V1912" s="39"/>
      <c r="W1912" s="39"/>
      <c r="X1912" s="39"/>
      <c r="Y1912" s="39"/>
      <c r="AD1912" s="191"/>
      <c r="AE1912" s="191"/>
      <c r="AF1912" s="260"/>
      <c r="AG1912" s="191"/>
      <c r="AH1912" s="191"/>
      <c r="AI1912" s="260"/>
      <c r="AR1912" s="68"/>
      <c r="AS1912" s="68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5"/>
      <c r="BL1912" s="95"/>
      <c r="BM1912" s="95"/>
      <c r="BN1912" s="95"/>
      <c r="BO1912" s="95"/>
      <c r="BP1912" s="95"/>
      <c r="BQ1912" s="95"/>
      <c r="BR1912" s="95"/>
      <c r="BS1912" s="95"/>
      <c r="BT1912" s="95"/>
      <c r="BU1912" s="95"/>
      <c r="BV1912" s="95"/>
      <c r="BW1912" s="95"/>
      <c r="BX1912" s="95"/>
      <c r="BY1912" s="95"/>
      <c r="BZ1912" s="95"/>
      <c r="CD1912" s="95"/>
      <c r="CE1912" s="95"/>
      <c r="CF1912" s="95"/>
    </row>
    <row r="1913" spans="1:84" s="43" customFormat="1" x14ac:dyDescent="0.25">
      <c r="A1913" s="152"/>
      <c r="B1913" s="152"/>
      <c r="C1913" s="152"/>
      <c r="D1913" s="152"/>
      <c r="E1913" s="152"/>
      <c r="F1913" s="62"/>
      <c r="G1913" s="62"/>
      <c r="I1913" s="152"/>
      <c r="K1913" s="152"/>
      <c r="L1913" s="152"/>
      <c r="M1913" s="152"/>
      <c r="N1913" s="152"/>
      <c r="O1913" s="63"/>
      <c r="P1913" s="152"/>
      <c r="Q1913" s="152"/>
      <c r="S1913" s="205"/>
      <c r="T1913" s="205"/>
      <c r="U1913" s="205"/>
      <c r="V1913" s="39"/>
      <c r="W1913" s="39"/>
      <c r="X1913" s="39"/>
      <c r="Y1913" s="39"/>
      <c r="AD1913" s="191"/>
      <c r="AE1913" s="191"/>
      <c r="AF1913" s="260"/>
      <c r="AG1913" s="191"/>
      <c r="AH1913" s="191"/>
      <c r="AI1913" s="260"/>
      <c r="AR1913" s="68"/>
      <c r="AS1913" s="68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5"/>
      <c r="BL1913" s="95"/>
      <c r="BM1913" s="95"/>
      <c r="BN1913" s="95"/>
      <c r="BO1913" s="95"/>
      <c r="BP1913" s="95"/>
      <c r="BQ1913" s="95"/>
      <c r="BR1913" s="95"/>
      <c r="BS1913" s="95"/>
      <c r="BT1913" s="95"/>
      <c r="BU1913" s="95"/>
      <c r="BV1913" s="95"/>
      <c r="BW1913" s="95"/>
      <c r="BX1913" s="95"/>
      <c r="BY1913" s="95"/>
      <c r="BZ1913" s="95"/>
      <c r="CD1913" s="95"/>
      <c r="CE1913" s="95"/>
      <c r="CF1913" s="95"/>
    </row>
    <row r="1914" spans="1:84" s="43" customFormat="1" x14ac:dyDescent="0.25">
      <c r="A1914" s="152"/>
      <c r="B1914" s="152"/>
      <c r="C1914" s="152"/>
      <c r="D1914" s="152"/>
      <c r="E1914" s="152"/>
      <c r="F1914" s="62"/>
      <c r="G1914" s="62"/>
      <c r="I1914" s="152"/>
      <c r="K1914" s="152"/>
      <c r="L1914" s="152"/>
      <c r="M1914" s="152"/>
      <c r="N1914" s="152"/>
      <c r="O1914" s="63"/>
      <c r="P1914" s="152"/>
      <c r="Q1914" s="152"/>
      <c r="S1914" s="205"/>
      <c r="T1914" s="205"/>
      <c r="U1914" s="205"/>
      <c r="V1914" s="39"/>
      <c r="W1914" s="39"/>
      <c r="X1914" s="39"/>
      <c r="Y1914" s="39"/>
      <c r="AD1914" s="191"/>
      <c r="AE1914" s="191"/>
      <c r="AF1914" s="260"/>
      <c r="AG1914" s="191"/>
      <c r="AH1914" s="191"/>
      <c r="AI1914" s="260"/>
      <c r="AR1914" s="68"/>
      <c r="AS1914" s="68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5"/>
      <c r="BL1914" s="95"/>
      <c r="BM1914" s="95"/>
      <c r="BN1914" s="95"/>
      <c r="BO1914" s="95"/>
      <c r="BP1914" s="95"/>
      <c r="BQ1914" s="95"/>
      <c r="BR1914" s="95"/>
      <c r="BS1914" s="95"/>
      <c r="BT1914" s="95"/>
      <c r="BU1914" s="95"/>
      <c r="BV1914" s="95"/>
      <c r="BW1914" s="95"/>
      <c r="BX1914" s="95"/>
      <c r="BY1914" s="95"/>
      <c r="BZ1914" s="95"/>
      <c r="CD1914" s="95"/>
      <c r="CE1914" s="95"/>
      <c r="CF1914" s="95"/>
    </row>
    <row r="1915" spans="1:84" s="43" customFormat="1" x14ac:dyDescent="0.25">
      <c r="A1915" s="152"/>
      <c r="B1915" s="152"/>
      <c r="C1915" s="152"/>
      <c r="D1915" s="152"/>
      <c r="E1915" s="152"/>
      <c r="F1915" s="62"/>
      <c r="G1915" s="62"/>
      <c r="I1915" s="152"/>
      <c r="K1915" s="152"/>
      <c r="L1915" s="152"/>
      <c r="M1915" s="152"/>
      <c r="N1915" s="152"/>
      <c r="O1915" s="63"/>
      <c r="P1915" s="152"/>
      <c r="Q1915" s="152"/>
      <c r="S1915" s="205"/>
      <c r="T1915" s="205"/>
      <c r="U1915" s="205"/>
      <c r="V1915" s="39"/>
      <c r="W1915" s="39"/>
      <c r="X1915" s="39"/>
      <c r="Y1915" s="39"/>
      <c r="AD1915" s="191"/>
      <c r="AE1915" s="191"/>
      <c r="AF1915" s="260"/>
      <c r="AG1915" s="191"/>
      <c r="AH1915" s="191"/>
      <c r="AI1915" s="260"/>
      <c r="AR1915" s="68"/>
      <c r="AS1915" s="68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5"/>
      <c r="BL1915" s="95"/>
      <c r="BM1915" s="95"/>
      <c r="BN1915" s="95"/>
      <c r="BO1915" s="95"/>
      <c r="BP1915" s="95"/>
      <c r="BQ1915" s="95"/>
      <c r="BR1915" s="95"/>
      <c r="BS1915" s="95"/>
      <c r="BT1915" s="95"/>
      <c r="BU1915" s="95"/>
      <c r="BV1915" s="95"/>
      <c r="BW1915" s="95"/>
      <c r="BX1915" s="95"/>
      <c r="BY1915" s="95"/>
      <c r="BZ1915" s="95"/>
      <c r="CD1915" s="95"/>
      <c r="CE1915" s="95"/>
      <c r="CF1915" s="95"/>
    </row>
    <row r="1916" spans="1:84" s="43" customFormat="1" x14ac:dyDescent="0.25">
      <c r="A1916" s="152"/>
      <c r="B1916" s="152"/>
      <c r="C1916" s="152"/>
      <c r="D1916" s="152"/>
      <c r="E1916" s="152"/>
      <c r="F1916" s="62"/>
      <c r="G1916" s="62"/>
      <c r="I1916" s="152"/>
      <c r="K1916" s="152"/>
      <c r="L1916" s="152"/>
      <c r="M1916" s="152"/>
      <c r="N1916" s="152"/>
      <c r="O1916" s="63"/>
      <c r="P1916" s="152"/>
      <c r="Q1916" s="152"/>
      <c r="S1916" s="205"/>
      <c r="T1916" s="205"/>
      <c r="U1916" s="205"/>
      <c r="V1916" s="39"/>
      <c r="W1916" s="39"/>
      <c r="X1916" s="39"/>
      <c r="Y1916" s="39"/>
      <c r="AD1916" s="191"/>
      <c r="AE1916" s="191"/>
      <c r="AF1916" s="260"/>
      <c r="AG1916" s="191"/>
      <c r="AH1916" s="191"/>
      <c r="AI1916" s="260"/>
      <c r="AR1916" s="68"/>
      <c r="AS1916" s="68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5"/>
      <c r="BL1916" s="95"/>
      <c r="BM1916" s="95"/>
      <c r="BN1916" s="95"/>
      <c r="BO1916" s="95"/>
      <c r="BP1916" s="95"/>
      <c r="BQ1916" s="95"/>
      <c r="BR1916" s="95"/>
      <c r="BS1916" s="95"/>
      <c r="BT1916" s="95"/>
      <c r="BU1916" s="95"/>
      <c r="BV1916" s="95"/>
      <c r="BW1916" s="95"/>
      <c r="BX1916" s="95"/>
      <c r="BY1916" s="95"/>
      <c r="BZ1916" s="95"/>
      <c r="CD1916" s="95"/>
      <c r="CE1916" s="95"/>
      <c r="CF1916" s="95"/>
    </row>
    <row r="1917" spans="1:84" s="43" customFormat="1" x14ac:dyDescent="0.25">
      <c r="A1917" s="152"/>
      <c r="B1917" s="152"/>
      <c r="C1917" s="152"/>
      <c r="D1917" s="152"/>
      <c r="E1917" s="152"/>
      <c r="F1917" s="62"/>
      <c r="G1917" s="62"/>
      <c r="I1917" s="152"/>
      <c r="K1917" s="152"/>
      <c r="L1917" s="152"/>
      <c r="M1917" s="152"/>
      <c r="N1917" s="152"/>
      <c r="O1917" s="63"/>
      <c r="P1917" s="152"/>
      <c r="Q1917" s="152"/>
      <c r="S1917" s="205"/>
      <c r="T1917" s="205"/>
      <c r="U1917" s="205"/>
      <c r="V1917" s="39"/>
      <c r="W1917" s="39"/>
      <c r="X1917" s="39"/>
      <c r="Y1917" s="39"/>
      <c r="AD1917" s="191"/>
      <c r="AE1917" s="191"/>
      <c r="AF1917" s="260"/>
      <c r="AG1917" s="191"/>
      <c r="AH1917" s="191"/>
      <c r="AI1917" s="260"/>
      <c r="AR1917" s="68"/>
      <c r="AS1917" s="68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5"/>
      <c r="BL1917" s="95"/>
      <c r="BM1917" s="95"/>
      <c r="BN1917" s="95"/>
      <c r="BO1917" s="95"/>
      <c r="BP1917" s="95"/>
      <c r="BQ1917" s="95"/>
      <c r="BR1917" s="95"/>
      <c r="BS1917" s="95"/>
      <c r="BT1917" s="95"/>
      <c r="BU1917" s="95"/>
      <c r="BV1917" s="95"/>
      <c r="BW1917" s="95"/>
      <c r="BX1917" s="95"/>
      <c r="BY1917" s="95"/>
      <c r="BZ1917" s="95"/>
      <c r="CD1917" s="95"/>
      <c r="CE1917" s="95"/>
      <c r="CF1917" s="95"/>
    </row>
    <row r="1918" spans="1:84" s="43" customFormat="1" x14ac:dyDescent="0.25">
      <c r="A1918" s="152"/>
      <c r="B1918" s="152"/>
      <c r="C1918" s="152"/>
      <c r="D1918" s="152"/>
      <c r="E1918" s="152"/>
      <c r="F1918" s="62"/>
      <c r="G1918" s="62"/>
      <c r="I1918" s="152"/>
      <c r="K1918" s="152"/>
      <c r="L1918" s="152"/>
      <c r="M1918" s="152"/>
      <c r="N1918" s="152"/>
      <c r="O1918" s="63"/>
      <c r="P1918" s="152"/>
      <c r="Q1918" s="152"/>
      <c r="S1918" s="205"/>
      <c r="T1918" s="205"/>
      <c r="U1918" s="205"/>
      <c r="V1918" s="39"/>
      <c r="W1918" s="39"/>
      <c r="X1918" s="39"/>
      <c r="Y1918" s="39"/>
      <c r="AD1918" s="191"/>
      <c r="AE1918" s="191"/>
      <c r="AF1918" s="260"/>
      <c r="AG1918" s="191"/>
      <c r="AH1918" s="191"/>
      <c r="AI1918" s="260"/>
      <c r="AR1918" s="68"/>
      <c r="AS1918" s="68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5"/>
      <c r="BL1918" s="95"/>
      <c r="BM1918" s="95"/>
      <c r="BN1918" s="95"/>
      <c r="BO1918" s="95"/>
      <c r="BP1918" s="95"/>
      <c r="BQ1918" s="95"/>
      <c r="BR1918" s="95"/>
      <c r="BS1918" s="95"/>
      <c r="BT1918" s="95"/>
      <c r="BU1918" s="95"/>
      <c r="BV1918" s="95"/>
      <c r="BW1918" s="95"/>
      <c r="BX1918" s="95"/>
      <c r="BY1918" s="95"/>
      <c r="BZ1918" s="95"/>
      <c r="CD1918" s="95"/>
      <c r="CE1918" s="95"/>
      <c r="CF1918" s="95"/>
    </row>
    <row r="1919" spans="1:84" s="43" customFormat="1" x14ac:dyDescent="0.25">
      <c r="A1919" s="152"/>
      <c r="B1919" s="152"/>
      <c r="C1919" s="152"/>
      <c r="D1919" s="152"/>
      <c r="E1919" s="152"/>
      <c r="F1919" s="62"/>
      <c r="G1919" s="62"/>
      <c r="I1919" s="152"/>
      <c r="K1919" s="152"/>
      <c r="L1919" s="152"/>
      <c r="M1919" s="152"/>
      <c r="N1919" s="152"/>
      <c r="O1919" s="63"/>
      <c r="P1919" s="152"/>
      <c r="Q1919" s="152"/>
      <c r="S1919" s="205"/>
      <c r="T1919" s="205"/>
      <c r="U1919" s="205"/>
      <c r="V1919" s="39"/>
      <c r="W1919" s="39"/>
      <c r="X1919" s="39"/>
      <c r="Y1919" s="39"/>
      <c r="AD1919" s="191"/>
      <c r="AE1919" s="191"/>
      <c r="AF1919" s="260"/>
      <c r="AG1919" s="191"/>
      <c r="AH1919" s="191"/>
      <c r="AI1919" s="260"/>
      <c r="AR1919" s="68"/>
      <c r="AS1919" s="68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5"/>
      <c r="BL1919" s="95"/>
      <c r="BM1919" s="95"/>
      <c r="BN1919" s="95"/>
      <c r="BO1919" s="95"/>
      <c r="BP1919" s="95"/>
      <c r="BQ1919" s="95"/>
      <c r="BR1919" s="95"/>
      <c r="BS1919" s="95"/>
      <c r="BT1919" s="95"/>
      <c r="BU1919" s="95"/>
      <c r="BV1919" s="95"/>
      <c r="BW1919" s="95"/>
      <c r="BX1919" s="95"/>
      <c r="BY1919" s="95"/>
      <c r="BZ1919" s="95"/>
      <c r="CD1919" s="95"/>
      <c r="CE1919" s="95"/>
      <c r="CF1919" s="95"/>
    </row>
    <row r="1920" spans="1:84" s="43" customFormat="1" x14ac:dyDescent="0.25">
      <c r="A1920" s="152"/>
      <c r="B1920" s="152"/>
      <c r="C1920" s="152"/>
      <c r="D1920" s="152"/>
      <c r="E1920" s="152"/>
      <c r="F1920" s="62"/>
      <c r="G1920" s="62"/>
      <c r="I1920" s="152"/>
      <c r="K1920" s="152"/>
      <c r="L1920" s="152"/>
      <c r="M1920" s="152"/>
      <c r="N1920" s="152"/>
      <c r="O1920" s="63"/>
      <c r="P1920" s="152"/>
      <c r="Q1920" s="152"/>
      <c r="S1920" s="205"/>
      <c r="T1920" s="205"/>
      <c r="U1920" s="205"/>
      <c r="V1920" s="39"/>
      <c r="W1920" s="39"/>
      <c r="X1920" s="39"/>
      <c r="Y1920" s="39"/>
      <c r="AD1920" s="191"/>
      <c r="AE1920" s="191"/>
      <c r="AF1920" s="260"/>
      <c r="AG1920" s="191"/>
      <c r="AH1920" s="191"/>
      <c r="AI1920" s="260"/>
      <c r="AR1920" s="68"/>
      <c r="AS1920" s="68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5"/>
      <c r="BL1920" s="95"/>
      <c r="BM1920" s="95"/>
      <c r="BN1920" s="95"/>
      <c r="BO1920" s="95"/>
      <c r="BP1920" s="95"/>
      <c r="BQ1920" s="95"/>
      <c r="BR1920" s="95"/>
      <c r="BS1920" s="95"/>
      <c r="BT1920" s="95"/>
      <c r="BU1920" s="95"/>
      <c r="BV1920" s="95"/>
      <c r="BW1920" s="95"/>
      <c r="BX1920" s="95"/>
      <c r="BY1920" s="95"/>
      <c r="BZ1920" s="95"/>
      <c r="CD1920" s="95"/>
      <c r="CE1920" s="95"/>
      <c r="CF1920" s="95"/>
    </row>
    <row r="1921" spans="1:84" s="43" customFormat="1" x14ac:dyDescent="0.25">
      <c r="A1921" s="152"/>
      <c r="B1921" s="152"/>
      <c r="C1921" s="152"/>
      <c r="D1921" s="152"/>
      <c r="E1921" s="152"/>
      <c r="F1921" s="62"/>
      <c r="G1921" s="62"/>
      <c r="I1921" s="152"/>
      <c r="K1921" s="152"/>
      <c r="L1921" s="152"/>
      <c r="M1921" s="152"/>
      <c r="N1921" s="152"/>
      <c r="O1921" s="63"/>
      <c r="P1921" s="152"/>
      <c r="Q1921" s="152"/>
      <c r="S1921" s="205"/>
      <c r="T1921" s="205"/>
      <c r="U1921" s="205"/>
      <c r="V1921" s="39"/>
      <c r="W1921" s="39"/>
      <c r="X1921" s="39"/>
      <c r="Y1921" s="39"/>
      <c r="AD1921" s="191"/>
      <c r="AE1921" s="191"/>
      <c r="AF1921" s="260"/>
      <c r="AG1921" s="191"/>
      <c r="AH1921" s="191"/>
      <c r="AI1921" s="260"/>
      <c r="AR1921" s="68"/>
      <c r="AS1921" s="68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5"/>
      <c r="BL1921" s="95"/>
      <c r="BM1921" s="95"/>
      <c r="BN1921" s="95"/>
      <c r="BO1921" s="95"/>
      <c r="BP1921" s="95"/>
      <c r="BQ1921" s="95"/>
      <c r="BR1921" s="95"/>
      <c r="BS1921" s="95"/>
      <c r="BT1921" s="95"/>
      <c r="BU1921" s="95"/>
      <c r="BV1921" s="95"/>
      <c r="BW1921" s="95"/>
      <c r="BX1921" s="95"/>
      <c r="BY1921" s="95"/>
      <c r="BZ1921" s="95"/>
      <c r="CD1921" s="95"/>
      <c r="CE1921" s="95"/>
      <c r="CF1921" s="95"/>
    </row>
    <row r="1922" spans="1:84" s="43" customFormat="1" x14ac:dyDescent="0.25">
      <c r="A1922" s="152"/>
      <c r="B1922" s="152"/>
      <c r="C1922" s="152"/>
      <c r="D1922" s="152"/>
      <c r="E1922" s="152"/>
      <c r="F1922" s="62"/>
      <c r="G1922" s="62"/>
      <c r="I1922" s="152"/>
      <c r="K1922" s="152"/>
      <c r="L1922" s="152"/>
      <c r="M1922" s="152"/>
      <c r="N1922" s="152"/>
      <c r="O1922" s="63"/>
      <c r="P1922" s="152"/>
      <c r="Q1922" s="152"/>
      <c r="S1922" s="205"/>
      <c r="T1922" s="205"/>
      <c r="U1922" s="205"/>
      <c r="V1922" s="39"/>
      <c r="W1922" s="39"/>
      <c r="X1922" s="39"/>
      <c r="Y1922" s="39"/>
      <c r="AD1922" s="191"/>
      <c r="AE1922" s="191"/>
      <c r="AF1922" s="260"/>
      <c r="AG1922" s="191"/>
      <c r="AH1922" s="191"/>
      <c r="AI1922" s="260"/>
      <c r="AR1922" s="68"/>
      <c r="AS1922" s="68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5"/>
      <c r="BL1922" s="95"/>
      <c r="BM1922" s="95"/>
      <c r="BN1922" s="95"/>
      <c r="BO1922" s="95"/>
      <c r="BP1922" s="95"/>
      <c r="BQ1922" s="95"/>
      <c r="BR1922" s="95"/>
      <c r="BS1922" s="95"/>
      <c r="BT1922" s="95"/>
      <c r="BU1922" s="95"/>
      <c r="BV1922" s="95"/>
      <c r="BW1922" s="95"/>
      <c r="BX1922" s="95"/>
      <c r="BY1922" s="95"/>
      <c r="BZ1922" s="95"/>
      <c r="CD1922" s="95"/>
      <c r="CE1922" s="95"/>
      <c r="CF1922" s="95"/>
    </row>
    <row r="1923" spans="1:84" s="43" customFormat="1" x14ac:dyDescent="0.25">
      <c r="A1923" s="152"/>
      <c r="B1923" s="152"/>
      <c r="C1923" s="152"/>
      <c r="D1923" s="152"/>
      <c r="E1923" s="152"/>
      <c r="F1923" s="62"/>
      <c r="G1923" s="62"/>
      <c r="I1923" s="152"/>
      <c r="K1923" s="152"/>
      <c r="L1923" s="152"/>
      <c r="M1923" s="152"/>
      <c r="N1923" s="152"/>
      <c r="O1923" s="63"/>
      <c r="P1923" s="152"/>
      <c r="Q1923" s="152"/>
      <c r="S1923" s="205"/>
      <c r="T1923" s="205"/>
      <c r="U1923" s="205"/>
      <c r="V1923" s="39"/>
      <c r="W1923" s="39"/>
      <c r="X1923" s="39"/>
      <c r="Y1923" s="39"/>
      <c r="AD1923" s="191"/>
      <c r="AE1923" s="191"/>
      <c r="AF1923" s="260"/>
      <c r="AG1923" s="191"/>
      <c r="AH1923" s="191"/>
      <c r="AI1923" s="260"/>
      <c r="AR1923" s="68"/>
      <c r="AS1923" s="68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5"/>
      <c r="BL1923" s="95"/>
      <c r="BM1923" s="95"/>
      <c r="BN1923" s="95"/>
      <c r="BO1923" s="95"/>
      <c r="BP1923" s="95"/>
      <c r="BQ1923" s="95"/>
      <c r="BR1923" s="95"/>
      <c r="BS1923" s="95"/>
      <c r="BT1923" s="95"/>
      <c r="BU1923" s="95"/>
      <c r="BV1923" s="95"/>
      <c r="BW1923" s="95"/>
      <c r="BX1923" s="95"/>
      <c r="BY1923" s="95"/>
      <c r="BZ1923" s="95"/>
      <c r="CD1923" s="95"/>
      <c r="CE1923" s="95"/>
      <c r="CF1923" s="95"/>
    </row>
    <row r="1924" spans="1:84" s="43" customFormat="1" x14ac:dyDescent="0.25">
      <c r="A1924" s="152"/>
      <c r="B1924" s="152"/>
      <c r="C1924" s="152"/>
      <c r="D1924" s="152"/>
      <c r="E1924" s="152"/>
      <c r="F1924" s="62"/>
      <c r="G1924" s="62"/>
      <c r="I1924" s="152"/>
      <c r="K1924" s="152"/>
      <c r="L1924" s="152"/>
      <c r="M1924" s="152"/>
      <c r="N1924" s="152"/>
      <c r="O1924" s="63"/>
      <c r="P1924" s="152"/>
      <c r="Q1924" s="152"/>
      <c r="S1924" s="205"/>
      <c r="T1924" s="205"/>
      <c r="U1924" s="205"/>
      <c r="V1924" s="39"/>
      <c r="W1924" s="39"/>
      <c r="X1924" s="39"/>
      <c r="Y1924" s="39"/>
      <c r="AD1924" s="191"/>
      <c r="AE1924" s="191"/>
      <c r="AF1924" s="260"/>
      <c r="AG1924" s="191"/>
      <c r="AH1924" s="191"/>
      <c r="AI1924" s="260"/>
      <c r="AR1924" s="68"/>
      <c r="AS1924" s="68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5"/>
      <c r="BL1924" s="95"/>
      <c r="BM1924" s="95"/>
      <c r="BN1924" s="95"/>
      <c r="BO1924" s="95"/>
      <c r="BP1924" s="95"/>
      <c r="BQ1924" s="95"/>
      <c r="BR1924" s="95"/>
      <c r="BS1924" s="95"/>
      <c r="BT1924" s="95"/>
      <c r="BU1924" s="95"/>
      <c r="BV1924" s="95"/>
      <c r="BW1924" s="95"/>
      <c r="BX1924" s="95"/>
      <c r="BY1924" s="95"/>
      <c r="BZ1924" s="95"/>
      <c r="CD1924" s="95"/>
      <c r="CE1924" s="95"/>
      <c r="CF1924" s="95"/>
    </row>
    <row r="1925" spans="1:84" s="43" customFormat="1" x14ac:dyDescent="0.25">
      <c r="A1925" s="152"/>
      <c r="B1925" s="152"/>
      <c r="C1925" s="152"/>
      <c r="D1925" s="152"/>
      <c r="E1925" s="152"/>
      <c r="F1925" s="62"/>
      <c r="G1925" s="62"/>
      <c r="I1925" s="152"/>
      <c r="K1925" s="152"/>
      <c r="L1925" s="152"/>
      <c r="M1925" s="152"/>
      <c r="N1925" s="152"/>
      <c r="O1925" s="63"/>
      <c r="P1925" s="152"/>
      <c r="Q1925" s="152"/>
      <c r="S1925" s="205"/>
      <c r="T1925" s="205"/>
      <c r="U1925" s="205"/>
      <c r="V1925" s="39"/>
      <c r="W1925" s="39"/>
      <c r="X1925" s="39"/>
      <c r="Y1925" s="39"/>
      <c r="AD1925" s="191"/>
      <c r="AE1925" s="191"/>
      <c r="AF1925" s="260"/>
      <c r="AG1925" s="191"/>
      <c r="AH1925" s="191"/>
      <c r="AI1925" s="260"/>
      <c r="AR1925" s="68"/>
      <c r="AS1925" s="68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5"/>
      <c r="BL1925" s="95"/>
      <c r="BM1925" s="95"/>
      <c r="BN1925" s="95"/>
      <c r="BO1925" s="95"/>
      <c r="BP1925" s="95"/>
      <c r="BQ1925" s="95"/>
      <c r="BR1925" s="95"/>
      <c r="BS1925" s="95"/>
      <c r="BT1925" s="95"/>
      <c r="BU1925" s="95"/>
      <c r="BV1925" s="95"/>
      <c r="BW1925" s="95"/>
      <c r="BX1925" s="95"/>
      <c r="BY1925" s="95"/>
      <c r="BZ1925" s="95"/>
      <c r="CD1925" s="95"/>
      <c r="CE1925" s="95"/>
      <c r="CF1925" s="95"/>
    </row>
    <row r="1926" spans="1:84" s="43" customFormat="1" x14ac:dyDescent="0.25">
      <c r="A1926" s="152"/>
      <c r="B1926" s="152"/>
      <c r="C1926" s="152"/>
      <c r="D1926" s="152"/>
      <c r="E1926" s="152"/>
      <c r="F1926" s="62"/>
      <c r="G1926" s="62"/>
      <c r="I1926" s="152"/>
      <c r="K1926" s="152"/>
      <c r="L1926" s="152"/>
      <c r="M1926" s="152"/>
      <c r="N1926" s="152"/>
      <c r="O1926" s="63"/>
      <c r="P1926" s="152"/>
      <c r="Q1926" s="152"/>
      <c r="S1926" s="205"/>
      <c r="T1926" s="205"/>
      <c r="U1926" s="205"/>
      <c r="V1926" s="39"/>
      <c r="W1926" s="39"/>
      <c r="X1926" s="39"/>
      <c r="Y1926" s="39"/>
      <c r="AD1926" s="191"/>
      <c r="AE1926" s="191"/>
      <c r="AF1926" s="260"/>
      <c r="AG1926" s="191"/>
      <c r="AH1926" s="191"/>
      <c r="AI1926" s="260"/>
      <c r="AR1926" s="68"/>
      <c r="AS1926" s="68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5"/>
      <c r="BL1926" s="95"/>
      <c r="BM1926" s="95"/>
      <c r="BN1926" s="95"/>
      <c r="BO1926" s="95"/>
      <c r="BP1926" s="95"/>
      <c r="BQ1926" s="95"/>
      <c r="BR1926" s="95"/>
      <c r="BS1926" s="95"/>
      <c r="BT1926" s="95"/>
      <c r="BU1926" s="95"/>
      <c r="BV1926" s="95"/>
      <c r="BW1926" s="95"/>
      <c r="BX1926" s="95"/>
      <c r="BY1926" s="95"/>
      <c r="BZ1926" s="95"/>
      <c r="CD1926" s="95"/>
      <c r="CE1926" s="95"/>
      <c r="CF1926" s="95"/>
    </row>
    <row r="1927" spans="1:84" s="43" customFormat="1" x14ac:dyDescent="0.25">
      <c r="A1927" s="152"/>
      <c r="B1927" s="152"/>
      <c r="C1927" s="152"/>
      <c r="D1927" s="152"/>
      <c r="E1927" s="152"/>
      <c r="F1927" s="62"/>
      <c r="G1927" s="62"/>
      <c r="I1927" s="152"/>
      <c r="K1927" s="152"/>
      <c r="L1927" s="152"/>
      <c r="M1927" s="152"/>
      <c r="N1927" s="152"/>
      <c r="O1927" s="63"/>
      <c r="P1927" s="152"/>
      <c r="Q1927" s="152"/>
      <c r="S1927" s="205"/>
      <c r="T1927" s="205"/>
      <c r="U1927" s="205"/>
      <c r="V1927" s="39"/>
      <c r="W1927" s="39"/>
      <c r="X1927" s="39"/>
      <c r="Y1927" s="39"/>
      <c r="AD1927" s="191"/>
      <c r="AE1927" s="191"/>
      <c r="AF1927" s="260"/>
      <c r="AG1927" s="191"/>
      <c r="AH1927" s="191"/>
      <c r="AI1927" s="260"/>
      <c r="AR1927" s="68"/>
      <c r="AS1927" s="68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5"/>
      <c r="BL1927" s="95"/>
      <c r="BM1927" s="95"/>
      <c r="BN1927" s="95"/>
      <c r="BO1927" s="95"/>
      <c r="BP1927" s="95"/>
      <c r="BQ1927" s="95"/>
      <c r="BR1927" s="95"/>
      <c r="BS1927" s="95"/>
      <c r="BT1927" s="95"/>
      <c r="BU1927" s="95"/>
      <c r="BV1927" s="95"/>
      <c r="BW1927" s="95"/>
      <c r="BX1927" s="95"/>
      <c r="BY1927" s="95"/>
      <c r="BZ1927" s="95"/>
      <c r="CD1927" s="95"/>
      <c r="CE1927" s="95"/>
      <c r="CF1927" s="95"/>
    </row>
    <row r="1928" spans="1:84" s="43" customFormat="1" x14ac:dyDescent="0.25">
      <c r="A1928" s="152"/>
      <c r="B1928" s="152"/>
      <c r="C1928" s="152"/>
      <c r="D1928" s="152"/>
      <c r="E1928" s="152"/>
      <c r="F1928" s="62"/>
      <c r="G1928" s="62"/>
      <c r="I1928" s="152"/>
      <c r="K1928" s="152"/>
      <c r="L1928" s="152"/>
      <c r="M1928" s="152"/>
      <c r="N1928" s="152"/>
      <c r="O1928" s="63"/>
      <c r="P1928" s="152"/>
      <c r="Q1928" s="152"/>
      <c r="S1928" s="205"/>
      <c r="T1928" s="205"/>
      <c r="U1928" s="205"/>
      <c r="V1928" s="39"/>
      <c r="W1928" s="39"/>
      <c r="X1928" s="39"/>
      <c r="Y1928" s="39"/>
      <c r="AD1928" s="191"/>
      <c r="AE1928" s="191"/>
      <c r="AF1928" s="260"/>
      <c r="AG1928" s="191"/>
      <c r="AH1928" s="191"/>
      <c r="AI1928" s="260"/>
      <c r="AR1928" s="68"/>
      <c r="AS1928" s="68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5"/>
      <c r="BL1928" s="95"/>
      <c r="BM1928" s="95"/>
      <c r="BN1928" s="95"/>
      <c r="BO1928" s="95"/>
      <c r="BP1928" s="95"/>
      <c r="BQ1928" s="95"/>
      <c r="BR1928" s="95"/>
      <c r="BS1928" s="95"/>
      <c r="BT1928" s="95"/>
      <c r="BU1928" s="95"/>
      <c r="BV1928" s="95"/>
      <c r="BW1928" s="95"/>
      <c r="BX1928" s="95"/>
      <c r="BY1928" s="95"/>
      <c r="BZ1928" s="95"/>
      <c r="CD1928" s="95"/>
      <c r="CE1928" s="95"/>
      <c r="CF1928" s="95"/>
    </row>
    <row r="1929" spans="1:84" s="43" customFormat="1" x14ac:dyDescent="0.25">
      <c r="A1929" s="152"/>
      <c r="B1929" s="152"/>
      <c r="C1929" s="152"/>
      <c r="D1929" s="152"/>
      <c r="E1929" s="152"/>
      <c r="F1929" s="62"/>
      <c r="G1929" s="62"/>
      <c r="I1929" s="152"/>
      <c r="K1929" s="152"/>
      <c r="L1929" s="152"/>
      <c r="M1929" s="152"/>
      <c r="N1929" s="152"/>
      <c r="O1929" s="63"/>
      <c r="P1929" s="152"/>
      <c r="Q1929" s="152"/>
      <c r="S1929" s="205"/>
      <c r="T1929" s="205"/>
      <c r="U1929" s="205"/>
      <c r="V1929" s="39"/>
      <c r="W1929" s="39"/>
      <c r="X1929" s="39"/>
      <c r="Y1929" s="39"/>
      <c r="AD1929" s="191"/>
      <c r="AE1929" s="191"/>
      <c r="AF1929" s="260"/>
      <c r="AG1929" s="191"/>
      <c r="AH1929" s="191"/>
      <c r="AI1929" s="260"/>
      <c r="AR1929" s="68"/>
      <c r="AS1929" s="68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5"/>
      <c r="BL1929" s="95"/>
      <c r="BM1929" s="95"/>
      <c r="BN1929" s="95"/>
      <c r="BO1929" s="95"/>
      <c r="BP1929" s="95"/>
      <c r="BQ1929" s="95"/>
      <c r="BR1929" s="95"/>
      <c r="BS1929" s="95"/>
      <c r="BT1929" s="95"/>
      <c r="BU1929" s="95"/>
      <c r="BV1929" s="95"/>
      <c r="BW1929" s="95"/>
      <c r="BX1929" s="95"/>
      <c r="BY1929" s="95"/>
      <c r="BZ1929" s="95"/>
      <c r="CD1929" s="95"/>
      <c r="CE1929" s="95"/>
      <c r="CF1929" s="95"/>
    </row>
    <row r="1930" spans="1:84" s="43" customFormat="1" x14ac:dyDescent="0.25">
      <c r="A1930" s="152"/>
      <c r="B1930" s="152"/>
      <c r="C1930" s="152"/>
      <c r="D1930" s="152"/>
      <c r="E1930" s="152"/>
      <c r="F1930" s="62"/>
      <c r="G1930" s="62"/>
      <c r="I1930" s="152"/>
      <c r="K1930" s="152"/>
      <c r="L1930" s="152"/>
      <c r="M1930" s="152"/>
      <c r="N1930" s="152"/>
      <c r="O1930" s="63"/>
      <c r="P1930" s="152"/>
      <c r="Q1930" s="152"/>
      <c r="S1930" s="205"/>
      <c r="T1930" s="205"/>
      <c r="U1930" s="205"/>
      <c r="V1930" s="39"/>
      <c r="W1930" s="39"/>
      <c r="X1930" s="39"/>
      <c r="Y1930" s="39"/>
      <c r="AD1930" s="191"/>
      <c r="AE1930" s="191"/>
      <c r="AF1930" s="260"/>
      <c r="AG1930" s="191"/>
      <c r="AH1930" s="191"/>
      <c r="AI1930" s="260"/>
      <c r="AR1930" s="68"/>
      <c r="AS1930" s="68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5"/>
      <c r="BL1930" s="95"/>
      <c r="BM1930" s="95"/>
      <c r="BN1930" s="95"/>
      <c r="BO1930" s="95"/>
      <c r="BP1930" s="95"/>
      <c r="BQ1930" s="95"/>
      <c r="BR1930" s="95"/>
      <c r="BS1930" s="95"/>
      <c r="BT1930" s="95"/>
      <c r="BU1930" s="95"/>
      <c r="BV1930" s="95"/>
      <c r="BW1930" s="95"/>
      <c r="BX1930" s="95"/>
      <c r="BY1930" s="95"/>
      <c r="BZ1930" s="95"/>
      <c r="CD1930" s="95"/>
      <c r="CE1930" s="95"/>
      <c r="CF1930" s="95"/>
    </row>
    <row r="1931" spans="1:84" s="43" customFormat="1" x14ac:dyDescent="0.25">
      <c r="A1931" s="152"/>
      <c r="B1931" s="152"/>
      <c r="C1931" s="152"/>
      <c r="D1931" s="152"/>
      <c r="E1931" s="152"/>
      <c r="F1931" s="62"/>
      <c r="G1931" s="62"/>
      <c r="I1931" s="152"/>
      <c r="K1931" s="152"/>
      <c r="L1931" s="152"/>
      <c r="M1931" s="152"/>
      <c r="N1931" s="152"/>
      <c r="O1931" s="63"/>
      <c r="P1931" s="152"/>
      <c r="Q1931" s="152"/>
      <c r="S1931" s="205"/>
      <c r="T1931" s="205"/>
      <c r="U1931" s="205"/>
      <c r="V1931" s="39"/>
      <c r="W1931" s="39"/>
      <c r="X1931" s="39"/>
      <c r="Y1931" s="39"/>
      <c r="AD1931" s="191"/>
      <c r="AE1931" s="191"/>
      <c r="AF1931" s="260"/>
      <c r="AG1931" s="191"/>
      <c r="AH1931" s="191"/>
      <c r="AI1931" s="260"/>
      <c r="AR1931" s="68"/>
      <c r="AS1931" s="68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5"/>
      <c r="BL1931" s="95"/>
      <c r="BM1931" s="95"/>
      <c r="BN1931" s="95"/>
      <c r="BO1931" s="95"/>
      <c r="BP1931" s="95"/>
      <c r="BQ1931" s="95"/>
      <c r="BR1931" s="95"/>
      <c r="BS1931" s="95"/>
      <c r="BT1931" s="95"/>
      <c r="BU1931" s="95"/>
      <c r="BV1931" s="95"/>
      <c r="BW1931" s="95"/>
      <c r="BX1931" s="95"/>
      <c r="BY1931" s="95"/>
      <c r="BZ1931" s="95"/>
      <c r="CD1931" s="95"/>
      <c r="CE1931" s="95"/>
      <c r="CF1931" s="95"/>
    </row>
    <row r="1932" spans="1:84" s="43" customFormat="1" x14ac:dyDescent="0.25">
      <c r="A1932" s="152"/>
      <c r="B1932" s="152"/>
      <c r="C1932" s="152"/>
      <c r="D1932" s="152"/>
      <c r="E1932" s="152"/>
      <c r="F1932" s="62"/>
      <c r="G1932" s="62"/>
      <c r="I1932" s="152"/>
      <c r="K1932" s="152"/>
      <c r="L1932" s="152"/>
      <c r="M1932" s="152"/>
      <c r="N1932" s="152"/>
      <c r="O1932" s="63"/>
      <c r="P1932" s="152"/>
      <c r="Q1932" s="152"/>
      <c r="S1932" s="205"/>
      <c r="T1932" s="205"/>
      <c r="U1932" s="205"/>
      <c r="V1932" s="39"/>
      <c r="W1932" s="39"/>
      <c r="X1932" s="39"/>
      <c r="Y1932" s="39"/>
      <c r="AD1932" s="191"/>
      <c r="AE1932" s="191"/>
      <c r="AF1932" s="260"/>
      <c r="AG1932" s="191"/>
      <c r="AH1932" s="191"/>
      <c r="AI1932" s="260"/>
      <c r="AR1932" s="68"/>
      <c r="AS1932" s="68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5"/>
      <c r="BL1932" s="95"/>
      <c r="BM1932" s="95"/>
      <c r="BN1932" s="95"/>
      <c r="BO1932" s="95"/>
      <c r="BP1932" s="95"/>
      <c r="BQ1932" s="95"/>
      <c r="BR1932" s="95"/>
      <c r="BS1932" s="95"/>
      <c r="BT1932" s="95"/>
      <c r="BU1932" s="95"/>
      <c r="BV1932" s="95"/>
      <c r="BW1932" s="95"/>
      <c r="BX1932" s="95"/>
      <c r="BY1932" s="95"/>
      <c r="BZ1932" s="95"/>
      <c r="CD1932" s="95"/>
      <c r="CE1932" s="95"/>
      <c r="CF1932" s="95"/>
    </row>
    <row r="1933" spans="1:84" s="43" customFormat="1" x14ac:dyDescent="0.25">
      <c r="A1933" s="152"/>
      <c r="B1933" s="152"/>
      <c r="C1933" s="152"/>
      <c r="D1933" s="152"/>
      <c r="E1933" s="152"/>
      <c r="F1933" s="62"/>
      <c r="G1933" s="62"/>
      <c r="I1933" s="152"/>
      <c r="K1933" s="152"/>
      <c r="L1933" s="152"/>
      <c r="M1933" s="152"/>
      <c r="N1933" s="152"/>
      <c r="O1933" s="63"/>
      <c r="P1933" s="152"/>
      <c r="Q1933" s="152"/>
      <c r="S1933" s="205"/>
      <c r="T1933" s="205"/>
      <c r="U1933" s="205"/>
      <c r="V1933" s="39"/>
      <c r="W1933" s="39"/>
      <c r="X1933" s="39"/>
      <c r="Y1933" s="39"/>
      <c r="AD1933" s="191"/>
      <c r="AE1933" s="191"/>
      <c r="AF1933" s="260"/>
      <c r="AG1933" s="191"/>
      <c r="AH1933" s="191"/>
      <c r="AI1933" s="260"/>
      <c r="AR1933" s="68"/>
      <c r="AS1933" s="68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5"/>
      <c r="BL1933" s="95"/>
      <c r="BM1933" s="95"/>
      <c r="BN1933" s="95"/>
      <c r="BO1933" s="95"/>
      <c r="BP1933" s="95"/>
      <c r="BQ1933" s="95"/>
      <c r="BR1933" s="95"/>
      <c r="BS1933" s="95"/>
      <c r="BT1933" s="95"/>
      <c r="BU1933" s="95"/>
      <c r="BV1933" s="95"/>
      <c r="BW1933" s="95"/>
      <c r="BX1933" s="95"/>
      <c r="BY1933" s="95"/>
      <c r="BZ1933" s="95"/>
      <c r="CD1933" s="95"/>
      <c r="CE1933" s="95"/>
      <c r="CF1933" s="95"/>
    </row>
    <row r="1934" spans="1:84" s="43" customFormat="1" x14ac:dyDescent="0.25">
      <c r="A1934" s="152"/>
      <c r="B1934" s="152"/>
      <c r="C1934" s="152"/>
      <c r="D1934" s="152"/>
      <c r="E1934" s="152"/>
      <c r="F1934" s="62"/>
      <c r="G1934" s="62"/>
      <c r="I1934" s="152"/>
      <c r="K1934" s="152"/>
      <c r="L1934" s="152"/>
      <c r="M1934" s="152"/>
      <c r="N1934" s="152"/>
      <c r="O1934" s="63"/>
      <c r="P1934" s="152"/>
      <c r="Q1934" s="152"/>
      <c r="S1934" s="205"/>
      <c r="T1934" s="205"/>
      <c r="U1934" s="205"/>
      <c r="V1934" s="39"/>
      <c r="W1934" s="39"/>
      <c r="X1934" s="39"/>
      <c r="Y1934" s="39"/>
      <c r="AD1934" s="191"/>
      <c r="AE1934" s="191"/>
      <c r="AF1934" s="260"/>
      <c r="AG1934" s="191"/>
      <c r="AH1934" s="191"/>
      <c r="AI1934" s="260"/>
      <c r="AR1934" s="68"/>
      <c r="AS1934" s="68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5"/>
      <c r="BL1934" s="95"/>
      <c r="BM1934" s="95"/>
      <c r="BN1934" s="95"/>
      <c r="BO1934" s="95"/>
      <c r="BP1934" s="95"/>
      <c r="BQ1934" s="95"/>
      <c r="BR1934" s="95"/>
      <c r="BS1934" s="95"/>
      <c r="BT1934" s="95"/>
      <c r="BU1934" s="95"/>
      <c r="BV1934" s="95"/>
      <c r="BW1934" s="95"/>
      <c r="BX1934" s="95"/>
      <c r="BY1934" s="95"/>
      <c r="BZ1934" s="95"/>
      <c r="CD1934" s="95"/>
      <c r="CE1934" s="95"/>
      <c r="CF1934" s="95"/>
    </row>
    <row r="1935" spans="1:84" s="43" customFormat="1" x14ac:dyDescent="0.25">
      <c r="A1935" s="152"/>
      <c r="B1935" s="152"/>
      <c r="C1935" s="152"/>
      <c r="D1935" s="152"/>
      <c r="E1935" s="152"/>
      <c r="F1935" s="62"/>
      <c r="G1935" s="62"/>
      <c r="I1935" s="152"/>
      <c r="K1935" s="152"/>
      <c r="L1935" s="152"/>
      <c r="M1935" s="152"/>
      <c r="N1935" s="152"/>
      <c r="O1935" s="63"/>
      <c r="P1935" s="152"/>
      <c r="Q1935" s="152"/>
      <c r="S1935" s="205"/>
      <c r="T1935" s="205"/>
      <c r="U1935" s="205"/>
      <c r="V1935" s="39"/>
      <c r="W1935" s="39"/>
      <c r="X1935" s="39"/>
      <c r="Y1935" s="39"/>
      <c r="AD1935" s="191"/>
      <c r="AE1935" s="191"/>
      <c r="AF1935" s="260"/>
      <c r="AG1935" s="191"/>
      <c r="AH1935" s="191"/>
      <c r="AI1935" s="260"/>
      <c r="AR1935" s="68"/>
      <c r="AS1935" s="68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5"/>
      <c r="BL1935" s="95"/>
      <c r="BM1935" s="95"/>
      <c r="BN1935" s="95"/>
      <c r="BO1935" s="95"/>
      <c r="BP1935" s="95"/>
      <c r="BQ1935" s="95"/>
      <c r="BR1935" s="95"/>
      <c r="BS1935" s="95"/>
      <c r="BT1935" s="95"/>
      <c r="BU1935" s="95"/>
      <c r="BV1935" s="95"/>
      <c r="BW1935" s="95"/>
      <c r="BX1935" s="95"/>
      <c r="BY1935" s="95"/>
      <c r="BZ1935" s="95"/>
      <c r="CD1935" s="95"/>
      <c r="CE1935" s="95"/>
      <c r="CF1935" s="95"/>
    </row>
    <row r="1936" spans="1:84" s="43" customFormat="1" x14ac:dyDescent="0.25">
      <c r="A1936" s="152"/>
      <c r="B1936" s="152"/>
      <c r="C1936" s="152"/>
      <c r="D1936" s="152"/>
      <c r="E1936" s="152"/>
      <c r="F1936" s="62"/>
      <c r="G1936" s="62"/>
      <c r="I1936" s="152"/>
      <c r="K1936" s="152"/>
      <c r="L1936" s="152"/>
      <c r="M1936" s="152"/>
      <c r="N1936" s="152"/>
      <c r="O1936" s="63"/>
      <c r="P1936" s="152"/>
      <c r="Q1936" s="152"/>
      <c r="S1936" s="205"/>
      <c r="T1936" s="205"/>
      <c r="U1936" s="205"/>
      <c r="V1936" s="39"/>
      <c r="W1936" s="39"/>
      <c r="X1936" s="39"/>
      <c r="Y1936" s="39"/>
      <c r="AD1936" s="191"/>
      <c r="AE1936" s="191"/>
      <c r="AF1936" s="260"/>
      <c r="AG1936" s="191"/>
      <c r="AH1936" s="191"/>
      <c r="AI1936" s="260"/>
      <c r="AR1936" s="68"/>
      <c r="AS1936" s="68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5"/>
      <c r="BL1936" s="95"/>
      <c r="BM1936" s="95"/>
      <c r="BN1936" s="95"/>
      <c r="BO1936" s="95"/>
      <c r="BP1936" s="95"/>
      <c r="BQ1936" s="95"/>
      <c r="BR1936" s="95"/>
      <c r="BS1936" s="95"/>
      <c r="BT1936" s="95"/>
      <c r="BU1936" s="95"/>
      <c r="BV1936" s="95"/>
      <c r="BW1936" s="95"/>
      <c r="BX1936" s="95"/>
      <c r="BY1936" s="95"/>
      <c r="BZ1936" s="95"/>
      <c r="CD1936" s="95"/>
      <c r="CE1936" s="95"/>
      <c r="CF1936" s="95"/>
    </row>
    <row r="1937" spans="1:84" s="43" customFormat="1" x14ac:dyDescent="0.25">
      <c r="A1937" s="152"/>
      <c r="B1937" s="152"/>
      <c r="C1937" s="152"/>
      <c r="D1937" s="152"/>
      <c r="E1937" s="152"/>
      <c r="F1937" s="62"/>
      <c r="G1937" s="62"/>
      <c r="I1937" s="152"/>
      <c r="K1937" s="152"/>
      <c r="L1937" s="152"/>
      <c r="M1937" s="152"/>
      <c r="N1937" s="152"/>
      <c r="O1937" s="63"/>
      <c r="P1937" s="152"/>
      <c r="Q1937" s="152"/>
      <c r="S1937" s="205"/>
      <c r="T1937" s="205"/>
      <c r="U1937" s="205"/>
      <c r="V1937" s="39"/>
      <c r="W1937" s="39"/>
      <c r="X1937" s="39"/>
      <c r="Y1937" s="39"/>
      <c r="AD1937" s="191"/>
      <c r="AE1937" s="191"/>
      <c r="AF1937" s="260"/>
      <c r="AG1937" s="191"/>
      <c r="AH1937" s="191"/>
      <c r="AI1937" s="260"/>
      <c r="AR1937" s="68"/>
      <c r="AS1937" s="68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5"/>
      <c r="BL1937" s="95"/>
      <c r="BM1937" s="95"/>
      <c r="BN1937" s="95"/>
      <c r="BO1937" s="95"/>
      <c r="BP1937" s="95"/>
      <c r="BQ1937" s="95"/>
      <c r="BR1937" s="95"/>
      <c r="BS1937" s="95"/>
      <c r="BT1937" s="95"/>
      <c r="BU1937" s="95"/>
      <c r="BV1937" s="95"/>
      <c r="BW1937" s="95"/>
      <c r="BX1937" s="95"/>
      <c r="BY1937" s="95"/>
      <c r="BZ1937" s="95"/>
      <c r="CD1937" s="95"/>
      <c r="CE1937" s="95"/>
      <c r="CF1937" s="95"/>
    </row>
    <row r="1938" spans="1:84" s="43" customFormat="1" x14ac:dyDescent="0.25">
      <c r="A1938" s="152"/>
      <c r="B1938" s="152"/>
      <c r="C1938" s="152"/>
      <c r="D1938" s="152"/>
      <c r="E1938" s="152"/>
      <c r="F1938" s="62"/>
      <c r="G1938" s="62"/>
      <c r="I1938" s="152"/>
      <c r="K1938" s="152"/>
      <c r="L1938" s="152"/>
      <c r="M1938" s="152"/>
      <c r="N1938" s="152"/>
      <c r="O1938" s="63"/>
      <c r="P1938" s="152"/>
      <c r="Q1938" s="152"/>
      <c r="S1938" s="205"/>
      <c r="T1938" s="205"/>
      <c r="U1938" s="205"/>
      <c r="V1938" s="39"/>
      <c r="W1938" s="39"/>
      <c r="X1938" s="39"/>
      <c r="Y1938" s="39"/>
      <c r="AD1938" s="191"/>
      <c r="AE1938" s="191"/>
      <c r="AF1938" s="260"/>
      <c r="AG1938" s="191"/>
      <c r="AH1938" s="191"/>
      <c r="AI1938" s="260"/>
      <c r="AR1938" s="68"/>
      <c r="AS1938" s="68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5"/>
      <c r="BL1938" s="95"/>
      <c r="BM1938" s="95"/>
      <c r="BN1938" s="95"/>
      <c r="BO1938" s="95"/>
      <c r="BP1938" s="95"/>
      <c r="BQ1938" s="95"/>
      <c r="BR1938" s="95"/>
      <c r="BS1938" s="95"/>
      <c r="BT1938" s="95"/>
      <c r="BU1938" s="95"/>
      <c r="BV1938" s="95"/>
      <c r="BW1938" s="95"/>
      <c r="BX1938" s="95"/>
      <c r="BY1938" s="95"/>
      <c r="BZ1938" s="95"/>
      <c r="CD1938" s="95"/>
      <c r="CE1938" s="95"/>
      <c r="CF1938" s="95"/>
    </row>
    <row r="1939" spans="1:84" s="43" customFormat="1" x14ac:dyDescent="0.25">
      <c r="A1939" s="152"/>
      <c r="B1939" s="152"/>
      <c r="C1939" s="152"/>
      <c r="D1939" s="152"/>
      <c r="E1939" s="152"/>
      <c r="F1939" s="62"/>
      <c r="G1939" s="62"/>
      <c r="I1939" s="152"/>
      <c r="K1939" s="152"/>
      <c r="L1939" s="152"/>
      <c r="M1939" s="152"/>
      <c r="N1939" s="152"/>
      <c r="O1939" s="63"/>
      <c r="P1939" s="152"/>
      <c r="Q1939" s="152"/>
      <c r="S1939" s="205"/>
      <c r="T1939" s="205"/>
      <c r="U1939" s="205"/>
      <c r="V1939" s="39"/>
      <c r="W1939" s="39"/>
      <c r="X1939" s="39"/>
      <c r="Y1939" s="39"/>
      <c r="AD1939" s="191"/>
      <c r="AE1939" s="191"/>
      <c r="AF1939" s="260"/>
      <c r="AG1939" s="191"/>
      <c r="AH1939" s="191"/>
      <c r="AI1939" s="260"/>
      <c r="AR1939" s="68"/>
      <c r="AS1939" s="68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5"/>
      <c r="BL1939" s="95"/>
      <c r="BM1939" s="95"/>
      <c r="BN1939" s="95"/>
      <c r="BO1939" s="95"/>
      <c r="BP1939" s="95"/>
      <c r="BQ1939" s="95"/>
      <c r="BR1939" s="95"/>
      <c r="BS1939" s="95"/>
      <c r="BT1939" s="95"/>
      <c r="BU1939" s="95"/>
      <c r="BV1939" s="95"/>
      <c r="BW1939" s="95"/>
      <c r="BX1939" s="95"/>
      <c r="BY1939" s="95"/>
      <c r="BZ1939" s="95"/>
      <c r="CD1939" s="95"/>
      <c r="CE1939" s="95"/>
      <c r="CF1939" s="95"/>
    </row>
    <row r="1940" spans="1:84" s="43" customFormat="1" x14ac:dyDescent="0.25">
      <c r="A1940" s="152"/>
      <c r="B1940" s="152"/>
      <c r="C1940" s="152"/>
      <c r="D1940" s="152"/>
      <c r="E1940" s="152"/>
      <c r="F1940" s="62"/>
      <c r="G1940" s="62"/>
      <c r="I1940" s="152"/>
      <c r="K1940" s="152"/>
      <c r="L1940" s="152"/>
      <c r="M1940" s="152"/>
      <c r="N1940" s="152"/>
      <c r="O1940" s="63"/>
      <c r="P1940" s="152"/>
      <c r="Q1940" s="152"/>
      <c r="S1940" s="205"/>
      <c r="T1940" s="205"/>
      <c r="U1940" s="205"/>
      <c r="V1940" s="39"/>
      <c r="W1940" s="39"/>
      <c r="X1940" s="39"/>
      <c r="Y1940" s="39"/>
      <c r="AD1940" s="191"/>
      <c r="AE1940" s="191"/>
      <c r="AF1940" s="260"/>
      <c r="AG1940" s="191"/>
      <c r="AH1940" s="191"/>
      <c r="AI1940" s="260"/>
      <c r="AR1940" s="68"/>
      <c r="AS1940" s="68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5"/>
      <c r="BL1940" s="95"/>
      <c r="BM1940" s="95"/>
      <c r="BN1940" s="95"/>
      <c r="BO1940" s="95"/>
      <c r="BP1940" s="95"/>
      <c r="BQ1940" s="95"/>
      <c r="BR1940" s="95"/>
      <c r="BS1940" s="95"/>
      <c r="BT1940" s="95"/>
      <c r="BU1940" s="95"/>
      <c r="BV1940" s="95"/>
      <c r="BW1940" s="95"/>
      <c r="BX1940" s="95"/>
      <c r="BY1940" s="95"/>
      <c r="BZ1940" s="95"/>
      <c r="CD1940" s="95"/>
      <c r="CE1940" s="95"/>
      <c r="CF1940" s="95"/>
    </row>
    <row r="1941" spans="1:84" s="43" customFormat="1" x14ac:dyDescent="0.25">
      <c r="A1941" s="152"/>
      <c r="B1941" s="152"/>
      <c r="C1941" s="152"/>
      <c r="D1941" s="152"/>
      <c r="E1941" s="152"/>
      <c r="F1941" s="62"/>
      <c r="G1941" s="62"/>
      <c r="I1941" s="152"/>
      <c r="K1941" s="152"/>
      <c r="L1941" s="152"/>
      <c r="M1941" s="152"/>
      <c r="N1941" s="152"/>
      <c r="O1941" s="63"/>
      <c r="P1941" s="152"/>
      <c r="Q1941" s="152"/>
      <c r="S1941" s="205"/>
      <c r="T1941" s="205"/>
      <c r="U1941" s="205"/>
      <c r="V1941" s="39"/>
      <c r="W1941" s="39"/>
      <c r="X1941" s="39"/>
      <c r="Y1941" s="39"/>
      <c r="AD1941" s="191"/>
      <c r="AE1941" s="191"/>
      <c r="AF1941" s="260"/>
      <c r="AG1941" s="191"/>
      <c r="AH1941" s="191"/>
      <c r="AI1941" s="260"/>
      <c r="AR1941" s="68"/>
      <c r="AS1941" s="68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5"/>
      <c r="BL1941" s="95"/>
      <c r="BM1941" s="95"/>
      <c r="BN1941" s="95"/>
      <c r="BO1941" s="95"/>
      <c r="BP1941" s="95"/>
      <c r="BQ1941" s="95"/>
      <c r="BR1941" s="95"/>
      <c r="BS1941" s="95"/>
      <c r="BT1941" s="95"/>
      <c r="BU1941" s="95"/>
      <c r="BV1941" s="95"/>
      <c r="BW1941" s="95"/>
      <c r="BX1941" s="95"/>
      <c r="BY1941" s="95"/>
      <c r="BZ1941" s="95"/>
      <c r="CD1941" s="95"/>
      <c r="CE1941" s="95"/>
      <c r="CF1941" s="95"/>
    </row>
    <row r="1942" spans="1:84" s="43" customFormat="1" x14ac:dyDescent="0.25">
      <c r="A1942" s="152"/>
      <c r="B1942" s="152"/>
      <c r="C1942" s="152"/>
      <c r="D1942" s="152"/>
      <c r="E1942" s="152"/>
      <c r="F1942" s="62"/>
      <c r="G1942" s="62"/>
      <c r="I1942" s="152"/>
      <c r="K1942" s="152"/>
      <c r="L1942" s="152"/>
      <c r="M1942" s="152"/>
      <c r="N1942" s="152"/>
      <c r="O1942" s="63"/>
      <c r="P1942" s="152"/>
      <c r="Q1942" s="152"/>
      <c r="S1942" s="205"/>
      <c r="T1942" s="205"/>
      <c r="U1942" s="205"/>
      <c r="V1942" s="39"/>
      <c r="W1942" s="39"/>
      <c r="X1942" s="39"/>
      <c r="Y1942" s="39"/>
      <c r="AD1942" s="191"/>
      <c r="AE1942" s="191"/>
      <c r="AF1942" s="260"/>
      <c r="AG1942" s="191"/>
      <c r="AH1942" s="191"/>
      <c r="AI1942" s="260"/>
      <c r="AR1942" s="68"/>
      <c r="AS1942" s="68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5"/>
      <c r="BL1942" s="95"/>
      <c r="BM1942" s="95"/>
      <c r="BN1942" s="95"/>
      <c r="BO1942" s="95"/>
      <c r="BP1942" s="95"/>
      <c r="BQ1942" s="95"/>
      <c r="BR1942" s="95"/>
      <c r="BS1942" s="95"/>
      <c r="BT1942" s="95"/>
      <c r="BU1942" s="95"/>
      <c r="BV1942" s="95"/>
      <c r="BW1942" s="95"/>
      <c r="BX1942" s="95"/>
      <c r="BY1942" s="95"/>
      <c r="BZ1942" s="95"/>
      <c r="CD1942" s="95"/>
      <c r="CE1942" s="95"/>
      <c r="CF1942" s="95"/>
    </row>
    <row r="1943" spans="1:84" s="43" customFormat="1" x14ac:dyDescent="0.25">
      <c r="A1943" s="152"/>
      <c r="B1943" s="152"/>
      <c r="C1943" s="152"/>
      <c r="D1943" s="152"/>
      <c r="E1943" s="152"/>
      <c r="F1943" s="62"/>
      <c r="G1943" s="62"/>
      <c r="I1943" s="152"/>
      <c r="K1943" s="152"/>
      <c r="L1943" s="152"/>
      <c r="M1943" s="152"/>
      <c r="N1943" s="152"/>
      <c r="O1943" s="63"/>
      <c r="P1943" s="152"/>
      <c r="Q1943" s="152"/>
      <c r="S1943" s="205"/>
      <c r="T1943" s="205"/>
      <c r="U1943" s="205"/>
      <c r="V1943" s="39"/>
      <c r="W1943" s="39"/>
      <c r="X1943" s="39"/>
      <c r="Y1943" s="39"/>
      <c r="AD1943" s="191"/>
      <c r="AE1943" s="191"/>
      <c r="AF1943" s="260"/>
      <c r="AG1943" s="191"/>
      <c r="AH1943" s="191"/>
      <c r="AI1943" s="260"/>
      <c r="AR1943" s="68"/>
      <c r="AS1943" s="68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5"/>
      <c r="BL1943" s="95"/>
      <c r="BM1943" s="95"/>
      <c r="BN1943" s="95"/>
      <c r="BO1943" s="95"/>
      <c r="BP1943" s="95"/>
      <c r="BQ1943" s="95"/>
      <c r="BR1943" s="95"/>
      <c r="BS1943" s="95"/>
      <c r="BT1943" s="95"/>
      <c r="BU1943" s="95"/>
      <c r="BV1943" s="95"/>
      <c r="BW1943" s="95"/>
      <c r="BX1943" s="95"/>
      <c r="BY1943" s="95"/>
      <c r="BZ1943" s="95"/>
      <c r="CD1943" s="95"/>
      <c r="CE1943" s="95"/>
      <c r="CF1943" s="95"/>
    </row>
    <row r="1944" spans="1:84" s="43" customFormat="1" x14ac:dyDescent="0.25">
      <c r="A1944" s="152"/>
      <c r="B1944" s="152"/>
      <c r="C1944" s="152"/>
      <c r="D1944" s="152"/>
      <c r="E1944" s="152"/>
      <c r="F1944" s="62"/>
      <c r="G1944" s="62"/>
      <c r="I1944" s="152"/>
      <c r="K1944" s="152"/>
      <c r="L1944" s="152"/>
      <c r="M1944" s="152"/>
      <c r="N1944" s="152"/>
      <c r="O1944" s="63"/>
      <c r="P1944" s="152"/>
      <c r="Q1944" s="152"/>
      <c r="S1944" s="205"/>
      <c r="T1944" s="205"/>
      <c r="U1944" s="205"/>
      <c r="V1944" s="39"/>
      <c r="W1944" s="39"/>
      <c r="X1944" s="39"/>
      <c r="Y1944" s="39"/>
      <c r="AD1944" s="191"/>
      <c r="AE1944" s="191"/>
      <c r="AF1944" s="260"/>
      <c r="AG1944" s="191"/>
      <c r="AH1944" s="191"/>
      <c r="AI1944" s="260"/>
      <c r="AR1944" s="68"/>
      <c r="AS1944" s="68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5"/>
      <c r="BL1944" s="95"/>
      <c r="BM1944" s="95"/>
      <c r="BN1944" s="95"/>
      <c r="BO1944" s="95"/>
      <c r="BP1944" s="95"/>
      <c r="BQ1944" s="95"/>
      <c r="BR1944" s="95"/>
      <c r="BS1944" s="95"/>
      <c r="BT1944" s="95"/>
      <c r="BU1944" s="95"/>
      <c r="BV1944" s="95"/>
      <c r="BW1944" s="95"/>
      <c r="BX1944" s="95"/>
      <c r="BY1944" s="95"/>
      <c r="BZ1944" s="95"/>
      <c r="CD1944" s="95"/>
      <c r="CE1944" s="95"/>
      <c r="CF1944" s="95"/>
    </row>
    <row r="1945" spans="1:84" s="43" customFormat="1" x14ac:dyDescent="0.25">
      <c r="A1945" s="152"/>
      <c r="B1945" s="152"/>
      <c r="C1945" s="152"/>
      <c r="D1945" s="152"/>
      <c r="E1945" s="152"/>
      <c r="F1945" s="62"/>
      <c r="G1945" s="62"/>
      <c r="I1945" s="152"/>
      <c r="K1945" s="152"/>
      <c r="L1945" s="152"/>
      <c r="M1945" s="152"/>
      <c r="N1945" s="152"/>
      <c r="O1945" s="63"/>
      <c r="P1945" s="152"/>
      <c r="Q1945" s="152"/>
      <c r="S1945" s="205"/>
      <c r="T1945" s="205"/>
      <c r="U1945" s="205"/>
      <c r="V1945" s="39"/>
      <c r="W1945" s="39"/>
      <c r="X1945" s="39"/>
      <c r="Y1945" s="39"/>
      <c r="AD1945" s="191"/>
      <c r="AE1945" s="191"/>
      <c r="AF1945" s="260"/>
      <c r="AG1945" s="191"/>
      <c r="AH1945" s="191"/>
      <c r="AI1945" s="260"/>
      <c r="AR1945" s="68"/>
      <c r="AS1945" s="68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5"/>
      <c r="BL1945" s="95"/>
      <c r="BM1945" s="95"/>
      <c r="BN1945" s="95"/>
      <c r="BO1945" s="95"/>
      <c r="BP1945" s="95"/>
      <c r="BQ1945" s="95"/>
      <c r="BR1945" s="95"/>
      <c r="BS1945" s="95"/>
      <c r="BT1945" s="95"/>
      <c r="BU1945" s="95"/>
      <c r="BV1945" s="95"/>
      <c r="BW1945" s="95"/>
      <c r="BX1945" s="95"/>
      <c r="BY1945" s="95"/>
      <c r="BZ1945" s="95"/>
      <c r="CD1945" s="95"/>
      <c r="CE1945" s="95"/>
      <c r="CF1945" s="95"/>
    </row>
    <row r="1946" spans="1:84" s="43" customFormat="1" x14ac:dyDescent="0.25">
      <c r="A1946" s="152"/>
      <c r="B1946" s="152"/>
      <c r="C1946" s="152"/>
      <c r="D1946" s="152"/>
      <c r="E1946" s="152"/>
      <c r="F1946" s="62"/>
      <c r="G1946" s="62"/>
      <c r="I1946" s="152"/>
      <c r="K1946" s="152"/>
      <c r="L1946" s="152"/>
      <c r="M1946" s="152"/>
      <c r="N1946" s="152"/>
      <c r="O1946" s="63"/>
      <c r="P1946" s="152"/>
      <c r="Q1946" s="152"/>
      <c r="S1946" s="205"/>
      <c r="T1946" s="205"/>
      <c r="U1946" s="205"/>
      <c r="V1946" s="39"/>
      <c r="W1946" s="39"/>
      <c r="X1946" s="39"/>
      <c r="Y1946" s="39"/>
      <c r="AD1946" s="191"/>
      <c r="AE1946" s="191"/>
      <c r="AF1946" s="260"/>
      <c r="AG1946" s="191"/>
      <c r="AH1946" s="191"/>
      <c r="AI1946" s="260"/>
      <c r="AR1946" s="68"/>
      <c r="AS1946" s="68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5"/>
      <c r="BL1946" s="95"/>
      <c r="BM1946" s="95"/>
      <c r="BN1946" s="95"/>
      <c r="BO1946" s="95"/>
      <c r="BP1946" s="95"/>
      <c r="BQ1946" s="95"/>
      <c r="BR1946" s="95"/>
      <c r="BS1946" s="95"/>
      <c r="BT1946" s="95"/>
      <c r="BU1946" s="95"/>
      <c r="BV1946" s="95"/>
      <c r="BW1946" s="95"/>
      <c r="BX1946" s="95"/>
      <c r="BY1946" s="95"/>
      <c r="BZ1946" s="95"/>
      <c r="CD1946" s="95"/>
      <c r="CE1946" s="95"/>
      <c r="CF1946" s="95"/>
    </row>
    <row r="1947" spans="1:84" s="43" customFormat="1" x14ac:dyDescent="0.25">
      <c r="A1947" s="152"/>
      <c r="B1947" s="152"/>
      <c r="C1947" s="152"/>
      <c r="D1947" s="152"/>
      <c r="E1947" s="152"/>
      <c r="F1947" s="62"/>
      <c r="G1947" s="62"/>
      <c r="I1947" s="152"/>
      <c r="K1947" s="152"/>
      <c r="L1947" s="152"/>
      <c r="M1947" s="152"/>
      <c r="N1947" s="152"/>
      <c r="O1947" s="63"/>
      <c r="P1947" s="152"/>
      <c r="Q1947" s="152"/>
      <c r="S1947" s="205"/>
      <c r="T1947" s="205"/>
      <c r="U1947" s="205"/>
      <c r="V1947" s="39"/>
      <c r="W1947" s="39"/>
      <c r="X1947" s="39"/>
      <c r="Y1947" s="39"/>
      <c r="AD1947" s="191"/>
      <c r="AE1947" s="191"/>
      <c r="AF1947" s="260"/>
      <c r="AG1947" s="191"/>
      <c r="AH1947" s="191"/>
      <c r="AI1947" s="260"/>
      <c r="AR1947" s="68"/>
      <c r="AS1947" s="68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5"/>
      <c r="BL1947" s="95"/>
      <c r="BM1947" s="95"/>
      <c r="BN1947" s="95"/>
      <c r="BO1947" s="95"/>
      <c r="BP1947" s="95"/>
      <c r="BQ1947" s="95"/>
      <c r="BR1947" s="95"/>
      <c r="BS1947" s="95"/>
      <c r="BT1947" s="95"/>
      <c r="BU1947" s="95"/>
      <c r="BV1947" s="95"/>
      <c r="BW1947" s="95"/>
      <c r="BX1947" s="95"/>
      <c r="BY1947" s="95"/>
      <c r="BZ1947" s="95"/>
      <c r="CD1947" s="95"/>
      <c r="CE1947" s="95"/>
      <c r="CF1947" s="95"/>
    </row>
    <row r="1948" spans="1:84" s="43" customFormat="1" x14ac:dyDescent="0.25">
      <c r="A1948" s="152"/>
      <c r="B1948" s="152"/>
      <c r="C1948" s="152"/>
      <c r="D1948" s="152"/>
      <c r="E1948" s="152"/>
      <c r="F1948" s="62"/>
      <c r="G1948" s="62"/>
      <c r="I1948" s="152"/>
      <c r="K1948" s="152"/>
      <c r="L1948" s="152"/>
      <c r="M1948" s="152"/>
      <c r="N1948" s="152"/>
      <c r="O1948" s="63"/>
      <c r="P1948" s="152"/>
      <c r="Q1948" s="152"/>
      <c r="S1948" s="205"/>
      <c r="T1948" s="205"/>
      <c r="U1948" s="205"/>
      <c r="V1948" s="39"/>
      <c r="W1948" s="39"/>
      <c r="X1948" s="39"/>
      <c r="Y1948" s="39"/>
      <c r="AD1948" s="191"/>
      <c r="AE1948" s="191"/>
      <c r="AF1948" s="260"/>
      <c r="AG1948" s="191"/>
      <c r="AH1948" s="191"/>
      <c r="AI1948" s="260"/>
      <c r="AR1948" s="68"/>
      <c r="AS1948" s="68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5"/>
      <c r="BL1948" s="95"/>
      <c r="BM1948" s="95"/>
      <c r="BN1948" s="95"/>
      <c r="BO1948" s="95"/>
      <c r="BP1948" s="95"/>
      <c r="BQ1948" s="95"/>
      <c r="BR1948" s="95"/>
      <c r="BS1948" s="95"/>
      <c r="BT1948" s="95"/>
      <c r="BU1948" s="95"/>
      <c r="BV1948" s="95"/>
      <c r="BW1948" s="95"/>
      <c r="BX1948" s="95"/>
      <c r="BY1948" s="95"/>
      <c r="BZ1948" s="95"/>
      <c r="CD1948" s="95"/>
      <c r="CE1948" s="95"/>
      <c r="CF1948" s="95"/>
    </row>
    <row r="1949" spans="1:84" s="43" customFormat="1" x14ac:dyDescent="0.25">
      <c r="A1949" s="152"/>
      <c r="B1949" s="152"/>
      <c r="C1949" s="152"/>
      <c r="D1949" s="152"/>
      <c r="E1949" s="152"/>
      <c r="F1949" s="62"/>
      <c r="G1949" s="62"/>
      <c r="I1949" s="152"/>
      <c r="K1949" s="152"/>
      <c r="L1949" s="152"/>
      <c r="M1949" s="152"/>
      <c r="N1949" s="152"/>
      <c r="O1949" s="63"/>
      <c r="P1949" s="152"/>
      <c r="Q1949" s="152"/>
      <c r="S1949" s="205"/>
      <c r="T1949" s="205"/>
      <c r="U1949" s="205"/>
      <c r="V1949" s="39"/>
      <c r="W1949" s="39"/>
      <c r="X1949" s="39"/>
      <c r="Y1949" s="39"/>
      <c r="AD1949" s="191"/>
      <c r="AE1949" s="191"/>
      <c r="AF1949" s="260"/>
      <c r="AG1949" s="191"/>
      <c r="AH1949" s="191"/>
      <c r="AI1949" s="260"/>
      <c r="AR1949" s="68"/>
      <c r="AS1949" s="68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5"/>
      <c r="BL1949" s="95"/>
      <c r="BM1949" s="95"/>
      <c r="BN1949" s="95"/>
      <c r="BO1949" s="95"/>
      <c r="BP1949" s="95"/>
      <c r="BQ1949" s="95"/>
      <c r="BR1949" s="95"/>
      <c r="BS1949" s="95"/>
      <c r="BT1949" s="95"/>
      <c r="BU1949" s="95"/>
      <c r="BV1949" s="95"/>
      <c r="BW1949" s="95"/>
      <c r="BX1949" s="95"/>
      <c r="BY1949" s="95"/>
      <c r="BZ1949" s="95"/>
      <c r="CD1949" s="95"/>
      <c r="CE1949" s="95"/>
      <c r="CF1949" s="95"/>
    </row>
    <row r="1950" spans="1:84" s="43" customFormat="1" x14ac:dyDescent="0.25">
      <c r="A1950" s="152"/>
      <c r="B1950" s="152"/>
      <c r="C1950" s="152"/>
      <c r="D1950" s="152"/>
      <c r="E1950" s="152"/>
      <c r="F1950" s="62"/>
      <c r="G1950" s="62"/>
      <c r="I1950" s="152"/>
      <c r="K1950" s="152"/>
      <c r="L1950" s="152"/>
      <c r="M1950" s="152"/>
      <c r="N1950" s="152"/>
      <c r="O1950" s="63"/>
      <c r="P1950" s="152"/>
      <c r="Q1950" s="152"/>
      <c r="S1950" s="205"/>
      <c r="T1950" s="205"/>
      <c r="U1950" s="205"/>
      <c r="V1950" s="39"/>
      <c r="W1950" s="39"/>
      <c r="X1950" s="39"/>
      <c r="Y1950" s="39"/>
      <c r="AD1950" s="191"/>
      <c r="AE1950" s="191"/>
      <c r="AF1950" s="260"/>
      <c r="AG1950" s="191"/>
      <c r="AH1950" s="191"/>
      <c r="AI1950" s="260"/>
      <c r="AR1950" s="68"/>
      <c r="AS1950" s="68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5"/>
      <c r="BL1950" s="95"/>
      <c r="BM1950" s="95"/>
      <c r="BN1950" s="95"/>
      <c r="BO1950" s="95"/>
      <c r="BP1950" s="95"/>
      <c r="BQ1950" s="95"/>
      <c r="BR1950" s="95"/>
      <c r="BS1950" s="95"/>
      <c r="BT1950" s="95"/>
      <c r="BU1950" s="95"/>
      <c r="BV1950" s="95"/>
      <c r="BW1950" s="95"/>
      <c r="BX1950" s="95"/>
      <c r="BY1950" s="95"/>
      <c r="BZ1950" s="95"/>
      <c r="CD1950" s="95"/>
      <c r="CE1950" s="95"/>
      <c r="CF1950" s="95"/>
    </row>
    <row r="1951" spans="1:84" s="43" customFormat="1" x14ac:dyDescent="0.25">
      <c r="A1951" s="152"/>
      <c r="B1951" s="152"/>
      <c r="C1951" s="152"/>
      <c r="D1951" s="152"/>
      <c r="E1951" s="152"/>
      <c r="F1951" s="62"/>
      <c r="G1951" s="62"/>
      <c r="I1951" s="152"/>
      <c r="K1951" s="152"/>
      <c r="L1951" s="152"/>
      <c r="M1951" s="152"/>
      <c r="N1951" s="152"/>
      <c r="O1951" s="63"/>
      <c r="P1951" s="152"/>
      <c r="Q1951" s="152"/>
      <c r="S1951" s="205"/>
      <c r="T1951" s="205"/>
      <c r="U1951" s="205"/>
      <c r="V1951" s="39"/>
      <c r="W1951" s="39"/>
      <c r="X1951" s="39"/>
      <c r="Y1951" s="39"/>
      <c r="AD1951" s="191"/>
      <c r="AE1951" s="191"/>
      <c r="AF1951" s="260"/>
      <c r="AG1951" s="191"/>
      <c r="AH1951" s="191"/>
      <c r="AI1951" s="260"/>
      <c r="AR1951" s="68"/>
      <c r="AS1951" s="68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5"/>
      <c r="BL1951" s="95"/>
      <c r="BM1951" s="95"/>
      <c r="BN1951" s="95"/>
      <c r="BO1951" s="95"/>
      <c r="BP1951" s="95"/>
      <c r="BQ1951" s="95"/>
      <c r="BR1951" s="95"/>
      <c r="BS1951" s="95"/>
      <c r="BT1951" s="95"/>
      <c r="BU1951" s="95"/>
      <c r="BV1951" s="95"/>
      <c r="BW1951" s="95"/>
      <c r="BX1951" s="95"/>
      <c r="BY1951" s="95"/>
      <c r="BZ1951" s="95"/>
      <c r="CD1951" s="95"/>
      <c r="CE1951" s="95"/>
      <c r="CF1951" s="95"/>
    </row>
    <row r="1952" spans="1:84" s="43" customFormat="1" x14ac:dyDescent="0.25">
      <c r="A1952" s="152"/>
      <c r="B1952" s="152"/>
      <c r="C1952" s="152"/>
      <c r="D1952" s="152"/>
      <c r="E1952" s="152"/>
      <c r="F1952" s="62"/>
      <c r="G1952" s="62"/>
      <c r="I1952" s="152"/>
      <c r="K1952" s="152"/>
      <c r="L1952" s="152"/>
      <c r="M1952" s="152"/>
      <c r="N1952" s="152"/>
      <c r="O1952" s="63"/>
      <c r="P1952" s="152"/>
      <c r="Q1952" s="152"/>
      <c r="S1952" s="205"/>
      <c r="T1952" s="205"/>
      <c r="U1952" s="205"/>
      <c r="V1952" s="39"/>
      <c r="W1952" s="39"/>
      <c r="X1952" s="39"/>
      <c r="Y1952" s="39"/>
      <c r="AD1952" s="191"/>
      <c r="AE1952" s="191"/>
      <c r="AF1952" s="260"/>
      <c r="AG1952" s="191"/>
      <c r="AH1952" s="191"/>
      <c r="AI1952" s="260"/>
      <c r="AR1952" s="68"/>
      <c r="AS1952" s="68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5"/>
      <c r="BL1952" s="95"/>
      <c r="BM1952" s="95"/>
      <c r="BN1952" s="95"/>
      <c r="BO1952" s="95"/>
      <c r="BP1952" s="95"/>
      <c r="BQ1952" s="95"/>
      <c r="BR1952" s="95"/>
      <c r="BS1952" s="95"/>
      <c r="BT1952" s="95"/>
      <c r="BU1952" s="95"/>
      <c r="BV1952" s="95"/>
      <c r="BW1952" s="95"/>
      <c r="BX1952" s="95"/>
      <c r="BY1952" s="95"/>
      <c r="BZ1952" s="95"/>
      <c r="CD1952" s="95"/>
      <c r="CE1952" s="95"/>
      <c r="CF1952" s="95"/>
    </row>
    <row r="1953" spans="1:84" s="43" customFormat="1" x14ac:dyDescent="0.25">
      <c r="A1953" s="152"/>
      <c r="B1953" s="152"/>
      <c r="C1953" s="152"/>
      <c r="D1953" s="152"/>
      <c r="E1953" s="152"/>
      <c r="F1953" s="62"/>
      <c r="G1953" s="62"/>
      <c r="I1953" s="152"/>
      <c r="K1953" s="152"/>
      <c r="L1953" s="152"/>
      <c r="M1953" s="152"/>
      <c r="N1953" s="152"/>
      <c r="O1953" s="63"/>
      <c r="P1953" s="152"/>
      <c r="Q1953" s="152"/>
      <c r="S1953" s="205"/>
      <c r="T1953" s="205"/>
      <c r="U1953" s="205"/>
      <c r="V1953" s="39"/>
      <c r="W1953" s="39"/>
      <c r="X1953" s="39"/>
      <c r="Y1953" s="39"/>
      <c r="AD1953" s="191"/>
      <c r="AE1953" s="191"/>
      <c r="AF1953" s="260"/>
      <c r="AG1953" s="191"/>
      <c r="AH1953" s="191"/>
      <c r="AI1953" s="260"/>
      <c r="AR1953" s="68"/>
      <c r="AS1953" s="68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5"/>
      <c r="BL1953" s="95"/>
      <c r="BM1953" s="95"/>
      <c r="BN1953" s="95"/>
      <c r="BO1953" s="95"/>
      <c r="BP1953" s="95"/>
      <c r="BQ1953" s="95"/>
      <c r="BR1953" s="95"/>
      <c r="BS1953" s="95"/>
      <c r="BT1953" s="95"/>
      <c r="BU1953" s="95"/>
      <c r="BV1953" s="95"/>
      <c r="BW1953" s="95"/>
      <c r="BX1953" s="95"/>
      <c r="BY1953" s="95"/>
      <c r="BZ1953" s="95"/>
      <c r="CD1953" s="95"/>
      <c r="CE1953" s="95"/>
      <c r="CF1953" s="95"/>
    </row>
    <row r="1954" spans="1:84" s="43" customFormat="1" x14ac:dyDescent="0.25">
      <c r="A1954" s="152"/>
      <c r="B1954" s="152"/>
      <c r="C1954" s="152"/>
      <c r="D1954" s="152"/>
      <c r="E1954" s="152"/>
      <c r="F1954" s="62"/>
      <c r="G1954" s="62"/>
      <c r="I1954" s="152"/>
      <c r="K1954" s="152"/>
      <c r="L1954" s="152"/>
      <c r="M1954" s="152"/>
      <c r="N1954" s="152"/>
      <c r="O1954" s="63"/>
      <c r="P1954" s="152"/>
      <c r="Q1954" s="152"/>
      <c r="S1954" s="205"/>
      <c r="T1954" s="205"/>
      <c r="U1954" s="205"/>
      <c r="V1954" s="39"/>
      <c r="W1954" s="39"/>
      <c r="X1954" s="39"/>
      <c r="Y1954" s="39"/>
      <c r="AD1954" s="191"/>
      <c r="AE1954" s="191"/>
      <c r="AF1954" s="260"/>
      <c r="AG1954" s="191"/>
      <c r="AH1954" s="191"/>
      <c r="AI1954" s="260"/>
      <c r="AR1954" s="68"/>
      <c r="AS1954" s="68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5"/>
      <c r="BL1954" s="95"/>
      <c r="BM1954" s="95"/>
      <c r="BN1954" s="95"/>
      <c r="BO1954" s="95"/>
      <c r="BP1954" s="95"/>
      <c r="BQ1954" s="95"/>
      <c r="BR1954" s="95"/>
      <c r="BS1954" s="95"/>
      <c r="BT1954" s="95"/>
      <c r="BU1954" s="95"/>
      <c r="BV1954" s="95"/>
      <c r="BW1954" s="95"/>
      <c r="BX1954" s="95"/>
      <c r="BY1954" s="95"/>
      <c r="BZ1954" s="95"/>
      <c r="CD1954" s="95"/>
      <c r="CE1954" s="95"/>
      <c r="CF1954" s="95"/>
    </row>
    <row r="1955" spans="1:84" s="43" customFormat="1" x14ac:dyDescent="0.25">
      <c r="A1955" s="152"/>
      <c r="B1955" s="152"/>
      <c r="C1955" s="152"/>
      <c r="D1955" s="152"/>
      <c r="E1955" s="152"/>
      <c r="F1955" s="62"/>
      <c r="G1955" s="62"/>
      <c r="I1955" s="152"/>
      <c r="K1955" s="152"/>
      <c r="L1955" s="152"/>
      <c r="M1955" s="152"/>
      <c r="N1955" s="152"/>
      <c r="O1955" s="63"/>
      <c r="P1955" s="152"/>
      <c r="Q1955" s="152"/>
      <c r="S1955" s="205"/>
      <c r="T1955" s="205"/>
      <c r="U1955" s="205"/>
      <c r="V1955" s="39"/>
      <c r="W1955" s="39"/>
      <c r="X1955" s="39"/>
      <c r="Y1955" s="39"/>
      <c r="AD1955" s="191"/>
      <c r="AE1955" s="191"/>
      <c r="AF1955" s="260"/>
      <c r="AG1955" s="191"/>
      <c r="AH1955" s="191"/>
      <c r="AI1955" s="260"/>
      <c r="AR1955" s="68"/>
      <c r="AS1955" s="68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5"/>
      <c r="BL1955" s="95"/>
      <c r="BM1955" s="95"/>
      <c r="BN1955" s="95"/>
      <c r="BO1955" s="95"/>
      <c r="BP1955" s="95"/>
      <c r="BQ1955" s="95"/>
      <c r="BR1955" s="95"/>
      <c r="BS1955" s="95"/>
      <c r="BT1955" s="95"/>
      <c r="BU1955" s="95"/>
      <c r="BV1955" s="95"/>
      <c r="BW1955" s="95"/>
      <c r="BX1955" s="95"/>
      <c r="BY1955" s="95"/>
      <c r="BZ1955" s="95"/>
      <c r="CD1955" s="95"/>
      <c r="CE1955" s="95"/>
      <c r="CF1955" s="95"/>
    </row>
    <row r="1956" spans="1:84" s="43" customFormat="1" x14ac:dyDescent="0.25">
      <c r="A1956" s="152"/>
      <c r="B1956" s="152"/>
      <c r="C1956" s="152"/>
      <c r="D1956" s="152"/>
      <c r="E1956" s="152"/>
      <c r="F1956" s="62"/>
      <c r="G1956" s="62"/>
      <c r="I1956" s="152"/>
      <c r="K1956" s="152"/>
      <c r="L1956" s="152"/>
      <c r="M1956" s="152"/>
      <c r="N1956" s="152"/>
      <c r="O1956" s="63"/>
      <c r="P1956" s="152"/>
      <c r="Q1956" s="152"/>
      <c r="S1956" s="205"/>
      <c r="T1956" s="205"/>
      <c r="U1956" s="205"/>
      <c r="V1956" s="39"/>
      <c r="W1956" s="39"/>
      <c r="X1956" s="39"/>
      <c r="Y1956" s="39"/>
      <c r="AD1956" s="191"/>
      <c r="AE1956" s="191"/>
      <c r="AF1956" s="260"/>
      <c r="AG1956" s="191"/>
      <c r="AH1956" s="191"/>
      <c r="AI1956" s="260"/>
      <c r="AR1956" s="68"/>
      <c r="AS1956" s="68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5"/>
      <c r="BL1956" s="95"/>
      <c r="BM1956" s="95"/>
      <c r="BN1956" s="95"/>
      <c r="BO1956" s="95"/>
      <c r="BP1956" s="95"/>
      <c r="BQ1956" s="95"/>
      <c r="BR1956" s="95"/>
      <c r="BS1956" s="95"/>
      <c r="BT1956" s="95"/>
      <c r="BU1956" s="95"/>
      <c r="BV1956" s="95"/>
      <c r="BW1956" s="95"/>
      <c r="BX1956" s="95"/>
      <c r="BY1956" s="95"/>
      <c r="BZ1956" s="95"/>
      <c r="CD1956" s="95"/>
      <c r="CE1956" s="95"/>
      <c r="CF1956" s="95"/>
    </row>
    <row r="1957" spans="1:84" s="43" customFormat="1" x14ac:dyDescent="0.25">
      <c r="A1957" s="152"/>
      <c r="B1957" s="152"/>
      <c r="C1957" s="152"/>
      <c r="D1957" s="152"/>
      <c r="E1957" s="152"/>
      <c r="F1957" s="62"/>
      <c r="G1957" s="62"/>
      <c r="I1957" s="152"/>
      <c r="K1957" s="152"/>
      <c r="L1957" s="152"/>
      <c r="M1957" s="152"/>
      <c r="N1957" s="152"/>
      <c r="O1957" s="63"/>
      <c r="P1957" s="152"/>
      <c r="Q1957" s="152"/>
      <c r="S1957" s="205"/>
      <c r="T1957" s="205"/>
      <c r="U1957" s="205"/>
      <c r="V1957" s="39"/>
      <c r="W1957" s="39"/>
      <c r="X1957" s="39"/>
      <c r="Y1957" s="39"/>
      <c r="AD1957" s="191"/>
      <c r="AE1957" s="191"/>
      <c r="AF1957" s="260"/>
      <c r="AG1957" s="191"/>
      <c r="AH1957" s="191"/>
      <c r="AI1957" s="260"/>
      <c r="AR1957" s="68"/>
      <c r="AS1957" s="68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5"/>
      <c r="BL1957" s="95"/>
      <c r="BM1957" s="95"/>
      <c r="BN1957" s="95"/>
      <c r="BO1957" s="95"/>
      <c r="BP1957" s="95"/>
      <c r="BQ1957" s="95"/>
      <c r="BR1957" s="95"/>
      <c r="BS1957" s="95"/>
      <c r="BT1957" s="95"/>
      <c r="BU1957" s="95"/>
      <c r="BV1957" s="95"/>
      <c r="BW1957" s="95"/>
      <c r="BX1957" s="95"/>
      <c r="BY1957" s="95"/>
      <c r="BZ1957" s="95"/>
      <c r="CD1957" s="95"/>
      <c r="CE1957" s="95"/>
      <c r="CF1957" s="95"/>
    </row>
    <row r="1958" spans="1:84" s="43" customFormat="1" x14ac:dyDescent="0.25">
      <c r="A1958" s="152"/>
      <c r="B1958" s="152"/>
      <c r="C1958" s="152"/>
      <c r="D1958" s="152"/>
      <c r="E1958" s="152"/>
      <c r="F1958" s="62"/>
      <c r="G1958" s="62"/>
      <c r="I1958" s="152"/>
      <c r="K1958" s="152"/>
      <c r="L1958" s="152"/>
      <c r="M1958" s="152"/>
      <c r="N1958" s="152"/>
      <c r="O1958" s="63"/>
      <c r="P1958" s="152"/>
      <c r="Q1958" s="152"/>
      <c r="S1958" s="205"/>
      <c r="T1958" s="205"/>
      <c r="U1958" s="205"/>
      <c r="V1958" s="39"/>
      <c r="W1958" s="39"/>
      <c r="X1958" s="39"/>
      <c r="Y1958" s="39"/>
      <c r="AD1958" s="191"/>
      <c r="AE1958" s="191"/>
      <c r="AF1958" s="260"/>
      <c r="AG1958" s="191"/>
      <c r="AH1958" s="191"/>
      <c r="AI1958" s="260"/>
      <c r="AR1958" s="68"/>
      <c r="AS1958" s="68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5"/>
      <c r="BL1958" s="95"/>
      <c r="BM1958" s="95"/>
      <c r="BN1958" s="95"/>
      <c r="BO1958" s="95"/>
      <c r="BP1958" s="95"/>
      <c r="BQ1958" s="95"/>
      <c r="BR1958" s="95"/>
      <c r="BS1958" s="95"/>
      <c r="BT1958" s="95"/>
      <c r="BU1958" s="95"/>
      <c r="BV1958" s="95"/>
      <c r="BW1958" s="95"/>
      <c r="BX1958" s="95"/>
      <c r="BY1958" s="95"/>
      <c r="BZ1958" s="95"/>
      <c r="CD1958" s="95"/>
      <c r="CE1958" s="95"/>
      <c r="CF1958" s="95"/>
    </row>
    <row r="1959" spans="1:84" s="43" customFormat="1" x14ac:dyDescent="0.25">
      <c r="A1959" s="152"/>
      <c r="B1959" s="152"/>
      <c r="C1959" s="152"/>
      <c r="D1959" s="152"/>
      <c r="E1959" s="152"/>
      <c r="F1959" s="62"/>
      <c r="G1959" s="62"/>
      <c r="I1959" s="152"/>
      <c r="K1959" s="152"/>
      <c r="L1959" s="152"/>
      <c r="M1959" s="152"/>
      <c r="N1959" s="152"/>
      <c r="O1959" s="63"/>
      <c r="P1959" s="152"/>
      <c r="Q1959" s="152"/>
      <c r="S1959" s="205"/>
      <c r="T1959" s="205"/>
      <c r="U1959" s="205"/>
      <c r="V1959" s="39"/>
      <c r="W1959" s="39"/>
      <c r="X1959" s="39"/>
      <c r="Y1959" s="39"/>
      <c r="AD1959" s="191"/>
      <c r="AE1959" s="191"/>
      <c r="AF1959" s="260"/>
      <c r="AG1959" s="191"/>
      <c r="AH1959" s="191"/>
      <c r="AI1959" s="260"/>
      <c r="AR1959" s="68"/>
      <c r="AS1959" s="68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5"/>
      <c r="BL1959" s="95"/>
      <c r="BM1959" s="95"/>
      <c r="BN1959" s="95"/>
      <c r="BO1959" s="95"/>
      <c r="BP1959" s="95"/>
      <c r="BQ1959" s="95"/>
      <c r="BR1959" s="95"/>
      <c r="BS1959" s="95"/>
      <c r="BT1959" s="95"/>
      <c r="BU1959" s="95"/>
      <c r="BV1959" s="95"/>
      <c r="BW1959" s="95"/>
      <c r="BX1959" s="95"/>
      <c r="BY1959" s="95"/>
      <c r="BZ1959" s="95"/>
      <c r="CD1959" s="95"/>
      <c r="CE1959" s="95"/>
      <c r="CF1959" s="95"/>
    </row>
    <row r="1960" spans="1:84" s="43" customFormat="1" x14ac:dyDescent="0.25">
      <c r="A1960" s="152"/>
      <c r="B1960" s="152"/>
      <c r="C1960" s="152"/>
      <c r="D1960" s="152"/>
      <c r="E1960" s="152"/>
      <c r="F1960" s="62"/>
      <c r="G1960" s="62"/>
      <c r="I1960" s="152"/>
      <c r="K1960" s="152"/>
      <c r="L1960" s="152"/>
      <c r="M1960" s="152"/>
      <c r="N1960" s="152"/>
      <c r="O1960" s="63"/>
      <c r="P1960" s="152"/>
      <c r="Q1960" s="152"/>
      <c r="S1960" s="205"/>
      <c r="T1960" s="205"/>
      <c r="U1960" s="205"/>
      <c r="V1960" s="39"/>
      <c r="W1960" s="39"/>
      <c r="X1960" s="39"/>
      <c r="Y1960" s="39"/>
      <c r="AD1960" s="191"/>
      <c r="AE1960" s="191"/>
      <c r="AF1960" s="260"/>
      <c r="AG1960" s="191"/>
      <c r="AH1960" s="191"/>
      <c r="AI1960" s="260"/>
      <c r="AR1960" s="68"/>
      <c r="AS1960" s="68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5"/>
      <c r="BL1960" s="95"/>
      <c r="BM1960" s="95"/>
      <c r="BN1960" s="95"/>
      <c r="BO1960" s="95"/>
      <c r="BP1960" s="95"/>
      <c r="BQ1960" s="95"/>
      <c r="BR1960" s="95"/>
      <c r="BS1960" s="95"/>
      <c r="BT1960" s="95"/>
      <c r="BU1960" s="95"/>
      <c r="BV1960" s="95"/>
      <c r="BW1960" s="95"/>
      <c r="BX1960" s="95"/>
      <c r="BY1960" s="95"/>
      <c r="BZ1960" s="95"/>
      <c r="CD1960" s="95"/>
      <c r="CE1960" s="95"/>
      <c r="CF1960" s="95"/>
    </row>
    <row r="1961" spans="1:84" s="43" customFormat="1" x14ac:dyDescent="0.25">
      <c r="A1961" s="152"/>
      <c r="B1961" s="152"/>
      <c r="C1961" s="152"/>
      <c r="D1961" s="152"/>
      <c r="E1961" s="152"/>
      <c r="F1961" s="62"/>
      <c r="G1961" s="62"/>
      <c r="I1961" s="152"/>
      <c r="K1961" s="152"/>
      <c r="L1961" s="152"/>
      <c r="M1961" s="152"/>
      <c r="N1961" s="152"/>
      <c r="O1961" s="63"/>
      <c r="P1961" s="152"/>
      <c r="Q1961" s="152"/>
      <c r="S1961" s="205"/>
      <c r="T1961" s="205"/>
      <c r="U1961" s="205"/>
      <c r="V1961" s="39"/>
      <c r="W1961" s="39"/>
      <c r="X1961" s="39"/>
      <c r="Y1961" s="39"/>
      <c r="AD1961" s="191"/>
      <c r="AE1961" s="191"/>
      <c r="AF1961" s="260"/>
      <c r="AG1961" s="191"/>
      <c r="AH1961" s="191"/>
      <c r="AI1961" s="260"/>
      <c r="AR1961" s="68"/>
      <c r="AS1961" s="68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5"/>
      <c r="BL1961" s="95"/>
      <c r="BM1961" s="95"/>
      <c r="BN1961" s="95"/>
      <c r="BO1961" s="95"/>
      <c r="BP1961" s="95"/>
      <c r="BQ1961" s="95"/>
      <c r="BR1961" s="95"/>
      <c r="BS1961" s="95"/>
      <c r="BT1961" s="95"/>
      <c r="BU1961" s="95"/>
      <c r="BV1961" s="95"/>
      <c r="BW1961" s="95"/>
      <c r="BX1961" s="95"/>
      <c r="BY1961" s="95"/>
      <c r="BZ1961" s="95"/>
      <c r="CD1961" s="95"/>
      <c r="CE1961" s="95"/>
      <c r="CF1961" s="95"/>
    </row>
    <row r="1962" spans="1:84" s="43" customFormat="1" x14ac:dyDescent="0.25">
      <c r="A1962" s="152"/>
      <c r="B1962" s="152"/>
      <c r="C1962" s="152"/>
      <c r="D1962" s="152"/>
      <c r="E1962" s="152"/>
      <c r="F1962" s="62"/>
      <c r="G1962" s="62"/>
      <c r="I1962" s="152"/>
      <c r="K1962" s="152"/>
      <c r="L1962" s="152"/>
      <c r="M1962" s="152"/>
      <c r="N1962" s="152"/>
      <c r="O1962" s="63"/>
      <c r="P1962" s="152"/>
      <c r="Q1962" s="152"/>
      <c r="S1962" s="205"/>
      <c r="T1962" s="205"/>
      <c r="U1962" s="205"/>
      <c r="V1962" s="39"/>
      <c r="W1962" s="39"/>
      <c r="X1962" s="39"/>
      <c r="Y1962" s="39"/>
      <c r="AD1962" s="191"/>
      <c r="AE1962" s="191"/>
      <c r="AF1962" s="260"/>
      <c r="AG1962" s="191"/>
      <c r="AH1962" s="191"/>
      <c r="AI1962" s="260"/>
      <c r="AR1962" s="68"/>
      <c r="AS1962" s="68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5"/>
      <c r="BL1962" s="95"/>
      <c r="BM1962" s="95"/>
      <c r="BN1962" s="95"/>
      <c r="BO1962" s="95"/>
      <c r="BP1962" s="95"/>
      <c r="BQ1962" s="95"/>
      <c r="BR1962" s="95"/>
      <c r="BS1962" s="95"/>
      <c r="BT1962" s="95"/>
      <c r="BU1962" s="95"/>
      <c r="BV1962" s="95"/>
      <c r="BW1962" s="95"/>
      <c r="BX1962" s="95"/>
      <c r="BY1962" s="95"/>
      <c r="BZ1962" s="95"/>
      <c r="CD1962" s="95"/>
      <c r="CE1962" s="95"/>
      <c r="CF1962" s="95"/>
    </row>
    <row r="1963" spans="1:84" s="43" customFormat="1" x14ac:dyDescent="0.25">
      <c r="A1963" s="152"/>
      <c r="B1963" s="152"/>
      <c r="C1963" s="152"/>
      <c r="D1963" s="152"/>
      <c r="E1963" s="152"/>
      <c r="F1963" s="62"/>
      <c r="G1963" s="62"/>
      <c r="I1963" s="152"/>
      <c r="K1963" s="152"/>
      <c r="L1963" s="152"/>
      <c r="M1963" s="152"/>
      <c r="N1963" s="152"/>
      <c r="O1963" s="63"/>
      <c r="P1963" s="152"/>
      <c r="Q1963" s="152"/>
      <c r="S1963" s="205"/>
      <c r="T1963" s="205"/>
      <c r="U1963" s="205"/>
      <c r="V1963" s="39"/>
      <c r="W1963" s="39"/>
      <c r="X1963" s="39"/>
      <c r="Y1963" s="39"/>
      <c r="AD1963" s="191"/>
      <c r="AE1963" s="191"/>
      <c r="AF1963" s="260"/>
      <c r="AG1963" s="191"/>
      <c r="AH1963" s="191"/>
      <c r="AI1963" s="260"/>
      <c r="AR1963" s="68"/>
      <c r="AS1963" s="68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5"/>
      <c r="BL1963" s="95"/>
      <c r="BM1963" s="95"/>
      <c r="BN1963" s="95"/>
      <c r="BO1963" s="95"/>
      <c r="BP1963" s="95"/>
      <c r="BQ1963" s="95"/>
      <c r="BR1963" s="95"/>
      <c r="BS1963" s="95"/>
      <c r="BT1963" s="95"/>
      <c r="BU1963" s="95"/>
      <c r="BV1963" s="95"/>
      <c r="BW1963" s="95"/>
      <c r="BX1963" s="95"/>
      <c r="BY1963" s="95"/>
      <c r="BZ1963" s="95"/>
      <c r="CD1963" s="95"/>
      <c r="CE1963" s="95"/>
      <c r="CF1963" s="95"/>
    </row>
    <row r="1964" spans="1:84" s="43" customFormat="1" x14ac:dyDescent="0.25">
      <c r="A1964" s="152"/>
      <c r="B1964" s="152"/>
      <c r="C1964" s="152"/>
      <c r="D1964" s="152"/>
      <c r="E1964" s="152"/>
      <c r="F1964" s="62"/>
      <c r="G1964" s="62"/>
      <c r="I1964" s="152"/>
      <c r="K1964" s="152"/>
      <c r="L1964" s="152"/>
      <c r="M1964" s="152"/>
      <c r="N1964" s="152"/>
      <c r="O1964" s="63"/>
      <c r="P1964" s="152"/>
      <c r="Q1964" s="152"/>
      <c r="S1964" s="205"/>
      <c r="T1964" s="205"/>
      <c r="U1964" s="205"/>
      <c r="V1964" s="39"/>
      <c r="W1964" s="39"/>
      <c r="X1964" s="39"/>
      <c r="Y1964" s="39"/>
      <c r="AD1964" s="191"/>
      <c r="AE1964" s="191"/>
      <c r="AF1964" s="260"/>
      <c r="AG1964" s="191"/>
      <c r="AH1964" s="191"/>
      <c r="AI1964" s="260"/>
      <c r="AR1964" s="68"/>
      <c r="AS1964" s="68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5"/>
      <c r="BL1964" s="95"/>
      <c r="BM1964" s="95"/>
      <c r="BN1964" s="95"/>
      <c r="BO1964" s="95"/>
      <c r="BP1964" s="95"/>
      <c r="BQ1964" s="95"/>
      <c r="BR1964" s="95"/>
      <c r="BS1964" s="95"/>
      <c r="BT1964" s="95"/>
      <c r="BU1964" s="95"/>
      <c r="BV1964" s="95"/>
      <c r="BW1964" s="95"/>
      <c r="BX1964" s="95"/>
      <c r="BY1964" s="95"/>
      <c r="BZ1964" s="95"/>
      <c r="CD1964" s="95"/>
      <c r="CE1964" s="95"/>
      <c r="CF1964" s="95"/>
    </row>
    <row r="1965" spans="1:84" s="43" customFormat="1" x14ac:dyDescent="0.25">
      <c r="A1965" s="152"/>
      <c r="B1965" s="152"/>
      <c r="C1965" s="152"/>
      <c r="D1965" s="152"/>
      <c r="E1965" s="152"/>
      <c r="F1965" s="62"/>
      <c r="G1965" s="62"/>
      <c r="I1965" s="152"/>
      <c r="K1965" s="152"/>
      <c r="L1965" s="152"/>
      <c r="M1965" s="152"/>
      <c r="N1965" s="152"/>
      <c r="O1965" s="63"/>
      <c r="P1965" s="152"/>
      <c r="Q1965" s="152"/>
      <c r="S1965" s="205"/>
      <c r="T1965" s="205"/>
      <c r="U1965" s="205"/>
      <c r="V1965" s="39"/>
      <c r="W1965" s="39"/>
      <c r="X1965" s="39"/>
      <c r="Y1965" s="39"/>
      <c r="AD1965" s="191"/>
      <c r="AE1965" s="191"/>
      <c r="AF1965" s="260"/>
      <c r="AG1965" s="191"/>
      <c r="AH1965" s="191"/>
      <c r="AI1965" s="260"/>
      <c r="AR1965" s="68"/>
      <c r="AS1965" s="68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5"/>
      <c r="BL1965" s="95"/>
      <c r="BM1965" s="95"/>
      <c r="BN1965" s="95"/>
      <c r="BO1965" s="95"/>
      <c r="BP1965" s="95"/>
      <c r="BQ1965" s="95"/>
      <c r="BR1965" s="95"/>
      <c r="BS1965" s="95"/>
      <c r="BT1965" s="95"/>
      <c r="BU1965" s="95"/>
      <c r="BV1965" s="95"/>
      <c r="BW1965" s="95"/>
      <c r="BX1965" s="95"/>
      <c r="BY1965" s="95"/>
      <c r="BZ1965" s="95"/>
      <c r="CD1965" s="95"/>
      <c r="CE1965" s="95"/>
      <c r="CF1965" s="95"/>
    </row>
    <row r="1966" spans="1:84" s="43" customFormat="1" x14ac:dyDescent="0.25">
      <c r="A1966" s="152"/>
      <c r="B1966" s="152"/>
      <c r="C1966" s="152"/>
      <c r="D1966" s="152"/>
      <c r="E1966" s="152"/>
      <c r="F1966" s="62"/>
      <c r="G1966" s="62"/>
      <c r="I1966" s="152"/>
      <c r="K1966" s="152"/>
      <c r="L1966" s="152"/>
      <c r="M1966" s="152"/>
      <c r="N1966" s="152"/>
      <c r="O1966" s="63"/>
      <c r="P1966" s="152"/>
      <c r="Q1966" s="152"/>
      <c r="S1966" s="205"/>
      <c r="T1966" s="205"/>
      <c r="U1966" s="205"/>
      <c r="V1966" s="39"/>
      <c r="W1966" s="39"/>
      <c r="X1966" s="39"/>
      <c r="Y1966" s="39"/>
      <c r="AD1966" s="191"/>
      <c r="AE1966" s="191"/>
      <c r="AF1966" s="260"/>
      <c r="AG1966" s="191"/>
      <c r="AH1966" s="191"/>
      <c r="AI1966" s="260"/>
      <c r="AR1966" s="68"/>
      <c r="AS1966" s="68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5"/>
      <c r="BL1966" s="95"/>
      <c r="BM1966" s="95"/>
      <c r="BN1966" s="95"/>
      <c r="BO1966" s="95"/>
      <c r="BP1966" s="95"/>
      <c r="BQ1966" s="95"/>
      <c r="BR1966" s="95"/>
      <c r="BS1966" s="95"/>
      <c r="BT1966" s="95"/>
      <c r="BU1966" s="95"/>
      <c r="BV1966" s="95"/>
      <c r="BW1966" s="95"/>
      <c r="BX1966" s="95"/>
      <c r="BY1966" s="95"/>
      <c r="BZ1966" s="95"/>
      <c r="CD1966" s="95"/>
      <c r="CE1966" s="95"/>
      <c r="CF1966" s="95"/>
    </row>
    <row r="1967" spans="1:84" s="43" customFormat="1" x14ac:dyDescent="0.25">
      <c r="A1967" s="152"/>
      <c r="B1967" s="152"/>
      <c r="C1967" s="152"/>
      <c r="D1967" s="152"/>
      <c r="E1967" s="152"/>
      <c r="F1967" s="62"/>
      <c r="G1967" s="62"/>
      <c r="I1967" s="152"/>
      <c r="K1967" s="152"/>
      <c r="L1967" s="152"/>
      <c r="M1967" s="152"/>
      <c r="N1967" s="152"/>
      <c r="O1967" s="63"/>
      <c r="P1967" s="152"/>
      <c r="Q1967" s="152"/>
      <c r="S1967" s="205"/>
      <c r="T1967" s="205"/>
      <c r="U1967" s="205"/>
      <c r="V1967" s="39"/>
      <c r="W1967" s="39"/>
      <c r="X1967" s="39"/>
      <c r="Y1967" s="39"/>
      <c r="AD1967" s="191"/>
      <c r="AE1967" s="191"/>
      <c r="AF1967" s="260"/>
      <c r="AG1967" s="191"/>
      <c r="AH1967" s="191"/>
      <c r="AI1967" s="260"/>
      <c r="AR1967" s="68"/>
      <c r="AS1967" s="68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5"/>
      <c r="BL1967" s="95"/>
      <c r="BM1967" s="95"/>
      <c r="BN1967" s="95"/>
      <c r="BO1967" s="95"/>
      <c r="BP1967" s="95"/>
      <c r="BQ1967" s="95"/>
      <c r="BR1967" s="95"/>
      <c r="BS1967" s="95"/>
      <c r="BT1967" s="95"/>
      <c r="BU1967" s="95"/>
      <c r="BV1967" s="95"/>
      <c r="BW1967" s="95"/>
      <c r="BX1967" s="95"/>
      <c r="BY1967" s="95"/>
      <c r="BZ1967" s="95"/>
      <c r="CD1967" s="95"/>
      <c r="CE1967" s="95"/>
      <c r="CF1967" s="95"/>
    </row>
    <row r="1968" spans="1:84" s="43" customFormat="1" x14ac:dyDescent="0.25">
      <c r="A1968" s="152"/>
      <c r="B1968" s="152"/>
      <c r="C1968" s="152"/>
      <c r="D1968" s="152"/>
      <c r="E1968" s="152"/>
      <c r="F1968" s="62"/>
      <c r="G1968" s="62"/>
      <c r="I1968" s="152"/>
      <c r="K1968" s="152"/>
      <c r="L1968" s="152"/>
      <c r="M1968" s="152"/>
      <c r="N1968" s="152"/>
      <c r="O1968" s="63"/>
      <c r="P1968" s="152"/>
      <c r="Q1968" s="152"/>
      <c r="S1968" s="205"/>
      <c r="T1968" s="205"/>
      <c r="U1968" s="205"/>
      <c r="V1968" s="39"/>
      <c r="W1968" s="39"/>
      <c r="X1968" s="39"/>
      <c r="Y1968" s="39"/>
      <c r="AD1968" s="191"/>
      <c r="AE1968" s="191"/>
      <c r="AF1968" s="260"/>
      <c r="AG1968" s="191"/>
      <c r="AH1968" s="191"/>
      <c r="AI1968" s="260"/>
      <c r="AR1968" s="68"/>
      <c r="AS1968" s="68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5"/>
      <c r="BL1968" s="95"/>
      <c r="BM1968" s="95"/>
      <c r="BN1968" s="95"/>
      <c r="BO1968" s="95"/>
      <c r="BP1968" s="95"/>
      <c r="BQ1968" s="95"/>
      <c r="BR1968" s="95"/>
      <c r="BS1968" s="95"/>
      <c r="BT1968" s="95"/>
      <c r="BU1968" s="95"/>
      <c r="BV1968" s="95"/>
      <c r="BW1968" s="95"/>
      <c r="BX1968" s="95"/>
      <c r="BY1968" s="95"/>
      <c r="BZ1968" s="95"/>
      <c r="CD1968" s="95"/>
      <c r="CE1968" s="95"/>
      <c r="CF1968" s="95"/>
    </row>
    <row r="1969" spans="1:84" s="43" customFormat="1" x14ac:dyDescent="0.25">
      <c r="A1969" s="152"/>
      <c r="B1969" s="152"/>
      <c r="C1969" s="152"/>
      <c r="D1969" s="152"/>
      <c r="E1969" s="152"/>
      <c r="F1969" s="62"/>
      <c r="G1969" s="62"/>
      <c r="I1969" s="152"/>
      <c r="K1969" s="152"/>
      <c r="L1969" s="152"/>
      <c r="M1969" s="152"/>
      <c r="N1969" s="152"/>
      <c r="O1969" s="63"/>
      <c r="P1969" s="152"/>
      <c r="Q1969" s="152"/>
      <c r="S1969" s="205"/>
      <c r="T1969" s="205"/>
      <c r="U1969" s="205"/>
      <c r="V1969" s="39"/>
      <c r="W1969" s="39"/>
      <c r="X1969" s="39"/>
      <c r="Y1969" s="39"/>
      <c r="AD1969" s="191"/>
      <c r="AE1969" s="191"/>
      <c r="AF1969" s="260"/>
      <c r="AG1969" s="191"/>
      <c r="AH1969" s="191"/>
      <c r="AI1969" s="260"/>
      <c r="AR1969" s="68"/>
      <c r="AS1969" s="68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5"/>
      <c r="BL1969" s="95"/>
      <c r="BM1969" s="95"/>
      <c r="BN1969" s="95"/>
      <c r="BO1969" s="95"/>
      <c r="BP1969" s="95"/>
      <c r="BQ1969" s="95"/>
      <c r="BR1969" s="95"/>
      <c r="BS1969" s="95"/>
      <c r="BT1969" s="95"/>
      <c r="BU1969" s="95"/>
      <c r="BV1969" s="95"/>
      <c r="BW1969" s="95"/>
      <c r="BX1969" s="95"/>
      <c r="BY1969" s="95"/>
      <c r="BZ1969" s="95"/>
      <c r="CD1969" s="95"/>
      <c r="CE1969" s="95"/>
      <c r="CF1969" s="95"/>
    </row>
    <row r="1970" spans="1:84" s="43" customFormat="1" x14ac:dyDescent="0.25">
      <c r="A1970" s="152"/>
      <c r="B1970" s="152"/>
      <c r="C1970" s="152"/>
      <c r="D1970" s="152"/>
      <c r="E1970" s="152"/>
      <c r="F1970" s="62"/>
      <c r="G1970" s="62"/>
      <c r="I1970" s="152"/>
      <c r="K1970" s="152"/>
      <c r="L1970" s="152"/>
      <c r="M1970" s="152"/>
      <c r="N1970" s="152"/>
      <c r="O1970" s="63"/>
      <c r="P1970" s="152"/>
      <c r="Q1970" s="152"/>
      <c r="S1970" s="205"/>
      <c r="T1970" s="205"/>
      <c r="U1970" s="205"/>
      <c r="V1970" s="39"/>
      <c r="W1970" s="39"/>
      <c r="X1970" s="39"/>
      <c r="Y1970" s="39"/>
      <c r="AD1970" s="191"/>
      <c r="AE1970" s="191"/>
      <c r="AF1970" s="260"/>
      <c r="AG1970" s="191"/>
      <c r="AH1970" s="191"/>
      <c r="AI1970" s="260"/>
      <c r="AR1970" s="68"/>
      <c r="AS1970" s="68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5"/>
      <c r="BL1970" s="95"/>
      <c r="BM1970" s="95"/>
      <c r="BN1970" s="95"/>
      <c r="BO1970" s="95"/>
      <c r="BP1970" s="95"/>
      <c r="BQ1970" s="95"/>
      <c r="BR1970" s="95"/>
      <c r="BS1970" s="95"/>
      <c r="BT1970" s="95"/>
      <c r="BU1970" s="95"/>
      <c r="BV1970" s="95"/>
      <c r="BW1970" s="95"/>
      <c r="BX1970" s="95"/>
      <c r="BY1970" s="95"/>
      <c r="BZ1970" s="95"/>
      <c r="CD1970" s="95"/>
      <c r="CE1970" s="95"/>
      <c r="CF1970" s="95"/>
    </row>
    <row r="1971" spans="1:84" s="43" customFormat="1" x14ac:dyDescent="0.25">
      <c r="A1971" s="152"/>
      <c r="B1971" s="152"/>
      <c r="C1971" s="152"/>
      <c r="D1971" s="152"/>
      <c r="E1971" s="152"/>
      <c r="F1971" s="62"/>
      <c r="G1971" s="62"/>
      <c r="I1971" s="152"/>
      <c r="K1971" s="152"/>
      <c r="L1971" s="152"/>
      <c r="M1971" s="152"/>
      <c r="N1971" s="152"/>
      <c r="O1971" s="63"/>
      <c r="P1971" s="152"/>
      <c r="Q1971" s="152"/>
      <c r="S1971" s="205"/>
      <c r="T1971" s="205"/>
      <c r="U1971" s="205"/>
      <c r="V1971" s="39"/>
      <c r="W1971" s="39"/>
      <c r="X1971" s="39"/>
      <c r="Y1971" s="39"/>
      <c r="AD1971" s="191"/>
      <c r="AE1971" s="191"/>
      <c r="AF1971" s="260"/>
      <c r="AG1971" s="191"/>
      <c r="AH1971" s="191"/>
      <c r="AI1971" s="260"/>
      <c r="AR1971" s="68"/>
      <c r="AS1971" s="68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5"/>
      <c r="BL1971" s="95"/>
      <c r="BM1971" s="95"/>
      <c r="BN1971" s="95"/>
      <c r="BO1971" s="95"/>
      <c r="BP1971" s="95"/>
      <c r="BQ1971" s="95"/>
      <c r="BR1971" s="95"/>
      <c r="BS1971" s="95"/>
      <c r="BT1971" s="95"/>
      <c r="BU1971" s="95"/>
      <c r="BV1971" s="95"/>
      <c r="BW1971" s="95"/>
      <c r="BX1971" s="95"/>
      <c r="BY1971" s="95"/>
      <c r="BZ1971" s="95"/>
      <c r="CD1971" s="95"/>
      <c r="CE1971" s="95"/>
      <c r="CF1971" s="95"/>
    </row>
    <row r="1972" spans="1:84" s="43" customFormat="1" x14ac:dyDescent="0.25">
      <c r="A1972" s="152"/>
      <c r="B1972" s="152"/>
      <c r="C1972" s="152"/>
      <c r="D1972" s="152"/>
      <c r="E1972" s="152"/>
      <c r="F1972" s="62"/>
      <c r="G1972" s="62"/>
      <c r="I1972" s="152"/>
      <c r="K1972" s="152"/>
      <c r="L1972" s="152"/>
      <c r="M1972" s="152"/>
      <c r="N1972" s="152"/>
      <c r="O1972" s="63"/>
      <c r="P1972" s="152"/>
      <c r="Q1972" s="152"/>
      <c r="S1972" s="205"/>
      <c r="T1972" s="205"/>
      <c r="U1972" s="205"/>
      <c r="V1972" s="39"/>
      <c r="W1972" s="39"/>
      <c r="X1972" s="39"/>
      <c r="Y1972" s="39"/>
      <c r="AD1972" s="191"/>
      <c r="AE1972" s="191"/>
      <c r="AF1972" s="260"/>
      <c r="AG1972" s="191"/>
      <c r="AH1972" s="191"/>
      <c r="AI1972" s="260"/>
      <c r="AR1972" s="68"/>
      <c r="AS1972" s="68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5"/>
      <c r="BL1972" s="95"/>
      <c r="BM1972" s="95"/>
      <c r="BN1972" s="95"/>
      <c r="BO1972" s="95"/>
      <c r="BP1972" s="95"/>
      <c r="BQ1972" s="95"/>
      <c r="BR1972" s="95"/>
      <c r="BS1972" s="95"/>
      <c r="BT1972" s="95"/>
      <c r="BU1972" s="95"/>
      <c r="BV1972" s="95"/>
      <c r="BW1972" s="95"/>
      <c r="BX1972" s="95"/>
      <c r="BY1972" s="95"/>
      <c r="BZ1972" s="95"/>
      <c r="CD1972" s="95"/>
      <c r="CE1972" s="95"/>
      <c r="CF1972" s="95"/>
    </row>
    <row r="1973" spans="1:84" s="43" customFormat="1" x14ac:dyDescent="0.25">
      <c r="A1973" s="152"/>
      <c r="B1973" s="152"/>
      <c r="C1973" s="152"/>
      <c r="D1973" s="152"/>
      <c r="E1973" s="152"/>
      <c r="F1973" s="62"/>
      <c r="G1973" s="62"/>
      <c r="I1973" s="152"/>
      <c r="K1973" s="152"/>
      <c r="L1973" s="152"/>
      <c r="M1973" s="152"/>
      <c r="N1973" s="152"/>
      <c r="O1973" s="63"/>
      <c r="P1973" s="152"/>
      <c r="Q1973" s="152"/>
      <c r="S1973" s="205"/>
      <c r="T1973" s="205"/>
      <c r="U1973" s="205"/>
      <c r="V1973" s="39"/>
      <c r="W1973" s="39"/>
      <c r="X1973" s="39"/>
      <c r="Y1973" s="39"/>
      <c r="AD1973" s="191"/>
      <c r="AE1973" s="191"/>
      <c r="AF1973" s="260"/>
      <c r="AG1973" s="191"/>
      <c r="AH1973" s="191"/>
      <c r="AI1973" s="260"/>
      <c r="AR1973" s="68"/>
      <c r="AS1973" s="68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5"/>
      <c r="BL1973" s="95"/>
      <c r="BM1973" s="95"/>
      <c r="BN1973" s="95"/>
      <c r="BO1973" s="95"/>
      <c r="BP1973" s="95"/>
      <c r="BQ1973" s="95"/>
      <c r="BR1973" s="95"/>
      <c r="BS1973" s="95"/>
      <c r="BT1973" s="95"/>
      <c r="BU1973" s="95"/>
      <c r="BV1973" s="95"/>
      <c r="BW1973" s="95"/>
      <c r="BX1973" s="95"/>
      <c r="BY1973" s="95"/>
      <c r="BZ1973" s="95"/>
      <c r="CD1973" s="95"/>
      <c r="CE1973" s="95"/>
      <c r="CF1973" s="95"/>
    </row>
    <row r="1974" spans="1:84" s="43" customFormat="1" x14ac:dyDescent="0.25">
      <c r="A1974" s="152"/>
      <c r="B1974" s="152"/>
      <c r="C1974" s="152"/>
      <c r="D1974" s="152"/>
      <c r="E1974" s="152"/>
      <c r="F1974" s="62"/>
      <c r="G1974" s="62"/>
      <c r="I1974" s="152"/>
      <c r="K1974" s="152"/>
      <c r="L1974" s="152"/>
      <c r="M1974" s="152"/>
      <c r="N1974" s="152"/>
      <c r="O1974" s="63"/>
      <c r="P1974" s="152"/>
      <c r="Q1974" s="152"/>
      <c r="S1974" s="205"/>
      <c r="T1974" s="205"/>
      <c r="U1974" s="205"/>
      <c r="V1974" s="39"/>
      <c r="W1974" s="39"/>
      <c r="X1974" s="39"/>
      <c r="Y1974" s="39"/>
      <c r="AD1974" s="191"/>
      <c r="AE1974" s="191"/>
      <c r="AF1974" s="260"/>
      <c r="AG1974" s="191"/>
      <c r="AH1974" s="191"/>
      <c r="AI1974" s="260"/>
      <c r="AR1974" s="68"/>
      <c r="AS1974" s="68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5"/>
      <c r="BL1974" s="95"/>
      <c r="BM1974" s="95"/>
      <c r="BN1974" s="95"/>
      <c r="BO1974" s="95"/>
      <c r="BP1974" s="95"/>
      <c r="BQ1974" s="95"/>
      <c r="BR1974" s="95"/>
      <c r="BS1974" s="95"/>
      <c r="BT1974" s="95"/>
      <c r="BU1974" s="95"/>
      <c r="BV1974" s="95"/>
      <c r="BW1974" s="95"/>
      <c r="BX1974" s="95"/>
      <c r="BY1974" s="95"/>
      <c r="BZ1974" s="95"/>
      <c r="CD1974" s="95"/>
      <c r="CE1974" s="95"/>
      <c r="CF1974" s="95"/>
    </row>
    <row r="1975" spans="1:84" s="43" customFormat="1" x14ac:dyDescent="0.25">
      <c r="A1975" s="152"/>
      <c r="B1975" s="152"/>
      <c r="C1975" s="152"/>
      <c r="D1975" s="152"/>
      <c r="E1975" s="152"/>
      <c r="F1975" s="62"/>
      <c r="G1975" s="62"/>
      <c r="I1975" s="152"/>
      <c r="K1975" s="152"/>
      <c r="L1975" s="152"/>
      <c r="M1975" s="152"/>
      <c r="N1975" s="152"/>
      <c r="O1975" s="63"/>
      <c r="P1975" s="152"/>
      <c r="Q1975" s="152"/>
      <c r="S1975" s="205"/>
      <c r="T1975" s="205"/>
      <c r="U1975" s="205"/>
      <c r="V1975" s="39"/>
      <c r="W1975" s="39"/>
      <c r="X1975" s="39"/>
      <c r="Y1975" s="39"/>
      <c r="AD1975" s="191"/>
      <c r="AE1975" s="191"/>
      <c r="AF1975" s="260"/>
      <c r="AG1975" s="191"/>
      <c r="AH1975" s="191"/>
      <c r="AI1975" s="260"/>
      <c r="AR1975" s="68"/>
      <c r="AS1975" s="68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5"/>
      <c r="BL1975" s="95"/>
      <c r="BM1975" s="95"/>
      <c r="BN1975" s="95"/>
      <c r="BO1975" s="95"/>
      <c r="BP1975" s="95"/>
      <c r="BQ1975" s="95"/>
      <c r="BR1975" s="95"/>
      <c r="BS1975" s="95"/>
      <c r="BT1975" s="95"/>
      <c r="BU1975" s="95"/>
      <c r="BV1975" s="95"/>
      <c r="BW1975" s="95"/>
      <c r="BX1975" s="95"/>
      <c r="BY1975" s="95"/>
      <c r="BZ1975" s="95"/>
      <c r="CD1975" s="95"/>
      <c r="CE1975" s="95"/>
      <c r="CF1975" s="95"/>
    </row>
    <row r="1976" spans="1:84" s="43" customFormat="1" x14ac:dyDescent="0.25">
      <c r="A1976" s="152"/>
      <c r="B1976" s="152"/>
      <c r="C1976" s="152"/>
      <c r="D1976" s="152"/>
      <c r="E1976" s="152"/>
      <c r="F1976" s="62"/>
      <c r="G1976" s="62"/>
      <c r="I1976" s="152"/>
      <c r="K1976" s="152"/>
      <c r="L1976" s="152"/>
      <c r="M1976" s="152"/>
      <c r="N1976" s="152"/>
      <c r="O1976" s="63"/>
      <c r="P1976" s="152"/>
      <c r="Q1976" s="152"/>
      <c r="S1976" s="205"/>
      <c r="T1976" s="205"/>
      <c r="U1976" s="205"/>
      <c r="V1976" s="39"/>
      <c r="W1976" s="39"/>
      <c r="X1976" s="39"/>
      <c r="Y1976" s="39"/>
      <c r="AD1976" s="191"/>
      <c r="AE1976" s="191"/>
      <c r="AF1976" s="260"/>
      <c r="AG1976" s="191"/>
      <c r="AH1976" s="191"/>
      <c r="AI1976" s="260"/>
      <c r="AR1976" s="68"/>
      <c r="AS1976" s="68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5"/>
      <c r="BL1976" s="95"/>
      <c r="BM1976" s="95"/>
      <c r="BN1976" s="95"/>
      <c r="BO1976" s="95"/>
      <c r="BP1976" s="95"/>
      <c r="BQ1976" s="95"/>
      <c r="BR1976" s="95"/>
      <c r="BS1976" s="95"/>
      <c r="BT1976" s="95"/>
      <c r="BU1976" s="95"/>
      <c r="BV1976" s="95"/>
      <c r="BW1976" s="95"/>
      <c r="BX1976" s="95"/>
      <c r="BY1976" s="95"/>
      <c r="BZ1976" s="95"/>
      <c r="CD1976" s="95"/>
      <c r="CE1976" s="95"/>
      <c r="CF1976" s="95"/>
    </row>
    <row r="1977" spans="1:84" s="43" customFormat="1" x14ac:dyDescent="0.25">
      <c r="A1977" s="152"/>
      <c r="B1977" s="152"/>
      <c r="C1977" s="152"/>
      <c r="D1977" s="152"/>
      <c r="E1977" s="152"/>
      <c r="F1977" s="62"/>
      <c r="G1977" s="62"/>
      <c r="I1977" s="152"/>
      <c r="K1977" s="152"/>
      <c r="L1977" s="152"/>
      <c r="M1977" s="152"/>
      <c r="N1977" s="152"/>
      <c r="O1977" s="63"/>
      <c r="P1977" s="152"/>
      <c r="Q1977" s="152"/>
      <c r="S1977" s="205"/>
      <c r="T1977" s="205"/>
      <c r="U1977" s="205"/>
      <c r="V1977" s="39"/>
      <c r="W1977" s="39"/>
      <c r="X1977" s="39"/>
      <c r="Y1977" s="39"/>
      <c r="AD1977" s="191"/>
      <c r="AE1977" s="191"/>
      <c r="AF1977" s="260"/>
      <c r="AG1977" s="191"/>
      <c r="AH1977" s="191"/>
      <c r="AI1977" s="260"/>
      <c r="AR1977" s="68"/>
      <c r="AS1977" s="68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5"/>
      <c r="BL1977" s="95"/>
      <c r="BM1977" s="95"/>
      <c r="BN1977" s="95"/>
      <c r="BO1977" s="95"/>
      <c r="BP1977" s="95"/>
      <c r="BQ1977" s="95"/>
      <c r="BR1977" s="95"/>
      <c r="BS1977" s="95"/>
      <c r="BT1977" s="95"/>
      <c r="BU1977" s="95"/>
      <c r="BV1977" s="95"/>
      <c r="BW1977" s="95"/>
      <c r="BX1977" s="95"/>
      <c r="BY1977" s="95"/>
      <c r="BZ1977" s="95"/>
      <c r="CD1977" s="95"/>
      <c r="CE1977" s="95"/>
      <c r="CF1977" s="95"/>
    </row>
    <row r="1978" spans="1:84" s="43" customFormat="1" x14ac:dyDescent="0.25">
      <c r="A1978" s="152"/>
      <c r="B1978" s="152"/>
      <c r="C1978" s="152"/>
      <c r="D1978" s="152"/>
      <c r="E1978" s="152"/>
      <c r="F1978" s="62"/>
      <c r="G1978" s="62"/>
      <c r="I1978" s="152"/>
      <c r="K1978" s="152"/>
      <c r="L1978" s="152"/>
      <c r="M1978" s="152"/>
      <c r="N1978" s="152"/>
      <c r="O1978" s="63"/>
      <c r="P1978" s="152"/>
      <c r="Q1978" s="152"/>
      <c r="S1978" s="205"/>
      <c r="T1978" s="205"/>
      <c r="U1978" s="205"/>
      <c r="V1978" s="39"/>
      <c r="W1978" s="39"/>
      <c r="X1978" s="39"/>
      <c r="Y1978" s="39"/>
      <c r="AD1978" s="191"/>
      <c r="AE1978" s="191"/>
      <c r="AF1978" s="260"/>
      <c r="AG1978" s="191"/>
      <c r="AH1978" s="191"/>
      <c r="AI1978" s="260"/>
      <c r="AR1978" s="68"/>
      <c r="AS1978" s="68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5"/>
      <c r="BL1978" s="95"/>
      <c r="BM1978" s="95"/>
      <c r="BN1978" s="95"/>
      <c r="BO1978" s="95"/>
      <c r="BP1978" s="95"/>
      <c r="BQ1978" s="95"/>
      <c r="BR1978" s="95"/>
      <c r="BS1978" s="95"/>
      <c r="BT1978" s="95"/>
      <c r="BU1978" s="95"/>
      <c r="BV1978" s="95"/>
      <c r="BW1978" s="95"/>
      <c r="BX1978" s="95"/>
      <c r="BY1978" s="95"/>
      <c r="BZ1978" s="95"/>
      <c r="CD1978" s="95"/>
      <c r="CE1978" s="95"/>
      <c r="CF1978" s="95"/>
    </row>
    <row r="1979" spans="1:84" s="43" customFormat="1" x14ac:dyDescent="0.25">
      <c r="A1979" s="152"/>
      <c r="B1979" s="152"/>
      <c r="C1979" s="152"/>
      <c r="D1979" s="152"/>
      <c r="E1979" s="152"/>
      <c r="F1979" s="62"/>
      <c r="G1979" s="62"/>
      <c r="I1979" s="152"/>
      <c r="K1979" s="152"/>
      <c r="L1979" s="152"/>
      <c r="M1979" s="152"/>
      <c r="N1979" s="152"/>
      <c r="O1979" s="63"/>
      <c r="P1979" s="152"/>
      <c r="Q1979" s="152"/>
      <c r="S1979" s="205"/>
      <c r="T1979" s="205"/>
      <c r="U1979" s="205"/>
      <c r="V1979" s="39"/>
      <c r="W1979" s="39"/>
      <c r="X1979" s="39"/>
      <c r="Y1979" s="39"/>
      <c r="AD1979" s="191"/>
      <c r="AE1979" s="191"/>
      <c r="AF1979" s="260"/>
      <c r="AG1979" s="191"/>
      <c r="AH1979" s="191"/>
      <c r="AI1979" s="260"/>
      <c r="AR1979" s="68"/>
      <c r="AS1979" s="68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5"/>
      <c r="BL1979" s="95"/>
      <c r="BM1979" s="95"/>
      <c r="BN1979" s="95"/>
      <c r="BO1979" s="95"/>
      <c r="BP1979" s="95"/>
      <c r="BQ1979" s="95"/>
      <c r="BR1979" s="95"/>
      <c r="BS1979" s="95"/>
      <c r="BT1979" s="95"/>
      <c r="BU1979" s="95"/>
      <c r="BV1979" s="95"/>
      <c r="BW1979" s="95"/>
      <c r="BX1979" s="95"/>
      <c r="BY1979" s="95"/>
      <c r="BZ1979" s="95"/>
      <c r="CD1979" s="95"/>
      <c r="CE1979" s="95"/>
      <c r="CF1979" s="95"/>
    </row>
    <row r="1980" spans="1:84" s="43" customFormat="1" x14ac:dyDescent="0.25">
      <c r="A1980" s="152"/>
      <c r="B1980" s="152"/>
      <c r="C1980" s="152"/>
      <c r="D1980" s="152"/>
      <c r="E1980" s="152"/>
      <c r="F1980" s="62"/>
      <c r="G1980" s="62"/>
      <c r="I1980" s="152"/>
      <c r="K1980" s="152"/>
      <c r="L1980" s="152"/>
      <c r="M1980" s="152"/>
      <c r="N1980" s="152"/>
      <c r="O1980" s="63"/>
      <c r="P1980" s="152"/>
      <c r="Q1980" s="152"/>
      <c r="S1980" s="205"/>
      <c r="T1980" s="205"/>
      <c r="U1980" s="205"/>
      <c r="V1980" s="39"/>
      <c r="W1980" s="39"/>
      <c r="X1980" s="39"/>
      <c r="Y1980" s="39"/>
      <c r="AD1980" s="191"/>
      <c r="AE1980" s="191"/>
      <c r="AF1980" s="260"/>
      <c r="AG1980" s="191"/>
      <c r="AH1980" s="191"/>
      <c r="AI1980" s="260"/>
      <c r="AR1980" s="68"/>
      <c r="AS1980" s="68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5"/>
      <c r="BL1980" s="95"/>
      <c r="BM1980" s="95"/>
      <c r="BN1980" s="95"/>
      <c r="BO1980" s="95"/>
      <c r="BP1980" s="95"/>
      <c r="BQ1980" s="95"/>
      <c r="BR1980" s="95"/>
      <c r="BS1980" s="95"/>
      <c r="BT1980" s="95"/>
      <c r="BU1980" s="95"/>
      <c r="BV1980" s="95"/>
      <c r="BW1980" s="95"/>
      <c r="BX1980" s="95"/>
      <c r="BY1980" s="95"/>
      <c r="BZ1980" s="95"/>
      <c r="CD1980" s="95"/>
      <c r="CE1980" s="95"/>
      <c r="CF1980" s="95"/>
    </row>
    <row r="1981" spans="1:84" s="43" customFormat="1" x14ac:dyDescent="0.25">
      <c r="A1981" s="152"/>
      <c r="B1981" s="152"/>
      <c r="C1981" s="152"/>
      <c r="D1981" s="152"/>
      <c r="E1981" s="152"/>
      <c r="F1981" s="62"/>
      <c r="G1981" s="62"/>
      <c r="I1981" s="152"/>
      <c r="K1981" s="152"/>
      <c r="L1981" s="152"/>
      <c r="M1981" s="152"/>
      <c r="N1981" s="152"/>
      <c r="O1981" s="63"/>
      <c r="P1981" s="152"/>
      <c r="Q1981" s="152"/>
      <c r="S1981" s="205"/>
      <c r="T1981" s="205"/>
      <c r="U1981" s="205"/>
      <c r="V1981" s="39"/>
      <c r="W1981" s="39"/>
      <c r="X1981" s="39"/>
      <c r="Y1981" s="39"/>
      <c r="AD1981" s="191"/>
      <c r="AE1981" s="191"/>
      <c r="AF1981" s="260"/>
      <c r="AG1981" s="191"/>
      <c r="AH1981" s="191"/>
      <c r="AI1981" s="260"/>
      <c r="AR1981" s="68"/>
      <c r="AS1981" s="68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5"/>
      <c r="BL1981" s="95"/>
      <c r="BM1981" s="95"/>
      <c r="BN1981" s="95"/>
      <c r="BO1981" s="95"/>
      <c r="BP1981" s="95"/>
      <c r="BQ1981" s="95"/>
      <c r="BR1981" s="95"/>
      <c r="BS1981" s="95"/>
      <c r="BT1981" s="95"/>
      <c r="BU1981" s="95"/>
      <c r="BV1981" s="95"/>
      <c r="BW1981" s="95"/>
      <c r="BX1981" s="95"/>
      <c r="BY1981" s="95"/>
      <c r="BZ1981" s="95"/>
      <c r="CD1981" s="95"/>
      <c r="CE1981" s="95"/>
      <c r="CF1981" s="95"/>
    </row>
    <row r="1982" spans="1:84" s="43" customFormat="1" x14ac:dyDescent="0.25">
      <c r="A1982" s="152"/>
      <c r="B1982" s="152"/>
      <c r="C1982" s="152"/>
      <c r="D1982" s="152"/>
      <c r="E1982" s="152"/>
      <c r="F1982" s="62"/>
      <c r="G1982" s="62"/>
      <c r="I1982" s="152"/>
      <c r="K1982" s="152"/>
      <c r="L1982" s="152"/>
      <c r="M1982" s="152"/>
      <c r="N1982" s="152"/>
      <c r="O1982" s="63"/>
      <c r="P1982" s="152"/>
      <c r="Q1982" s="152"/>
      <c r="S1982" s="205"/>
      <c r="T1982" s="205"/>
      <c r="U1982" s="205"/>
      <c r="V1982" s="39"/>
      <c r="W1982" s="39"/>
      <c r="X1982" s="39"/>
      <c r="Y1982" s="39"/>
      <c r="AD1982" s="191"/>
      <c r="AE1982" s="191"/>
      <c r="AF1982" s="260"/>
      <c r="AG1982" s="191"/>
      <c r="AH1982" s="191"/>
      <c r="AI1982" s="260"/>
      <c r="AR1982" s="68"/>
      <c r="AS1982" s="68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5"/>
      <c r="BL1982" s="95"/>
      <c r="BM1982" s="95"/>
      <c r="BN1982" s="95"/>
      <c r="BO1982" s="95"/>
      <c r="BP1982" s="95"/>
      <c r="BQ1982" s="95"/>
      <c r="BR1982" s="95"/>
      <c r="BS1982" s="95"/>
      <c r="BT1982" s="95"/>
      <c r="BU1982" s="95"/>
      <c r="BV1982" s="95"/>
      <c r="BW1982" s="95"/>
      <c r="BX1982" s="95"/>
      <c r="BY1982" s="95"/>
      <c r="BZ1982" s="95"/>
      <c r="CD1982" s="95"/>
      <c r="CE1982" s="95"/>
      <c r="CF1982" s="95"/>
    </row>
    <row r="1983" spans="1:84" s="43" customFormat="1" x14ac:dyDescent="0.25">
      <c r="A1983" s="152"/>
      <c r="B1983" s="152"/>
      <c r="C1983" s="152"/>
      <c r="D1983" s="152"/>
      <c r="E1983" s="152"/>
      <c r="F1983" s="62"/>
      <c r="G1983" s="62"/>
      <c r="I1983" s="152"/>
      <c r="K1983" s="152"/>
      <c r="L1983" s="152"/>
      <c r="M1983" s="152"/>
      <c r="N1983" s="152"/>
      <c r="O1983" s="63"/>
      <c r="P1983" s="152"/>
      <c r="Q1983" s="152"/>
      <c r="S1983" s="205"/>
      <c r="T1983" s="205"/>
      <c r="U1983" s="205"/>
      <c r="V1983" s="39"/>
      <c r="W1983" s="39"/>
      <c r="X1983" s="39"/>
      <c r="Y1983" s="39"/>
      <c r="AD1983" s="191"/>
      <c r="AE1983" s="191"/>
      <c r="AF1983" s="260"/>
      <c r="AG1983" s="191"/>
      <c r="AH1983" s="191"/>
      <c r="AI1983" s="260"/>
      <c r="AR1983" s="68"/>
      <c r="AS1983" s="68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5"/>
      <c r="BL1983" s="95"/>
      <c r="BM1983" s="95"/>
      <c r="BN1983" s="95"/>
      <c r="BO1983" s="95"/>
      <c r="BP1983" s="95"/>
      <c r="BQ1983" s="95"/>
      <c r="BR1983" s="95"/>
      <c r="BS1983" s="95"/>
      <c r="BT1983" s="95"/>
      <c r="BU1983" s="95"/>
      <c r="BV1983" s="95"/>
      <c r="BW1983" s="95"/>
      <c r="BX1983" s="95"/>
      <c r="BY1983" s="95"/>
      <c r="BZ1983" s="95"/>
      <c r="CD1983" s="95"/>
      <c r="CE1983" s="95"/>
      <c r="CF1983" s="95"/>
    </row>
    <row r="1984" spans="1:84" s="43" customFormat="1" x14ac:dyDescent="0.25">
      <c r="A1984" s="152"/>
      <c r="B1984" s="152"/>
      <c r="C1984" s="152"/>
      <c r="D1984" s="152"/>
      <c r="E1984" s="152"/>
      <c r="F1984" s="62"/>
      <c r="G1984" s="62"/>
      <c r="I1984" s="152"/>
      <c r="K1984" s="152"/>
      <c r="L1984" s="152"/>
      <c r="M1984" s="152"/>
      <c r="N1984" s="152"/>
      <c r="O1984" s="63"/>
      <c r="P1984" s="152"/>
      <c r="Q1984" s="152"/>
      <c r="S1984" s="205"/>
      <c r="T1984" s="205"/>
      <c r="U1984" s="205"/>
      <c r="V1984" s="39"/>
      <c r="W1984" s="39"/>
      <c r="X1984" s="39"/>
      <c r="Y1984" s="39"/>
      <c r="AD1984" s="191"/>
      <c r="AE1984" s="191"/>
      <c r="AF1984" s="260"/>
      <c r="AG1984" s="191"/>
      <c r="AH1984" s="191"/>
      <c r="AI1984" s="260"/>
      <c r="AR1984" s="68"/>
      <c r="AS1984" s="68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5"/>
      <c r="BL1984" s="95"/>
      <c r="BM1984" s="95"/>
      <c r="BN1984" s="95"/>
      <c r="BO1984" s="95"/>
      <c r="BP1984" s="95"/>
      <c r="BQ1984" s="95"/>
      <c r="BR1984" s="95"/>
      <c r="BS1984" s="95"/>
      <c r="BT1984" s="95"/>
      <c r="BU1984" s="95"/>
      <c r="BV1984" s="95"/>
      <c r="BW1984" s="95"/>
      <c r="BX1984" s="95"/>
      <c r="BY1984" s="95"/>
      <c r="BZ1984" s="95"/>
      <c r="CD1984" s="95"/>
      <c r="CE1984" s="95"/>
      <c r="CF1984" s="95"/>
    </row>
    <row r="1985" spans="1:84" s="43" customFormat="1" x14ac:dyDescent="0.25">
      <c r="A1985" s="152"/>
      <c r="B1985" s="152"/>
      <c r="C1985" s="152"/>
      <c r="D1985" s="152"/>
      <c r="E1985" s="152"/>
      <c r="F1985" s="62"/>
      <c r="G1985" s="62"/>
      <c r="I1985" s="152"/>
      <c r="K1985" s="152"/>
      <c r="L1985" s="152"/>
      <c r="M1985" s="152"/>
      <c r="N1985" s="152"/>
      <c r="O1985" s="63"/>
      <c r="P1985" s="152"/>
      <c r="Q1985" s="152"/>
      <c r="S1985" s="205"/>
      <c r="T1985" s="205"/>
      <c r="U1985" s="205"/>
      <c r="V1985" s="39"/>
      <c r="W1985" s="39"/>
      <c r="X1985" s="39"/>
      <c r="Y1985" s="39"/>
      <c r="AD1985" s="191"/>
      <c r="AE1985" s="191"/>
      <c r="AF1985" s="260"/>
      <c r="AG1985" s="191"/>
      <c r="AH1985" s="191"/>
      <c r="AI1985" s="260"/>
      <c r="AR1985" s="68"/>
      <c r="AS1985" s="68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5"/>
      <c r="BL1985" s="95"/>
      <c r="BM1985" s="95"/>
      <c r="BN1985" s="95"/>
      <c r="BO1985" s="95"/>
      <c r="BP1985" s="95"/>
      <c r="BQ1985" s="95"/>
      <c r="BR1985" s="95"/>
      <c r="BS1985" s="95"/>
      <c r="BT1985" s="95"/>
      <c r="BU1985" s="95"/>
      <c r="BV1985" s="95"/>
      <c r="BW1985" s="95"/>
      <c r="BX1985" s="95"/>
      <c r="BY1985" s="95"/>
      <c r="BZ1985" s="95"/>
      <c r="CD1985" s="95"/>
      <c r="CE1985" s="95"/>
      <c r="CF1985" s="95"/>
    </row>
    <row r="1986" spans="1:84" s="43" customFormat="1" x14ac:dyDescent="0.25">
      <c r="A1986" s="152"/>
      <c r="B1986" s="152"/>
      <c r="C1986" s="152"/>
      <c r="D1986" s="152"/>
      <c r="E1986" s="152"/>
      <c r="F1986" s="62"/>
      <c r="G1986" s="62"/>
      <c r="I1986" s="152"/>
      <c r="K1986" s="152"/>
      <c r="L1986" s="152"/>
      <c r="M1986" s="152"/>
      <c r="N1986" s="152"/>
      <c r="O1986" s="63"/>
      <c r="P1986" s="152"/>
      <c r="Q1986" s="152"/>
      <c r="S1986" s="205"/>
      <c r="T1986" s="205"/>
      <c r="U1986" s="205"/>
      <c r="V1986" s="39"/>
      <c r="W1986" s="39"/>
      <c r="X1986" s="39"/>
      <c r="Y1986" s="39"/>
      <c r="AD1986" s="191"/>
      <c r="AE1986" s="191"/>
      <c r="AF1986" s="260"/>
      <c r="AG1986" s="191"/>
      <c r="AH1986" s="191"/>
      <c r="AI1986" s="260"/>
      <c r="AR1986" s="68"/>
      <c r="AS1986" s="68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5"/>
      <c r="BL1986" s="95"/>
      <c r="BM1986" s="95"/>
      <c r="BN1986" s="95"/>
      <c r="BO1986" s="95"/>
      <c r="BP1986" s="95"/>
      <c r="BQ1986" s="95"/>
      <c r="BR1986" s="95"/>
      <c r="BS1986" s="95"/>
      <c r="BT1986" s="95"/>
      <c r="BU1986" s="95"/>
      <c r="BV1986" s="95"/>
      <c r="BW1986" s="95"/>
      <c r="BX1986" s="95"/>
      <c r="BY1986" s="95"/>
      <c r="BZ1986" s="95"/>
      <c r="CD1986" s="95"/>
      <c r="CE1986" s="95"/>
      <c r="CF1986" s="95"/>
    </row>
    <row r="1987" spans="1:84" s="43" customFormat="1" x14ac:dyDescent="0.25">
      <c r="A1987" s="152"/>
      <c r="B1987" s="152"/>
      <c r="C1987" s="152"/>
      <c r="D1987" s="152"/>
      <c r="E1987" s="152"/>
      <c r="F1987" s="62"/>
      <c r="G1987" s="62"/>
      <c r="I1987" s="152"/>
      <c r="K1987" s="152"/>
      <c r="L1987" s="152"/>
      <c r="M1987" s="152"/>
      <c r="N1987" s="152"/>
      <c r="O1987" s="63"/>
      <c r="P1987" s="152"/>
      <c r="Q1987" s="152"/>
      <c r="S1987" s="205"/>
      <c r="T1987" s="205"/>
      <c r="U1987" s="205"/>
      <c r="V1987" s="39"/>
      <c r="W1987" s="39"/>
      <c r="X1987" s="39"/>
      <c r="Y1987" s="39"/>
      <c r="AD1987" s="191"/>
      <c r="AE1987" s="191"/>
      <c r="AF1987" s="260"/>
      <c r="AG1987" s="191"/>
      <c r="AH1987" s="191"/>
      <c r="AI1987" s="260"/>
      <c r="AR1987" s="68"/>
      <c r="AS1987" s="68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5"/>
      <c r="BL1987" s="95"/>
      <c r="BM1987" s="95"/>
      <c r="BN1987" s="95"/>
      <c r="BO1987" s="95"/>
      <c r="BP1987" s="95"/>
      <c r="BQ1987" s="95"/>
      <c r="BR1987" s="95"/>
      <c r="BS1987" s="95"/>
      <c r="BT1987" s="95"/>
      <c r="BU1987" s="95"/>
      <c r="BV1987" s="95"/>
      <c r="BW1987" s="95"/>
      <c r="BX1987" s="95"/>
      <c r="BY1987" s="95"/>
      <c r="BZ1987" s="95"/>
      <c r="CD1987" s="95"/>
      <c r="CE1987" s="95"/>
      <c r="CF1987" s="95"/>
    </row>
    <row r="1988" spans="1:84" s="43" customFormat="1" x14ac:dyDescent="0.25">
      <c r="A1988" s="152"/>
      <c r="B1988" s="152"/>
      <c r="C1988" s="152"/>
      <c r="D1988" s="152"/>
      <c r="E1988" s="152"/>
      <c r="F1988" s="62"/>
      <c r="G1988" s="62"/>
      <c r="I1988" s="152"/>
      <c r="K1988" s="152"/>
      <c r="L1988" s="152"/>
      <c r="M1988" s="152"/>
      <c r="N1988" s="152"/>
      <c r="O1988" s="63"/>
      <c r="P1988" s="152"/>
      <c r="Q1988" s="152"/>
      <c r="S1988" s="205"/>
      <c r="T1988" s="205"/>
      <c r="U1988" s="205"/>
      <c r="V1988" s="39"/>
      <c r="W1988" s="39"/>
      <c r="X1988" s="39"/>
      <c r="Y1988" s="39"/>
      <c r="AD1988" s="191"/>
      <c r="AE1988" s="191"/>
      <c r="AF1988" s="260"/>
      <c r="AG1988" s="191"/>
      <c r="AH1988" s="191"/>
      <c r="AI1988" s="260"/>
      <c r="AR1988" s="68"/>
      <c r="AS1988" s="68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5"/>
      <c r="BL1988" s="95"/>
      <c r="BM1988" s="95"/>
      <c r="BN1988" s="95"/>
      <c r="BO1988" s="95"/>
      <c r="BP1988" s="95"/>
      <c r="BQ1988" s="95"/>
      <c r="BR1988" s="95"/>
      <c r="BS1988" s="95"/>
      <c r="BT1988" s="95"/>
      <c r="BU1988" s="95"/>
      <c r="BV1988" s="95"/>
      <c r="BW1988" s="95"/>
      <c r="BX1988" s="95"/>
      <c r="BY1988" s="95"/>
      <c r="BZ1988" s="95"/>
      <c r="CD1988" s="95"/>
      <c r="CE1988" s="95"/>
      <c r="CF1988" s="95"/>
    </row>
    <row r="1989" spans="1:84" s="43" customFormat="1" x14ac:dyDescent="0.25">
      <c r="A1989" s="152"/>
      <c r="B1989" s="152"/>
      <c r="C1989" s="152"/>
      <c r="D1989" s="152"/>
      <c r="E1989" s="152"/>
      <c r="F1989" s="62"/>
      <c r="G1989" s="62"/>
      <c r="I1989" s="152"/>
      <c r="K1989" s="152"/>
      <c r="L1989" s="152"/>
      <c r="M1989" s="152"/>
      <c r="N1989" s="152"/>
      <c r="O1989" s="63"/>
      <c r="P1989" s="152"/>
      <c r="Q1989" s="152"/>
      <c r="S1989" s="205"/>
      <c r="T1989" s="205"/>
      <c r="U1989" s="205"/>
      <c r="V1989" s="39"/>
      <c r="W1989" s="39"/>
      <c r="X1989" s="39"/>
      <c r="Y1989" s="39"/>
      <c r="AD1989" s="191"/>
      <c r="AE1989" s="191"/>
      <c r="AF1989" s="260"/>
      <c r="AG1989" s="191"/>
      <c r="AH1989" s="191"/>
      <c r="AI1989" s="260"/>
      <c r="AR1989" s="68"/>
      <c r="AS1989" s="68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5"/>
      <c r="BL1989" s="95"/>
      <c r="BM1989" s="95"/>
      <c r="BN1989" s="95"/>
      <c r="BO1989" s="95"/>
      <c r="BP1989" s="95"/>
      <c r="BQ1989" s="95"/>
      <c r="BR1989" s="95"/>
      <c r="BS1989" s="95"/>
      <c r="BT1989" s="95"/>
      <c r="BU1989" s="95"/>
      <c r="BV1989" s="95"/>
      <c r="BW1989" s="95"/>
      <c r="BX1989" s="95"/>
      <c r="BY1989" s="95"/>
      <c r="BZ1989" s="95"/>
      <c r="CD1989" s="95"/>
      <c r="CE1989" s="95"/>
      <c r="CF1989" s="95"/>
    </row>
    <row r="1990" spans="1:84" s="43" customFormat="1" x14ac:dyDescent="0.25">
      <c r="A1990" s="152"/>
      <c r="B1990" s="152"/>
      <c r="C1990" s="152"/>
      <c r="D1990" s="152"/>
      <c r="E1990" s="152"/>
      <c r="F1990" s="62"/>
      <c r="G1990" s="62"/>
      <c r="I1990" s="152"/>
      <c r="K1990" s="152"/>
      <c r="L1990" s="152"/>
      <c r="M1990" s="152"/>
      <c r="N1990" s="152"/>
      <c r="O1990" s="63"/>
      <c r="P1990" s="152"/>
      <c r="Q1990" s="152"/>
      <c r="S1990" s="205"/>
      <c r="T1990" s="205"/>
      <c r="U1990" s="205"/>
      <c r="V1990" s="39"/>
      <c r="W1990" s="39"/>
      <c r="X1990" s="39"/>
      <c r="Y1990" s="39"/>
      <c r="AD1990" s="191"/>
      <c r="AE1990" s="191"/>
      <c r="AF1990" s="260"/>
      <c r="AG1990" s="191"/>
      <c r="AH1990" s="191"/>
      <c r="AI1990" s="260"/>
      <c r="AR1990" s="68"/>
      <c r="AS1990" s="68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5"/>
      <c r="BL1990" s="95"/>
      <c r="BM1990" s="95"/>
      <c r="BN1990" s="95"/>
      <c r="BO1990" s="95"/>
      <c r="BP1990" s="95"/>
      <c r="BQ1990" s="95"/>
      <c r="BR1990" s="95"/>
      <c r="BS1990" s="95"/>
      <c r="BT1990" s="95"/>
      <c r="BU1990" s="95"/>
      <c r="BV1990" s="95"/>
      <c r="BW1990" s="95"/>
      <c r="BX1990" s="95"/>
      <c r="BY1990" s="95"/>
      <c r="BZ1990" s="95"/>
      <c r="CD1990" s="95"/>
      <c r="CE1990" s="95"/>
      <c r="CF1990" s="95"/>
    </row>
    <row r="1991" spans="1:84" s="43" customFormat="1" x14ac:dyDescent="0.25">
      <c r="A1991" s="152"/>
      <c r="B1991" s="152"/>
      <c r="C1991" s="152"/>
      <c r="D1991" s="152"/>
      <c r="E1991" s="152"/>
      <c r="F1991" s="62"/>
      <c r="G1991" s="62"/>
      <c r="I1991" s="152"/>
      <c r="K1991" s="152"/>
      <c r="L1991" s="152"/>
      <c r="M1991" s="152"/>
      <c r="N1991" s="152"/>
      <c r="O1991" s="63"/>
      <c r="P1991" s="152"/>
      <c r="Q1991" s="152"/>
      <c r="S1991" s="205"/>
      <c r="T1991" s="205"/>
      <c r="U1991" s="205"/>
      <c r="V1991" s="39"/>
      <c r="W1991" s="39"/>
      <c r="X1991" s="39"/>
      <c r="Y1991" s="39"/>
      <c r="AD1991" s="191"/>
      <c r="AE1991" s="191"/>
      <c r="AF1991" s="260"/>
      <c r="AG1991" s="191"/>
      <c r="AH1991" s="191"/>
      <c r="AI1991" s="260"/>
      <c r="AR1991" s="68"/>
      <c r="AS1991" s="68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5"/>
      <c r="BL1991" s="95"/>
      <c r="BM1991" s="95"/>
      <c r="BN1991" s="95"/>
      <c r="BO1991" s="95"/>
      <c r="BP1991" s="95"/>
      <c r="BQ1991" s="95"/>
      <c r="BR1991" s="95"/>
      <c r="BS1991" s="95"/>
      <c r="BT1991" s="95"/>
      <c r="BU1991" s="95"/>
      <c r="BV1991" s="95"/>
      <c r="BW1991" s="95"/>
      <c r="BX1991" s="95"/>
      <c r="BY1991" s="95"/>
      <c r="BZ1991" s="95"/>
      <c r="CD1991" s="95"/>
      <c r="CE1991" s="95"/>
      <c r="CF1991" s="95"/>
    </row>
    <row r="1992" spans="1:84" s="43" customFormat="1" x14ac:dyDescent="0.25">
      <c r="A1992" s="152"/>
      <c r="B1992" s="152"/>
      <c r="C1992" s="152"/>
      <c r="D1992" s="152"/>
      <c r="E1992" s="152"/>
      <c r="F1992" s="62"/>
      <c r="G1992" s="62"/>
      <c r="I1992" s="152"/>
      <c r="K1992" s="152"/>
      <c r="L1992" s="152"/>
      <c r="M1992" s="152"/>
      <c r="N1992" s="152"/>
      <c r="O1992" s="63"/>
      <c r="P1992" s="152"/>
      <c r="Q1992" s="152"/>
      <c r="S1992" s="205"/>
      <c r="T1992" s="205"/>
      <c r="U1992" s="205"/>
      <c r="V1992" s="39"/>
      <c r="W1992" s="39"/>
      <c r="X1992" s="39"/>
      <c r="Y1992" s="39"/>
      <c r="AD1992" s="191"/>
      <c r="AE1992" s="191"/>
      <c r="AF1992" s="260"/>
      <c r="AG1992" s="191"/>
      <c r="AH1992" s="191"/>
      <c r="AI1992" s="260"/>
      <c r="AR1992" s="68"/>
      <c r="AS1992" s="68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5"/>
      <c r="BL1992" s="95"/>
      <c r="BM1992" s="95"/>
      <c r="BN1992" s="95"/>
      <c r="BO1992" s="95"/>
      <c r="BP1992" s="95"/>
      <c r="BQ1992" s="95"/>
      <c r="BR1992" s="95"/>
      <c r="BS1992" s="95"/>
      <c r="BT1992" s="95"/>
      <c r="BU1992" s="95"/>
      <c r="BV1992" s="95"/>
      <c r="BW1992" s="95"/>
      <c r="BX1992" s="95"/>
      <c r="BY1992" s="95"/>
      <c r="BZ1992" s="95"/>
      <c r="CD1992" s="95"/>
      <c r="CE1992" s="95"/>
      <c r="CF1992" s="95"/>
    </row>
    <row r="1993" spans="1:84" s="43" customFormat="1" x14ac:dyDescent="0.25">
      <c r="A1993" s="152"/>
      <c r="B1993" s="152"/>
      <c r="C1993" s="152"/>
      <c r="D1993" s="152"/>
      <c r="E1993" s="152"/>
      <c r="F1993" s="62"/>
      <c r="G1993" s="62"/>
      <c r="I1993" s="152"/>
      <c r="K1993" s="152"/>
      <c r="L1993" s="152"/>
      <c r="M1993" s="152"/>
      <c r="N1993" s="152"/>
      <c r="O1993" s="63"/>
      <c r="P1993" s="152"/>
      <c r="Q1993" s="152"/>
      <c r="S1993" s="205"/>
      <c r="T1993" s="205"/>
      <c r="U1993" s="205"/>
      <c r="V1993" s="39"/>
      <c r="W1993" s="39"/>
      <c r="X1993" s="39"/>
      <c r="Y1993" s="39"/>
      <c r="AD1993" s="191"/>
      <c r="AE1993" s="191"/>
      <c r="AF1993" s="260"/>
      <c r="AG1993" s="191"/>
      <c r="AH1993" s="191"/>
      <c r="AI1993" s="260"/>
      <c r="AR1993" s="68"/>
      <c r="AS1993" s="68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5"/>
      <c r="BL1993" s="95"/>
      <c r="BM1993" s="95"/>
      <c r="BN1993" s="95"/>
      <c r="BO1993" s="95"/>
      <c r="BP1993" s="95"/>
      <c r="BQ1993" s="95"/>
      <c r="BR1993" s="95"/>
      <c r="BS1993" s="95"/>
      <c r="BT1993" s="95"/>
      <c r="BU1993" s="95"/>
      <c r="BV1993" s="95"/>
      <c r="BW1993" s="95"/>
      <c r="BX1993" s="95"/>
      <c r="BY1993" s="95"/>
      <c r="BZ1993" s="95"/>
      <c r="CD1993" s="95"/>
      <c r="CE1993" s="95"/>
      <c r="CF1993" s="95"/>
    </row>
    <row r="1994" spans="1:84" s="43" customFormat="1" x14ac:dyDescent="0.25">
      <c r="A1994" s="152"/>
      <c r="B1994" s="152"/>
      <c r="C1994" s="152"/>
      <c r="D1994" s="152"/>
      <c r="E1994" s="152"/>
      <c r="F1994" s="62"/>
      <c r="G1994" s="62"/>
      <c r="I1994" s="152"/>
      <c r="K1994" s="152"/>
      <c r="L1994" s="152"/>
      <c r="M1994" s="152"/>
      <c r="N1994" s="152"/>
      <c r="O1994" s="63"/>
      <c r="P1994" s="152"/>
      <c r="Q1994" s="152"/>
      <c r="S1994" s="205"/>
      <c r="T1994" s="205"/>
      <c r="U1994" s="205"/>
      <c r="V1994" s="39"/>
      <c r="W1994" s="39"/>
      <c r="X1994" s="39"/>
      <c r="Y1994" s="39"/>
      <c r="AD1994" s="191"/>
      <c r="AE1994" s="191"/>
      <c r="AF1994" s="260"/>
      <c r="AG1994" s="191"/>
      <c r="AH1994" s="191"/>
      <c r="AI1994" s="260"/>
      <c r="AR1994" s="68"/>
      <c r="AS1994" s="68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5"/>
      <c r="BL1994" s="95"/>
      <c r="BM1994" s="95"/>
      <c r="BN1994" s="95"/>
      <c r="BO1994" s="95"/>
      <c r="BP1994" s="95"/>
      <c r="BQ1994" s="95"/>
      <c r="BR1994" s="95"/>
      <c r="BS1994" s="95"/>
      <c r="BT1994" s="95"/>
      <c r="BU1994" s="95"/>
      <c r="BV1994" s="95"/>
      <c r="BW1994" s="95"/>
      <c r="BX1994" s="95"/>
      <c r="BY1994" s="95"/>
      <c r="BZ1994" s="95"/>
      <c r="CD1994" s="95"/>
      <c r="CE1994" s="95"/>
      <c r="CF1994" s="95"/>
    </row>
    <row r="1995" spans="1:84" s="43" customFormat="1" x14ac:dyDescent="0.25">
      <c r="A1995" s="152"/>
      <c r="B1995" s="152"/>
      <c r="C1995" s="152"/>
      <c r="D1995" s="152"/>
      <c r="E1995" s="152"/>
      <c r="F1995" s="62"/>
      <c r="G1995" s="62"/>
      <c r="I1995" s="152"/>
      <c r="K1995" s="152"/>
      <c r="L1995" s="152"/>
      <c r="M1995" s="152"/>
      <c r="N1995" s="152"/>
      <c r="O1995" s="63"/>
      <c r="P1995" s="152"/>
      <c r="Q1995" s="152"/>
      <c r="S1995" s="205"/>
      <c r="T1995" s="205"/>
      <c r="U1995" s="205"/>
      <c r="V1995" s="39"/>
      <c r="W1995" s="39"/>
      <c r="X1995" s="39"/>
      <c r="Y1995" s="39"/>
      <c r="AD1995" s="191"/>
      <c r="AE1995" s="191"/>
      <c r="AF1995" s="260"/>
      <c r="AG1995" s="191"/>
      <c r="AH1995" s="191"/>
      <c r="AI1995" s="260"/>
      <c r="AR1995" s="68"/>
      <c r="AS1995" s="68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5"/>
      <c r="BL1995" s="95"/>
      <c r="BM1995" s="95"/>
      <c r="BN1995" s="95"/>
      <c r="BO1995" s="95"/>
      <c r="BP1995" s="95"/>
      <c r="BQ1995" s="95"/>
      <c r="BR1995" s="95"/>
      <c r="BS1995" s="95"/>
      <c r="BT1995" s="95"/>
      <c r="BU1995" s="95"/>
      <c r="BV1995" s="95"/>
      <c r="BW1995" s="95"/>
      <c r="BX1995" s="95"/>
      <c r="BY1995" s="95"/>
      <c r="BZ1995" s="95"/>
      <c r="CD1995" s="95"/>
      <c r="CE1995" s="95"/>
      <c r="CF1995" s="95"/>
    </row>
    <row r="1996" spans="1:84" s="43" customFormat="1" x14ac:dyDescent="0.25">
      <c r="A1996" s="152"/>
      <c r="B1996" s="152"/>
      <c r="C1996" s="152"/>
      <c r="D1996" s="152"/>
      <c r="E1996" s="152"/>
      <c r="F1996" s="62"/>
      <c r="G1996" s="62"/>
      <c r="I1996" s="152"/>
      <c r="K1996" s="152"/>
      <c r="L1996" s="152"/>
      <c r="M1996" s="152"/>
      <c r="N1996" s="152"/>
      <c r="O1996" s="63"/>
      <c r="P1996" s="152"/>
      <c r="Q1996" s="152"/>
      <c r="S1996" s="205"/>
      <c r="T1996" s="205"/>
      <c r="U1996" s="205"/>
      <c r="V1996" s="39"/>
      <c r="W1996" s="39"/>
      <c r="X1996" s="39"/>
      <c r="Y1996" s="39"/>
      <c r="AD1996" s="191"/>
      <c r="AE1996" s="191"/>
      <c r="AF1996" s="260"/>
      <c r="AG1996" s="191"/>
      <c r="AH1996" s="191"/>
      <c r="AI1996" s="260"/>
      <c r="AR1996" s="68"/>
      <c r="AS1996" s="68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5"/>
      <c r="BL1996" s="95"/>
      <c r="BM1996" s="95"/>
      <c r="BN1996" s="95"/>
      <c r="BO1996" s="95"/>
      <c r="BP1996" s="95"/>
      <c r="BQ1996" s="95"/>
      <c r="BR1996" s="95"/>
      <c r="BS1996" s="95"/>
      <c r="BT1996" s="95"/>
      <c r="BU1996" s="95"/>
      <c r="BV1996" s="95"/>
      <c r="BW1996" s="95"/>
      <c r="BX1996" s="95"/>
      <c r="BY1996" s="95"/>
      <c r="BZ1996" s="95"/>
      <c r="CD1996" s="95"/>
      <c r="CE1996" s="95"/>
      <c r="CF1996" s="95"/>
    </row>
    <row r="1997" spans="1:84" s="43" customFormat="1" x14ac:dyDescent="0.25">
      <c r="A1997" s="152"/>
      <c r="B1997" s="152"/>
      <c r="C1997" s="152"/>
      <c r="D1997" s="152"/>
      <c r="E1997" s="152"/>
      <c r="F1997" s="62"/>
      <c r="G1997" s="62"/>
      <c r="I1997" s="152"/>
      <c r="K1997" s="152"/>
      <c r="L1997" s="152"/>
      <c r="M1997" s="152"/>
      <c r="N1997" s="152"/>
      <c r="O1997" s="63"/>
      <c r="P1997" s="152"/>
      <c r="Q1997" s="152"/>
      <c r="S1997" s="205"/>
      <c r="T1997" s="205"/>
      <c r="U1997" s="205"/>
      <c r="V1997" s="39"/>
      <c r="W1997" s="39"/>
      <c r="X1997" s="39"/>
      <c r="Y1997" s="39"/>
      <c r="AD1997" s="191"/>
      <c r="AE1997" s="191"/>
      <c r="AF1997" s="260"/>
      <c r="AG1997" s="191"/>
      <c r="AH1997" s="191"/>
      <c r="AI1997" s="260"/>
      <c r="AR1997" s="68"/>
      <c r="AS1997" s="68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5"/>
      <c r="BL1997" s="95"/>
      <c r="BM1997" s="95"/>
      <c r="BN1997" s="95"/>
      <c r="BO1997" s="95"/>
      <c r="BP1997" s="95"/>
      <c r="BQ1997" s="95"/>
      <c r="BR1997" s="95"/>
      <c r="BS1997" s="95"/>
      <c r="BT1997" s="95"/>
      <c r="BU1997" s="95"/>
      <c r="BV1997" s="95"/>
      <c r="BW1997" s="95"/>
      <c r="BX1997" s="95"/>
      <c r="BY1997" s="95"/>
      <c r="BZ1997" s="95"/>
      <c r="CD1997" s="95"/>
      <c r="CE1997" s="95"/>
      <c r="CF1997" s="95"/>
    </row>
    <row r="1998" spans="1:84" s="43" customFormat="1" x14ac:dyDescent="0.25">
      <c r="A1998" s="152"/>
      <c r="B1998" s="152"/>
      <c r="C1998" s="152"/>
      <c r="D1998" s="152"/>
      <c r="E1998" s="152"/>
      <c r="F1998" s="62"/>
      <c r="G1998" s="62"/>
      <c r="I1998" s="152"/>
      <c r="K1998" s="152"/>
      <c r="L1998" s="152"/>
      <c r="M1998" s="152"/>
      <c r="N1998" s="152"/>
      <c r="O1998" s="63"/>
      <c r="P1998" s="152"/>
      <c r="Q1998" s="152"/>
      <c r="S1998" s="205"/>
      <c r="T1998" s="205"/>
      <c r="U1998" s="205"/>
      <c r="V1998" s="39"/>
      <c r="W1998" s="39"/>
      <c r="X1998" s="39"/>
      <c r="Y1998" s="39"/>
      <c r="AD1998" s="191"/>
      <c r="AE1998" s="191"/>
      <c r="AF1998" s="260"/>
      <c r="AG1998" s="191"/>
      <c r="AH1998" s="191"/>
      <c r="AI1998" s="260"/>
      <c r="AR1998" s="68"/>
      <c r="AS1998" s="68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5"/>
      <c r="BL1998" s="95"/>
      <c r="BM1998" s="95"/>
      <c r="BN1998" s="95"/>
      <c r="BO1998" s="95"/>
      <c r="BP1998" s="95"/>
      <c r="BQ1998" s="95"/>
      <c r="BR1998" s="95"/>
      <c r="BS1998" s="95"/>
      <c r="BT1998" s="95"/>
      <c r="BU1998" s="95"/>
      <c r="BV1998" s="95"/>
      <c r="BW1998" s="95"/>
      <c r="BX1998" s="95"/>
      <c r="BY1998" s="95"/>
      <c r="BZ1998" s="95"/>
      <c r="CD1998" s="95"/>
      <c r="CE1998" s="95"/>
      <c r="CF1998" s="95"/>
    </row>
    <row r="1999" spans="1:84" s="43" customFormat="1" x14ac:dyDescent="0.25">
      <c r="A1999" s="152"/>
      <c r="B1999" s="152"/>
      <c r="C1999" s="152"/>
      <c r="D1999" s="152"/>
      <c r="E1999" s="152"/>
      <c r="F1999" s="62"/>
      <c r="G1999" s="62"/>
      <c r="I1999" s="152"/>
      <c r="K1999" s="152"/>
      <c r="L1999" s="152"/>
      <c r="M1999" s="152"/>
      <c r="N1999" s="152"/>
      <c r="O1999" s="63"/>
      <c r="P1999" s="152"/>
      <c r="Q1999" s="152"/>
      <c r="S1999" s="205"/>
      <c r="T1999" s="205"/>
      <c r="U1999" s="205"/>
      <c r="V1999" s="39"/>
      <c r="W1999" s="39"/>
      <c r="X1999" s="39"/>
      <c r="Y1999" s="39"/>
      <c r="AD1999" s="191"/>
      <c r="AE1999" s="191"/>
      <c r="AF1999" s="260"/>
      <c r="AG1999" s="191"/>
      <c r="AH1999" s="191"/>
      <c r="AI1999" s="260"/>
      <c r="AR1999" s="68"/>
      <c r="AS1999" s="68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5"/>
      <c r="BL1999" s="95"/>
      <c r="BM1999" s="95"/>
      <c r="BN1999" s="95"/>
      <c r="BO1999" s="95"/>
      <c r="BP1999" s="95"/>
      <c r="BQ1999" s="95"/>
      <c r="BR1999" s="95"/>
      <c r="BS1999" s="95"/>
      <c r="BT1999" s="95"/>
      <c r="BU1999" s="95"/>
      <c r="BV1999" s="95"/>
      <c r="BW1999" s="95"/>
      <c r="BX1999" s="95"/>
      <c r="BY1999" s="95"/>
      <c r="BZ1999" s="95"/>
      <c r="CD1999" s="95"/>
      <c r="CE1999" s="95"/>
      <c r="CF1999" s="95"/>
    </row>
    <row r="2000" spans="1:84" s="43" customFormat="1" x14ac:dyDescent="0.25">
      <c r="A2000" s="152"/>
      <c r="B2000" s="152"/>
      <c r="C2000" s="152"/>
      <c r="D2000" s="152"/>
      <c r="E2000" s="152"/>
      <c r="F2000" s="62"/>
      <c r="G2000" s="62"/>
      <c r="I2000" s="152"/>
      <c r="K2000" s="152"/>
      <c r="L2000" s="152"/>
      <c r="M2000" s="152"/>
      <c r="N2000" s="152"/>
      <c r="O2000" s="63"/>
      <c r="P2000" s="152"/>
      <c r="Q2000" s="152"/>
      <c r="S2000" s="205"/>
      <c r="T2000" s="205"/>
      <c r="U2000" s="205"/>
      <c r="V2000" s="39"/>
      <c r="W2000" s="39"/>
      <c r="X2000" s="39"/>
      <c r="Y2000" s="39"/>
      <c r="AD2000" s="191"/>
      <c r="AE2000" s="191"/>
      <c r="AF2000" s="260"/>
      <c r="AG2000" s="191"/>
      <c r="AH2000" s="191"/>
      <c r="AI2000" s="260"/>
      <c r="AR2000" s="68"/>
      <c r="AS2000" s="68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5"/>
      <c r="BL2000" s="95"/>
      <c r="BM2000" s="95"/>
      <c r="BN2000" s="95"/>
      <c r="BO2000" s="95"/>
      <c r="BP2000" s="95"/>
      <c r="BQ2000" s="95"/>
      <c r="BR2000" s="95"/>
      <c r="BS2000" s="95"/>
      <c r="BT2000" s="95"/>
      <c r="BU2000" s="95"/>
      <c r="BV2000" s="95"/>
      <c r="BW2000" s="95"/>
      <c r="BX2000" s="95"/>
      <c r="BY2000" s="95"/>
      <c r="BZ2000" s="95"/>
      <c r="CD2000" s="95"/>
      <c r="CE2000" s="95"/>
      <c r="CF2000" s="95"/>
    </row>
    <row r="2001" spans="1:84" s="43" customFormat="1" x14ac:dyDescent="0.25">
      <c r="A2001" s="152"/>
      <c r="B2001" s="152"/>
      <c r="C2001" s="152"/>
      <c r="D2001" s="152"/>
      <c r="E2001" s="152"/>
      <c r="F2001" s="62"/>
      <c r="G2001" s="62"/>
      <c r="I2001" s="152"/>
      <c r="K2001" s="152"/>
      <c r="L2001" s="152"/>
      <c r="M2001" s="152"/>
      <c r="N2001" s="152"/>
      <c r="O2001" s="63"/>
      <c r="P2001" s="152"/>
      <c r="Q2001" s="152"/>
      <c r="S2001" s="205"/>
      <c r="T2001" s="205"/>
      <c r="U2001" s="205"/>
      <c r="V2001" s="39"/>
      <c r="W2001" s="39"/>
      <c r="X2001" s="39"/>
      <c r="Y2001" s="39"/>
      <c r="AD2001" s="191"/>
      <c r="AE2001" s="191"/>
      <c r="AF2001" s="260"/>
      <c r="AG2001" s="191"/>
      <c r="AH2001" s="191"/>
      <c r="AI2001" s="260"/>
      <c r="AR2001" s="68"/>
      <c r="AS2001" s="68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5"/>
      <c r="BL2001" s="95"/>
      <c r="BM2001" s="95"/>
      <c r="BN2001" s="95"/>
      <c r="BO2001" s="95"/>
      <c r="BP2001" s="95"/>
      <c r="BQ2001" s="95"/>
      <c r="BR2001" s="95"/>
      <c r="BS2001" s="95"/>
      <c r="BT2001" s="95"/>
      <c r="BU2001" s="95"/>
      <c r="BV2001" s="95"/>
      <c r="BW2001" s="95"/>
      <c r="BX2001" s="95"/>
      <c r="BY2001" s="95"/>
      <c r="BZ2001" s="95"/>
      <c r="CD2001" s="95"/>
      <c r="CE2001" s="95"/>
      <c r="CF2001" s="95"/>
    </row>
    <row r="2002" spans="1:84" s="43" customFormat="1" x14ac:dyDescent="0.25">
      <c r="A2002" s="152"/>
      <c r="B2002" s="152"/>
      <c r="C2002" s="152"/>
      <c r="D2002" s="152"/>
      <c r="E2002" s="152"/>
      <c r="F2002" s="62"/>
      <c r="G2002" s="62"/>
      <c r="I2002" s="152"/>
      <c r="K2002" s="152"/>
      <c r="L2002" s="152"/>
      <c r="M2002" s="152"/>
      <c r="N2002" s="152"/>
      <c r="O2002" s="63"/>
      <c r="P2002" s="152"/>
      <c r="Q2002" s="152"/>
      <c r="S2002" s="205"/>
      <c r="T2002" s="205"/>
      <c r="U2002" s="205"/>
      <c r="V2002" s="39"/>
      <c r="W2002" s="39"/>
      <c r="X2002" s="39"/>
      <c r="Y2002" s="39"/>
      <c r="AD2002" s="191"/>
      <c r="AE2002" s="191"/>
      <c r="AF2002" s="260"/>
      <c r="AG2002" s="191"/>
      <c r="AH2002" s="191"/>
      <c r="AI2002" s="260"/>
      <c r="AR2002" s="68"/>
      <c r="AS2002" s="68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5"/>
      <c r="BL2002" s="95"/>
      <c r="BM2002" s="95"/>
      <c r="BN2002" s="95"/>
      <c r="BO2002" s="95"/>
      <c r="BP2002" s="95"/>
      <c r="BQ2002" s="95"/>
      <c r="BR2002" s="95"/>
      <c r="BS2002" s="95"/>
      <c r="BT2002" s="95"/>
      <c r="BU2002" s="95"/>
      <c r="BV2002" s="95"/>
      <c r="BW2002" s="95"/>
      <c r="BX2002" s="95"/>
      <c r="BY2002" s="95"/>
      <c r="BZ2002" s="95"/>
      <c r="CD2002" s="95"/>
      <c r="CE2002" s="95"/>
      <c r="CF2002" s="95"/>
    </row>
    <row r="2003" spans="1:84" s="43" customFormat="1" x14ac:dyDescent="0.25">
      <c r="A2003" s="152"/>
      <c r="B2003" s="152"/>
      <c r="C2003" s="152"/>
      <c r="D2003" s="152"/>
      <c r="E2003" s="152"/>
      <c r="F2003" s="62"/>
      <c r="G2003" s="62"/>
      <c r="I2003" s="152"/>
      <c r="K2003" s="152"/>
      <c r="L2003" s="152"/>
      <c r="M2003" s="152"/>
      <c r="N2003" s="152"/>
      <c r="O2003" s="63"/>
      <c r="P2003" s="152"/>
      <c r="Q2003" s="152"/>
      <c r="S2003" s="205"/>
      <c r="T2003" s="205"/>
      <c r="U2003" s="205"/>
      <c r="V2003" s="39"/>
      <c r="W2003" s="39"/>
      <c r="X2003" s="39"/>
      <c r="Y2003" s="39"/>
      <c r="AD2003" s="191"/>
      <c r="AE2003" s="191"/>
      <c r="AF2003" s="260"/>
      <c r="AG2003" s="191"/>
      <c r="AH2003" s="191"/>
      <c r="AI2003" s="260"/>
      <c r="AR2003" s="68"/>
      <c r="AS2003" s="68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5"/>
      <c r="BL2003" s="95"/>
      <c r="BM2003" s="95"/>
      <c r="BN2003" s="95"/>
      <c r="BO2003" s="95"/>
      <c r="BP2003" s="95"/>
      <c r="BQ2003" s="95"/>
      <c r="BR2003" s="95"/>
      <c r="BS2003" s="95"/>
      <c r="BT2003" s="95"/>
      <c r="BU2003" s="95"/>
      <c r="BV2003" s="95"/>
      <c r="BW2003" s="95"/>
      <c r="BX2003" s="95"/>
      <c r="BY2003" s="95"/>
      <c r="BZ2003" s="95"/>
      <c r="CD2003" s="95"/>
      <c r="CE2003" s="95"/>
      <c r="CF2003" s="95"/>
    </row>
    <row r="2004" spans="1:84" s="43" customFormat="1" x14ac:dyDescent="0.25">
      <c r="A2004" s="152"/>
      <c r="B2004" s="152"/>
      <c r="C2004" s="152"/>
      <c r="D2004" s="152"/>
      <c r="E2004" s="152"/>
      <c r="F2004" s="62"/>
      <c r="G2004" s="62"/>
      <c r="I2004" s="152"/>
      <c r="K2004" s="152"/>
      <c r="L2004" s="152"/>
      <c r="M2004" s="152"/>
      <c r="N2004" s="152"/>
      <c r="O2004" s="63"/>
      <c r="P2004" s="152"/>
      <c r="Q2004" s="152"/>
      <c r="S2004" s="205"/>
      <c r="T2004" s="205"/>
      <c r="U2004" s="205"/>
      <c r="V2004" s="39"/>
      <c r="W2004" s="39"/>
      <c r="X2004" s="39"/>
      <c r="Y2004" s="39"/>
      <c r="AD2004" s="191"/>
      <c r="AE2004" s="191"/>
      <c r="AF2004" s="260"/>
      <c r="AG2004" s="191"/>
      <c r="AH2004" s="191"/>
      <c r="AI2004" s="260"/>
      <c r="AR2004" s="68"/>
      <c r="AS2004" s="68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5"/>
      <c r="BL2004" s="95"/>
      <c r="BM2004" s="95"/>
      <c r="BN2004" s="95"/>
      <c r="BO2004" s="95"/>
      <c r="BP2004" s="95"/>
      <c r="BQ2004" s="95"/>
      <c r="BR2004" s="95"/>
      <c r="BS2004" s="95"/>
      <c r="BT2004" s="95"/>
      <c r="BU2004" s="95"/>
      <c r="BV2004" s="95"/>
      <c r="BW2004" s="95"/>
      <c r="BX2004" s="95"/>
      <c r="BY2004" s="95"/>
      <c r="BZ2004" s="95"/>
      <c r="CD2004" s="95"/>
      <c r="CE2004" s="95"/>
      <c r="CF2004" s="95"/>
    </row>
    <row r="2005" spans="1:84" s="43" customFormat="1" x14ac:dyDescent="0.25">
      <c r="A2005" s="152"/>
      <c r="B2005" s="152"/>
      <c r="C2005" s="152"/>
      <c r="D2005" s="152"/>
      <c r="E2005" s="152"/>
      <c r="F2005" s="62"/>
      <c r="G2005" s="62"/>
      <c r="I2005" s="152"/>
      <c r="K2005" s="152"/>
      <c r="L2005" s="152"/>
      <c r="M2005" s="152"/>
      <c r="N2005" s="152"/>
      <c r="O2005" s="63"/>
      <c r="P2005" s="152"/>
      <c r="Q2005" s="152"/>
      <c r="S2005" s="205"/>
      <c r="T2005" s="205"/>
      <c r="U2005" s="205"/>
      <c r="V2005" s="39"/>
      <c r="W2005" s="39"/>
      <c r="X2005" s="39"/>
      <c r="Y2005" s="39"/>
      <c r="AD2005" s="191"/>
      <c r="AE2005" s="191"/>
      <c r="AF2005" s="260"/>
      <c r="AG2005" s="191"/>
      <c r="AH2005" s="191"/>
      <c r="AI2005" s="260"/>
      <c r="AR2005" s="68"/>
      <c r="AS2005" s="68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5"/>
      <c r="BL2005" s="95"/>
      <c r="BM2005" s="95"/>
      <c r="BN2005" s="95"/>
      <c r="BO2005" s="95"/>
      <c r="BP2005" s="95"/>
      <c r="BQ2005" s="95"/>
      <c r="BR2005" s="95"/>
      <c r="BS2005" s="95"/>
      <c r="BT2005" s="95"/>
      <c r="BU2005" s="95"/>
      <c r="BV2005" s="95"/>
      <c r="BW2005" s="95"/>
      <c r="BX2005" s="95"/>
      <c r="BY2005" s="95"/>
      <c r="BZ2005" s="95"/>
      <c r="CD2005" s="95"/>
      <c r="CE2005" s="95"/>
      <c r="CF2005" s="95"/>
    </row>
    <row r="2006" spans="1:84" s="43" customFormat="1" x14ac:dyDescent="0.25">
      <c r="A2006" s="152"/>
      <c r="B2006" s="152"/>
      <c r="C2006" s="152"/>
      <c r="D2006" s="152"/>
      <c r="E2006" s="152"/>
      <c r="F2006" s="62"/>
      <c r="G2006" s="62"/>
      <c r="I2006" s="152"/>
      <c r="K2006" s="152"/>
      <c r="L2006" s="152"/>
      <c r="M2006" s="152"/>
      <c r="N2006" s="152"/>
      <c r="O2006" s="63"/>
      <c r="P2006" s="152"/>
      <c r="Q2006" s="152"/>
      <c r="S2006" s="205"/>
      <c r="T2006" s="205"/>
      <c r="U2006" s="205"/>
      <c r="V2006" s="39"/>
      <c r="W2006" s="39"/>
      <c r="X2006" s="39"/>
      <c r="Y2006" s="39"/>
      <c r="AD2006" s="191"/>
      <c r="AE2006" s="191"/>
      <c r="AF2006" s="260"/>
      <c r="AG2006" s="191"/>
      <c r="AH2006" s="191"/>
      <c r="AI2006" s="260"/>
      <c r="AR2006" s="68"/>
      <c r="AS2006" s="68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5"/>
      <c r="BL2006" s="95"/>
      <c r="BM2006" s="95"/>
      <c r="BN2006" s="95"/>
      <c r="BO2006" s="95"/>
      <c r="BP2006" s="95"/>
      <c r="BQ2006" s="95"/>
      <c r="BR2006" s="95"/>
      <c r="BS2006" s="95"/>
      <c r="BT2006" s="95"/>
      <c r="BU2006" s="95"/>
      <c r="BV2006" s="95"/>
      <c r="BW2006" s="95"/>
      <c r="BX2006" s="95"/>
      <c r="BY2006" s="95"/>
      <c r="BZ2006" s="95"/>
      <c r="CD2006" s="95"/>
      <c r="CE2006" s="95"/>
      <c r="CF2006" s="95"/>
    </row>
    <row r="2007" spans="1:84" s="43" customFormat="1" x14ac:dyDescent="0.25">
      <c r="A2007" s="152"/>
      <c r="B2007" s="152"/>
      <c r="C2007" s="152"/>
      <c r="D2007" s="152"/>
      <c r="E2007" s="152"/>
      <c r="F2007" s="62"/>
      <c r="G2007" s="62"/>
      <c r="I2007" s="152"/>
      <c r="K2007" s="152"/>
      <c r="L2007" s="152"/>
      <c r="M2007" s="152"/>
      <c r="N2007" s="152"/>
      <c r="O2007" s="63"/>
      <c r="P2007" s="152"/>
      <c r="Q2007" s="152"/>
      <c r="S2007" s="205"/>
      <c r="T2007" s="205"/>
      <c r="U2007" s="205"/>
      <c r="V2007" s="39"/>
      <c r="W2007" s="39"/>
      <c r="X2007" s="39"/>
      <c r="Y2007" s="39"/>
      <c r="AD2007" s="191"/>
      <c r="AE2007" s="191"/>
      <c r="AF2007" s="260"/>
      <c r="AG2007" s="191"/>
      <c r="AH2007" s="191"/>
      <c r="AI2007" s="260"/>
      <c r="AR2007" s="68"/>
      <c r="AS2007" s="68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5"/>
      <c r="BL2007" s="95"/>
      <c r="BM2007" s="95"/>
      <c r="BN2007" s="95"/>
      <c r="BO2007" s="95"/>
      <c r="BP2007" s="95"/>
      <c r="BQ2007" s="95"/>
      <c r="BR2007" s="95"/>
      <c r="BS2007" s="95"/>
      <c r="BT2007" s="95"/>
      <c r="BU2007" s="95"/>
      <c r="BV2007" s="95"/>
      <c r="BW2007" s="95"/>
      <c r="BX2007" s="95"/>
      <c r="BY2007" s="95"/>
      <c r="BZ2007" s="95"/>
      <c r="CD2007" s="95"/>
      <c r="CE2007" s="95"/>
      <c r="CF2007" s="95"/>
    </row>
    <row r="2008" spans="1:84" s="43" customFormat="1" x14ac:dyDescent="0.25">
      <c r="A2008" s="152"/>
      <c r="B2008" s="152"/>
      <c r="C2008" s="152"/>
      <c r="D2008" s="152"/>
      <c r="E2008" s="152"/>
      <c r="F2008" s="62"/>
      <c r="G2008" s="62"/>
      <c r="I2008" s="152"/>
      <c r="K2008" s="152"/>
      <c r="L2008" s="152"/>
      <c r="M2008" s="152"/>
      <c r="N2008" s="152"/>
      <c r="O2008" s="63"/>
      <c r="P2008" s="152"/>
      <c r="Q2008" s="152"/>
      <c r="S2008" s="205"/>
      <c r="T2008" s="205"/>
      <c r="U2008" s="205"/>
      <c r="V2008" s="39"/>
      <c r="W2008" s="39"/>
      <c r="X2008" s="39"/>
      <c r="Y2008" s="39"/>
      <c r="AD2008" s="191"/>
      <c r="AE2008" s="191"/>
      <c r="AF2008" s="260"/>
      <c r="AG2008" s="191"/>
      <c r="AH2008" s="191"/>
      <c r="AI2008" s="260"/>
      <c r="AR2008" s="68"/>
      <c r="AS2008" s="68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5"/>
      <c r="BL2008" s="95"/>
      <c r="BM2008" s="95"/>
      <c r="BN2008" s="95"/>
      <c r="BO2008" s="95"/>
      <c r="BP2008" s="95"/>
      <c r="BQ2008" s="95"/>
      <c r="BR2008" s="95"/>
      <c r="BS2008" s="95"/>
      <c r="BT2008" s="95"/>
      <c r="BU2008" s="95"/>
      <c r="BV2008" s="95"/>
      <c r="BW2008" s="95"/>
      <c r="BX2008" s="95"/>
      <c r="BY2008" s="95"/>
      <c r="BZ2008" s="95"/>
      <c r="CD2008" s="95"/>
      <c r="CE2008" s="95"/>
      <c r="CF2008" s="95"/>
    </row>
    <row r="2009" spans="1:84" s="43" customFormat="1" x14ac:dyDescent="0.25">
      <c r="A2009" s="152"/>
      <c r="B2009" s="152"/>
      <c r="C2009" s="152"/>
      <c r="D2009" s="152"/>
      <c r="E2009" s="152"/>
      <c r="F2009" s="62"/>
      <c r="G2009" s="62"/>
      <c r="I2009" s="152"/>
      <c r="K2009" s="152"/>
      <c r="L2009" s="152"/>
      <c r="M2009" s="152"/>
      <c r="N2009" s="152"/>
      <c r="O2009" s="63"/>
      <c r="P2009" s="152"/>
      <c r="Q2009" s="152"/>
      <c r="S2009" s="205"/>
      <c r="T2009" s="205"/>
      <c r="U2009" s="205"/>
      <c r="V2009" s="39"/>
      <c r="W2009" s="39"/>
      <c r="X2009" s="39"/>
      <c r="Y2009" s="39"/>
      <c r="AD2009" s="191"/>
      <c r="AE2009" s="191"/>
      <c r="AF2009" s="260"/>
      <c r="AG2009" s="191"/>
      <c r="AH2009" s="191"/>
      <c r="AI2009" s="260"/>
      <c r="AR2009" s="68"/>
      <c r="AS2009" s="68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5"/>
      <c r="BL2009" s="95"/>
      <c r="BM2009" s="95"/>
      <c r="BN2009" s="95"/>
      <c r="BO2009" s="95"/>
      <c r="BP2009" s="95"/>
      <c r="BQ2009" s="95"/>
      <c r="BR2009" s="95"/>
      <c r="BS2009" s="95"/>
      <c r="BT2009" s="95"/>
      <c r="BU2009" s="95"/>
      <c r="BV2009" s="95"/>
      <c r="BW2009" s="95"/>
      <c r="BX2009" s="95"/>
      <c r="BY2009" s="95"/>
      <c r="BZ2009" s="95"/>
      <c r="CD2009" s="95"/>
      <c r="CE2009" s="95"/>
      <c r="CF2009" s="95"/>
    </row>
    <row r="2010" spans="1:84" s="43" customFormat="1" x14ac:dyDescent="0.25">
      <c r="A2010" s="152"/>
      <c r="B2010" s="152"/>
      <c r="C2010" s="152"/>
      <c r="D2010" s="152"/>
      <c r="E2010" s="152"/>
      <c r="F2010" s="62"/>
      <c r="G2010" s="62"/>
      <c r="I2010" s="152"/>
      <c r="K2010" s="152"/>
      <c r="L2010" s="152"/>
      <c r="M2010" s="152"/>
      <c r="N2010" s="152"/>
      <c r="O2010" s="63"/>
      <c r="P2010" s="152"/>
      <c r="Q2010" s="152"/>
      <c r="S2010" s="205"/>
      <c r="T2010" s="205"/>
      <c r="U2010" s="205"/>
      <c r="V2010" s="39"/>
      <c r="W2010" s="39"/>
      <c r="X2010" s="39"/>
      <c r="Y2010" s="39"/>
      <c r="AD2010" s="191"/>
      <c r="AE2010" s="191"/>
      <c r="AF2010" s="260"/>
      <c r="AG2010" s="191"/>
      <c r="AH2010" s="191"/>
      <c r="AI2010" s="260"/>
      <c r="AR2010" s="68"/>
      <c r="AS2010" s="68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5"/>
      <c r="BL2010" s="95"/>
      <c r="BM2010" s="95"/>
      <c r="BN2010" s="95"/>
      <c r="BO2010" s="95"/>
      <c r="BP2010" s="95"/>
      <c r="BQ2010" s="95"/>
      <c r="BR2010" s="95"/>
      <c r="BS2010" s="95"/>
      <c r="BT2010" s="95"/>
      <c r="BU2010" s="95"/>
      <c r="BV2010" s="95"/>
      <c r="BW2010" s="95"/>
      <c r="BX2010" s="95"/>
      <c r="BY2010" s="95"/>
      <c r="BZ2010" s="95"/>
      <c r="CD2010" s="95"/>
      <c r="CE2010" s="95"/>
      <c r="CF2010" s="95"/>
    </row>
    <row r="2011" spans="1:84" s="43" customFormat="1" x14ac:dyDescent="0.25">
      <c r="A2011" s="152"/>
      <c r="B2011" s="152"/>
      <c r="C2011" s="152"/>
      <c r="D2011" s="152"/>
      <c r="E2011" s="152"/>
      <c r="F2011" s="62"/>
      <c r="G2011" s="62"/>
      <c r="I2011" s="152"/>
      <c r="K2011" s="152"/>
      <c r="L2011" s="152"/>
      <c r="M2011" s="152"/>
      <c r="N2011" s="152"/>
      <c r="O2011" s="63"/>
      <c r="P2011" s="152"/>
      <c r="Q2011" s="152"/>
      <c r="S2011" s="205"/>
      <c r="T2011" s="205"/>
      <c r="U2011" s="205"/>
      <c r="V2011" s="39"/>
      <c r="W2011" s="39"/>
      <c r="X2011" s="39"/>
      <c r="Y2011" s="39"/>
      <c r="AD2011" s="191"/>
      <c r="AE2011" s="191"/>
      <c r="AF2011" s="260"/>
      <c r="AG2011" s="191"/>
      <c r="AH2011" s="191"/>
      <c r="AI2011" s="260"/>
      <c r="AR2011" s="68"/>
      <c r="AS2011" s="68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5"/>
      <c r="BL2011" s="95"/>
      <c r="BM2011" s="95"/>
      <c r="BN2011" s="95"/>
      <c r="BO2011" s="95"/>
      <c r="BP2011" s="95"/>
      <c r="BQ2011" s="95"/>
      <c r="BR2011" s="95"/>
      <c r="BS2011" s="95"/>
      <c r="BT2011" s="95"/>
      <c r="BU2011" s="95"/>
      <c r="BV2011" s="95"/>
      <c r="BW2011" s="95"/>
      <c r="BX2011" s="95"/>
      <c r="BY2011" s="95"/>
      <c r="BZ2011" s="95"/>
      <c r="CD2011" s="95"/>
      <c r="CE2011" s="95"/>
      <c r="CF2011" s="95"/>
    </row>
    <row r="2012" spans="1:84" s="43" customFormat="1" x14ac:dyDescent="0.25">
      <c r="A2012" s="152"/>
      <c r="B2012" s="152"/>
      <c r="C2012" s="152"/>
      <c r="D2012" s="152"/>
      <c r="E2012" s="152"/>
      <c r="F2012" s="62"/>
      <c r="G2012" s="62"/>
      <c r="I2012" s="152"/>
      <c r="K2012" s="152"/>
      <c r="L2012" s="152"/>
      <c r="M2012" s="152"/>
      <c r="N2012" s="152"/>
      <c r="O2012" s="63"/>
      <c r="P2012" s="152"/>
      <c r="Q2012" s="152"/>
      <c r="S2012" s="205"/>
      <c r="T2012" s="205"/>
      <c r="U2012" s="205"/>
      <c r="V2012" s="39"/>
      <c r="W2012" s="39"/>
      <c r="X2012" s="39"/>
      <c r="Y2012" s="39"/>
      <c r="AD2012" s="191"/>
      <c r="AE2012" s="191"/>
      <c r="AF2012" s="260"/>
      <c r="AG2012" s="191"/>
      <c r="AH2012" s="191"/>
      <c r="AI2012" s="260"/>
      <c r="AR2012" s="68"/>
      <c r="AS2012" s="68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5"/>
      <c r="BL2012" s="95"/>
      <c r="BM2012" s="95"/>
      <c r="BN2012" s="95"/>
      <c r="BO2012" s="95"/>
      <c r="BP2012" s="95"/>
      <c r="BQ2012" s="95"/>
      <c r="BR2012" s="95"/>
      <c r="BS2012" s="95"/>
      <c r="BT2012" s="95"/>
      <c r="BU2012" s="95"/>
      <c r="BV2012" s="95"/>
      <c r="BW2012" s="95"/>
      <c r="BX2012" s="95"/>
      <c r="BY2012" s="95"/>
      <c r="BZ2012" s="95"/>
      <c r="CD2012" s="95"/>
      <c r="CE2012" s="95"/>
      <c r="CF2012" s="95"/>
    </row>
    <row r="2013" spans="1:84" s="43" customFormat="1" x14ac:dyDescent="0.25">
      <c r="A2013" s="152"/>
      <c r="B2013" s="152"/>
      <c r="C2013" s="152"/>
      <c r="D2013" s="152"/>
      <c r="E2013" s="152"/>
      <c r="F2013" s="62"/>
      <c r="G2013" s="62"/>
      <c r="I2013" s="152"/>
      <c r="K2013" s="152"/>
      <c r="L2013" s="152"/>
      <c r="M2013" s="152"/>
      <c r="N2013" s="152"/>
      <c r="O2013" s="63"/>
      <c r="P2013" s="152"/>
      <c r="Q2013" s="152"/>
      <c r="S2013" s="205"/>
      <c r="T2013" s="205"/>
      <c r="U2013" s="205"/>
      <c r="V2013" s="39"/>
      <c r="W2013" s="39"/>
      <c r="X2013" s="39"/>
      <c r="Y2013" s="39"/>
      <c r="AD2013" s="191"/>
      <c r="AE2013" s="191"/>
      <c r="AF2013" s="260"/>
      <c r="AG2013" s="191"/>
      <c r="AH2013" s="191"/>
      <c r="AI2013" s="260"/>
      <c r="AR2013" s="68"/>
      <c r="AS2013" s="68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5"/>
      <c r="BL2013" s="95"/>
      <c r="BM2013" s="95"/>
      <c r="BN2013" s="95"/>
      <c r="BO2013" s="95"/>
      <c r="BP2013" s="95"/>
      <c r="BQ2013" s="95"/>
      <c r="BR2013" s="95"/>
      <c r="BS2013" s="95"/>
      <c r="BT2013" s="95"/>
      <c r="BU2013" s="95"/>
      <c r="BV2013" s="95"/>
      <c r="BW2013" s="95"/>
      <c r="BX2013" s="95"/>
      <c r="BY2013" s="95"/>
      <c r="BZ2013" s="95"/>
      <c r="CD2013" s="95"/>
      <c r="CE2013" s="95"/>
      <c r="CF2013" s="95"/>
    </row>
    <row r="2014" spans="1:84" s="43" customFormat="1" x14ac:dyDescent="0.25">
      <c r="A2014" s="152"/>
      <c r="B2014" s="152"/>
      <c r="C2014" s="152"/>
      <c r="D2014" s="152"/>
      <c r="E2014" s="152"/>
      <c r="F2014" s="62"/>
      <c r="G2014" s="62"/>
      <c r="I2014" s="152"/>
      <c r="K2014" s="152"/>
      <c r="L2014" s="152"/>
      <c r="M2014" s="152"/>
      <c r="N2014" s="152"/>
      <c r="O2014" s="63"/>
      <c r="P2014" s="152"/>
      <c r="Q2014" s="152"/>
      <c r="S2014" s="205"/>
      <c r="T2014" s="205"/>
      <c r="U2014" s="205"/>
      <c r="V2014" s="39"/>
      <c r="W2014" s="39"/>
      <c r="X2014" s="39"/>
      <c r="Y2014" s="39"/>
      <c r="AD2014" s="191"/>
      <c r="AE2014" s="191"/>
      <c r="AF2014" s="260"/>
      <c r="AG2014" s="191"/>
      <c r="AH2014" s="191"/>
      <c r="AI2014" s="260"/>
      <c r="AR2014" s="68"/>
      <c r="AS2014" s="68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5"/>
      <c r="BL2014" s="95"/>
      <c r="BM2014" s="95"/>
      <c r="BN2014" s="95"/>
      <c r="BO2014" s="95"/>
      <c r="BP2014" s="95"/>
      <c r="BQ2014" s="95"/>
      <c r="BR2014" s="95"/>
      <c r="BS2014" s="95"/>
      <c r="BT2014" s="95"/>
      <c r="BU2014" s="95"/>
      <c r="BV2014" s="95"/>
      <c r="BW2014" s="95"/>
      <c r="BX2014" s="95"/>
      <c r="BY2014" s="95"/>
      <c r="BZ2014" s="95"/>
      <c r="CD2014" s="95"/>
      <c r="CE2014" s="95"/>
      <c r="CF2014" s="95"/>
    </row>
    <row r="2015" spans="1:84" s="43" customFormat="1" x14ac:dyDescent="0.25">
      <c r="A2015" s="152"/>
      <c r="B2015" s="152"/>
      <c r="C2015" s="152"/>
      <c r="D2015" s="152"/>
      <c r="E2015" s="152"/>
      <c r="F2015" s="62"/>
      <c r="G2015" s="62"/>
      <c r="I2015" s="152"/>
      <c r="K2015" s="152"/>
      <c r="L2015" s="152"/>
      <c r="M2015" s="152"/>
      <c r="N2015" s="152"/>
      <c r="O2015" s="63"/>
      <c r="P2015" s="152"/>
      <c r="Q2015" s="152"/>
      <c r="S2015" s="205"/>
      <c r="T2015" s="205"/>
      <c r="U2015" s="205"/>
      <c r="V2015" s="39"/>
      <c r="W2015" s="39"/>
      <c r="X2015" s="39"/>
      <c r="Y2015" s="39"/>
      <c r="AD2015" s="191"/>
      <c r="AE2015" s="191"/>
      <c r="AF2015" s="260"/>
      <c r="AG2015" s="191"/>
      <c r="AH2015" s="191"/>
      <c r="AI2015" s="260"/>
      <c r="AR2015" s="68"/>
      <c r="AS2015" s="68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5"/>
      <c r="BL2015" s="95"/>
      <c r="BM2015" s="95"/>
      <c r="BN2015" s="95"/>
      <c r="BO2015" s="95"/>
      <c r="BP2015" s="95"/>
      <c r="BQ2015" s="95"/>
      <c r="BR2015" s="95"/>
      <c r="BS2015" s="95"/>
      <c r="BT2015" s="95"/>
      <c r="BU2015" s="95"/>
      <c r="BV2015" s="95"/>
      <c r="BW2015" s="95"/>
      <c r="BX2015" s="95"/>
      <c r="BY2015" s="95"/>
      <c r="BZ2015" s="95"/>
      <c r="CD2015" s="95"/>
      <c r="CE2015" s="95"/>
      <c r="CF2015" s="95"/>
    </row>
    <row r="2016" spans="1:84" s="43" customFormat="1" x14ac:dyDescent="0.25">
      <c r="A2016" s="152"/>
      <c r="B2016" s="152"/>
      <c r="C2016" s="152"/>
      <c r="D2016" s="152"/>
      <c r="E2016" s="152"/>
      <c r="F2016" s="62"/>
      <c r="G2016" s="62"/>
      <c r="I2016" s="152"/>
      <c r="K2016" s="152"/>
      <c r="L2016" s="152"/>
      <c r="M2016" s="152"/>
      <c r="N2016" s="152"/>
      <c r="O2016" s="63"/>
      <c r="P2016" s="152"/>
      <c r="Q2016" s="152"/>
      <c r="S2016" s="205"/>
      <c r="T2016" s="205"/>
      <c r="U2016" s="205"/>
      <c r="V2016" s="39"/>
      <c r="W2016" s="39"/>
      <c r="X2016" s="39"/>
      <c r="Y2016" s="39"/>
      <c r="AD2016" s="191"/>
      <c r="AE2016" s="191"/>
      <c r="AF2016" s="260"/>
      <c r="AG2016" s="191"/>
      <c r="AH2016" s="191"/>
      <c r="AI2016" s="260"/>
      <c r="AR2016" s="68"/>
      <c r="AS2016" s="68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5"/>
      <c r="BL2016" s="95"/>
      <c r="BM2016" s="95"/>
      <c r="BN2016" s="95"/>
      <c r="BO2016" s="95"/>
      <c r="BP2016" s="95"/>
      <c r="BQ2016" s="95"/>
      <c r="BR2016" s="95"/>
      <c r="BS2016" s="95"/>
      <c r="BT2016" s="95"/>
      <c r="BU2016" s="95"/>
      <c r="BV2016" s="95"/>
      <c r="BW2016" s="95"/>
      <c r="BX2016" s="95"/>
      <c r="BY2016" s="95"/>
      <c r="BZ2016" s="95"/>
      <c r="CD2016" s="95"/>
      <c r="CE2016" s="95"/>
      <c r="CF2016" s="95"/>
    </row>
    <row r="2017" spans="1:84" s="43" customFormat="1" x14ac:dyDescent="0.25">
      <c r="A2017" s="152"/>
      <c r="B2017" s="152"/>
      <c r="C2017" s="152"/>
      <c r="D2017" s="152"/>
      <c r="E2017" s="152"/>
      <c r="F2017" s="62"/>
      <c r="G2017" s="62"/>
      <c r="I2017" s="152"/>
      <c r="K2017" s="152"/>
      <c r="L2017" s="152"/>
      <c r="M2017" s="152"/>
      <c r="N2017" s="152"/>
      <c r="O2017" s="63"/>
      <c r="P2017" s="152"/>
      <c r="Q2017" s="152"/>
      <c r="S2017" s="205"/>
      <c r="T2017" s="205"/>
      <c r="U2017" s="205"/>
      <c r="V2017" s="39"/>
      <c r="W2017" s="39"/>
      <c r="X2017" s="39"/>
      <c r="Y2017" s="39"/>
      <c r="AD2017" s="191"/>
      <c r="AE2017" s="191"/>
      <c r="AF2017" s="260"/>
      <c r="AG2017" s="191"/>
      <c r="AH2017" s="191"/>
      <c r="AI2017" s="260"/>
      <c r="AR2017" s="68"/>
      <c r="AS2017" s="68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5"/>
      <c r="BL2017" s="95"/>
      <c r="BM2017" s="95"/>
      <c r="BN2017" s="95"/>
      <c r="BO2017" s="95"/>
      <c r="BP2017" s="95"/>
      <c r="BQ2017" s="95"/>
      <c r="BR2017" s="95"/>
      <c r="BS2017" s="95"/>
      <c r="BT2017" s="95"/>
      <c r="BU2017" s="95"/>
      <c r="BV2017" s="95"/>
      <c r="BW2017" s="95"/>
      <c r="BX2017" s="95"/>
      <c r="BY2017" s="95"/>
      <c r="BZ2017" s="95"/>
      <c r="CD2017" s="95"/>
      <c r="CE2017" s="95"/>
      <c r="CF2017" s="95"/>
    </row>
    <row r="2018" spans="1:84" s="43" customFormat="1" x14ac:dyDescent="0.25">
      <c r="A2018" s="152"/>
      <c r="B2018" s="152"/>
      <c r="C2018" s="152"/>
      <c r="D2018" s="152"/>
      <c r="E2018" s="152"/>
      <c r="F2018" s="62"/>
      <c r="G2018" s="62"/>
      <c r="I2018" s="152"/>
      <c r="K2018" s="152"/>
      <c r="L2018" s="152"/>
      <c r="M2018" s="152"/>
      <c r="N2018" s="152"/>
      <c r="O2018" s="63"/>
      <c r="P2018" s="152"/>
      <c r="Q2018" s="152"/>
      <c r="S2018" s="205"/>
      <c r="T2018" s="205"/>
      <c r="U2018" s="205"/>
      <c r="V2018" s="39"/>
      <c r="W2018" s="39"/>
      <c r="X2018" s="39"/>
      <c r="Y2018" s="39"/>
      <c r="AD2018" s="191"/>
      <c r="AE2018" s="191"/>
      <c r="AF2018" s="260"/>
      <c r="AG2018" s="191"/>
      <c r="AH2018" s="191"/>
      <c r="AI2018" s="260"/>
      <c r="AR2018" s="68"/>
      <c r="AS2018" s="68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5"/>
      <c r="BL2018" s="95"/>
      <c r="BM2018" s="95"/>
      <c r="BN2018" s="95"/>
      <c r="BO2018" s="95"/>
      <c r="BP2018" s="95"/>
      <c r="BQ2018" s="95"/>
      <c r="BR2018" s="95"/>
      <c r="BS2018" s="95"/>
      <c r="BT2018" s="95"/>
      <c r="BU2018" s="95"/>
      <c r="BV2018" s="95"/>
      <c r="BW2018" s="95"/>
      <c r="BX2018" s="95"/>
      <c r="BY2018" s="95"/>
      <c r="BZ2018" s="95"/>
      <c r="CD2018" s="95"/>
      <c r="CE2018" s="95"/>
      <c r="CF2018" s="95"/>
    </row>
    <row r="2019" spans="1:84" s="43" customFormat="1" x14ac:dyDescent="0.25">
      <c r="A2019" s="152"/>
      <c r="B2019" s="152"/>
      <c r="C2019" s="152"/>
      <c r="D2019" s="152"/>
      <c r="E2019" s="152"/>
      <c r="F2019" s="62"/>
      <c r="G2019" s="62"/>
      <c r="I2019" s="152"/>
      <c r="K2019" s="152"/>
      <c r="L2019" s="152"/>
      <c r="M2019" s="152"/>
      <c r="N2019" s="152"/>
      <c r="O2019" s="63"/>
      <c r="P2019" s="152"/>
      <c r="Q2019" s="152"/>
      <c r="S2019" s="205"/>
      <c r="T2019" s="205"/>
      <c r="U2019" s="205"/>
      <c r="V2019" s="39"/>
      <c r="W2019" s="39"/>
      <c r="X2019" s="39"/>
      <c r="Y2019" s="39"/>
      <c r="AD2019" s="191"/>
      <c r="AE2019" s="191"/>
      <c r="AF2019" s="260"/>
      <c r="AG2019" s="191"/>
      <c r="AH2019" s="191"/>
      <c r="AI2019" s="260"/>
      <c r="AR2019" s="68"/>
      <c r="AS2019" s="68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5"/>
      <c r="BL2019" s="95"/>
      <c r="BM2019" s="95"/>
      <c r="BN2019" s="95"/>
      <c r="BO2019" s="95"/>
      <c r="BP2019" s="95"/>
      <c r="BQ2019" s="95"/>
      <c r="BR2019" s="95"/>
      <c r="BS2019" s="95"/>
      <c r="BT2019" s="95"/>
      <c r="BU2019" s="95"/>
      <c r="BV2019" s="95"/>
      <c r="BW2019" s="95"/>
      <c r="BX2019" s="95"/>
      <c r="BY2019" s="95"/>
      <c r="BZ2019" s="95"/>
      <c r="CD2019" s="95"/>
      <c r="CE2019" s="95"/>
      <c r="CF2019" s="95"/>
    </row>
    <row r="2020" spans="1:84" s="43" customFormat="1" x14ac:dyDescent="0.25">
      <c r="A2020" s="152"/>
      <c r="B2020" s="152"/>
      <c r="C2020" s="152"/>
      <c r="D2020" s="152"/>
      <c r="E2020" s="152"/>
      <c r="F2020" s="62"/>
      <c r="G2020" s="62"/>
      <c r="I2020" s="152"/>
      <c r="K2020" s="152"/>
      <c r="L2020" s="152"/>
      <c r="M2020" s="152"/>
      <c r="N2020" s="152"/>
      <c r="O2020" s="63"/>
      <c r="P2020" s="152"/>
      <c r="Q2020" s="152"/>
      <c r="S2020" s="205"/>
      <c r="T2020" s="205"/>
      <c r="U2020" s="205"/>
      <c r="V2020" s="39"/>
      <c r="W2020" s="39"/>
      <c r="X2020" s="39"/>
      <c r="Y2020" s="39"/>
      <c r="AD2020" s="191"/>
      <c r="AE2020" s="191"/>
      <c r="AF2020" s="260"/>
      <c r="AG2020" s="191"/>
      <c r="AH2020" s="191"/>
      <c r="AI2020" s="260"/>
      <c r="AR2020" s="68"/>
      <c r="AS2020" s="68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5"/>
      <c r="BL2020" s="95"/>
      <c r="BM2020" s="95"/>
      <c r="BN2020" s="95"/>
      <c r="BO2020" s="95"/>
      <c r="BP2020" s="95"/>
      <c r="BQ2020" s="95"/>
      <c r="BR2020" s="95"/>
      <c r="BS2020" s="95"/>
      <c r="BT2020" s="95"/>
      <c r="BU2020" s="95"/>
      <c r="BV2020" s="95"/>
      <c r="BW2020" s="95"/>
      <c r="BX2020" s="95"/>
      <c r="BY2020" s="95"/>
      <c r="BZ2020" s="95"/>
      <c r="CD2020" s="95"/>
      <c r="CE2020" s="95"/>
      <c r="CF2020" s="95"/>
    </row>
    <row r="2021" spans="1:84" s="43" customFormat="1" x14ac:dyDescent="0.25">
      <c r="A2021" s="152"/>
      <c r="B2021" s="152"/>
      <c r="C2021" s="152"/>
      <c r="D2021" s="152"/>
      <c r="E2021" s="152"/>
      <c r="F2021" s="62"/>
      <c r="G2021" s="62"/>
      <c r="I2021" s="152"/>
      <c r="K2021" s="152"/>
      <c r="L2021" s="152"/>
      <c r="M2021" s="152"/>
      <c r="N2021" s="152"/>
      <c r="O2021" s="63"/>
      <c r="P2021" s="152"/>
      <c r="Q2021" s="152"/>
      <c r="S2021" s="205"/>
      <c r="T2021" s="205"/>
      <c r="U2021" s="205"/>
      <c r="V2021" s="39"/>
      <c r="W2021" s="39"/>
      <c r="X2021" s="39"/>
      <c r="Y2021" s="39"/>
      <c r="AD2021" s="191"/>
      <c r="AE2021" s="191"/>
      <c r="AF2021" s="260"/>
      <c r="AG2021" s="191"/>
      <c r="AH2021" s="191"/>
      <c r="AI2021" s="260"/>
      <c r="AR2021" s="68"/>
      <c r="AS2021" s="68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5"/>
      <c r="BL2021" s="95"/>
      <c r="BM2021" s="95"/>
      <c r="BN2021" s="95"/>
      <c r="BO2021" s="95"/>
      <c r="BP2021" s="95"/>
      <c r="BQ2021" s="95"/>
      <c r="BR2021" s="95"/>
      <c r="BS2021" s="95"/>
      <c r="BT2021" s="95"/>
      <c r="BU2021" s="95"/>
      <c r="BV2021" s="95"/>
      <c r="BW2021" s="95"/>
      <c r="BX2021" s="95"/>
      <c r="BY2021" s="95"/>
      <c r="BZ2021" s="95"/>
      <c r="CD2021" s="95"/>
      <c r="CE2021" s="95"/>
      <c r="CF2021" s="95"/>
    </row>
    <row r="2022" spans="1:84" s="43" customFormat="1" x14ac:dyDescent="0.25">
      <c r="A2022" s="152"/>
      <c r="B2022" s="152"/>
      <c r="C2022" s="152"/>
      <c r="D2022" s="152"/>
      <c r="E2022" s="152"/>
      <c r="F2022" s="62"/>
      <c r="G2022" s="62"/>
      <c r="I2022" s="152"/>
      <c r="K2022" s="152"/>
      <c r="L2022" s="152"/>
      <c r="M2022" s="152"/>
      <c r="N2022" s="152"/>
      <c r="O2022" s="63"/>
      <c r="P2022" s="152"/>
      <c r="Q2022" s="152"/>
      <c r="S2022" s="205"/>
      <c r="T2022" s="205"/>
      <c r="U2022" s="205"/>
      <c r="V2022" s="39"/>
      <c r="W2022" s="39"/>
      <c r="X2022" s="39"/>
      <c r="Y2022" s="39"/>
      <c r="AD2022" s="191"/>
      <c r="AE2022" s="191"/>
      <c r="AF2022" s="260"/>
      <c r="AG2022" s="191"/>
      <c r="AH2022" s="191"/>
      <c r="AI2022" s="260"/>
      <c r="AR2022" s="68"/>
      <c r="AS2022" s="68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5"/>
      <c r="BL2022" s="95"/>
      <c r="BM2022" s="95"/>
      <c r="BN2022" s="95"/>
      <c r="BO2022" s="95"/>
      <c r="BP2022" s="95"/>
      <c r="BQ2022" s="95"/>
      <c r="BR2022" s="95"/>
      <c r="BS2022" s="95"/>
      <c r="BT2022" s="95"/>
      <c r="BU2022" s="95"/>
      <c r="BV2022" s="95"/>
      <c r="BW2022" s="95"/>
      <c r="BX2022" s="95"/>
      <c r="BY2022" s="95"/>
      <c r="BZ2022" s="95"/>
      <c r="CD2022" s="95"/>
      <c r="CE2022" s="95"/>
      <c r="CF2022" s="95"/>
    </row>
    <row r="2023" spans="1:84" s="43" customFormat="1" x14ac:dyDescent="0.25">
      <c r="A2023" s="152"/>
      <c r="B2023" s="152"/>
      <c r="C2023" s="152"/>
      <c r="D2023" s="152"/>
      <c r="E2023" s="152"/>
      <c r="F2023" s="62"/>
      <c r="G2023" s="62"/>
      <c r="I2023" s="152"/>
      <c r="K2023" s="152"/>
      <c r="L2023" s="152"/>
      <c r="M2023" s="152"/>
      <c r="N2023" s="152"/>
      <c r="O2023" s="63"/>
      <c r="P2023" s="152"/>
      <c r="Q2023" s="152"/>
      <c r="S2023" s="205"/>
      <c r="T2023" s="205"/>
      <c r="U2023" s="205"/>
      <c r="V2023" s="39"/>
      <c r="W2023" s="39"/>
      <c r="X2023" s="39"/>
      <c r="Y2023" s="39"/>
      <c r="AD2023" s="191"/>
      <c r="AE2023" s="191"/>
      <c r="AF2023" s="260"/>
      <c r="AG2023" s="191"/>
      <c r="AH2023" s="191"/>
      <c r="AI2023" s="260"/>
      <c r="AR2023" s="68"/>
      <c r="AS2023" s="68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5"/>
      <c r="BL2023" s="95"/>
      <c r="BM2023" s="95"/>
      <c r="BN2023" s="95"/>
      <c r="BO2023" s="95"/>
      <c r="BP2023" s="95"/>
      <c r="BQ2023" s="95"/>
      <c r="BR2023" s="95"/>
      <c r="BS2023" s="95"/>
      <c r="BT2023" s="95"/>
      <c r="BU2023" s="95"/>
      <c r="BV2023" s="95"/>
      <c r="BW2023" s="95"/>
      <c r="BX2023" s="95"/>
      <c r="BY2023" s="95"/>
      <c r="BZ2023" s="95"/>
      <c r="CD2023" s="95"/>
      <c r="CE2023" s="95"/>
      <c r="CF2023" s="95"/>
    </row>
    <row r="2024" spans="1:84" s="43" customFormat="1" x14ac:dyDescent="0.25">
      <c r="A2024" s="152"/>
      <c r="B2024" s="152"/>
      <c r="C2024" s="152"/>
      <c r="D2024" s="152"/>
      <c r="E2024" s="152"/>
      <c r="F2024" s="62"/>
      <c r="G2024" s="62"/>
      <c r="I2024" s="152"/>
      <c r="K2024" s="152"/>
      <c r="L2024" s="152"/>
      <c r="M2024" s="152"/>
      <c r="N2024" s="152"/>
      <c r="O2024" s="63"/>
      <c r="P2024" s="152"/>
      <c r="Q2024" s="152"/>
      <c r="S2024" s="205"/>
      <c r="T2024" s="205"/>
      <c r="U2024" s="205"/>
      <c r="V2024" s="39"/>
      <c r="W2024" s="39"/>
      <c r="X2024" s="39"/>
      <c r="Y2024" s="39"/>
      <c r="AD2024" s="191"/>
      <c r="AE2024" s="191"/>
      <c r="AF2024" s="260"/>
      <c r="AG2024" s="191"/>
      <c r="AH2024" s="191"/>
      <c r="AI2024" s="260"/>
      <c r="AR2024" s="68"/>
      <c r="AS2024" s="68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5"/>
      <c r="BL2024" s="95"/>
      <c r="BM2024" s="95"/>
      <c r="BN2024" s="95"/>
      <c r="BO2024" s="95"/>
      <c r="BP2024" s="95"/>
      <c r="BQ2024" s="95"/>
      <c r="BR2024" s="95"/>
      <c r="BS2024" s="95"/>
      <c r="BT2024" s="95"/>
      <c r="BU2024" s="95"/>
      <c r="BV2024" s="95"/>
      <c r="BW2024" s="95"/>
      <c r="BX2024" s="95"/>
      <c r="BY2024" s="95"/>
      <c r="BZ2024" s="95"/>
      <c r="CD2024" s="95"/>
      <c r="CE2024" s="95"/>
      <c r="CF2024" s="95"/>
    </row>
    <row r="2025" spans="1:84" s="43" customFormat="1" x14ac:dyDescent="0.25">
      <c r="A2025" s="152"/>
      <c r="B2025" s="152"/>
      <c r="C2025" s="152"/>
      <c r="D2025" s="152"/>
      <c r="E2025" s="152"/>
      <c r="F2025" s="62"/>
      <c r="G2025" s="62"/>
      <c r="I2025" s="152"/>
      <c r="K2025" s="152"/>
      <c r="L2025" s="152"/>
      <c r="M2025" s="152"/>
      <c r="N2025" s="152"/>
      <c r="O2025" s="63"/>
      <c r="P2025" s="152"/>
      <c r="Q2025" s="152"/>
      <c r="S2025" s="205"/>
      <c r="T2025" s="205"/>
      <c r="U2025" s="205"/>
      <c r="V2025" s="39"/>
      <c r="W2025" s="39"/>
      <c r="X2025" s="39"/>
      <c r="Y2025" s="39"/>
      <c r="AD2025" s="191"/>
      <c r="AE2025" s="191"/>
      <c r="AF2025" s="260"/>
      <c r="AG2025" s="191"/>
      <c r="AH2025" s="191"/>
      <c r="AI2025" s="260"/>
      <c r="AR2025" s="68"/>
      <c r="AS2025" s="68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5"/>
      <c r="BL2025" s="95"/>
      <c r="BM2025" s="95"/>
      <c r="BN2025" s="95"/>
      <c r="BO2025" s="95"/>
      <c r="BP2025" s="95"/>
      <c r="BQ2025" s="95"/>
      <c r="BR2025" s="95"/>
      <c r="BS2025" s="95"/>
      <c r="BT2025" s="95"/>
      <c r="BU2025" s="95"/>
      <c r="BV2025" s="95"/>
      <c r="BW2025" s="95"/>
      <c r="BX2025" s="95"/>
      <c r="BY2025" s="95"/>
      <c r="BZ2025" s="95"/>
      <c r="CD2025" s="95"/>
      <c r="CE2025" s="95"/>
      <c r="CF2025" s="95"/>
    </row>
    <row r="2026" spans="1:84" s="43" customFormat="1" x14ac:dyDescent="0.25">
      <c r="A2026" s="152"/>
      <c r="B2026" s="152"/>
      <c r="C2026" s="152"/>
      <c r="D2026" s="152"/>
      <c r="E2026" s="152"/>
      <c r="F2026" s="62"/>
      <c r="G2026" s="62"/>
      <c r="I2026" s="152"/>
      <c r="K2026" s="152"/>
      <c r="L2026" s="152"/>
      <c r="M2026" s="152"/>
      <c r="N2026" s="152"/>
      <c r="O2026" s="63"/>
      <c r="P2026" s="152"/>
      <c r="Q2026" s="152"/>
      <c r="S2026" s="205"/>
      <c r="T2026" s="205"/>
      <c r="U2026" s="205"/>
      <c r="V2026" s="39"/>
      <c r="W2026" s="39"/>
      <c r="X2026" s="39"/>
      <c r="Y2026" s="39"/>
      <c r="AD2026" s="191"/>
      <c r="AE2026" s="191"/>
      <c r="AF2026" s="260"/>
      <c r="AG2026" s="191"/>
      <c r="AH2026" s="191"/>
      <c r="AI2026" s="260"/>
      <c r="AR2026" s="68"/>
      <c r="AS2026" s="68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5"/>
      <c r="BL2026" s="95"/>
      <c r="BM2026" s="95"/>
      <c r="BN2026" s="95"/>
      <c r="BO2026" s="95"/>
      <c r="BP2026" s="95"/>
      <c r="BQ2026" s="95"/>
      <c r="BR2026" s="95"/>
      <c r="BS2026" s="95"/>
      <c r="BT2026" s="95"/>
      <c r="BU2026" s="95"/>
      <c r="BV2026" s="95"/>
      <c r="BW2026" s="95"/>
      <c r="BX2026" s="95"/>
      <c r="BY2026" s="95"/>
      <c r="BZ2026" s="95"/>
      <c r="CD2026" s="95"/>
      <c r="CE2026" s="95"/>
      <c r="CF2026" s="95"/>
    </row>
    <row r="2027" spans="1:84" s="43" customFormat="1" x14ac:dyDescent="0.25">
      <c r="A2027" s="152"/>
      <c r="B2027" s="152"/>
      <c r="C2027" s="152"/>
      <c r="D2027" s="152"/>
      <c r="E2027" s="152"/>
      <c r="F2027" s="62"/>
      <c r="G2027" s="62"/>
      <c r="I2027" s="152"/>
      <c r="K2027" s="152"/>
      <c r="L2027" s="152"/>
      <c r="M2027" s="152"/>
      <c r="N2027" s="152"/>
      <c r="O2027" s="63"/>
      <c r="P2027" s="152"/>
      <c r="Q2027" s="152"/>
      <c r="S2027" s="205"/>
      <c r="T2027" s="205"/>
      <c r="U2027" s="205"/>
      <c r="V2027" s="39"/>
      <c r="W2027" s="39"/>
      <c r="X2027" s="39"/>
      <c r="Y2027" s="39"/>
      <c r="AD2027" s="191"/>
      <c r="AE2027" s="191"/>
      <c r="AF2027" s="260"/>
      <c r="AG2027" s="191"/>
      <c r="AH2027" s="191"/>
      <c r="AI2027" s="260"/>
      <c r="AR2027" s="68"/>
      <c r="AS2027" s="68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5"/>
      <c r="BL2027" s="95"/>
      <c r="BM2027" s="95"/>
      <c r="BN2027" s="95"/>
      <c r="BO2027" s="95"/>
      <c r="BP2027" s="95"/>
      <c r="BQ2027" s="95"/>
      <c r="BR2027" s="95"/>
      <c r="BS2027" s="95"/>
      <c r="BT2027" s="95"/>
      <c r="BU2027" s="95"/>
      <c r="BV2027" s="95"/>
      <c r="BW2027" s="95"/>
      <c r="BX2027" s="95"/>
      <c r="BY2027" s="95"/>
      <c r="BZ2027" s="95"/>
      <c r="CD2027" s="95"/>
      <c r="CE2027" s="95"/>
      <c r="CF2027" s="95"/>
    </row>
    <row r="2028" spans="1:84" s="43" customFormat="1" x14ac:dyDescent="0.25">
      <c r="A2028" s="152"/>
      <c r="B2028" s="152"/>
      <c r="C2028" s="152"/>
      <c r="D2028" s="152"/>
      <c r="E2028" s="152"/>
      <c r="F2028" s="62"/>
      <c r="G2028" s="62"/>
      <c r="I2028" s="152"/>
      <c r="K2028" s="152"/>
      <c r="L2028" s="152"/>
      <c r="M2028" s="152"/>
      <c r="N2028" s="152"/>
      <c r="O2028" s="63"/>
      <c r="P2028" s="152"/>
      <c r="Q2028" s="152"/>
      <c r="S2028" s="205"/>
      <c r="T2028" s="205"/>
      <c r="U2028" s="205"/>
      <c r="V2028" s="39"/>
      <c r="W2028" s="39"/>
      <c r="X2028" s="39"/>
      <c r="Y2028" s="39"/>
      <c r="AD2028" s="191"/>
      <c r="AE2028" s="191"/>
      <c r="AF2028" s="260"/>
      <c r="AG2028" s="191"/>
      <c r="AH2028" s="191"/>
      <c r="AI2028" s="260"/>
      <c r="AR2028" s="68"/>
      <c r="AS2028" s="68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5"/>
      <c r="BL2028" s="95"/>
      <c r="BM2028" s="95"/>
      <c r="BN2028" s="95"/>
      <c r="BO2028" s="95"/>
      <c r="BP2028" s="95"/>
      <c r="BQ2028" s="95"/>
      <c r="BR2028" s="95"/>
      <c r="BS2028" s="95"/>
      <c r="BT2028" s="95"/>
      <c r="BU2028" s="95"/>
      <c r="BV2028" s="95"/>
      <c r="BW2028" s="95"/>
      <c r="BX2028" s="95"/>
      <c r="BY2028" s="95"/>
      <c r="BZ2028" s="95"/>
      <c r="CD2028" s="95"/>
      <c r="CE2028" s="95"/>
      <c r="CF2028" s="95"/>
    </row>
    <row r="2029" spans="1:84" s="43" customFormat="1" x14ac:dyDescent="0.25">
      <c r="A2029" s="152"/>
      <c r="B2029" s="152"/>
      <c r="C2029" s="152"/>
      <c r="D2029" s="152"/>
      <c r="E2029" s="152"/>
      <c r="F2029" s="62"/>
      <c r="G2029" s="62"/>
      <c r="I2029" s="152"/>
      <c r="K2029" s="152"/>
      <c r="L2029" s="152"/>
      <c r="M2029" s="152"/>
      <c r="N2029" s="152"/>
      <c r="O2029" s="63"/>
      <c r="P2029" s="152"/>
      <c r="Q2029" s="152"/>
      <c r="S2029" s="205"/>
      <c r="T2029" s="205"/>
      <c r="U2029" s="205"/>
      <c r="V2029" s="39"/>
      <c r="W2029" s="39"/>
      <c r="X2029" s="39"/>
      <c r="Y2029" s="39"/>
      <c r="AD2029" s="191"/>
      <c r="AE2029" s="191"/>
      <c r="AF2029" s="260"/>
      <c r="AG2029" s="191"/>
      <c r="AH2029" s="191"/>
      <c r="AI2029" s="260"/>
      <c r="AR2029" s="68"/>
      <c r="AS2029" s="68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5"/>
      <c r="BL2029" s="95"/>
      <c r="BM2029" s="95"/>
      <c r="BN2029" s="95"/>
      <c r="BO2029" s="95"/>
      <c r="BP2029" s="95"/>
      <c r="BQ2029" s="95"/>
      <c r="BR2029" s="95"/>
      <c r="BS2029" s="95"/>
      <c r="BT2029" s="95"/>
      <c r="BU2029" s="95"/>
      <c r="BV2029" s="95"/>
      <c r="BW2029" s="95"/>
      <c r="BX2029" s="95"/>
      <c r="BY2029" s="95"/>
      <c r="BZ2029" s="95"/>
      <c r="CD2029" s="95"/>
      <c r="CE2029" s="95"/>
      <c r="CF2029" s="95"/>
    </row>
    <row r="2030" spans="1:84" s="43" customFormat="1" x14ac:dyDescent="0.25">
      <c r="A2030" s="152"/>
      <c r="B2030" s="152"/>
      <c r="C2030" s="152"/>
      <c r="D2030" s="152"/>
      <c r="E2030" s="152"/>
      <c r="F2030" s="62"/>
      <c r="G2030" s="62"/>
      <c r="I2030" s="152"/>
      <c r="K2030" s="152"/>
      <c r="L2030" s="152"/>
      <c r="M2030" s="152"/>
      <c r="N2030" s="152"/>
      <c r="O2030" s="63"/>
      <c r="P2030" s="152"/>
      <c r="Q2030" s="152"/>
      <c r="S2030" s="205"/>
      <c r="T2030" s="205"/>
      <c r="U2030" s="205"/>
      <c r="V2030" s="39"/>
      <c r="W2030" s="39"/>
      <c r="X2030" s="39"/>
      <c r="Y2030" s="39"/>
      <c r="AD2030" s="191"/>
      <c r="AE2030" s="191"/>
      <c r="AF2030" s="260"/>
      <c r="AG2030" s="191"/>
      <c r="AH2030" s="191"/>
      <c r="AI2030" s="260"/>
      <c r="AR2030" s="68"/>
      <c r="AS2030" s="68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5"/>
      <c r="BL2030" s="95"/>
      <c r="BM2030" s="95"/>
      <c r="BN2030" s="95"/>
      <c r="BO2030" s="95"/>
      <c r="BP2030" s="95"/>
      <c r="BQ2030" s="95"/>
      <c r="BR2030" s="95"/>
      <c r="BS2030" s="95"/>
      <c r="BT2030" s="95"/>
      <c r="BU2030" s="95"/>
      <c r="BV2030" s="95"/>
      <c r="BW2030" s="95"/>
      <c r="BX2030" s="95"/>
      <c r="BY2030" s="95"/>
      <c r="BZ2030" s="95"/>
      <c r="CD2030" s="95"/>
      <c r="CE2030" s="95"/>
      <c r="CF2030" s="95"/>
    </row>
    <row r="2031" spans="1:84" s="43" customFormat="1" x14ac:dyDescent="0.25">
      <c r="A2031" s="152"/>
      <c r="B2031" s="152"/>
      <c r="C2031" s="152"/>
      <c r="D2031" s="152"/>
      <c r="E2031" s="152"/>
      <c r="F2031" s="62"/>
      <c r="G2031" s="62"/>
      <c r="I2031" s="152"/>
      <c r="K2031" s="152"/>
      <c r="L2031" s="152"/>
      <c r="M2031" s="152"/>
      <c r="N2031" s="152"/>
      <c r="O2031" s="63"/>
      <c r="P2031" s="152"/>
      <c r="Q2031" s="152"/>
      <c r="S2031" s="205"/>
      <c r="T2031" s="205"/>
      <c r="U2031" s="205"/>
      <c r="V2031" s="39"/>
      <c r="W2031" s="39"/>
      <c r="X2031" s="39"/>
      <c r="Y2031" s="39"/>
      <c r="AD2031" s="191"/>
      <c r="AE2031" s="191"/>
      <c r="AF2031" s="260"/>
      <c r="AG2031" s="191"/>
      <c r="AH2031" s="191"/>
      <c r="AI2031" s="260"/>
      <c r="AR2031" s="68"/>
      <c r="AS2031" s="68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5"/>
      <c r="BL2031" s="95"/>
      <c r="BM2031" s="95"/>
      <c r="BN2031" s="95"/>
      <c r="BO2031" s="95"/>
      <c r="BP2031" s="95"/>
      <c r="BQ2031" s="95"/>
      <c r="BR2031" s="95"/>
      <c r="BS2031" s="95"/>
      <c r="BT2031" s="95"/>
      <c r="BU2031" s="95"/>
      <c r="BV2031" s="95"/>
      <c r="BW2031" s="95"/>
      <c r="BX2031" s="95"/>
      <c r="BY2031" s="95"/>
      <c r="BZ2031" s="95"/>
      <c r="CD2031" s="95"/>
      <c r="CE2031" s="95"/>
      <c r="CF2031" s="95"/>
    </row>
    <row r="2032" spans="1:84" s="43" customFormat="1" x14ac:dyDescent="0.25">
      <c r="A2032" s="152"/>
      <c r="B2032" s="152"/>
      <c r="C2032" s="152"/>
      <c r="D2032" s="152"/>
      <c r="E2032" s="152"/>
      <c r="F2032" s="62"/>
      <c r="G2032" s="62"/>
      <c r="I2032" s="152"/>
      <c r="K2032" s="152"/>
      <c r="L2032" s="152"/>
      <c r="M2032" s="152"/>
      <c r="N2032" s="152"/>
      <c r="O2032" s="63"/>
      <c r="P2032" s="152"/>
      <c r="Q2032" s="152"/>
      <c r="S2032" s="205"/>
      <c r="T2032" s="205"/>
      <c r="U2032" s="205"/>
      <c r="V2032" s="39"/>
      <c r="W2032" s="39"/>
      <c r="X2032" s="39"/>
      <c r="Y2032" s="39"/>
      <c r="AD2032" s="191"/>
      <c r="AE2032" s="191"/>
      <c r="AF2032" s="260"/>
      <c r="AG2032" s="191"/>
      <c r="AH2032" s="191"/>
      <c r="AI2032" s="260"/>
      <c r="AR2032" s="68"/>
      <c r="AS2032" s="68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5"/>
      <c r="BL2032" s="95"/>
      <c r="BM2032" s="95"/>
      <c r="BN2032" s="95"/>
      <c r="BO2032" s="95"/>
      <c r="BP2032" s="95"/>
      <c r="BQ2032" s="95"/>
      <c r="BR2032" s="95"/>
      <c r="BS2032" s="95"/>
      <c r="BT2032" s="95"/>
      <c r="BU2032" s="95"/>
      <c r="BV2032" s="95"/>
      <c r="BW2032" s="95"/>
      <c r="BX2032" s="95"/>
      <c r="BY2032" s="95"/>
      <c r="BZ2032" s="95"/>
      <c r="CD2032" s="95"/>
      <c r="CE2032" s="95"/>
      <c r="CF2032" s="95"/>
    </row>
    <row r="2033" spans="1:84" s="43" customFormat="1" x14ac:dyDescent="0.25">
      <c r="A2033" s="152"/>
      <c r="B2033" s="152"/>
      <c r="C2033" s="152"/>
      <c r="D2033" s="152"/>
      <c r="E2033" s="152"/>
      <c r="F2033" s="62"/>
      <c r="G2033" s="62"/>
      <c r="I2033" s="152"/>
      <c r="K2033" s="152"/>
      <c r="L2033" s="152"/>
      <c r="M2033" s="152"/>
      <c r="N2033" s="152"/>
      <c r="O2033" s="63"/>
      <c r="P2033" s="152"/>
      <c r="Q2033" s="152"/>
      <c r="S2033" s="205"/>
      <c r="T2033" s="205"/>
      <c r="U2033" s="205"/>
      <c r="V2033" s="39"/>
      <c r="W2033" s="39"/>
      <c r="X2033" s="39"/>
      <c r="Y2033" s="39"/>
      <c r="AD2033" s="191"/>
      <c r="AE2033" s="191"/>
      <c r="AF2033" s="260"/>
      <c r="AG2033" s="191"/>
      <c r="AH2033" s="191"/>
      <c r="AI2033" s="260"/>
      <c r="AR2033" s="68"/>
      <c r="AS2033" s="68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5"/>
      <c r="BL2033" s="95"/>
      <c r="BM2033" s="95"/>
      <c r="BN2033" s="95"/>
      <c r="BO2033" s="95"/>
      <c r="BP2033" s="95"/>
      <c r="BQ2033" s="95"/>
      <c r="BR2033" s="95"/>
      <c r="BS2033" s="95"/>
      <c r="BT2033" s="95"/>
      <c r="BU2033" s="95"/>
      <c r="BV2033" s="95"/>
      <c r="BW2033" s="95"/>
      <c r="BX2033" s="95"/>
      <c r="BY2033" s="95"/>
      <c r="BZ2033" s="95"/>
      <c r="CD2033" s="95"/>
      <c r="CE2033" s="95"/>
      <c r="CF2033" s="95"/>
    </row>
    <row r="2034" spans="1:84" s="43" customFormat="1" x14ac:dyDescent="0.25">
      <c r="A2034" s="152"/>
      <c r="B2034" s="152"/>
      <c r="C2034" s="152"/>
      <c r="D2034" s="152"/>
      <c r="E2034" s="152"/>
      <c r="F2034" s="62"/>
      <c r="G2034" s="62"/>
      <c r="I2034" s="152"/>
      <c r="K2034" s="152"/>
      <c r="L2034" s="152"/>
      <c r="M2034" s="152"/>
      <c r="N2034" s="152"/>
      <c r="O2034" s="63"/>
      <c r="P2034" s="152"/>
      <c r="Q2034" s="152"/>
      <c r="S2034" s="205"/>
      <c r="T2034" s="205"/>
      <c r="U2034" s="205"/>
      <c r="V2034" s="39"/>
      <c r="W2034" s="39"/>
      <c r="X2034" s="39"/>
      <c r="Y2034" s="39"/>
      <c r="AD2034" s="191"/>
      <c r="AE2034" s="191"/>
      <c r="AF2034" s="260"/>
      <c r="AG2034" s="191"/>
      <c r="AH2034" s="191"/>
      <c r="AI2034" s="260"/>
      <c r="AR2034" s="68"/>
      <c r="AS2034" s="68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5"/>
      <c r="BL2034" s="95"/>
      <c r="BM2034" s="95"/>
      <c r="BN2034" s="95"/>
      <c r="BO2034" s="95"/>
      <c r="BP2034" s="95"/>
      <c r="BQ2034" s="95"/>
      <c r="BR2034" s="95"/>
      <c r="BS2034" s="95"/>
      <c r="BT2034" s="95"/>
      <c r="BU2034" s="95"/>
      <c r="BV2034" s="95"/>
      <c r="BW2034" s="95"/>
      <c r="BX2034" s="95"/>
      <c r="BY2034" s="95"/>
      <c r="BZ2034" s="95"/>
      <c r="CD2034" s="95"/>
      <c r="CE2034" s="95"/>
      <c r="CF2034" s="95"/>
    </row>
    <row r="2035" spans="1:84" s="43" customFormat="1" x14ac:dyDescent="0.25">
      <c r="A2035" s="152"/>
      <c r="B2035" s="152"/>
      <c r="C2035" s="152"/>
      <c r="D2035" s="152"/>
      <c r="E2035" s="152"/>
      <c r="F2035" s="62"/>
      <c r="G2035" s="62"/>
      <c r="I2035" s="152"/>
      <c r="K2035" s="152"/>
      <c r="L2035" s="152"/>
      <c r="M2035" s="152"/>
      <c r="N2035" s="152"/>
      <c r="O2035" s="63"/>
      <c r="P2035" s="152"/>
      <c r="Q2035" s="152"/>
      <c r="S2035" s="205"/>
      <c r="T2035" s="205"/>
      <c r="U2035" s="205"/>
      <c r="V2035" s="39"/>
      <c r="W2035" s="39"/>
      <c r="X2035" s="39"/>
      <c r="Y2035" s="39"/>
      <c r="AD2035" s="191"/>
      <c r="AE2035" s="191"/>
      <c r="AF2035" s="260"/>
      <c r="AG2035" s="191"/>
      <c r="AH2035" s="191"/>
      <c r="AI2035" s="260"/>
      <c r="AR2035" s="68"/>
      <c r="AS2035" s="68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5"/>
      <c r="BL2035" s="95"/>
      <c r="BM2035" s="95"/>
      <c r="BN2035" s="95"/>
      <c r="BO2035" s="95"/>
      <c r="BP2035" s="95"/>
      <c r="BQ2035" s="95"/>
      <c r="BR2035" s="95"/>
      <c r="BS2035" s="95"/>
      <c r="BT2035" s="95"/>
      <c r="BU2035" s="95"/>
      <c r="BV2035" s="95"/>
      <c r="BW2035" s="95"/>
      <c r="BX2035" s="95"/>
      <c r="BY2035" s="95"/>
      <c r="BZ2035" s="95"/>
      <c r="CD2035" s="95"/>
      <c r="CE2035" s="95"/>
      <c r="CF2035" s="95"/>
    </row>
    <row r="2036" spans="1:84" s="43" customFormat="1" x14ac:dyDescent="0.25">
      <c r="A2036" s="152"/>
      <c r="B2036" s="152"/>
      <c r="C2036" s="152"/>
      <c r="D2036" s="152"/>
      <c r="E2036" s="152"/>
      <c r="F2036" s="62"/>
      <c r="G2036" s="62"/>
      <c r="I2036" s="152"/>
      <c r="K2036" s="152"/>
      <c r="L2036" s="152"/>
      <c r="M2036" s="152"/>
      <c r="N2036" s="152"/>
      <c r="O2036" s="63"/>
      <c r="P2036" s="152"/>
      <c r="Q2036" s="152"/>
      <c r="S2036" s="205"/>
      <c r="T2036" s="205"/>
      <c r="U2036" s="205"/>
      <c r="V2036" s="39"/>
      <c r="W2036" s="39"/>
      <c r="X2036" s="39"/>
      <c r="Y2036" s="39"/>
      <c r="AD2036" s="191"/>
      <c r="AE2036" s="191"/>
      <c r="AF2036" s="260"/>
      <c r="AG2036" s="191"/>
      <c r="AH2036" s="191"/>
      <c r="AI2036" s="260"/>
      <c r="AR2036" s="68"/>
      <c r="AS2036" s="68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5"/>
      <c r="BL2036" s="95"/>
      <c r="BM2036" s="95"/>
      <c r="BN2036" s="95"/>
      <c r="BO2036" s="95"/>
      <c r="BP2036" s="95"/>
      <c r="BQ2036" s="95"/>
      <c r="BR2036" s="95"/>
      <c r="BS2036" s="95"/>
      <c r="BT2036" s="95"/>
      <c r="BU2036" s="95"/>
      <c r="BV2036" s="95"/>
      <c r="BW2036" s="95"/>
      <c r="BX2036" s="95"/>
      <c r="BY2036" s="95"/>
      <c r="BZ2036" s="95"/>
      <c r="CD2036" s="95"/>
      <c r="CE2036" s="95"/>
      <c r="CF2036" s="95"/>
    </row>
    <row r="2037" spans="1:84" s="43" customFormat="1" x14ac:dyDescent="0.25">
      <c r="A2037" s="152"/>
      <c r="B2037" s="152"/>
      <c r="C2037" s="152"/>
      <c r="D2037" s="152"/>
      <c r="E2037" s="152"/>
      <c r="F2037" s="62"/>
      <c r="G2037" s="62"/>
      <c r="I2037" s="152"/>
      <c r="K2037" s="152"/>
      <c r="L2037" s="152"/>
      <c r="M2037" s="152"/>
      <c r="N2037" s="152"/>
      <c r="O2037" s="63"/>
      <c r="P2037" s="152"/>
      <c r="Q2037" s="152"/>
      <c r="S2037" s="205"/>
      <c r="T2037" s="205"/>
      <c r="U2037" s="205"/>
      <c r="V2037" s="39"/>
      <c r="W2037" s="39"/>
      <c r="X2037" s="39"/>
      <c r="Y2037" s="39"/>
      <c r="AD2037" s="191"/>
      <c r="AE2037" s="191"/>
      <c r="AF2037" s="260"/>
      <c r="AG2037" s="191"/>
      <c r="AH2037" s="191"/>
      <c r="AI2037" s="260"/>
      <c r="AR2037" s="68"/>
      <c r="AS2037" s="68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5"/>
      <c r="BL2037" s="95"/>
      <c r="BM2037" s="95"/>
      <c r="BN2037" s="95"/>
      <c r="BO2037" s="95"/>
      <c r="BP2037" s="95"/>
      <c r="BQ2037" s="95"/>
      <c r="BR2037" s="95"/>
      <c r="BS2037" s="95"/>
      <c r="BT2037" s="95"/>
      <c r="BU2037" s="95"/>
      <c r="BV2037" s="95"/>
      <c r="BW2037" s="95"/>
      <c r="BX2037" s="95"/>
      <c r="BY2037" s="95"/>
      <c r="BZ2037" s="95"/>
      <c r="CD2037" s="95"/>
      <c r="CE2037" s="95"/>
      <c r="CF2037" s="95"/>
    </row>
    <row r="2038" spans="1:84" s="43" customFormat="1" x14ac:dyDescent="0.25">
      <c r="A2038" s="152"/>
      <c r="B2038" s="152"/>
      <c r="C2038" s="152"/>
      <c r="D2038" s="152"/>
      <c r="E2038" s="152"/>
      <c r="F2038" s="62"/>
      <c r="G2038" s="62"/>
      <c r="I2038" s="152"/>
      <c r="K2038" s="152"/>
      <c r="L2038" s="152"/>
      <c r="M2038" s="152"/>
      <c r="N2038" s="152"/>
      <c r="O2038" s="63"/>
      <c r="P2038" s="152"/>
      <c r="Q2038" s="152"/>
      <c r="S2038" s="205"/>
      <c r="T2038" s="205"/>
      <c r="U2038" s="205"/>
      <c r="V2038" s="39"/>
      <c r="W2038" s="39"/>
      <c r="X2038" s="39"/>
      <c r="Y2038" s="39"/>
      <c r="AD2038" s="191"/>
      <c r="AE2038" s="191"/>
      <c r="AF2038" s="260"/>
      <c r="AG2038" s="191"/>
      <c r="AH2038" s="191"/>
      <c r="AI2038" s="260"/>
      <c r="AR2038" s="68"/>
      <c r="AS2038" s="68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5"/>
      <c r="BL2038" s="95"/>
      <c r="BM2038" s="95"/>
      <c r="BN2038" s="95"/>
      <c r="BO2038" s="95"/>
      <c r="BP2038" s="95"/>
      <c r="BQ2038" s="95"/>
      <c r="BR2038" s="95"/>
      <c r="BS2038" s="95"/>
      <c r="BT2038" s="95"/>
      <c r="BU2038" s="95"/>
      <c r="BV2038" s="95"/>
      <c r="BW2038" s="95"/>
      <c r="BX2038" s="95"/>
      <c r="BY2038" s="95"/>
      <c r="BZ2038" s="95"/>
      <c r="CD2038" s="95"/>
      <c r="CE2038" s="95"/>
      <c r="CF2038" s="95"/>
    </row>
    <row r="2039" spans="1:84" s="43" customFormat="1" x14ac:dyDescent="0.25">
      <c r="A2039" s="152"/>
      <c r="B2039" s="152"/>
      <c r="C2039" s="152"/>
      <c r="D2039" s="152"/>
      <c r="E2039" s="152"/>
      <c r="F2039" s="62"/>
      <c r="G2039" s="62"/>
      <c r="I2039" s="152"/>
      <c r="K2039" s="152"/>
      <c r="L2039" s="152"/>
      <c r="M2039" s="152"/>
      <c r="N2039" s="152"/>
      <c r="O2039" s="63"/>
      <c r="P2039" s="152"/>
      <c r="Q2039" s="152"/>
      <c r="S2039" s="205"/>
      <c r="T2039" s="205"/>
      <c r="U2039" s="205"/>
      <c r="V2039" s="39"/>
      <c r="W2039" s="39"/>
      <c r="X2039" s="39"/>
      <c r="Y2039" s="39"/>
      <c r="AD2039" s="191"/>
      <c r="AE2039" s="191"/>
      <c r="AF2039" s="260"/>
      <c r="AG2039" s="191"/>
      <c r="AH2039" s="191"/>
      <c r="AI2039" s="260"/>
      <c r="AR2039" s="68"/>
      <c r="AS2039" s="68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5"/>
      <c r="BL2039" s="95"/>
      <c r="BM2039" s="95"/>
      <c r="BN2039" s="95"/>
      <c r="BO2039" s="95"/>
      <c r="BP2039" s="95"/>
      <c r="BQ2039" s="95"/>
      <c r="BR2039" s="95"/>
      <c r="BS2039" s="95"/>
      <c r="BT2039" s="95"/>
      <c r="BU2039" s="95"/>
      <c r="BV2039" s="95"/>
      <c r="BW2039" s="95"/>
      <c r="BX2039" s="95"/>
      <c r="BY2039" s="95"/>
      <c r="BZ2039" s="95"/>
      <c r="CD2039" s="95"/>
      <c r="CE2039" s="95"/>
      <c r="CF2039" s="95"/>
    </row>
    <row r="2040" spans="1:84" s="43" customFormat="1" x14ac:dyDescent="0.25">
      <c r="A2040" s="152"/>
      <c r="B2040" s="152"/>
      <c r="C2040" s="152"/>
      <c r="D2040" s="152"/>
      <c r="E2040" s="152"/>
      <c r="F2040" s="62"/>
      <c r="G2040" s="62"/>
      <c r="I2040" s="152"/>
      <c r="K2040" s="152"/>
      <c r="L2040" s="152"/>
      <c r="M2040" s="152"/>
      <c r="N2040" s="152"/>
      <c r="O2040" s="63"/>
      <c r="P2040" s="152"/>
      <c r="Q2040" s="152"/>
      <c r="S2040" s="205"/>
      <c r="T2040" s="205"/>
      <c r="U2040" s="205"/>
      <c r="V2040" s="39"/>
      <c r="W2040" s="39"/>
      <c r="X2040" s="39"/>
      <c r="Y2040" s="39"/>
      <c r="AD2040" s="191"/>
      <c r="AE2040" s="191"/>
      <c r="AF2040" s="260"/>
      <c r="AG2040" s="191"/>
      <c r="AH2040" s="191"/>
      <c r="AI2040" s="260"/>
      <c r="AR2040" s="68"/>
      <c r="AS2040" s="68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5"/>
      <c r="BL2040" s="95"/>
      <c r="BM2040" s="95"/>
      <c r="BN2040" s="95"/>
      <c r="BO2040" s="95"/>
      <c r="BP2040" s="95"/>
      <c r="BQ2040" s="95"/>
      <c r="BR2040" s="95"/>
      <c r="BS2040" s="95"/>
      <c r="BT2040" s="95"/>
      <c r="BU2040" s="95"/>
      <c r="BV2040" s="95"/>
      <c r="BW2040" s="95"/>
      <c r="BX2040" s="95"/>
      <c r="BY2040" s="95"/>
      <c r="BZ2040" s="95"/>
      <c r="CD2040" s="95"/>
      <c r="CE2040" s="95"/>
      <c r="CF2040" s="95"/>
    </row>
    <row r="2041" spans="1:84" s="43" customFormat="1" x14ac:dyDescent="0.25">
      <c r="A2041" s="152"/>
      <c r="B2041" s="152"/>
      <c r="C2041" s="152"/>
      <c r="D2041" s="152"/>
      <c r="E2041" s="152"/>
      <c r="F2041" s="62"/>
      <c r="G2041" s="62"/>
      <c r="I2041" s="152"/>
      <c r="K2041" s="152"/>
      <c r="L2041" s="152"/>
      <c r="M2041" s="152"/>
      <c r="N2041" s="152"/>
      <c r="O2041" s="63"/>
      <c r="P2041" s="152"/>
      <c r="Q2041" s="152"/>
      <c r="S2041" s="205"/>
      <c r="T2041" s="205"/>
      <c r="U2041" s="205"/>
      <c r="V2041" s="39"/>
      <c r="W2041" s="39"/>
      <c r="X2041" s="39"/>
      <c r="Y2041" s="39"/>
      <c r="AD2041" s="191"/>
      <c r="AE2041" s="191"/>
      <c r="AF2041" s="260"/>
      <c r="AG2041" s="191"/>
      <c r="AH2041" s="191"/>
      <c r="AI2041" s="260"/>
      <c r="AR2041" s="68"/>
      <c r="AS2041" s="68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5"/>
      <c r="BL2041" s="95"/>
      <c r="BM2041" s="95"/>
      <c r="BN2041" s="95"/>
      <c r="BO2041" s="95"/>
      <c r="BP2041" s="95"/>
      <c r="BQ2041" s="95"/>
      <c r="BR2041" s="95"/>
      <c r="BS2041" s="95"/>
      <c r="BT2041" s="95"/>
      <c r="BU2041" s="95"/>
      <c r="BV2041" s="95"/>
      <c r="BW2041" s="95"/>
      <c r="BX2041" s="95"/>
      <c r="BY2041" s="95"/>
      <c r="BZ2041" s="95"/>
      <c r="CD2041" s="95"/>
      <c r="CE2041" s="95"/>
      <c r="CF2041" s="95"/>
    </row>
    <row r="2042" spans="1:84" s="43" customFormat="1" x14ac:dyDescent="0.25">
      <c r="A2042" s="152"/>
      <c r="B2042" s="152"/>
      <c r="C2042" s="152"/>
      <c r="D2042" s="152"/>
      <c r="E2042" s="152"/>
      <c r="F2042" s="62"/>
      <c r="G2042" s="62"/>
      <c r="I2042" s="152"/>
      <c r="K2042" s="152"/>
      <c r="L2042" s="152"/>
      <c r="M2042" s="152"/>
      <c r="N2042" s="152"/>
      <c r="O2042" s="63"/>
      <c r="P2042" s="152"/>
      <c r="Q2042" s="152"/>
      <c r="S2042" s="205"/>
      <c r="T2042" s="205"/>
      <c r="U2042" s="205"/>
      <c r="V2042" s="39"/>
      <c r="W2042" s="39"/>
      <c r="X2042" s="39"/>
      <c r="Y2042" s="39"/>
      <c r="AD2042" s="191"/>
      <c r="AE2042" s="191"/>
      <c r="AF2042" s="260"/>
      <c r="AG2042" s="191"/>
      <c r="AH2042" s="191"/>
      <c r="AI2042" s="260"/>
      <c r="AR2042" s="68"/>
      <c r="AS2042" s="68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5"/>
      <c r="BL2042" s="95"/>
      <c r="BM2042" s="95"/>
      <c r="BN2042" s="95"/>
      <c r="BO2042" s="95"/>
      <c r="BP2042" s="95"/>
      <c r="BQ2042" s="95"/>
      <c r="BR2042" s="95"/>
      <c r="BS2042" s="95"/>
      <c r="BT2042" s="95"/>
      <c r="BU2042" s="95"/>
      <c r="BV2042" s="95"/>
      <c r="BW2042" s="95"/>
      <c r="BX2042" s="95"/>
      <c r="BY2042" s="95"/>
      <c r="BZ2042" s="95"/>
      <c r="CD2042" s="95"/>
      <c r="CE2042" s="95"/>
      <c r="CF2042" s="95"/>
    </row>
    <row r="2043" spans="1:84" s="43" customFormat="1" x14ac:dyDescent="0.25">
      <c r="A2043" s="152"/>
      <c r="B2043" s="152"/>
      <c r="C2043" s="152"/>
      <c r="D2043" s="152"/>
      <c r="E2043" s="152"/>
      <c r="F2043" s="62"/>
      <c r="G2043" s="62"/>
      <c r="I2043" s="152"/>
      <c r="K2043" s="152"/>
      <c r="L2043" s="152"/>
      <c r="M2043" s="152"/>
      <c r="N2043" s="152"/>
      <c r="O2043" s="63"/>
      <c r="P2043" s="152"/>
      <c r="Q2043" s="152"/>
      <c r="S2043" s="205"/>
      <c r="T2043" s="205"/>
      <c r="U2043" s="205"/>
      <c r="V2043" s="39"/>
      <c r="W2043" s="39"/>
      <c r="X2043" s="39"/>
      <c r="Y2043" s="39"/>
      <c r="AD2043" s="191"/>
      <c r="AE2043" s="191"/>
      <c r="AF2043" s="260"/>
      <c r="AG2043" s="191"/>
      <c r="AH2043" s="191"/>
      <c r="AI2043" s="260"/>
      <c r="AR2043" s="68"/>
      <c r="AS2043" s="68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5"/>
      <c r="BL2043" s="95"/>
      <c r="BM2043" s="95"/>
      <c r="BN2043" s="95"/>
      <c r="BO2043" s="95"/>
      <c r="BP2043" s="95"/>
      <c r="BQ2043" s="95"/>
      <c r="BR2043" s="95"/>
      <c r="BS2043" s="95"/>
      <c r="BT2043" s="95"/>
      <c r="BU2043" s="95"/>
      <c r="BV2043" s="95"/>
      <c r="BW2043" s="95"/>
      <c r="BX2043" s="95"/>
      <c r="BY2043" s="95"/>
      <c r="BZ2043" s="95"/>
      <c r="CD2043" s="95"/>
      <c r="CE2043" s="95"/>
      <c r="CF2043" s="95"/>
    </row>
    <row r="2044" spans="1:84" s="43" customFormat="1" x14ac:dyDescent="0.25">
      <c r="A2044" s="152"/>
      <c r="B2044" s="152"/>
      <c r="C2044" s="152"/>
      <c r="D2044" s="152"/>
      <c r="E2044" s="152"/>
      <c r="F2044" s="62"/>
      <c r="G2044" s="62"/>
      <c r="I2044" s="152"/>
      <c r="K2044" s="152"/>
      <c r="L2044" s="152"/>
      <c r="M2044" s="152"/>
      <c r="N2044" s="152"/>
      <c r="O2044" s="63"/>
      <c r="P2044" s="152"/>
      <c r="Q2044" s="152"/>
      <c r="S2044" s="205"/>
      <c r="T2044" s="205"/>
      <c r="U2044" s="205"/>
      <c r="V2044" s="39"/>
      <c r="W2044" s="39"/>
      <c r="X2044" s="39"/>
      <c r="Y2044" s="39"/>
      <c r="AD2044" s="191"/>
      <c r="AE2044" s="191"/>
      <c r="AF2044" s="260"/>
      <c r="AG2044" s="191"/>
      <c r="AH2044" s="191"/>
      <c r="AI2044" s="260"/>
      <c r="AR2044" s="68"/>
      <c r="AS2044" s="68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5"/>
      <c r="BL2044" s="95"/>
      <c r="BM2044" s="95"/>
      <c r="BN2044" s="95"/>
      <c r="BO2044" s="95"/>
      <c r="BP2044" s="95"/>
      <c r="BQ2044" s="95"/>
      <c r="BR2044" s="95"/>
      <c r="BS2044" s="95"/>
      <c r="BT2044" s="95"/>
      <c r="BU2044" s="95"/>
      <c r="BV2044" s="95"/>
      <c r="BW2044" s="95"/>
      <c r="BX2044" s="95"/>
      <c r="BY2044" s="95"/>
      <c r="BZ2044" s="95"/>
      <c r="CD2044" s="95"/>
      <c r="CE2044" s="95"/>
      <c r="CF2044" s="95"/>
    </row>
    <row r="2045" spans="1:84" s="43" customFormat="1" x14ac:dyDescent="0.25">
      <c r="A2045" s="152"/>
      <c r="B2045" s="152"/>
      <c r="C2045" s="152"/>
      <c r="D2045" s="152"/>
      <c r="E2045" s="152"/>
      <c r="F2045" s="62"/>
      <c r="G2045" s="62"/>
      <c r="I2045" s="152"/>
      <c r="K2045" s="152"/>
      <c r="L2045" s="152"/>
      <c r="M2045" s="152"/>
      <c r="N2045" s="152"/>
      <c r="O2045" s="63"/>
      <c r="P2045" s="152"/>
      <c r="Q2045" s="152"/>
      <c r="S2045" s="205"/>
      <c r="T2045" s="205"/>
      <c r="U2045" s="205"/>
      <c r="V2045" s="39"/>
      <c r="W2045" s="39"/>
      <c r="X2045" s="39"/>
      <c r="Y2045" s="39"/>
      <c r="AD2045" s="191"/>
      <c r="AE2045" s="191"/>
      <c r="AF2045" s="260"/>
      <c r="AG2045" s="191"/>
      <c r="AH2045" s="191"/>
      <c r="AI2045" s="260"/>
      <c r="AR2045" s="68"/>
      <c r="AS2045" s="68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5"/>
      <c r="BL2045" s="95"/>
      <c r="BM2045" s="95"/>
      <c r="BN2045" s="95"/>
      <c r="BO2045" s="95"/>
      <c r="BP2045" s="95"/>
      <c r="BQ2045" s="95"/>
      <c r="BR2045" s="95"/>
      <c r="BS2045" s="95"/>
      <c r="BT2045" s="95"/>
      <c r="BU2045" s="95"/>
      <c r="BV2045" s="95"/>
      <c r="BW2045" s="95"/>
      <c r="BX2045" s="95"/>
      <c r="BY2045" s="95"/>
      <c r="BZ2045" s="95"/>
      <c r="CD2045" s="95"/>
      <c r="CE2045" s="95"/>
      <c r="CF2045" s="95"/>
    </row>
    <row r="2046" spans="1:84" s="43" customFormat="1" x14ac:dyDescent="0.25">
      <c r="A2046" s="152"/>
      <c r="B2046" s="152"/>
      <c r="C2046" s="152"/>
      <c r="D2046" s="152"/>
      <c r="E2046" s="152"/>
      <c r="F2046" s="62"/>
      <c r="G2046" s="62"/>
      <c r="I2046" s="152"/>
      <c r="K2046" s="152"/>
      <c r="L2046" s="152"/>
      <c r="M2046" s="152"/>
      <c r="N2046" s="152"/>
      <c r="O2046" s="63"/>
      <c r="P2046" s="152"/>
      <c r="Q2046" s="152"/>
      <c r="S2046" s="205"/>
      <c r="T2046" s="205"/>
      <c r="U2046" s="205"/>
      <c r="V2046" s="39"/>
      <c r="W2046" s="39"/>
      <c r="X2046" s="39"/>
      <c r="Y2046" s="39"/>
      <c r="AD2046" s="191"/>
      <c r="AE2046" s="191"/>
      <c r="AF2046" s="260"/>
      <c r="AG2046" s="191"/>
      <c r="AH2046" s="191"/>
      <c r="AI2046" s="260"/>
      <c r="AR2046" s="68"/>
      <c r="AS2046" s="68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5"/>
      <c r="BL2046" s="95"/>
      <c r="BM2046" s="95"/>
      <c r="BN2046" s="95"/>
      <c r="BO2046" s="95"/>
      <c r="BP2046" s="95"/>
      <c r="BQ2046" s="95"/>
      <c r="BR2046" s="95"/>
      <c r="BS2046" s="95"/>
      <c r="BT2046" s="95"/>
      <c r="BU2046" s="95"/>
      <c r="BV2046" s="95"/>
      <c r="BW2046" s="95"/>
      <c r="BX2046" s="95"/>
      <c r="BY2046" s="95"/>
      <c r="BZ2046" s="95"/>
      <c r="CD2046" s="95"/>
      <c r="CE2046" s="95"/>
      <c r="CF2046" s="95"/>
    </row>
    <row r="2047" spans="1:84" s="43" customFormat="1" x14ac:dyDescent="0.25">
      <c r="A2047" s="152"/>
      <c r="B2047" s="152"/>
      <c r="C2047" s="152"/>
      <c r="D2047" s="152"/>
      <c r="E2047" s="152"/>
      <c r="F2047" s="62"/>
      <c r="G2047" s="62"/>
      <c r="I2047" s="152"/>
      <c r="K2047" s="152"/>
      <c r="L2047" s="152"/>
      <c r="M2047" s="152"/>
      <c r="N2047" s="152"/>
      <c r="O2047" s="63"/>
      <c r="P2047" s="152"/>
      <c r="Q2047" s="152"/>
      <c r="S2047" s="205"/>
      <c r="T2047" s="205"/>
      <c r="U2047" s="205"/>
      <c r="V2047" s="39"/>
      <c r="W2047" s="39"/>
      <c r="X2047" s="39"/>
      <c r="Y2047" s="39"/>
      <c r="AD2047" s="191"/>
      <c r="AE2047" s="191"/>
      <c r="AF2047" s="260"/>
      <c r="AG2047" s="191"/>
      <c r="AH2047" s="191"/>
      <c r="AI2047" s="260"/>
      <c r="AR2047" s="68"/>
      <c r="AS2047" s="68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5"/>
      <c r="BL2047" s="95"/>
      <c r="BM2047" s="95"/>
      <c r="BN2047" s="95"/>
      <c r="BO2047" s="95"/>
      <c r="BP2047" s="95"/>
      <c r="BQ2047" s="95"/>
      <c r="BR2047" s="95"/>
      <c r="BS2047" s="95"/>
      <c r="BT2047" s="95"/>
      <c r="BU2047" s="95"/>
      <c r="BV2047" s="95"/>
      <c r="BW2047" s="95"/>
      <c r="BX2047" s="95"/>
      <c r="BY2047" s="95"/>
      <c r="BZ2047" s="95"/>
      <c r="CD2047" s="95"/>
      <c r="CE2047" s="95"/>
      <c r="CF2047" s="95"/>
    </row>
    <row r="2048" spans="1:84" s="43" customFormat="1" x14ac:dyDescent="0.25">
      <c r="A2048" s="152"/>
      <c r="B2048" s="152"/>
      <c r="C2048" s="152"/>
      <c r="D2048" s="152"/>
      <c r="E2048" s="152"/>
      <c r="F2048" s="62"/>
      <c r="G2048" s="62"/>
      <c r="I2048" s="152"/>
      <c r="K2048" s="152"/>
      <c r="L2048" s="152"/>
      <c r="M2048" s="152"/>
      <c r="N2048" s="152"/>
      <c r="O2048" s="63"/>
      <c r="P2048" s="152"/>
      <c r="Q2048" s="152"/>
      <c r="S2048" s="205"/>
      <c r="T2048" s="205"/>
      <c r="U2048" s="205"/>
      <c r="V2048" s="39"/>
      <c r="W2048" s="39"/>
      <c r="X2048" s="39"/>
      <c r="Y2048" s="39"/>
      <c r="AD2048" s="191"/>
      <c r="AE2048" s="191"/>
      <c r="AF2048" s="260"/>
      <c r="AG2048" s="191"/>
      <c r="AH2048" s="191"/>
      <c r="AI2048" s="260"/>
      <c r="AR2048" s="68"/>
      <c r="AS2048" s="68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5"/>
      <c r="BL2048" s="95"/>
      <c r="BM2048" s="95"/>
      <c r="BN2048" s="95"/>
      <c r="BO2048" s="95"/>
      <c r="BP2048" s="95"/>
      <c r="BQ2048" s="95"/>
      <c r="BR2048" s="95"/>
      <c r="BS2048" s="95"/>
      <c r="BT2048" s="95"/>
      <c r="BU2048" s="95"/>
      <c r="BV2048" s="95"/>
      <c r="BW2048" s="95"/>
      <c r="BX2048" s="95"/>
      <c r="BY2048" s="95"/>
      <c r="BZ2048" s="95"/>
      <c r="CD2048" s="95"/>
      <c r="CE2048" s="95"/>
      <c r="CF2048" s="95"/>
    </row>
    <row r="2049" spans="1:84" s="43" customFormat="1" x14ac:dyDescent="0.25">
      <c r="A2049" s="152"/>
      <c r="B2049" s="152"/>
      <c r="C2049" s="152"/>
      <c r="D2049" s="152"/>
      <c r="E2049" s="152"/>
      <c r="F2049" s="62"/>
      <c r="G2049" s="62"/>
      <c r="I2049" s="152"/>
      <c r="K2049" s="152"/>
      <c r="L2049" s="152"/>
      <c r="M2049" s="152"/>
      <c r="N2049" s="152"/>
      <c r="O2049" s="63"/>
      <c r="P2049" s="152"/>
      <c r="Q2049" s="152"/>
      <c r="S2049" s="205"/>
      <c r="T2049" s="205"/>
      <c r="U2049" s="205"/>
      <c r="V2049" s="39"/>
      <c r="W2049" s="39"/>
      <c r="X2049" s="39"/>
      <c r="Y2049" s="39"/>
      <c r="AD2049" s="191"/>
      <c r="AE2049" s="191"/>
      <c r="AF2049" s="260"/>
      <c r="AG2049" s="191"/>
      <c r="AH2049" s="191"/>
      <c r="AI2049" s="260"/>
      <c r="AR2049" s="68"/>
      <c r="AS2049" s="68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5"/>
      <c r="BL2049" s="95"/>
      <c r="BM2049" s="95"/>
      <c r="BN2049" s="95"/>
      <c r="BO2049" s="95"/>
      <c r="BP2049" s="95"/>
      <c r="BQ2049" s="95"/>
      <c r="BR2049" s="95"/>
      <c r="BS2049" s="95"/>
      <c r="BT2049" s="95"/>
      <c r="BU2049" s="95"/>
      <c r="BV2049" s="95"/>
      <c r="BW2049" s="95"/>
      <c r="BX2049" s="95"/>
      <c r="BY2049" s="95"/>
      <c r="BZ2049" s="95"/>
      <c r="CD2049" s="95"/>
      <c r="CE2049" s="95"/>
      <c r="CF2049" s="95"/>
    </row>
    <row r="2050" spans="1:84" s="43" customFormat="1" x14ac:dyDescent="0.25">
      <c r="A2050" s="152"/>
      <c r="B2050" s="152"/>
      <c r="C2050" s="152"/>
      <c r="D2050" s="152"/>
      <c r="E2050" s="152"/>
      <c r="F2050" s="62"/>
      <c r="G2050" s="62"/>
      <c r="I2050" s="152"/>
      <c r="K2050" s="152"/>
      <c r="L2050" s="152"/>
      <c r="M2050" s="152"/>
      <c r="N2050" s="152"/>
      <c r="O2050" s="63"/>
      <c r="P2050" s="152"/>
      <c r="Q2050" s="152"/>
      <c r="S2050" s="205"/>
      <c r="T2050" s="205"/>
      <c r="U2050" s="205"/>
      <c r="V2050" s="39"/>
      <c r="W2050" s="39"/>
      <c r="X2050" s="39"/>
      <c r="Y2050" s="39"/>
      <c r="AD2050" s="191"/>
      <c r="AE2050" s="191"/>
      <c r="AF2050" s="260"/>
      <c r="AG2050" s="191"/>
      <c r="AH2050" s="191"/>
      <c r="AI2050" s="260"/>
      <c r="AR2050" s="68"/>
      <c r="AS2050" s="68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5"/>
      <c r="BL2050" s="95"/>
      <c r="BM2050" s="95"/>
      <c r="BN2050" s="95"/>
      <c r="BO2050" s="95"/>
      <c r="BP2050" s="95"/>
      <c r="BQ2050" s="95"/>
      <c r="BR2050" s="95"/>
      <c r="BS2050" s="95"/>
      <c r="BT2050" s="95"/>
      <c r="BU2050" s="95"/>
      <c r="BV2050" s="95"/>
      <c r="BW2050" s="95"/>
      <c r="BX2050" s="95"/>
      <c r="BY2050" s="95"/>
      <c r="BZ2050" s="95"/>
      <c r="CD2050" s="95"/>
      <c r="CE2050" s="95"/>
      <c r="CF2050" s="95"/>
    </row>
    <row r="2051" spans="1:84" s="43" customFormat="1" x14ac:dyDescent="0.25">
      <c r="A2051" s="152"/>
      <c r="B2051" s="152"/>
      <c r="C2051" s="152"/>
      <c r="D2051" s="152"/>
      <c r="E2051" s="152"/>
      <c r="F2051" s="62"/>
      <c r="G2051" s="62"/>
      <c r="I2051" s="152"/>
      <c r="K2051" s="152"/>
      <c r="L2051" s="152"/>
      <c r="M2051" s="152"/>
      <c r="N2051" s="152"/>
      <c r="O2051" s="63"/>
      <c r="P2051" s="152"/>
      <c r="Q2051" s="152"/>
      <c r="S2051" s="205"/>
      <c r="T2051" s="205"/>
      <c r="U2051" s="205"/>
      <c r="V2051" s="39"/>
      <c r="W2051" s="39"/>
      <c r="X2051" s="39"/>
      <c r="Y2051" s="39"/>
      <c r="AD2051" s="191"/>
      <c r="AE2051" s="191"/>
      <c r="AF2051" s="260"/>
      <c r="AG2051" s="191"/>
      <c r="AH2051" s="191"/>
      <c r="AI2051" s="260"/>
      <c r="AR2051" s="68"/>
      <c r="AS2051" s="68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5"/>
      <c r="BL2051" s="95"/>
      <c r="BM2051" s="95"/>
      <c r="BN2051" s="95"/>
      <c r="BO2051" s="95"/>
      <c r="BP2051" s="95"/>
      <c r="BQ2051" s="95"/>
      <c r="BR2051" s="95"/>
      <c r="BS2051" s="95"/>
      <c r="BT2051" s="95"/>
      <c r="BU2051" s="95"/>
      <c r="BV2051" s="95"/>
      <c r="BW2051" s="95"/>
      <c r="BX2051" s="95"/>
      <c r="BY2051" s="95"/>
      <c r="BZ2051" s="95"/>
      <c r="CD2051" s="95"/>
      <c r="CE2051" s="95"/>
      <c r="CF2051" s="95"/>
    </row>
    <row r="2052" spans="1:84" s="43" customFormat="1" x14ac:dyDescent="0.25">
      <c r="A2052" s="152"/>
      <c r="B2052" s="152"/>
      <c r="C2052" s="152"/>
      <c r="D2052" s="152"/>
      <c r="E2052" s="152"/>
      <c r="F2052" s="62"/>
      <c r="G2052" s="62"/>
      <c r="I2052" s="152"/>
      <c r="K2052" s="152"/>
      <c r="L2052" s="152"/>
      <c r="M2052" s="152"/>
      <c r="N2052" s="152"/>
      <c r="O2052" s="63"/>
      <c r="P2052" s="152"/>
      <c r="Q2052" s="152"/>
      <c r="S2052" s="205"/>
      <c r="T2052" s="205"/>
      <c r="U2052" s="205"/>
      <c r="V2052" s="39"/>
      <c r="W2052" s="39"/>
      <c r="X2052" s="39"/>
      <c r="Y2052" s="39"/>
      <c r="AD2052" s="191"/>
      <c r="AE2052" s="191"/>
      <c r="AF2052" s="260"/>
      <c r="AG2052" s="191"/>
      <c r="AH2052" s="191"/>
      <c r="AI2052" s="260"/>
      <c r="AR2052" s="68"/>
      <c r="AS2052" s="68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5"/>
      <c r="BL2052" s="95"/>
      <c r="BM2052" s="95"/>
      <c r="BN2052" s="95"/>
      <c r="BO2052" s="95"/>
      <c r="BP2052" s="95"/>
      <c r="BQ2052" s="95"/>
      <c r="BR2052" s="95"/>
      <c r="BS2052" s="95"/>
      <c r="BT2052" s="95"/>
      <c r="BU2052" s="95"/>
      <c r="BV2052" s="95"/>
      <c r="BW2052" s="95"/>
      <c r="BX2052" s="95"/>
      <c r="BY2052" s="95"/>
      <c r="BZ2052" s="95"/>
      <c r="CD2052" s="95"/>
      <c r="CE2052" s="95"/>
      <c r="CF2052" s="95"/>
    </row>
    <row r="2053" spans="1:84" s="43" customFormat="1" x14ac:dyDescent="0.25">
      <c r="A2053" s="152"/>
      <c r="B2053" s="152"/>
      <c r="C2053" s="152"/>
      <c r="D2053" s="152"/>
      <c r="E2053" s="152"/>
      <c r="F2053" s="62"/>
      <c r="G2053" s="62"/>
      <c r="I2053" s="152"/>
      <c r="K2053" s="152"/>
      <c r="L2053" s="152"/>
      <c r="M2053" s="152"/>
      <c r="N2053" s="152"/>
      <c r="O2053" s="63"/>
      <c r="P2053" s="152"/>
      <c r="Q2053" s="152"/>
      <c r="S2053" s="205"/>
      <c r="T2053" s="205"/>
      <c r="U2053" s="205"/>
      <c r="V2053" s="39"/>
      <c r="W2053" s="39"/>
      <c r="X2053" s="39"/>
      <c r="Y2053" s="39"/>
      <c r="AD2053" s="191"/>
      <c r="AE2053" s="191"/>
      <c r="AF2053" s="260"/>
      <c r="AG2053" s="191"/>
      <c r="AH2053" s="191"/>
      <c r="AI2053" s="260"/>
      <c r="AR2053" s="68"/>
      <c r="AS2053" s="68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5"/>
      <c r="BL2053" s="95"/>
      <c r="BM2053" s="95"/>
      <c r="BN2053" s="95"/>
      <c r="BO2053" s="95"/>
      <c r="BP2053" s="95"/>
      <c r="BQ2053" s="95"/>
      <c r="BR2053" s="95"/>
      <c r="BS2053" s="95"/>
      <c r="BT2053" s="95"/>
      <c r="BU2053" s="95"/>
      <c r="BV2053" s="95"/>
      <c r="BW2053" s="95"/>
      <c r="BX2053" s="95"/>
      <c r="BY2053" s="95"/>
      <c r="BZ2053" s="95"/>
      <c r="CD2053" s="95"/>
      <c r="CE2053" s="95"/>
      <c r="CF2053" s="95"/>
    </row>
    <row r="2054" spans="1:84" s="43" customFormat="1" x14ac:dyDescent="0.25">
      <c r="A2054" s="152"/>
      <c r="B2054" s="152"/>
      <c r="C2054" s="152"/>
      <c r="D2054" s="152"/>
      <c r="E2054" s="152"/>
      <c r="F2054" s="62"/>
      <c r="G2054" s="62"/>
      <c r="I2054" s="152"/>
      <c r="K2054" s="152"/>
      <c r="L2054" s="152"/>
      <c r="M2054" s="152"/>
      <c r="N2054" s="152"/>
      <c r="O2054" s="63"/>
      <c r="P2054" s="152"/>
      <c r="Q2054" s="152"/>
      <c r="S2054" s="205"/>
      <c r="T2054" s="205"/>
      <c r="U2054" s="205"/>
      <c r="V2054" s="39"/>
      <c r="W2054" s="39"/>
      <c r="X2054" s="39"/>
      <c r="Y2054" s="39"/>
      <c r="AD2054" s="191"/>
      <c r="AE2054" s="191"/>
      <c r="AF2054" s="260"/>
      <c r="AG2054" s="191"/>
      <c r="AH2054" s="191"/>
      <c r="AI2054" s="260"/>
      <c r="AR2054" s="68"/>
      <c r="AS2054" s="68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5"/>
      <c r="BL2054" s="95"/>
      <c r="BM2054" s="95"/>
      <c r="BN2054" s="95"/>
      <c r="BO2054" s="95"/>
      <c r="BP2054" s="95"/>
      <c r="BQ2054" s="95"/>
      <c r="BR2054" s="95"/>
      <c r="BS2054" s="95"/>
      <c r="BT2054" s="95"/>
      <c r="BU2054" s="95"/>
      <c r="BV2054" s="95"/>
      <c r="BW2054" s="95"/>
      <c r="BX2054" s="95"/>
      <c r="BY2054" s="95"/>
      <c r="BZ2054" s="95"/>
      <c r="CD2054" s="95"/>
      <c r="CE2054" s="95"/>
      <c r="CF2054" s="95"/>
    </row>
    <row r="2055" spans="1:84" s="43" customFormat="1" x14ac:dyDescent="0.25">
      <c r="A2055" s="152"/>
      <c r="B2055" s="152"/>
      <c r="C2055" s="152"/>
      <c r="D2055" s="152"/>
      <c r="E2055" s="152"/>
      <c r="F2055" s="62"/>
      <c r="G2055" s="62"/>
      <c r="I2055" s="152"/>
      <c r="K2055" s="152"/>
      <c r="L2055" s="152"/>
      <c r="M2055" s="152"/>
      <c r="N2055" s="152"/>
      <c r="O2055" s="63"/>
      <c r="P2055" s="152"/>
      <c r="Q2055" s="152"/>
      <c r="S2055" s="205"/>
      <c r="T2055" s="205"/>
      <c r="U2055" s="205"/>
      <c r="V2055" s="39"/>
      <c r="W2055" s="39"/>
      <c r="X2055" s="39"/>
      <c r="Y2055" s="39"/>
      <c r="AD2055" s="191"/>
      <c r="AE2055" s="191"/>
      <c r="AF2055" s="260"/>
      <c r="AG2055" s="191"/>
      <c r="AH2055" s="191"/>
      <c r="AI2055" s="260"/>
      <c r="AR2055" s="68"/>
      <c r="AS2055" s="68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5"/>
      <c r="BL2055" s="95"/>
      <c r="BM2055" s="95"/>
      <c r="BN2055" s="95"/>
      <c r="BO2055" s="95"/>
      <c r="BP2055" s="95"/>
      <c r="BQ2055" s="95"/>
      <c r="BR2055" s="95"/>
      <c r="BS2055" s="95"/>
      <c r="BT2055" s="95"/>
      <c r="BU2055" s="95"/>
      <c r="BV2055" s="95"/>
      <c r="BW2055" s="95"/>
      <c r="BX2055" s="95"/>
      <c r="BY2055" s="95"/>
      <c r="BZ2055" s="95"/>
      <c r="CD2055" s="95"/>
      <c r="CE2055" s="95"/>
      <c r="CF2055" s="95"/>
    </row>
    <row r="2056" spans="1:84" s="43" customFormat="1" x14ac:dyDescent="0.25">
      <c r="A2056" s="152"/>
      <c r="B2056" s="152"/>
      <c r="C2056" s="152"/>
      <c r="D2056" s="152"/>
      <c r="E2056" s="152"/>
      <c r="F2056" s="62"/>
      <c r="G2056" s="62"/>
      <c r="I2056" s="152"/>
      <c r="K2056" s="152"/>
      <c r="L2056" s="152"/>
      <c r="M2056" s="152"/>
      <c r="N2056" s="152"/>
      <c r="O2056" s="63"/>
      <c r="P2056" s="152"/>
      <c r="Q2056" s="152"/>
      <c r="S2056" s="205"/>
      <c r="T2056" s="205"/>
      <c r="U2056" s="205"/>
      <c r="V2056" s="39"/>
      <c r="W2056" s="39"/>
      <c r="X2056" s="39"/>
      <c r="Y2056" s="39"/>
      <c r="AD2056" s="191"/>
      <c r="AE2056" s="191"/>
      <c r="AF2056" s="260"/>
      <c r="AG2056" s="191"/>
      <c r="AH2056" s="191"/>
      <c r="AI2056" s="260"/>
      <c r="AR2056" s="68"/>
      <c r="AS2056" s="68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5"/>
      <c r="BL2056" s="95"/>
      <c r="BM2056" s="95"/>
      <c r="BN2056" s="95"/>
      <c r="BO2056" s="95"/>
      <c r="BP2056" s="95"/>
      <c r="BQ2056" s="95"/>
      <c r="BR2056" s="95"/>
      <c r="BS2056" s="95"/>
      <c r="BT2056" s="95"/>
      <c r="BU2056" s="95"/>
      <c r="BV2056" s="95"/>
      <c r="BW2056" s="95"/>
      <c r="BX2056" s="95"/>
      <c r="BY2056" s="95"/>
      <c r="BZ2056" s="95"/>
      <c r="CD2056" s="95"/>
      <c r="CE2056" s="95"/>
      <c r="CF2056" s="95"/>
    </row>
    <row r="2057" spans="1:84" s="43" customFormat="1" x14ac:dyDescent="0.25">
      <c r="A2057" s="152"/>
      <c r="B2057" s="152"/>
      <c r="C2057" s="152"/>
      <c r="D2057" s="152"/>
      <c r="E2057" s="152"/>
      <c r="F2057" s="62"/>
      <c r="G2057" s="62"/>
      <c r="I2057" s="152"/>
      <c r="K2057" s="152"/>
      <c r="L2057" s="152"/>
      <c r="M2057" s="152"/>
      <c r="N2057" s="152"/>
      <c r="O2057" s="63"/>
      <c r="P2057" s="152"/>
      <c r="Q2057" s="152"/>
      <c r="S2057" s="205"/>
      <c r="T2057" s="205"/>
      <c r="U2057" s="205"/>
      <c r="V2057" s="39"/>
      <c r="W2057" s="39"/>
      <c r="X2057" s="39"/>
      <c r="Y2057" s="39"/>
      <c r="AD2057" s="191"/>
      <c r="AE2057" s="191"/>
      <c r="AF2057" s="260"/>
      <c r="AG2057" s="191"/>
      <c r="AH2057" s="191"/>
      <c r="AI2057" s="260"/>
      <c r="AR2057" s="68"/>
      <c r="AS2057" s="68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5"/>
      <c r="BL2057" s="95"/>
      <c r="BM2057" s="95"/>
      <c r="BN2057" s="95"/>
      <c r="BO2057" s="95"/>
      <c r="BP2057" s="95"/>
      <c r="BQ2057" s="95"/>
      <c r="BR2057" s="95"/>
      <c r="BS2057" s="95"/>
      <c r="BT2057" s="95"/>
      <c r="BU2057" s="95"/>
      <c r="BV2057" s="95"/>
      <c r="BW2057" s="95"/>
      <c r="BX2057" s="95"/>
      <c r="BY2057" s="95"/>
      <c r="BZ2057" s="95"/>
      <c r="CD2057" s="95"/>
      <c r="CE2057" s="95"/>
      <c r="CF2057" s="95"/>
    </row>
    <row r="2058" spans="1:84" s="43" customFormat="1" x14ac:dyDescent="0.25">
      <c r="A2058" s="152"/>
      <c r="B2058" s="152"/>
      <c r="C2058" s="152"/>
      <c r="D2058" s="152"/>
      <c r="E2058" s="152"/>
      <c r="F2058" s="62"/>
      <c r="G2058" s="62"/>
      <c r="I2058" s="152"/>
      <c r="K2058" s="152"/>
      <c r="L2058" s="152"/>
      <c r="M2058" s="152"/>
      <c r="N2058" s="152"/>
      <c r="O2058" s="63"/>
      <c r="P2058" s="152"/>
      <c r="Q2058" s="152"/>
      <c r="S2058" s="205"/>
      <c r="T2058" s="205"/>
      <c r="U2058" s="205"/>
      <c r="V2058" s="39"/>
      <c r="W2058" s="39"/>
      <c r="X2058" s="39"/>
      <c r="Y2058" s="39"/>
      <c r="AD2058" s="191"/>
      <c r="AE2058" s="191"/>
      <c r="AF2058" s="260"/>
      <c r="AG2058" s="191"/>
      <c r="AH2058" s="191"/>
      <c r="AI2058" s="260"/>
      <c r="AR2058" s="68"/>
      <c r="AS2058" s="68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5"/>
      <c r="BL2058" s="95"/>
      <c r="BM2058" s="95"/>
      <c r="BN2058" s="95"/>
      <c r="BO2058" s="95"/>
      <c r="BP2058" s="95"/>
      <c r="BQ2058" s="95"/>
      <c r="BR2058" s="95"/>
      <c r="BS2058" s="95"/>
      <c r="BT2058" s="95"/>
      <c r="BU2058" s="95"/>
      <c r="BV2058" s="95"/>
      <c r="BW2058" s="95"/>
      <c r="BX2058" s="95"/>
      <c r="BY2058" s="95"/>
      <c r="BZ2058" s="95"/>
      <c r="CD2058" s="95"/>
      <c r="CE2058" s="95"/>
      <c r="CF2058" s="95"/>
    </row>
    <row r="2059" spans="1:84" s="43" customFormat="1" x14ac:dyDescent="0.25">
      <c r="A2059" s="152"/>
      <c r="B2059" s="152"/>
      <c r="C2059" s="152"/>
      <c r="D2059" s="152"/>
      <c r="E2059" s="152"/>
      <c r="F2059" s="62"/>
      <c r="G2059" s="62"/>
      <c r="I2059" s="152"/>
      <c r="K2059" s="152"/>
      <c r="L2059" s="152"/>
      <c r="M2059" s="152"/>
      <c r="N2059" s="152"/>
      <c r="O2059" s="63"/>
      <c r="P2059" s="152"/>
      <c r="Q2059" s="152"/>
      <c r="S2059" s="205"/>
      <c r="T2059" s="205"/>
      <c r="U2059" s="205"/>
      <c r="V2059" s="39"/>
      <c r="W2059" s="39"/>
      <c r="X2059" s="39"/>
      <c r="Y2059" s="39"/>
      <c r="AD2059" s="191"/>
      <c r="AE2059" s="191"/>
      <c r="AF2059" s="260"/>
      <c r="AG2059" s="191"/>
      <c r="AH2059" s="191"/>
      <c r="AI2059" s="260"/>
      <c r="AR2059" s="68"/>
      <c r="AS2059" s="68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5"/>
      <c r="BL2059" s="95"/>
      <c r="BM2059" s="95"/>
      <c r="BN2059" s="95"/>
      <c r="BO2059" s="95"/>
      <c r="BP2059" s="95"/>
      <c r="BQ2059" s="95"/>
      <c r="BR2059" s="95"/>
      <c r="BS2059" s="95"/>
      <c r="BT2059" s="95"/>
      <c r="BU2059" s="95"/>
      <c r="BV2059" s="95"/>
      <c r="BW2059" s="95"/>
      <c r="BX2059" s="95"/>
      <c r="BY2059" s="95"/>
      <c r="BZ2059" s="95"/>
      <c r="CD2059" s="95"/>
      <c r="CE2059" s="95"/>
      <c r="CF2059" s="95"/>
    </row>
    <row r="2060" spans="1:84" s="43" customFormat="1" x14ac:dyDescent="0.25">
      <c r="A2060" s="152"/>
      <c r="B2060" s="152"/>
      <c r="C2060" s="152"/>
      <c r="D2060" s="152"/>
      <c r="E2060" s="152"/>
      <c r="F2060" s="62"/>
      <c r="G2060" s="62"/>
      <c r="I2060" s="152"/>
      <c r="K2060" s="152"/>
      <c r="L2060" s="152"/>
      <c r="M2060" s="152"/>
      <c r="N2060" s="152"/>
      <c r="O2060" s="63"/>
      <c r="P2060" s="152"/>
      <c r="Q2060" s="152"/>
      <c r="S2060" s="205"/>
      <c r="T2060" s="205"/>
      <c r="U2060" s="205"/>
      <c r="V2060" s="39"/>
      <c r="W2060" s="39"/>
      <c r="X2060" s="39"/>
      <c r="Y2060" s="39"/>
      <c r="AD2060" s="191"/>
      <c r="AE2060" s="191"/>
      <c r="AF2060" s="260"/>
      <c r="AG2060" s="191"/>
      <c r="AH2060" s="191"/>
      <c r="AI2060" s="260"/>
      <c r="AR2060" s="68"/>
      <c r="AS2060" s="68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5"/>
      <c r="BL2060" s="95"/>
      <c r="BM2060" s="95"/>
      <c r="BN2060" s="95"/>
      <c r="BO2060" s="95"/>
      <c r="BP2060" s="95"/>
      <c r="BQ2060" s="95"/>
      <c r="BR2060" s="95"/>
      <c r="BS2060" s="95"/>
      <c r="BT2060" s="95"/>
      <c r="BU2060" s="95"/>
      <c r="BV2060" s="95"/>
      <c r="BW2060" s="95"/>
      <c r="BX2060" s="95"/>
      <c r="BY2060" s="95"/>
      <c r="BZ2060" s="95"/>
      <c r="CD2060" s="95"/>
      <c r="CE2060" s="95"/>
      <c r="CF2060" s="95"/>
    </row>
    <row r="2061" spans="1:84" s="43" customFormat="1" x14ac:dyDescent="0.25">
      <c r="A2061" s="152"/>
      <c r="B2061" s="152"/>
      <c r="C2061" s="152"/>
      <c r="D2061" s="152"/>
      <c r="E2061" s="152"/>
      <c r="F2061" s="62"/>
      <c r="G2061" s="62"/>
      <c r="I2061" s="152"/>
      <c r="K2061" s="152"/>
      <c r="L2061" s="152"/>
      <c r="M2061" s="152"/>
      <c r="N2061" s="152"/>
      <c r="O2061" s="63"/>
      <c r="P2061" s="152"/>
      <c r="Q2061" s="152"/>
      <c r="S2061" s="205"/>
      <c r="T2061" s="205"/>
      <c r="U2061" s="205"/>
      <c r="V2061" s="39"/>
      <c r="W2061" s="39"/>
      <c r="X2061" s="39"/>
      <c r="Y2061" s="39"/>
      <c r="AD2061" s="191"/>
      <c r="AE2061" s="191"/>
      <c r="AF2061" s="260"/>
      <c r="AG2061" s="191"/>
      <c r="AH2061" s="191"/>
      <c r="AI2061" s="260"/>
      <c r="AR2061" s="68"/>
      <c r="AS2061" s="68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5"/>
      <c r="BL2061" s="95"/>
      <c r="BM2061" s="95"/>
      <c r="BN2061" s="95"/>
      <c r="BO2061" s="95"/>
      <c r="BP2061" s="95"/>
      <c r="BQ2061" s="95"/>
      <c r="BR2061" s="95"/>
      <c r="BS2061" s="95"/>
      <c r="BT2061" s="95"/>
      <c r="BU2061" s="95"/>
      <c r="BV2061" s="95"/>
      <c r="BW2061" s="95"/>
      <c r="BX2061" s="95"/>
      <c r="BY2061" s="95"/>
      <c r="BZ2061" s="95"/>
      <c r="CD2061" s="95"/>
      <c r="CE2061" s="95"/>
      <c r="CF2061" s="95"/>
    </row>
    <row r="2062" spans="1:84" s="43" customFormat="1" x14ac:dyDescent="0.25">
      <c r="A2062" s="152"/>
      <c r="B2062" s="152"/>
      <c r="C2062" s="152"/>
      <c r="D2062" s="152"/>
      <c r="E2062" s="152"/>
      <c r="F2062" s="62"/>
      <c r="G2062" s="62"/>
      <c r="I2062" s="152"/>
      <c r="K2062" s="152"/>
      <c r="L2062" s="152"/>
      <c r="M2062" s="152"/>
      <c r="N2062" s="152"/>
      <c r="O2062" s="63"/>
      <c r="P2062" s="152"/>
      <c r="Q2062" s="152"/>
      <c r="S2062" s="205"/>
      <c r="T2062" s="205"/>
      <c r="U2062" s="205"/>
      <c r="V2062" s="39"/>
      <c r="W2062" s="39"/>
      <c r="X2062" s="39"/>
      <c r="Y2062" s="39"/>
      <c r="AD2062" s="191"/>
      <c r="AE2062" s="191"/>
      <c r="AF2062" s="260"/>
      <c r="AG2062" s="191"/>
      <c r="AH2062" s="191"/>
      <c r="AI2062" s="260"/>
      <c r="AR2062" s="68"/>
      <c r="AS2062" s="68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5"/>
      <c r="BL2062" s="95"/>
      <c r="BM2062" s="95"/>
      <c r="BN2062" s="95"/>
      <c r="BO2062" s="95"/>
      <c r="BP2062" s="95"/>
      <c r="BQ2062" s="95"/>
      <c r="BR2062" s="95"/>
      <c r="BS2062" s="95"/>
      <c r="BT2062" s="95"/>
      <c r="BU2062" s="95"/>
      <c r="BV2062" s="95"/>
      <c r="BW2062" s="95"/>
      <c r="BX2062" s="95"/>
      <c r="BY2062" s="95"/>
      <c r="BZ2062" s="95"/>
      <c r="CD2062" s="95"/>
      <c r="CE2062" s="95"/>
      <c r="CF2062" s="95"/>
    </row>
    <row r="2063" spans="1:84" s="43" customFormat="1" x14ac:dyDescent="0.25">
      <c r="A2063" s="152"/>
      <c r="B2063" s="152"/>
      <c r="C2063" s="152"/>
      <c r="D2063" s="152"/>
      <c r="E2063" s="152"/>
      <c r="F2063" s="62"/>
      <c r="G2063" s="62"/>
      <c r="I2063" s="152"/>
      <c r="K2063" s="152"/>
      <c r="L2063" s="152"/>
      <c r="M2063" s="152"/>
      <c r="N2063" s="152"/>
      <c r="O2063" s="63"/>
      <c r="P2063" s="152"/>
      <c r="Q2063" s="152"/>
      <c r="S2063" s="205"/>
      <c r="T2063" s="205"/>
      <c r="U2063" s="205"/>
      <c r="V2063" s="39"/>
      <c r="W2063" s="39"/>
      <c r="X2063" s="39"/>
      <c r="Y2063" s="39"/>
      <c r="AD2063" s="191"/>
      <c r="AE2063" s="191"/>
      <c r="AF2063" s="260"/>
      <c r="AG2063" s="191"/>
      <c r="AH2063" s="191"/>
      <c r="AI2063" s="260"/>
      <c r="AR2063" s="68"/>
      <c r="AS2063" s="68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5"/>
      <c r="BL2063" s="95"/>
      <c r="BM2063" s="95"/>
      <c r="BN2063" s="95"/>
      <c r="BO2063" s="95"/>
      <c r="BP2063" s="95"/>
      <c r="BQ2063" s="95"/>
      <c r="BR2063" s="95"/>
      <c r="BS2063" s="95"/>
      <c r="BT2063" s="95"/>
      <c r="BU2063" s="95"/>
      <c r="BV2063" s="95"/>
      <c r="BW2063" s="95"/>
      <c r="BX2063" s="95"/>
      <c r="BY2063" s="95"/>
      <c r="BZ2063" s="95"/>
      <c r="CD2063" s="95"/>
      <c r="CE2063" s="95"/>
      <c r="CF2063" s="95"/>
    </row>
    <row r="2064" spans="1:84" s="43" customFormat="1" x14ac:dyDescent="0.25">
      <c r="A2064" s="152"/>
      <c r="B2064" s="152"/>
      <c r="C2064" s="152"/>
      <c r="D2064" s="152"/>
      <c r="E2064" s="152"/>
      <c r="F2064" s="62"/>
      <c r="G2064" s="62"/>
      <c r="I2064" s="152"/>
      <c r="K2064" s="152"/>
      <c r="L2064" s="152"/>
      <c r="M2064" s="152"/>
      <c r="N2064" s="152"/>
      <c r="O2064" s="63"/>
      <c r="P2064" s="152"/>
      <c r="Q2064" s="152"/>
      <c r="S2064" s="205"/>
      <c r="T2064" s="205"/>
      <c r="U2064" s="205"/>
      <c r="V2064" s="39"/>
      <c r="W2064" s="39"/>
      <c r="X2064" s="39"/>
      <c r="Y2064" s="39"/>
      <c r="AD2064" s="191"/>
      <c r="AE2064" s="191"/>
      <c r="AF2064" s="260"/>
      <c r="AG2064" s="191"/>
      <c r="AH2064" s="191"/>
      <c r="AI2064" s="260"/>
      <c r="AR2064" s="68"/>
      <c r="AS2064" s="68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5"/>
      <c r="BL2064" s="95"/>
      <c r="BM2064" s="95"/>
      <c r="BN2064" s="95"/>
      <c r="BO2064" s="95"/>
      <c r="BP2064" s="95"/>
      <c r="BQ2064" s="95"/>
      <c r="BR2064" s="95"/>
      <c r="BS2064" s="95"/>
      <c r="BT2064" s="95"/>
      <c r="BU2064" s="95"/>
      <c r="BV2064" s="95"/>
      <c r="BW2064" s="95"/>
      <c r="BX2064" s="95"/>
      <c r="BY2064" s="95"/>
      <c r="BZ2064" s="95"/>
      <c r="CD2064" s="95"/>
      <c r="CE2064" s="95"/>
      <c r="CF2064" s="95"/>
    </row>
    <row r="2065" spans="1:84" s="43" customFormat="1" x14ac:dyDescent="0.25">
      <c r="A2065" s="152"/>
      <c r="B2065" s="152"/>
      <c r="C2065" s="152"/>
      <c r="D2065" s="152"/>
      <c r="E2065" s="152"/>
      <c r="F2065" s="62"/>
      <c r="G2065" s="62"/>
      <c r="I2065" s="152"/>
      <c r="K2065" s="152"/>
      <c r="L2065" s="152"/>
      <c r="M2065" s="152"/>
      <c r="N2065" s="152"/>
      <c r="O2065" s="63"/>
      <c r="P2065" s="152"/>
      <c r="Q2065" s="152"/>
      <c r="S2065" s="205"/>
      <c r="T2065" s="205"/>
      <c r="U2065" s="205"/>
      <c r="V2065" s="39"/>
      <c r="W2065" s="39"/>
      <c r="X2065" s="39"/>
      <c r="Y2065" s="39"/>
      <c r="AD2065" s="191"/>
      <c r="AE2065" s="191"/>
      <c r="AF2065" s="260"/>
      <c r="AG2065" s="191"/>
      <c r="AH2065" s="191"/>
      <c r="AI2065" s="260"/>
      <c r="AR2065" s="68"/>
      <c r="AS2065" s="68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5"/>
      <c r="BL2065" s="95"/>
      <c r="BM2065" s="95"/>
      <c r="BN2065" s="95"/>
      <c r="BO2065" s="95"/>
      <c r="BP2065" s="95"/>
      <c r="BQ2065" s="95"/>
      <c r="BR2065" s="95"/>
      <c r="BS2065" s="95"/>
      <c r="BT2065" s="95"/>
      <c r="BU2065" s="95"/>
      <c r="BV2065" s="95"/>
      <c r="BW2065" s="95"/>
      <c r="BX2065" s="95"/>
      <c r="BY2065" s="95"/>
      <c r="BZ2065" s="95"/>
      <c r="CD2065" s="95"/>
      <c r="CE2065" s="95"/>
      <c r="CF2065" s="95"/>
    </row>
    <row r="2066" spans="1:84" s="43" customFormat="1" x14ac:dyDescent="0.25">
      <c r="A2066" s="152"/>
      <c r="B2066" s="152"/>
      <c r="C2066" s="152"/>
      <c r="D2066" s="152"/>
      <c r="E2066" s="152"/>
      <c r="F2066" s="62"/>
      <c r="G2066" s="62"/>
      <c r="I2066" s="152"/>
      <c r="K2066" s="152"/>
      <c r="L2066" s="152"/>
      <c r="M2066" s="152"/>
      <c r="N2066" s="152"/>
      <c r="O2066" s="63"/>
      <c r="P2066" s="152"/>
      <c r="Q2066" s="152"/>
      <c r="S2066" s="205"/>
      <c r="T2066" s="205"/>
      <c r="U2066" s="205"/>
      <c r="V2066" s="39"/>
      <c r="W2066" s="39"/>
      <c r="X2066" s="39"/>
      <c r="Y2066" s="39"/>
      <c r="AD2066" s="191"/>
      <c r="AE2066" s="191"/>
      <c r="AF2066" s="260"/>
      <c r="AG2066" s="191"/>
      <c r="AH2066" s="191"/>
      <c r="AI2066" s="260"/>
      <c r="AR2066" s="68"/>
      <c r="AS2066" s="68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5"/>
      <c r="BL2066" s="95"/>
      <c r="BM2066" s="95"/>
      <c r="BN2066" s="95"/>
      <c r="BO2066" s="95"/>
      <c r="BP2066" s="95"/>
      <c r="BQ2066" s="95"/>
      <c r="BR2066" s="95"/>
      <c r="BS2066" s="95"/>
      <c r="BT2066" s="95"/>
      <c r="BU2066" s="95"/>
      <c r="BV2066" s="95"/>
      <c r="BW2066" s="95"/>
      <c r="BX2066" s="95"/>
      <c r="BY2066" s="95"/>
      <c r="BZ2066" s="95"/>
      <c r="CD2066" s="95"/>
      <c r="CE2066" s="95"/>
      <c r="CF2066" s="95"/>
    </row>
    <row r="2067" spans="1:84" s="43" customFormat="1" x14ac:dyDescent="0.25">
      <c r="A2067" s="152"/>
      <c r="B2067" s="152"/>
      <c r="C2067" s="152"/>
      <c r="D2067" s="152"/>
      <c r="E2067" s="152"/>
      <c r="F2067" s="62"/>
      <c r="G2067" s="62"/>
      <c r="I2067" s="152"/>
      <c r="K2067" s="152"/>
      <c r="L2067" s="152"/>
      <c r="M2067" s="152"/>
      <c r="N2067" s="152"/>
      <c r="O2067" s="63"/>
      <c r="P2067" s="152"/>
      <c r="Q2067" s="152"/>
      <c r="S2067" s="205"/>
      <c r="T2067" s="205"/>
      <c r="U2067" s="205"/>
      <c r="V2067" s="39"/>
      <c r="W2067" s="39"/>
      <c r="X2067" s="39"/>
      <c r="Y2067" s="39"/>
      <c r="AD2067" s="191"/>
      <c r="AE2067" s="191"/>
      <c r="AF2067" s="260"/>
      <c r="AG2067" s="191"/>
      <c r="AH2067" s="191"/>
      <c r="AI2067" s="260"/>
      <c r="AR2067" s="68"/>
      <c r="AS2067" s="68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5"/>
      <c r="BL2067" s="95"/>
      <c r="BM2067" s="95"/>
      <c r="BN2067" s="95"/>
      <c r="BO2067" s="95"/>
      <c r="BP2067" s="95"/>
      <c r="BQ2067" s="95"/>
      <c r="BR2067" s="95"/>
      <c r="BS2067" s="95"/>
      <c r="BT2067" s="95"/>
      <c r="BU2067" s="95"/>
      <c r="BV2067" s="95"/>
      <c r="BW2067" s="95"/>
      <c r="BX2067" s="95"/>
      <c r="BY2067" s="95"/>
      <c r="BZ2067" s="95"/>
      <c r="CD2067" s="95"/>
      <c r="CE2067" s="95"/>
      <c r="CF2067" s="95"/>
    </row>
    <row r="2068" spans="1:84" s="43" customFormat="1" x14ac:dyDescent="0.25">
      <c r="A2068" s="152"/>
      <c r="B2068" s="152"/>
      <c r="C2068" s="152"/>
      <c r="D2068" s="152"/>
      <c r="E2068" s="152"/>
      <c r="F2068" s="62"/>
      <c r="G2068" s="62"/>
      <c r="I2068" s="152"/>
      <c r="K2068" s="152"/>
      <c r="L2068" s="152"/>
      <c r="M2068" s="152"/>
      <c r="N2068" s="152"/>
      <c r="O2068" s="63"/>
      <c r="P2068" s="152"/>
      <c r="Q2068" s="152"/>
      <c r="S2068" s="205"/>
      <c r="T2068" s="205"/>
      <c r="U2068" s="205"/>
      <c r="V2068" s="39"/>
      <c r="W2068" s="39"/>
      <c r="X2068" s="39"/>
      <c r="Y2068" s="39"/>
      <c r="AD2068" s="191"/>
      <c r="AE2068" s="191"/>
      <c r="AF2068" s="260"/>
      <c r="AG2068" s="191"/>
      <c r="AH2068" s="191"/>
      <c r="AI2068" s="260"/>
      <c r="AR2068" s="68"/>
      <c r="AS2068" s="68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5"/>
      <c r="BL2068" s="95"/>
      <c r="BM2068" s="95"/>
      <c r="BN2068" s="95"/>
      <c r="BO2068" s="95"/>
      <c r="BP2068" s="95"/>
      <c r="BQ2068" s="95"/>
      <c r="BR2068" s="95"/>
      <c r="BS2068" s="95"/>
      <c r="BT2068" s="95"/>
      <c r="BU2068" s="95"/>
      <c r="BV2068" s="95"/>
      <c r="BW2068" s="95"/>
      <c r="BX2068" s="95"/>
      <c r="BY2068" s="95"/>
      <c r="BZ2068" s="95"/>
      <c r="CD2068" s="95"/>
      <c r="CE2068" s="95"/>
      <c r="CF2068" s="95"/>
    </row>
    <row r="2069" spans="1:84" s="43" customFormat="1" x14ac:dyDescent="0.25">
      <c r="A2069" s="152"/>
      <c r="B2069" s="152"/>
      <c r="C2069" s="152"/>
      <c r="D2069" s="152"/>
      <c r="E2069" s="152"/>
      <c r="F2069" s="62"/>
      <c r="G2069" s="62"/>
      <c r="I2069" s="152"/>
      <c r="K2069" s="152"/>
      <c r="L2069" s="152"/>
      <c r="M2069" s="152"/>
      <c r="N2069" s="152"/>
      <c r="O2069" s="63"/>
      <c r="P2069" s="152"/>
      <c r="Q2069" s="152"/>
      <c r="S2069" s="205"/>
      <c r="T2069" s="205"/>
      <c r="U2069" s="205"/>
      <c r="V2069" s="39"/>
      <c r="W2069" s="39"/>
      <c r="X2069" s="39"/>
      <c r="Y2069" s="39"/>
      <c r="AD2069" s="191"/>
      <c r="AE2069" s="191"/>
      <c r="AF2069" s="260"/>
      <c r="AG2069" s="191"/>
      <c r="AH2069" s="191"/>
      <c r="AI2069" s="260"/>
      <c r="AR2069" s="68"/>
      <c r="AS2069" s="68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5"/>
      <c r="BL2069" s="95"/>
      <c r="BM2069" s="95"/>
      <c r="BN2069" s="95"/>
      <c r="BO2069" s="95"/>
      <c r="BP2069" s="95"/>
      <c r="BQ2069" s="95"/>
      <c r="BR2069" s="95"/>
      <c r="BS2069" s="95"/>
      <c r="BT2069" s="95"/>
      <c r="BU2069" s="95"/>
      <c r="BV2069" s="95"/>
      <c r="BW2069" s="95"/>
      <c r="BX2069" s="95"/>
      <c r="BY2069" s="95"/>
      <c r="BZ2069" s="95"/>
      <c r="CD2069" s="95"/>
      <c r="CE2069" s="95"/>
      <c r="CF2069" s="95"/>
    </row>
    <row r="2070" spans="1:84" s="43" customFormat="1" x14ac:dyDescent="0.25">
      <c r="A2070" s="152"/>
      <c r="B2070" s="152"/>
      <c r="C2070" s="152"/>
      <c r="D2070" s="152"/>
      <c r="E2070" s="152"/>
      <c r="F2070" s="62"/>
      <c r="G2070" s="62"/>
      <c r="I2070" s="152"/>
      <c r="K2070" s="152"/>
      <c r="L2070" s="152"/>
      <c r="M2070" s="152"/>
      <c r="N2070" s="152"/>
      <c r="O2070" s="63"/>
      <c r="P2070" s="152"/>
      <c r="Q2070" s="152"/>
      <c r="S2070" s="205"/>
      <c r="T2070" s="205"/>
      <c r="U2070" s="205"/>
      <c r="V2070" s="39"/>
      <c r="W2070" s="39"/>
      <c r="X2070" s="39"/>
      <c r="Y2070" s="39"/>
      <c r="AD2070" s="191"/>
      <c r="AE2070" s="191"/>
      <c r="AF2070" s="260"/>
      <c r="AG2070" s="191"/>
      <c r="AH2070" s="191"/>
      <c r="AI2070" s="260"/>
      <c r="AR2070" s="68"/>
      <c r="AS2070" s="68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5"/>
      <c r="BL2070" s="95"/>
      <c r="BM2070" s="95"/>
      <c r="BN2070" s="95"/>
      <c r="BO2070" s="95"/>
      <c r="BP2070" s="95"/>
      <c r="BQ2070" s="95"/>
      <c r="BR2070" s="95"/>
      <c r="BS2070" s="95"/>
      <c r="BT2070" s="95"/>
      <c r="BU2070" s="95"/>
      <c r="BV2070" s="95"/>
      <c r="BW2070" s="95"/>
      <c r="BX2070" s="95"/>
      <c r="BY2070" s="95"/>
      <c r="BZ2070" s="95"/>
      <c r="CD2070" s="95"/>
      <c r="CE2070" s="95"/>
      <c r="CF2070" s="95"/>
    </row>
    <row r="2071" spans="1:84" s="43" customFormat="1" x14ac:dyDescent="0.25">
      <c r="A2071" s="152"/>
      <c r="B2071" s="152"/>
      <c r="C2071" s="152"/>
      <c r="D2071" s="152"/>
      <c r="E2071" s="152"/>
      <c r="F2071" s="62"/>
      <c r="G2071" s="62"/>
      <c r="I2071" s="152"/>
      <c r="K2071" s="152"/>
      <c r="L2071" s="152"/>
      <c r="M2071" s="152"/>
      <c r="N2071" s="152"/>
      <c r="O2071" s="63"/>
      <c r="P2071" s="152"/>
      <c r="Q2071" s="152"/>
      <c r="S2071" s="205"/>
      <c r="T2071" s="205"/>
      <c r="U2071" s="205"/>
      <c r="V2071" s="39"/>
      <c r="W2071" s="39"/>
      <c r="X2071" s="39"/>
      <c r="Y2071" s="39"/>
      <c r="AD2071" s="191"/>
      <c r="AE2071" s="191"/>
      <c r="AF2071" s="260"/>
      <c r="AG2071" s="191"/>
      <c r="AH2071" s="191"/>
      <c r="AI2071" s="260"/>
      <c r="AR2071" s="68"/>
      <c r="AS2071" s="68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5"/>
      <c r="BL2071" s="95"/>
      <c r="BM2071" s="95"/>
      <c r="BN2071" s="95"/>
      <c r="BO2071" s="95"/>
      <c r="BP2071" s="95"/>
      <c r="BQ2071" s="95"/>
      <c r="BR2071" s="95"/>
      <c r="BS2071" s="95"/>
      <c r="BT2071" s="95"/>
      <c r="BU2071" s="95"/>
      <c r="BV2071" s="95"/>
      <c r="BW2071" s="95"/>
      <c r="BX2071" s="95"/>
      <c r="BY2071" s="95"/>
      <c r="BZ2071" s="95"/>
      <c r="CD2071" s="95"/>
      <c r="CE2071" s="95"/>
      <c r="CF2071" s="95"/>
    </row>
    <row r="2072" spans="1:84" s="43" customFormat="1" x14ac:dyDescent="0.25">
      <c r="A2072" s="152"/>
      <c r="B2072" s="152"/>
      <c r="C2072" s="152"/>
      <c r="D2072" s="152"/>
      <c r="E2072" s="152"/>
      <c r="F2072" s="62"/>
      <c r="G2072" s="62"/>
      <c r="I2072" s="152"/>
      <c r="K2072" s="152"/>
      <c r="L2072" s="152"/>
      <c r="M2072" s="152"/>
      <c r="N2072" s="152"/>
      <c r="O2072" s="63"/>
      <c r="P2072" s="152"/>
      <c r="Q2072" s="152"/>
      <c r="S2072" s="205"/>
      <c r="T2072" s="205"/>
      <c r="U2072" s="205"/>
      <c r="V2072" s="39"/>
      <c r="W2072" s="39"/>
      <c r="X2072" s="39"/>
      <c r="Y2072" s="39"/>
      <c r="AD2072" s="191"/>
      <c r="AE2072" s="191"/>
      <c r="AF2072" s="260"/>
      <c r="AG2072" s="191"/>
      <c r="AH2072" s="191"/>
      <c r="AI2072" s="260"/>
      <c r="AR2072" s="68"/>
      <c r="AS2072" s="68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5"/>
      <c r="BL2072" s="95"/>
      <c r="BM2072" s="95"/>
      <c r="BN2072" s="95"/>
      <c r="BO2072" s="95"/>
      <c r="BP2072" s="95"/>
      <c r="BQ2072" s="95"/>
      <c r="BR2072" s="95"/>
      <c r="BS2072" s="95"/>
      <c r="BT2072" s="95"/>
      <c r="BU2072" s="95"/>
      <c r="BV2072" s="95"/>
      <c r="BW2072" s="95"/>
      <c r="BX2072" s="95"/>
      <c r="BY2072" s="95"/>
      <c r="BZ2072" s="95"/>
      <c r="CD2072" s="95"/>
      <c r="CE2072" s="95"/>
      <c r="CF2072" s="95"/>
    </row>
    <row r="2073" spans="1:84" s="43" customFormat="1" x14ac:dyDescent="0.25">
      <c r="A2073" s="152"/>
      <c r="B2073" s="152"/>
      <c r="C2073" s="152"/>
      <c r="D2073" s="152"/>
      <c r="E2073" s="152"/>
      <c r="F2073" s="62"/>
      <c r="G2073" s="62"/>
      <c r="I2073" s="152"/>
      <c r="K2073" s="152"/>
      <c r="L2073" s="152"/>
      <c r="M2073" s="152"/>
      <c r="N2073" s="152"/>
      <c r="O2073" s="63"/>
      <c r="P2073" s="152"/>
      <c r="Q2073" s="152"/>
      <c r="S2073" s="205"/>
      <c r="T2073" s="205"/>
      <c r="U2073" s="205"/>
      <c r="V2073" s="39"/>
      <c r="W2073" s="39"/>
      <c r="X2073" s="39"/>
      <c r="Y2073" s="39"/>
      <c r="AD2073" s="191"/>
      <c r="AE2073" s="191"/>
      <c r="AF2073" s="260"/>
      <c r="AG2073" s="191"/>
      <c r="AH2073" s="191"/>
      <c r="AI2073" s="260"/>
      <c r="AR2073" s="68"/>
      <c r="AS2073" s="68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5"/>
      <c r="BL2073" s="95"/>
      <c r="BM2073" s="95"/>
      <c r="BN2073" s="95"/>
      <c r="BO2073" s="95"/>
      <c r="BP2073" s="95"/>
      <c r="BQ2073" s="95"/>
      <c r="BR2073" s="95"/>
      <c r="BS2073" s="95"/>
      <c r="BT2073" s="95"/>
      <c r="BU2073" s="95"/>
      <c r="BV2073" s="95"/>
      <c r="BW2073" s="95"/>
      <c r="BX2073" s="95"/>
      <c r="BY2073" s="95"/>
      <c r="BZ2073" s="95"/>
      <c r="CD2073" s="95"/>
      <c r="CE2073" s="95"/>
      <c r="CF2073" s="95"/>
    </row>
    <row r="2074" spans="1:84" s="43" customFormat="1" x14ac:dyDescent="0.25">
      <c r="A2074" s="152"/>
      <c r="B2074" s="152"/>
      <c r="C2074" s="152"/>
      <c r="D2074" s="152"/>
      <c r="E2074" s="152"/>
      <c r="F2074" s="62"/>
      <c r="G2074" s="62"/>
      <c r="I2074" s="152"/>
      <c r="K2074" s="152"/>
      <c r="L2074" s="152"/>
      <c r="M2074" s="152"/>
      <c r="N2074" s="152"/>
      <c r="O2074" s="63"/>
      <c r="P2074" s="152"/>
      <c r="Q2074" s="152"/>
      <c r="S2074" s="205"/>
      <c r="T2074" s="205"/>
      <c r="U2074" s="205"/>
      <c r="V2074" s="39"/>
      <c r="W2074" s="39"/>
      <c r="X2074" s="39"/>
      <c r="Y2074" s="39"/>
      <c r="AD2074" s="191"/>
      <c r="AE2074" s="191"/>
      <c r="AF2074" s="260"/>
      <c r="AG2074" s="191"/>
      <c r="AH2074" s="191"/>
      <c r="AI2074" s="260"/>
      <c r="AR2074" s="68"/>
      <c r="AS2074" s="68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5"/>
      <c r="BL2074" s="95"/>
      <c r="BM2074" s="95"/>
      <c r="BN2074" s="95"/>
      <c r="BO2074" s="95"/>
      <c r="BP2074" s="95"/>
      <c r="BQ2074" s="95"/>
      <c r="BR2074" s="95"/>
      <c r="BS2074" s="95"/>
      <c r="BT2074" s="95"/>
      <c r="BU2074" s="95"/>
      <c r="BV2074" s="95"/>
      <c r="BW2074" s="95"/>
      <c r="BX2074" s="95"/>
      <c r="BY2074" s="95"/>
      <c r="BZ2074" s="95"/>
      <c r="CD2074" s="95"/>
      <c r="CE2074" s="95"/>
      <c r="CF2074" s="95"/>
    </row>
    <row r="2075" spans="1:84" s="43" customFormat="1" x14ac:dyDescent="0.25">
      <c r="A2075" s="152"/>
      <c r="B2075" s="152"/>
      <c r="C2075" s="152"/>
      <c r="D2075" s="152"/>
      <c r="E2075" s="152"/>
      <c r="F2075" s="62"/>
      <c r="G2075" s="62"/>
      <c r="I2075" s="152"/>
      <c r="K2075" s="152"/>
      <c r="L2075" s="152"/>
      <c r="M2075" s="152"/>
      <c r="N2075" s="152"/>
      <c r="O2075" s="63"/>
      <c r="P2075" s="152"/>
      <c r="Q2075" s="152"/>
      <c r="S2075" s="205"/>
      <c r="T2075" s="205"/>
      <c r="U2075" s="205"/>
      <c r="V2075" s="39"/>
      <c r="W2075" s="39"/>
      <c r="X2075" s="39"/>
      <c r="Y2075" s="39"/>
      <c r="AD2075" s="191"/>
      <c r="AE2075" s="191"/>
      <c r="AF2075" s="260"/>
      <c r="AG2075" s="191"/>
      <c r="AH2075" s="191"/>
      <c r="AI2075" s="260"/>
      <c r="AR2075" s="68"/>
      <c r="AS2075" s="68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5"/>
      <c r="BL2075" s="95"/>
      <c r="BM2075" s="95"/>
      <c r="BN2075" s="95"/>
      <c r="BO2075" s="95"/>
      <c r="BP2075" s="95"/>
      <c r="BQ2075" s="95"/>
      <c r="BR2075" s="95"/>
      <c r="BS2075" s="95"/>
      <c r="BT2075" s="95"/>
      <c r="BU2075" s="95"/>
      <c r="BV2075" s="95"/>
      <c r="BW2075" s="95"/>
      <c r="BX2075" s="95"/>
      <c r="BY2075" s="95"/>
      <c r="BZ2075" s="95"/>
      <c r="CD2075" s="95"/>
      <c r="CE2075" s="95"/>
      <c r="CF2075" s="95"/>
    </row>
    <row r="2076" spans="1:84" s="43" customFormat="1" x14ac:dyDescent="0.25">
      <c r="A2076" s="152"/>
      <c r="B2076" s="152"/>
      <c r="C2076" s="152"/>
      <c r="D2076" s="152"/>
      <c r="E2076" s="152"/>
      <c r="F2076" s="62"/>
      <c r="G2076" s="62"/>
      <c r="I2076" s="152"/>
      <c r="K2076" s="152"/>
      <c r="L2076" s="152"/>
      <c r="M2076" s="152"/>
      <c r="N2076" s="152"/>
      <c r="O2076" s="63"/>
      <c r="P2076" s="152"/>
      <c r="Q2076" s="152"/>
      <c r="S2076" s="205"/>
      <c r="T2076" s="205"/>
      <c r="U2076" s="205"/>
      <c r="V2076" s="39"/>
      <c r="W2076" s="39"/>
      <c r="X2076" s="39"/>
      <c r="Y2076" s="39"/>
      <c r="AD2076" s="191"/>
      <c r="AE2076" s="191"/>
      <c r="AF2076" s="260"/>
      <c r="AG2076" s="191"/>
      <c r="AH2076" s="191"/>
      <c r="AI2076" s="260"/>
      <c r="AR2076" s="68"/>
      <c r="AS2076" s="68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5"/>
      <c r="BL2076" s="95"/>
      <c r="BM2076" s="95"/>
      <c r="BN2076" s="95"/>
      <c r="BO2076" s="95"/>
      <c r="BP2076" s="95"/>
      <c r="BQ2076" s="95"/>
      <c r="BR2076" s="95"/>
      <c r="BS2076" s="95"/>
      <c r="BT2076" s="95"/>
      <c r="BU2076" s="95"/>
      <c r="BV2076" s="95"/>
      <c r="BW2076" s="95"/>
      <c r="BX2076" s="95"/>
      <c r="BY2076" s="95"/>
      <c r="BZ2076" s="95"/>
      <c r="CD2076" s="95"/>
      <c r="CE2076" s="95"/>
      <c r="CF2076" s="95"/>
    </row>
    <row r="2077" spans="1:84" s="43" customFormat="1" x14ac:dyDescent="0.25">
      <c r="A2077" s="152"/>
      <c r="B2077" s="152"/>
      <c r="C2077" s="152"/>
      <c r="D2077" s="152"/>
      <c r="E2077" s="152"/>
      <c r="F2077" s="62"/>
      <c r="G2077" s="62"/>
      <c r="I2077" s="152"/>
      <c r="K2077" s="152"/>
      <c r="L2077" s="152"/>
      <c r="M2077" s="152"/>
      <c r="N2077" s="152"/>
      <c r="O2077" s="63"/>
      <c r="P2077" s="152"/>
      <c r="Q2077" s="152"/>
      <c r="S2077" s="205"/>
      <c r="T2077" s="205"/>
      <c r="U2077" s="205"/>
      <c r="V2077" s="39"/>
      <c r="W2077" s="39"/>
      <c r="X2077" s="39"/>
      <c r="Y2077" s="39"/>
      <c r="AD2077" s="191"/>
      <c r="AE2077" s="191"/>
      <c r="AF2077" s="260"/>
      <c r="AG2077" s="191"/>
      <c r="AH2077" s="191"/>
      <c r="AI2077" s="260"/>
      <c r="AR2077" s="68"/>
      <c r="AS2077" s="68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5"/>
      <c r="BL2077" s="95"/>
      <c r="BM2077" s="95"/>
      <c r="BN2077" s="95"/>
      <c r="BO2077" s="95"/>
      <c r="BP2077" s="95"/>
      <c r="BQ2077" s="95"/>
      <c r="BR2077" s="95"/>
      <c r="BS2077" s="95"/>
      <c r="BT2077" s="95"/>
      <c r="BU2077" s="95"/>
      <c r="BV2077" s="95"/>
      <c r="BW2077" s="95"/>
      <c r="BX2077" s="95"/>
      <c r="BY2077" s="95"/>
      <c r="BZ2077" s="95"/>
      <c r="CD2077" s="95"/>
      <c r="CE2077" s="95"/>
      <c r="CF2077" s="95"/>
    </row>
    <row r="2078" spans="1:84" s="43" customFormat="1" x14ac:dyDescent="0.25">
      <c r="A2078" s="152"/>
      <c r="B2078" s="152"/>
      <c r="C2078" s="152"/>
      <c r="D2078" s="152"/>
      <c r="E2078" s="152"/>
      <c r="F2078" s="62"/>
      <c r="G2078" s="62"/>
      <c r="I2078" s="152"/>
      <c r="K2078" s="152"/>
      <c r="L2078" s="152"/>
      <c r="M2078" s="152"/>
      <c r="N2078" s="152"/>
      <c r="O2078" s="63"/>
      <c r="P2078" s="152"/>
      <c r="Q2078" s="152"/>
      <c r="S2078" s="205"/>
      <c r="T2078" s="205"/>
      <c r="U2078" s="205"/>
      <c r="V2078" s="39"/>
      <c r="W2078" s="39"/>
      <c r="X2078" s="39"/>
      <c r="Y2078" s="39"/>
      <c r="AD2078" s="191"/>
      <c r="AE2078" s="191"/>
      <c r="AF2078" s="260"/>
      <c r="AG2078" s="191"/>
      <c r="AH2078" s="191"/>
      <c r="AI2078" s="260"/>
      <c r="AR2078" s="68"/>
      <c r="AS2078" s="68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5"/>
      <c r="BL2078" s="95"/>
      <c r="BM2078" s="95"/>
      <c r="BN2078" s="95"/>
      <c r="BO2078" s="95"/>
      <c r="BP2078" s="95"/>
      <c r="BQ2078" s="95"/>
      <c r="BR2078" s="95"/>
      <c r="BS2078" s="95"/>
      <c r="BT2078" s="95"/>
      <c r="BU2078" s="95"/>
      <c r="BV2078" s="95"/>
      <c r="BW2078" s="95"/>
      <c r="BX2078" s="95"/>
      <c r="BY2078" s="95"/>
      <c r="BZ2078" s="95"/>
      <c r="CD2078" s="95"/>
      <c r="CE2078" s="95"/>
      <c r="CF2078" s="95"/>
    </row>
    <row r="2079" spans="1:84" s="43" customFormat="1" x14ac:dyDescent="0.25">
      <c r="A2079" s="152"/>
      <c r="B2079" s="152"/>
      <c r="C2079" s="152"/>
      <c r="D2079" s="152"/>
      <c r="E2079" s="152"/>
      <c r="F2079" s="62"/>
      <c r="G2079" s="62"/>
      <c r="I2079" s="152"/>
      <c r="K2079" s="152"/>
      <c r="L2079" s="152"/>
      <c r="M2079" s="152"/>
      <c r="N2079" s="152"/>
      <c r="O2079" s="63"/>
      <c r="P2079" s="152"/>
      <c r="Q2079" s="152"/>
      <c r="S2079" s="205"/>
      <c r="T2079" s="205"/>
      <c r="U2079" s="205"/>
      <c r="V2079" s="39"/>
      <c r="W2079" s="39"/>
      <c r="X2079" s="39"/>
      <c r="Y2079" s="39"/>
      <c r="AD2079" s="191"/>
      <c r="AE2079" s="191"/>
      <c r="AF2079" s="260"/>
      <c r="AG2079" s="191"/>
      <c r="AH2079" s="191"/>
      <c r="AI2079" s="260"/>
      <c r="AR2079" s="68"/>
      <c r="AS2079" s="68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5"/>
      <c r="BL2079" s="95"/>
      <c r="BM2079" s="95"/>
      <c r="BN2079" s="95"/>
      <c r="BO2079" s="95"/>
      <c r="BP2079" s="95"/>
      <c r="BQ2079" s="95"/>
      <c r="BR2079" s="95"/>
      <c r="BS2079" s="95"/>
      <c r="BT2079" s="95"/>
      <c r="BU2079" s="95"/>
      <c r="BV2079" s="95"/>
      <c r="BW2079" s="95"/>
      <c r="BX2079" s="95"/>
      <c r="BY2079" s="95"/>
      <c r="BZ2079" s="95"/>
      <c r="CD2079" s="95"/>
      <c r="CE2079" s="95"/>
      <c r="CF2079" s="95"/>
    </row>
    <row r="2080" spans="1:84" s="43" customFormat="1" x14ac:dyDescent="0.25">
      <c r="A2080" s="152"/>
      <c r="B2080" s="152"/>
      <c r="C2080" s="152"/>
      <c r="D2080" s="152"/>
      <c r="E2080" s="152"/>
      <c r="F2080" s="62"/>
      <c r="G2080" s="62"/>
      <c r="I2080" s="152"/>
      <c r="K2080" s="152"/>
      <c r="L2080" s="152"/>
      <c r="M2080" s="152"/>
      <c r="N2080" s="152"/>
      <c r="O2080" s="63"/>
      <c r="P2080" s="152"/>
      <c r="Q2080" s="152"/>
      <c r="S2080" s="205"/>
      <c r="T2080" s="205"/>
      <c r="U2080" s="205"/>
      <c r="V2080" s="39"/>
      <c r="W2080" s="39"/>
      <c r="X2080" s="39"/>
      <c r="Y2080" s="39"/>
      <c r="AD2080" s="191"/>
      <c r="AE2080" s="191"/>
      <c r="AF2080" s="260"/>
      <c r="AG2080" s="191"/>
      <c r="AH2080" s="191"/>
      <c r="AI2080" s="260"/>
      <c r="AR2080" s="68"/>
      <c r="AS2080" s="68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5"/>
      <c r="BL2080" s="95"/>
      <c r="BM2080" s="95"/>
      <c r="BN2080" s="95"/>
      <c r="BO2080" s="95"/>
      <c r="BP2080" s="95"/>
      <c r="BQ2080" s="95"/>
      <c r="BR2080" s="95"/>
      <c r="BS2080" s="95"/>
      <c r="BT2080" s="95"/>
      <c r="BU2080" s="95"/>
      <c r="BV2080" s="95"/>
      <c r="BW2080" s="95"/>
      <c r="BX2080" s="95"/>
      <c r="BY2080" s="95"/>
      <c r="BZ2080" s="95"/>
      <c r="CD2080" s="95"/>
      <c r="CE2080" s="95"/>
      <c r="CF2080" s="95"/>
    </row>
    <row r="2081" spans="1:84" s="43" customFormat="1" x14ac:dyDescent="0.25">
      <c r="A2081" s="152"/>
      <c r="B2081" s="152"/>
      <c r="C2081" s="152"/>
      <c r="D2081" s="152"/>
      <c r="E2081" s="152"/>
      <c r="F2081" s="62"/>
      <c r="G2081" s="62"/>
      <c r="I2081" s="152"/>
      <c r="K2081" s="152"/>
      <c r="L2081" s="152"/>
      <c r="M2081" s="152"/>
      <c r="N2081" s="152"/>
      <c r="O2081" s="63"/>
      <c r="P2081" s="152"/>
      <c r="Q2081" s="152"/>
      <c r="S2081" s="205"/>
      <c r="T2081" s="205"/>
      <c r="U2081" s="205"/>
      <c r="V2081" s="39"/>
      <c r="W2081" s="39"/>
      <c r="X2081" s="39"/>
      <c r="Y2081" s="39"/>
      <c r="AD2081" s="191"/>
      <c r="AE2081" s="191"/>
      <c r="AF2081" s="260"/>
      <c r="AG2081" s="191"/>
      <c r="AH2081" s="191"/>
      <c r="AI2081" s="260"/>
      <c r="AR2081" s="68"/>
      <c r="AS2081" s="68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5"/>
      <c r="BL2081" s="95"/>
      <c r="BM2081" s="95"/>
      <c r="BN2081" s="95"/>
      <c r="BO2081" s="95"/>
      <c r="BP2081" s="95"/>
      <c r="BQ2081" s="95"/>
      <c r="BR2081" s="95"/>
      <c r="BS2081" s="95"/>
      <c r="BT2081" s="95"/>
      <c r="BU2081" s="95"/>
      <c r="BV2081" s="95"/>
      <c r="BW2081" s="95"/>
      <c r="BX2081" s="95"/>
      <c r="BY2081" s="95"/>
      <c r="BZ2081" s="95"/>
      <c r="CD2081" s="95"/>
      <c r="CE2081" s="95"/>
      <c r="CF2081" s="95"/>
    </row>
    <row r="2082" spans="1:84" s="43" customFormat="1" x14ac:dyDescent="0.25">
      <c r="A2082" s="152"/>
      <c r="B2082" s="152"/>
      <c r="C2082" s="152"/>
      <c r="D2082" s="152"/>
      <c r="E2082" s="152"/>
      <c r="F2082" s="62"/>
      <c r="G2082" s="62"/>
      <c r="I2082" s="152"/>
      <c r="K2082" s="152"/>
      <c r="L2082" s="152"/>
      <c r="M2082" s="152"/>
      <c r="N2082" s="152"/>
      <c r="O2082" s="63"/>
      <c r="P2082" s="152"/>
      <c r="Q2082" s="152"/>
      <c r="S2082" s="205"/>
      <c r="T2082" s="205"/>
      <c r="U2082" s="205"/>
      <c r="V2082" s="39"/>
      <c r="W2082" s="39"/>
      <c r="X2082" s="39"/>
      <c r="Y2082" s="39"/>
      <c r="AD2082" s="191"/>
      <c r="AE2082" s="191"/>
      <c r="AF2082" s="260"/>
      <c r="AG2082" s="191"/>
      <c r="AH2082" s="191"/>
      <c r="AI2082" s="260"/>
      <c r="AR2082" s="68"/>
      <c r="AS2082" s="68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5"/>
      <c r="BL2082" s="95"/>
      <c r="BM2082" s="95"/>
      <c r="BN2082" s="95"/>
      <c r="BO2082" s="95"/>
      <c r="BP2082" s="95"/>
      <c r="BQ2082" s="95"/>
      <c r="BR2082" s="95"/>
      <c r="BS2082" s="95"/>
      <c r="BT2082" s="95"/>
      <c r="BU2082" s="95"/>
      <c r="BV2082" s="95"/>
      <c r="BW2082" s="95"/>
      <c r="BX2082" s="95"/>
      <c r="BY2082" s="95"/>
      <c r="BZ2082" s="95"/>
      <c r="CD2082" s="95"/>
      <c r="CE2082" s="95"/>
      <c r="CF2082" s="95"/>
    </row>
    <row r="2083" spans="1:84" s="43" customFormat="1" x14ac:dyDescent="0.25">
      <c r="A2083" s="152"/>
      <c r="B2083" s="152"/>
      <c r="C2083" s="152"/>
      <c r="D2083" s="152"/>
      <c r="E2083" s="152"/>
      <c r="F2083" s="62"/>
      <c r="G2083" s="62"/>
      <c r="I2083" s="152"/>
      <c r="K2083" s="152"/>
      <c r="L2083" s="152"/>
      <c r="M2083" s="152"/>
      <c r="N2083" s="152"/>
      <c r="O2083" s="63"/>
      <c r="P2083" s="152"/>
      <c r="Q2083" s="152"/>
      <c r="S2083" s="205"/>
      <c r="T2083" s="205"/>
      <c r="U2083" s="205"/>
      <c r="V2083" s="39"/>
      <c r="W2083" s="39"/>
      <c r="X2083" s="39"/>
      <c r="Y2083" s="39"/>
      <c r="AD2083" s="191"/>
      <c r="AE2083" s="191"/>
      <c r="AF2083" s="260"/>
      <c r="AG2083" s="191"/>
      <c r="AH2083" s="191"/>
      <c r="AI2083" s="260"/>
      <c r="AR2083" s="68"/>
      <c r="AS2083" s="68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5"/>
      <c r="BL2083" s="95"/>
      <c r="BM2083" s="95"/>
      <c r="BN2083" s="95"/>
      <c r="BO2083" s="95"/>
      <c r="BP2083" s="95"/>
      <c r="BQ2083" s="95"/>
      <c r="BR2083" s="95"/>
      <c r="BS2083" s="95"/>
      <c r="BT2083" s="95"/>
      <c r="BU2083" s="95"/>
      <c r="BV2083" s="95"/>
      <c r="BW2083" s="95"/>
      <c r="BX2083" s="95"/>
      <c r="BY2083" s="95"/>
      <c r="BZ2083" s="95"/>
      <c r="CD2083" s="95"/>
      <c r="CE2083" s="95"/>
      <c r="CF2083" s="95"/>
    </row>
    <row r="2084" spans="1:84" s="43" customFormat="1" x14ac:dyDescent="0.25">
      <c r="A2084" s="152"/>
      <c r="B2084" s="152"/>
      <c r="C2084" s="152"/>
      <c r="D2084" s="152"/>
      <c r="E2084" s="152"/>
      <c r="F2084" s="62"/>
      <c r="G2084" s="62"/>
      <c r="I2084" s="152"/>
      <c r="K2084" s="152"/>
      <c r="L2084" s="152"/>
      <c r="M2084" s="152"/>
      <c r="N2084" s="152"/>
      <c r="O2084" s="63"/>
      <c r="P2084" s="152"/>
      <c r="Q2084" s="152"/>
      <c r="S2084" s="205"/>
      <c r="T2084" s="205"/>
      <c r="U2084" s="205"/>
      <c r="V2084" s="39"/>
      <c r="W2084" s="39"/>
      <c r="X2084" s="39"/>
      <c r="Y2084" s="39"/>
      <c r="AD2084" s="191"/>
      <c r="AE2084" s="191"/>
      <c r="AF2084" s="260"/>
      <c r="AG2084" s="191"/>
      <c r="AH2084" s="191"/>
      <c r="AI2084" s="260"/>
      <c r="AR2084" s="68"/>
      <c r="AS2084" s="68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5"/>
      <c r="BL2084" s="95"/>
      <c r="BM2084" s="95"/>
      <c r="BN2084" s="95"/>
      <c r="BO2084" s="95"/>
      <c r="BP2084" s="95"/>
      <c r="BQ2084" s="95"/>
      <c r="BR2084" s="95"/>
      <c r="BS2084" s="95"/>
      <c r="BT2084" s="95"/>
      <c r="BU2084" s="95"/>
      <c r="BV2084" s="95"/>
      <c r="BW2084" s="95"/>
      <c r="BX2084" s="95"/>
      <c r="BY2084" s="95"/>
      <c r="BZ2084" s="95"/>
      <c r="CD2084" s="95"/>
      <c r="CE2084" s="95"/>
      <c r="CF2084" s="95"/>
    </row>
    <row r="2085" spans="1:84" s="43" customFormat="1" x14ac:dyDescent="0.25">
      <c r="A2085" s="152"/>
      <c r="B2085" s="152"/>
      <c r="C2085" s="152"/>
      <c r="D2085" s="152"/>
      <c r="E2085" s="152"/>
      <c r="F2085" s="62"/>
      <c r="G2085" s="62"/>
      <c r="I2085" s="152"/>
      <c r="K2085" s="152"/>
      <c r="L2085" s="152"/>
      <c r="M2085" s="152"/>
      <c r="N2085" s="152"/>
      <c r="O2085" s="63"/>
      <c r="P2085" s="152"/>
      <c r="Q2085" s="152"/>
      <c r="S2085" s="205"/>
      <c r="T2085" s="205"/>
      <c r="U2085" s="205"/>
      <c r="V2085" s="39"/>
      <c r="W2085" s="39"/>
      <c r="X2085" s="39"/>
      <c r="Y2085" s="39"/>
      <c r="AD2085" s="191"/>
      <c r="AE2085" s="191"/>
      <c r="AF2085" s="260"/>
      <c r="AG2085" s="191"/>
      <c r="AH2085" s="191"/>
      <c r="AI2085" s="260"/>
      <c r="AR2085" s="68"/>
      <c r="AS2085" s="68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5"/>
      <c r="BL2085" s="95"/>
      <c r="BM2085" s="95"/>
      <c r="BN2085" s="95"/>
      <c r="BO2085" s="95"/>
      <c r="BP2085" s="95"/>
      <c r="BQ2085" s="95"/>
      <c r="BR2085" s="95"/>
      <c r="BS2085" s="95"/>
      <c r="BT2085" s="95"/>
      <c r="BU2085" s="95"/>
      <c r="BV2085" s="95"/>
      <c r="BW2085" s="95"/>
      <c r="BX2085" s="95"/>
      <c r="BY2085" s="95"/>
      <c r="BZ2085" s="95"/>
      <c r="CD2085" s="95"/>
      <c r="CE2085" s="95"/>
      <c r="CF2085" s="95"/>
    </row>
    <row r="2086" spans="1:84" s="43" customFormat="1" x14ac:dyDescent="0.25">
      <c r="A2086" s="152"/>
      <c r="B2086" s="152"/>
      <c r="C2086" s="152"/>
      <c r="D2086" s="152"/>
      <c r="E2086" s="152"/>
      <c r="F2086" s="62"/>
      <c r="G2086" s="62"/>
      <c r="I2086" s="152"/>
      <c r="K2086" s="152"/>
      <c r="L2086" s="152"/>
      <c r="M2086" s="152"/>
      <c r="N2086" s="152"/>
      <c r="O2086" s="63"/>
      <c r="P2086" s="152"/>
      <c r="Q2086" s="152"/>
      <c r="S2086" s="205"/>
      <c r="T2086" s="205"/>
      <c r="U2086" s="205"/>
      <c r="V2086" s="39"/>
      <c r="W2086" s="39"/>
      <c r="X2086" s="39"/>
      <c r="Y2086" s="39"/>
      <c r="AD2086" s="191"/>
      <c r="AE2086" s="191"/>
      <c r="AF2086" s="260"/>
      <c r="AG2086" s="191"/>
      <c r="AH2086" s="191"/>
      <c r="AI2086" s="260"/>
      <c r="AR2086" s="68"/>
      <c r="AS2086" s="68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5"/>
      <c r="BL2086" s="95"/>
      <c r="BM2086" s="95"/>
      <c r="BN2086" s="95"/>
      <c r="BO2086" s="95"/>
      <c r="BP2086" s="95"/>
      <c r="BQ2086" s="95"/>
      <c r="BR2086" s="95"/>
      <c r="BS2086" s="95"/>
      <c r="BT2086" s="95"/>
      <c r="BU2086" s="95"/>
      <c r="BV2086" s="95"/>
      <c r="BW2086" s="95"/>
      <c r="BX2086" s="95"/>
      <c r="BY2086" s="95"/>
      <c r="BZ2086" s="95"/>
      <c r="CD2086" s="95"/>
      <c r="CE2086" s="95"/>
      <c r="CF2086" s="95"/>
    </row>
    <row r="2087" spans="1:84" s="43" customFormat="1" x14ac:dyDescent="0.25">
      <c r="A2087" s="152"/>
      <c r="B2087" s="152"/>
      <c r="C2087" s="152"/>
      <c r="D2087" s="152"/>
      <c r="E2087" s="152"/>
      <c r="F2087" s="62"/>
      <c r="G2087" s="62"/>
      <c r="I2087" s="152"/>
      <c r="K2087" s="152"/>
      <c r="L2087" s="152"/>
      <c r="M2087" s="152"/>
      <c r="N2087" s="152"/>
      <c r="O2087" s="63"/>
      <c r="P2087" s="152"/>
      <c r="Q2087" s="152"/>
      <c r="S2087" s="205"/>
      <c r="T2087" s="205"/>
      <c r="U2087" s="205"/>
      <c r="V2087" s="39"/>
      <c r="W2087" s="39"/>
      <c r="X2087" s="39"/>
      <c r="Y2087" s="39"/>
      <c r="AD2087" s="191"/>
      <c r="AE2087" s="191"/>
      <c r="AF2087" s="260"/>
      <c r="AG2087" s="191"/>
      <c r="AH2087" s="191"/>
      <c r="AI2087" s="260"/>
      <c r="AR2087" s="68"/>
      <c r="AS2087" s="68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5"/>
      <c r="BL2087" s="95"/>
      <c r="BM2087" s="95"/>
      <c r="BN2087" s="95"/>
      <c r="BO2087" s="95"/>
      <c r="BP2087" s="95"/>
      <c r="BQ2087" s="95"/>
      <c r="BR2087" s="95"/>
      <c r="BS2087" s="95"/>
      <c r="BT2087" s="95"/>
      <c r="BU2087" s="95"/>
      <c r="BV2087" s="95"/>
      <c r="BW2087" s="95"/>
      <c r="BX2087" s="95"/>
      <c r="BY2087" s="95"/>
      <c r="BZ2087" s="95"/>
      <c r="CD2087" s="95"/>
      <c r="CE2087" s="95"/>
      <c r="CF2087" s="95"/>
    </row>
    <row r="2088" spans="1:84" s="43" customFormat="1" x14ac:dyDescent="0.25">
      <c r="A2088" s="152"/>
      <c r="B2088" s="152"/>
      <c r="C2088" s="152"/>
      <c r="D2088" s="152"/>
      <c r="E2088" s="152"/>
      <c r="F2088" s="62"/>
      <c r="G2088" s="62"/>
      <c r="I2088" s="152"/>
      <c r="K2088" s="152"/>
      <c r="L2088" s="152"/>
      <c r="M2088" s="152"/>
      <c r="N2088" s="152"/>
      <c r="O2088" s="63"/>
      <c r="P2088" s="152"/>
      <c r="Q2088" s="152"/>
      <c r="S2088" s="205"/>
      <c r="T2088" s="205"/>
      <c r="U2088" s="205"/>
      <c r="V2088" s="39"/>
      <c r="W2088" s="39"/>
      <c r="X2088" s="39"/>
      <c r="Y2088" s="39"/>
      <c r="AD2088" s="191"/>
      <c r="AE2088" s="191"/>
      <c r="AF2088" s="260"/>
      <c r="AG2088" s="191"/>
      <c r="AH2088" s="191"/>
      <c r="AI2088" s="260"/>
      <c r="AR2088" s="68"/>
      <c r="AS2088" s="68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5"/>
      <c r="BL2088" s="95"/>
      <c r="BM2088" s="95"/>
      <c r="BN2088" s="95"/>
      <c r="BO2088" s="95"/>
      <c r="BP2088" s="95"/>
      <c r="BQ2088" s="95"/>
      <c r="BR2088" s="95"/>
      <c r="BS2088" s="95"/>
      <c r="BT2088" s="95"/>
      <c r="BU2088" s="95"/>
      <c r="BV2088" s="95"/>
      <c r="BW2088" s="95"/>
      <c r="BX2088" s="95"/>
      <c r="BY2088" s="95"/>
      <c r="BZ2088" s="95"/>
      <c r="CD2088" s="95"/>
      <c r="CE2088" s="95"/>
      <c r="CF2088" s="95"/>
    </row>
    <row r="2089" spans="1:84" s="43" customFormat="1" x14ac:dyDescent="0.25">
      <c r="A2089" s="152"/>
      <c r="B2089" s="152"/>
      <c r="C2089" s="152"/>
      <c r="D2089" s="152"/>
      <c r="E2089" s="152"/>
      <c r="F2089" s="62"/>
      <c r="G2089" s="62"/>
      <c r="I2089" s="152"/>
      <c r="K2089" s="152"/>
      <c r="L2089" s="152"/>
      <c r="M2089" s="152"/>
      <c r="N2089" s="152"/>
      <c r="O2089" s="63"/>
      <c r="P2089" s="152"/>
      <c r="Q2089" s="152"/>
      <c r="S2089" s="205"/>
      <c r="T2089" s="205"/>
      <c r="U2089" s="205"/>
      <c r="V2089" s="39"/>
      <c r="W2089" s="39"/>
      <c r="X2089" s="39"/>
      <c r="Y2089" s="39"/>
      <c r="AD2089" s="191"/>
      <c r="AE2089" s="191"/>
      <c r="AF2089" s="260"/>
      <c r="AG2089" s="191"/>
      <c r="AH2089" s="191"/>
      <c r="AI2089" s="260"/>
      <c r="AR2089" s="68"/>
      <c r="AS2089" s="68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5"/>
      <c r="BL2089" s="95"/>
      <c r="BM2089" s="95"/>
      <c r="BN2089" s="95"/>
      <c r="BO2089" s="95"/>
      <c r="BP2089" s="95"/>
      <c r="BQ2089" s="95"/>
      <c r="BR2089" s="95"/>
      <c r="BS2089" s="95"/>
      <c r="BT2089" s="95"/>
      <c r="BU2089" s="95"/>
      <c r="BV2089" s="95"/>
      <c r="BW2089" s="95"/>
      <c r="BX2089" s="95"/>
      <c r="BY2089" s="95"/>
      <c r="BZ2089" s="95"/>
      <c r="CD2089" s="95"/>
      <c r="CE2089" s="95"/>
      <c r="CF2089" s="95"/>
    </row>
    <row r="2090" spans="1:84" s="43" customFormat="1" x14ac:dyDescent="0.25">
      <c r="A2090" s="152"/>
      <c r="B2090" s="152"/>
      <c r="C2090" s="152"/>
      <c r="D2090" s="152"/>
      <c r="E2090" s="152"/>
      <c r="F2090" s="62"/>
      <c r="G2090" s="62"/>
      <c r="I2090" s="152"/>
      <c r="K2090" s="152"/>
      <c r="L2090" s="152"/>
      <c r="M2090" s="152"/>
      <c r="N2090" s="152"/>
      <c r="O2090" s="63"/>
      <c r="P2090" s="152"/>
      <c r="Q2090" s="152"/>
      <c r="S2090" s="205"/>
      <c r="T2090" s="205"/>
      <c r="U2090" s="205"/>
      <c r="V2090" s="39"/>
      <c r="W2090" s="39"/>
      <c r="X2090" s="39"/>
      <c r="Y2090" s="39"/>
      <c r="AD2090" s="191"/>
      <c r="AE2090" s="191"/>
      <c r="AF2090" s="260"/>
      <c r="AG2090" s="191"/>
      <c r="AH2090" s="191"/>
      <c r="AI2090" s="260"/>
      <c r="AR2090" s="68"/>
      <c r="AS2090" s="68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5"/>
      <c r="BL2090" s="95"/>
      <c r="BM2090" s="95"/>
      <c r="BN2090" s="95"/>
      <c r="BO2090" s="95"/>
      <c r="BP2090" s="95"/>
      <c r="BQ2090" s="95"/>
      <c r="BR2090" s="95"/>
      <c r="BS2090" s="95"/>
      <c r="BT2090" s="95"/>
      <c r="BU2090" s="95"/>
      <c r="BV2090" s="95"/>
      <c r="BW2090" s="95"/>
      <c r="BX2090" s="95"/>
      <c r="BY2090" s="95"/>
      <c r="BZ2090" s="95"/>
      <c r="CD2090" s="95"/>
      <c r="CE2090" s="95"/>
      <c r="CF2090" s="95"/>
    </row>
    <row r="2091" spans="1:84" s="43" customFormat="1" x14ac:dyDescent="0.25">
      <c r="A2091" s="152"/>
      <c r="B2091" s="152"/>
      <c r="C2091" s="152"/>
      <c r="D2091" s="152"/>
      <c r="E2091" s="152"/>
      <c r="F2091" s="62"/>
      <c r="G2091" s="62"/>
      <c r="I2091" s="152"/>
      <c r="K2091" s="152"/>
      <c r="L2091" s="152"/>
      <c r="M2091" s="152"/>
      <c r="N2091" s="152"/>
      <c r="O2091" s="63"/>
      <c r="P2091" s="152"/>
      <c r="Q2091" s="152"/>
      <c r="S2091" s="205"/>
      <c r="T2091" s="205"/>
      <c r="U2091" s="205"/>
      <c r="V2091" s="39"/>
      <c r="W2091" s="39"/>
      <c r="X2091" s="39"/>
      <c r="Y2091" s="39"/>
      <c r="AD2091" s="191"/>
      <c r="AE2091" s="191"/>
      <c r="AF2091" s="260"/>
      <c r="AG2091" s="191"/>
      <c r="AH2091" s="191"/>
      <c r="AI2091" s="260"/>
      <c r="AR2091" s="68"/>
      <c r="AS2091" s="68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5"/>
      <c r="BL2091" s="95"/>
      <c r="BM2091" s="95"/>
      <c r="BN2091" s="95"/>
      <c r="BO2091" s="95"/>
      <c r="BP2091" s="95"/>
      <c r="BQ2091" s="95"/>
      <c r="BR2091" s="95"/>
      <c r="BS2091" s="95"/>
      <c r="BT2091" s="95"/>
      <c r="BU2091" s="95"/>
      <c r="BV2091" s="95"/>
      <c r="BW2091" s="95"/>
      <c r="BX2091" s="95"/>
      <c r="BY2091" s="95"/>
      <c r="BZ2091" s="95"/>
      <c r="CD2091" s="95"/>
      <c r="CE2091" s="95"/>
      <c r="CF2091" s="95"/>
    </row>
    <row r="2092" spans="1:84" s="43" customFormat="1" x14ac:dyDescent="0.25">
      <c r="A2092" s="152"/>
      <c r="B2092" s="152"/>
      <c r="C2092" s="152"/>
      <c r="D2092" s="152"/>
      <c r="E2092" s="152"/>
      <c r="F2092" s="62"/>
      <c r="G2092" s="62"/>
      <c r="I2092" s="152"/>
      <c r="K2092" s="152"/>
      <c r="L2092" s="152"/>
      <c r="M2092" s="152"/>
      <c r="N2092" s="152"/>
      <c r="O2092" s="63"/>
      <c r="P2092" s="152"/>
      <c r="Q2092" s="152"/>
      <c r="S2092" s="205"/>
      <c r="T2092" s="205"/>
      <c r="U2092" s="205"/>
      <c r="V2092" s="39"/>
      <c r="W2092" s="39"/>
      <c r="X2092" s="39"/>
      <c r="Y2092" s="39"/>
      <c r="AD2092" s="191"/>
      <c r="AE2092" s="191"/>
      <c r="AF2092" s="260"/>
      <c r="AG2092" s="191"/>
      <c r="AH2092" s="191"/>
      <c r="AI2092" s="260"/>
      <c r="AR2092" s="68"/>
      <c r="AS2092" s="68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5"/>
      <c r="BL2092" s="95"/>
      <c r="BM2092" s="95"/>
      <c r="BN2092" s="95"/>
      <c r="BO2092" s="95"/>
      <c r="BP2092" s="95"/>
      <c r="BQ2092" s="95"/>
      <c r="BR2092" s="95"/>
      <c r="BS2092" s="95"/>
      <c r="BT2092" s="95"/>
      <c r="BU2092" s="95"/>
      <c r="BV2092" s="95"/>
      <c r="BW2092" s="95"/>
      <c r="BX2092" s="95"/>
      <c r="BY2092" s="95"/>
      <c r="BZ2092" s="95"/>
      <c r="CD2092" s="95"/>
      <c r="CE2092" s="95"/>
      <c r="CF2092" s="95"/>
    </row>
    <row r="2093" spans="1:84" s="43" customFormat="1" x14ac:dyDescent="0.25">
      <c r="A2093" s="152"/>
      <c r="B2093" s="152"/>
      <c r="C2093" s="152"/>
      <c r="D2093" s="152"/>
      <c r="E2093" s="152"/>
      <c r="F2093" s="62"/>
      <c r="G2093" s="62"/>
      <c r="I2093" s="152"/>
      <c r="K2093" s="152"/>
      <c r="L2093" s="152"/>
      <c r="M2093" s="152"/>
      <c r="N2093" s="152"/>
      <c r="O2093" s="63"/>
      <c r="P2093" s="152"/>
      <c r="Q2093" s="152"/>
      <c r="S2093" s="205"/>
      <c r="T2093" s="205"/>
      <c r="U2093" s="205"/>
      <c r="V2093" s="39"/>
      <c r="W2093" s="39"/>
      <c r="X2093" s="39"/>
      <c r="Y2093" s="39"/>
      <c r="AD2093" s="191"/>
      <c r="AE2093" s="191"/>
      <c r="AF2093" s="260"/>
      <c r="AG2093" s="191"/>
      <c r="AH2093" s="191"/>
      <c r="AI2093" s="260"/>
      <c r="AR2093" s="68"/>
      <c r="AS2093" s="68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5"/>
      <c r="BL2093" s="95"/>
      <c r="BM2093" s="95"/>
      <c r="BN2093" s="95"/>
      <c r="BO2093" s="95"/>
      <c r="BP2093" s="95"/>
      <c r="BQ2093" s="95"/>
      <c r="BR2093" s="95"/>
      <c r="BS2093" s="95"/>
      <c r="BT2093" s="95"/>
      <c r="BU2093" s="95"/>
      <c r="BV2093" s="95"/>
      <c r="BW2093" s="95"/>
      <c r="BX2093" s="95"/>
      <c r="BY2093" s="95"/>
      <c r="BZ2093" s="95"/>
      <c r="CD2093" s="95"/>
      <c r="CE2093" s="95"/>
      <c r="CF2093" s="95"/>
    </row>
    <row r="2094" spans="1:84" s="43" customFormat="1" x14ac:dyDescent="0.25">
      <c r="A2094" s="152"/>
      <c r="B2094" s="152"/>
      <c r="C2094" s="152"/>
      <c r="D2094" s="152"/>
      <c r="E2094" s="152"/>
      <c r="F2094" s="62"/>
      <c r="G2094" s="62"/>
      <c r="I2094" s="152"/>
      <c r="K2094" s="152"/>
      <c r="L2094" s="152"/>
      <c r="M2094" s="152"/>
      <c r="N2094" s="152"/>
      <c r="O2094" s="63"/>
      <c r="P2094" s="152"/>
      <c r="Q2094" s="152"/>
      <c r="S2094" s="205"/>
      <c r="T2094" s="205"/>
      <c r="U2094" s="205"/>
      <c r="V2094" s="39"/>
      <c r="W2094" s="39"/>
      <c r="X2094" s="39"/>
      <c r="Y2094" s="39"/>
      <c r="AD2094" s="191"/>
      <c r="AE2094" s="191"/>
      <c r="AF2094" s="260"/>
      <c r="AG2094" s="191"/>
      <c r="AH2094" s="191"/>
      <c r="AI2094" s="260"/>
      <c r="AR2094" s="68"/>
      <c r="AS2094" s="68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5"/>
      <c r="BL2094" s="95"/>
      <c r="BM2094" s="95"/>
      <c r="BN2094" s="95"/>
      <c r="BO2094" s="95"/>
      <c r="BP2094" s="95"/>
      <c r="BQ2094" s="95"/>
      <c r="BR2094" s="95"/>
      <c r="BS2094" s="95"/>
      <c r="BT2094" s="95"/>
      <c r="BU2094" s="95"/>
      <c r="BV2094" s="95"/>
      <c r="BW2094" s="95"/>
      <c r="BX2094" s="95"/>
      <c r="BY2094" s="95"/>
      <c r="BZ2094" s="95"/>
      <c r="CD2094" s="95"/>
      <c r="CE2094" s="95"/>
      <c r="CF2094" s="95"/>
    </row>
    <row r="2095" spans="1:84" s="43" customFormat="1" x14ac:dyDescent="0.25">
      <c r="A2095" s="152"/>
      <c r="B2095" s="152"/>
      <c r="C2095" s="152"/>
      <c r="D2095" s="152"/>
      <c r="E2095" s="152"/>
      <c r="F2095" s="62"/>
      <c r="G2095" s="62"/>
      <c r="I2095" s="152"/>
      <c r="K2095" s="152"/>
      <c r="L2095" s="152"/>
      <c r="M2095" s="152"/>
      <c r="N2095" s="152"/>
      <c r="O2095" s="63"/>
      <c r="P2095" s="152"/>
      <c r="Q2095" s="152"/>
      <c r="S2095" s="205"/>
      <c r="T2095" s="205"/>
      <c r="U2095" s="205"/>
      <c r="V2095" s="39"/>
      <c r="W2095" s="39"/>
      <c r="X2095" s="39"/>
      <c r="Y2095" s="39"/>
      <c r="AD2095" s="191"/>
      <c r="AE2095" s="191"/>
      <c r="AF2095" s="260"/>
      <c r="AG2095" s="191"/>
      <c r="AH2095" s="191"/>
      <c r="AI2095" s="260"/>
      <c r="AR2095" s="68"/>
      <c r="AS2095" s="68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5"/>
      <c r="BL2095" s="95"/>
      <c r="BM2095" s="95"/>
      <c r="BN2095" s="95"/>
      <c r="BO2095" s="95"/>
      <c r="BP2095" s="95"/>
      <c r="BQ2095" s="95"/>
      <c r="BR2095" s="95"/>
      <c r="BS2095" s="95"/>
      <c r="BT2095" s="95"/>
      <c r="BU2095" s="95"/>
      <c r="BV2095" s="95"/>
      <c r="BW2095" s="95"/>
      <c r="BX2095" s="95"/>
      <c r="BY2095" s="95"/>
      <c r="BZ2095" s="95"/>
      <c r="CD2095" s="95"/>
      <c r="CE2095" s="95"/>
      <c r="CF2095" s="95"/>
    </row>
    <row r="2096" spans="1:84" s="43" customFormat="1" x14ac:dyDescent="0.25">
      <c r="A2096" s="152"/>
      <c r="B2096" s="152"/>
      <c r="C2096" s="152"/>
      <c r="D2096" s="152"/>
      <c r="E2096" s="152"/>
      <c r="F2096" s="62"/>
      <c r="G2096" s="62"/>
      <c r="I2096" s="152"/>
      <c r="K2096" s="152"/>
      <c r="L2096" s="152"/>
      <c r="M2096" s="152"/>
      <c r="N2096" s="152"/>
      <c r="O2096" s="63"/>
      <c r="P2096" s="152"/>
      <c r="Q2096" s="152"/>
      <c r="S2096" s="205"/>
      <c r="T2096" s="205"/>
      <c r="U2096" s="205"/>
      <c r="V2096" s="39"/>
      <c r="W2096" s="39"/>
      <c r="X2096" s="39"/>
      <c r="Y2096" s="39"/>
      <c r="AD2096" s="191"/>
      <c r="AE2096" s="191"/>
      <c r="AF2096" s="260"/>
      <c r="AG2096" s="191"/>
      <c r="AH2096" s="191"/>
      <c r="AI2096" s="260"/>
      <c r="AR2096" s="68"/>
      <c r="AS2096" s="68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5"/>
      <c r="BL2096" s="95"/>
      <c r="BM2096" s="95"/>
      <c r="BN2096" s="95"/>
      <c r="BO2096" s="95"/>
      <c r="BP2096" s="95"/>
      <c r="BQ2096" s="95"/>
      <c r="BR2096" s="95"/>
      <c r="BS2096" s="95"/>
      <c r="BT2096" s="95"/>
      <c r="BU2096" s="95"/>
      <c r="BV2096" s="95"/>
      <c r="BW2096" s="95"/>
      <c r="BX2096" s="95"/>
      <c r="BY2096" s="95"/>
      <c r="BZ2096" s="95"/>
      <c r="CD2096" s="95"/>
      <c r="CE2096" s="95"/>
      <c r="CF2096" s="95"/>
    </row>
    <row r="2097" spans="1:84" s="43" customFormat="1" x14ac:dyDescent="0.25">
      <c r="A2097" s="152"/>
      <c r="B2097" s="152"/>
      <c r="C2097" s="152"/>
      <c r="D2097" s="152"/>
      <c r="E2097" s="152"/>
      <c r="F2097" s="62"/>
      <c r="G2097" s="62"/>
      <c r="I2097" s="152"/>
      <c r="K2097" s="152"/>
      <c r="L2097" s="152"/>
      <c r="M2097" s="152"/>
      <c r="N2097" s="152"/>
      <c r="O2097" s="63"/>
      <c r="P2097" s="152"/>
      <c r="Q2097" s="152"/>
      <c r="S2097" s="205"/>
      <c r="T2097" s="205"/>
      <c r="U2097" s="205"/>
      <c r="V2097" s="39"/>
      <c r="W2097" s="39"/>
      <c r="X2097" s="39"/>
      <c r="Y2097" s="39"/>
      <c r="AD2097" s="191"/>
      <c r="AE2097" s="191"/>
      <c r="AF2097" s="260"/>
      <c r="AG2097" s="191"/>
      <c r="AH2097" s="191"/>
      <c r="AI2097" s="260"/>
      <c r="AR2097" s="68"/>
      <c r="AS2097" s="68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5"/>
      <c r="BL2097" s="95"/>
      <c r="BM2097" s="95"/>
      <c r="BN2097" s="95"/>
      <c r="BO2097" s="95"/>
      <c r="BP2097" s="95"/>
      <c r="BQ2097" s="95"/>
      <c r="BR2097" s="95"/>
      <c r="BS2097" s="95"/>
      <c r="BT2097" s="95"/>
      <c r="BU2097" s="95"/>
      <c r="BV2097" s="95"/>
      <c r="BW2097" s="95"/>
      <c r="BX2097" s="95"/>
      <c r="BY2097" s="95"/>
      <c r="BZ2097" s="95"/>
      <c r="CD2097" s="95"/>
      <c r="CE2097" s="95"/>
      <c r="CF2097" s="95"/>
    </row>
    <row r="2098" spans="1:84" s="43" customFormat="1" x14ac:dyDescent="0.25">
      <c r="A2098" s="152"/>
      <c r="B2098" s="152"/>
      <c r="C2098" s="152"/>
      <c r="D2098" s="152"/>
      <c r="E2098" s="152"/>
      <c r="F2098" s="62"/>
      <c r="G2098" s="62"/>
      <c r="I2098" s="152"/>
      <c r="K2098" s="152"/>
      <c r="L2098" s="152"/>
      <c r="M2098" s="152"/>
      <c r="N2098" s="152"/>
      <c r="O2098" s="63"/>
      <c r="P2098" s="152"/>
      <c r="Q2098" s="152"/>
      <c r="S2098" s="205"/>
      <c r="T2098" s="205"/>
      <c r="U2098" s="205"/>
      <c r="V2098" s="39"/>
      <c r="W2098" s="39"/>
      <c r="X2098" s="39"/>
      <c r="Y2098" s="39"/>
      <c r="AD2098" s="191"/>
      <c r="AE2098" s="191"/>
      <c r="AF2098" s="260"/>
      <c r="AG2098" s="191"/>
      <c r="AH2098" s="191"/>
      <c r="AI2098" s="260"/>
      <c r="AR2098" s="68"/>
      <c r="AS2098" s="68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5"/>
      <c r="BL2098" s="95"/>
      <c r="BM2098" s="95"/>
      <c r="BN2098" s="95"/>
      <c r="BO2098" s="95"/>
      <c r="BP2098" s="95"/>
      <c r="BQ2098" s="95"/>
      <c r="BR2098" s="95"/>
      <c r="BS2098" s="95"/>
      <c r="BT2098" s="95"/>
      <c r="BU2098" s="95"/>
      <c r="BV2098" s="95"/>
      <c r="BW2098" s="95"/>
      <c r="BX2098" s="95"/>
      <c r="BY2098" s="95"/>
      <c r="BZ2098" s="95"/>
      <c r="CD2098" s="95"/>
      <c r="CE2098" s="95"/>
      <c r="CF2098" s="95"/>
    </row>
    <row r="2099" spans="1:84" s="43" customFormat="1" x14ac:dyDescent="0.25">
      <c r="A2099" s="152"/>
      <c r="B2099" s="152"/>
      <c r="C2099" s="152"/>
      <c r="D2099" s="152"/>
      <c r="E2099" s="152"/>
      <c r="F2099" s="62"/>
      <c r="G2099" s="62"/>
      <c r="I2099" s="152"/>
      <c r="K2099" s="152"/>
      <c r="L2099" s="152"/>
      <c r="M2099" s="152"/>
      <c r="N2099" s="152"/>
      <c r="O2099" s="63"/>
      <c r="P2099" s="152"/>
      <c r="Q2099" s="152"/>
      <c r="S2099" s="205"/>
      <c r="T2099" s="205"/>
      <c r="U2099" s="205"/>
      <c r="V2099" s="39"/>
      <c r="W2099" s="39"/>
      <c r="X2099" s="39"/>
      <c r="Y2099" s="39"/>
      <c r="AD2099" s="191"/>
      <c r="AE2099" s="191"/>
      <c r="AF2099" s="260"/>
      <c r="AG2099" s="191"/>
      <c r="AH2099" s="191"/>
      <c r="AI2099" s="260"/>
      <c r="AR2099" s="68"/>
      <c r="AS2099" s="68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5"/>
      <c r="BL2099" s="95"/>
      <c r="BM2099" s="95"/>
      <c r="BN2099" s="95"/>
      <c r="BO2099" s="95"/>
      <c r="BP2099" s="95"/>
      <c r="BQ2099" s="95"/>
      <c r="BR2099" s="95"/>
      <c r="BS2099" s="95"/>
      <c r="BT2099" s="95"/>
      <c r="BU2099" s="95"/>
      <c r="BV2099" s="95"/>
      <c r="BW2099" s="95"/>
      <c r="BX2099" s="95"/>
      <c r="BY2099" s="95"/>
      <c r="BZ2099" s="95"/>
      <c r="CD2099" s="95"/>
      <c r="CE2099" s="95"/>
      <c r="CF2099" s="95"/>
    </row>
    <row r="2100" spans="1:84" s="43" customFormat="1" x14ac:dyDescent="0.25">
      <c r="A2100" s="152"/>
      <c r="B2100" s="152"/>
      <c r="C2100" s="152"/>
      <c r="D2100" s="152"/>
      <c r="E2100" s="152"/>
      <c r="F2100" s="62"/>
      <c r="G2100" s="62"/>
      <c r="I2100" s="152"/>
      <c r="K2100" s="152"/>
      <c r="L2100" s="152"/>
      <c r="M2100" s="152"/>
      <c r="N2100" s="152"/>
      <c r="O2100" s="63"/>
      <c r="P2100" s="152"/>
      <c r="Q2100" s="152"/>
      <c r="S2100" s="205"/>
      <c r="T2100" s="205"/>
      <c r="U2100" s="205"/>
      <c r="V2100" s="39"/>
      <c r="W2100" s="39"/>
      <c r="X2100" s="39"/>
      <c r="Y2100" s="39"/>
      <c r="AD2100" s="191"/>
      <c r="AE2100" s="191"/>
      <c r="AF2100" s="260"/>
      <c r="AG2100" s="191"/>
      <c r="AH2100" s="191"/>
      <c r="AI2100" s="260"/>
      <c r="AR2100" s="68"/>
      <c r="AS2100" s="68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5"/>
      <c r="BL2100" s="95"/>
      <c r="BM2100" s="95"/>
      <c r="BN2100" s="95"/>
      <c r="BO2100" s="95"/>
      <c r="BP2100" s="95"/>
      <c r="BQ2100" s="95"/>
      <c r="BR2100" s="95"/>
      <c r="BS2100" s="95"/>
      <c r="BT2100" s="95"/>
      <c r="BU2100" s="95"/>
      <c r="BV2100" s="95"/>
      <c r="BW2100" s="95"/>
      <c r="BX2100" s="95"/>
      <c r="BY2100" s="95"/>
      <c r="BZ2100" s="95"/>
      <c r="CD2100" s="95"/>
      <c r="CE2100" s="95"/>
      <c r="CF2100" s="95"/>
    </row>
    <row r="2101" spans="1:84" s="43" customFormat="1" x14ac:dyDescent="0.25">
      <c r="A2101" s="152"/>
      <c r="B2101" s="152"/>
      <c r="C2101" s="152"/>
      <c r="D2101" s="152"/>
      <c r="E2101" s="152"/>
      <c r="F2101" s="62"/>
      <c r="G2101" s="62"/>
      <c r="I2101" s="152"/>
      <c r="K2101" s="152"/>
      <c r="L2101" s="152"/>
      <c r="M2101" s="152"/>
      <c r="N2101" s="152"/>
      <c r="O2101" s="63"/>
      <c r="P2101" s="152"/>
      <c r="Q2101" s="152"/>
      <c r="S2101" s="205"/>
      <c r="T2101" s="205"/>
      <c r="U2101" s="205"/>
      <c r="V2101" s="39"/>
      <c r="W2101" s="39"/>
      <c r="X2101" s="39"/>
      <c r="Y2101" s="39"/>
      <c r="AD2101" s="191"/>
      <c r="AE2101" s="191"/>
      <c r="AF2101" s="260"/>
      <c r="AG2101" s="191"/>
      <c r="AH2101" s="191"/>
      <c r="AI2101" s="260"/>
      <c r="AR2101" s="68"/>
      <c r="AS2101" s="68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5"/>
      <c r="BL2101" s="95"/>
      <c r="BM2101" s="95"/>
      <c r="BN2101" s="95"/>
      <c r="BO2101" s="95"/>
      <c r="BP2101" s="95"/>
      <c r="BQ2101" s="95"/>
      <c r="BR2101" s="95"/>
      <c r="BS2101" s="95"/>
      <c r="BT2101" s="95"/>
      <c r="BU2101" s="95"/>
      <c r="BV2101" s="95"/>
      <c r="BW2101" s="95"/>
      <c r="BX2101" s="95"/>
      <c r="BY2101" s="95"/>
      <c r="BZ2101" s="95"/>
      <c r="CD2101" s="95"/>
      <c r="CE2101" s="95"/>
      <c r="CF2101" s="95"/>
    </row>
    <row r="2102" spans="1:84" s="43" customFormat="1" x14ac:dyDescent="0.25">
      <c r="A2102" s="152"/>
      <c r="B2102" s="152"/>
      <c r="C2102" s="152"/>
      <c r="D2102" s="152"/>
      <c r="E2102" s="152"/>
      <c r="F2102" s="62"/>
      <c r="G2102" s="62"/>
      <c r="I2102" s="152"/>
      <c r="K2102" s="152"/>
      <c r="L2102" s="152"/>
      <c r="M2102" s="152"/>
      <c r="N2102" s="152"/>
      <c r="O2102" s="63"/>
      <c r="P2102" s="152"/>
      <c r="Q2102" s="152"/>
      <c r="S2102" s="205"/>
      <c r="T2102" s="205"/>
      <c r="U2102" s="205"/>
      <c r="V2102" s="39"/>
      <c r="W2102" s="39"/>
      <c r="X2102" s="39"/>
      <c r="Y2102" s="39"/>
      <c r="AD2102" s="191"/>
      <c r="AE2102" s="191"/>
      <c r="AF2102" s="260"/>
      <c r="AG2102" s="191"/>
      <c r="AH2102" s="191"/>
      <c r="AI2102" s="260"/>
      <c r="AR2102" s="68"/>
      <c r="AS2102" s="68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5"/>
      <c r="BL2102" s="95"/>
      <c r="BM2102" s="95"/>
      <c r="BN2102" s="95"/>
      <c r="BO2102" s="95"/>
      <c r="BP2102" s="95"/>
      <c r="BQ2102" s="95"/>
      <c r="BR2102" s="95"/>
      <c r="BS2102" s="95"/>
      <c r="BT2102" s="95"/>
      <c r="BU2102" s="95"/>
      <c r="BV2102" s="95"/>
      <c r="BW2102" s="95"/>
      <c r="BX2102" s="95"/>
      <c r="BY2102" s="95"/>
      <c r="BZ2102" s="95"/>
      <c r="CD2102" s="95"/>
      <c r="CE2102" s="95"/>
      <c r="CF2102" s="95"/>
    </row>
    <row r="2103" spans="1:84" s="43" customFormat="1" x14ac:dyDescent="0.25">
      <c r="A2103" s="152"/>
      <c r="B2103" s="152"/>
      <c r="C2103" s="152"/>
      <c r="D2103" s="152"/>
      <c r="E2103" s="152"/>
      <c r="F2103" s="62"/>
      <c r="G2103" s="62"/>
      <c r="I2103" s="152"/>
      <c r="K2103" s="152"/>
      <c r="L2103" s="152"/>
      <c r="M2103" s="152"/>
      <c r="N2103" s="152"/>
      <c r="O2103" s="63"/>
      <c r="P2103" s="152"/>
      <c r="Q2103" s="152"/>
      <c r="S2103" s="205"/>
      <c r="T2103" s="205"/>
      <c r="U2103" s="205"/>
      <c r="V2103" s="39"/>
      <c r="W2103" s="39"/>
      <c r="X2103" s="39"/>
      <c r="Y2103" s="39"/>
      <c r="AD2103" s="191"/>
      <c r="AE2103" s="191"/>
      <c r="AF2103" s="260"/>
      <c r="AG2103" s="191"/>
      <c r="AH2103" s="191"/>
      <c r="AI2103" s="260"/>
      <c r="AR2103" s="68"/>
      <c r="AS2103" s="68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5"/>
      <c r="BL2103" s="95"/>
      <c r="BM2103" s="95"/>
      <c r="BN2103" s="95"/>
      <c r="BO2103" s="95"/>
      <c r="BP2103" s="95"/>
      <c r="BQ2103" s="95"/>
      <c r="BR2103" s="95"/>
      <c r="BS2103" s="95"/>
      <c r="BT2103" s="95"/>
      <c r="BU2103" s="95"/>
      <c r="BV2103" s="95"/>
      <c r="BW2103" s="95"/>
      <c r="BX2103" s="95"/>
      <c r="BY2103" s="95"/>
      <c r="BZ2103" s="95"/>
      <c r="CD2103" s="95"/>
      <c r="CE2103" s="95"/>
      <c r="CF2103" s="95"/>
    </row>
    <row r="2104" spans="1:84" s="43" customFormat="1" x14ac:dyDescent="0.25">
      <c r="A2104" s="152"/>
      <c r="B2104" s="152"/>
      <c r="C2104" s="152"/>
      <c r="D2104" s="152"/>
      <c r="E2104" s="152"/>
      <c r="F2104" s="62"/>
      <c r="G2104" s="62"/>
      <c r="I2104" s="152"/>
      <c r="K2104" s="152"/>
      <c r="L2104" s="152"/>
      <c r="M2104" s="152"/>
      <c r="N2104" s="152"/>
      <c r="O2104" s="63"/>
      <c r="P2104" s="152"/>
      <c r="Q2104" s="152"/>
      <c r="S2104" s="205"/>
      <c r="T2104" s="205"/>
      <c r="U2104" s="205"/>
      <c r="V2104" s="39"/>
      <c r="W2104" s="39"/>
      <c r="X2104" s="39"/>
      <c r="Y2104" s="39"/>
      <c r="AD2104" s="191"/>
      <c r="AE2104" s="191"/>
      <c r="AF2104" s="260"/>
      <c r="AG2104" s="191"/>
      <c r="AH2104" s="191"/>
      <c r="AI2104" s="260"/>
      <c r="AR2104" s="68"/>
      <c r="AS2104" s="68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5"/>
      <c r="BL2104" s="95"/>
      <c r="BM2104" s="95"/>
      <c r="BN2104" s="95"/>
      <c r="BO2104" s="95"/>
      <c r="BP2104" s="95"/>
      <c r="BQ2104" s="95"/>
      <c r="BR2104" s="95"/>
      <c r="BS2104" s="95"/>
      <c r="BT2104" s="95"/>
      <c r="BU2104" s="95"/>
      <c r="BV2104" s="95"/>
      <c r="BW2104" s="95"/>
      <c r="BX2104" s="95"/>
      <c r="BY2104" s="95"/>
      <c r="BZ2104" s="95"/>
      <c r="CD2104" s="95"/>
      <c r="CE2104" s="95"/>
      <c r="CF2104" s="95"/>
    </row>
    <row r="2105" spans="1:84" s="43" customFormat="1" x14ac:dyDescent="0.25">
      <c r="A2105" s="152"/>
      <c r="B2105" s="152"/>
      <c r="C2105" s="152"/>
      <c r="D2105" s="152"/>
      <c r="E2105" s="152"/>
      <c r="F2105" s="62"/>
      <c r="G2105" s="62"/>
      <c r="I2105" s="152"/>
      <c r="K2105" s="152"/>
      <c r="L2105" s="152"/>
      <c r="M2105" s="152"/>
      <c r="N2105" s="152"/>
      <c r="O2105" s="63"/>
      <c r="P2105" s="152"/>
      <c r="Q2105" s="152"/>
      <c r="S2105" s="205"/>
      <c r="T2105" s="205"/>
      <c r="U2105" s="205"/>
      <c r="V2105" s="39"/>
      <c r="W2105" s="39"/>
      <c r="X2105" s="39"/>
      <c r="Y2105" s="39"/>
      <c r="AD2105" s="191"/>
      <c r="AE2105" s="191"/>
      <c r="AF2105" s="260"/>
      <c r="AG2105" s="191"/>
      <c r="AH2105" s="191"/>
      <c r="AI2105" s="260"/>
      <c r="AR2105" s="68"/>
      <c r="AS2105" s="68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5"/>
      <c r="BL2105" s="95"/>
      <c r="BM2105" s="95"/>
      <c r="BN2105" s="95"/>
      <c r="BO2105" s="95"/>
      <c r="BP2105" s="95"/>
      <c r="BQ2105" s="95"/>
      <c r="BR2105" s="95"/>
      <c r="BS2105" s="95"/>
      <c r="BT2105" s="95"/>
      <c r="BU2105" s="95"/>
      <c r="BV2105" s="95"/>
      <c r="BW2105" s="95"/>
      <c r="BX2105" s="95"/>
      <c r="BY2105" s="95"/>
      <c r="BZ2105" s="95"/>
      <c r="CD2105" s="95"/>
      <c r="CE2105" s="95"/>
      <c r="CF2105" s="95"/>
    </row>
    <row r="2106" spans="1:84" s="43" customFormat="1" x14ac:dyDescent="0.25">
      <c r="A2106" s="152"/>
      <c r="B2106" s="152"/>
      <c r="C2106" s="152"/>
      <c r="D2106" s="152"/>
      <c r="E2106" s="152"/>
      <c r="F2106" s="62"/>
      <c r="G2106" s="62"/>
      <c r="I2106" s="152"/>
      <c r="K2106" s="152"/>
      <c r="L2106" s="152"/>
      <c r="M2106" s="152"/>
      <c r="N2106" s="152"/>
      <c r="O2106" s="63"/>
      <c r="P2106" s="152"/>
      <c r="Q2106" s="152"/>
      <c r="S2106" s="205"/>
      <c r="T2106" s="205"/>
      <c r="U2106" s="205"/>
      <c r="V2106" s="39"/>
      <c r="W2106" s="39"/>
      <c r="X2106" s="39"/>
      <c r="Y2106" s="39"/>
      <c r="AD2106" s="191"/>
      <c r="AE2106" s="191"/>
      <c r="AF2106" s="260"/>
      <c r="AG2106" s="191"/>
      <c r="AH2106" s="191"/>
      <c r="AI2106" s="260"/>
      <c r="AR2106" s="68"/>
      <c r="AS2106" s="68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5"/>
      <c r="BL2106" s="95"/>
      <c r="BM2106" s="95"/>
      <c r="BN2106" s="95"/>
      <c r="BO2106" s="95"/>
      <c r="BP2106" s="95"/>
      <c r="BQ2106" s="95"/>
      <c r="BR2106" s="95"/>
      <c r="BS2106" s="95"/>
      <c r="BT2106" s="95"/>
      <c r="BU2106" s="95"/>
      <c r="BV2106" s="95"/>
      <c r="BW2106" s="95"/>
      <c r="BX2106" s="95"/>
      <c r="BY2106" s="95"/>
      <c r="BZ2106" s="95"/>
      <c r="CD2106" s="95"/>
      <c r="CE2106" s="95"/>
      <c r="CF2106" s="95"/>
    </row>
    <row r="2107" spans="1:84" s="43" customFormat="1" x14ac:dyDescent="0.25">
      <c r="A2107" s="152"/>
      <c r="B2107" s="152"/>
      <c r="C2107" s="152"/>
      <c r="D2107" s="152"/>
      <c r="E2107" s="152"/>
      <c r="F2107" s="62"/>
      <c r="G2107" s="62"/>
      <c r="I2107" s="152"/>
      <c r="K2107" s="152"/>
      <c r="L2107" s="152"/>
      <c r="M2107" s="152"/>
      <c r="N2107" s="152"/>
      <c r="O2107" s="63"/>
      <c r="P2107" s="152"/>
      <c r="Q2107" s="152"/>
      <c r="S2107" s="205"/>
      <c r="T2107" s="205"/>
      <c r="U2107" s="205"/>
      <c r="V2107" s="39"/>
      <c r="W2107" s="39"/>
      <c r="X2107" s="39"/>
      <c r="Y2107" s="39"/>
      <c r="AD2107" s="191"/>
      <c r="AE2107" s="191"/>
      <c r="AF2107" s="260"/>
      <c r="AG2107" s="191"/>
      <c r="AH2107" s="191"/>
      <c r="AI2107" s="260"/>
      <c r="AR2107" s="68"/>
      <c r="AS2107" s="68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5"/>
      <c r="BL2107" s="95"/>
      <c r="BM2107" s="95"/>
      <c r="BN2107" s="95"/>
      <c r="BO2107" s="95"/>
      <c r="BP2107" s="95"/>
      <c r="BQ2107" s="95"/>
      <c r="BR2107" s="95"/>
      <c r="BS2107" s="95"/>
      <c r="BT2107" s="95"/>
      <c r="BU2107" s="95"/>
      <c r="BV2107" s="95"/>
      <c r="BW2107" s="95"/>
      <c r="BX2107" s="95"/>
      <c r="BY2107" s="95"/>
      <c r="BZ2107" s="95"/>
      <c r="CD2107" s="95"/>
      <c r="CE2107" s="95"/>
      <c r="CF2107" s="95"/>
    </row>
    <row r="2108" spans="1:84" s="43" customFormat="1" x14ac:dyDescent="0.25">
      <c r="A2108" s="152"/>
      <c r="B2108" s="152"/>
      <c r="C2108" s="152"/>
      <c r="D2108" s="152"/>
      <c r="E2108" s="152"/>
      <c r="F2108" s="62"/>
      <c r="G2108" s="62"/>
      <c r="I2108" s="152"/>
      <c r="K2108" s="152"/>
      <c r="L2108" s="152"/>
      <c r="M2108" s="152"/>
      <c r="N2108" s="152"/>
      <c r="O2108" s="63"/>
      <c r="P2108" s="152"/>
      <c r="Q2108" s="152"/>
      <c r="S2108" s="205"/>
      <c r="T2108" s="205"/>
      <c r="U2108" s="205"/>
      <c r="V2108" s="39"/>
      <c r="W2108" s="39"/>
      <c r="X2108" s="39"/>
      <c r="Y2108" s="39"/>
      <c r="AD2108" s="191"/>
      <c r="AE2108" s="191"/>
      <c r="AF2108" s="260"/>
      <c r="AG2108" s="191"/>
      <c r="AH2108" s="191"/>
      <c r="AI2108" s="260"/>
      <c r="AR2108" s="68"/>
      <c r="AS2108" s="68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5"/>
      <c r="BL2108" s="95"/>
      <c r="BM2108" s="95"/>
      <c r="BN2108" s="95"/>
      <c r="BO2108" s="95"/>
      <c r="BP2108" s="95"/>
      <c r="BQ2108" s="95"/>
      <c r="BR2108" s="95"/>
      <c r="BS2108" s="95"/>
      <c r="BT2108" s="95"/>
      <c r="BU2108" s="95"/>
      <c r="BV2108" s="95"/>
      <c r="BW2108" s="95"/>
      <c r="BX2108" s="95"/>
      <c r="BY2108" s="95"/>
      <c r="BZ2108" s="95"/>
      <c r="CD2108" s="95"/>
      <c r="CE2108" s="95"/>
      <c r="CF2108" s="95"/>
    </row>
    <row r="2109" spans="1:84" s="43" customFormat="1" x14ac:dyDescent="0.25">
      <c r="A2109" s="152"/>
      <c r="B2109" s="152"/>
      <c r="C2109" s="152"/>
      <c r="D2109" s="152"/>
      <c r="E2109" s="152"/>
      <c r="F2109" s="62"/>
      <c r="G2109" s="62"/>
      <c r="I2109" s="152"/>
      <c r="K2109" s="152"/>
      <c r="L2109" s="152"/>
      <c r="M2109" s="152"/>
      <c r="N2109" s="152"/>
      <c r="O2109" s="63"/>
      <c r="P2109" s="152"/>
      <c r="Q2109" s="152"/>
      <c r="S2109" s="205"/>
      <c r="T2109" s="205"/>
      <c r="U2109" s="205"/>
      <c r="V2109" s="39"/>
      <c r="W2109" s="39"/>
      <c r="X2109" s="39"/>
      <c r="Y2109" s="39"/>
      <c r="AD2109" s="191"/>
      <c r="AE2109" s="191"/>
      <c r="AF2109" s="260"/>
      <c r="AG2109" s="191"/>
      <c r="AH2109" s="191"/>
      <c r="AI2109" s="260"/>
      <c r="AR2109" s="68"/>
      <c r="AS2109" s="68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5"/>
      <c r="BL2109" s="95"/>
      <c r="BM2109" s="95"/>
      <c r="BN2109" s="95"/>
      <c r="BO2109" s="95"/>
      <c r="BP2109" s="95"/>
      <c r="BQ2109" s="95"/>
      <c r="BR2109" s="95"/>
      <c r="BS2109" s="95"/>
      <c r="BT2109" s="95"/>
      <c r="BU2109" s="95"/>
      <c r="BV2109" s="95"/>
      <c r="BW2109" s="95"/>
      <c r="BX2109" s="95"/>
      <c r="BY2109" s="95"/>
      <c r="BZ2109" s="95"/>
      <c r="CD2109" s="95"/>
      <c r="CE2109" s="95"/>
      <c r="CF2109" s="95"/>
    </row>
    <row r="2110" spans="1:84" s="43" customFormat="1" x14ac:dyDescent="0.25">
      <c r="A2110" s="152"/>
      <c r="B2110" s="152"/>
      <c r="C2110" s="152"/>
      <c r="D2110" s="152"/>
      <c r="E2110" s="152"/>
      <c r="F2110" s="62"/>
      <c r="G2110" s="62"/>
      <c r="I2110" s="152"/>
      <c r="K2110" s="152"/>
      <c r="L2110" s="152"/>
      <c r="M2110" s="152"/>
      <c r="N2110" s="152"/>
      <c r="O2110" s="63"/>
      <c r="P2110" s="152"/>
      <c r="Q2110" s="152"/>
      <c r="S2110" s="205"/>
      <c r="T2110" s="205"/>
      <c r="U2110" s="205"/>
      <c r="V2110" s="39"/>
      <c r="W2110" s="39"/>
      <c r="X2110" s="39"/>
      <c r="Y2110" s="39"/>
      <c r="AD2110" s="191"/>
      <c r="AE2110" s="191"/>
      <c r="AF2110" s="260"/>
      <c r="AG2110" s="191"/>
      <c r="AH2110" s="191"/>
      <c r="AI2110" s="260"/>
      <c r="AR2110" s="68"/>
      <c r="AS2110" s="68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5"/>
      <c r="BL2110" s="95"/>
      <c r="BM2110" s="95"/>
      <c r="BN2110" s="95"/>
      <c r="BO2110" s="95"/>
      <c r="BP2110" s="95"/>
      <c r="BQ2110" s="95"/>
      <c r="BR2110" s="95"/>
      <c r="BS2110" s="95"/>
      <c r="BT2110" s="95"/>
      <c r="BU2110" s="95"/>
      <c r="BV2110" s="95"/>
      <c r="BW2110" s="95"/>
      <c r="BX2110" s="95"/>
      <c r="BY2110" s="95"/>
      <c r="BZ2110" s="95"/>
      <c r="CD2110" s="95"/>
      <c r="CE2110" s="95"/>
      <c r="CF2110" s="95"/>
    </row>
    <row r="2111" spans="1:84" s="43" customFormat="1" x14ac:dyDescent="0.25">
      <c r="A2111" s="152"/>
      <c r="B2111" s="152"/>
      <c r="C2111" s="152"/>
      <c r="D2111" s="152"/>
      <c r="E2111" s="152"/>
      <c r="F2111" s="62"/>
      <c r="G2111" s="62"/>
      <c r="I2111" s="152"/>
      <c r="K2111" s="152"/>
      <c r="L2111" s="152"/>
      <c r="M2111" s="152"/>
      <c r="N2111" s="152"/>
      <c r="O2111" s="63"/>
      <c r="P2111" s="152"/>
      <c r="Q2111" s="152"/>
      <c r="S2111" s="205"/>
      <c r="T2111" s="205"/>
      <c r="U2111" s="205"/>
      <c r="V2111" s="39"/>
      <c r="W2111" s="39"/>
      <c r="X2111" s="39"/>
      <c r="Y2111" s="39"/>
      <c r="AD2111" s="191"/>
      <c r="AE2111" s="191"/>
      <c r="AF2111" s="260"/>
      <c r="AG2111" s="191"/>
      <c r="AH2111" s="191"/>
      <c r="AI2111" s="260"/>
      <c r="AR2111" s="68"/>
      <c r="AS2111" s="68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5"/>
      <c r="BL2111" s="95"/>
      <c r="BM2111" s="95"/>
      <c r="BN2111" s="95"/>
      <c r="BO2111" s="95"/>
      <c r="BP2111" s="95"/>
      <c r="BQ2111" s="95"/>
      <c r="BR2111" s="95"/>
      <c r="BS2111" s="95"/>
      <c r="BT2111" s="95"/>
      <c r="BU2111" s="95"/>
      <c r="BV2111" s="95"/>
      <c r="BW2111" s="95"/>
      <c r="BX2111" s="95"/>
      <c r="BY2111" s="95"/>
      <c r="BZ2111" s="95"/>
      <c r="CD2111" s="95"/>
      <c r="CE2111" s="95"/>
      <c r="CF2111" s="95"/>
    </row>
    <row r="2112" spans="1:84" s="43" customFormat="1" x14ac:dyDescent="0.25">
      <c r="A2112" s="152"/>
      <c r="B2112" s="152"/>
      <c r="C2112" s="152"/>
      <c r="D2112" s="152"/>
      <c r="E2112" s="152"/>
      <c r="F2112" s="62"/>
      <c r="G2112" s="62"/>
      <c r="I2112" s="152"/>
      <c r="K2112" s="152"/>
      <c r="L2112" s="152"/>
      <c r="M2112" s="152"/>
      <c r="N2112" s="152"/>
      <c r="O2112" s="63"/>
      <c r="P2112" s="152"/>
      <c r="Q2112" s="152"/>
      <c r="S2112" s="205"/>
      <c r="T2112" s="205"/>
      <c r="U2112" s="205"/>
      <c r="V2112" s="39"/>
      <c r="W2112" s="39"/>
      <c r="X2112" s="39"/>
      <c r="Y2112" s="39"/>
      <c r="AD2112" s="191"/>
      <c r="AE2112" s="191"/>
      <c r="AF2112" s="260"/>
      <c r="AG2112" s="191"/>
      <c r="AH2112" s="191"/>
      <c r="AI2112" s="260"/>
      <c r="AR2112" s="68"/>
      <c r="AS2112" s="68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5"/>
      <c r="BL2112" s="95"/>
      <c r="BM2112" s="95"/>
      <c r="BN2112" s="95"/>
      <c r="BO2112" s="95"/>
      <c r="BP2112" s="95"/>
      <c r="BQ2112" s="95"/>
      <c r="BR2112" s="95"/>
      <c r="BS2112" s="95"/>
      <c r="BT2112" s="95"/>
      <c r="BU2112" s="95"/>
      <c r="BV2112" s="95"/>
      <c r="BW2112" s="95"/>
      <c r="BX2112" s="95"/>
      <c r="BY2112" s="95"/>
      <c r="BZ2112" s="95"/>
      <c r="CD2112" s="95"/>
      <c r="CE2112" s="95"/>
      <c r="CF2112" s="95"/>
    </row>
    <row r="2113" spans="1:84" s="43" customFormat="1" x14ac:dyDescent="0.25">
      <c r="A2113" s="152"/>
      <c r="B2113" s="152"/>
      <c r="C2113" s="152"/>
      <c r="D2113" s="152"/>
      <c r="E2113" s="152"/>
      <c r="F2113" s="62"/>
      <c r="G2113" s="62"/>
      <c r="I2113" s="152"/>
      <c r="K2113" s="152"/>
      <c r="L2113" s="152"/>
      <c r="M2113" s="152"/>
      <c r="N2113" s="152"/>
      <c r="O2113" s="63"/>
      <c r="P2113" s="152"/>
      <c r="Q2113" s="152"/>
      <c r="S2113" s="205"/>
      <c r="T2113" s="205"/>
      <c r="U2113" s="205"/>
      <c r="V2113" s="39"/>
      <c r="W2113" s="39"/>
      <c r="X2113" s="39"/>
      <c r="Y2113" s="39"/>
      <c r="AD2113" s="191"/>
      <c r="AE2113" s="191"/>
      <c r="AF2113" s="260"/>
      <c r="AG2113" s="191"/>
      <c r="AH2113" s="191"/>
      <c r="AI2113" s="260"/>
      <c r="AR2113" s="68"/>
      <c r="AS2113" s="68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5"/>
      <c r="BL2113" s="95"/>
      <c r="BM2113" s="95"/>
      <c r="BN2113" s="95"/>
      <c r="BO2113" s="95"/>
      <c r="BP2113" s="95"/>
      <c r="BQ2113" s="95"/>
      <c r="BR2113" s="95"/>
      <c r="BS2113" s="95"/>
      <c r="BT2113" s="95"/>
      <c r="BU2113" s="95"/>
      <c r="BV2113" s="95"/>
      <c r="BW2113" s="95"/>
      <c r="BX2113" s="95"/>
      <c r="BY2113" s="95"/>
      <c r="BZ2113" s="95"/>
      <c r="CD2113" s="95"/>
      <c r="CE2113" s="95"/>
      <c r="CF2113" s="95"/>
    </row>
    <row r="2114" spans="1:84" s="43" customFormat="1" x14ac:dyDescent="0.25">
      <c r="A2114" s="152"/>
      <c r="B2114" s="152"/>
      <c r="C2114" s="152"/>
      <c r="D2114" s="152"/>
      <c r="E2114" s="152"/>
      <c r="F2114" s="62"/>
      <c r="G2114" s="62"/>
      <c r="I2114" s="152"/>
      <c r="K2114" s="152"/>
      <c r="L2114" s="152"/>
      <c r="M2114" s="152"/>
      <c r="N2114" s="152"/>
      <c r="O2114" s="63"/>
      <c r="P2114" s="152"/>
      <c r="Q2114" s="152"/>
      <c r="S2114" s="205"/>
      <c r="T2114" s="205"/>
      <c r="U2114" s="205"/>
      <c r="V2114" s="39"/>
      <c r="W2114" s="39"/>
      <c r="X2114" s="39"/>
      <c r="Y2114" s="39"/>
      <c r="AD2114" s="191"/>
      <c r="AE2114" s="191"/>
      <c r="AF2114" s="260"/>
      <c r="AG2114" s="191"/>
      <c r="AH2114" s="191"/>
      <c r="AI2114" s="260"/>
      <c r="AR2114" s="68"/>
      <c r="AS2114" s="68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5"/>
      <c r="BL2114" s="95"/>
      <c r="BM2114" s="95"/>
      <c r="BN2114" s="95"/>
      <c r="BO2114" s="95"/>
      <c r="BP2114" s="95"/>
      <c r="BQ2114" s="95"/>
      <c r="BR2114" s="95"/>
      <c r="BS2114" s="95"/>
      <c r="BT2114" s="95"/>
      <c r="BU2114" s="95"/>
      <c r="BV2114" s="95"/>
      <c r="BW2114" s="95"/>
      <c r="BX2114" s="95"/>
      <c r="BY2114" s="95"/>
      <c r="BZ2114" s="95"/>
      <c r="CD2114" s="95"/>
      <c r="CE2114" s="95"/>
      <c r="CF2114" s="95"/>
    </row>
    <row r="2115" spans="1:84" s="43" customFormat="1" x14ac:dyDescent="0.25">
      <c r="A2115" s="152"/>
      <c r="B2115" s="152"/>
      <c r="C2115" s="152"/>
      <c r="D2115" s="152"/>
      <c r="E2115" s="152"/>
      <c r="F2115" s="62"/>
      <c r="G2115" s="62"/>
      <c r="I2115" s="152"/>
      <c r="K2115" s="152"/>
      <c r="L2115" s="152"/>
      <c r="M2115" s="152"/>
      <c r="N2115" s="152"/>
      <c r="O2115" s="63"/>
      <c r="P2115" s="152"/>
      <c r="Q2115" s="152"/>
      <c r="S2115" s="205"/>
      <c r="T2115" s="205"/>
      <c r="U2115" s="205"/>
      <c r="V2115" s="39"/>
      <c r="W2115" s="39"/>
      <c r="X2115" s="39"/>
      <c r="Y2115" s="39"/>
      <c r="AD2115" s="191"/>
      <c r="AE2115" s="191"/>
      <c r="AF2115" s="260"/>
      <c r="AG2115" s="191"/>
      <c r="AH2115" s="191"/>
      <c r="AI2115" s="260"/>
      <c r="AR2115" s="68"/>
      <c r="AS2115" s="68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5"/>
      <c r="BL2115" s="95"/>
      <c r="BM2115" s="95"/>
      <c r="BN2115" s="95"/>
      <c r="BO2115" s="95"/>
      <c r="BP2115" s="95"/>
      <c r="BQ2115" s="95"/>
      <c r="BR2115" s="95"/>
      <c r="BS2115" s="95"/>
      <c r="BT2115" s="95"/>
      <c r="BU2115" s="95"/>
      <c r="BV2115" s="95"/>
      <c r="BW2115" s="95"/>
      <c r="BX2115" s="95"/>
      <c r="BY2115" s="95"/>
      <c r="BZ2115" s="95"/>
      <c r="CD2115" s="95"/>
      <c r="CE2115" s="95"/>
      <c r="CF2115" s="95"/>
    </row>
    <row r="2116" spans="1:84" s="43" customFormat="1" x14ac:dyDescent="0.25">
      <c r="A2116" s="152"/>
      <c r="B2116" s="152"/>
      <c r="C2116" s="152"/>
      <c r="D2116" s="152"/>
      <c r="E2116" s="152"/>
      <c r="F2116" s="62"/>
      <c r="G2116" s="62"/>
      <c r="I2116" s="152"/>
      <c r="K2116" s="152"/>
      <c r="L2116" s="152"/>
      <c r="M2116" s="152"/>
      <c r="N2116" s="152"/>
      <c r="O2116" s="63"/>
      <c r="P2116" s="152"/>
      <c r="Q2116" s="152"/>
      <c r="S2116" s="205"/>
      <c r="T2116" s="205"/>
      <c r="U2116" s="205"/>
      <c r="V2116" s="39"/>
      <c r="W2116" s="39"/>
      <c r="X2116" s="39"/>
      <c r="Y2116" s="39"/>
      <c r="AD2116" s="191"/>
      <c r="AE2116" s="191"/>
      <c r="AF2116" s="260"/>
      <c r="AG2116" s="191"/>
      <c r="AH2116" s="191"/>
      <c r="AI2116" s="260"/>
      <c r="AR2116" s="68"/>
      <c r="AS2116" s="68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5"/>
      <c r="BL2116" s="95"/>
      <c r="BM2116" s="95"/>
      <c r="BN2116" s="95"/>
      <c r="BO2116" s="95"/>
      <c r="BP2116" s="95"/>
      <c r="BQ2116" s="95"/>
      <c r="BR2116" s="95"/>
      <c r="BS2116" s="95"/>
      <c r="BT2116" s="95"/>
      <c r="BU2116" s="95"/>
      <c r="BV2116" s="95"/>
      <c r="BW2116" s="95"/>
      <c r="BX2116" s="95"/>
      <c r="BY2116" s="95"/>
      <c r="BZ2116" s="95"/>
      <c r="CD2116" s="95"/>
      <c r="CE2116" s="95"/>
      <c r="CF2116" s="95"/>
    </row>
    <row r="2117" spans="1:84" s="43" customFormat="1" x14ac:dyDescent="0.25">
      <c r="A2117" s="152"/>
      <c r="B2117" s="152"/>
      <c r="C2117" s="152"/>
      <c r="D2117" s="152"/>
      <c r="E2117" s="152"/>
      <c r="F2117" s="62"/>
      <c r="G2117" s="62"/>
      <c r="I2117" s="152"/>
      <c r="K2117" s="152"/>
      <c r="L2117" s="152"/>
      <c r="M2117" s="152"/>
      <c r="N2117" s="152"/>
      <c r="O2117" s="63"/>
      <c r="P2117" s="152"/>
      <c r="Q2117" s="152"/>
      <c r="S2117" s="205"/>
      <c r="T2117" s="205"/>
      <c r="U2117" s="205"/>
      <c r="V2117" s="39"/>
      <c r="W2117" s="39"/>
      <c r="X2117" s="39"/>
      <c r="Y2117" s="39"/>
      <c r="AD2117" s="191"/>
      <c r="AE2117" s="191"/>
      <c r="AF2117" s="260"/>
      <c r="AG2117" s="191"/>
      <c r="AH2117" s="191"/>
      <c r="AI2117" s="260"/>
      <c r="AR2117" s="68"/>
      <c r="AS2117" s="68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5"/>
      <c r="BL2117" s="95"/>
      <c r="BM2117" s="95"/>
      <c r="BN2117" s="95"/>
      <c r="BO2117" s="95"/>
      <c r="BP2117" s="95"/>
      <c r="BQ2117" s="95"/>
      <c r="BR2117" s="95"/>
      <c r="BS2117" s="95"/>
      <c r="BT2117" s="95"/>
      <c r="BU2117" s="95"/>
      <c r="BV2117" s="95"/>
      <c r="BW2117" s="95"/>
      <c r="BX2117" s="95"/>
      <c r="BY2117" s="95"/>
      <c r="BZ2117" s="95"/>
      <c r="CD2117" s="95"/>
      <c r="CE2117" s="95"/>
      <c r="CF2117" s="95"/>
    </row>
    <row r="2118" spans="1:84" s="43" customFormat="1" x14ac:dyDescent="0.25">
      <c r="A2118" s="152"/>
      <c r="B2118" s="152"/>
      <c r="C2118" s="152"/>
      <c r="D2118" s="152"/>
      <c r="E2118" s="152"/>
      <c r="F2118" s="62"/>
      <c r="G2118" s="62"/>
      <c r="I2118" s="152"/>
      <c r="K2118" s="152"/>
      <c r="L2118" s="152"/>
      <c r="M2118" s="152"/>
      <c r="N2118" s="152"/>
      <c r="O2118" s="63"/>
      <c r="P2118" s="152"/>
      <c r="Q2118" s="152"/>
      <c r="S2118" s="205"/>
      <c r="T2118" s="205"/>
      <c r="U2118" s="205"/>
      <c r="V2118" s="39"/>
      <c r="W2118" s="39"/>
      <c r="X2118" s="39"/>
      <c r="Y2118" s="39"/>
      <c r="AD2118" s="191"/>
      <c r="AE2118" s="191"/>
      <c r="AF2118" s="260"/>
      <c r="AG2118" s="191"/>
      <c r="AH2118" s="191"/>
      <c r="AI2118" s="260"/>
      <c r="AR2118" s="68"/>
      <c r="AS2118" s="68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5"/>
      <c r="BL2118" s="95"/>
      <c r="BM2118" s="95"/>
      <c r="BN2118" s="95"/>
      <c r="BO2118" s="95"/>
      <c r="BP2118" s="95"/>
      <c r="BQ2118" s="95"/>
      <c r="BR2118" s="95"/>
      <c r="BS2118" s="95"/>
      <c r="BT2118" s="95"/>
      <c r="BU2118" s="95"/>
      <c r="BV2118" s="95"/>
      <c r="BW2118" s="95"/>
      <c r="BX2118" s="95"/>
      <c r="BY2118" s="95"/>
      <c r="BZ2118" s="95"/>
      <c r="CD2118" s="95"/>
      <c r="CE2118" s="95"/>
      <c r="CF2118" s="95"/>
    </row>
    <row r="2119" spans="1:84" s="43" customFormat="1" x14ac:dyDescent="0.25">
      <c r="A2119" s="152"/>
      <c r="B2119" s="152"/>
      <c r="C2119" s="152"/>
      <c r="D2119" s="152"/>
      <c r="E2119" s="152"/>
      <c r="F2119" s="62"/>
      <c r="G2119" s="62"/>
      <c r="I2119" s="152"/>
      <c r="K2119" s="152"/>
      <c r="L2119" s="152"/>
      <c r="M2119" s="152"/>
      <c r="N2119" s="152"/>
      <c r="O2119" s="63"/>
      <c r="P2119" s="152"/>
      <c r="Q2119" s="152"/>
      <c r="S2119" s="205"/>
      <c r="T2119" s="205"/>
      <c r="U2119" s="205"/>
      <c r="V2119" s="39"/>
      <c r="W2119" s="39"/>
      <c r="X2119" s="39"/>
      <c r="Y2119" s="39"/>
      <c r="AD2119" s="191"/>
      <c r="AE2119" s="191"/>
      <c r="AF2119" s="260"/>
      <c r="AG2119" s="191"/>
      <c r="AH2119" s="191"/>
      <c r="AI2119" s="260"/>
      <c r="AR2119" s="68"/>
      <c r="AS2119" s="68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5"/>
      <c r="BL2119" s="95"/>
      <c r="BM2119" s="95"/>
      <c r="BN2119" s="95"/>
      <c r="BO2119" s="95"/>
      <c r="BP2119" s="95"/>
      <c r="BQ2119" s="95"/>
      <c r="BR2119" s="95"/>
      <c r="BS2119" s="95"/>
      <c r="BT2119" s="95"/>
      <c r="BU2119" s="95"/>
      <c r="BV2119" s="95"/>
      <c r="BW2119" s="95"/>
      <c r="BX2119" s="95"/>
      <c r="BY2119" s="95"/>
      <c r="BZ2119" s="95"/>
      <c r="CD2119" s="95"/>
      <c r="CE2119" s="95"/>
      <c r="CF2119" s="95"/>
    </row>
    <row r="2120" spans="1:84" s="43" customFormat="1" x14ac:dyDescent="0.25">
      <c r="A2120" s="152"/>
      <c r="B2120" s="152"/>
      <c r="C2120" s="152"/>
      <c r="D2120" s="152"/>
      <c r="E2120" s="152"/>
      <c r="F2120" s="62"/>
      <c r="G2120" s="62"/>
      <c r="I2120" s="152"/>
      <c r="K2120" s="152"/>
      <c r="L2120" s="152"/>
      <c r="M2120" s="152"/>
      <c r="N2120" s="152"/>
      <c r="O2120" s="63"/>
      <c r="P2120" s="152"/>
      <c r="Q2120" s="152"/>
      <c r="S2120" s="205"/>
      <c r="T2120" s="205"/>
      <c r="U2120" s="205"/>
      <c r="V2120" s="39"/>
      <c r="W2120" s="39"/>
      <c r="X2120" s="39"/>
      <c r="Y2120" s="39"/>
      <c r="AD2120" s="191"/>
      <c r="AE2120" s="191"/>
      <c r="AF2120" s="260"/>
      <c r="AG2120" s="191"/>
      <c r="AH2120" s="191"/>
      <c r="AI2120" s="260"/>
      <c r="AR2120" s="68"/>
      <c r="AS2120" s="68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5"/>
      <c r="BL2120" s="95"/>
      <c r="BM2120" s="95"/>
      <c r="BN2120" s="95"/>
      <c r="BO2120" s="95"/>
      <c r="BP2120" s="95"/>
      <c r="BQ2120" s="95"/>
      <c r="BR2120" s="95"/>
      <c r="BS2120" s="95"/>
      <c r="BT2120" s="95"/>
      <c r="BU2120" s="95"/>
      <c r="BV2120" s="95"/>
      <c r="BW2120" s="95"/>
      <c r="BX2120" s="95"/>
      <c r="BY2120" s="95"/>
      <c r="BZ2120" s="95"/>
      <c r="CD2120" s="95"/>
      <c r="CE2120" s="95"/>
      <c r="CF2120" s="95"/>
    </row>
    <row r="2121" spans="1:84" s="43" customFormat="1" x14ac:dyDescent="0.25">
      <c r="A2121" s="152"/>
      <c r="B2121" s="152"/>
      <c r="C2121" s="152"/>
      <c r="D2121" s="152"/>
      <c r="E2121" s="152"/>
      <c r="F2121" s="62"/>
      <c r="G2121" s="62"/>
      <c r="I2121" s="152"/>
      <c r="K2121" s="152"/>
      <c r="L2121" s="152"/>
      <c r="M2121" s="152"/>
      <c r="N2121" s="152"/>
      <c r="O2121" s="63"/>
      <c r="P2121" s="152"/>
      <c r="Q2121" s="152"/>
      <c r="S2121" s="205"/>
      <c r="T2121" s="205"/>
      <c r="U2121" s="205"/>
      <c r="V2121" s="39"/>
      <c r="W2121" s="39"/>
      <c r="X2121" s="39"/>
      <c r="Y2121" s="39"/>
      <c r="AD2121" s="191"/>
      <c r="AE2121" s="191"/>
      <c r="AF2121" s="260"/>
      <c r="AG2121" s="191"/>
      <c r="AH2121" s="191"/>
      <c r="AI2121" s="260"/>
      <c r="AR2121" s="68"/>
      <c r="AS2121" s="68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5"/>
      <c r="BL2121" s="95"/>
      <c r="BM2121" s="95"/>
      <c r="BN2121" s="95"/>
      <c r="BO2121" s="95"/>
      <c r="BP2121" s="95"/>
      <c r="BQ2121" s="95"/>
      <c r="BR2121" s="95"/>
      <c r="BS2121" s="95"/>
      <c r="BT2121" s="95"/>
      <c r="BU2121" s="95"/>
      <c r="BV2121" s="95"/>
      <c r="BW2121" s="95"/>
      <c r="BX2121" s="95"/>
      <c r="BY2121" s="95"/>
      <c r="BZ2121" s="95"/>
      <c r="CD2121" s="95"/>
      <c r="CE2121" s="95"/>
      <c r="CF2121" s="95"/>
    </row>
    <row r="2122" spans="1:84" s="43" customFormat="1" x14ac:dyDescent="0.25">
      <c r="A2122" s="152"/>
      <c r="B2122" s="152"/>
      <c r="C2122" s="152"/>
      <c r="D2122" s="152"/>
      <c r="E2122" s="152"/>
      <c r="F2122" s="62"/>
      <c r="G2122" s="62"/>
      <c r="I2122" s="152"/>
      <c r="K2122" s="152"/>
      <c r="L2122" s="152"/>
      <c r="M2122" s="152"/>
      <c r="N2122" s="152"/>
      <c r="O2122" s="63"/>
      <c r="P2122" s="152"/>
      <c r="Q2122" s="152"/>
      <c r="S2122" s="205"/>
      <c r="T2122" s="205"/>
      <c r="U2122" s="205"/>
      <c r="V2122" s="39"/>
      <c r="W2122" s="39"/>
      <c r="X2122" s="39"/>
      <c r="Y2122" s="39"/>
      <c r="AD2122" s="191"/>
      <c r="AE2122" s="191"/>
      <c r="AF2122" s="260"/>
      <c r="AG2122" s="191"/>
      <c r="AH2122" s="191"/>
      <c r="AI2122" s="260"/>
      <c r="AR2122" s="68"/>
      <c r="AS2122" s="68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5"/>
      <c r="BL2122" s="95"/>
      <c r="BM2122" s="95"/>
      <c r="BN2122" s="95"/>
      <c r="BO2122" s="95"/>
      <c r="BP2122" s="95"/>
      <c r="BQ2122" s="95"/>
      <c r="BR2122" s="95"/>
      <c r="BS2122" s="95"/>
      <c r="BT2122" s="95"/>
      <c r="BU2122" s="95"/>
      <c r="BV2122" s="95"/>
      <c r="BW2122" s="95"/>
      <c r="BX2122" s="95"/>
      <c r="BY2122" s="95"/>
      <c r="BZ2122" s="95"/>
      <c r="CD2122" s="95"/>
      <c r="CE2122" s="95"/>
      <c r="CF2122" s="95"/>
    </row>
    <row r="2123" spans="1:84" s="43" customFormat="1" x14ac:dyDescent="0.25">
      <c r="A2123" s="152"/>
      <c r="B2123" s="152"/>
      <c r="C2123" s="152"/>
      <c r="D2123" s="152"/>
      <c r="E2123" s="152"/>
      <c r="F2123" s="62"/>
      <c r="G2123" s="62"/>
      <c r="I2123" s="152"/>
      <c r="K2123" s="152"/>
      <c r="L2123" s="152"/>
      <c r="M2123" s="152"/>
      <c r="N2123" s="152"/>
      <c r="O2123" s="63"/>
      <c r="P2123" s="152"/>
      <c r="Q2123" s="152"/>
      <c r="S2123" s="205"/>
      <c r="T2123" s="205"/>
      <c r="U2123" s="205"/>
      <c r="V2123" s="39"/>
      <c r="W2123" s="39"/>
      <c r="X2123" s="39"/>
      <c r="Y2123" s="39"/>
      <c r="AD2123" s="191"/>
      <c r="AE2123" s="191"/>
      <c r="AF2123" s="260"/>
      <c r="AG2123" s="191"/>
      <c r="AH2123" s="191"/>
      <c r="AI2123" s="260"/>
      <c r="AR2123" s="68"/>
      <c r="AS2123" s="68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5"/>
      <c r="BL2123" s="95"/>
      <c r="BM2123" s="95"/>
      <c r="BN2123" s="95"/>
      <c r="BO2123" s="95"/>
      <c r="BP2123" s="95"/>
      <c r="BQ2123" s="95"/>
      <c r="BR2123" s="95"/>
      <c r="BS2123" s="95"/>
      <c r="BT2123" s="95"/>
      <c r="BU2123" s="95"/>
      <c r="BV2123" s="95"/>
      <c r="BW2123" s="95"/>
      <c r="BX2123" s="95"/>
      <c r="BY2123" s="95"/>
      <c r="BZ2123" s="95"/>
      <c r="CD2123" s="95"/>
      <c r="CE2123" s="95"/>
      <c r="CF2123" s="95"/>
    </row>
    <row r="2124" spans="1:84" s="43" customFormat="1" x14ac:dyDescent="0.25">
      <c r="A2124" s="152"/>
      <c r="B2124" s="152"/>
      <c r="C2124" s="152"/>
      <c r="D2124" s="152"/>
      <c r="E2124" s="152"/>
      <c r="F2124" s="62"/>
      <c r="G2124" s="62"/>
      <c r="I2124" s="152"/>
      <c r="K2124" s="152"/>
      <c r="L2124" s="152"/>
      <c r="M2124" s="152"/>
      <c r="N2124" s="152"/>
      <c r="O2124" s="63"/>
      <c r="P2124" s="152"/>
      <c r="Q2124" s="152"/>
      <c r="S2124" s="205"/>
      <c r="T2124" s="205"/>
      <c r="U2124" s="205"/>
      <c r="V2124" s="39"/>
      <c r="W2124" s="39"/>
      <c r="X2124" s="39"/>
      <c r="Y2124" s="39"/>
      <c r="AD2124" s="191"/>
      <c r="AE2124" s="191"/>
      <c r="AF2124" s="260"/>
      <c r="AG2124" s="191"/>
      <c r="AH2124" s="191"/>
      <c r="AI2124" s="260"/>
      <c r="AR2124" s="68"/>
      <c r="AS2124" s="68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5"/>
      <c r="BL2124" s="95"/>
      <c r="BM2124" s="95"/>
      <c r="BN2124" s="95"/>
      <c r="BO2124" s="95"/>
      <c r="BP2124" s="95"/>
      <c r="BQ2124" s="95"/>
      <c r="BR2124" s="95"/>
      <c r="BS2124" s="95"/>
      <c r="BT2124" s="95"/>
      <c r="BU2124" s="95"/>
      <c r="BV2124" s="95"/>
      <c r="BW2124" s="95"/>
      <c r="BX2124" s="95"/>
      <c r="BY2124" s="95"/>
      <c r="BZ2124" s="95"/>
      <c r="CD2124" s="95"/>
      <c r="CE2124" s="95"/>
      <c r="CF2124" s="95"/>
    </row>
    <row r="2125" spans="1:84" s="43" customFormat="1" x14ac:dyDescent="0.25">
      <c r="A2125" s="152"/>
      <c r="B2125" s="152"/>
      <c r="C2125" s="152"/>
      <c r="D2125" s="152"/>
      <c r="E2125" s="152"/>
      <c r="F2125" s="62"/>
      <c r="G2125" s="62"/>
      <c r="I2125" s="152"/>
      <c r="K2125" s="152"/>
      <c r="L2125" s="152"/>
      <c r="M2125" s="152"/>
      <c r="N2125" s="152"/>
      <c r="O2125" s="63"/>
      <c r="P2125" s="152"/>
      <c r="Q2125" s="152"/>
      <c r="S2125" s="205"/>
      <c r="T2125" s="205"/>
      <c r="U2125" s="205"/>
      <c r="V2125" s="39"/>
      <c r="W2125" s="39"/>
      <c r="X2125" s="39"/>
      <c r="Y2125" s="39"/>
      <c r="AD2125" s="191"/>
      <c r="AE2125" s="191"/>
      <c r="AF2125" s="260"/>
      <c r="AG2125" s="191"/>
      <c r="AH2125" s="191"/>
      <c r="AI2125" s="260"/>
      <c r="AR2125" s="68"/>
      <c r="AS2125" s="68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5"/>
      <c r="BL2125" s="95"/>
      <c r="BM2125" s="95"/>
      <c r="BN2125" s="95"/>
      <c r="BO2125" s="95"/>
      <c r="BP2125" s="95"/>
      <c r="BQ2125" s="95"/>
      <c r="BR2125" s="95"/>
      <c r="BS2125" s="95"/>
      <c r="BT2125" s="95"/>
      <c r="BU2125" s="95"/>
      <c r="BV2125" s="95"/>
      <c r="BW2125" s="95"/>
      <c r="BX2125" s="95"/>
      <c r="BY2125" s="95"/>
      <c r="BZ2125" s="95"/>
      <c r="CD2125" s="95"/>
      <c r="CE2125" s="95"/>
      <c r="CF2125" s="95"/>
    </row>
    <row r="2126" spans="1:84" s="43" customFormat="1" x14ac:dyDescent="0.25">
      <c r="A2126" s="152"/>
      <c r="B2126" s="152"/>
      <c r="C2126" s="152"/>
      <c r="D2126" s="152"/>
      <c r="E2126" s="152"/>
      <c r="F2126" s="62"/>
      <c r="G2126" s="62"/>
      <c r="I2126" s="152"/>
      <c r="K2126" s="152"/>
      <c r="L2126" s="152"/>
      <c r="M2126" s="152"/>
      <c r="N2126" s="152"/>
      <c r="O2126" s="63"/>
      <c r="P2126" s="152"/>
      <c r="Q2126" s="152"/>
      <c r="S2126" s="205"/>
      <c r="T2126" s="205"/>
      <c r="U2126" s="205"/>
      <c r="V2126" s="39"/>
      <c r="W2126" s="39"/>
      <c r="X2126" s="39"/>
      <c r="Y2126" s="39"/>
      <c r="AD2126" s="191"/>
      <c r="AE2126" s="191"/>
      <c r="AF2126" s="260"/>
      <c r="AG2126" s="191"/>
      <c r="AH2126" s="191"/>
      <c r="AI2126" s="260"/>
      <c r="AR2126" s="68"/>
      <c r="AS2126" s="68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5"/>
      <c r="BL2126" s="95"/>
      <c r="BM2126" s="95"/>
      <c r="BN2126" s="95"/>
      <c r="BO2126" s="95"/>
      <c r="BP2126" s="95"/>
      <c r="BQ2126" s="95"/>
      <c r="BR2126" s="95"/>
      <c r="BS2126" s="95"/>
      <c r="BT2126" s="95"/>
      <c r="BU2126" s="95"/>
      <c r="BV2126" s="95"/>
      <c r="BW2126" s="95"/>
      <c r="BX2126" s="95"/>
      <c r="BY2126" s="95"/>
      <c r="BZ2126" s="95"/>
      <c r="CD2126" s="95"/>
      <c r="CE2126" s="95"/>
      <c r="CF2126" s="95"/>
    </row>
    <row r="2127" spans="1:84" s="43" customFormat="1" x14ac:dyDescent="0.25">
      <c r="A2127" s="152"/>
      <c r="B2127" s="152"/>
      <c r="C2127" s="152"/>
      <c r="D2127" s="152"/>
      <c r="E2127" s="152"/>
      <c r="F2127" s="62"/>
      <c r="G2127" s="62"/>
      <c r="I2127" s="152"/>
      <c r="K2127" s="152"/>
      <c r="L2127" s="152"/>
      <c r="M2127" s="152"/>
      <c r="N2127" s="152"/>
      <c r="O2127" s="63"/>
      <c r="P2127" s="152"/>
      <c r="Q2127" s="152"/>
      <c r="S2127" s="205"/>
      <c r="T2127" s="205"/>
      <c r="U2127" s="205"/>
      <c r="V2127" s="39"/>
      <c r="W2127" s="39"/>
      <c r="X2127" s="39"/>
      <c r="Y2127" s="39"/>
      <c r="AD2127" s="191"/>
      <c r="AE2127" s="191"/>
      <c r="AF2127" s="260"/>
      <c r="AG2127" s="191"/>
      <c r="AH2127" s="191"/>
      <c r="AI2127" s="260"/>
      <c r="AR2127" s="68"/>
      <c r="AS2127" s="68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5"/>
      <c r="BL2127" s="95"/>
      <c r="BM2127" s="95"/>
      <c r="BN2127" s="95"/>
      <c r="BO2127" s="95"/>
      <c r="BP2127" s="95"/>
      <c r="BQ2127" s="95"/>
      <c r="BR2127" s="95"/>
      <c r="BS2127" s="95"/>
      <c r="BT2127" s="95"/>
      <c r="BU2127" s="95"/>
      <c r="BV2127" s="95"/>
      <c r="BW2127" s="95"/>
      <c r="BX2127" s="95"/>
      <c r="BY2127" s="95"/>
      <c r="BZ2127" s="95"/>
      <c r="CD2127" s="95"/>
      <c r="CE2127" s="95"/>
      <c r="CF2127" s="95"/>
    </row>
    <row r="2128" spans="1:84" s="43" customFormat="1" x14ac:dyDescent="0.25">
      <c r="A2128" s="152"/>
      <c r="B2128" s="152"/>
      <c r="C2128" s="152"/>
      <c r="D2128" s="152"/>
      <c r="E2128" s="152"/>
      <c r="F2128" s="62"/>
      <c r="G2128" s="62"/>
      <c r="I2128" s="152"/>
      <c r="K2128" s="152"/>
      <c r="L2128" s="152"/>
      <c r="M2128" s="152"/>
      <c r="N2128" s="152"/>
      <c r="O2128" s="63"/>
      <c r="P2128" s="152"/>
      <c r="Q2128" s="152"/>
      <c r="S2128" s="205"/>
      <c r="T2128" s="205"/>
      <c r="U2128" s="205"/>
      <c r="V2128" s="39"/>
      <c r="W2128" s="39"/>
      <c r="X2128" s="39"/>
      <c r="Y2128" s="39"/>
      <c r="AD2128" s="191"/>
      <c r="AE2128" s="191"/>
      <c r="AF2128" s="260"/>
      <c r="AG2128" s="191"/>
      <c r="AH2128" s="191"/>
      <c r="AI2128" s="260"/>
      <c r="AR2128" s="68"/>
      <c r="AS2128" s="68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5"/>
      <c r="BL2128" s="95"/>
      <c r="BM2128" s="95"/>
      <c r="BN2128" s="95"/>
      <c r="BO2128" s="95"/>
      <c r="BP2128" s="95"/>
      <c r="BQ2128" s="95"/>
      <c r="BR2128" s="95"/>
      <c r="BS2128" s="95"/>
      <c r="BT2128" s="95"/>
      <c r="BU2128" s="95"/>
      <c r="BV2128" s="95"/>
      <c r="BW2128" s="95"/>
      <c r="BX2128" s="95"/>
      <c r="BY2128" s="95"/>
      <c r="BZ2128" s="95"/>
      <c r="CD2128" s="95"/>
      <c r="CE2128" s="95"/>
      <c r="CF2128" s="95"/>
    </row>
    <row r="2129" spans="1:84" s="43" customFormat="1" x14ac:dyDescent="0.25">
      <c r="A2129" s="152"/>
      <c r="B2129" s="152"/>
      <c r="C2129" s="152"/>
      <c r="D2129" s="152"/>
      <c r="E2129" s="152"/>
      <c r="F2129" s="62"/>
      <c r="G2129" s="62"/>
      <c r="I2129" s="152"/>
      <c r="K2129" s="152"/>
      <c r="L2129" s="152"/>
      <c r="M2129" s="152"/>
      <c r="N2129" s="152"/>
      <c r="O2129" s="63"/>
      <c r="P2129" s="152"/>
      <c r="Q2129" s="152"/>
      <c r="S2129" s="205"/>
      <c r="T2129" s="205"/>
      <c r="U2129" s="205"/>
      <c r="V2129" s="39"/>
      <c r="W2129" s="39"/>
      <c r="X2129" s="39"/>
      <c r="Y2129" s="39"/>
      <c r="AD2129" s="191"/>
      <c r="AE2129" s="191"/>
      <c r="AF2129" s="260"/>
      <c r="AG2129" s="191"/>
      <c r="AH2129" s="191"/>
      <c r="AI2129" s="260"/>
      <c r="AR2129" s="68"/>
      <c r="AS2129" s="68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5"/>
      <c r="BL2129" s="95"/>
      <c r="BM2129" s="95"/>
      <c r="BN2129" s="95"/>
      <c r="BO2129" s="95"/>
      <c r="BP2129" s="95"/>
      <c r="BQ2129" s="95"/>
      <c r="BR2129" s="95"/>
      <c r="BS2129" s="95"/>
      <c r="BT2129" s="95"/>
      <c r="BU2129" s="95"/>
      <c r="BV2129" s="95"/>
      <c r="BW2129" s="95"/>
      <c r="BX2129" s="95"/>
      <c r="BY2129" s="95"/>
      <c r="BZ2129" s="95"/>
      <c r="CD2129" s="95"/>
      <c r="CE2129" s="95"/>
      <c r="CF2129" s="95"/>
    </row>
    <row r="2130" spans="1:84" s="43" customFormat="1" x14ac:dyDescent="0.25">
      <c r="A2130" s="152"/>
      <c r="B2130" s="152"/>
      <c r="C2130" s="152"/>
      <c r="D2130" s="152"/>
      <c r="E2130" s="152"/>
      <c r="F2130" s="62"/>
      <c r="G2130" s="62"/>
      <c r="I2130" s="152"/>
      <c r="K2130" s="152"/>
      <c r="L2130" s="152"/>
      <c r="M2130" s="152"/>
      <c r="N2130" s="152"/>
      <c r="O2130" s="63"/>
      <c r="P2130" s="152"/>
      <c r="Q2130" s="152"/>
      <c r="S2130" s="205"/>
      <c r="T2130" s="205"/>
      <c r="U2130" s="205"/>
      <c r="V2130" s="39"/>
      <c r="W2130" s="39"/>
      <c r="X2130" s="39"/>
      <c r="Y2130" s="39"/>
      <c r="AD2130" s="191"/>
      <c r="AE2130" s="191"/>
      <c r="AF2130" s="260"/>
      <c r="AG2130" s="191"/>
      <c r="AH2130" s="191"/>
      <c r="AI2130" s="260"/>
      <c r="AR2130" s="68"/>
      <c r="AS2130" s="68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5"/>
      <c r="BL2130" s="95"/>
      <c r="BM2130" s="95"/>
      <c r="BN2130" s="95"/>
      <c r="BO2130" s="95"/>
      <c r="BP2130" s="95"/>
      <c r="BQ2130" s="95"/>
      <c r="BR2130" s="95"/>
      <c r="BS2130" s="95"/>
      <c r="BT2130" s="95"/>
      <c r="BU2130" s="95"/>
      <c r="BV2130" s="95"/>
      <c r="BW2130" s="95"/>
      <c r="BX2130" s="95"/>
      <c r="BY2130" s="95"/>
      <c r="BZ2130" s="95"/>
      <c r="CD2130" s="95"/>
      <c r="CE2130" s="95"/>
      <c r="CF2130" s="95"/>
    </row>
    <row r="2131" spans="1:84" s="43" customFormat="1" x14ac:dyDescent="0.25">
      <c r="A2131" s="152"/>
      <c r="B2131" s="152"/>
      <c r="C2131" s="152"/>
      <c r="D2131" s="152"/>
      <c r="E2131" s="152"/>
      <c r="F2131" s="62"/>
      <c r="G2131" s="62"/>
      <c r="I2131" s="152"/>
      <c r="K2131" s="152"/>
      <c r="L2131" s="152"/>
      <c r="M2131" s="152"/>
      <c r="N2131" s="152"/>
      <c r="O2131" s="63"/>
      <c r="P2131" s="152"/>
      <c r="Q2131" s="152"/>
      <c r="S2131" s="205"/>
      <c r="T2131" s="205"/>
      <c r="U2131" s="205"/>
      <c r="V2131" s="39"/>
      <c r="W2131" s="39"/>
      <c r="X2131" s="39"/>
      <c r="Y2131" s="39"/>
      <c r="AD2131" s="191"/>
      <c r="AE2131" s="191"/>
      <c r="AF2131" s="260"/>
      <c r="AG2131" s="191"/>
      <c r="AH2131" s="191"/>
      <c r="AI2131" s="260"/>
      <c r="AR2131" s="68"/>
      <c r="AS2131" s="68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5"/>
      <c r="BL2131" s="95"/>
      <c r="BM2131" s="95"/>
      <c r="BN2131" s="95"/>
      <c r="BO2131" s="95"/>
      <c r="BP2131" s="95"/>
      <c r="BQ2131" s="95"/>
      <c r="BR2131" s="95"/>
      <c r="BS2131" s="95"/>
      <c r="BT2131" s="95"/>
      <c r="BU2131" s="95"/>
      <c r="BV2131" s="95"/>
      <c r="BW2131" s="95"/>
      <c r="BX2131" s="95"/>
      <c r="BY2131" s="95"/>
      <c r="BZ2131" s="95"/>
      <c r="CD2131" s="95"/>
      <c r="CE2131" s="95"/>
      <c r="CF2131" s="95"/>
    </row>
    <row r="2132" spans="1:84" s="43" customFormat="1" x14ac:dyDescent="0.25">
      <c r="A2132" s="152"/>
      <c r="B2132" s="152"/>
      <c r="C2132" s="152"/>
      <c r="D2132" s="152"/>
      <c r="E2132" s="152"/>
      <c r="F2132" s="62"/>
      <c r="G2132" s="62"/>
      <c r="I2132" s="152"/>
      <c r="K2132" s="152"/>
      <c r="L2132" s="152"/>
      <c r="M2132" s="152"/>
      <c r="N2132" s="152"/>
      <c r="O2132" s="63"/>
      <c r="P2132" s="152"/>
      <c r="Q2132" s="152"/>
      <c r="S2132" s="205"/>
      <c r="T2132" s="205"/>
      <c r="U2132" s="205"/>
      <c r="V2132" s="39"/>
      <c r="W2132" s="39"/>
      <c r="X2132" s="39"/>
      <c r="Y2132" s="39"/>
      <c r="AD2132" s="191"/>
      <c r="AE2132" s="191"/>
      <c r="AF2132" s="260"/>
      <c r="AG2132" s="191"/>
      <c r="AH2132" s="191"/>
      <c r="AI2132" s="260"/>
      <c r="AR2132" s="68"/>
      <c r="AS2132" s="68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5"/>
      <c r="BL2132" s="95"/>
      <c r="BM2132" s="95"/>
      <c r="BN2132" s="95"/>
      <c r="BO2132" s="95"/>
      <c r="BP2132" s="95"/>
      <c r="BQ2132" s="95"/>
      <c r="BR2132" s="95"/>
      <c r="BS2132" s="95"/>
      <c r="BT2132" s="95"/>
      <c r="BU2132" s="95"/>
      <c r="BV2132" s="95"/>
      <c r="BW2132" s="95"/>
      <c r="BX2132" s="95"/>
      <c r="BY2132" s="95"/>
      <c r="BZ2132" s="95"/>
      <c r="CD2132" s="95"/>
      <c r="CE2132" s="95"/>
      <c r="CF2132" s="95"/>
    </row>
    <row r="2133" spans="1:84" s="43" customFormat="1" x14ac:dyDescent="0.25">
      <c r="A2133" s="152"/>
      <c r="B2133" s="152"/>
      <c r="C2133" s="152"/>
      <c r="D2133" s="152"/>
      <c r="E2133" s="152"/>
      <c r="F2133" s="62"/>
      <c r="G2133" s="62"/>
      <c r="I2133" s="152"/>
      <c r="K2133" s="152"/>
      <c r="L2133" s="152"/>
      <c r="M2133" s="152"/>
      <c r="N2133" s="152"/>
      <c r="O2133" s="63"/>
      <c r="P2133" s="152"/>
      <c r="Q2133" s="152"/>
      <c r="S2133" s="205"/>
      <c r="T2133" s="205"/>
      <c r="U2133" s="205"/>
      <c r="V2133" s="39"/>
      <c r="W2133" s="39"/>
      <c r="X2133" s="39"/>
      <c r="Y2133" s="39"/>
      <c r="AD2133" s="191"/>
      <c r="AE2133" s="191"/>
      <c r="AF2133" s="260"/>
      <c r="AG2133" s="191"/>
      <c r="AH2133" s="191"/>
      <c r="AI2133" s="260"/>
      <c r="AR2133" s="68"/>
      <c r="AS2133" s="68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5"/>
      <c r="BL2133" s="95"/>
      <c r="BM2133" s="95"/>
      <c r="BN2133" s="95"/>
      <c r="BO2133" s="95"/>
      <c r="BP2133" s="95"/>
      <c r="BQ2133" s="95"/>
      <c r="BR2133" s="95"/>
      <c r="BS2133" s="95"/>
      <c r="BT2133" s="95"/>
      <c r="BU2133" s="95"/>
      <c r="BV2133" s="95"/>
      <c r="BW2133" s="95"/>
      <c r="BX2133" s="95"/>
      <c r="BY2133" s="95"/>
      <c r="BZ2133" s="95"/>
      <c r="CD2133" s="95"/>
      <c r="CE2133" s="95"/>
      <c r="CF2133" s="95"/>
    </row>
    <row r="2134" spans="1:84" s="43" customFormat="1" x14ac:dyDescent="0.25">
      <c r="A2134" s="152"/>
      <c r="B2134" s="152"/>
      <c r="C2134" s="152"/>
      <c r="D2134" s="152"/>
      <c r="E2134" s="152"/>
      <c r="F2134" s="62"/>
      <c r="G2134" s="62"/>
      <c r="I2134" s="152"/>
      <c r="K2134" s="152"/>
      <c r="L2134" s="152"/>
      <c r="M2134" s="152"/>
      <c r="N2134" s="152"/>
      <c r="O2134" s="63"/>
      <c r="P2134" s="152"/>
      <c r="Q2134" s="152"/>
      <c r="S2134" s="205"/>
      <c r="T2134" s="205"/>
      <c r="U2134" s="205"/>
      <c r="V2134" s="39"/>
      <c r="W2134" s="39"/>
      <c r="X2134" s="39"/>
      <c r="Y2134" s="39"/>
      <c r="AD2134" s="191"/>
      <c r="AE2134" s="191"/>
      <c r="AF2134" s="260"/>
      <c r="AG2134" s="191"/>
      <c r="AH2134" s="191"/>
      <c r="AI2134" s="260"/>
      <c r="AR2134" s="68"/>
      <c r="AS2134" s="68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5"/>
      <c r="BL2134" s="95"/>
      <c r="BM2134" s="95"/>
      <c r="BN2134" s="95"/>
      <c r="BO2134" s="95"/>
      <c r="BP2134" s="95"/>
      <c r="BQ2134" s="95"/>
      <c r="BR2134" s="95"/>
      <c r="BS2134" s="95"/>
      <c r="BT2134" s="95"/>
      <c r="BU2134" s="95"/>
      <c r="BV2134" s="95"/>
      <c r="BW2134" s="95"/>
      <c r="BX2134" s="95"/>
      <c r="BY2134" s="95"/>
      <c r="BZ2134" s="95"/>
      <c r="CD2134" s="95"/>
      <c r="CE2134" s="95"/>
      <c r="CF2134" s="95"/>
    </row>
    <row r="2135" spans="1:84" s="43" customFormat="1" x14ac:dyDescent="0.25">
      <c r="A2135" s="152"/>
      <c r="B2135" s="152"/>
      <c r="C2135" s="152"/>
      <c r="D2135" s="152"/>
      <c r="E2135" s="152"/>
      <c r="F2135" s="62"/>
      <c r="G2135" s="62"/>
      <c r="I2135" s="152"/>
      <c r="K2135" s="152"/>
      <c r="L2135" s="152"/>
      <c r="M2135" s="152"/>
      <c r="N2135" s="152"/>
      <c r="O2135" s="63"/>
      <c r="P2135" s="152"/>
      <c r="Q2135" s="152"/>
      <c r="S2135" s="205"/>
      <c r="T2135" s="205"/>
      <c r="U2135" s="205"/>
      <c r="V2135" s="39"/>
      <c r="W2135" s="39"/>
      <c r="X2135" s="39"/>
      <c r="Y2135" s="39"/>
      <c r="AD2135" s="191"/>
      <c r="AE2135" s="191"/>
      <c r="AF2135" s="260"/>
      <c r="AG2135" s="191"/>
      <c r="AH2135" s="191"/>
      <c r="AI2135" s="260"/>
      <c r="AR2135" s="68"/>
      <c r="AS2135" s="68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5"/>
      <c r="BL2135" s="95"/>
      <c r="BM2135" s="95"/>
      <c r="BN2135" s="95"/>
      <c r="BO2135" s="95"/>
      <c r="BP2135" s="95"/>
      <c r="BQ2135" s="95"/>
      <c r="BR2135" s="95"/>
      <c r="BS2135" s="95"/>
      <c r="BT2135" s="95"/>
      <c r="BU2135" s="95"/>
      <c r="BV2135" s="95"/>
      <c r="BW2135" s="95"/>
      <c r="BX2135" s="95"/>
      <c r="BY2135" s="95"/>
      <c r="BZ2135" s="95"/>
      <c r="CD2135" s="95"/>
      <c r="CE2135" s="95"/>
      <c r="CF2135" s="95"/>
    </row>
    <row r="2136" spans="1:84" s="43" customFormat="1" x14ac:dyDescent="0.25">
      <c r="A2136" s="152"/>
      <c r="B2136" s="152"/>
      <c r="C2136" s="152"/>
      <c r="D2136" s="152"/>
      <c r="E2136" s="152"/>
      <c r="F2136" s="62"/>
      <c r="G2136" s="62"/>
      <c r="I2136" s="152"/>
      <c r="K2136" s="152"/>
      <c r="L2136" s="152"/>
      <c r="M2136" s="152"/>
      <c r="N2136" s="152"/>
      <c r="O2136" s="63"/>
      <c r="P2136" s="152"/>
      <c r="Q2136" s="152"/>
      <c r="S2136" s="205"/>
      <c r="T2136" s="205"/>
      <c r="U2136" s="205"/>
      <c r="V2136" s="39"/>
      <c r="W2136" s="39"/>
      <c r="X2136" s="39"/>
      <c r="Y2136" s="39"/>
      <c r="AD2136" s="191"/>
      <c r="AE2136" s="191"/>
      <c r="AF2136" s="260"/>
      <c r="AG2136" s="191"/>
      <c r="AH2136" s="191"/>
      <c r="AI2136" s="260"/>
      <c r="AR2136" s="68"/>
      <c r="AS2136" s="68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5"/>
      <c r="BL2136" s="95"/>
      <c r="BM2136" s="95"/>
      <c r="BN2136" s="95"/>
      <c r="BO2136" s="95"/>
      <c r="BP2136" s="95"/>
      <c r="BQ2136" s="95"/>
      <c r="BR2136" s="95"/>
      <c r="BS2136" s="95"/>
      <c r="BT2136" s="95"/>
      <c r="BU2136" s="95"/>
      <c r="BV2136" s="95"/>
      <c r="BW2136" s="95"/>
      <c r="BX2136" s="95"/>
      <c r="BY2136" s="95"/>
      <c r="BZ2136" s="95"/>
      <c r="CD2136" s="95"/>
      <c r="CE2136" s="95"/>
      <c r="CF2136" s="95"/>
    </row>
    <row r="2137" spans="1:84" s="43" customFormat="1" x14ac:dyDescent="0.25">
      <c r="A2137" s="152"/>
      <c r="B2137" s="152"/>
      <c r="C2137" s="152"/>
      <c r="D2137" s="152"/>
      <c r="E2137" s="152"/>
      <c r="F2137" s="62"/>
      <c r="G2137" s="62"/>
      <c r="I2137" s="152"/>
      <c r="K2137" s="152"/>
      <c r="L2137" s="152"/>
      <c r="M2137" s="152"/>
      <c r="N2137" s="152"/>
      <c r="O2137" s="63"/>
      <c r="P2137" s="152"/>
      <c r="Q2137" s="152"/>
      <c r="S2137" s="205"/>
      <c r="T2137" s="205"/>
      <c r="U2137" s="205"/>
      <c r="V2137" s="39"/>
      <c r="W2137" s="39"/>
      <c r="X2137" s="39"/>
      <c r="Y2137" s="39"/>
      <c r="AD2137" s="191"/>
      <c r="AE2137" s="191"/>
      <c r="AF2137" s="260"/>
      <c r="AG2137" s="191"/>
      <c r="AH2137" s="191"/>
      <c r="AI2137" s="260"/>
      <c r="AR2137" s="68"/>
      <c r="AS2137" s="68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5"/>
      <c r="BL2137" s="95"/>
      <c r="BM2137" s="95"/>
      <c r="BN2137" s="95"/>
      <c r="BO2137" s="95"/>
      <c r="BP2137" s="95"/>
      <c r="BQ2137" s="95"/>
      <c r="BR2137" s="95"/>
      <c r="BS2137" s="95"/>
      <c r="BT2137" s="95"/>
      <c r="BU2137" s="95"/>
      <c r="BV2137" s="95"/>
      <c r="BW2137" s="95"/>
      <c r="BX2137" s="95"/>
      <c r="BY2137" s="95"/>
      <c r="BZ2137" s="95"/>
      <c r="CD2137" s="95"/>
      <c r="CE2137" s="95"/>
      <c r="CF2137" s="95"/>
    </row>
    <row r="2138" spans="1:84" s="43" customFormat="1" x14ac:dyDescent="0.25">
      <c r="A2138" s="152"/>
      <c r="B2138" s="152"/>
      <c r="C2138" s="152"/>
      <c r="D2138" s="152"/>
      <c r="E2138" s="152"/>
      <c r="F2138" s="62"/>
      <c r="G2138" s="62"/>
      <c r="I2138" s="152"/>
      <c r="K2138" s="152"/>
      <c r="L2138" s="152"/>
      <c r="M2138" s="152"/>
      <c r="N2138" s="152"/>
      <c r="O2138" s="63"/>
      <c r="P2138" s="152"/>
      <c r="Q2138" s="152"/>
      <c r="S2138" s="205"/>
      <c r="T2138" s="205"/>
      <c r="U2138" s="205"/>
      <c r="V2138" s="39"/>
      <c r="W2138" s="39"/>
      <c r="X2138" s="39"/>
      <c r="Y2138" s="39"/>
      <c r="AD2138" s="191"/>
      <c r="AE2138" s="191"/>
      <c r="AF2138" s="260"/>
      <c r="AG2138" s="191"/>
      <c r="AH2138" s="191"/>
      <c r="AI2138" s="260"/>
      <c r="AR2138" s="68"/>
      <c r="AS2138" s="68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5"/>
      <c r="BL2138" s="95"/>
      <c r="BM2138" s="95"/>
      <c r="BN2138" s="95"/>
      <c r="BO2138" s="95"/>
      <c r="BP2138" s="95"/>
      <c r="BQ2138" s="95"/>
      <c r="BR2138" s="95"/>
      <c r="BS2138" s="95"/>
      <c r="BT2138" s="95"/>
      <c r="BU2138" s="95"/>
      <c r="BV2138" s="95"/>
      <c r="BW2138" s="95"/>
      <c r="BX2138" s="95"/>
      <c r="BY2138" s="95"/>
      <c r="BZ2138" s="95"/>
      <c r="CD2138" s="95"/>
      <c r="CE2138" s="95"/>
      <c r="CF2138" s="95"/>
    </row>
    <row r="2139" spans="1:84" s="43" customFormat="1" x14ac:dyDescent="0.25">
      <c r="A2139" s="152"/>
      <c r="B2139" s="152"/>
      <c r="C2139" s="152"/>
      <c r="D2139" s="152"/>
      <c r="E2139" s="152"/>
      <c r="F2139" s="62"/>
      <c r="G2139" s="62"/>
      <c r="I2139" s="152"/>
      <c r="K2139" s="152"/>
      <c r="L2139" s="152"/>
      <c r="M2139" s="152"/>
      <c r="N2139" s="152"/>
      <c r="O2139" s="63"/>
      <c r="P2139" s="152"/>
      <c r="Q2139" s="152"/>
      <c r="S2139" s="205"/>
      <c r="T2139" s="205"/>
      <c r="U2139" s="205"/>
      <c r="V2139" s="39"/>
      <c r="W2139" s="39"/>
      <c r="X2139" s="39"/>
      <c r="Y2139" s="39"/>
      <c r="AD2139" s="191"/>
      <c r="AE2139" s="191"/>
      <c r="AF2139" s="260"/>
      <c r="AG2139" s="191"/>
      <c r="AH2139" s="191"/>
      <c r="AI2139" s="260"/>
      <c r="AR2139" s="68"/>
      <c r="AS2139" s="68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5"/>
      <c r="BL2139" s="95"/>
      <c r="BM2139" s="95"/>
      <c r="BN2139" s="95"/>
      <c r="BO2139" s="95"/>
      <c r="BP2139" s="95"/>
      <c r="BQ2139" s="95"/>
      <c r="BR2139" s="95"/>
      <c r="BS2139" s="95"/>
      <c r="BT2139" s="95"/>
      <c r="BU2139" s="95"/>
      <c r="BV2139" s="95"/>
      <c r="BW2139" s="95"/>
      <c r="BX2139" s="95"/>
      <c r="BY2139" s="95"/>
      <c r="BZ2139" s="95"/>
      <c r="CD2139" s="95"/>
      <c r="CE2139" s="95"/>
      <c r="CF2139" s="95"/>
    </row>
    <row r="2140" spans="1:84" s="43" customFormat="1" x14ac:dyDescent="0.25">
      <c r="A2140" s="152"/>
      <c r="B2140" s="152"/>
      <c r="C2140" s="152"/>
      <c r="D2140" s="152"/>
      <c r="E2140" s="152"/>
      <c r="F2140" s="62"/>
      <c r="G2140" s="62"/>
      <c r="I2140" s="152"/>
      <c r="K2140" s="152"/>
      <c r="L2140" s="152"/>
      <c r="M2140" s="152"/>
      <c r="N2140" s="152"/>
      <c r="O2140" s="63"/>
      <c r="P2140" s="152"/>
      <c r="Q2140" s="152"/>
      <c r="S2140" s="205"/>
      <c r="T2140" s="205"/>
      <c r="U2140" s="205"/>
      <c r="V2140" s="39"/>
      <c r="W2140" s="39"/>
      <c r="X2140" s="39"/>
      <c r="Y2140" s="39"/>
      <c r="AD2140" s="191"/>
      <c r="AE2140" s="191"/>
      <c r="AF2140" s="260"/>
      <c r="AG2140" s="191"/>
      <c r="AH2140" s="191"/>
      <c r="AI2140" s="260"/>
      <c r="AR2140" s="68"/>
      <c r="AS2140" s="68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5"/>
      <c r="BL2140" s="95"/>
      <c r="BM2140" s="95"/>
      <c r="BN2140" s="95"/>
      <c r="BO2140" s="95"/>
      <c r="BP2140" s="95"/>
      <c r="BQ2140" s="95"/>
      <c r="BR2140" s="95"/>
      <c r="BS2140" s="95"/>
      <c r="BT2140" s="95"/>
      <c r="BU2140" s="95"/>
      <c r="BV2140" s="95"/>
      <c r="BW2140" s="95"/>
      <c r="BX2140" s="95"/>
      <c r="BY2140" s="95"/>
      <c r="BZ2140" s="95"/>
      <c r="CD2140" s="95"/>
      <c r="CE2140" s="95"/>
      <c r="CF2140" s="95"/>
    </row>
    <row r="2141" spans="1:84" s="43" customFormat="1" x14ac:dyDescent="0.25">
      <c r="A2141" s="152"/>
      <c r="B2141" s="152"/>
      <c r="C2141" s="152"/>
      <c r="D2141" s="152"/>
      <c r="E2141" s="152"/>
      <c r="F2141" s="62"/>
      <c r="G2141" s="62"/>
      <c r="I2141" s="152"/>
      <c r="K2141" s="152"/>
      <c r="L2141" s="152"/>
      <c r="M2141" s="152"/>
      <c r="N2141" s="152"/>
      <c r="O2141" s="63"/>
      <c r="P2141" s="152"/>
      <c r="Q2141" s="152"/>
      <c r="S2141" s="205"/>
      <c r="T2141" s="205"/>
      <c r="U2141" s="205"/>
      <c r="V2141" s="39"/>
      <c r="W2141" s="39"/>
      <c r="X2141" s="39"/>
      <c r="Y2141" s="39"/>
      <c r="AD2141" s="191"/>
      <c r="AE2141" s="191"/>
      <c r="AF2141" s="260"/>
      <c r="AG2141" s="191"/>
      <c r="AH2141" s="191"/>
      <c r="AI2141" s="260"/>
      <c r="AR2141" s="68"/>
      <c r="AS2141" s="68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5"/>
      <c r="BL2141" s="95"/>
      <c r="BM2141" s="95"/>
      <c r="BN2141" s="95"/>
      <c r="BO2141" s="95"/>
      <c r="BP2141" s="95"/>
      <c r="BQ2141" s="95"/>
      <c r="BR2141" s="95"/>
      <c r="BS2141" s="95"/>
      <c r="BT2141" s="95"/>
      <c r="BU2141" s="95"/>
      <c r="BV2141" s="95"/>
      <c r="BW2141" s="95"/>
      <c r="BX2141" s="95"/>
      <c r="BY2141" s="95"/>
      <c r="BZ2141" s="95"/>
      <c r="CD2141" s="95"/>
      <c r="CE2141" s="95"/>
      <c r="CF2141" s="95"/>
    </row>
    <row r="2142" spans="1:84" s="43" customFormat="1" x14ac:dyDescent="0.25">
      <c r="A2142" s="152"/>
      <c r="B2142" s="152"/>
      <c r="C2142" s="152"/>
      <c r="D2142" s="152"/>
      <c r="E2142" s="152"/>
      <c r="F2142" s="62"/>
      <c r="G2142" s="62"/>
      <c r="I2142" s="152"/>
      <c r="K2142" s="152"/>
      <c r="L2142" s="152"/>
      <c r="M2142" s="152"/>
      <c r="N2142" s="152"/>
      <c r="O2142" s="63"/>
      <c r="P2142" s="152"/>
      <c r="Q2142" s="152"/>
      <c r="S2142" s="205"/>
      <c r="T2142" s="205"/>
      <c r="U2142" s="205"/>
      <c r="V2142" s="39"/>
      <c r="W2142" s="39"/>
      <c r="X2142" s="39"/>
      <c r="Y2142" s="39"/>
      <c r="AD2142" s="191"/>
      <c r="AE2142" s="191"/>
      <c r="AF2142" s="260"/>
      <c r="AG2142" s="191"/>
      <c r="AH2142" s="191"/>
      <c r="AI2142" s="260"/>
      <c r="AR2142" s="68"/>
      <c r="AS2142" s="68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5"/>
      <c r="BL2142" s="95"/>
      <c r="BM2142" s="95"/>
      <c r="BN2142" s="95"/>
      <c r="BO2142" s="95"/>
      <c r="BP2142" s="95"/>
      <c r="BQ2142" s="95"/>
      <c r="BR2142" s="95"/>
      <c r="BS2142" s="95"/>
      <c r="BT2142" s="95"/>
      <c r="BU2142" s="95"/>
      <c r="BV2142" s="95"/>
      <c r="BW2142" s="95"/>
      <c r="BX2142" s="95"/>
      <c r="BY2142" s="95"/>
      <c r="BZ2142" s="95"/>
      <c r="CD2142" s="95"/>
      <c r="CE2142" s="95"/>
      <c r="CF2142" s="95"/>
    </row>
    <row r="2143" spans="1:84" s="43" customFormat="1" x14ac:dyDescent="0.25">
      <c r="A2143" s="152"/>
      <c r="B2143" s="152"/>
      <c r="C2143" s="152"/>
      <c r="D2143" s="152"/>
      <c r="E2143" s="152"/>
      <c r="F2143" s="62"/>
      <c r="G2143" s="62"/>
      <c r="I2143" s="152"/>
      <c r="K2143" s="152"/>
      <c r="L2143" s="152"/>
      <c r="M2143" s="152"/>
      <c r="N2143" s="152"/>
      <c r="O2143" s="63"/>
      <c r="P2143" s="152"/>
      <c r="Q2143" s="152"/>
      <c r="S2143" s="205"/>
      <c r="T2143" s="205"/>
      <c r="U2143" s="205"/>
      <c r="V2143" s="39"/>
      <c r="W2143" s="39"/>
      <c r="X2143" s="39"/>
      <c r="Y2143" s="39"/>
      <c r="AD2143" s="191"/>
      <c r="AE2143" s="191"/>
      <c r="AF2143" s="260"/>
      <c r="AG2143" s="191"/>
      <c r="AH2143" s="191"/>
      <c r="AI2143" s="260"/>
      <c r="AR2143" s="68"/>
      <c r="AS2143" s="68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5"/>
      <c r="BL2143" s="95"/>
      <c r="BM2143" s="95"/>
      <c r="BN2143" s="95"/>
      <c r="BO2143" s="95"/>
      <c r="BP2143" s="95"/>
      <c r="BQ2143" s="95"/>
      <c r="BR2143" s="95"/>
      <c r="BS2143" s="95"/>
      <c r="BT2143" s="95"/>
      <c r="BU2143" s="95"/>
      <c r="BV2143" s="95"/>
      <c r="BW2143" s="95"/>
      <c r="BX2143" s="95"/>
      <c r="BY2143" s="95"/>
      <c r="BZ2143" s="95"/>
      <c r="CD2143" s="95"/>
      <c r="CE2143" s="95"/>
      <c r="CF2143" s="95"/>
    </row>
    <row r="2144" spans="1:84" s="43" customFormat="1" x14ac:dyDescent="0.25">
      <c r="A2144" s="152"/>
      <c r="B2144" s="152"/>
      <c r="C2144" s="152"/>
      <c r="D2144" s="152"/>
      <c r="E2144" s="152"/>
      <c r="F2144" s="62"/>
      <c r="G2144" s="62"/>
      <c r="I2144" s="152"/>
      <c r="K2144" s="152"/>
      <c r="L2144" s="152"/>
      <c r="M2144" s="152"/>
      <c r="N2144" s="152"/>
      <c r="O2144" s="63"/>
      <c r="P2144" s="152"/>
      <c r="Q2144" s="152"/>
      <c r="S2144" s="205"/>
      <c r="T2144" s="205"/>
      <c r="U2144" s="205"/>
      <c r="V2144" s="39"/>
      <c r="W2144" s="39"/>
      <c r="X2144" s="39"/>
      <c r="Y2144" s="39"/>
      <c r="AD2144" s="191"/>
      <c r="AE2144" s="191"/>
      <c r="AF2144" s="260"/>
      <c r="AG2144" s="191"/>
      <c r="AH2144" s="191"/>
      <c r="AI2144" s="260"/>
      <c r="AR2144" s="68"/>
      <c r="AS2144" s="68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5"/>
      <c r="BL2144" s="95"/>
      <c r="BM2144" s="95"/>
      <c r="BN2144" s="95"/>
      <c r="BO2144" s="95"/>
      <c r="BP2144" s="95"/>
      <c r="BQ2144" s="95"/>
      <c r="BR2144" s="95"/>
      <c r="BS2144" s="95"/>
      <c r="BT2144" s="95"/>
      <c r="BU2144" s="95"/>
      <c r="BV2144" s="95"/>
      <c r="BW2144" s="95"/>
      <c r="BX2144" s="95"/>
      <c r="BY2144" s="95"/>
      <c r="BZ2144" s="95"/>
      <c r="CD2144" s="95"/>
      <c r="CE2144" s="95"/>
      <c r="CF2144" s="95"/>
    </row>
    <row r="2145" spans="1:84" s="43" customFormat="1" x14ac:dyDescent="0.25">
      <c r="A2145" s="152"/>
      <c r="B2145" s="152"/>
      <c r="C2145" s="152"/>
      <c r="D2145" s="152"/>
      <c r="E2145" s="152"/>
      <c r="F2145" s="62"/>
      <c r="G2145" s="62"/>
      <c r="I2145" s="152"/>
      <c r="K2145" s="152"/>
      <c r="L2145" s="152"/>
      <c r="M2145" s="152"/>
      <c r="N2145" s="152"/>
      <c r="O2145" s="63"/>
      <c r="P2145" s="152"/>
      <c r="Q2145" s="152"/>
      <c r="S2145" s="205"/>
      <c r="T2145" s="205"/>
      <c r="U2145" s="205"/>
      <c r="V2145" s="39"/>
      <c r="W2145" s="39"/>
      <c r="X2145" s="39"/>
      <c r="Y2145" s="39"/>
      <c r="AD2145" s="191"/>
      <c r="AE2145" s="191"/>
      <c r="AF2145" s="260"/>
      <c r="AG2145" s="191"/>
      <c r="AH2145" s="191"/>
      <c r="AI2145" s="260"/>
      <c r="AR2145" s="68"/>
      <c r="AS2145" s="68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5"/>
      <c r="BL2145" s="95"/>
      <c r="BM2145" s="95"/>
      <c r="BN2145" s="95"/>
      <c r="BO2145" s="95"/>
      <c r="BP2145" s="95"/>
      <c r="BQ2145" s="95"/>
      <c r="BR2145" s="95"/>
      <c r="BS2145" s="95"/>
      <c r="BT2145" s="95"/>
      <c r="BU2145" s="95"/>
      <c r="BV2145" s="95"/>
      <c r="BW2145" s="95"/>
      <c r="BX2145" s="95"/>
      <c r="BY2145" s="95"/>
      <c r="BZ2145" s="95"/>
      <c r="CD2145" s="95"/>
      <c r="CE2145" s="95"/>
      <c r="CF2145" s="95"/>
    </row>
    <row r="2146" spans="1:84" s="43" customFormat="1" x14ac:dyDescent="0.25">
      <c r="A2146" s="152"/>
      <c r="B2146" s="152"/>
      <c r="C2146" s="152"/>
      <c r="D2146" s="152"/>
      <c r="E2146" s="152"/>
      <c r="F2146" s="62"/>
      <c r="G2146" s="62"/>
      <c r="I2146" s="152"/>
      <c r="K2146" s="152"/>
      <c r="L2146" s="152"/>
      <c r="M2146" s="152"/>
      <c r="N2146" s="152"/>
      <c r="O2146" s="63"/>
      <c r="P2146" s="152"/>
      <c r="Q2146" s="152"/>
      <c r="S2146" s="205"/>
      <c r="T2146" s="205"/>
      <c r="U2146" s="205"/>
      <c r="V2146" s="39"/>
      <c r="W2146" s="39"/>
      <c r="X2146" s="39"/>
      <c r="Y2146" s="39"/>
      <c r="AD2146" s="191"/>
      <c r="AE2146" s="191"/>
      <c r="AF2146" s="260"/>
      <c r="AG2146" s="191"/>
      <c r="AH2146" s="191"/>
      <c r="AI2146" s="260"/>
      <c r="AR2146" s="68"/>
      <c r="AS2146" s="68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5"/>
      <c r="BL2146" s="95"/>
      <c r="BM2146" s="95"/>
      <c r="BN2146" s="95"/>
      <c r="BO2146" s="95"/>
      <c r="BP2146" s="95"/>
      <c r="BQ2146" s="95"/>
      <c r="BR2146" s="95"/>
      <c r="BS2146" s="95"/>
      <c r="BT2146" s="95"/>
      <c r="BU2146" s="95"/>
      <c r="BV2146" s="95"/>
      <c r="BW2146" s="95"/>
      <c r="BX2146" s="95"/>
      <c r="BY2146" s="95"/>
      <c r="BZ2146" s="95"/>
      <c r="CD2146" s="95"/>
      <c r="CE2146" s="95"/>
      <c r="CF2146" s="95"/>
    </row>
    <row r="2147" spans="1:84" s="43" customFormat="1" x14ac:dyDescent="0.25">
      <c r="A2147" s="152"/>
      <c r="B2147" s="152"/>
      <c r="C2147" s="152"/>
      <c r="D2147" s="152"/>
      <c r="E2147" s="152"/>
      <c r="F2147" s="62"/>
      <c r="G2147" s="62"/>
      <c r="I2147" s="152"/>
      <c r="K2147" s="152"/>
      <c r="L2147" s="152"/>
      <c r="M2147" s="152"/>
      <c r="N2147" s="152"/>
      <c r="O2147" s="63"/>
      <c r="P2147" s="152"/>
      <c r="Q2147" s="152"/>
      <c r="S2147" s="205"/>
      <c r="T2147" s="205"/>
      <c r="U2147" s="205"/>
      <c r="V2147" s="39"/>
      <c r="W2147" s="39"/>
      <c r="X2147" s="39"/>
      <c r="Y2147" s="39"/>
      <c r="AD2147" s="191"/>
      <c r="AE2147" s="191"/>
      <c r="AF2147" s="260"/>
      <c r="AG2147" s="191"/>
      <c r="AH2147" s="191"/>
      <c r="AI2147" s="260"/>
      <c r="AR2147" s="68"/>
      <c r="AS2147" s="68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5"/>
      <c r="BL2147" s="95"/>
      <c r="BM2147" s="95"/>
      <c r="BN2147" s="95"/>
      <c r="BO2147" s="95"/>
      <c r="BP2147" s="95"/>
      <c r="BQ2147" s="95"/>
      <c r="BR2147" s="95"/>
      <c r="BS2147" s="95"/>
      <c r="BT2147" s="95"/>
      <c r="BU2147" s="95"/>
      <c r="BV2147" s="95"/>
      <c r="BW2147" s="95"/>
      <c r="BX2147" s="95"/>
      <c r="BY2147" s="95"/>
      <c r="BZ2147" s="95"/>
      <c r="CD2147" s="95"/>
      <c r="CE2147" s="95"/>
      <c r="CF2147" s="95"/>
    </row>
    <row r="2148" spans="1:84" s="43" customFormat="1" x14ac:dyDescent="0.25">
      <c r="A2148" s="152"/>
      <c r="B2148" s="152"/>
      <c r="C2148" s="152"/>
      <c r="D2148" s="152"/>
      <c r="E2148" s="152"/>
      <c r="F2148" s="62"/>
      <c r="G2148" s="62"/>
      <c r="I2148" s="152"/>
      <c r="K2148" s="152"/>
      <c r="L2148" s="152"/>
      <c r="M2148" s="152"/>
      <c r="N2148" s="152"/>
      <c r="O2148" s="63"/>
      <c r="P2148" s="152"/>
      <c r="Q2148" s="152"/>
      <c r="S2148" s="205"/>
      <c r="T2148" s="205"/>
      <c r="U2148" s="205"/>
      <c r="V2148" s="39"/>
      <c r="W2148" s="39"/>
      <c r="X2148" s="39"/>
      <c r="Y2148" s="39"/>
      <c r="AD2148" s="191"/>
      <c r="AE2148" s="191"/>
      <c r="AF2148" s="260"/>
      <c r="AG2148" s="191"/>
      <c r="AH2148" s="191"/>
      <c r="AI2148" s="260"/>
      <c r="AR2148" s="68"/>
      <c r="AS2148" s="68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5"/>
      <c r="BL2148" s="95"/>
      <c r="BM2148" s="95"/>
      <c r="BN2148" s="95"/>
      <c r="BO2148" s="95"/>
      <c r="BP2148" s="95"/>
      <c r="BQ2148" s="95"/>
      <c r="BR2148" s="95"/>
      <c r="BS2148" s="95"/>
      <c r="BT2148" s="95"/>
      <c r="BU2148" s="95"/>
      <c r="BV2148" s="95"/>
      <c r="BW2148" s="95"/>
      <c r="BX2148" s="95"/>
      <c r="BY2148" s="95"/>
      <c r="BZ2148" s="95"/>
      <c r="CD2148" s="95"/>
      <c r="CE2148" s="95"/>
      <c r="CF2148" s="95"/>
    </row>
    <row r="2149" spans="1:84" s="43" customFormat="1" x14ac:dyDescent="0.25">
      <c r="A2149" s="152"/>
      <c r="B2149" s="152"/>
      <c r="C2149" s="152"/>
      <c r="D2149" s="152"/>
      <c r="E2149" s="152"/>
      <c r="F2149" s="62"/>
      <c r="G2149" s="62"/>
      <c r="I2149" s="152"/>
      <c r="K2149" s="152"/>
      <c r="L2149" s="152"/>
      <c r="M2149" s="152"/>
      <c r="N2149" s="152"/>
      <c r="O2149" s="63"/>
      <c r="P2149" s="152"/>
      <c r="Q2149" s="152"/>
      <c r="S2149" s="205"/>
      <c r="T2149" s="205"/>
      <c r="U2149" s="205"/>
      <c r="V2149" s="39"/>
      <c r="W2149" s="39"/>
      <c r="X2149" s="39"/>
      <c r="Y2149" s="39"/>
      <c r="AD2149" s="191"/>
      <c r="AE2149" s="191"/>
      <c r="AF2149" s="260"/>
      <c r="AG2149" s="191"/>
      <c r="AH2149" s="191"/>
      <c r="AI2149" s="260"/>
      <c r="AR2149" s="68"/>
      <c r="AS2149" s="68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5"/>
      <c r="BL2149" s="95"/>
      <c r="BM2149" s="95"/>
      <c r="BN2149" s="95"/>
      <c r="BO2149" s="95"/>
      <c r="BP2149" s="95"/>
      <c r="BQ2149" s="95"/>
      <c r="BR2149" s="95"/>
      <c r="BS2149" s="95"/>
      <c r="BT2149" s="95"/>
      <c r="BU2149" s="95"/>
      <c r="BV2149" s="95"/>
      <c r="BW2149" s="95"/>
      <c r="BX2149" s="95"/>
      <c r="BY2149" s="95"/>
      <c r="BZ2149" s="95"/>
      <c r="CD2149" s="95"/>
      <c r="CE2149" s="95"/>
      <c r="CF2149" s="95"/>
    </row>
    <row r="2150" spans="1:84" s="43" customFormat="1" x14ac:dyDescent="0.25">
      <c r="A2150" s="152"/>
      <c r="B2150" s="152"/>
      <c r="C2150" s="152"/>
      <c r="D2150" s="152"/>
      <c r="E2150" s="152"/>
      <c r="F2150" s="62"/>
      <c r="G2150" s="62"/>
      <c r="I2150" s="152"/>
      <c r="K2150" s="152"/>
      <c r="L2150" s="152"/>
      <c r="M2150" s="152"/>
      <c r="N2150" s="152"/>
      <c r="O2150" s="63"/>
      <c r="P2150" s="152"/>
      <c r="Q2150" s="152"/>
      <c r="S2150" s="205"/>
      <c r="T2150" s="205"/>
      <c r="U2150" s="205"/>
      <c r="V2150" s="39"/>
      <c r="W2150" s="39"/>
      <c r="X2150" s="39"/>
      <c r="Y2150" s="39"/>
      <c r="AD2150" s="191"/>
      <c r="AE2150" s="191"/>
      <c r="AF2150" s="260"/>
      <c r="AG2150" s="191"/>
      <c r="AH2150" s="191"/>
      <c r="AI2150" s="260"/>
      <c r="AR2150" s="68"/>
      <c r="AS2150" s="68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5"/>
      <c r="BL2150" s="95"/>
      <c r="BM2150" s="95"/>
      <c r="BN2150" s="95"/>
      <c r="BO2150" s="95"/>
      <c r="BP2150" s="95"/>
      <c r="BQ2150" s="95"/>
      <c r="BR2150" s="95"/>
      <c r="BS2150" s="95"/>
      <c r="BT2150" s="95"/>
      <c r="BU2150" s="95"/>
      <c r="BV2150" s="95"/>
      <c r="BW2150" s="95"/>
      <c r="BX2150" s="95"/>
      <c r="BY2150" s="95"/>
      <c r="BZ2150" s="95"/>
      <c r="CD2150" s="95"/>
      <c r="CE2150" s="95"/>
      <c r="CF2150" s="95"/>
    </row>
    <row r="2151" spans="1:84" s="43" customFormat="1" x14ac:dyDescent="0.25">
      <c r="A2151" s="152"/>
      <c r="B2151" s="152"/>
      <c r="C2151" s="152"/>
      <c r="D2151" s="152"/>
      <c r="E2151" s="152"/>
      <c r="F2151" s="62"/>
      <c r="G2151" s="62"/>
      <c r="I2151" s="152"/>
      <c r="K2151" s="152"/>
      <c r="L2151" s="152"/>
      <c r="M2151" s="152"/>
      <c r="N2151" s="152"/>
      <c r="O2151" s="63"/>
      <c r="P2151" s="152"/>
      <c r="Q2151" s="152"/>
      <c r="S2151" s="205"/>
      <c r="T2151" s="205"/>
      <c r="U2151" s="205"/>
      <c r="V2151" s="39"/>
      <c r="W2151" s="39"/>
      <c r="X2151" s="39"/>
      <c r="Y2151" s="39"/>
      <c r="AD2151" s="191"/>
      <c r="AE2151" s="191"/>
      <c r="AF2151" s="260"/>
      <c r="AG2151" s="191"/>
      <c r="AH2151" s="191"/>
      <c r="AI2151" s="260"/>
      <c r="AR2151" s="68"/>
      <c r="AS2151" s="68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5"/>
      <c r="BL2151" s="95"/>
      <c r="BM2151" s="95"/>
      <c r="BN2151" s="95"/>
      <c r="BO2151" s="95"/>
      <c r="BP2151" s="95"/>
      <c r="BQ2151" s="95"/>
      <c r="BR2151" s="95"/>
      <c r="BS2151" s="95"/>
      <c r="BT2151" s="95"/>
      <c r="BU2151" s="95"/>
      <c r="BV2151" s="95"/>
      <c r="BW2151" s="95"/>
      <c r="BX2151" s="95"/>
      <c r="BY2151" s="95"/>
      <c r="BZ2151" s="95"/>
      <c r="CD2151" s="95"/>
      <c r="CE2151" s="95"/>
      <c r="CF2151" s="95"/>
    </row>
    <row r="2152" spans="1:84" s="43" customFormat="1" x14ac:dyDescent="0.25">
      <c r="A2152" s="152"/>
      <c r="B2152" s="152"/>
      <c r="C2152" s="152"/>
      <c r="D2152" s="152"/>
      <c r="E2152" s="152"/>
      <c r="F2152" s="62"/>
      <c r="G2152" s="62"/>
      <c r="I2152" s="152"/>
      <c r="K2152" s="152"/>
      <c r="L2152" s="152"/>
      <c r="M2152" s="152"/>
      <c r="N2152" s="152"/>
      <c r="O2152" s="63"/>
      <c r="P2152" s="152"/>
      <c r="Q2152" s="152"/>
      <c r="S2152" s="205"/>
      <c r="T2152" s="205"/>
      <c r="U2152" s="205"/>
      <c r="V2152" s="39"/>
      <c r="W2152" s="39"/>
      <c r="X2152" s="39"/>
      <c r="Y2152" s="39"/>
      <c r="AD2152" s="191"/>
      <c r="AE2152" s="191"/>
      <c r="AF2152" s="260"/>
      <c r="AG2152" s="191"/>
      <c r="AH2152" s="191"/>
      <c r="AI2152" s="260"/>
      <c r="AR2152" s="68"/>
      <c r="AS2152" s="68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5"/>
      <c r="BL2152" s="95"/>
      <c r="BM2152" s="95"/>
      <c r="BN2152" s="95"/>
      <c r="BO2152" s="95"/>
      <c r="BP2152" s="95"/>
      <c r="BQ2152" s="95"/>
      <c r="BR2152" s="95"/>
      <c r="BS2152" s="95"/>
      <c r="BT2152" s="95"/>
      <c r="BU2152" s="95"/>
      <c r="BV2152" s="95"/>
      <c r="BW2152" s="95"/>
      <c r="BX2152" s="95"/>
      <c r="BY2152" s="95"/>
      <c r="BZ2152" s="95"/>
      <c r="CD2152" s="95"/>
      <c r="CE2152" s="95"/>
      <c r="CF2152" s="95"/>
    </row>
    <row r="2153" spans="1:84" s="43" customFormat="1" x14ac:dyDescent="0.25">
      <c r="A2153" s="152"/>
      <c r="B2153" s="152"/>
      <c r="C2153" s="152"/>
      <c r="D2153" s="152"/>
      <c r="E2153" s="152"/>
      <c r="F2153" s="62"/>
      <c r="G2153" s="62"/>
      <c r="I2153" s="152"/>
      <c r="K2153" s="152"/>
      <c r="L2153" s="152"/>
      <c r="M2153" s="152"/>
      <c r="N2153" s="152"/>
      <c r="O2153" s="63"/>
      <c r="P2153" s="152"/>
      <c r="Q2153" s="152"/>
      <c r="S2153" s="205"/>
      <c r="T2153" s="205"/>
      <c r="U2153" s="205"/>
      <c r="V2153" s="39"/>
      <c r="W2153" s="39"/>
      <c r="X2153" s="39"/>
      <c r="Y2153" s="39"/>
      <c r="AD2153" s="191"/>
      <c r="AE2153" s="191"/>
      <c r="AF2153" s="260"/>
      <c r="AG2153" s="191"/>
      <c r="AH2153" s="191"/>
      <c r="AI2153" s="260"/>
      <c r="AR2153" s="68"/>
      <c r="AS2153" s="68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5"/>
      <c r="BL2153" s="95"/>
      <c r="BM2153" s="95"/>
      <c r="BN2153" s="95"/>
      <c r="BO2153" s="95"/>
      <c r="BP2153" s="95"/>
      <c r="BQ2153" s="95"/>
      <c r="BR2153" s="95"/>
      <c r="BS2153" s="95"/>
      <c r="BT2153" s="95"/>
      <c r="BU2153" s="95"/>
      <c r="BV2153" s="95"/>
      <c r="BW2153" s="95"/>
      <c r="BX2153" s="95"/>
      <c r="BY2153" s="95"/>
      <c r="BZ2153" s="95"/>
      <c r="CD2153" s="95"/>
      <c r="CE2153" s="95"/>
      <c r="CF2153" s="95"/>
    </row>
    <row r="2154" spans="1:84" s="43" customFormat="1" x14ac:dyDescent="0.25">
      <c r="A2154" s="152"/>
      <c r="B2154" s="152"/>
      <c r="C2154" s="152"/>
      <c r="D2154" s="152"/>
      <c r="E2154" s="152"/>
      <c r="F2154" s="62"/>
      <c r="G2154" s="62"/>
      <c r="I2154" s="152"/>
      <c r="K2154" s="152"/>
      <c r="L2154" s="152"/>
      <c r="M2154" s="152"/>
      <c r="N2154" s="152"/>
      <c r="O2154" s="63"/>
      <c r="P2154" s="152"/>
      <c r="Q2154" s="152"/>
      <c r="S2154" s="205"/>
      <c r="T2154" s="205"/>
      <c r="U2154" s="205"/>
      <c r="V2154" s="39"/>
      <c r="W2154" s="39"/>
      <c r="X2154" s="39"/>
      <c r="Y2154" s="39"/>
      <c r="AD2154" s="191"/>
      <c r="AE2154" s="191"/>
      <c r="AF2154" s="260"/>
      <c r="AG2154" s="191"/>
      <c r="AH2154" s="191"/>
      <c r="AI2154" s="260"/>
      <c r="AR2154" s="68"/>
      <c r="AS2154" s="68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5"/>
      <c r="BL2154" s="95"/>
      <c r="BM2154" s="95"/>
      <c r="BN2154" s="95"/>
      <c r="BO2154" s="95"/>
      <c r="BP2154" s="95"/>
      <c r="BQ2154" s="95"/>
      <c r="BR2154" s="95"/>
      <c r="BS2154" s="95"/>
      <c r="BT2154" s="95"/>
      <c r="BU2154" s="95"/>
      <c r="BV2154" s="95"/>
      <c r="BW2154" s="95"/>
      <c r="BX2154" s="95"/>
      <c r="BY2154" s="95"/>
      <c r="BZ2154" s="95"/>
      <c r="CD2154" s="95"/>
      <c r="CE2154" s="95"/>
      <c r="CF2154" s="95"/>
    </row>
    <row r="2155" spans="1:84" s="43" customFormat="1" x14ac:dyDescent="0.25">
      <c r="A2155" s="152"/>
      <c r="B2155" s="152"/>
      <c r="C2155" s="152"/>
      <c r="D2155" s="152"/>
      <c r="E2155" s="152"/>
      <c r="F2155" s="62"/>
      <c r="G2155" s="62"/>
      <c r="I2155" s="152"/>
      <c r="K2155" s="152"/>
      <c r="L2155" s="152"/>
      <c r="M2155" s="152"/>
      <c r="N2155" s="152"/>
      <c r="O2155" s="63"/>
      <c r="P2155" s="152"/>
      <c r="Q2155" s="152"/>
      <c r="S2155" s="205"/>
      <c r="T2155" s="205"/>
      <c r="U2155" s="205"/>
      <c r="V2155" s="39"/>
      <c r="W2155" s="39"/>
      <c r="X2155" s="39"/>
      <c r="Y2155" s="39"/>
      <c r="AD2155" s="191"/>
      <c r="AE2155" s="191"/>
      <c r="AF2155" s="260"/>
      <c r="AG2155" s="191"/>
      <c r="AH2155" s="191"/>
      <c r="AI2155" s="260"/>
      <c r="AR2155" s="68"/>
      <c r="AS2155" s="68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5"/>
      <c r="BL2155" s="95"/>
      <c r="BM2155" s="95"/>
      <c r="BN2155" s="95"/>
      <c r="BO2155" s="95"/>
      <c r="BP2155" s="95"/>
      <c r="BQ2155" s="95"/>
      <c r="BR2155" s="95"/>
      <c r="BS2155" s="95"/>
      <c r="BT2155" s="95"/>
      <c r="BU2155" s="95"/>
      <c r="BV2155" s="95"/>
      <c r="BW2155" s="95"/>
      <c r="BX2155" s="95"/>
      <c r="BY2155" s="95"/>
      <c r="BZ2155" s="95"/>
      <c r="CD2155" s="95"/>
      <c r="CE2155" s="95"/>
      <c r="CF2155" s="95"/>
    </row>
    <row r="2156" spans="1:84" s="43" customFormat="1" x14ac:dyDescent="0.25">
      <c r="A2156" s="152"/>
      <c r="B2156" s="152"/>
      <c r="C2156" s="152"/>
      <c r="D2156" s="152"/>
      <c r="E2156" s="152"/>
      <c r="F2156" s="62"/>
      <c r="G2156" s="62"/>
      <c r="I2156" s="152"/>
      <c r="K2156" s="152"/>
      <c r="L2156" s="152"/>
      <c r="M2156" s="152"/>
      <c r="N2156" s="152"/>
      <c r="O2156" s="63"/>
      <c r="P2156" s="152"/>
      <c r="Q2156" s="152"/>
      <c r="S2156" s="205"/>
      <c r="T2156" s="205"/>
      <c r="U2156" s="205"/>
      <c r="V2156" s="39"/>
      <c r="W2156" s="39"/>
      <c r="X2156" s="39"/>
      <c r="Y2156" s="39"/>
      <c r="AD2156" s="191"/>
      <c r="AE2156" s="191"/>
      <c r="AF2156" s="260"/>
      <c r="AG2156" s="191"/>
      <c r="AH2156" s="191"/>
      <c r="AI2156" s="260"/>
      <c r="AR2156" s="68"/>
      <c r="AS2156" s="68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5"/>
      <c r="BL2156" s="95"/>
      <c r="BM2156" s="95"/>
      <c r="BN2156" s="95"/>
      <c r="BO2156" s="95"/>
      <c r="BP2156" s="95"/>
      <c r="BQ2156" s="95"/>
      <c r="BR2156" s="95"/>
      <c r="BS2156" s="95"/>
      <c r="BT2156" s="95"/>
      <c r="BU2156" s="95"/>
      <c r="BV2156" s="95"/>
      <c r="BW2156" s="95"/>
      <c r="BX2156" s="95"/>
      <c r="BY2156" s="95"/>
      <c r="BZ2156" s="95"/>
      <c r="CD2156" s="95"/>
      <c r="CE2156" s="95"/>
      <c r="CF2156" s="95"/>
    </row>
    <row r="2157" spans="1:84" s="43" customFormat="1" x14ac:dyDescent="0.25">
      <c r="A2157" s="152"/>
      <c r="B2157" s="152"/>
      <c r="C2157" s="152"/>
      <c r="D2157" s="152"/>
      <c r="E2157" s="152"/>
      <c r="F2157" s="62"/>
      <c r="G2157" s="62"/>
      <c r="I2157" s="152"/>
      <c r="K2157" s="152"/>
      <c r="L2157" s="152"/>
      <c r="M2157" s="152"/>
      <c r="N2157" s="152"/>
      <c r="O2157" s="63"/>
      <c r="P2157" s="152"/>
      <c r="Q2157" s="152"/>
      <c r="S2157" s="205"/>
      <c r="T2157" s="205"/>
      <c r="U2157" s="205"/>
      <c r="V2157" s="39"/>
      <c r="W2157" s="39"/>
      <c r="X2157" s="39"/>
      <c r="Y2157" s="39"/>
      <c r="AD2157" s="191"/>
      <c r="AE2157" s="191"/>
      <c r="AF2157" s="260"/>
      <c r="AG2157" s="191"/>
      <c r="AH2157" s="191"/>
      <c r="AI2157" s="260"/>
      <c r="AR2157" s="68"/>
      <c r="AS2157" s="68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5"/>
      <c r="BL2157" s="95"/>
      <c r="BM2157" s="95"/>
      <c r="BN2157" s="95"/>
      <c r="BO2157" s="95"/>
      <c r="BP2157" s="95"/>
      <c r="BQ2157" s="95"/>
      <c r="BR2157" s="95"/>
      <c r="BS2157" s="95"/>
      <c r="BT2157" s="95"/>
      <c r="BU2157" s="95"/>
      <c r="BV2157" s="95"/>
      <c r="BW2157" s="95"/>
      <c r="BX2157" s="95"/>
      <c r="BY2157" s="95"/>
      <c r="BZ2157" s="95"/>
      <c r="CD2157" s="95"/>
      <c r="CE2157" s="95"/>
      <c r="CF2157" s="95"/>
    </row>
    <row r="2158" spans="1:84" s="43" customFormat="1" x14ac:dyDescent="0.25">
      <c r="A2158" s="152"/>
      <c r="B2158" s="152"/>
      <c r="C2158" s="152"/>
      <c r="D2158" s="152"/>
      <c r="E2158" s="152"/>
      <c r="F2158" s="62"/>
      <c r="G2158" s="62"/>
      <c r="I2158" s="152"/>
      <c r="K2158" s="152"/>
      <c r="L2158" s="152"/>
      <c r="M2158" s="152"/>
      <c r="N2158" s="152"/>
      <c r="O2158" s="63"/>
      <c r="P2158" s="152"/>
      <c r="Q2158" s="152"/>
      <c r="S2158" s="205"/>
      <c r="T2158" s="205"/>
      <c r="U2158" s="205"/>
      <c r="V2158" s="39"/>
      <c r="W2158" s="39"/>
      <c r="X2158" s="39"/>
      <c r="Y2158" s="39"/>
      <c r="AD2158" s="191"/>
      <c r="AE2158" s="191"/>
      <c r="AF2158" s="260"/>
      <c r="AG2158" s="191"/>
      <c r="AH2158" s="191"/>
      <c r="AI2158" s="260"/>
      <c r="AR2158" s="68"/>
      <c r="AS2158" s="68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5"/>
      <c r="BL2158" s="95"/>
      <c r="BM2158" s="95"/>
      <c r="BN2158" s="95"/>
      <c r="BO2158" s="95"/>
      <c r="BP2158" s="95"/>
      <c r="BQ2158" s="95"/>
      <c r="BR2158" s="95"/>
      <c r="BS2158" s="95"/>
      <c r="BT2158" s="95"/>
      <c r="BU2158" s="95"/>
      <c r="BV2158" s="95"/>
      <c r="BW2158" s="95"/>
      <c r="BX2158" s="95"/>
      <c r="BY2158" s="95"/>
      <c r="BZ2158" s="95"/>
      <c r="CD2158" s="95"/>
      <c r="CE2158" s="95"/>
      <c r="CF2158" s="95"/>
    </row>
    <row r="2159" spans="1:84" s="43" customFormat="1" x14ac:dyDescent="0.25">
      <c r="A2159" s="152"/>
      <c r="B2159" s="152"/>
      <c r="C2159" s="152"/>
      <c r="D2159" s="152"/>
      <c r="E2159" s="152"/>
      <c r="F2159" s="62"/>
      <c r="G2159" s="62"/>
      <c r="I2159" s="152"/>
      <c r="K2159" s="152"/>
      <c r="L2159" s="152"/>
      <c r="M2159" s="152"/>
      <c r="N2159" s="152"/>
      <c r="O2159" s="63"/>
      <c r="P2159" s="152"/>
      <c r="Q2159" s="152"/>
      <c r="S2159" s="205"/>
      <c r="T2159" s="205"/>
      <c r="U2159" s="205"/>
      <c r="V2159" s="39"/>
      <c r="W2159" s="39"/>
      <c r="X2159" s="39"/>
      <c r="Y2159" s="39"/>
      <c r="AD2159" s="191"/>
      <c r="AE2159" s="191"/>
      <c r="AF2159" s="260"/>
      <c r="AG2159" s="191"/>
      <c r="AH2159" s="191"/>
      <c r="AI2159" s="260"/>
      <c r="AR2159" s="68"/>
      <c r="AS2159" s="68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5"/>
      <c r="BL2159" s="95"/>
      <c r="BM2159" s="95"/>
      <c r="BN2159" s="95"/>
      <c r="BO2159" s="95"/>
      <c r="BP2159" s="95"/>
      <c r="BQ2159" s="95"/>
      <c r="BR2159" s="95"/>
      <c r="BS2159" s="95"/>
      <c r="BT2159" s="95"/>
      <c r="BU2159" s="95"/>
      <c r="BV2159" s="95"/>
      <c r="BW2159" s="95"/>
      <c r="BX2159" s="95"/>
      <c r="BY2159" s="95"/>
      <c r="BZ2159" s="95"/>
      <c r="CD2159" s="95"/>
      <c r="CE2159" s="95"/>
      <c r="CF2159" s="95"/>
    </row>
    <row r="2160" spans="1:84" s="43" customFormat="1" x14ac:dyDescent="0.25">
      <c r="A2160" s="152"/>
      <c r="B2160" s="152"/>
      <c r="C2160" s="152"/>
      <c r="D2160" s="152"/>
      <c r="E2160" s="152"/>
      <c r="F2160" s="62"/>
      <c r="G2160" s="62"/>
      <c r="I2160" s="152"/>
      <c r="K2160" s="152"/>
      <c r="L2160" s="152"/>
      <c r="M2160" s="152"/>
      <c r="N2160" s="152"/>
      <c r="O2160" s="63"/>
      <c r="P2160" s="152"/>
      <c r="Q2160" s="152"/>
      <c r="S2160" s="205"/>
      <c r="T2160" s="205"/>
      <c r="U2160" s="205"/>
      <c r="V2160" s="39"/>
      <c r="W2160" s="39"/>
      <c r="X2160" s="39"/>
      <c r="Y2160" s="39"/>
      <c r="AD2160" s="191"/>
      <c r="AE2160" s="191"/>
      <c r="AF2160" s="260"/>
      <c r="AG2160" s="191"/>
      <c r="AH2160" s="191"/>
      <c r="AI2160" s="260"/>
      <c r="AR2160" s="68"/>
      <c r="AS2160" s="68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5"/>
      <c r="BL2160" s="95"/>
      <c r="BM2160" s="95"/>
      <c r="BN2160" s="95"/>
      <c r="BO2160" s="95"/>
      <c r="BP2160" s="95"/>
      <c r="BQ2160" s="95"/>
      <c r="BR2160" s="95"/>
      <c r="BS2160" s="95"/>
      <c r="BT2160" s="95"/>
      <c r="BU2160" s="95"/>
      <c r="BV2160" s="95"/>
      <c r="BW2160" s="95"/>
      <c r="BX2160" s="95"/>
      <c r="BY2160" s="95"/>
      <c r="BZ2160" s="95"/>
      <c r="CD2160" s="95"/>
      <c r="CE2160" s="95"/>
      <c r="CF2160" s="95"/>
    </row>
    <row r="2161" spans="1:84" s="43" customFormat="1" x14ac:dyDescent="0.25">
      <c r="A2161" s="152"/>
      <c r="B2161" s="152"/>
      <c r="C2161" s="152"/>
      <c r="D2161" s="152"/>
      <c r="E2161" s="152"/>
      <c r="F2161" s="62"/>
      <c r="G2161" s="62"/>
      <c r="I2161" s="152"/>
      <c r="K2161" s="152"/>
      <c r="L2161" s="152"/>
      <c r="M2161" s="152"/>
      <c r="N2161" s="152"/>
      <c r="O2161" s="63"/>
      <c r="P2161" s="152"/>
      <c r="Q2161" s="152"/>
      <c r="S2161" s="205"/>
      <c r="T2161" s="205"/>
      <c r="U2161" s="205"/>
      <c r="V2161" s="39"/>
      <c r="W2161" s="39"/>
      <c r="X2161" s="39"/>
      <c r="Y2161" s="39"/>
      <c r="AD2161" s="191"/>
      <c r="AE2161" s="191"/>
      <c r="AF2161" s="260"/>
      <c r="AG2161" s="191"/>
      <c r="AH2161" s="191"/>
      <c r="AI2161" s="260"/>
      <c r="AR2161" s="68"/>
      <c r="AS2161" s="68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5"/>
      <c r="BL2161" s="95"/>
      <c r="BM2161" s="95"/>
      <c r="BN2161" s="95"/>
      <c r="BO2161" s="95"/>
      <c r="BP2161" s="95"/>
      <c r="BQ2161" s="95"/>
      <c r="BR2161" s="95"/>
      <c r="BS2161" s="95"/>
      <c r="BT2161" s="95"/>
      <c r="BU2161" s="95"/>
      <c r="BV2161" s="95"/>
      <c r="BW2161" s="95"/>
      <c r="BX2161" s="95"/>
      <c r="BY2161" s="95"/>
      <c r="BZ2161" s="95"/>
      <c r="CD2161" s="95"/>
      <c r="CE2161" s="95"/>
      <c r="CF2161" s="95"/>
    </row>
    <row r="2162" spans="1:84" s="43" customFormat="1" x14ac:dyDescent="0.25">
      <c r="A2162" s="152"/>
      <c r="B2162" s="152"/>
      <c r="C2162" s="152"/>
      <c r="D2162" s="152"/>
      <c r="E2162" s="152"/>
      <c r="F2162" s="62"/>
      <c r="G2162" s="62"/>
      <c r="I2162" s="152"/>
      <c r="K2162" s="152"/>
      <c r="L2162" s="152"/>
      <c r="M2162" s="152"/>
      <c r="N2162" s="152"/>
      <c r="O2162" s="63"/>
      <c r="P2162" s="152"/>
      <c r="Q2162" s="152"/>
      <c r="S2162" s="205"/>
      <c r="T2162" s="205"/>
      <c r="U2162" s="205"/>
      <c r="V2162" s="39"/>
      <c r="W2162" s="39"/>
      <c r="X2162" s="39"/>
      <c r="Y2162" s="39"/>
      <c r="AD2162" s="191"/>
      <c r="AE2162" s="191"/>
      <c r="AF2162" s="260"/>
      <c r="AG2162" s="191"/>
      <c r="AH2162" s="191"/>
      <c r="AI2162" s="260"/>
      <c r="AR2162" s="68"/>
      <c r="AS2162" s="68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5"/>
      <c r="BL2162" s="95"/>
      <c r="BM2162" s="95"/>
      <c r="BN2162" s="95"/>
      <c r="BO2162" s="95"/>
      <c r="BP2162" s="95"/>
      <c r="BQ2162" s="95"/>
      <c r="BR2162" s="95"/>
      <c r="BS2162" s="95"/>
      <c r="BT2162" s="95"/>
      <c r="BU2162" s="95"/>
      <c r="BV2162" s="95"/>
      <c r="BW2162" s="95"/>
      <c r="BX2162" s="95"/>
      <c r="BY2162" s="95"/>
      <c r="BZ2162" s="95"/>
      <c r="CD2162" s="95"/>
      <c r="CE2162" s="95"/>
      <c r="CF2162" s="95"/>
    </row>
    <row r="2163" spans="1:84" s="43" customFormat="1" x14ac:dyDescent="0.25">
      <c r="A2163" s="152"/>
      <c r="B2163" s="152"/>
      <c r="C2163" s="152"/>
      <c r="D2163" s="152"/>
      <c r="E2163" s="152"/>
      <c r="F2163" s="62"/>
      <c r="G2163" s="62"/>
      <c r="I2163" s="152"/>
      <c r="K2163" s="152"/>
      <c r="L2163" s="152"/>
      <c r="M2163" s="152"/>
      <c r="N2163" s="152"/>
      <c r="O2163" s="63"/>
      <c r="P2163" s="152"/>
      <c r="Q2163" s="152"/>
      <c r="S2163" s="205"/>
      <c r="T2163" s="205"/>
      <c r="U2163" s="205"/>
      <c r="V2163" s="39"/>
      <c r="W2163" s="39"/>
      <c r="X2163" s="39"/>
      <c r="Y2163" s="39"/>
      <c r="AD2163" s="191"/>
      <c r="AE2163" s="191"/>
      <c r="AF2163" s="260"/>
      <c r="AG2163" s="191"/>
      <c r="AH2163" s="191"/>
      <c r="AI2163" s="260"/>
      <c r="AR2163" s="68"/>
      <c r="AS2163" s="68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5"/>
      <c r="BL2163" s="95"/>
      <c r="BM2163" s="95"/>
      <c r="BN2163" s="95"/>
      <c r="BO2163" s="95"/>
      <c r="BP2163" s="95"/>
      <c r="BQ2163" s="95"/>
      <c r="BR2163" s="95"/>
      <c r="BS2163" s="95"/>
      <c r="BT2163" s="95"/>
      <c r="BU2163" s="95"/>
      <c r="BV2163" s="95"/>
      <c r="BW2163" s="95"/>
      <c r="BX2163" s="95"/>
      <c r="BY2163" s="95"/>
      <c r="BZ2163" s="95"/>
      <c r="CD2163" s="95"/>
      <c r="CE2163" s="95"/>
      <c r="CF2163" s="95"/>
    </row>
    <row r="2164" spans="1:84" s="43" customFormat="1" x14ac:dyDescent="0.25">
      <c r="A2164" s="152"/>
      <c r="B2164" s="152"/>
      <c r="C2164" s="152"/>
      <c r="D2164" s="152"/>
      <c r="E2164" s="152"/>
      <c r="F2164" s="62"/>
      <c r="G2164" s="62"/>
      <c r="I2164" s="152"/>
      <c r="K2164" s="152"/>
      <c r="L2164" s="152"/>
      <c r="M2164" s="152"/>
      <c r="N2164" s="152"/>
      <c r="O2164" s="63"/>
      <c r="P2164" s="152"/>
      <c r="Q2164" s="152"/>
      <c r="S2164" s="205"/>
      <c r="T2164" s="205"/>
      <c r="U2164" s="205"/>
      <c r="V2164" s="39"/>
      <c r="W2164" s="39"/>
      <c r="X2164" s="39"/>
      <c r="Y2164" s="39"/>
      <c r="AD2164" s="191"/>
      <c r="AE2164" s="191"/>
      <c r="AF2164" s="260"/>
      <c r="AG2164" s="191"/>
      <c r="AH2164" s="191"/>
      <c r="AI2164" s="260"/>
      <c r="AR2164" s="68"/>
      <c r="AS2164" s="68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5"/>
      <c r="BL2164" s="95"/>
      <c r="BM2164" s="95"/>
      <c r="BN2164" s="95"/>
      <c r="BO2164" s="95"/>
      <c r="BP2164" s="95"/>
      <c r="BQ2164" s="95"/>
      <c r="BR2164" s="95"/>
      <c r="BS2164" s="95"/>
      <c r="BT2164" s="95"/>
      <c r="BU2164" s="95"/>
      <c r="BV2164" s="95"/>
      <c r="BW2164" s="95"/>
      <c r="BX2164" s="95"/>
      <c r="BY2164" s="95"/>
      <c r="BZ2164" s="95"/>
      <c r="CD2164" s="95"/>
      <c r="CE2164" s="95"/>
      <c r="CF2164" s="95"/>
    </row>
    <row r="2165" spans="1:84" s="43" customFormat="1" x14ac:dyDescent="0.25">
      <c r="A2165" s="152"/>
      <c r="B2165" s="152"/>
      <c r="C2165" s="152"/>
      <c r="D2165" s="152"/>
      <c r="E2165" s="152"/>
      <c r="F2165" s="62"/>
      <c r="G2165" s="62"/>
      <c r="I2165" s="152"/>
      <c r="K2165" s="152"/>
      <c r="L2165" s="152"/>
      <c r="M2165" s="152"/>
      <c r="N2165" s="152"/>
      <c r="O2165" s="63"/>
      <c r="P2165" s="152"/>
      <c r="Q2165" s="152"/>
      <c r="S2165" s="205"/>
      <c r="T2165" s="205"/>
      <c r="U2165" s="205"/>
      <c r="V2165" s="39"/>
      <c r="W2165" s="39"/>
      <c r="X2165" s="39"/>
      <c r="Y2165" s="39"/>
      <c r="AD2165" s="191"/>
      <c r="AE2165" s="191"/>
      <c r="AF2165" s="260"/>
      <c r="AG2165" s="191"/>
      <c r="AH2165" s="191"/>
      <c r="AI2165" s="260"/>
      <c r="AR2165" s="68"/>
      <c r="AS2165" s="68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5"/>
      <c r="BL2165" s="95"/>
      <c r="BM2165" s="95"/>
      <c r="BN2165" s="95"/>
      <c r="BO2165" s="95"/>
      <c r="BP2165" s="95"/>
      <c r="BQ2165" s="95"/>
      <c r="BR2165" s="95"/>
      <c r="BS2165" s="95"/>
      <c r="BT2165" s="95"/>
      <c r="BU2165" s="95"/>
      <c r="BV2165" s="95"/>
      <c r="BW2165" s="95"/>
      <c r="BX2165" s="95"/>
      <c r="BY2165" s="95"/>
      <c r="BZ2165" s="95"/>
      <c r="CD2165" s="95"/>
      <c r="CE2165" s="95"/>
      <c r="CF2165" s="95"/>
    </row>
    <row r="2166" spans="1:84" s="43" customFormat="1" x14ac:dyDescent="0.25">
      <c r="A2166" s="152"/>
      <c r="B2166" s="152"/>
      <c r="C2166" s="152"/>
      <c r="D2166" s="152"/>
      <c r="E2166" s="152"/>
      <c r="F2166" s="62"/>
      <c r="G2166" s="62"/>
      <c r="I2166" s="152"/>
      <c r="K2166" s="152"/>
      <c r="L2166" s="152"/>
      <c r="M2166" s="152"/>
      <c r="N2166" s="152"/>
      <c r="O2166" s="63"/>
      <c r="P2166" s="152"/>
      <c r="Q2166" s="152"/>
      <c r="S2166" s="205"/>
      <c r="T2166" s="205"/>
      <c r="U2166" s="205"/>
      <c r="V2166" s="39"/>
      <c r="W2166" s="39"/>
      <c r="X2166" s="39"/>
      <c r="Y2166" s="39"/>
      <c r="AD2166" s="191"/>
      <c r="AE2166" s="191"/>
      <c r="AF2166" s="260"/>
      <c r="AG2166" s="191"/>
      <c r="AH2166" s="191"/>
      <c r="AI2166" s="260"/>
      <c r="AR2166" s="68"/>
      <c r="AS2166" s="68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5"/>
      <c r="BL2166" s="95"/>
      <c r="BM2166" s="95"/>
      <c r="BN2166" s="95"/>
      <c r="BO2166" s="95"/>
      <c r="BP2166" s="95"/>
      <c r="BQ2166" s="95"/>
      <c r="BR2166" s="95"/>
      <c r="BS2166" s="95"/>
      <c r="BT2166" s="95"/>
      <c r="BU2166" s="95"/>
      <c r="BV2166" s="95"/>
      <c r="BW2166" s="95"/>
      <c r="BX2166" s="95"/>
      <c r="BY2166" s="95"/>
      <c r="BZ2166" s="95"/>
      <c r="CD2166" s="95"/>
      <c r="CE2166" s="95"/>
      <c r="CF2166" s="95"/>
    </row>
    <row r="2167" spans="1:84" s="43" customFormat="1" x14ac:dyDescent="0.25">
      <c r="A2167" s="152"/>
      <c r="B2167" s="152"/>
      <c r="C2167" s="152"/>
      <c r="D2167" s="152"/>
      <c r="E2167" s="152"/>
      <c r="F2167" s="62"/>
      <c r="G2167" s="62"/>
      <c r="I2167" s="152"/>
      <c r="K2167" s="152"/>
      <c r="L2167" s="152"/>
      <c r="M2167" s="152"/>
      <c r="N2167" s="152"/>
      <c r="O2167" s="63"/>
      <c r="P2167" s="152"/>
      <c r="Q2167" s="152"/>
      <c r="S2167" s="205"/>
      <c r="T2167" s="205"/>
      <c r="U2167" s="205"/>
      <c r="V2167" s="39"/>
      <c r="W2167" s="39"/>
      <c r="X2167" s="39"/>
      <c r="Y2167" s="39"/>
      <c r="AD2167" s="191"/>
      <c r="AE2167" s="191"/>
      <c r="AF2167" s="260"/>
      <c r="AG2167" s="191"/>
      <c r="AH2167" s="191"/>
      <c r="AI2167" s="260"/>
      <c r="AR2167" s="68"/>
      <c r="AS2167" s="68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5"/>
      <c r="BL2167" s="95"/>
      <c r="BM2167" s="95"/>
      <c r="BN2167" s="95"/>
      <c r="BO2167" s="95"/>
      <c r="BP2167" s="95"/>
      <c r="BQ2167" s="95"/>
      <c r="BR2167" s="95"/>
      <c r="BS2167" s="95"/>
      <c r="BT2167" s="95"/>
      <c r="BU2167" s="95"/>
      <c r="BV2167" s="95"/>
      <c r="BW2167" s="95"/>
      <c r="BX2167" s="95"/>
      <c r="BY2167" s="95"/>
      <c r="BZ2167" s="95"/>
      <c r="CD2167" s="95"/>
      <c r="CE2167" s="95"/>
      <c r="CF2167" s="95"/>
    </row>
    <row r="2168" spans="1:84" s="43" customFormat="1" x14ac:dyDescent="0.25">
      <c r="A2168" s="152"/>
      <c r="B2168" s="152"/>
      <c r="C2168" s="152"/>
      <c r="D2168" s="152"/>
      <c r="E2168" s="152"/>
      <c r="F2168" s="62"/>
      <c r="G2168" s="62"/>
      <c r="I2168" s="152"/>
      <c r="K2168" s="152"/>
      <c r="L2168" s="152"/>
      <c r="M2168" s="152"/>
      <c r="N2168" s="152"/>
      <c r="O2168" s="63"/>
      <c r="P2168" s="152"/>
      <c r="Q2168" s="152"/>
      <c r="S2168" s="205"/>
      <c r="T2168" s="205"/>
      <c r="U2168" s="205"/>
      <c r="V2168" s="39"/>
      <c r="W2168" s="39"/>
      <c r="X2168" s="39"/>
      <c r="Y2168" s="39"/>
      <c r="AD2168" s="191"/>
      <c r="AE2168" s="191"/>
      <c r="AF2168" s="260"/>
      <c r="AG2168" s="191"/>
      <c r="AH2168" s="191"/>
      <c r="AI2168" s="260"/>
      <c r="AR2168" s="68"/>
      <c r="AS2168" s="68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5"/>
      <c r="BL2168" s="95"/>
      <c r="BM2168" s="95"/>
      <c r="BN2168" s="95"/>
      <c r="BO2168" s="95"/>
      <c r="BP2168" s="95"/>
      <c r="BQ2168" s="95"/>
      <c r="BR2168" s="95"/>
      <c r="BS2168" s="95"/>
      <c r="BT2168" s="95"/>
      <c r="BU2168" s="95"/>
      <c r="BV2168" s="95"/>
      <c r="BW2168" s="95"/>
      <c r="BX2168" s="95"/>
      <c r="BY2168" s="95"/>
      <c r="BZ2168" s="95"/>
      <c r="CD2168" s="95"/>
      <c r="CE2168" s="95"/>
      <c r="CF2168" s="95"/>
    </row>
    <row r="2169" spans="1:84" s="43" customFormat="1" x14ac:dyDescent="0.25">
      <c r="A2169" s="152"/>
      <c r="B2169" s="152"/>
      <c r="C2169" s="152"/>
      <c r="D2169" s="152"/>
      <c r="E2169" s="152"/>
      <c r="F2169" s="62"/>
      <c r="G2169" s="62"/>
      <c r="I2169" s="152"/>
      <c r="K2169" s="152"/>
      <c r="L2169" s="152"/>
      <c r="M2169" s="152"/>
      <c r="N2169" s="152"/>
      <c r="O2169" s="63"/>
      <c r="P2169" s="152"/>
      <c r="Q2169" s="152"/>
      <c r="S2169" s="205"/>
      <c r="T2169" s="205"/>
      <c r="U2169" s="205"/>
      <c r="V2169" s="39"/>
      <c r="W2169" s="39"/>
      <c r="X2169" s="39"/>
      <c r="Y2169" s="39"/>
      <c r="AD2169" s="191"/>
      <c r="AE2169" s="191"/>
      <c r="AF2169" s="260"/>
      <c r="AG2169" s="191"/>
      <c r="AH2169" s="191"/>
      <c r="AI2169" s="260"/>
      <c r="AR2169" s="68"/>
      <c r="AS2169" s="68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5"/>
      <c r="BL2169" s="95"/>
      <c r="BM2169" s="95"/>
      <c r="BN2169" s="95"/>
      <c r="BO2169" s="95"/>
      <c r="BP2169" s="95"/>
      <c r="BQ2169" s="95"/>
      <c r="BR2169" s="95"/>
      <c r="BS2169" s="95"/>
      <c r="BT2169" s="95"/>
      <c r="BU2169" s="95"/>
      <c r="BV2169" s="95"/>
      <c r="BW2169" s="95"/>
      <c r="BX2169" s="95"/>
      <c r="BY2169" s="95"/>
      <c r="BZ2169" s="95"/>
      <c r="CD2169" s="95"/>
      <c r="CE2169" s="95"/>
      <c r="CF2169" s="95"/>
    </row>
    <row r="2170" spans="1:84" s="43" customFormat="1" x14ac:dyDescent="0.25">
      <c r="A2170" s="152"/>
      <c r="B2170" s="152"/>
      <c r="C2170" s="152"/>
      <c r="D2170" s="152"/>
      <c r="E2170" s="152"/>
      <c r="F2170" s="62"/>
      <c r="G2170" s="62"/>
      <c r="I2170" s="152"/>
      <c r="K2170" s="152"/>
      <c r="L2170" s="152"/>
      <c r="M2170" s="152"/>
      <c r="N2170" s="152"/>
      <c r="O2170" s="63"/>
      <c r="P2170" s="152"/>
      <c r="Q2170" s="152"/>
      <c r="S2170" s="205"/>
      <c r="T2170" s="205"/>
      <c r="U2170" s="205"/>
      <c r="V2170" s="39"/>
      <c r="W2170" s="39"/>
      <c r="X2170" s="39"/>
      <c r="Y2170" s="39"/>
      <c r="AD2170" s="191"/>
      <c r="AE2170" s="191"/>
      <c r="AF2170" s="260"/>
      <c r="AG2170" s="191"/>
      <c r="AH2170" s="191"/>
      <c r="AI2170" s="260"/>
      <c r="AR2170" s="68"/>
      <c r="AS2170" s="68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5"/>
      <c r="BL2170" s="95"/>
      <c r="BM2170" s="95"/>
      <c r="BN2170" s="95"/>
      <c r="BO2170" s="95"/>
      <c r="BP2170" s="95"/>
      <c r="BQ2170" s="95"/>
      <c r="BR2170" s="95"/>
      <c r="BS2170" s="95"/>
      <c r="BT2170" s="95"/>
      <c r="BU2170" s="95"/>
      <c r="BV2170" s="95"/>
      <c r="BW2170" s="95"/>
      <c r="BX2170" s="95"/>
      <c r="BY2170" s="95"/>
      <c r="BZ2170" s="95"/>
      <c r="CD2170" s="95"/>
      <c r="CE2170" s="95"/>
      <c r="CF2170" s="95"/>
    </row>
    <row r="2171" spans="1:84" s="43" customFormat="1" x14ac:dyDescent="0.25">
      <c r="A2171" s="152"/>
      <c r="B2171" s="152"/>
      <c r="C2171" s="152"/>
      <c r="D2171" s="152"/>
      <c r="E2171" s="152"/>
      <c r="F2171" s="62"/>
      <c r="G2171" s="62"/>
      <c r="I2171" s="152"/>
      <c r="K2171" s="152"/>
      <c r="L2171" s="152"/>
      <c r="M2171" s="152"/>
      <c r="N2171" s="152"/>
      <c r="O2171" s="63"/>
      <c r="P2171" s="152"/>
      <c r="Q2171" s="152"/>
      <c r="S2171" s="205"/>
      <c r="T2171" s="205"/>
      <c r="U2171" s="205"/>
      <c r="V2171" s="39"/>
      <c r="W2171" s="39"/>
      <c r="X2171" s="39"/>
      <c r="Y2171" s="39"/>
      <c r="AD2171" s="191"/>
      <c r="AE2171" s="191"/>
      <c r="AF2171" s="260"/>
      <c r="AG2171" s="191"/>
      <c r="AH2171" s="191"/>
      <c r="AI2171" s="260"/>
      <c r="AR2171" s="68"/>
      <c r="AS2171" s="68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5"/>
      <c r="BL2171" s="95"/>
      <c r="BM2171" s="95"/>
      <c r="BN2171" s="95"/>
      <c r="BO2171" s="95"/>
      <c r="BP2171" s="95"/>
      <c r="BQ2171" s="95"/>
      <c r="BR2171" s="95"/>
      <c r="BS2171" s="95"/>
      <c r="BT2171" s="95"/>
      <c r="BU2171" s="95"/>
      <c r="BV2171" s="95"/>
      <c r="BW2171" s="95"/>
      <c r="BX2171" s="95"/>
      <c r="BY2171" s="95"/>
      <c r="BZ2171" s="95"/>
      <c r="CD2171" s="95"/>
      <c r="CE2171" s="95"/>
      <c r="CF2171" s="95"/>
    </row>
    <row r="2172" spans="1:84" s="43" customFormat="1" x14ac:dyDescent="0.25">
      <c r="A2172" s="152"/>
      <c r="B2172" s="152"/>
      <c r="C2172" s="152"/>
      <c r="D2172" s="152"/>
      <c r="E2172" s="152"/>
      <c r="F2172" s="62"/>
      <c r="G2172" s="62"/>
      <c r="I2172" s="152"/>
      <c r="K2172" s="152"/>
      <c r="L2172" s="152"/>
      <c r="M2172" s="152"/>
      <c r="N2172" s="152"/>
      <c r="O2172" s="63"/>
      <c r="P2172" s="152"/>
      <c r="Q2172" s="152"/>
      <c r="S2172" s="205"/>
      <c r="T2172" s="205"/>
      <c r="U2172" s="205"/>
      <c r="V2172" s="39"/>
      <c r="W2172" s="39"/>
      <c r="X2172" s="39"/>
      <c r="Y2172" s="39"/>
      <c r="AD2172" s="191"/>
      <c r="AE2172" s="191"/>
      <c r="AF2172" s="260"/>
      <c r="AG2172" s="191"/>
      <c r="AH2172" s="191"/>
      <c r="AI2172" s="260"/>
      <c r="AR2172" s="68"/>
      <c r="AS2172" s="68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5"/>
      <c r="BL2172" s="95"/>
      <c r="BM2172" s="95"/>
      <c r="BN2172" s="95"/>
      <c r="BO2172" s="95"/>
      <c r="BP2172" s="95"/>
      <c r="BQ2172" s="95"/>
      <c r="BR2172" s="95"/>
      <c r="BS2172" s="95"/>
      <c r="BT2172" s="95"/>
      <c r="BU2172" s="95"/>
      <c r="BV2172" s="95"/>
      <c r="BW2172" s="95"/>
      <c r="BX2172" s="95"/>
      <c r="BY2172" s="95"/>
      <c r="BZ2172" s="95"/>
      <c r="CD2172" s="95"/>
      <c r="CE2172" s="95"/>
      <c r="CF2172" s="95"/>
    </row>
    <row r="2173" spans="1:84" s="43" customFormat="1" x14ac:dyDescent="0.25">
      <c r="A2173" s="152"/>
      <c r="B2173" s="152"/>
      <c r="C2173" s="152"/>
      <c r="D2173" s="152"/>
      <c r="E2173" s="152"/>
      <c r="F2173" s="62"/>
      <c r="G2173" s="62"/>
      <c r="I2173" s="152"/>
      <c r="K2173" s="152"/>
      <c r="L2173" s="152"/>
      <c r="M2173" s="152"/>
      <c r="N2173" s="152"/>
      <c r="O2173" s="63"/>
      <c r="P2173" s="152"/>
      <c r="Q2173" s="152"/>
      <c r="S2173" s="205"/>
      <c r="T2173" s="205"/>
      <c r="U2173" s="205"/>
      <c r="V2173" s="39"/>
      <c r="W2173" s="39"/>
      <c r="X2173" s="39"/>
      <c r="Y2173" s="39"/>
      <c r="AD2173" s="191"/>
      <c r="AE2173" s="191"/>
      <c r="AF2173" s="260"/>
      <c r="AG2173" s="191"/>
      <c r="AH2173" s="191"/>
      <c r="AI2173" s="260"/>
      <c r="AR2173" s="68"/>
      <c r="AS2173" s="68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5"/>
      <c r="BL2173" s="95"/>
      <c r="BM2173" s="95"/>
      <c r="BN2173" s="95"/>
      <c r="BO2173" s="95"/>
      <c r="BP2173" s="95"/>
      <c r="BQ2173" s="95"/>
      <c r="BR2173" s="95"/>
      <c r="BS2173" s="95"/>
      <c r="BT2173" s="95"/>
      <c r="BU2173" s="95"/>
      <c r="BV2173" s="95"/>
      <c r="BW2173" s="95"/>
      <c r="BX2173" s="95"/>
      <c r="BY2173" s="95"/>
      <c r="BZ2173" s="95"/>
      <c r="CD2173" s="95"/>
      <c r="CE2173" s="95"/>
      <c r="CF2173" s="95"/>
    </row>
    <row r="2174" spans="1:84" s="43" customFormat="1" x14ac:dyDescent="0.25">
      <c r="A2174" s="152"/>
      <c r="B2174" s="152"/>
      <c r="C2174" s="152"/>
      <c r="D2174" s="152"/>
      <c r="E2174" s="152"/>
      <c r="F2174" s="62"/>
      <c r="G2174" s="62"/>
      <c r="I2174" s="152"/>
      <c r="K2174" s="152"/>
      <c r="L2174" s="152"/>
      <c r="M2174" s="152"/>
      <c r="N2174" s="152"/>
      <c r="O2174" s="63"/>
      <c r="P2174" s="152"/>
      <c r="Q2174" s="152"/>
      <c r="S2174" s="205"/>
      <c r="T2174" s="205"/>
      <c r="U2174" s="205"/>
      <c r="V2174" s="39"/>
      <c r="W2174" s="39"/>
      <c r="X2174" s="39"/>
      <c r="Y2174" s="39"/>
      <c r="AD2174" s="191"/>
      <c r="AE2174" s="191"/>
      <c r="AF2174" s="260"/>
      <c r="AG2174" s="191"/>
      <c r="AH2174" s="191"/>
      <c r="AI2174" s="260"/>
      <c r="AR2174" s="68"/>
      <c r="AS2174" s="68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5"/>
      <c r="BL2174" s="95"/>
      <c r="BM2174" s="95"/>
      <c r="BN2174" s="95"/>
      <c r="BO2174" s="95"/>
      <c r="BP2174" s="95"/>
      <c r="BQ2174" s="95"/>
      <c r="BR2174" s="95"/>
      <c r="BS2174" s="95"/>
      <c r="BT2174" s="95"/>
      <c r="BU2174" s="95"/>
      <c r="BV2174" s="95"/>
      <c r="BW2174" s="95"/>
      <c r="BX2174" s="95"/>
      <c r="BY2174" s="95"/>
      <c r="BZ2174" s="95"/>
      <c r="CD2174" s="95"/>
      <c r="CE2174" s="95"/>
      <c r="CF2174" s="95"/>
    </row>
    <row r="2175" spans="1:84" s="43" customFormat="1" x14ac:dyDescent="0.25">
      <c r="A2175" s="152"/>
      <c r="B2175" s="152"/>
      <c r="C2175" s="152"/>
      <c r="D2175" s="152"/>
      <c r="E2175" s="152"/>
      <c r="F2175" s="62"/>
      <c r="G2175" s="62"/>
      <c r="I2175" s="152"/>
      <c r="K2175" s="152"/>
      <c r="L2175" s="152"/>
      <c r="M2175" s="152"/>
      <c r="N2175" s="152"/>
      <c r="O2175" s="63"/>
      <c r="P2175" s="152"/>
      <c r="Q2175" s="152"/>
      <c r="S2175" s="205"/>
      <c r="T2175" s="205"/>
      <c r="U2175" s="205"/>
      <c r="V2175" s="39"/>
      <c r="W2175" s="39"/>
      <c r="X2175" s="39"/>
      <c r="Y2175" s="39"/>
      <c r="AD2175" s="191"/>
      <c r="AE2175" s="191"/>
      <c r="AF2175" s="260"/>
      <c r="AG2175" s="191"/>
      <c r="AH2175" s="191"/>
      <c r="AI2175" s="260"/>
      <c r="AR2175" s="68"/>
      <c r="AS2175" s="68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5"/>
      <c r="BL2175" s="95"/>
      <c r="BM2175" s="95"/>
      <c r="BN2175" s="95"/>
      <c r="BO2175" s="95"/>
      <c r="BP2175" s="95"/>
      <c r="BQ2175" s="95"/>
      <c r="BR2175" s="95"/>
      <c r="BS2175" s="95"/>
      <c r="BT2175" s="95"/>
      <c r="BU2175" s="95"/>
      <c r="BV2175" s="95"/>
      <c r="BW2175" s="95"/>
      <c r="BX2175" s="95"/>
      <c r="BY2175" s="95"/>
      <c r="BZ2175" s="95"/>
      <c r="CD2175" s="95"/>
      <c r="CE2175" s="95"/>
      <c r="CF2175" s="95"/>
    </row>
    <row r="2176" spans="1:84" s="43" customFormat="1" x14ac:dyDescent="0.25">
      <c r="A2176" s="152"/>
      <c r="B2176" s="152"/>
      <c r="C2176" s="152"/>
      <c r="D2176" s="152"/>
      <c r="E2176" s="152"/>
      <c r="F2176" s="62"/>
      <c r="G2176" s="62"/>
      <c r="I2176" s="152"/>
      <c r="K2176" s="152"/>
      <c r="L2176" s="152"/>
      <c r="M2176" s="152"/>
      <c r="N2176" s="152"/>
      <c r="O2176" s="63"/>
      <c r="P2176" s="152"/>
      <c r="Q2176" s="152"/>
      <c r="S2176" s="205"/>
      <c r="T2176" s="205"/>
      <c r="U2176" s="205"/>
      <c r="V2176" s="39"/>
      <c r="W2176" s="39"/>
      <c r="X2176" s="39"/>
      <c r="Y2176" s="39"/>
      <c r="AD2176" s="191"/>
      <c r="AE2176" s="191"/>
      <c r="AF2176" s="260"/>
      <c r="AG2176" s="191"/>
      <c r="AH2176" s="191"/>
      <c r="AI2176" s="260"/>
      <c r="AR2176" s="68"/>
      <c r="AS2176" s="68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5"/>
      <c r="BL2176" s="95"/>
      <c r="BM2176" s="95"/>
      <c r="BN2176" s="95"/>
      <c r="BO2176" s="95"/>
      <c r="BP2176" s="95"/>
      <c r="BQ2176" s="95"/>
      <c r="BR2176" s="95"/>
      <c r="BS2176" s="95"/>
      <c r="BT2176" s="95"/>
      <c r="BU2176" s="95"/>
      <c r="BV2176" s="95"/>
      <c r="BW2176" s="95"/>
      <c r="BX2176" s="95"/>
      <c r="BY2176" s="95"/>
      <c r="BZ2176" s="95"/>
      <c r="CD2176" s="95"/>
      <c r="CE2176" s="95"/>
      <c r="CF2176" s="95"/>
    </row>
    <row r="2177" spans="1:84" s="43" customFormat="1" x14ac:dyDescent="0.25">
      <c r="A2177" s="152"/>
      <c r="B2177" s="152"/>
      <c r="C2177" s="152"/>
      <c r="D2177" s="152"/>
      <c r="E2177" s="152"/>
      <c r="F2177" s="62"/>
      <c r="G2177" s="62"/>
      <c r="I2177" s="152"/>
      <c r="K2177" s="152"/>
      <c r="L2177" s="152"/>
      <c r="M2177" s="152"/>
      <c r="N2177" s="152"/>
      <c r="O2177" s="63"/>
      <c r="P2177" s="152"/>
      <c r="Q2177" s="152"/>
      <c r="S2177" s="205"/>
      <c r="T2177" s="205"/>
      <c r="U2177" s="205"/>
      <c r="V2177" s="39"/>
      <c r="W2177" s="39"/>
      <c r="X2177" s="39"/>
      <c r="Y2177" s="39"/>
      <c r="AD2177" s="191"/>
      <c r="AE2177" s="191"/>
      <c r="AF2177" s="260"/>
      <c r="AG2177" s="191"/>
      <c r="AH2177" s="191"/>
      <c r="AI2177" s="260"/>
      <c r="AR2177" s="68"/>
      <c r="AS2177" s="68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5"/>
      <c r="BL2177" s="95"/>
      <c r="BM2177" s="95"/>
      <c r="BN2177" s="95"/>
      <c r="BO2177" s="95"/>
      <c r="BP2177" s="95"/>
      <c r="BQ2177" s="95"/>
      <c r="BR2177" s="95"/>
      <c r="BS2177" s="95"/>
      <c r="BT2177" s="95"/>
      <c r="BU2177" s="95"/>
      <c r="BV2177" s="95"/>
      <c r="BW2177" s="95"/>
      <c r="BX2177" s="95"/>
      <c r="BY2177" s="95"/>
      <c r="BZ2177" s="95"/>
      <c r="CD2177" s="95"/>
      <c r="CE2177" s="95"/>
      <c r="CF2177" s="95"/>
    </row>
    <row r="2178" spans="1:84" s="43" customFormat="1" x14ac:dyDescent="0.25">
      <c r="A2178" s="152"/>
      <c r="B2178" s="152"/>
      <c r="C2178" s="152"/>
      <c r="D2178" s="152"/>
      <c r="E2178" s="152"/>
      <c r="F2178" s="62"/>
      <c r="G2178" s="62"/>
      <c r="I2178" s="152"/>
      <c r="K2178" s="152"/>
      <c r="L2178" s="152"/>
      <c r="M2178" s="152"/>
      <c r="N2178" s="152"/>
      <c r="O2178" s="63"/>
      <c r="P2178" s="152"/>
      <c r="Q2178" s="152"/>
      <c r="S2178" s="205"/>
      <c r="T2178" s="205"/>
      <c r="U2178" s="205"/>
      <c r="V2178" s="39"/>
      <c r="W2178" s="39"/>
      <c r="X2178" s="39"/>
      <c r="Y2178" s="39"/>
      <c r="AD2178" s="191"/>
      <c r="AE2178" s="191"/>
      <c r="AF2178" s="260"/>
      <c r="AG2178" s="191"/>
      <c r="AH2178" s="191"/>
      <c r="AI2178" s="260"/>
      <c r="AR2178" s="68"/>
      <c r="AS2178" s="68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5"/>
      <c r="BL2178" s="95"/>
      <c r="BM2178" s="95"/>
      <c r="BN2178" s="95"/>
      <c r="BO2178" s="95"/>
      <c r="BP2178" s="95"/>
      <c r="BQ2178" s="95"/>
      <c r="BR2178" s="95"/>
      <c r="BS2178" s="95"/>
      <c r="BT2178" s="95"/>
      <c r="BU2178" s="95"/>
      <c r="BV2178" s="95"/>
      <c r="BW2178" s="95"/>
      <c r="BX2178" s="95"/>
      <c r="BY2178" s="95"/>
      <c r="BZ2178" s="95"/>
      <c r="CD2178" s="95"/>
      <c r="CE2178" s="95"/>
      <c r="CF2178" s="95"/>
    </row>
    <row r="2179" spans="1:84" s="43" customFormat="1" x14ac:dyDescent="0.25">
      <c r="A2179" s="152"/>
      <c r="B2179" s="152"/>
      <c r="C2179" s="152"/>
      <c r="D2179" s="152"/>
      <c r="E2179" s="152"/>
      <c r="F2179" s="62"/>
      <c r="G2179" s="62"/>
      <c r="I2179" s="152"/>
      <c r="K2179" s="152"/>
      <c r="L2179" s="152"/>
      <c r="M2179" s="152"/>
      <c r="N2179" s="152"/>
      <c r="O2179" s="63"/>
      <c r="P2179" s="152"/>
      <c r="Q2179" s="152"/>
      <c r="S2179" s="205"/>
      <c r="T2179" s="205"/>
      <c r="U2179" s="205"/>
      <c r="V2179" s="39"/>
      <c r="W2179" s="39"/>
      <c r="X2179" s="39"/>
      <c r="Y2179" s="39"/>
      <c r="AD2179" s="191"/>
      <c r="AE2179" s="191"/>
      <c r="AF2179" s="260"/>
      <c r="AG2179" s="191"/>
      <c r="AH2179" s="191"/>
      <c r="AI2179" s="260"/>
      <c r="AR2179" s="68"/>
      <c r="AS2179" s="68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5"/>
      <c r="BL2179" s="95"/>
      <c r="BM2179" s="95"/>
      <c r="BN2179" s="95"/>
      <c r="BO2179" s="95"/>
      <c r="BP2179" s="95"/>
      <c r="BQ2179" s="95"/>
      <c r="BR2179" s="95"/>
      <c r="BS2179" s="95"/>
      <c r="BT2179" s="95"/>
      <c r="BU2179" s="95"/>
      <c r="BV2179" s="95"/>
      <c r="BW2179" s="95"/>
      <c r="BX2179" s="95"/>
      <c r="BY2179" s="95"/>
      <c r="BZ2179" s="95"/>
      <c r="CD2179" s="95"/>
      <c r="CE2179" s="95"/>
      <c r="CF2179" s="95"/>
    </row>
    <row r="2180" spans="1:84" s="43" customFormat="1" x14ac:dyDescent="0.25">
      <c r="A2180" s="152"/>
      <c r="B2180" s="152"/>
      <c r="C2180" s="152"/>
      <c r="D2180" s="152"/>
      <c r="E2180" s="152"/>
      <c r="F2180" s="62"/>
      <c r="G2180" s="62"/>
      <c r="I2180" s="152"/>
      <c r="K2180" s="152"/>
      <c r="L2180" s="152"/>
      <c r="M2180" s="152"/>
      <c r="N2180" s="152"/>
      <c r="O2180" s="63"/>
      <c r="P2180" s="152"/>
      <c r="Q2180" s="152"/>
      <c r="S2180" s="205"/>
      <c r="T2180" s="205"/>
      <c r="U2180" s="205"/>
      <c r="V2180" s="39"/>
      <c r="W2180" s="39"/>
      <c r="X2180" s="39"/>
      <c r="Y2180" s="39"/>
      <c r="AD2180" s="191"/>
      <c r="AE2180" s="191"/>
      <c r="AF2180" s="260"/>
      <c r="AG2180" s="191"/>
      <c r="AH2180" s="191"/>
      <c r="AI2180" s="260"/>
      <c r="AR2180" s="68"/>
      <c r="AS2180" s="68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5"/>
      <c r="BL2180" s="95"/>
      <c r="BM2180" s="95"/>
      <c r="BN2180" s="95"/>
      <c r="BO2180" s="95"/>
      <c r="BP2180" s="95"/>
      <c r="BQ2180" s="95"/>
      <c r="BR2180" s="95"/>
      <c r="BS2180" s="95"/>
      <c r="BT2180" s="95"/>
      <c r="BU2180" s="95"/>
      <c r="BV2180" s="95"/>
      <c r="BW2180" s="95"/>
      <c r="BX2180" s="95"/>
      <c r="BY2180" s="95"/>
      <c r="BZ2180" s="95"/>
      <c r="CD2180" s="95"/>
      <c r="CE2180" s="95"/>
      <c r="CF2180" s="95"/>
    </row>
    <row r="2181" spans="1:84" s="43" customFormat="1" x14ac:dyDescent="0.25">
      <c r="A2181" s="152"/>
      <c r="B2181" s="152"/>
      <c r="C2181" s="152"/>
      <c r="D2181" s="152"/>
      <c r="E2181" s="152"/>
      <c r="F2181" s="62"/>
      <c r="G2181" s="62"/>
      <c r="I2181" s="152"/>
      <c r="K2181" s="152"/>
      <c r="L2181" s="152"/>
      <c r="M2181" s="152"/>
      <c r="N2181" s="152"/>
      <c r="O2181" s="63"/>
      <c r="P2181" s="152"/>
      <c r="Q2181" s="152"/>
      <c r="S2181" s="205"/>
      <c r="T2181" s="205"/>
      <c r="U2181" s="205"/>
      <c r="V2181" s="39"/>
      <c r="W2181" s="39"/>
      <c r="X2181" s="39"/>
      <c r="Y2181" s="39"/>
      <c r="AD2181" s="191"/>
      <c r="AE2181" s="191"/>
      <c r="AF2181" s="260"/>
      <c r="AG2181" s="191"/>
      <c r="AH2181" s="191"/>
      <c r="AI2181" s="260"/>
      <c r="AR2181" s="68"/>
      <c r="AS2181" s="68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5"/>
      <c r="BL2181" s="95"/>
      <c r="BM2181" s="95"/>
      <c r="BN2181" s="95"/>
      <c r="BO2181" s="95"/>
      <c r="BP2181" s="95"/>
      <c r="BQ2181" s="95"/>
      <c r="BR2181" s="95"/>
      <c r="BS2181" s="95"/>
      <c r="BT2181" s="95"/>
      <c r="BU2181" s="95"/>
      <c r="BV2181" s="95"/>
      <c r="BW2181" s="95"/>
      <c r="BX2181" s="95"/>
      <c r="BY2181" s="95"/>
      <c r="BZ2181" s="95"/>
      <c r="CD2181" s="95"/>
      <c r="CE2181" s="95"/>
      <c r="CF2181" s="95"/>
    </row>
    <row r="2182" spans="1:84" s="43" customFormat="1" x14ac:dyDescent="0.25">
      <c r="A2182" s="152"/>
      <c r="B2182" s="152"/>
      <c r="C2182" s="152"/>
      <c r="D2182" s="152"/>
      <c r="E2182" s="152"/>
      <c r="F2182" s="62"/>
      <c r="G2182" s="62"/>
      <c r="I2182" s="152"/>
      <c r="K2182" s="152"/>
      <c r="L2182" s="152"/>
      <c r="M2182" s="152"/>
      <c r="N2182" s="152"/>
      <c r="O2182" s="63"/>
      <c r="P2182" s="152"/>
      <c r="Q2182" s="152"/>
      <c r="S2182" s="205"/>
      <c r="T2182" s="205"/>
      <c r="U2182" s="205"/>
      <c r="V2182" s="39"/>
      <c r="W2182" s="39"/>
      <c r="X2182" s="39"/>
      <c r="Y2182" s="39"/>
      <c r="AD2182" s="191"/>
      <c r="AE2182" s="191"/>
      <c r="AF2182" s="260"/>
      <c r="AG2182" s="191"/>
      <c r="AH2182" s="191"/>
      <c r="AI2182" s="260"/>
      <c r="AR2182" s="68"/>
      <c r="AS2182" s="68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5"/>
      <c r="BL2182" s="95"/>
      <c r="BM2182" s="95"/>
      <c r="BN2182" s="95"/>
      <c r="BO2182" s="95"/>
      <c r="BP2182" s="95"/>
      <c r="BQ2182" s="95"/>
      <c r="BR2182" s="95"/>
      <c r="BS2182" s="95"/>
      <c r="BT2182" s="95"/>
      <c r="BU2182" s="95"/>
      <c r="BV2182" s="95"/>
      <c r="BW2182" s="95"/>
      <c r="BX2182" s="95"/>
      <c r="BY2182" s="95"/>
      <c r="BZ2182" s="95"/>
      <c r="CD2182" s="95"/>
      <c r="CE2182" s="95"/>
      <c r="CF2182" s="95"/>
    </row>
    <row r="2183" spans="1:84" s="43" customFormat="1" x14ac:dyDescent="0.25">
      <c r="A2183" s="152"/>
      <c r="B2183" s="152"/>
      <c r="C2183" s="152"/>
      <c r="D2183" s="152"/>
      <c r="E2183" s="152"/>
      <c r="F2183" s="62"/>
      <c r="G2183" s="62"/>
      <c r="I2183" s="152"/>
      <c r="K2183" s="152"/>
      <c r="L2183" s="152"/>
      <c r="M2183" s="152"/>
      <c r="N2183" s="152"/>
      <c r="O2183" s="63"/>
      <c r="P2183" s="152"/>
      <c r="Q2183" s="152"/>
      <c r="S2183" s="205"/>
      <c r="T2183" s="205"/>
      <c r="U2183" s="205"/>
      <c r="V2183" s="39"/>
      <c r="W2183" s="39"/>
      <c r="X2183" s="39"/>
      <c r="Y2183" s="39"/>
      <c r="AD2183" s="191"/>
      <c r="AE2183" s="191"/>
      <c r="AF2183" s="260"/>
      <c r="AG2183" s="191"/>
      <c r="AH2183" s="191"/>
      <c r="AI2183" s="260"/>
      <c r="AR2183" s="68"/>
      <c r="AS2183" s="68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5"/>
      <c r="BL2183" s="95"/>
      <c r="BM2183" s="95"/>
      <c r="BN2183" s="95"/>
      <c r="BO2183" s="95"/>
      <c r="BP2183" s="95"/>
      <c r="BQ2183" s="95"/>
      <c r="BR2183" s="95"/>
      <c r="BS2183" s="95"/>
      <c r="BT2183" s="95"/>
      <c r="BU2183" s="95"/>
      <c r="BV2183" s="95"/>
      <c r="BW2183" s="95"/>
      <c r="BX2183" s="95"/>
      <c r="BY2183" s="95"/>
      <c r="BZ2183" s="95"/>
      <c r="CD2183" s="95"/>
      <c r="CE2183" s="95"/>
      <c r="CF2183" s="95"/>
    </row>
    <row r="2184" spans="1:84" s="43" customFormat="1" x14ac:dyDescent="0.25">
      <c r="A2184" s="152"/>
      <c r="B2184" s="152"/>
      <c r="C2184" s="152"/>
      <c r="D2184" s="152"/>
      <c r="E2184" s="152"/>
      <c r="F2184" s="62"/>
      <c r="G2184" s="62"/>
      <c r="I2184" s="152"/>
      <c r="K2184" s="152"/>
      <c r="L2184" s="152"/>
      <c r="M2184" s="152"/>
      <c r="N2184" s="152"/>
      <c r="O2184" s="63"/>
      <c r="P2184" s="152"/>
      <c r="Q2184" s="152"/>
      <c r="S2184" s="205"/>
      <c r="T2184" s="205"/>
      <c r="U2184" s="205"/>
      <c r="V2184" s="39"/>
      <c r="W2184" s="39"/>
      <c r="X2184" s="39"/>
      <c r="Y2184" s="39"/>
      <c r="AD2184" s="191"/>
      <c r="AE2184" s="191"/>
      <c r="AF2184" s="260"/>
      <c r="AG2184" s="191"/>
      <c r="AH2184" s="191"/>
      <c r="AI2184" s="260"/>
      <c r="AR2184" s="68"/>
      <c r="AS2184" s="68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5"/>
      <c r="BL2184" s="95"/>
      <c r="BM2184" s="95"/>
      <c r="BN2184" s="95"/>
      <c r="BO2184" s="95"/>
      <c r="BP2184" s="95"/>
      <c r="BQ2184" s="95"/>
      <c r="BR2184" s="95"/>
      <c r="BS2184" s="95"/>
      <c r="BT2184" s="95"/>
      <c r="BU2184" s="95"/>
      <c r="BV2184" s="95"/>
      <c r="BW2184" s="95"/>
      <c r="BX2184" s="95"/>
      <c r="BY2184" s="95"/>
      <c r="BZ2184" s="95"/>
      <c r="CD2184" s="95"/>
      <c r="CE2184" s="95"/>
      <c r="CF2184" s="95"/>
    </row>
    <row r="2185" spans="1:84" s="43" customFormat="1" x14ac:dyDescent="0.25">
      <c r="A2185" s="152"/>
      <c r="B2185" s="152"/>
      <c r="C2185" s="152"/>
      <c r="D2185" s="152"/>
      <c r="E2185" s="152"/>
      <c r="F2185" s="62"/>
      <c r="G2185" s="62"/>
      <c r="I2185" s="152"/>
      <c r="K2185" s="152"/>
      <c r="L2185" s="152"/>
      <c r="M2185" s="152"/>
      <c r="N2185" s="152"/>
      <c r="O2185" s="63"/>
      <c r="P2185" s="152"/>
      <c r="Q2185" s="152"/>
      <c r="S2185" s="205"/>
      <c r="T2185" s="205"/>
      <c r="U2185" s="205"/>
      <c r="V2185" s="39"/>
      <c r="W2185" s="39"/>
      <c r="X2185" s="39"/>
      <c r="Y2185" s="39"/>
      <c r="AD2185" s="191"/>
      <c r="AE2185" s="191"/>
      <c r="AF2185" s="260"/>
      <c r="AG2185" s="191"/>
      <c r="AH2185" s="191"/>
      <c r="AI2185" s="260"/>
      <c r="AR2185" s="68"/>
      <c r="AS2185" s="68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5"/>
      <c r="BL2185" s="95"/>
      <c r="BM2185" s="95"/>
      <c r="BN2185" s="95"/>
      <c r="BO2185" s="95"/>
      <c r="BP2185" s="95"/>
      <c r="BQ2185" s="95"/>
      <c r="BR2185" s="95"/>
      <c r="BS2185" s="95"/>
      <c r="BT2185" s="95"/>
      <c r="BU2185" s="95"/>
      <c r="BV2185" s="95"/>
      <c r="BW2185" s="95"/>
      <c r="BX2185" s="95"/>
      <c r="BY2185" s="95"/>
      <c r="BZ2185" s="95"/>
      <c r="CD2185" s="95"/>
      <c r="CE2185" s="95"/>
      <c r="CF2185" s="95"/>
    </row>
    <row r="2186" spans="1:84" s="43" customFormat="1" x14ac:dyDescent="0.25">
      <c r="A2186" s="152"/>
      <c r="B2186" s="152"/>
      <c r="C2186" s="152"/>
      <c r="D2186" s="152"/>
      <c r="E2186" s="152"/>
      <c r="F2186" s="62"/>
      <c r="G2186" s="62"/>
      <c r="I2186" s="152"/>
      <c r="K2186" s="152"/>
      <c r="L2186" s="152"/>
      <c r="M2186" s="152"/>
      <c r="N2186" s="152"/>
      <c r="O2186" s="63"/>
      <c r="P2186" s="152"/>
      <c r="Q2186" s="152"/>
      <c r="S2186" s="205"/>
      <c r="T2186" s="205"/>
      <c r="U2186" s="205"/>
      <c r="V2186" s="39"/>
      <c r="W2186" s="39"/>
      <c r="X2186" s="39"/>
      <c r="Y2186" s="39"/>
      <c r="AD2186" s="191"/>
      <c r="AE2186" s="191"/>
      <c r="AF2186" s="260"/>
      <c r="AG2186" s="191"/>
      <c r="AH2186" s="191"/>
      <c r="AI2186" s="260"/>
      <c r="AR2186" s="68"/>
      <c r="AS2186" s="68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5"/>
      <c r="BL2186" s="95"/>
      <c r="BM2186" s="95"/>
      <c r="BN2186" s="95"/>
      <c r="BO2186" s="95"/>
      <c r="BP2186" s="95"/>
      <c r="BQ2186" s="95"/>
      <c r="BR2186" s="95"/>
      <c r="BS2186" s="95"/>
      <c r="BT2186" s="95"/>
      <c r="BU2186" s="95"/>
      <c r="BV2186" s="95"/>
      <c r="BW2186" s="95"/>
      <c r="BX2186" s="95"/>
      <c r="BY2186" s="95"/>
      <c r="BZ2186" s="95"/>
      <c r="CD2186" s="95"/>
      <c r="CE2186" s="95"/>
      <c r="CF2186" s="95"/>
    </row>
    <row r="2187" spans="1:84" s="43" customFormat="1" x14ac:dyDescent="0.25">
      <c r="A2187" s="152"/>
      <c r="B2187" s="152"/>
      <c r="C2187" s="152"/>
      <c r="D2187" s="152"/>
      <c r="E2187" s="152"/>
      <c r="F2187" s="62"/>
      <c r="G2187" s="62"/>
      <c r="I2187" s="152"/>
      <c r="K2187" s="152"/>
      <c r="L2187" s="152"/>
      <c r="M2187" s="152"/>
      <c r="N2187" s="152"/>
      <c r="O2187" s="63"/>
      <c r="P2187" s="152"/>
      <c r="Q2187" s="152"/>
      <c r="S2187" s="205"/>
      <c r="T2187" s="205"/>
      <c r="U2187" s="205"/>
      <c r="V2187" s="39"/>
      <c r="W2187" s="39"/>
      <c r="X2187" s="39"/>
      <c r="Y2187" s="39"/>
      <c r="AD2187" s="191"/>
      <c r="AE2187" s="191"/>
      <c r="AF2187" s="260"/>
      <c r="AG2187" s="191"/>
      <c r="AH2187" s="191"/>
      <c r="AI2187" s="260"/>
      <c r="AR2187" s="68"/>
      <c r="AS2187" s="68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5"/>
      <c r="BL2187" s="95"/>
      <c r="BM2187" s="95"/>
      <c r="BN2187" s="95"/>
      <c r="BO2187" s="95"/>
      <c r="BP2187" s="95"/>
      <c r="BQ2187" s="95"/>
      <c r="BR2187" s="95"/>
      <c r="BS2187" s="95"/>
      <c r="BT2187" s="95"/>
      <c r="BU2187" s="95"/>
      <c r="BV2187" s="95"/>
      <c r="BW2187" s="95"/>
      <c r="BX2187" s="95"/>
      <c r="BY2187" s="95"/>
      <c r="BZ2187" s="95"/>
      <c r="CD2187" s="95"/>
      <c r="CE2187" s="95"/>
      <c r="CF2187" s="95"/>
    </row>
    <row r="2188" spans="1:84" s="43" customFormat="1" x14ac:dyDescent="0.25">
      <c r="A2188" s="152"/>
      <c r="B2188" s="152"/>
      <c r="C2188" s="152"/>
      <c r="D2188" s="152"/>
      <c r="E2188" s="152"/>
      <c r="F2188" s="62"/>
      <c r="G2188" s="62"/>
      <c r="I2188" s="152"/>
      <c r="K2188" s="152"/>
      <c r="L2188" s="152"/>
      <c r="M2188" s="152"/>
      <c r="N2188" s="152"/>
      <c r="O2188" s="63"/>
      <c r="P2188" s="152"/>
      <c r="Q2188" s="152"/>
      <c r="S2188" s="205"/>
      <c r="T2188" s="205"/>
      <c r="U2188" s="205"/>
      <c r="V2188" s="39"/>
      <c r="W2188" s="39"/>
      <c r="X2188" s="39"/>
      <c r="Y2188" s="39"/>
      <c r="AD2188" s="191"/>
      <c r="AE2188" s="191"/>
      <c r="AF2188" s="260"/>
      <c r="AG2188" s="191"/>
      <c r="AH2188" s="191"/>
      <c r="AI2188" s="260"/>
      <c r="AR2188" s="68"/>
      <c r="AS2188" s="68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5"/>
      <c r="BL2188" s="95"/>
      <c r="BM2188" s="95"/>
      <c r="BN2188" s="95"/>
      <c r="BO2188" s="95"/>
      <c r="BP2188" s="95"/>
      <c r="BQ2188" s="95"/>
      <c r="BR2188" s="95"/>
      <c r="BS2188" s="95"/>
      <c r="BT2188" s="95"/>
      <c r="BU2188" s="95"/>
      <c r="BV2188" s="95"/>
      <c r="BW2188" s="95"/>
      <c r="BX2188" s="95"/>
      <c r="BY2188" s="95"/>
      <c r="BZ2188" s="95"/>
      <c r="CD2188" s="95"/>
      <c r="CE2188" s="95"/>
      <c r="CF2188" s="95"/>
    </row>
    <row r="2189" spans="1:84" s="43" customFormat="1" x14ac:dyDescent="0.25">
      <c r="A2189" s="152"/>
      <c r="B2189" s="152"/>
      <c r="C2189" s="152"/>
      <c r="D2189" s="152"/>
      <c r="E2189" s="152"/>
      <c r="F2189" s="62"/>
      <c r="G2189" s="62"/>
      <c r="I2189" s="152"/>
      <c r="K2189" s="152"/>
      <c r="L2189" s="152"/>
      <c r="M2189" s="152"/>
      <c r="N2189" s="152"/>
      <c r="O2189" s="63"/>
      <c r="P2189" s="152"/>
      <c r="Q2189" s="152"/>
      <c r="S2189" s="205"/>
      <c r="T2189" s="205"/>
      <c r="U2189" s="205"/>
      <c r="V2189" s="39"/>
      <c r="W2189" s="39"/>
      <c r="X2189" s="39"/>
      <c r="Y2189" s="39"/>
      <c r="AD2189" s="191"/>
      <c r="AE2189" s="191"/>
      <c r="AF2189" s="260"/>
      <c r="AG2189" s="191"/>
      <c r="AH2189" s="191"/>
      <c r="AI2189" s="260"/>
      <c r="AR2189" s="68"/>
      <c r="AS2189" s="68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5"/>
      <c r="BL2189" s="95"/>
      <c r="BM2189" s="95"/>
      <c r="BN2189" s="95"/>
      <c r="BO2189" s="95"/>
      <c r="BP2189" s="95"/>
      <c r="BQ2189" s="95"/>
      <c r="BR2189" s="95"/>
      <c r="BS2189" s="95"/>
      <c r="BT2189" s="95"/>
      <c r="BU2189" s="95"/>
      <c r="BV2189" s="95"/>
      <c r="BW2189" s="95"/>
      <c r="BX2189" s="95"/>
      <c r="BY2189" s="95"/>
      <c r="BZ2189" s="95"/>
      <c r="CD2189" s="95"/>
      <c r="CE2189" s="95"/>
      <c r="CF2189" s="95"/>
    </row>
    <row r="2190" spans="1:84" s="43" customFormat="1" x14ac:dyDescent="0.25">
      <c r="A2190" s="152"/>
      <c r="B2190" s="152"/>
      <c r="C2190" s="152"/>
      <c r="D2190" s="152"/>
      <c r="E2190" s="152"/>
      <c r="F2190" s="62"/>
      <c r="G2190" s="62"/>
      <c r="I2190" s="152"/>
      <c r="K2190" s="152"/>
      <c r="L2190" s="152"/>
      <c r="M2190" s="152"/>
      <c r="N2190" s="152"/>
      <c r="O2190" s="63"/>
      <c r="P2190" s="152"/>
      <c r="Q2190" s="152"/>
      <c r="S2190" s="205"/>
      <c r="T2190" s="205"/>
      <c r="U2190" s="205"/>
      <c r="V2190" s="39"/>
      <c r="W2190" s="39"/>
      <c r="X2190" s="39"/>
      <c r="Y2190" s="39"/>
      <c r="AD2190" s="191"/>
      <c r="AE2190" s="191"/>
      <c r="AF2190" s="260"/>
      <c r="AG2190" s="191"/>
      <c r="AH2190" s="191"/>
      <c r="AI2190" s="260"/>
      <c r="AR2190" s="68"/>
      <c r="AS2190" s="68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5"/>
      <c r="BL2190" s="95"/>
      <c r="BM2190" s="95"/>
      <c r="BN2190" s="95"/>
      <c r="BO2190" s="95"/>
      <c r="BP2190" s="95"/>
      <c r="BQ2190" s="95"/>
      <c r="BR2190" s="95"/>
      <c r="BS2190" s="95"/>
      <c r="BT2190" s="95"/>
      <c r="BU2190" s="95"/>
      <c r="BV2190" s="95"/>
      <c r="BW2190" s="95"/>
      <c r="BX2190" s="95"/>
      <c r="BY2190" s="95"/>
      <c r="BZ2190" s="95"/>
      <c r="CD2190" s="95"/>
      <c r="CE2190" s="95"/>
      <c r="CF2190" s="95"/>
    </row>
    <row r="2191" spans="1:84" s="43" customFormat="1" x14ac:dyDescent="0.25">
      <c r="A2191" s="152"/>
      <c r="B2191" s="152"/>
      <c r="C2191" s="152"/>
      <c r="D2191" s="152"/>
      <c r="E2191" s="152"/>
      <c r="F2191" s="62"/>
      <c r="G2191" s="62"/>
      <c r="I2191" s="152"/>
      <c r="K2191" s="152"/>
      <c r="L2191" s="152"/>
      <c r="M2191" s="152"/>
      <c r="N2191" s="152"/>
      <c r="O2191" s="63"/>
      <c r="P2191" s="152"/>
      <c r="Q2191" s="152"/>
      <c r="S2191" s="205"/>
      <c r="T2191" s="205"/>
      <c r="U2191" s="205"/>
      <c r="V2191" s="39"/>
      <c r="W2191" s="39"/>
      <c r="X2191" s="39"/>
      <c r="Y2191" s="39"/>
      <c r="AD2191" s="191"/>
      <c r="AE2191" s="191"/>
      <c r="AF2191" s="260"/>
      <c r="AG2191" s="191"/>
      <c r="AH2191" s="191"/>
      <c r="AI2191" s="260"/>
      <c r="AR2191" s="68"/>
      <c r="AS2191" s="68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5"/>
      <c r="BL2191" s="95"/>
      <c r="BM2191" s="95"/>
      <c r="BN2191" s="95"/>
      <c r="BO2191" s="95"/>
      <c r="BP2191" s="95"/>
      <c r="BQ2191" s="95"/>
      <c r="BR2191" s="95"/>
      <c r="BS2191" s="95"/>
      <c r="BT2191" s="95"/>
      <c r="BU2191" s="95"/>
      <c r="BV2191" s="95"/>
      <c r="BW2191" s="95"/>
      <c r="BX2191" s="95"/>
      <c r="BY2191" s="95"/>
      <c r="BZ2191" s="95"/>
      <c r="CD2191" s="95"/>
      <c r="CE2191" s="95"/>
      <c r="CF2191" s="95"/>
    </row>
    <row r="2192" spans="1:84" s="43" customFormat="1" x14ac:dyDescent="0.25">
      <c r="A2192" s="152"/>
      <c r="B2192" s="152"/>
      <c r="C2192" s="152"/>
      <c r="D2192" s="152"/>
      <c r="E2192" s="152"/>
      <c r="F2192" s="62"/>
      <c r="G2192" s="62"/>
      <c r="I2192" s="152"/>
      <c r="K2192" s="152"/>
      <c r="L2192" s="152"/>
      <c r="M2192" s="152"/>
      <c r="N2192" s="152"/>
      <c r="O2192" s="63"/>
      <c r="P2192" s="152"/>
      <c r="Q2192" s="152"/>
      <c r="S2192" s="205"/>
      <c r="T2192" s="205"/>
      <c r="U2192" s="205"/>
      <c r="V2192" s="39"/>
      <c r="W2192" s="39"/>
      <c r="X2192" s="39"/>
      <c r="Y2192" s="39"/>
      <c r="AD2192" s="191"/>
      <c r="AE2192" s="191"/>
      <c r="AF2192" s="260"/>
      <c r="AG2192" s="191"/>
      <c r="AH2192" s="191"/>
      <c r="AI2192" s="260"/>
      <c r="AR2192" s="68"/>
      <c r="AS2192" s="68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5"/>
      <c r="BL2192" s="95"/>
      <c r="BM2192" s="95"/>
      <c r="BN2192" s="95"/>
      <c r="BO2192" s="95"/>
      <c r="BP2192" s="95"/>
      <c r="BQ2192" s="95"/>
      <c r="BR2192" s="95"/>
      <c r="BS2192" s="95"/>
      <c r="BT2192" s="95"/>
      <c r="BU2192" s="95"/>
      <c r="BV2192" s="95"/>
      <c r="BW2192" s="95"/>
      <c r="BX2192" s="95"/>
      <c r="BY2192" s="95"/>
      <c r="BZ2192" s="95"/>
      <c r="CD2192" s="95"/>
      <c r="CE2192" s="95"/>
      <c r="CF2192" s="95"/>
    </row>
    <row r="2193" spans="1:84" s="43" customFormat="1" x14ac:dyDescent="0.25">
      <c r="A2193" s="152"/>
      <c r="B2193" s="152"/>
      <c r="C2193" s="152"/>
      <c r="D2193" s="152"/>
      <c r="E2193" s="152"/>
      <c r="F2193" s="62"/>
      <c r="G2193" s="62"/>
      <c r="I2193" s="152"/>
      <c r="K2193" s="152"/>
      <c r="L2193" s="152"/>
      <c r="M2193" s="152"/>
      <c r="N2193" s="152"/>
      <c r="O2193" s="63"/>
      <c r="P2193" s="152"/>
      <c r="Q2193" s="152"/>
      <c r="S2193" s="205"/>
      <c r="T2193" s="205"/>
      <c r="U2193" s="205"/>
      <c r="V2193" s="39"/>
      <c r="W2193" s="39"/>
      <c r="X2193" s="39"/>
      <c r="Y2193" s="39"/>
      <c r="AD2193" s="191"/>
      <c r="AE2193" s="191"/>
      <c r="AF2193" s="260"/>
      <c r="AG2193" s="191"/>
      <c r="AH2193" s="191"/>
      <c r="AI2193" s="260"/>
      <c r="AR2193" s="68"/>
      <c r="AS2193" s="68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5"/>
      <c r="BL2193" s="95"/>
      <c r="BM2193" s="95"/>
      <c r="BN2193" s="95"/>
      <c r="BO2193" s="95"/>
      <c r="BP2193" s="95"/>
      <c r="BQ2193" s="95"/>
      <c r="BR2193" s="95"/>
      <c r="BS2193" s="95"/>
      <c r="BT2193" s="95"/>
      <c r="BU2193" s="95"/>
      <c r="BV2193" s="95"/>
      <c r="BW2193" s="95"/>
      <c r="BX2193" s="95"/>
      <c r="BY2193" s="95"/>
      <c r="BZ2193" s="95"/>
      <c r="CD2193" s="95"/>
      <c r="CE2193" s="95"/>
      <c r="CF2193" s="95"/>
    </row>
    <row r="2194" spans="1:84" s="43" customFormat="1" x14ac:dyDescent="0.25">
      <c r="A2194" s="152"/>
      <c r="B2194" s="152"/>
      <c r="C2194" s="152"/>
      <c r="D2194" s="152"/>
      <c r="E2194" s="152"/>
      <c r="F2194" s="62"/>
      <c r="G2194" s="62"/>
      <c r="I2194" s="152"/>
      <c r="K2194" s="152"/>
      <c r="L2194" s="152"/>
      <c r="M2194" s="152"/>
      <c r="N2194" s="152"/>
      <c r="O2194" s="63"/>
      <c r="P2194" s="152"/>
      <c r="Q2194" s="152"/>
      <c r="S2194" s="205"/>
      <c r="T2194" s="205"/>
      <c r="U2194" s="205"/>
      <c r="V2194" s="39"/>
      <c r="W2194" s="39"/>
      <c r="X2194" s="39"/>
      <c r="Y2194" s="39"/>
      <c r="AD2194" s="191"/>
      <c r="AE2194" s="191"/>
      <c r="AF2194" s="260"/>
      <c r="AG2194" s="191"/>
      <c r="AH2194" s="191"/>
      <c r="AI2194" s="260"/>
      <c r="AR2194" s="68"/>
      <c r="AS2194" s="68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5"/>
      <c r="BL2194" s="95"/>
      <c r="BM2194" s="95"/>
      <c r="BN2194" s="95"/>
      <c r="BO2194" s="95"/>
      <c r="BP2194" s="95"/>
      <c r="BQ2194" s="95"/>
      <c r="BR2194" s="95"/>
      <c r="BS2194" s="95"/>
      <c r="BT2194" s="95"/>
      <c r="BU2194" s="95"/>
      <c r="BV2194" s="95"/>
      <c r="BW2194" s="95"/>
      <c r="BX2194" s="95"/>
      <c r="BY2194" s="95"/>
      <c r="BZ2194" s="95"/>
      <c r="CD2194" s="95"/>
      <c r="CE2194" s="95"/>
      <c r="CF2194" s="95"/>
    </row>
    <row r="2195" spans="1:84" s="43" customFormat="1" x14ac:dyDescent="0.25">
      <c r="A2195" s="152"/>
      <c r="B2195" s="152"/>
      <c r="C2195" s="152"/>
      <c r="D2195" s="152"/>
      <c r="E2195" s="152"/>
      <c r="F2195" s="62"/>
      <c r="G2195" s="62"/>
      <c r="I2195" s="152"/>
      <c r="K2195" s="152"/>
      <c r="L2195" s="152"/>
      <c r="M2195" s="152"/>
      <c r="N2195" s="152"/>
      <c r="O2195" s="63"/>
      <c r="P2195" s="152"/>
      <c r="Q2195" s="152"/>
      <c r="S2195" s="205"/>
      <c r="T2195" s="205"/>
      <c r="U2195" s="205"/>
      <c r="V2195" s="39"/>
      <c r="W2195" s="39"/>
      <c r="X2195" s="39"/>
      <c r="Y2195" s="39"/>
      <c r="AD2195" s="191"/>
      <c r="AE2195" s="191"/>
      <c r="AF2195" s="260"/>
      <c r="AG2195" s="191"/>
      <c r="AH2195" s="191"/>
      <c r="AI2195" s="260"/>
      <c r="AR2195" s="68"/>
      <c r="AS2195" s="68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5"/>
      <c r="BL2195" s="95"/>
      <c r="BM2195" s="95"/>
      <c r="BN2195" s="95"/>
      <c r="BO2195" s="95"/>
      <c r="BP2195" s="95"/>
      <c r="BQ2195" s="95"/>
      <c r="BR2195" s="95"/>
      <c r="BS2195" s="95"/>
      <c r="BT2195" s="95"/>
      <c r="BU2195" s="95"/>
      <c r="BV2195" s="95"/>
      <c r="BW2195" s="95"/>
      <c r="BX2195" s="95"/>
      <c r="BY2195" s="95"/>
      <c r="BZ2195" s="95"/>
      <c r="CD2195" s="95"/>
      <c r="CE2195" s="95"/>
      <c r="CF2195" s="95"/>
    </row>
    <row r="2196" spans="1:84" s="43" customFormat="1" x14ac:dyDescent="0.25">
      <c r="A2196" s="152"/>
      <c r="B2196" s="152"/>
      <c r="C2196" s="152"/>
      <c r="D2196" s="152"/>
      <c r="E2196" s="152"/>
      <c r="F2196" s="62"/>
      <c r="G2196" s="62"/>
      <c r="I2196" s="152"/>
      <c r="K2196" s="152"/>
      <c r="L2196" s="152"/>
      <c r="M2196" s="152"/>
      <c r="N2196" s="152"/>
      <c r="O2196" s="63"/>
      <c r="P2196" s="152"/>
      <c r="Q2196" s="152"/>
      <c r="S2196" s="205"/>
      <c r="T2196" s="205"/>
      <c r="U2196" s="205"/>
      <c r="V2196" s="39"/>
      <c r="W2196" s="39"/>
      <c r="X2196" s="39"/>
      <c r="Y2196" s="39"/>
      <c r="AD2196" s="191"/>
      <c r="AE2196" s="191"/>
      <c r="AF2196" s="260"/>
      <c r="AG2196" s="191"/>
      <c r="AH2196" s="191"/>
      <c r="AI2196" s="260"/>
      <c r="AR2196" s="68"/>
      <c r="AS2196" s="68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5"/>
      <c r="BL2196" s="95"/>
      <c r="BM2196" s="95"/>
      <c r="BN2196" s="95"/>
      <c r="BO2196" s="95"/>
      <c r="BP2196" s="95"/>
      <c r="BQ2196" s="95"/>
      <c r="BR2196" s="95"/>
      <c r="BS2196" s="95"/>
      <c r="BT2196" s="95"/>
      <c r="BU2196" s="95"/>
      <c r="BV2196" s="95"/>
      <c r="BW2196" s="95"/>
      <c r="BX2196" s="95"/>
      <c r="BY2196" s="95"/>
      <c r="BZ2196" s="95"/>
      <c r="CD2196" s="95"/>
      <c r="CE2196" s="95"/>
      <c r="CF2196" s="95"/>
    </row>
    <row r="2197" spans="1:84" s="43" customFormat="1" x14ac:dyDescent="0.25">
      <c r="A2197" s="152"/>
      <c r="B2197" s="152"/>
      <c r="C2197" s="152"/>
      <c r="D2197" s="152"/>
      <c r="E2197" s="152"/>
      <c r="F2197" s="62"/>
      <c r="G2197" s="62"/>
      <c r="I2197" s="152"/>
      <c r="K2197" s="152"/>
      <c r="L2197" s="152"/>
      <c r="M2197" s="152"/>
      <c r="N2197" s="152"/>
      <c r="O2197" s="63"/>
      <c r="P2197" s="152"/>
      <c r="Q2197" s="152"/>
      <c r="S2197" s="205"/>
      <c r="T2197" s="205"/>
      <c r="U2197" s="205"/>
      <c r="V2197" s="39"/>
      <c r="W2197" s="39"/>
      <c r="X2197" s="39"/>
      <c r="Y2197" s="39"/>
      <c r="AD2197" s="191"/>
      <c r="AE2197" s="191"/>
      <c r="AF2197" s="260"/>
      <c r="AG2197" s="191"/>
      <c r="AH2197" s="191"/>
      <c r="AI2197" s="260"/>
      <c r="AR2197" s="68"/>
      <c r="AS2197" s="68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5"/>
      <c r="BL2197" s="95"/>
      <c r="BM2197" s="95"/>
      <c r="BN2197" s="95"/>
      <c r="BO2197" s="95"/>
      <c r="BP2197" s="95"/>
      <c r="BQ2197" s="95"/>
      <c r="BR2197" s="95"/>
      <c r="BS2197" s="95"/>
      <c r="BT2197" s="95"/>
      <c r="BU2197" s="95"/>
      <c r="BV2197" s="95"/>
      <c r="BW2197" s="95"/>
      <c r="BX2197" s="95"/>
      <c r="BY2197" s="95"/>
      <c r="BZ2197" s="95"/>
      <c r="CD2197" s="95"/>
      <c r="CE2197" s="95"/>
      <c r="CF2197" s="95"/>
    </row>
    <row r="2198" spans="1:84" s="43" customFormat="1" x14ac:dyDescent="0.25">
      <c r="A2198" s="152"/>
      <c r="B2198" s="152"/>
      <c r="C2198" s="152"/>
      <c r="D2198" s="152"/>
      <c r="E2198" s="152"/>
      <c r="F2198" s="62"/>
      <c r="G2198" s="62"/>
      <c r="I2198" s="152"/>
      <c r="K2198" s="152"/>
      <c r="L2198" s="152"/>
      <c r="M2198" s="152"/>
      <c r="N2198" s="152"/>
      <c r="O2198" s="63"/>
      <c r="P2198" s="152"/>
      <c r="Q2198" s="152"/>
      <c r="S2198" s="205"/>
      <c r="T2198" s="205"/>
      <c r="U2198" s="205"/>
      <c r="V2198" s="39"/>
      <c r="W2198" s="39"/>
      <c r="X2198" s="39"/>
      <c r="Y2198" s="39"/>
      <c r="AD2198" s="191"/>
      <c r="AE2198" s="191"/>
      <c r="AF2198" s="260"/>
      <c r="AG2198" s="191"/>
      <c r="AH2198" s="191"/>
      <c r="AI2198" s="260"/>
      <c r="AR2198" s="68"/>
      <c r="AS2198" s="68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5"/>
      <c r="BL2198" s="95"/>
      <c r="BM2198" s="95"/>
      <c r="BN2198" s="95"/>
      <c r="BO2198" s="95"/>
      <c r="BP2198" s="95"/>
      <c r="BQ2198" s="95"/>
      <c r="BR2198" s="95"/>
      <c r="BS2198" s="95"/>
      <c r="BT2198" s="95"/>
      <c r="BU2198" s="95"/>
      <c r="BV2198" s="95"/>
      <c r="BW2198" s="95"/>
      <c r="BX2198" s="95"/>
      <c r="BY2198" s="95"/>
      <c r="BZ2198" s="95"/>
      <c r="CD2198" s="95"/>
      <c r="CE2198" s="95"/>
      <c r="CF2198" s="95"/>
    </row>
    <row r="2199" spans="1:84" s="43" customFormat="1" x14ac:dyDescent="0.25">
      <c r="A2199" s="152"/>
      <c r="B2199" s="152"/>
      <c r="C2199" s="152"/>
      <c r="D2199" s="152"/>
      <c r="E2199" s="152"/>
      <c r="F2199" s="62"/>
      <c r="G2199" s="62"/>
      <c r="I2199" s="152"/>
      <c r="K2199" s="152"/>
      <c r="L2199" s="152"/>
      <c r="M2199" s="152"/>
      <c r="N2199" s="152"/>
      <c r="O2199" s="63"/>
      <c r="P2199" s="152"/>
      <c r="Q2199" s="152"/>
      <c r="S2199" s="205"/>
      <c r="T2199" s="205"/>
      <c r="U2199" s="205"/>
      <c r="V2199" s="39"/>
      <c r="W2199" s="39"/>
      <c r="X2199" s="39"/>
      <c r="Y2199" s="39"/>
      <c r="AD2199" s="191"/>
      <c r="AE2199" s="191"/>
      <c r="AF2199" s="260"/>
      <c r="AG2199" s="191"/>
      <c r="AH2199" s="191"/>
      <c r="AI2199" s="260"/>
      <c r="AR2199" s="68"/>
      <c r="AS2199" s="68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5"/>
      <c r="BL2199" s="95"/>
      <c r="BM2199" s="95"/>
      <c r="BN2199" s="95"/>
      <c r="BO2199" s="95"/>
      <c r="BP2199" s="95"/>
      <c r="BQ2199" s="95"/>
      <c r="BR2199" s="95"/>
      <c r="BS2199" s="95"/>
      <c r="BT2199" s="95"/>
      <c r="BU2199" s="95"/>
      <c r="BV2199" s="95"/>
      <c r="BW2199" s="95"/>
      <c r="BX2199" s="95"/>
      <c r="BY2199" s="95"/>
      <c r="BZ2199" s="95"/>
      <c r="CD2199" s="95"/>
      <c r="CE2199" s="95"/>
      <c r="CF2199" s="95"/>
    </row>
    <row r="2200" spans="1:84" s="43" customFormat="1" x14ac:dyDescent="0.25">
      <c r="A2200" s="152"/>
      <c r="B2200" s="152"/>
      <c r="C2200" s="152"/>
      <c r="D2200" s="152"/>
      <c r="E2200" s="152"/>
      <c r="F2200" s="62"/>
      <c r="G2200" s="62"/>
      <c r="I2200" s="152"/>
      <c r="K2200" s="152"/>
      <c r="L2200" s="152"/>
      <c r="M2200" s="152"/>
      <c r="N2200" s="152"/>
      <c r="O2200" s="63"/>
      <c r="P2200" s="152"/>
      <c r="Q2200" s="152"/>
      <c r="S2200" s="205"/>
      <c r="T2200" s="205"/>
      <c r="U2200" s="205"/>
      <c r="V2200" s="39"/>
      <c r="W2200" s="39"/>
      <c r="X2200" s="39"/>
      <c r="Y2200" s="39"/>
      <c r="AD2200" s="191"/>
      <c r="AE2200" s="191"/>
      <c r="AF2200" s="260"/>
      <c r="AG2200" s="191"/>
      <c r="AH2200" s="191"/>
      <c r="AI2200" s="260"/>
      <c r="AR2200" s="68"/>
      <c r="AS2200" s="68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5"/>
      <c r="BL2200" s="95"/>
      <c r="BM2200" s="95"/>
      <c r="BN2200" s="95"/>
      <c r="BO2200" s="95"/>
      <c r="BP2200" s="95"/>
      <c r="BQ2200" s="95"/>
      <c r="BR2200" s="95"/>
      <c r="BS2200" s="95"/>
      <c r="BT2200" s="95"/>
      <c r="BU2200" s="95"/>
      <c r="BV2200" s="95"/>
      <c r="BW2200" s="95"/>
      <c r="BX2200" s="95"/>
      <c r="BY2200" s="95"/>
      <c r="BZ2200" s="95"/>
      <c r="CD2200" s="95"/>
      <c r="CE2200" s="95"/>
      <c r="CF2200" s="95"/>
    </row>
    <row r="2201" spans="1:84" s="43" customFormat="1" x14ac:dyDescent="0.25">
      <c r="A2201" s="152"/>
      <c r="B2201" s="152"/>
      <c r="C2201" s="152"/>
      <c r="D2201" s="152"/>
      <c r="E2201" s="152"/>
      <c r="F2201" s="62"/>
      <c r="G2201" s="62"/>
      <c r="I2201" s="152"/>
      <c r="K2201" s="152"/>
      <c r="L2201" s="152"/>
      <c r="M2201" s="152"/>
      <c r="N2201" s="152"/>
      <c r="O2201" s="63"/>
      <c r="P2201" s="152"/>
      <c r="Q2201" s="152"/>
      <c r="S2201" s="205"/>
      <c r="T2201" s="205"/>
      <c r="U2201" s="205"/>
      <c r="V2201" s="39"/>
      <c r="W2201" s="39"/>
      <c r="X2201" s="39"/>
      <c r="Y2201" s="39"/>
      <c r="AD2201" s="191"/>
      <c r="AE2201" s="191"/>
      <c r="AF2201" s="260"/>
      <c r="AG2201" s="191"/>
      <c r="AH2201" s="191"/>
      <c r="AI2201" s="260"/>
      <c r="AR2201" s="68"/>
      <c r="AS2201" s="68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5"/>
      <c r="BL2201" s="95"/>
      <c r="BM2201" s="95"/>
      <c r="BN2201" s="95"/>
      <c r="BO2201" s="95"/>
      <c r="BP2201" s="95"/>
      <c r="BQ2201" s="95"/>
      <c r="BR2201" s="95"/>
      <c r="BS2201" s="95"/>
      <c r="BT2201" s="95"/>
      <c r="BU2201" s="95"/>
      <c r="BV2201" s="95"/>
      <c r="BW2201" s="95"/>
      <c r="BX2201" s="95"/>
      <c r="BY2201" s="95"/>
      <c r="BZ2201" s="95"/>
      <c r="CD2201" s="95"/>
      <c r="CE2201" s="95"/>
      <c r="CF2201" s="95"/>
    </row>
    <row r="2202" spans="1:84" s="43" customFormat="1" x14ac:dyDescent="0.25">
      <c r="A2202" s="152"/>
      <c r="B2202" s="152"/>
      <c r="C2202" s="152"/>
      <c r="D2202" s="152"/>
      <c r="E2202" s="152"/>
      <c r="F2202" s="62"/>
      <c r="G2202" s="62"/>
      <c r="I2202" s="152"/>
      <c r="K2202" s="152"/>
      <c r="L2202" s="152"/>
      <c r="M2202" s="152"/>
      <c r="N2202" s="152"/>
      <c r="O2202" s="63"/>
      <c r="P2202" s="152"/>
      <c r="Q2202" s="152"/>
      <c r="S2202" s="205"/>
      <c r="T2202" s="205"/>
      <c r="U2202" s="205"/>
      <c r="V2202" s="39"/>
      <c r="W2202" s="39"/>
      <c r="X2202" s="39"/>
      <c r="Y2202" s="39"/>
      <c r="AD2202" s="191"/>
      <c r="AE2202" s="191"/>
      <c r="AF2202" s="260"/>
      <c r="AG2202" s="191"/>
      <c r="AH2202" s="191"/>
      <c r="AI2202" s="260"/>
      <c r="AR2202" s="68"/>
      <c r="AS2202" s="68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5"/>
      <c r="BL2202" s="95"/>
      <c r="BM2202" s="95"/>
      <c r="BN2202" s="95"/>
      <c r="BO2202" s="95"/>
      <c r="BP2202" s="95"/>
      <c r="BQ2202" s="95"/>
      <c r="BR2202" s="95"/>
      <c r="BS2202" s="95"/>
      <c r="BT2202" s="95"/>
      <c r="BU2202" s="95"/>
      <c r="BV2202" s="95"/>
      <c r="BW2202" s="95"/>
      <c r="BX2202" s="95"/>
      <c r="BY2202" s="95"/>
      <c r="BZ2202" s="95"/>
      <c r="CD2202" s="95"/>
      <c r="CE2202" s="95"/>
      <c r="CF2202" s="95"/>
    </row>
    <row r="2203" spans="1:84" s="43" customFormat="1" x14ac:dyDescent="0.25">
      <c r="A2203" s="152"/>
      <c r="B2203" s="152"/>
      <c r="C2203" s="152"/>
      <c r="D2203" s="152"/>
      <c r="E2203" s="152"/>
      <c r="F2203" s="62"/>
      <c r="G2203" s="62"/>
      <c r="I2203" s="152"/>
      <c r="K2203" s="152"/>
      <c r="L2203" s="152"/>
      <c r="M2203" s="152"/>
      <c r="N2203" s="152"/>
      <c r="O2203" s="63"/>
      <c r="P2203" s="152"/>
      <c r="Q2203" s="152"/>
      <c r="S2203" s="205"/>
      <c r="T2203" s="205"/>
      <c r="U2203" s="205"/>
      <c r="V2203" s="39"/>
      <c r="W2203" s="39"/>
      <c r="X2203" s="39"/>
      <c r="Y2203" s="39"/>
      <c r="AD2203" s="191"/>
      <c r="AE2203" s="191"/>
      <c r="AF2203" s="260"/>
      <c r="AG2203" s="191"/>
      <c r="AH2203" s="191"/>
      <c r="AI2203" s="260"/>
      <c r="AR2203" s="68"/>
      <c r="AS2203" s="68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5"/>
      <c r="BL2203" s="95"/>
      <c r="BM2203" s="95"/>
      <c r="BN2203" s="95"/>
      <c r="BO2203" s="95"/>
      <c r="BP2203" s="95"/>
      <c r="BQ2203" s="95"/>
      <c r="BR2203" s="95"/>
      <c r="BS2203" s="95"/>
      <c r="BT2203" s="95"/>
      <c r="BU2203" s="95"/>
      <c r="BV2203" s="95"/>
      <c r="BW2203" s="95"/>
      <c r="BX2203" s="95"/>
      <c r="BY2203" s="95"/>
      <c r="BZ2203" s="95"/>
      <c r="CD2203" s="95"/>
      <c r="CE2203" s="95"/>
      <c r="CF2203" s="95"/>
    </row>
    <row r="2204" spans="1:84" s="43" customFormat="1" x14ac:dyDescent="0.25">
      <c r="A2204" s="152"/>
      <c r="B2204" s="152"/>
      <c r="C2204" s="152"/>
      <c r="D2204" s="152"/>
      <c r="E2204" s="152"/>
      <c r="F2204" s="62"/>
      <c r="G2204" s="62"/>
      <c r="I2204" s="152"/>
      <c r="K2204" s="152"/>
      <c r="L2204" s="152"/>
      <c r="M2204" s="152"/>
      <c r="N2204" s="152"/>
      <c r="O2204" s="63"/>
      <c r="P2204" s="152"/>
      <c r="Q2204" s="152"/>
      <c r="S2204" s="205"/>
      <c r="T2204" s="205"/>
      <c r="U2204" s="205"/>
      <c r="V2204" s="39"/>
      <c r="W2204" s="39"/>
      <c r="X2204" s="39"/>
      <c r="Y2204" s="39"/>
      <c r="AD2204" s="191"/>
      <c r="AE2204" s="191"/>
      <c r="AF2204" s="260"/>
      <c r="AG2204" s="191"/>
      <c r="AH2204" s="191"/>
      <c r="AI2204" s="260"/>
      <c r="AR2204" s="68"/>
      <c r="AS2204" s="68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5"/>
      <c r="BL2204" s="95"/>
      <c r="BM2204" s="95"/>
      <c r="BN2204" s="95"/>
      <c r="BO2204" s="95"/>
      <c r="BP2204" s="95"/>
      <c r="BQ2204" s="95"/>
      <c r="BR2204" s="95"/>
      <c r="BS2204" s="95"/>
      <c r="BT2204" s="95"/>
      <c r="BU2204" s="95"/>
      <c r="BV2204" s="95"/>
      <c r="BW2204" s="95"/>
      <c r="BX2204" s="95"/>
      <c r="BY2204" s="95"/>
      <c r="BZ2204" s="95"/>
      <c r="CD2204" s="95"/>
      <c r="CE2204" s="95"/>
      <c r="CF2204" s="95"/>
    </row>
    <row r="2205" spans="1:84" s="43" customFormat="1" x14ac:dyDescent="0.25">
      <c r="A2205" s="152"/>
      <c r="B2205" s="152"/>
      <c r="C2205" s="152"/>
      <c r="D2205" s="152"/>
      <c r="E2205" s="152"/>
      <c r="F2205" s="62"/>
      <c r="G2205" s="62"/>
      <c r="I2205" s="152"/>
      <c r="K2205" s="152"/>
      <c r="L2205" s="152"/>
      <c r="M2205" s="152"/>
      <c r="N2205" s="152"/>
      <c r="O2205" s="63"/>
      <c r="P2205" s="152"/>
      <c r="Q2205" s="152"/>
      <c r="S2205" s="205"/>
      <c r="T2205" s="205"/>
      <c r="U2205" s="205"/>
      <c r="V2205" s="39"/>
      <c r="W2205" s="39"/>
      <c r="X2205" s="39"/>
      <c r="Y2205" s="39"/>
      <c r="AD2205" s="191"/>
      <c r="AE2205" s="191"/>
      <c r="AF2205" s="260"/>
      <c r="AG2205" s="191"/>
      <c r="AH2205" s="191"/>
      <c r="AI2205" s="260"/>
      <c r="AR2205" s="68"/>
      <c r="AS2205" s="68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5"/>
      <c r="BL2205" s="95"/>
      <c r="BM2205" s="95"/>
      <c r="BN2205" s="95"/>
      <c r="BO2205" s="95"/>
      <c r="BP2205" s="95"/>
      <c r="BQ2205" s="95"/>
      <c r="BR2205" s="95"/>
      <c r="BS2205" s="95"/>
      <c r="BT2205" s="95"/>
      <c r="BU2205" s="95"/>
      <c r="BV2205" s="95"/>
      <c r="BW2205" s="95"/>
      <c r="BX2205" s="95"/>
      <c r="BY2205" s="95"/>
      <c r="BZ2205" s="95"/>
      <c r="CD2205" s="95"/>
      <c r="CE2205" s="95"/>
      <c r="CF2205" s="95"/>
    </row>
    <row r="2206" spans="1:84" s="43" customFormat="1" x14ac:dyDescent="0.25">
      <c r="A2206" s="152"/>
      <c r="B2206" s="152"/>
      <c r="C2206" s="152"/>
      <c r="D2206" s="152"/>
      <c r="E2206" s="152"/>
      <c r="F2206" s="62"/>
      <c r="G2206" s="62"/>
      <c r="I2206" s="152"/>
      <c r="K2206" s="152"/>
      <c r="L2206" s="152"/>
      <c r="M2206" s="152"/>
      <c r="N2206" s="152"/>
      <c r="O2206" s="63"/>
      <c r="P2206" s="152"/>
      <c r="Q2206" s="152"/>
      <c r="S2206" s="205"/>
      <c r="T2206" s="205"/>
      <c r="U2206" s="205"/>
      <c r="V2206" s="39"/>
      <c r="W2206" s="39"/>
      <c r="X2206" s="39"/>
      <c r="Y2206" s="39"/>
      <c r="AD2206" s="191"/>
      <c r="AE2206" s="191"/>
      <c r="AF2206" s="260"/>
      <c r="AG2206" s="191"/>
      <c r="AH2206" s="191"/>
      <c r="AI2206" s="260"/>
      <c r="AR2206" s="68"/>
      <c r="AS2206" s="68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5"/>
      <c r="BL2206" s="95"/>
      <c r="BM2206" s="95"/>
      <c r="BN2206" s="95"/>
      <c r="BO2206" s="95"/>
      <c r="BP2206" s="95"/>
      <c r="BQ2206" s="95"/>
      <c r="BR2206" s="95"/>
      <c r="BS2206" s="95"/>
      <c r="BT2206" s="95"/>
      <c r="BU2206" s="95"/>
      <c r="BV2206" s="95"/>
      <c r="BW2206" s="95"/>
      <c r="BX2206" s="95"/>
      <c r="BY2206" s="95"/>
      <c r="BZ2206" s="95"/>
      <c r="CD2206" s="95"/>
      <c r="CE2206" s="95"/>
      <c r="CF2206" s="95"/>
    </row>
    <row r="2207" spans="1:84" s="43" customFormat="1" x14ac:dyDescent="0.25">
      <c r="A2207" s="152"/>
      <c r="B2207" s="152"/>
      <c r="C2207" s="152"/>
      <c r="D2207" s="152"/>
      <c r="E2207" s="152"/>
      <c r="F2207" s="62"/>
      <c r="G2207" s="62"/>
      <c r="I2207" s="152"/>
      <c r="K2207" s="152"/>
      <c r="L2207" s="152"/>
      <c r="M2207" s="152"/>
      <c r="N2207" s="152"/>
      <c r="O2207" s="63"/>
      <c r="P2207" s="152"/>
      <c r="Q2207" s="152"/>
      <c r="S2207" s="205"/>
      <c r="T2207" s="205"/>
      <c r="U2207" s="205"/>
      <c r="V2207" s="39"/>
      <c r="W2207" s="39"/>
      <c r="X2207" s="39"/>
      <c r="Y2207" s="39"/>
      <c r="AD2207" s="191"/>
      <c r="AE2207" s="191"/>
      <c r="AF2207" s="260"/>
      <c r="AG2207" s="191"/>
      <c r="AH2207" s="191"/>
      <c r="AI2207" s="260"/>
      <c r="AR2207" s="68"/>
      <c r="AS2207" s="68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5"/>
      <c r="BL2207" s="95"/>
      <c r="BM2207" s="95"/>
      <c r="BN2207" s="95"/>
      <c r="BO2207" s="95"/>
      <c r="BP2207" s="95"/>
      <c r="BQ2207" s="95"/>
      <c r="BR2207" s="95"/>
      <c r="BS2207" s="95"/>
      <c r="BT2207" s="95"/>
      <c r="BU2207" s="95"/>
      <c r="BV2207" s="95"/>
      <c r="BW2207" s="95"/>
      <c r="BX2207" s="95"/>
      <c r="BY2207" s="95"/>
      <c r="BZ2207" s="95"/>
      <c r="CD2207" s="95"/>
      <c r="CE2207" s="95"/>
      <c r="CF2207" s="95"/>
    </row>
    <row r="2208" spans="1:84" s="43" customFormat="1" x14ac:dyDescent="0.25">
      <c r="A2208" s="152"/>
      <c r="B2208" s="152"/>
      <c r="C2208" s="152"/>
      <c r="D2208" s="152"/>
      <c r="E2208" s="152"/>
      <c r="F2208" s="62"/>
      <c r="G2208" s="62"/>
      <c r="I2208" s="152"/>
      <c r="K2208" s="152"/>
      <c r="L2208" s="152"/>
      <c r="M2208" s="152"/>
      <c r="N2208" s="152"/>
      <c r="O2208" s="63"/>
      <c r="P2208" s="152"/>
      <c r="Q2208" s="152"/>
      <c r="S2208" s="205"/>
      <c r="T2208" s="205"/>
      <c r="U2208" s="205"/>
      <c r="V2208" s="39"/>
      <c r="W2208" s="39"/>
      <c r="X2208" s="39"/>
      <c r="Y2208" s="39"/>
      <c r="AD2208" s="191"/>
      <c r="AE2208" s="191"/>
      <c r="AF2208" s="260"/>
      <c r="AG2208" s="191"/>
      <c r="AH2208" s="191"/>
      <c r="AI2208" s="260"/>
      <c r="AR2208" s="68"/>
      <c r="AS2208" s="68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5"/>
      <c r="BL2208" s="95"/>
      <c r="BM2208" s="95"/>
      <c r="BN2208" s="95"/>
      <c r="BO2208" s="95"/>
      <c r="BP2208" s="95"/>
      <c r="BQ2208" s="95"/>
      <c r="BR2208" s="95"/>
      <c r="BS2208" s="95"/>
      <c r="BT2208" s="95"/>
      <c r="BU2208" s="95"/>
      <c r="BV2208" s="95"/>
      <c r="BW2208" s="95"/>
      <c r="BX2208" s="95"/>
      <c r="BY2208" s="95"/>
      <c r="BZ2208" s="95"/>
      <c r="CD2208" s="95"/>
      <c r="CE2208" s="95"/>
      <c r="CF2208" s="95"/>
    </row>
    <row r="2209" spans="1:84" s="43" customFormat="1" x14ac:dyDescent="0.25">
      <c r="A2209" s="152"/>
      <c r="B2209" s="152"/>
      <c r="C2209" s="152"/>
      <c r="D2209" s="152"/>
      <c r="E2209" s="152"/>
      <c r="F2209" s="62"/>
      <c r="G2209" s="62"/>
      <c r="I2209" s="152"/>
      <c r="K2209" s="152"/>
      <c r="L2209" s="152"/>
      <c r="M2209" s="152"/>
      <c r="N2209" s="152"/>
      <c r="O2209" s="63"/>
      <c r="P2209" s="152"/>
      <c r="Q2209" s="152"/>
      <c r="S2209" s="205"/>
      <c r="T2209" s="205"/>
      <c r="U2209" s="205"/>
      <c r="V2209" s="39"/>
      <c r="W2209" s="39"/>
      <c r="X2209" s="39"/>
      <c r="Y2209" s="39"/>
      <c r="AD2209" s="191"/>
      <c r="AE2209" s="191"/>
      <c r="AF2209" s="260"/>
      <c r="AG2209" s="191"/>
      <c r="AH2209" s="191"/>
      <c r="AI2209" s="260"/>
      <c r="AR2209" s="68"/>
      <c r="AS2209" s="68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5"/>
      <c r="BL2209" s="95"/>
      <c r="BM2209" s="95"/>
      <c r="BN2209" s="95"/>
      <c r="BO2209" s="95"/>
      <c r="BP2209" s="95"/>
      <c r="BQ2209" s="95"/>
      <c r="BR2209" s="95"/>
      <c r="BS2209" s="95"/>
      <c r="BT2209" s="95"/>
      <c r="BU2209" s="95"/>
      <c r="BV2209" s="95"/>
      <c r="BW2209" s="95"/>
      <c r="BX2209" s="95"/>
      <c r="BY2209" s="95"/>
      <c r="BZ2209" s="95"/>
      <c r="CD2209" s="95"/>
      <c r="CE2209" s="95"/>
      <c r="CF2209" s="95"/>
    </row>
    <row r="2210" spans="1:84" s="43" customFormat="1" x14ac:dyDescent="0.25">
      <c r="A2210" s="152"/>
      <c r="B2210" s="152"/>
      <c r="C2210" s="152"/>
      <c r="D2210" s="152"/>
      <c r="E2210" s="152"/>
      <c r="F2210" s="62"/>
      <c r="G2210" s="62"/>
      <c r="I2210" s="152"/>
      <c r="K2210" s="152"/>
      <c r="L2210" s="152"/>
      <c r="M2210" s="152"/>
      <c r="N2210" s="152"/>
      <c r="O2210" s="63"/>
      <c r="P2210" s="152"/>
      <c r="Q2210" s="152"/>
      <c r="S2210" s="205"/>
      <c r="T2210" s="205"/>
      <c r="U2210" s="205"/>
      <c r="V2210" s="39"/>
      <c r="W2210" s="39"/>
      <c r="X2210" s="39"/>
      <c r="Y2210" s="39"/>
      <c r="AD2210" s="191"/>
      <c r="AE2210" s="191"/>
      <c r="AF2210" s="260"/>
      <c r="AG2210" s="191"/>
      <c r="AH2210" s="191"/>
      <c r="AI2210" s="260"/>
      <c r="AR2210" s="68"/>
      <c r="AS2210" s="68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5"/>
      <c r="BL2210" s="95"/>
      <c r="BM2210" s="95"/>
      <c r="BN2210" s="95"/>
      <c r="BO2210" s="95"/>
      <c r="BP2210" s="95"/>
      <c r="BQ2210" s="95"/>
      <c r="BR2210" s="95"/>
      <c r="BS2210" s="95"/>
      <c r="BT2210" s="95"/>
      <c r="BU2210" s="95"/>
      <c r="BV2210" s="95"/>
      <c r="BW2210" s="95"/>
      <c r="BX2210" s="95"/>
      <c r="BY2210" s="95"/>
      <c r="BZ2210" s="95"/>
      <c r="CD2210" s="95"/>
      <c r="CE2210" s="95"/>
      <c r="CF2210" s="95"/>
    </row>
    <row r="2211" spans="1:84" s="43" customFormat="1" x14ac:dyDescent="0.25">
      <c r="A2211" s="152"/>
      <c r="B2211" s="152"/>
      <c r="C2211" s="152"/>
      <c r="D2211" s="152"/>
      <c r="E2211" s="152"/>
      <c r="F2211" s="62"/>
      <c r="G2211" s="62"/>
      <c r="I2211" s="152"/>
      <c r="K2211" s="152"/>
      <c r="L2211" s="152"/>
      <c r="M2211" s="152"/>
      <c r="N2211" s="152"/>
      <c r="O2211" s="63"/>
      <c r="P2211" s="152"/>
      <c r="Q2211" s="152"/>
      <c r="S2211" s="205"/>
      <c r="T2211" s="205"/>
      <c r="U2211" s="205"/>
      <c r="V2211" s="39"/>
      <c r="W2211" s="39"/>
      <c r="X2211" s="39"/>
      <c r="Y2211" s="39"/>
      <c r="AD2211" s="191"/>
      <c r="AE2211" s="191"/>
      <c r="AF2211" s="260"/>
      <c r="AG2211" s="191"/>
      <c r="AH2211" s="191"/>
      <c r="AI2211" s="260"/>
      <c r="AR2211" s="68"/>
      <c r="AS2211" s="68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5"/>
      <c r="BL2211" s="95"/>
      <c r="BM2211" s="95"/>
      <c r="BN2211" s="95"/>
      <c r="BO2211" s="95"/>
      <c r="BP2211" s="95"/>
      <c r="BQ2211" s="95"/>
      <c r="BR2211" s="95"/>
      <c r="BS2211" s="95"/>
      <c r="BT2211" s="95"/>
      <c r="BU2211" s="95"/>
      <c r="BV2211" s="95"/>
      <c r="BW2211" s="95"/>
      <c r="BX2211" s="95"/>
      <c r="BY2211" s="95"/>
      <c r="BZ2211" s="95"/>
      <c r="CD2211" s="95"/>
      <c r="CE2211" s="95"/>
      <c r="CF2211" s="95"/>
    </row>
    <row r="2212" spans="1:84" s="43" customFormat="1" x14ac:dyDescent="0.25">
      <c r="A2212" s="152"/>
      <c r="B2212" s="152"/>
      <c r="C2212" s="152"/>
      <c r="D2212" s="152"/>
      <c r="E2212" s="152"/>
      <c r="F2212" s="62"/>
      <c r="G2212" s="62"/>
      <c r="I2212" s="152"/>
      <c r="K2212" s="152"/>
      <c r="L2212" s="152"/>
      <c r="M2212" s="152"/>
      <c r="N2212" s="152"/>
      <c r="O2212" s="63"/>
      <c r="P2212" s="152"/>
      <c r="Q2212" s="152"/>
      <c r="S2212" s="205"/>
      <c r="T2212" s="205"/>
      <c r="U2212" s="205"/>
      <c r="V2212" s="39"/>
      <c r="W2212" s="39"/>
      <c r="X2212" s="39"/>
      <c r="Y2212" s="39"/>
      <c r="AD2212" s="191"/>
      <c r="AE2212" s="191"/>
      <c r="AF2212" s="260"/>
      <c r="AG2212" s="191"/>
      <c r="AH2212" s="191"/>
      <c r="AI2212" s="260"/>
      <c r="AR2212" s="68"/>
      <c r="AS2212" s="68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5"/>
      <c r="BL2212" s="95"/>
      <c r="BM2212" s="95"/>
      <c r="BN2212" s="95"/>
      <c r="BO2212" s="95"/>
      <c r="BP2212" s="95"/>
      <c r="BQ2212" s="95"/>
      <c r="BR2212" s="95"/>
      <c r="BS2212" s="95"/>
      <c r="BT2212" s="95"/>
      <c r="BU2212" s="95"/>
      <c r="BV2212" s="95"/>
      <c r="BW2212" s="95"/>
      <c r="BX2212" s="95"/>
      <c r="BY2212" s="95"/>
      <c r="BZ2212" s="95"/>
      <c r="CD2212" s="95"/>
      <c r="CE2212" s="95"/>
      <c r="CF2212" s="95"/>
    </row>
    <row r="2213" spans="1:84" s="43" customFormat="1" x14ac:dyDescent="0.25">
      <c r="A2213" s="152"/>
      <c r="B2213" s="152"/>
      <c r="C2213" s="152"/>
      <c r="D2213" s="152"/>
      <c r="E2213" s="152"/>
      <c r="F2213" s="62"/>
      <c r="G2213" s="62"/>
      <c r="I2213" s="152"/>
      <c r="K2213" s="152"/>
      <c r="L2213" s="152"/>
      <c r="M2213" s="152"/>
      <c r="N2213" s="152"/>
      <c r="O2213" s="63"/>
      <c r="P2213" s="152"/>
      <c r="Q2213" s="152"/>
      <c r="S2213" s="205"/>
      <c r="T2213" s="205"/>
      <c r="U2213" s="205"/>
      <c r="V2213" s="39"/>
      <c r="W2213" s="39"/>
      <c r="X2213" s="39"/>
      <c r="Y2213" s="39"/>
      <c r="AD2213" s="191"/>
      <c r="AE2213" s="191"/>
      <c r="AF2213" s="260"/>
      <c r="AG2213" s="191"/>
      <c r="AH2213" s="191"/>
      <c r="AI2213" s="260"/>
      <c r="AR2213" s="68"/>
      <c r="AS2213" s="68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5"/>
      <c r="BL2213" s="95"/>
      <c r="BM2213" s="95"/>
      <c r="BN2213" s="95"/>
      <c r="BO2213" s="95"/>
      <c r="BP2213" s="95"/>
      <c r="BQ2213" s="95"/>
      <c r="BR2213" s="95"/>
      <c r="BS2213" s="95"/>
      <c r="BT2213" s="95"/>
      <c r="BU2213" s="95"/>
      <c r="BV2213" s="95"/>
      <c r="BW2213" s="95"/>
      <c r="BX2213" s="95"/>
      <c r="BY2213" s="95"/>
      <c r="BZ2213" s="95"/>
      <c r="CD2213" s="95"/>
      <c r="CE2213" s="95"/>
      <c r="CF2213" s="95"/>
    </row>
    <row r="2214" spans="1:84" s="43" customFormat="1" x14ac:dyDescent="0.25">
      <c r="A2214" s="152"/>
      <c r="B2214" s="152"/>
      <c r="C2214" s="152"/>
      <c r="D2214" s="152"/>
      <c r="E2214" s="152"/>
      <c r="F2214" s="62"/>
      <c r="G2214" s="62"/>
      <c r="I2214" s="152"/>
      <c r="K2214" s="152"/>
      <c r="L2214" s="152"/>
      <c r="M2214" s="152"/>
      <c r="N2214" s="152"/>
      <c r="O2214" s="63"/>
      <c r="P2214" s="152"/>
      <c r="Q2214" s="152"/>
      <c r="S2214" s="205"/>
      <c r="T2214" s="205"/>
      <c r="U2214" s="205"/>
      <c r="V2214" s="39"/>
      <c r="W2214" s="39"/>
      <c r="X2214" s="39"/>
      <c r="Y2214" s="39"/>
      <c r="AD2214" s="191"/>
      <c r="AE2214" s="191"/>
      <c r="AF2214" s="260"/>
      <c r="AG2214" s="191"/>
      <c r="AH2214" s="191"/>
      <c r="AI2214" s="260"/>
      <c r="AR2214" s="68"/>
      <c r="AS2214" s="68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5"/>
      <c r="BL2214" s="95"/>
      <c r="BM2214" s="95"/>
      <c r="BN2214" s="95"/>
      <c r="BO2214" s="95"/>
      <c r="BP2214" s="95"/>
      <c r="BQ2214" s="95"/>
      <c r="BR2214" s="95"/>
      <c r="BS2214" s="95"/>
      <c r="BT2214" s="95"/>
      <c r="BU2214" s="95"/>
      <c r="BV2214" s="95"/>
      <c r="BW2214" s="95"/>
      <c r="BX2214" s="95"/>
      <c r="BY2214" s="95"/>
      <c r="BZ2214" s="95"/>
      <c r="CD2214" s="95"/>
      <c r="CE2214" s="95"/>
      <c r="CF2214" s="95"/>
    </row>
    <row r="2215" spans="1:84" s="43" customFormat="1" x14ac:dyDescent="0.25">
      <c r="A2215" s="152"/>
      <c r="B2215" s="152"/>
      <c r="C2215" s="152"/>
      <c r="D2215" s="152"/>
      <c r="E2215" s="152"/>
      <c r="F2215" s="62"/>
      <c r="G2215" s="62"/>
      <c r="I2215" s="152"/>
      <c r="K2215" s="152"/>
      <c r="L2215" s="152"/>
      <c r="M2215" s="152"/>
      <c r="N2215" s="152"/>
      <c r="O2215" s="63"/>
      <c r="P2215" s="152"/>
      <c r="Q2215" s="152"/>
      <c r="S2215" s="205"/>
      <c r="T2215" s="205"/>
      <c r="U2215" s="205"/>
      <c r="V2215" s="39"/>
      <c r="W2215" s="39"/>
      <c r="X2215" s="39"/>
      <c r="Y2215" s="39"/>
      <c r="AD2215" s="191"/>
      <c r="AE2215" s="191"/>
      <c r="AF2215" s="260"/>
      <c r="AG2215" s="191"/>
      <c r="AH2215" s="191"/>
      <c r="AI2215" s="260"/>
      <c r="AR2215" s="68"/>
      <c r="AS2215" s="68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5"/>
      <c r="BL2215" s="95"/>
      <c r="BM2215" s="95"/>
      <c r="BN2215" s="95"/>
      <c r="BO2215" s="95"/>
      <c r="BP2215" s="95"/>
      <c r="BQ2215" s="95"/>
      <c r="BR2215" s="95"/>
      <c r="BS2215" s="95"/>
      <c r="BT2215" s="95"/>
      <c r="BU2215" s="95"/>
      <c r="BV2215" s="95"/>
      <c r="BW2215" s="95"/>
      <c r="BX2215" s="95"/>
      <c r="BY2215" s="95"/>
      <c r="BZ2215" s="95"/>
      <c r="CD2215" s="95"/>
      <c r="CE2215" s="95"/>
      <c r="CF2215" s="95"/>
    </row>
    <row r="2216" spans="1:84" s="43" customFormat="1" x14ac:dyDescent="0.25">
      <c r="A2216" s="152"/>
      <c r="B2216" s="152"/>
      <c r="C2216" s="152"/>
      <c r="D2216" s="152"/>
      <c r="E2216" s="152"/>
      <c r="F2216" s="62"/>
      <c r="G2216" s="62"/>
      <c r="I2216" s="152"/>
      <c r="K2216" s="152"/>
      <c r="L2216" s="152"/>
      <c r="M2216" s="152"/>
      <c r="N2216" s="152"/>
      <c r="O2216" s="63"/>
      <c r="P2216" s="152"/>
      <c r="Q2216" s="152"/>
      <c r="S2216" s="205"/>
      <c r="T2216" s="205"/>
      <c r="U2216" s="205"/>
      <c r="V2216" s="39"/>
      <c r="W2216" s="39"/>
      <c r="X2216" s="39"/>
      <c r="Y2216" s="39"/>
      <c r="AD2216" s="191"/>
      <c r="AE2216" s="191"/>
      <c r="AF2216" s="260"/>
      <c r="AG2216" s="191"/>
      <c r="AH2216" s="191"/>
      <c r="AI2216" s="260"/>
      <c r="AR2216" s="68"/>
      <c r="AS2216" s="68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5"/>
      <c r="BL2216" s="95"/>
      <c r="BM2216" s="95"/>
      <c r="BN2216" s="95"/>
      <c r="BO2216" s="95"/>
      <c r="BP2216" s="95"/>
      <c r="BQ2216" s="95"/>
      <c r="BR2216" s="95"/>
      <c r="BS2216" s="95"/>
      <c r="BT2216" s="95"/>
      <c r="BU2216" s="95"/>
      <c r="BV2216" s="95"/>
      <c r="BW2216" s="95"/>
      <c r="BX2216" s="95"/>
      <c r="BY2216" s="95"/>
      <c r="BZ2216" s="95"/>
      <c r="CD2216" s="95"/>
      <c r="CE2216" s="95"/>
      <c r="CF2216" s="95"/>
    </row>
    <row r="2217" spans="1:84" s="43" customFormat="1" x14ac:dyDescent="0.25">
      <c r="A2217" s="152"/>
      <c r="B2217" s="152"/>
      <c r="C2217" s="152"/>
      <c r="D2217" s="152"/>
      <c r="E2217" s="152"/>
      <c r="F2217" s="62"/>
      <c r="G2217" s="62"/>
      <c r="I2217" s="152"/>
      <c r="K2217" s="152"/>
      <c r="L2217" s="152"/>
      <c r="M2217" s="152"/>
      <c r="N2217" s="152"/>
      <c r="O2217" s="63"/>
      <c r="P2217" s="152"/>
      <c r="Q2217" s="152"/>
      <c r="S2217" s="205"/>
      <c r="T2217" s="205"/>
      <c r="U2217" s="205"/>
      <c r="V2217" s="39"/>
      <c r="W2217" s="39"/>
      <c r="X2217" s="39"/>
      <c r="Y2217" s="39"/>
      <c r="AD2217" s="191"/>
      <c r="AE2217" s="191"/>
      <c r="AF2217" s="260"/>
      <c r="AG2217" s="191"/>
      <c r="AH2217" s="191"/>
      <c r="AI2217" s="260"/>
      <c r="AR2217" s="68"/>
      <c r="AS2217" s="68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5"/>
      <c r="BL2217" s="95"/>
      <c r="BM2217" s="95"/>
      <c r="BN2217" s="95"/>
      <c r="BO2217" s="95"/>
      <c r="BP2217" s="95"/>
      <c r="BQ2217" s="95"/>
      <c r="BR2217" s="95"/>
      <c r="BS2217" s="95"/>
      <c r="BT2217" s="95"/>
      <c r="BU2217" s="95"/>
      <c r="BV2217" s="95"/>
      <c r="BW2217" s="95"/>
      <c r="BX2217" s="95"/>
      <c r="BY2217" s="95"/>
      <c r="BZ2217" s="95"/>
      <c r="CD2217" s="95"/>
      <c r="CE2217" s="95"/>
      <c r="CF2217" s="95"/>
    </row>
    <row r="2218" spans="1:84" s="43" customFormat="1" x14ac:dyDescent="0.25">
      <c r="A2218" s="152"/>
      <c r="B2218" s="152"/>
      <c r="C2218" s="152"/>
      <c r="D2218" s="152"/>
      <c r="E2218" s="152"/>
      <c r="F2218" s="62"/>
      <c r="G2218" s="62"/>
      <c r="I2218" s="152"/>
      <c r="K2218" s="152"/>
      <c r="L2218" s="152"/>
      <c r="M2218" s="152"/>
      <c r="N2218" s="152"/>
      <c r="O2218" s="63"/>
      <c r="P2218" s="152"/>
      <c r="Q2218" s="152"/>
      <c r="S2218" s="205"/>
      <c r="T2218" s="205"/>
      <c r="U2218" s="205"/>
      <c r="V2218" s="39"/>
      <c r="W2218" s="39"/>
      <c r="X2218" s="39"/>
      <c r="Y2218" s="39"/>
      <c r="AD2218" s="191"/>
      <c r="AE2218" s="191"/>
      <c r="AF2218" s="260"/>
      <c r="AG2218" s="191"/>
      <c r="AH2218" s="191"/>
      <c r="AI2218" s="260"/>
      <c r="AR2218" s="68"/>
      <c r="AS2218" s="68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5"/>
      <c r="BL2218" s="95"/>
      <c r="BM2218" s="95"/>
      <c r="BN2218" s="95"/>
      <c r="BO2218" s="95"/>
      <c r="BP2218" s="95"/>
      <c r="BQ2218" s="95"/>
      <c r="BR2218" s="95"/>
      <c r="BS2218" s="95"/>
      <c r="BT2218" s="95"/>
      <c r="BU2218" s="95"/>
      <c r="BV2218" s="95"/>
      <c r="BW2218" s="95"/>
      <c r="BX2218" s="95"/>
      <c r="BY2218" s="95"/>
      <c r="BZ2218" s="95"/>
      <c r="CD2218" s="95"/>
      <c r="CE2218" s="95"/>
      <c r="CF2218" s="95"/>
    </row>
    <row r="2219" spans="1:84" s="43" customFormat="1" x14ac:dyDescent="0.25">
      <c r="A2219" s="152"/>
      <c r="B2219" s="152"/>
      <c r="C2219" s="152"/>
      <c r="D2219" s="152"/>
      <c r="E2219" s="152"/>
      <c r="F2219" s="62"/>
      <c r="G2219" s="62"/>
      <c r="I2219" s="152"/>
      <c r="K2219" s="152"/>
      <c r="L2219" s="152"/>
      <c r="M2219" s="152"/>
      <c r="N2219" s="152"/>
      <c r="O2219" s="63"/>
      <c r="P2219" s="152"/>
      <c r="Q2219" s="152"/>
      <c r="S2219" s="205"/>
      <c r="T2219" s="205"/>
      <c r="U2219" s="205"/>
      <c r="V2219" s="39"/>
      <c r="W2219" s="39"/>
      <c r="X2219" s="39"/>
      <c r="Y2219" s="39"/>
      <c r="AD2219" s="191"/>
      <c r="AE2219" s="191"/>
      <c r="AF2219" s="260"/>
      <c r="AG2219" s="191"/>
      <c r="AH2219" s="191"/>
      <c r="AI2219" s="260"/>
      <c r="AR2219" s="68"/>
      <c r="AS2219" s="68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5"/>
      <c r="BL2219" s="95"/>
      <c r="BM2219" s="95"/>
      <c r="BN2219" s="95"/>
      <c r="BO2219" s="95"/>
      <c r="BP2219" s="95"/>
      <c r="BQ2219" s="95"/>
      <c r="BR2219" s="95"/>
      <c r="BS2219" s="95"/>
      <c r="BT2219" s="95"/>
      <c r="BU2219" s="95"/>
      <c r="BV2219" s="95"/>
      <c r="BW2219" s="95"/>
      <c r="BX2219" s="95"/>
      <c r="BY2219" s="95"/>
      <c r="BZ2219" s="95"/>
      <c r="CD2219" s="95"/>
      <c r="CE2219" s="95"/>
      <c r="CF2219" s="95"/>
    </row>
    <row r="2220" spans="1:84" s="43" customFormat="1" x14ac:dyDescent="0.25">
      <c r="A2220" s="152"/>
      <c r="B2220" s="152"/>
      <c r="C2220" s="152"/>
      <c r="D2220" s="152"/>
      <c r="E2220" s="152"/>
      <c r="F2220" s="62"/>
      <c r="G2220" s="62"/>
      <c r="I2220" s="152"/>
      <c r="K2220" s="152"/>
      <c r="L2220" s="152"/>
      <c r="M2220" s="152"/>
      <c r="N2220" s="152"/>
      <c r="O2220" s="63"/>
      <c r="P2220" s="152"/>
      <c r="Q2220" s="152"/>
      <c r="S2220" s="205"/>
      <c r="T2220" s="205"/>
      <c r="U2220" s="205"/>
      <c r="V2220" s="39"/>
      <c r="W2220" s="39"/>
      <c r="X2220" s="39"/>
      <c r="Y2220" s="39"/>
      <c r="AD2220" s="191"/>
      <c r="AE2220" s="191"/>
      <c r="AF2220" s="260"/>
      <c r="AG2220" s="191"/>
      <c r="AH2220" s="191"/>
      <c r="AI2220" s="260"/>
      <c r="AR2220" s="68"/>
      <c r="AS2220" s="68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5"/>
      <c r="BL2220" s="95"/>
      <c r="BM2220" s="95"/>
      <c r="BN2220" s="95"/>
      <c r="BO2220" s="95"/>
      <c r="BP2220" s="95"/>
      <c r="BQ2220" s="95"/>
      <c r="BR2220" s="95"/>
      <c r="BS2220" s="95"/>
      <c r="BT2220" s="95"/>
      <c r="BU2220" s="95"/>
      <c r="BV2220" s="95"/>
      <c r="BW2220" s="95"/>
      <c r="BX2220" s="95"/>
      <c r="BY2220" s="95"/>
      <c r="BZ2220" s="95"/>
      <c r="CD2220" s="95"/>
      <c r="CE2220" s="95"/>
      <c r="CF2220" s="95"/>
    </row>
    <row r="2221" spans="1:84" s="43" customFormat="1" x14ac:dyDescent="0.25">
      <c r="A2221" s="152"/>
      <c r="B2221" s="152"/>
      <c r="C2221" s="152"/>
      <c r="D2221" s="152"/>
      <c r="E2221" s="152"/>
      <c r="F2221" s="62"/>
      <c r="G2221" s="62"/>
      <c r="I2221" s="152"/>
      <c r="K2221" s="152"/>
      <c r="L2221" s="152"/>
      <c r="M2221" s="152"/>
      <c r="N2221" s="152"/>
      <c r="O2221" s="63"/>
      <c r="P2221" s="152"/>
      <c r="Q2221" s="152"/>
      <c r="S2221" s="205"/>
      <c r="T2221" s="205"/>
      <c r="U2221" s="205"/>
      <c r="V2221" s="39"/>
      <c r="W2221" s="39"/>
      <c r="X2221" s="39"/>
      <c r="Y2221" s="39"/>
      <c r="AD2221" s="191"/>
      <c r="AE2221" s="191"/>
      <c r="AF2221" s="260"/>
      <c r="AG2221" s="191"/>
      <c r="AH2221" s="191"/>
      <c r="AI2221" s="260"/>
      <c r="AR2221" s="68"/>
      <c r="AS2221" s="68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5"/>
      <c r="BL2221" s="95"/>
      <c r="BM2221" s="95"/>
      <c r="BN2221" s="95"/>
      <c r="BO2221" s="95"/>
      <c r="BP2221" s="95"/>
      <c r="BQ2221" s="95"/>
      <c r="BR2221" s="95"/>
      <c r="BS2221" s="95"/>
      <c r="BT2221" s="95"/>
      <c r="BU2221" s="95"/>
      <c r="BV2221" s="95"/>
      <c r="BW2221" s="95"/>
      <c r="BX2221" s="95"/>
      <c r="BY2221" s="95"/>
      <c r="BZ2221" s="95"/>
      <c r="CD2221" s="95"/>
      <c r="CE2221" s="95"/>
      <c r="CF2221" s="95"/>
    </row>
    <row r="2222" spans="1:84" s="43" customFormat="1" x14ac:dyDescent="0.25">
      <c r="A2222" s="152"/>
      <c r="B2222" s="152"/>
      <c r="C2222" s="152"/>
      <c r="D2222" s="152"/>
      <c r="E2222" s="152"/>
      <c r="F2222" s="62"/>
      <c r="G2222" s="62"/>
      <c r="I2222" s="152"/>
      <c r="K2222" s="152"/>
      <c r="L2222" s="152"/>
      <c r="M2222" s="152"/>
      <c r="N2222" s="152"/>
      <c r="O2222" s="63"/>
      <c r="P2222" s="152"/>
      <c r="Q2222" s="152"/>
      <c r="S2222" s="205"/>
      <c r="T2222" s="205"/>
      <c r="U2222" s="205"/>
      <c r="V2222" s="39"/>
      <c r="W2222" s="39"/>
      <c r="X2222" s="39"/>
      <c r="Y2222" s="39"/>
      <c r="AD2222" s="191"/>
      <c r="AE2222" s="191"/>
      <c r="AF2222" s="260"/>
      <c r="AG2222" s="191"/>
      <c r="AH2222" s="191"/>
      <c r="AI2222" s="260"/>
      <c r="AR2222" s="68"/>
      <c r="AS2222" s="68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5"/>
      <c r="BL2222" s="95"/>
      <c r="BM2222" s="95"/>
      <c r="BN2222" s="95"/>
      <c r="BO2222" s="95"/>
      <c r="BP2222" s="95"/>
      <c r="BQ2222" s="95"/>
      <c r="BR2222" s="95"/>
      <c r="BS2222" s="95"/>
      <c r="BT2222" s="95"/>
      <c r="BU2222" s="95"/>
      <c r="BV2222" s="95"/>
      <c r="BW2222" s="95"/>
      <c r="BX2222" s="95"/>
      <c r="BY2222" s="95"/>
      <c r="BZ2222" s="95"/>
      <c r="CD2222" s="95"/>
      <c r="CE2222" s="95"/>
      <c r="CF2222" s="95"/>
    </row>
    <row r="2223" spans="1:84" s="43" customFormat="1" x14ac:dyDescent="0.25">
      <c r="A2223" s="152"/>
      <c r="B2223" s="152"/>
      <c r="C2223" s="152"/>
      <c r="D2223" s="152"/>
      <c r="E2223" s="152"/>
      <c r="F2223" s="62"/>
      <c r="G2223" s="62"/>
      <c r="I2223" s="152"/>
      <c r="K2223" s="152"/>
      <c r="L2223" s="152"/>
      <c r="M2223" s="152"/>
      <c r="N2223" s="152"/>
      <c r="O2223" s="63"/>
      <c r="P2223" s="152"/>
      <c r="Q2223" s="152"/>
      <c r="S2223" s="205"/>
      <c r="T2223" s="205"/>
      <c r="U2223" s="205"/>
      <c r="V2223" s="39"/>
      <c r="W2223" s="39"/>
      <c r="X2223" s="39"/>
      <c r="Y2223" s="39"/>
      <c r="AD2223" s="191"/>
      <c r="AE2223" s="191"/>
      <c r="AF2223" s="260"/>
      <c r="AG2223" s="191"/>
      <c r="AH2223" s="191"/>
      <c r="AI2223" s="260"/>
      <c r="AR2223" s="68"/>
      <c r="AS2223" s="68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5"/>
      <c r="BL2223" s="95"/>
      <c r="BM2223" s="95"/>
      <c r="BN2223" s="95"/>
      <c r="BO2223" s="95"/>
      <c r="BP2223" s="95"/>
      <c r="BQ2223" s="95"/>
      <c r="BR2223" s="95"/>
      <c r="BS2223" s="95"/>
      <c r="BT2223" s="95"/>
      <c r="BU2223" s="95"/>
      <c r="BV2223" s="95"/>
      <c r="BW2223" s="95"/>
      <c r="BX2223" s="95"/>
      <c r="BY2223" s="95"/>
      <c r="BZ2223" s="95"/>
      <c r="CD2223" s="95"/>
      <c r="CE2223" s="95"/>
      <c r="CF2223" s="95"/>
    </row>
    <row r="2224" spans="1:84" s="43" customFormat="1" x14ac:dyDescent="0.25">
      <c r="A2224" s="152"/>
      <c r="B2224" s="152"/>
      <c r="C2224" s="152"/>
      <c r="D2224" s="152"/>
      <c r="E2224" s="152"/>
      <c r="F2224" s="62"/>
      <c r="G2224" s="62"/>
      <c r="I2224" s="152"/>
      <c r="K2224" s="152"/>
      <c r="L2224" s="152"/>
      <c r="M2224" s="152"/>
      <c r="N2224" s="152"/>
      <c r="O2224" s="63"/>
      <c r="P2224" s="152"/>
      <c r="Q2224" s="152"/>
      <c r="S2224" s="205"/>
      <c r="T2224" s="205"/>
      <c r="U2224" s="205"/>
      <c r="V2224" s="39"/>
      <c r="W2224" s="39"/>
      <c r="X2224" s="39"/>
      <c r="Y2224" s="39"/>
      <c r="AD2224" s="191"/>
      <c r="AE2224" s="191"/>
      <c r="AF2224" s="260"/>
      <c r="AG2224" s="191"/>
      <c r="AH2224" s="191"/>
      <c r="AI2224" s="260"/>
      <c r="AR2224" s="68"/>
      <c r="AS2224" s="68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5"/>
      <c r="BL2224" s="95"/>
      <c r="BM2224" s="95"/>
      <c r="BN2224" s="95"/>
      <c r="BO2224" s="95"/>
      <c r="BP2224" s="95"/>
      <c r="BQ2224" s="95"/>
      <c r="BR2224" s="95"/>
      <c r="BS2224" s="95"/>
      <c r="BT2224" s="95"/>
      <c r="BU2224" s="95"/>
      <c r="BV2224" s="95"/>
      <c r="BW2224" s="95"/>
      <c r="BX2224" s="95"/>
      <c r="BY2224" s="95"/>
      <c r="BZ2224" s="95"/>
      <c r="CD2224" s="95"/>
      <c r="CE2224" s="95"/>
      <c r="CF2224" s="95"/>
    </row>
    <row r="2225" spans="1:84" s="43" customFormat="1" x14ac:dyDescent="0.25">
      <c r="A2225" s="152"/>
      <c r="B2225" s="152"/>
      <c r="C2225" s="152"/>
      <c r="D2225" s="152"/>
      <c r="E2225" s="152"/>
      <c r="F2225" s="62"/>
      <c r="G2225" s="62"/>
      <c r="I2225" s="152"/>
      <c r="K2225" s="152"/>
      <c r="L2225" s="152"/>
      <c r="M2225" s="152"/>
      <c r="N2225" s="152"/>
      <c r="O2225" s="63"/>
      <c r="P2225" s="152"/>
      <c r="Q2225" s="152"/>
      <c r="S2225" s="205"/>
      <c r="T2225" s="205"/>
      <c r="U2225" s="205"/>
      <c r="V2225" s="39"/>
      <c r="W2225" s="39"/>
      <c r="X2225" s="39"/>
      <c r="Y2225" s="39"/>
      <c r="AD2225" s="191"/>
      <c r="AE2225" s="191"/>
      <c r="AF2225" s="260"/>
      <c r="AG2225" s="191"/>
      <c r="AH2225" s="191"/>
      <c r="AI2225" s="260"/>
      <c r="AR2225" s="68"/>
      <c r="AS2225" s="68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5"/>
      <c r="BL2225" s="95"/>
      <c r="BM2225" s="95"/>
      <c r="BN2225" s="95"/>
      <c r="BO2225" s="95"/>
      <c r="BP2225" s="95"/>
      <c r="BQ2225" s="95"/>
      <c r="BR2225" s="95"/>
      <c r="BS2225" s="95"/>
      <c r="BT2225" s="95"/>
      <c r="BU2225" s="95"/>
      <c r="BV2225" s="95"/>
      <c r="BW2225" s="95"/>
      <c r="BX2225" s="95"/>
      <c r="BY2225" s="95"/>
      <c r="BZ2225" s="95"/>
      <c r="CD2225" s="95"/>
      <c r="CE2225" s="95"/>
      <c r="CF2225" s="95"/>
    </row>
    <row r="2226" spans="1:84" s="43" customFormat="1" x14ac:dyDescent="0.25">
      <c r="A2226" s="152"/>
      <c r="B2226" s="152"/>
      <c r="C2226" s="152"/>
      <c r="D2226" s="152"/>
      <c r="E2226" s="152"/>
      <c r="F2226" s="62"/>
      <c r="G2226" s="62"/>
      <c r="I2226" s="152"/>
      <c r="K2226" s="152"/>
      <c r="L2226" s="152"/>
      <c r="M2226" s="152"/>
      <c r="N2226" s="152"/>
      <c r="O2226" s="63"/>
      <c r="P2226" s="152"/>
      <c r="Q2226" s="152"/>
      <c r="S2226" s="205"/>
      <c r="T2226" s="205"/>
      <c r="U2226" s="205"/>
      <c r="V2226" s="39"/>
      <c r="W2226" s="39"/>
      <c r="X2226" s="39"/>
      <c r="Y2226" s="39"/>
      <c r="AD2226" s="191"/>
      <c r="AE2226" s="191"/>
      <c r="AF2226" s="260"/>
      <c r="AG2226" s="191"/>
      <c r="AH2226" s="191"/>
      <c r="AI2226" s="260"/>
      <c r="AR2226" s="68"/>
      <c r="AS2226" s="68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5"/>
      <c r="BL2226" s="95"/>
      <c r="BM2226" s="95"/>
      <c r="BN2226" s="95"/>
      <c r="BO2226" s="95"/>
      <c r="BP2226" s="95"/>
      <c r="BQ2226" s="95"/>
      <c r="BR2226" s="95"/>
      <c r="BS2226" s="95"/>
      <c r="BT2226" s="95"/>
      <c r="BU2226" s="95"/>
      <c r="BV2226" s="95"/>
      <c r="BW2226" s="95"/>
      <c r="BX2226" s="95"/>
      <c r="BY2226" s="95"/>
      <c r="BZ2226" s="95"/>
      <c r="CD2226" s="95"/>
      <c r="CE2226" s="95"/>
      <c r="CF2226" s="95"/>
    </row>
    <row r="2227" spans="1:84" s="43" customFormat="1" x14ac:dyDescent="0.25">
      <c r="A2227" s="152"/>
      <c r="B2227" s="152"/>
      <c r="C2227" s="152"/>
      <c r="D2227" s="152"/>
      <c r="E2227" s="152"/>
      <c r="F2227" s="62"/>
      <c r="G2227" s="62"/>
      <c r="I2227" s="152"/>
      <c r="K2227" s="152"/>
      <c r="L2227" s="152"/>
      <c r="M2227" s="152"/>
      <c r="N2227" s="152"/>
      <c r="O2227" s="63"/>
      <c r="P2227" s="152"/>
      <c r="Q2227" s="152"/>
      <c r="S2227" s="205"/>
      <c r="T2227" s="205"/>
      <c r="U2227" s="205"/>
      <c r="V2227" s="39"/>
      <c r="W2227" s="39"/>
      <c r="X2227" s="39"/>
      <c r="Y2227" s="39"/>
      <c r="AD2227" s="191"/>
      <c r="AE2227" s="191"/>
      <c r="AF2227" s="260"/>
      <c r="AG2227" s="191"/>
      <c r="AH2227" s="191"/>
      <c r="AI2227" s="260"/>
      <c r="AR2227" s="68"/>
      <c r="AS2227" s="68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5"/>
      <c r="BL2227" s="95"/>
      <c r="BM2227" s="95"/>
      <c r="BN2227" s="95"/>
      <c r="BO2227" s="95"/>
      <c r="BP2227" s="95"/>
      <c r="BQ2227" s="95"/>
      <c r="BR2227" s="95"/>
      <c r="BS2227" s="95"/>
      <c r="BT2227" s="95"/>
      <c r="BU2227" s="95"/>
      <c r="BV2227" s="95"/>
      <c r="BW2227" s="95"/>
      <c r="BX2227" s="95"/>
      <c r="BY2227" s="95"/>
      <c r="BZ2227" s="95"/>
      <c r="CD2227" s="95"/>
      <c r="CE2227" s="95"/>
      <c r="CF2227" s="95"/>
    </row>
    <row r="2228" spans="1:84" s="43" customFormat="1" x14ac:dyDescent="0.25">
      <c r="A2228" s="152"/>
      <c r="B2228" s="152"/>
      <c r="C2228" s="152"/>
      <c r="D2228" s="152"/>
      <c r="E2228" s="152"/>
      <c r="F2228" s="62"/>
      <c r="G2228" s="62"/>
      <c r="I2228" s="152"/>
      <c r="K2228" s="152"/>
      <c r="L2228" s="152"/>
      <c r="M2228" s="152"/>
      <c r="N2228" s="152"/>
      <c r="O2228" s="63"/>
      <c r="P2228" s="152"/>
      <c r="Q2228" s="152"/>
      <c r="S2228" s="205"/>
      <c r="T2228" s="205"/>
      <c r="U2228" s="205"/>
      <c r="V2228" s="39"/>
      <c r="W2228" s="39"/>
      <c r="X2228" s="39"/>
      <c r="Y2228" s="39"/>
      <c r="AD2228" s="191"/>
      <c r="AE2228" s="191"/>
      <c r="AF2228" s="260"/>
      <c r="AG2228" s="191"/>
      <c r="AH2228" s="191"/>
      <c r="AI2228" s="260"/>
      <c r="AR2228" s="68"/>
      <c r="AS2228" s="68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5"/>
      <c r="BL2228" s="95"/>
      <c r="BM2228" s="95"/>
      <c r="BN2228" s="95"/>
      <c r="BO2228" s="95"/>
      <c r="BP2228" s="95"/>
      <c r="BQ2228" s="95"/>
      <c r="BR2228" s="95"/>
      <c r="BS2228" s="95"/>
      <c r="BT2228" s="95"/>
      <c r="BU2228" s="95"/>
      <c r="BV2228" s="95"/>
      <c r="BW2228" s="95"/>
      <c r="BX2228" s="95"/>
      <c r="BY2228" s="95"/>
      <c r="BZ2228" s="95"/>
      <c r="CD2228" s="95"/>
      <c r="CE2228" s="95"/>
      <c r="CF2228" s="95"/>
    </row>
    <row r="2229" spans="1:84" s="43" customFormat="1" x14ac:dyDescent="0.25">
      <c r="A2229" s="152"/>
      <c r="B2229" s="152"/>
      <c r="C2229" s="152"/>
      <c r="D2229" s="152"/>
      <c r="E2229" s="152"/>
      <c r="F2229" s="62"/>
      <c r="G2229" s="62"/>
      <c r="I2229" s="152"/>
      <c r="K2229" s="152"/>
      <c r="L2229" s="152"/>
      <c r="M2229" s="152"/>
      <c r="N2229" s="152"/>
      <c r="O2229" s="63"/>
      <c r="P2229" s="152"/>
      <c r="Q2229" s="152"/>
      <c r="S2229" s="205"/>
      <c r="T2229" s="205"/>
      <c r="U2229" s="205"/>
      <c r="V2229" s="39"/>
      <c r="W2229" s="39"/>
      <c r="X2229" s="39"/>
      <c r="Y2229" s="39"/>
      <c r="AD2229" s="191"/>
      <c r="AE2229" s="191"/>
      <c r="AF2229" s="260"/>
      <c r="AG2229" s="191"/>
      <c r="AH2229" s="191"/>
      <c r="AI2229" s="260"/>
      <c r="AR2229" s="68"/>
      <c r="AS2229" s="68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5"/>
      <c r="BL2229" s="95"/>
      <c r="BM2229" s="95"/>
      <c r="BN2229" s="95"/>
      <c r="BO2229" s="95"/>
      <c r="BP2229" s="95"/>
      <c r="BQ2229" s="95"/>
      <c r="BR2229" s="95"/>
      <c r="BS2229" s="95"/>
      <c r="BT2229" s="95"/>
      <c r="BU2229" s="95"/>
      <c r="BV2229" s="95"/>
      <c r="BW2229" s="95"/>
      <c r="BX2229" s="95"/>
      <c r="BY2229" s="95"/>
      <c r="BZ2229" s="95"/>
      <c r="CD2229" s="95"/>
      <c r="CE2229" s="95"/>
      <c r="CF2229" s="95"/>
    </row>
    <row r="2230" spans="1:84" s="43" customFormat="1" x14ac:dyDescent="0.25">
      <c r="A2230" s="152"/>
      <c r="B2230" s="152"/>
      <c r="C2230" s="152"/>
      <c r="D2230" s="152"/>
      <c r="E2230" s="152"/>
      <c r="F2230" s="62"/>
      <c r="G2230" s="62"/>
      <c r="I2230" s="152"/>
      <c r="K2230" s="152"/>
      <c r="L2230" s="152"/>
      <c r="M2230" s="152"/>
      <c r="N2230" s="152"/>
      <c r="O2230" s="63"/>
      <c r="P2230" s="152"/>
      <c r="Q2230" s="152"/>
      <c r="S2230" s="205"/>
      <c r="T2230" s="205"/>
      <c r="U2230" s="205"/>
      <c r="V2230" s="39"/>
      <c r="W2230" s="39"/>
      <c r="X2230" s="39"/>
      <c r="Y2230" s="39"/>
      <c r="AD2230" s="191"/>
      <c r="AE2230" s="191"/>
      <c r="AF2230" s="260"/>
      <c r="AG2230" s="191"/>
      <c r="AH2230" s="191"/>
      <c r="AI2230" s="260"/>
      <c r="AR2230" s="68"/>
      <c r="AS2230" s="68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5"/>
      <c r="BL2230" s="95"/>
      <c r="BM2230" s="95"/>
      <c r="BN2230" s="95"/>
      <c r="BO2230" s="95"/>
      <c r="BP2230" s="95"/>
      <c r="BQ2230" s="95"/>
      <c r="BR2230" s="95"/>
      <c r="BS2230" s="95"/>
      <c r="BT2230" s="95"/>
      <c r="BU2230" s="95"/>
      <c r="BV2230" s="95"/>
      <c r="BW2230" s="95"/>
      <c r="BX2230" s="95"/>
      <c r="BY2230" s="95"/>
      <c r="BZ2230" s="95"/>
      <c r="CD2230" s="95"/>
      <c r="CE2230" s="95"/>
      <c r="CF2230" s="95"/>
    </row>
    <row r="2231" spans="1:84" s="43" customFormat="1" x14ac:dyDescent="0.25">
      <c r="A2231" s="152"/>
      <c r="B2231" s="152"/>
      <c r="C2231" s="152"/>
      <c r="D2231" s="152"/>
      <c r="E2231" s="152"/>
      <c r="F2231" s="62"/>
      <c r="G2231" s="62"/>
      <c r="I2231" s="152"/>
      <c r="K2231" s="152"/>
      <c r="L2231" s="152"/>
      <c r="M2231" s="152"/>
      <c r="N2231" s="152"/>
      <c r="O2231" s="63"/>
      <c r="P2231" s="152"/>
      <c r="Q2231" s="152"/>
      <c r="S2231" s="205"/>
      <c r="T2231" s="205"/>
      <c r="U2231" s="205"/>
      <c r="V2231" s="39"/>
      <c r="W2231" s="39"/>
      <c r="X2231" s="39"/>
      <c r="Y2231" s="39"/>
      <c r="AD2231" s="191"/>
      <c r="AE2231" s="191"/>
      <c r="AF2231" s="260"/>
      <c r="AG2231" s="191"/>
      <c r="AH2231" s="191"/>
      <c r="AI2231" s="260"/>
      <c r="AR2231" s="68"/>
      <c r="AS2231" s="68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5"/>
      <c r="BL2231" s="95"/>
      <c r="BM2231" s="95"/>
      <c r="BN2231" s="95"/>
      <c r="BO2231" s="95"/>
      <c r="BP2231" s="95"/>
      <c r="BQ2231" s="95"/>
      <c r="BR2231" s="95"/>
      <c r="BS2231" s="95"/>
      <c r="BT2231" s="95"/>
      <c r="BU2231" s="95"/>
      <c r="BV2231" s="95"/>
      <c r="BW2231" s="95"/>
      <c r="BX2231" s="95"/>
      <c r="BY2231" s="95"/>
      <c r="BZ2231" s="95"/>
      <c r="CD2231" s="95"/>
      <c r="CE2231" s="95"/>
      <c r="CF2231" s="95"/>
    </row>
    <row r="2232" spans="1:84" s="43" customFormat="1" x14ac:dyDescent="0.25">
      <c r="A2232" s="152"/>
      <c r="B2232" s="152"/>
      <c r="C2232" s="152"/>
      <c r="D2232" s="152"/>
      <c r="E2232" s="152"/>
      <c r="F2232" s="62"/>
      <c r="G2232" s="62"/>
      <c r="I2232" s="152"/>
      <c r="K2232" s="152"/>
      <c r="L2232" s="152"/>
      <c r="M2232" s="152"/>
      <c r="N2232" s="152"/>
      <c r="O2232" s="63"/>
      <c r="P2232" s="152"/>
      <c r="Q2232" s="152"/>
      <c r="S2232" s="205"/>
      <c r="T2232" s="205"/>
      <c r="U2232" s="205"/>
      <c r="V2232" s="39"/>
      <c r="W2232" s="39"/>
      <c r="X2232" s="39"/>
      <c r="Y2232" s="39"/>
      <c r="AD2232" s="191"/>
      <c r="AE2232" s="191"/>
      <c r="AF2232" s="260"/>
      <c r="AG2232" s="191"/>
      <c r="AH2232" s="191"/>
      <c r="AI2232" s="260"/>
      <c r="AR2232" s="68"/>
      <c r="AS2232" s="68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5"/>
      <c r="BL2232" s="95"/>
      <c r="BM2232" s="95"/>
      <c r="BN2232" s="95"/>
      <c r="BO2232" s="95"/>
      <c r="BP2232" s="95"/>
      <c r="BQ2232" s="95"/>
      <c r="BR2232" s="95"/>
      <c r="BS2232" s="95"/>
      <c r="BT2232" s="95"/>
      <c r="BU2232" s="95"/>
      <c r="BV2232" s="95"/>
      <c r="BW2232" s="95"/>
      <c r="BX2232" s="95"/>
      <c r="BY2232" s="95"/>
      <c r="BZ2232" s="95"/>
      <c r="CD2232" s="95"/>
      <c r="CE2232" s="95"/>
      <c r="CF2232" s="95"/>
    </row>
    <row r="2233" spans="1:84" s="43" customFormat="1" x14ac:dyDescent="0.25">
      <c r="A2233" s="152"/>
      <c r="B2233" s="152"/>
      <c r="C2233" s="152"/>
      <c r="D2233" s="152"/>
      <c r="E2233" s="152"/>
      <c r="F2233" s="62"/>
      <c r="G2233" s="62"/>
      <c r="I2233" s="152"/>
      <c r="K2233" s="152"/>
      <c r="L2233" s="152"/>
      <c r="M2233" s="152"/>
      <c r="N2233" s="152"/>
      <c r="O2233" s="63"/>
      <c r="P2233" s="152"/>
      <c r="Q2233" s="152"/>
      <c r="S2233" s="205"/>
      <c r="T2233" s="205"/>
      <c r="U2233" s="205"/>
      <c r="V2233" s="39"/>
      <c r="W2233" s="39"/>
      <c r="X2233" s="39"/>
      <c r="Y2233" s="39"/>
      <c r="AD2233" s="191"/>
      <c r="AE2233" s="191"/>
      <c r="AF2233" s="260"/>
      <c r="AG2233" s="191"/>
      <c r="AH2233" s="191"/>
      <c r="AI2233" s="260"/>
      <c r="AR2233" s="68"/>
      <c r="AS2233" s="68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5"/>
      <c r="BL2233" s="95"/>
      <c r="BM2233" s="95"/>
      <c r="BN2233" s="95"/>
      <c r="BO2233" s="95"/>
      <c r="BP2233" s="95"/>
      <c r="BQ2233" s="95"/>
      <c r="BR2233" s="95"/>
      <c r="BS2233" s="95"/>
      <c r="BT2233" s="95"/>
      <c r="BU2233" s="95"/>
      <c r="BV2233" s="95"/>
      <c r="BW2233" s="95"/>
      <c r="BX2233" s="95"/>
      <c r="BY2233" s="95"/>
      <c r="BZ2233" s="95"/>
      <c r="CD2233" s="95"/>
      <c r="CE2233" s="95"/>
      <c r="CF2233" s="95"/>
    </row>
    <row r="2234" spans="1:84" s="43" customFormat="1" x14ac:dyDescent="0.25">
      <c r="A2234" s="152"/>
      <c r="B2234" s="152"/>
      <c r="C2234" s="152"/>
      <c r="D2234" s="152"/>
      <c r="E2234" s="152"/>
      <c r="F2234" s="62"/>
      <c r="G2234" s="62"/>
      <c r="I2234" s="152"/>
      <c r="K2234" s="152"/>
      <c r="L2234" s="152"/>
      <c r="M2234" s="152"/>
      <c r="N2234" s="152"/>
      <c r="O2234" s="63"/>
      <c r="P2234" s="152"/>
      <c r="Q2234" s="152"/>
      <c r="S2234" s="205"/>
      <c r="T2234" s="205"/>
      <c r="U2234" s="205"/>
      <c r="V2234" s="39"/>
      <c r="W2234" s="39"/>
      <c r="X2234" s="39"/>
      <c r="Y2234" s="39"/>
      <c r="AD2234" s="191"/>
      <c r="AE2234" s="191"/>
      <c r="AF2234" s="260"/>
      <c r="AG2234" s="191"/>
      <c r="AH2234" s="191"/>
      <c r="AI2234" s="260"/>
      <c r="AR2234" s="68"/>
      <c r="AS2234" s="68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5"/>
      <c r="BL2234" s="95"/>
      <c r="BM2234" s="95"/>
      <c r="BN2234" s="95"/>
      <c r="BO2234" s="95"/>
      <c r="BP2234" s="95"/>
      <c r="BQ2234" s="95"/>
      <c r="BR2234" s="95"/>
      <c r="BS2234" s="95"/>
      <c r="BT2234" s="95"/>
      <c r="BU2234" s="95"/>
      <c r="BV2234" s="95"/>
      <c r="BW2234" s="95"/>
      <c r="BX2234" s="95"/>
      <c r="BY2234" s="95"/>
      <c r="BZ2234" s="95"/>
      <c r="CD2234" s="95"/>
      <c r="CE2234" s="95"/>
      <c r="CF2234" s="95"/>
    </row>
    <row r="2235" spans="1:84" s="43" customFormat="1" x14ac:dyDescent="0.25">
      <c r="A2235" s="152"/>
      <c r="B2235" s="152"/>
      <c r="C2235" s="152"/>
      <c r="D2235" s="152"/>
      <c r="E2235" s="152"/>
      <c r="F2235" s="62"/>
      <c r="G2235" s="62"/>
      <c r="I2235" s="152"/>
      <c r="K2235" s="152"/>
      <c r="L2235" s="152"/>
      <c r="M2235" s="152"/>
      <c r="N2235" s="152"/>
      <c r="O2235" s="63"/>
      <c r="P2235" s="152"/>
      <c r="Q2235" s="152"/>
      <c r="S2235" s="205"/>
      <c r="T2235" s="205"/>
      <c r="U2235" s="205"/>
      <c r="V2235" s="39"/>
      <c r="W2235" s="39"/>
      <c r="X2235" s="39"/>
      <c r="Y2235" s="39"/>
      <c r="AD2235" s="191"/>
      <c r="AE2235" s="191"/>
      <c r="AF2235" s="260"/>
      <c r="AG2235" s="191"/>
      <c r="AH2235" s="191"/>
      <c r="AI2235" s="260"/>
      <c r="AR2235" s="68"/>
      <c r="AS2235" s="68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5"/>
      <c r="BL2235" s="95"/>
      <c r="BM2235" s="95"/>
      <c r="BN2235" s="95"/>
      <c r="BO2235" s="95"/>
      <c r="BP2235" s="95"/>
      <c r="BQ2235" s="95"/>
      <c r="BR2235" s="95"/>
      <c r="BS2235" s="95"/>
      <c r="BT2235" s="95"/>
      <c r="BU2235" s="95"/>
      <c r="BV2235" s="95"/>
      <c r="BW2235" s="95"/>
      <c r="BX2235" s="95"/>
      <c r="BY2235" s="95"/>
      <c r="BZ2235" s="95"/>
      <c r="CD2235" s="95"/>
      <c r="CE2235" s="95"/>
      <c r="CF2235" s="95"/>
    </row>
    <row r="2236" spans="1:84" s="43" customFormat="1" x14ac:dyDescent="0.25">
      <c r="A2236" s="152"/>
      <c r="B2236" s="152"/>
      <c r="C2236" s="152"/>
      <c r="D2236" s="152"/>
      <c r="E2236" s="152"/>
      <c r="F2236" s="62"/>
      <c r="G2236" s="62"/>
      <c r="I2236" s="152"/>
      <c r="K2236" s="152"/>
      <c r="L2236" s="152"/>
      <c r="M2236" s="152"/>
      <c r="N2236" s="152"/>
      <c r="O2236" s="63"/>
      <c r="P2236" s="152"/>
      <c r="Q2236" s="152"/>
      <c r="S2236" s="205"/>
      <c r="T2236" s="205"/>
      <c r="U2236" s="205"/>
      <c r="V2236" s="39"/>
      <c r="W2236" s="39"/>
      <c r="X2236" s="39"/>
      <c r="Y2236" s="39"/>
      <c r="AD2236" s="191"/>
      <c r="AE2236" s="191"/>
      <c r="AF2236" s="260"/>
      <c r="AG2236" s="191"/>
      <c r="AH2236" s="191"/>
      <c r="AI2236" s="260"/>
      <c r="AR2236" s="68"/>
      <c r="AS2236" s="68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5"/>
      <c r="BL2236" s="95"/>
      <c r="BM2236" s="95"/>
      <c r="BN2236" s="95"/>
      <c r="BO2236" s="95"/>
      <c r="BP2236" s="95"/>
      <c r="BQ2236" s="95"/>
      <c r="BR2236" s="95"/>
      <c r="BS2236" s="95"/>
      <c r="BT2236" s="95"/>
      <c r="BU2236" s="95"/>
      <c r="BV2236" s="95"/>
      <c r="BW2236" s="95"/>
      <c r="BX2236" s="95"/>
      <c r="BY2236" s="95"/>
      <c r="BZ2236" s="95"/>
      <c r="CD2236" s="95"/>
      <c r="CE2236" s="95"/>
      <c r="CF2236" s="95"/>
    </row>
    <row r="2237" spans="1:84" s="43" customFormat="1" x14ac:dyDescent="0.25">
      <c r="A2237" s="152"/>
      <c r="B2237" s="152"/>
      <c r="C2237" s="152"/>
      <c r="D2237" s="152"/>
      <c r="E2237" s="152"/>
      <c r="F2237" s="62"/>
      <c r="G2237" s="62"/>
      <c r="I2237" s="152"/>
      <c r="K2237" s="152"/>
      <c r="L2237" s="152"/>
      <c r="M2237" s="152"/>
      <c r="N2237" s="152"/>
      <c r="O2237" s="63"/>
      <c r="P2237" s="152"/>
      <c r="Q2237" s="152"/>
      <c r="S2237" s="205"/>
      <c r="T2237" s="205"/>
      <c r="U2237" s="205"/>
      <c r="V2237" s="39"/>
      <c r="W2237" s="39"/>
      <c r="X2237" s="39"/>
      <c r="Y2237" s="39"/>
      <c r="AD2237" s="191"/>
      <c r="AE2237" s="191"/>
      <c r="AF2237" s="260"/>
      <c r="AG2237" s="191"/>
      <c r="AH2237" s="191"/>
      <c r="AI2237" s="260"/>
      <c r="AR2237" s="68"/>
      <c r="AS2237" s="68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5"/>
      <c r="BL2237" s="95"/>
      <c r="BM2237" s="95"/>
      <c r="BN2237" s="95"/>
      <c r="BO2237" s="95"/>
      <c r="BP2237" s="95"/>
      <c r="BQ2237" s="95"/>
      <c r="BR2237" s="95"/>
      <c r="BS2237" s="95"/>
      <c r="BT2237" s="95"/>
      <c r="BU2237" s="95"/>
      <c r="BV2237" s="95"/>
      <c r="BW2237" s="95"/>
      <c r="BX2237" s="95"/>
      <c r="BY2237" s="95"/>
      <c r="BZ2237" s="95"/>
      <c r="CD2237" s="95"/>
      <c r="CE2237" s="95"/>
      <c r="CF2237" s="95"/>
    </row>
    <row r="2238" spans="1:84" s="43" customFormat="1" x14ac:dyDescent="0.25">
      <c r="A2238" s="152"/>
      <c r="B2238" s="152"/>
      <c r="C2238" s="152"/>
      <c r="D2238" s="152"/>
      <c r="E2238" s="152"/>
      <c r="F2238" s="62"/>
      <c r="G2238" s="62"/>
      <c r="I2238" s="152"/>
      <c r="K2238" s="152"/>
      <c r="L2238" s="152"/>
      <c r="M2238" s="152"/>
      <c r="N2238" s="152"/>
      <c r="O2238" s="63"/>
      <c r="P2238" s="152"/>
      <c r="Q2238" s="152"/>
      <c r="S2238" s="205"/>
      <c r="T2238" s="205"/>
      <c r="U2238" s="205"/>
      <c r="V2238" s="39"/>
      <c r="W2238" s="39"/>
      <c r="X2238" s="39"/>
      <c r="Y2238" s="39"/>
      <c r="AD2238" s="191"/>
      <c r="AE2238" s="191"/>
      <c r="AF2238" s="260"/>
      <c r="AG2238" s="191"/>
      <c r="AH2238" s="191"/>
      <c r="AI2238" s="260"/>
      <c r="AR2238" s="68"/>
      <c r="AS2238" s="68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5"/>
      <c r="BL2238" s="95"/>
      <c r="BM2238" s="95"/>
      <c r="BN2238" s="95"/>
      <c r="BO2238" s="95"/>
      <c r="BP2238" s="95"/>
      <c r="BQ2238" s="95"/>
      <c r="BR2238" s="95"/>
      <c r="BS2238" s="95"/>
      <c r="BT2238" s="95"/>
      <c r="BU2238" s="95"/>
      <c r="BV2238" s="95"/>
      <c r="BW2238" s="95"/>
      <c r="BX2238" s="95"/>
      <c r="BY2238" s="95"/>
      <c r="BZ2238" s="95"/>
      <c r="CD2238" s="95"/>
      <c r="CE2238" s="95"/>
      <c r="CF2238" s="95"/>
    </row>
    <row r="2239" spans="1:84" s="43" customFormat="1" x14ac:dyDescent="0.25">
      <c r="A2239" s="152"/>
      <c r="B2239" s="152"/>
      <c r="C2239" s="152"/>
      <c r="D2239" s="152"/>
      <c r="E2239" s="152"/>
      <c r="F2239" s="62"/>
      <c r="G2239" s="62"/>
      <c r="I2239" s="152"/>
      <c r="K2239" s="152"/>
      <c r="L2239" s="152"/>
      <c r="M2239" s="152"/>
      <c r="N2239" s="152"/>
      <c r="O2239" s="63"/>
      <c r="P2239" s="152"/>
      <c r="Q2239" s="152"/>
      <c r="S2239" s="205"/>
      <c r="T2239" s="205"/>
      <c r="U2239" s="205"/>
      <c r="V2239" s="39"/>
      <c r="W2239" s="39"/>
      <c r="X2239" s="39"/>
      <c r="Y2239" s="39"/>
      <c r="AD2239" s="191"/>
      <c r="AE2239" s="191"/>
      <c r="AF2239" s="260"/>
      <c r="AG2239" s="191"/>
      <c r="AH2239" s="191"/>
      <c r="AI2239" s="260"/>
      <c r="AR2239" s="68"/>
      <c r="AS2239" s="68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5"/>
      <c r="BL2239" s="95"/>
      <c r="BM2239" s="95"/>
      <c r="BN2239" s="95"/>
      <c r="BO2239" s="95"/>
      <c r="BP2239" s="95"/>
      <c r="BQ2239" s="95"/>
      <c r="BR2239" s="95"/>
      <c r="BS2239" s="95"/>
      <c r="BT2239" s="95"/>
      <c r="BU2239" s="95"/>
      <c r="BV2239" s="95"/>
      <c r="BW2239" s="95"/>
      <c r="BX2239" s="95"/>
      <c r="BY2239" s="95"/>
      <c r="BZ2239" s="95"/>
      <c r="CD2239" s="95"/>
      <c r="CE2239" s="95"/>
      <c r="CF2239" s="95"/>
    </row>
    <row r="2240" spans="1:84" s="43" customFormat="1" x14ac:dyDescent="0.25">
      <c r="A2240" s="152"/>
      <c r="B2240" s="152"/>
      <c r="C2240" s="152"/>
      <c r="D2240" s="152"/>
      <c r="E2240" s="152"/>
      <c r="F2240" s="62"/>
      <c r="G2240" s="62"/>
      <c r="I2240" s="152"/>
      <c r="K2240" s="152"/>
      <c r="L2240" s="152"/>
      <c r="M2240" s="152"/>
      <c r="N2240" s="152"/>
      <c r="O2240" s="63"/>
      <c r="P2240" s="152"/>
      <c r="Q2240" s="152"/>
      <c r="S2240" s="205"/>
      <c r="T2240" s="205"/>
      <c r="U2240" s="205"/>
      <c r="V2240" s="39"/>
      <c r="W2240" s="39"/>
      <c r="X2240" s="39"/>
      <c r="Y2240" s="39"/>
      <c r="AD2240" s="191"/>
      <c r="AE2240" s="191"/>
      <c r="AF2240" s="260"/>
      <c r="AG2240" s="191"/>
      <c r="AH2240" s="191"/>
      <c r="AI2240" s="260"/>
      <c r="AR2240" s="68"/>
      <c r="AS2240" s="68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5"/>
      <c r="BL2240" s="95"/>
      <c r="BM2240" s="95"/>
      <c r="BN2240" s="95"/>
      <c r="BO2240" s="95"/>
      <c r="BP2240" s="95"/>
      <c r="BQ2240" s="95"/>
      <c r="BR2240" s="95"/>
      <c r="BS2240" s="95"/>
      <c r="BT2240" s="95"/>
      <c r="BU2240" s="95"/>
      <c r="BV2240" s="95"/>
      <c r="BW2240" s="95"/>
      <c r="BX2240" s="95"/>
      <c r="BY2240" s="95"/>
      <c r="BZ2240" s="95"/>
      <c r="CD2240" s="95"/>
      <c r="CE2240" s="95"/>
      <c r="CF2240" s="95"/>
    </row>
    <row r="2241" spans="1:84" s="43" customFormat="1" x14ac:dyDescent="0.25">
      <c r="A2241" s="152"/>
      <c r="B2241" s="152"/>
      <c r="C2241" s="152"/>
      <c r="D2241" s="152"/>
      <c r="E2241" s="152"/>
      <c r="F2241" s="62"/>
      <c r="G2241" s="62"/>
      <c r="I2241" s="152"/>
      <c r="K2241" s="152"/>
      <c r="L2241" s="152"/>
      <c r="M2241" s="152"/>
      <c r="N2241" s="152"/>
      <c r="O2241" s="63"/>
      <c r="P2241" s="152"/>
      <c r="Q2241" s="152"/>
      <c r="S2241" s="205"/>
      <c r="T2241" s="205"/>
      <c r="U2241" s="205"/>
      <c r="V2241" s="39"/>
      <c r="W2241" s="39"/>
      <c r="X2241" s="39"/>
      <c r="Y2241" s="39"/>
      <c r="AD2241" s="191"/>
      <c r="AE2241" s="191"/>
      <c r="AF2241" s="260"/>
      <c r="AG2241" s="191"/>
      <c r="AH2241" s="191"/>
      <c r="AI2241" s="260"/>
      <c r="AR2241" s="68"/>
      <c r="AS2241" s="68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5"/>
      <c r="BL2241" s="95"/>
      <c r="BM2241" s="95"/>
      <c r="BN2241" s="95"/>
      <c r="BO2241" s="95"/>
      <c r="BP2241" s="95"/>
      <c r="BQ2241" s="95"/>
      <c r="BR2241" s="95"/>
      <c r="BS2241" s="95"/>
      <c r="BT2241" s="95"/>
      <c r="BU2241" s="95"/>
      <c r="BV2241" s="95"/>
      <c r="BW2241" s="95"/>
      <c r="BX2241" s="95"/>
      <c r="BY2241" s="95"/>
      <c r="BZ2241" s="95"/>
      <c r="CD2241" s="95"/>
      <c r="CE2241" s="95"/>
      <c r="CF2241" s="95"/>
    </row>
    <row r="2242" spans="1:84" s="43" customFormat="1" x14ac:dyDescent="0.25">
      <c r="A2242" s="152"/>
      <c r="B2242" s="152"/>
      <c r="C2242" s="152"/>
      <c r="D2242" s="152"/>
      <c r="E2242" s="152"/>
      <c r="F2242" s="62"/>
      <c r="G2242" s="62"/>
      <c r="I2242" s="152"/>
      <c r="K2242" s="152"/>
      <c r="L2242" s="152"/>
      <c r="M2242" s="152"/>
      <c r="N2242" s="152"/>
      <c r="O2242" s="63"/>
      <c r="P2242" s="152"/>
      <c r="Q2242" s="152"/>
      <c r="S2242" s="205"/>
      <c r="T2242" s="205"/>
      <c r="U2242" s="205"/>
      <c r="V2242" s="39"/>
      <c r="W2242" s="39"/>
      <c r="X2242" s="39"/>
      <c r="Y2242" s="39"/>
      <c r="AD2242" s="191"/>
      <c r="AE2242" s="191"/>
      <c r="AF2242" s="260"/>
      <c r="AG2242" s="191"/>
      <c r="AH2242" s="191"/>
      <c r="AI2242" s="260"/>
      <c r="AR2242" s="68"/>
      <c r="AS2242" s="68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5"/>
      <c r="BL2242" s="95"/>
      <c r="BM2242" s="95"/>
      <c r="BN2242" s="95"/>
      <c r="BO2242" s="95"/>
      <c r="BP2242" s="95"/>
      <c r="BQ2242" s="95"/>
      <c r="BR2242" s="95"/>
      <c r="BS2242" s="95"/>
      <c r="BT2242" s="95"/>
      <c r="BU2242" s="95"/>
      <c r="BV2242" s="95"/>
      <c r="BW2242" s="95"/>
      <c r="BX2242" s="95"/>
      <c r="BY2242" s="95"/>
      <c r="BZ2242" s="95"/>
      <c r="CD2242" s="95"/>
      <c r="CE2242" s="95"/>
      <c r="CF2242" s="95"/>
    </row>
    <row r="2243" spans="1:84" s="43" customFormat="1" x14ac:dyDescent="0.25">
      <c r="A2243" s="152"/>
      <c r="B2243" s="152"/>
      <c r="C2243" s="152"/>
      <c r="D2243" s="152"/>
      <c r="E2243" s="152"/>
      <c r="F2243" s="62"/>
      <c r="G2243" s="62"/>
      <c r="I2243" s="152"/>
      <c r="K2243" s="152"/>
      <c r="L2243" s="152"/>
      <c r="M2243" s="152"/>
      <c r="N2243" s="152"/>
      <c r="O2243" s="63"/>
      <c r="P2243" s="152"/>
      <c r="Q2243" s="152"/>
      <c r="S2243" s="205"/>
      <c r="T2243" s="205"/>
      <c r="U2243" s="205"/>
      <c r="V2243" s="39"/>
      <c r="W2243" s="39"/>
      <c r="X2243" s="39"/>
      <c r="Y2243" s="39"/>
      <c r="AD2243" s="191"/>
      <c r="AE2243" s="191"/>
      <c r="AF2243" s="260"/>
      <c r="AG2243" s="191"/>
      <c r="AH2243" s="191"/>
      <c r="AI2243" s="260"/>
      <c r="AR2243" s="68"/>
      <c r="AS2243" s="68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5"/>
      <c r="BL2243" s="95"/>
      <c r="BM2243" s="95"/>
      <c r="BN2243" s="95"/>
      <c r="BO2243" s="95"/>
      <c r="BP2243" s="95"/>
      <c r="BQ2243" s="95"/>
      <c r="BR2243" s="95"/>
      <c r="BS2243" s="95"/>
      <c r="BT2243" s="95"/>
      <c r="BU2243" s="95"/>
      <c r="BV2243" s="95"/>
      <c r="BW2243" s="95"/>
      <c r="BX2243" s="95"/>
      <c r="BY2243" s="95"/>
      <c r="BZ2243" s="95"/>
      <c r="CD2243" s="95"/>
      <c r="CE2243" s="95"/>
      <c r="CF2243" s="95"/>
    </row>
    <row r="2244" spans="1:84" s="43" customFormat="1" x14ac:dyDescent="0.25">
      <c r="A2244" s="152"/>
      <c r="B2244" s="152"/>
      <c r="C2244" s="152"/>
      <c r="D2244" s="152"/>
      <c r="E2244" s="152"/>
      <c r="F2244" s="62"/>
      <c r="G2244" s="62"/>
      <c r="I2244" s="152"/>
      <c r="K2244" s="152"/>
      <c r="L2244" s="152"/>
      <c r="M2244" s="152"/>
      <c r="N2244" s="152"/>
      <c r="O2244" s="63"/>
      <c r="P2244" s="152"/>
      <c r="Q2244" s="152"/>
      <c r="S2244" s="205"/>
      <c r="T2244" s="205"/>
      <c r="U2244" s="205"/>
      <c r="V2244" s="39"/>
      <c r="W2244" s="39"/>
      <c r="X2244" s="39"/>
      <c r="Y2244" s="39"/>
      <c r="AD2244" s="191"/>
      <c r="AE2244" s="191"/>
      <c r="AF2244" s="260"/>
      <c r="AG2244" s="191"/>
      <c r="AH2244" s="191"/>
      <c r="AI2244" s="260"/>
      <c r="AR2244" s="68"/>
      <c r="AS2244" s="68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5"/>
      <c r="BL2244" s="95"/>
      <c r="BM2244" s="95"/>
      <c r="BN2244" s="95"/>
      <c r="BO2244" s="95"/>
      <c r="BP2244" s="95"/>
      <c r="BQ2244" s="95"/>
      <c r="BR2244" s="95"/>
      <c r="BS2244" s="95"/>
      <c r="BT2244" s="95"/>
      <c r="BU2244" s="95"/>
      <c r="BV2244" s="95"/>
      <c r="BW2244" s="95"/>
      <c r="BX2244" s="95"/>
      <c r="BY2244" s="95"/>
      <c r="BZ2244" s="95"/>
      <c r="CD2244" s="95"/>
      <c r="CE2244" s="95"/>
      <c r="CF2244" s="95"/>
    </row>
    <row r="2245" spans="1:84" s="43" customFormat="1" x14ac:dyDescent="0.25">
      <c r="A2245" s="152"/>
      <c r="B2245" s="152"/>
      <c r="C2245" s="152"/>
      <c r="D2245" s="152"/>
      <c r="E2245" s="152"/>
      <c r="F2245" s="62"/>
      <c r="G2245" s="62"/>
      <c r="I2245" s="152"/>
      <c r="K2245" s="152"/>
      <c r="L2245" s="152"/>
      <c r="M2245" s="152"/>
      <c r="N2245" s="152"/>
      <c r="O2245" s="63"/>
      <c r="P2245" s="152"/>
      <c r="Q2245" s="152"/>
      <c r="S2245" s="205"/>
      <c r="T2245" s="205"/>
      <c r="U2245" s="205"/>
      <c r="V2245" s="39"/>
      <c r="W2245" s="39"/>
      <c r="X2245" s="39"/>
      <c r="Y2245" s="39"/>
      <c r="AD2245" s="191"/>
      <c r="AE2245" s="191"/>
      <c r="AF2245" s="260"/>
      <c r="AG2245" s="191"/>
      <c r="AH2245" s="191"/>
      <c r="AI2245" s="260"/>
      <c r="AR2245" s="68"/>
      <c r="AS2245" s="68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5"/>
      <c r="BL2245" s="95"/>
      <c r="BM2245" s="95"/>
      <c r="BN2245" s="95"/>
      <c r="BO2245" s="95"/>
      <c r="BP2245" s="95"/>
      <c r="BQ2245" s="95"/>
      <c r="BR2245" s="95"/>
      <c r="BS2245" s="95"/>
      <c r="BT2245" s="95"/>
      <c r="BU2245" s="95"/>
      <c r="BV2245" s="95"/>
      <c r="BW2245" s="95"/>
      <c r="BX2245" s="95"/>
      <c r="BY2245" s="95"/>
      <c r="BZ2245" s="95"/>
      <c r="CD2245" s="95"/>
      <c r="CE2245" s="95"/>
      <c r="CF2245" s="95"/>
    </row>
    <row r="2246" spans="1:84" s="43" customFormat="1" x14ac:dyDescent="0.25">
      <c r="A2246" s="152"/>
      <c r="B2246" s="152"/>
      <c r="C2246" s="152"/>
      <c r="D2246" s="152"/>
      <c r="E2246" s="152"/>
      <c r="F2246" s="62"/>
      <c r="G2246" s="62"/>
      <c r="I2246" s="152"/>
      <c r="K2246" s="152"/>
      <c r="L2246" s="152"/>
      <c r="M2246" s="152"/>
      <c r="N2246" s="152"/>
      <c r="O2246" s="63"/>
      <c r="P2246" s="152"/>
      <c r="Q2246" s="152"/>
      <c r="S2246" s="205"/>
      <c r="T2246" s="205"/>
      <c r="U2246" s="205"/>
      <c r="V2246" s="39"/>
      <c r="W2246" s="39"/>
      <c r="X2246" s="39"/>
      <c r="Y2246" s="39"/>
      <c r="AD2246" s="191"/>
      <c r="AE2246" s="191"/>
      <c r="AF2246" s="260"/>
      <c r="AG2246" s="191"/>
      <c r="AH2246" s="191"/>
      <c r="AI2246" s="260"/>
      <c r="AR2246" s="68"/>
      <c r="AS2246" s="68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5"/>
      <c r="BL2246" s="95"/>
      <c r="BM2246" s="95"/>
      <c r="BN2246" s="95"/>
      <c r="BO2246" s="95"/>
      <c r="BP2246" s="95"/>
      <c r="BQ2246" s="95"/>
      <c r="BR2246" s="95"/>
      <c r="BS2246" s="95"/>
      <c r="BT2246" s="95"/>
      <c r="BU2246" s="95"/>
      <c r="BV2246" s="95"/>
      <c r="BW2246" s="95"/>
      <c r="BX2246" s="95"/>
      <c r="BY2246" s="95"/>
      <c r="BZ2246" s="95"/>
      <c r="CD2246" s="95"/>
      <c r="CE2246" s="95"/>
      <c r="CF2246" s="95"/>
    </row>
    <row r="2247" spans="1:84" s="43" customFormat="1" x14ac:dyDescent="0.25">
      <c r="A2247" s="152"/>
      <c r="B2247" s="152"/>
      <c r="C2247" s="152"/>
      <c r="D2247" s="152"/>
      <c r="E2247" s="152"/>
      <c r="F2247" s="62"/>
      <c r="G2247" s="62"/>
      <c r="I2247" s="152"/>
      <c r="K2247" s="152"/>
      <c r="L2247" s="152"/>
      <c r="M2247" s="152"/>
      <c r="N2247" s="152"/>
      <c r="O2247" s="63"/>
      <c r="P2247" s="152"/>
      <c r="Q2247" s="152"/>
      <c r="S2247" s="205"/>
      <c r="T2247" s="205"/>
      <c r="U2247" s="205"/>
      <c r="V2247" s="39"/>
      <c r="W2247" s="39"/>
      <c r="X2247" s="39"/>
      <c r="Y2247" s="39"/>
      <c r="AD2247" s="191"/>
      <c r="AE2247" s="191"/>
      <c r="AF2247" s="260"/>
      <c r="AG2247" s="191"/>
      <c r="AH2247" s="191"/>
      <c r="AI2247" s="260"/>
      <c r="AR2247" s="68"/>
      <c r="AS2247" s="68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5"/>
      <c r="BL2247" s="95"/>
      <c r="BM2247" s="95"/>
      <c r="BN2247" s="95"/>
      <c r="BO2247" s="95"/>
      <c r="BP2247" s="95"/>
      <c r="BQ2247" s="95"/>
      <c r="BR2247" s="95"/>
      <c r="BS2247" s="95"/>
      <c r="BT2247" s="95"/>
      <c r="BU2247" s="95"/>
      <c r="BV2247" s="95"/>
      <c r="BW2247" s="95"/>
      <c r="BX2247" s="95"/>
      <c r="BY2247" s="95"/>
      <c r="BZ2247" s="95"/>
      <c r="CD2247" s="95"/>
      <c r="CE2247" s="95"/>
      <c r="CF2247" s="95"/>
    </row>
    <row r="2248" spans="1:84" s="43" customFormat="1" x14ac:dyDescent="0.25">
      <c r="A2248" s="152"/>
      <c r="B2248" s="152"/>
      <c r="C2248" s="152"/>
      <c r="D2248" s="152"/>
      <c r="E2248" s="152"/>
      <c r="F2248" s="62"/>
      <c r="G2248" s="62"/>
      <c r="I2248" s="152"/>
      <c r="K2248" s="152"/>
      <c r="L2248" s="152"/>
      <c r="M2248" s="152"/>
      <c r="N2248" s="152"/>
      <c r="O2248" s="63"/>
      <c r="P2248" s="152"/>
      <c r="Q2248" s="152"/>
      <c r="S2248" s="205"/>
      <c r="T2248" s="205"/>
      <c r="U2248" s="205"/>
      <c r="V2248" s="39"/>
      <c r="W2248" s="39"/>
      <c r="X2248" s="39"/>
      <c r="Y2248" s="39"/>
      <c r="AD2248" s="191"/>
      <c r="AE2248" s="191"/>
      <c r="AF2248" s="260"/>
      <c r="AG2248" s="191"/>
      <c r="AH2248" s="191"/>
      <c r="AI2248" s="260"/>
      <c r="AR2248" s="68"/>
      <c r="AS2248" s="68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5"/>
      <c r="BL2248" s="95"/>
      <c r="BM2248" s="95"/>
      <c r="BN2248" s="95"/>
      <c r="BO2248" s="95"/>
      <c r="BP2248" s="95"/>
      <c r="BQ2248" s="95"/>
      <c r="BR2248" s="95"/>
      <c r="BS2248" s="95"/>
      <c r="BT2248" s="95"/>
      <c r="BU2248" s="95"/>
      <c r="BV2248" s="95"/>
      <c r="BW2248" s="95"/>
      <c r="BX2248" s="95"/>
      <c r="BY2248" s="95"/>
      <c r="BZ2248" s="95"/>
      <c r="CD2248" s="95"/>
      <c r="CE2248" s="95"/>
      <c r="CF2248" s="95"/>
    </row>
    <row r="2249" spans="1:84" s="43" customFormat="1" x14ac:dyDescent="0.25">
      <c r="A2249" s="152"/>
      <c r="B2249" s="152"/>
      <c r="C2249" s="152"/>
      <c r="D2249" s="152"/>
      <c r="E2249" s="152"/>
      <c r="F2249" s="62"/>
      <c r="G2249" s="62"/>
      <c r="I2249" s="152"/>
      <c r="K2249" s="152"/>
      <c r="L2249" s="152"/>
      <c r="M2249" s="152"/>
      <c r="N2249" s="152"/>
      <c r="O2249" s="63"/>
      <c r="P2249" s="152"/>
      <c r="Q2249" s="152"/>
      <c r="S2249" s="205"/>
      <c r="T2249" s="205"/>
      <c r="U2249" s="205"/>
      <c r="V2249" s="39"/>
      <c r="W2249" s="39"/>
      <c r="X2249" s="39"/>
      <c r="Y2249" s="39"/>
      <c r="AD2249" s="191"/>
      <c r="AE2249" s="191"/>
      <c r="AF2249" s="260"/>
      <c r="AG2249" s="191"/>
      <c r="AH2249" s="191"/>
      <c r="AI2249" s="260"/>
      <c r="AR2249" s="68"/>
      <c r="AS2249" s="68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5"/>
      <c r="BL2249" s="95"/>
      <c r="BM2249" s="95"/>
      <c r="BN2249" s="95"/>
      <c r="BO2249" s="95"/>
      <c r="BP2249" s="95"/>
      <c r="BQ2249" s="95"/>
      <c r="BR2249" s="95"/>
      <c r="BS2249" s="95"/>
      <c r="BT2249" s="95"/>
      <c r="BU2249" s="95"/>
      <c r="BV2249" s="95"/>
      <c r="BW2249" s="95"/>
      <c r="BX2249" s="95"/>
      <c r="BY2249" s="95"/>
      <c r="BZ2249" s="95"/>
      <c r="CD2249" s="95"/>
      <c r="CE2249" s="95"/>
      <c r="CF2249" s="95"/>
    </row>
    <row r="2250" spans="1:84" s="43" customFormat="1" x14ac:dyDescent="0.25">
      <c r="A2250" s="152"/>
      <c r="B2250" s="152"/>
      <c r="C2250" s="152"/>
      <c r="D2250" s="152"/>
      <c r="E2250" s="152"/>
      <c r="F2250" s="62"/>
      <c r="G2250" s="62"/>
      <c r="I2250" s="152"/>
      <c r="K2250" s="152"/>
      <c r="L2250" s="152"/>
      <c r="M2250" s="152"/>
      <c r="N2250" s="152"/>
      <c r="O2250" s="63"/>
      <c r="P2250" s="152"/>
      <c r="Q2250" s="152"/>
      <c r="S2250" s="205"/>
      <c r="T2250" s="205"/>
      <c r="U2250" s="205"/>
      <c r="V2250" s="39"/>
      <c r="W2250" s="39"/>
      <c r="X2250" s="39"/>
      <c r="Y2250" s="39"/>
      <c r="AD2250" s="191"/>
      <c r="AE2250" s="191"/>
      <c r="AF2250" s="260"/>
      <c r="AG2250" s="191"/>
      <c r="AH2250" s="191"/>
      <c r="AI2250" s="260"/>
      <c r="AR2250" s="68"/>
      <c r="AS2250" s="68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5"/>
      <c r="BL2250" s="95"/>
      <c r="BM2250" s="95"/>
      <c r="BN2250" s="95"/>
      <c r="BO2250" s="95"/>
      <c r="BP2250" s="95"/>
      <c r="BQ2250" s="95"/>
      <c r="BR2250" s="95"/>
      <c r="BS2250" s="95"/>
      <c r="BT2250" s="95"/>
      <c r="BU2250" s="95"/>
      <c r="BV2250" s="95"/>
      <c r="BW2250" s="95"/>
      <c r="BX2250" s="95"/>
      <c r="BY2250" s="95"/>
      <c r="BZ2250" s="95"/>
      <c r="CD2250" s="95"/>
      <c r="CE2250" s="95"/>
      <c r="CF2250" s="95"/>
    </row>
    <row r="2251" spans="1:84" s="43" customFormat="1" x14ac:dyDescent="0.25">
      <c r="A2251" s="152"/>
      <c r="B2251" s="152"/>
      <c r="C2251" s="152"/>
      <c r="D2251" s="152"/>
      <c r="E2251" s="152"/>
      <c r="F2251" s="62"/>
      <c r="G2251" s="62"/>
      <c r="I2251" s="152"/>
      <c r="K2251" s="152"/>
      <c r="L2251" s="152"/>
      <c r="M2251" s="152"/>
      <c r="N2251" s="152"/>
      <c r="O2251" s="63"/>
      <c r="P2251" s="152"/>
      <c r="Q2251" s="152"/>
      <c r="S2251" s="205"/>
      <c r="T2251" s="205"/>
      <c r="U2251" s="205"/>
      <c r="V2251" s="39"/>
      <c r="W2251" s="39"/>
      <c r="X2251" s="39"/>
      <c r="Y2251" s="39"/>
      <c r="AD2251" s="191"/>
      <c r="AE2251" s="191"/>
      <c r="AF2251" s="260"/>
      <c r="AG2251" s="191"/>
      <c r="AH2251" s="191"/>
      <c r="AI2251" s="260"/>
      <c r="AR2251" s="68"/>
      <c r="AS2251" s="68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5"/>
      <c r="BL2251" s="95"/>
      <c r="BM2251" s="95"/>
      <c r="BN2251" s="95"/>
      <c r="BO2251" s="95"/>
      <c r="BP2251" s="95"/>
      <c r="BQ2251" s="95"/>
      <c r="BR2251" s="95"/>
      <c r="BS2251" s="95"/>
      <c r="BT2251" s="95"/>
      <c r="BU2251" s="95"/>
      <c r="BV2251" s="95"/>
      <c r="BW2251" s="95"/>
      <c r="BX2251" s="95"/>
      <c r="BY2251" s="95"/>
      <c r="BZ2251" s="95"/>
      <c r="CD2251" s="95"/>
      <c r="CE2251" s="95"/>
      <c r="CF2251" s="95"/>
    </row>
    <row r="2252" spans="1:84" s="43" customFormat="1" x14ac:dyDescent="0.25">
      <c r="A2252" s="152"/>
      <c r="B2252" s="152"/>
      <c r="C2252" s="152"/>
      <c r="D2252" s="152"/>
      <c r="E2252" s="152"/>
      <c r="F2252" s="62"/>
      <c r="G2252" s="62"/>
      <c r="I2252" s="152"/>
      <c r="K2252" s="152"/>
      <c r="L2252" s="152"/>
      <c r="M2252" s="152"/>
      <c r="N2252" s="152"/>
      <c r="O2252" s="63"/>
      <c r="P2252" s="152"/>
      <c r="Q2252" s="152"/>
      <c r="S2252" s="205"/>
      <c r="T2252" s="205"/>
      <c r="U2252" s="205"/>
      <c r="V2252" s="39"/>
      <c r="W2252" s="39"/>
      <c r="X2252" s="39"/>
      <c r="Y2252" s="39"/>
      <c r="AD2252" s="191"/>
      <c r="AE2252" s="191"/>
      <c r="AF2252" s="260"/>
      <c r="AG2252" s="191"/>
      <c r="AH2252" s="191"/>
      <c r="AI2252" s="260"/>
      <c r="AR2252" s="68"/>
      <c r="AS2252" s="68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5"/>
      <c r="BL2252" s="95"/>
      <c r="BM2252" s="95"/>
      <c r="BN2252" s="95"/>
      <c r="BO2252" s="95"/>
      <c r="BP2252" s="95"/>
      <c r="BQ2252" s="95"/>
      <c r="BR2252" s="95"/>
      <c r="BS2252" s="95"/>
      <c r="BT2252" s="95"/>
      <c r="BU2252" s="95"/>
      <c r="BV2252" s="95"/>
      <c r="BW2252" s="95"/>
      <c r="BX2252" s="95"/>
      <c r="BY2252" s="95"/>
      <c r="BZ2252" s="95"/>
      <c r="CD2252" s="95"/>
      <c r="CE2252" s="95"/>
      <c r="CF2252" s="95"/>
    </row>
    <row r="2253" spans="1:84" s="43" customFormat="1" x14ac:dyDescent="0.25">
      <c r="A2253" s="152"/>
      <c r="B2253" s="152"/>
      <c r="C2253" s="152"/>
      <c r="D2253" s="152"/>
      <c r="E2253" s="152"/>
      <c r="F2253" s="62"/>
      <c r="G2253" s="62"/>
      <c r="I2253" s="152"/>
      <c r="K2253" s="152"/>
      <c r="L2253" s="152"/>
      <c r="M2253" s="152"/>
      <c r="N2253" s="152"/>
      <c r="O2253" s="63"/>
      <c r="P2253" s="152"/>
      <c r="Q2253" s="152"/>
      <c r="S2253" s="205"/>
      <c r="T2253" s="205"/>
      <c r="U2253" s="205"/>
      <c r="V2253" s="39"/>
      <c r="W2253" s="39"/>
      <c r="X2253" s="39"/>
      <c r="Y2253" s="39"/>
      <c r="AD2253" s="191"/>
      <c r="AE2253" s="191"/>
      <c r="AF2253" s="260"/>
      <c r="AG2253" s="191"/>
      <c r="AH2253" s="191"/>
      <c r="AI2253" s="260"/>
      <c r="AR2253" s="68"/>
      <c r="AS2253" s="68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5"/>
      <c r="BL2253" s="95"/>
      <c r="BM2253" s="95"/>
      <c r="BN2253" s="95"/>
      <c r="BO2253" s="95"/>
      <c r="BP2253" s="95"/>
      <c r="BQ2253" s="95"/>
      <c r="BR2253" s="95"/>
      <c r="BS2253" s="95"/>
      <c r="BT2253" s="95"/>
      <c r="BU2253" s="95"/>
      <c r="BV2253" s="95"/>
      <c r="BW2253" s="95"/>
      <c r="BX2253" s="95"/>
      <c r="BY2253" s="95"/>
      <c r="BZ2253" s="95"/>
      <c r="CD2253" s="95"/>
      <c r="CE2253" s="95"/>
      <c r="CF2253" s="95"/>
    </row>
    <row r="2254" spans="1:84" s="43" customFormat="1" x14ac:dyDescent="0.25">
      <c r="A2254" s="152"/>
      <c r="B2254" s="152"/>
      <c r="C2254" s="152"/>
      <c r="D2254" s="152"/>
      <c r="E2254" s="152"/>
      <c r="F2254" s="62"/>
      <c r="G2254" s="62"/>
      <c r="I2254" s="152"/>
      <c r="K2254" s="152"/>
      <c r="L2254" s="152"/>
      <c r="M2254" s="152"/>
      <c r="N2254" s="152"/>
      <c r="O2254" s="63"/>
      <c r="P2254" s="152"/>
      <c r="Q2254" s="152"/>
      <c r="S2254" s="205"/>
      <c r="T2254" s="205"/>
      <c r="U2254" s="205"/>
      <c r="V2254" s="39"/>
      <c r="W2254" s="39"/>
      <c r="X2254" s="39"/>
      <c r="Y2254" s="39"/>
      <c r="AD2254" s="191"/>
      <c r="AE2254" s="191"/>
      <c r="AF2254" s="260"/>
      <c r="AG2254" s="191"/>
      <c r="AH2254" s="191"/>
      <c r="AI2254" s="260"/>
      <c r="AR2254" s="68"/>
      <c r="AS2254" s="68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5"/>
      <c r="BL2254" s="95"/>
      <c r="BM2254" s="95"/>
      <c r="BN2254" s="95"/>
      <c r="BO2254" s="95"/>
      <c r="BP2254" s="95"/>
      <c r="BQ2254" s="95"/>
      <c r="BR2254" s="95"/>
      <c r="BS2254" s="95"/>
      <c r="BT2254" s="95"/>
      <c r="BU2254" s="95"/>
      <c r="BV2254" s="95"/>
      <c r="BW2254" s="95"/>
      <c r="BX2254" s="95"/>
      <c r="BY2254" s="95"/>
      <c r="BZ2254" s="95"/>
      <c r="CD2254" s="95"/>
      <c r="CE2254" s="95"/>
      <c r="CF2254" s="95"/>
    </row>
    <row r="2255" spans="1:84" s="43" customFormat="1" x14ac:dyDescent="0.25">
      <c r="A2255" s="152"/>
      <c r="B2255" s="152"/>
      <c r="C2255" s="152"/>
      <c r="D2255" s="152"/>
      <c r="E2255" s="152"/>
      <c r="F2255" s="62"/>
      <c r="G2255" s="62"/>
      <c r="I2255" s="152"/>
      <c r="K2255" s="152"/>
      <c r="L2255" s="152"/>
      <c r="M2255" s="152"/>
      <c r="N2255" s="152"/>
      <c r="O2255" s="63"/>
      <c r="P2255" s="152"/>
      <c r="Q2255" s="152"/>
      <c r="S2255" s="205"/>
      <c r="T2255" s="205"/>
      <c r="U2255" s="205"/>
      <c r="V2255" s="39"/>
      <c r="W2255" s="39"/>
      <c r="X2255" s="39"/>
      <c r="Y2255" s="39"/>
      <c r="AD2255" s="191"/>
      <c r="AE2255" s="191"/>
      <c r="AF2255" s="260"/>
      <c r="AG2255" s="191"/>
      <c r="AH2255" s="191"/>
      <c r="AI2255" s="260"/>
      <c r="AR2255" s="68"/>
      <c r="AS2255" s="68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5"/>
      <c r="BL2255" s="95"/>
      <c r="BM2255" s="95"/>
      <c r="BN2255" s="95"/>
      <c r="BO2255" s="95"/>
      <c r="BP2255" s="95"/>
      <c r="BQ2255" s="95"/>
      <c r="BR2255" s="95"/>
      <c r="BS2255" s="95"/>
      <c r="BT2255" s="95"/>
      <c r="BU2255" s="95"/>
      <c r="BV2255" s="95"/>
      <c r="BW2255" s="95"/>
      <c r="BX2255" s="95"/>
      <c r="BY2255" s="95"/>
      <c r="BZ2255" s="95"/>
      <c r="CD2255" s="95"/>
      <c r="CE2255" s="95"/>
      <c r="CF2255" s="95"/>
    </row>
    <row r="2256" spans="1:84" s="43" customFormat="1" x14ac:dyDescent="0.25">
      <c r="A2256" s="152"/>
      <c r="B2256" s="152"/>
      <c r="C2256" s="152"/>
      <c r="D2256" s="152"/>
      <c r="E2256" s="152"/>
      <c r="F2256" s="62"/>
      <c r="G2256" s="62"/>
      <c r="I2256" s="152"/>
      <c r="K2256" s="152"/>
      <c r="L2256" s="152"/>
      <c r="M2256" s="152"/>
      <c r="N2256" s="152"/>
      <c r="O2256" s="63"/>
      <c r="P2256" s="152"/>
      <c r="Q2256" s="152"/>
      <c r="S2256" s="205"/>
      <c r="T2256" s="205"/>
      <c r="U2256" s="205"/>
      <c r="V2256" s="39"/>
      <c r="W2256" s="39"/>
      <c r="X2256" s="39"/>
      <c r="Y2256" s="39"/>
      <c r="AD2256" s="191"/>
      <c r="AE2256" s="191"/>
      <c r="AF2256" s="260"/>
      <c r="AG2256" s="191"/>
      <c r="AH2256" s="191"/>
      <c r="AI2256" s="260"/>
      <c r="AR2256" s="68"/>
      <c r="AS2256" s="68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5"/>
      <c r="BL2256" s="95"/>
      <c r="BM2256" s="95"/>
      <c r="BN2256" s="95"/>
      <c r="BO2256" s="95"/>
      <c r="BP2256" s="95"/>
      <c r="BQ2256" s="95"/>
      <c r="BR2256" s="95"/>
      <c r="BS2256" s="95"/>
      <c r="BT2256" s="95"/>
      <c r="BU2256" s="95"/>
      <c r="BV2256" s="95"/>
      <c r="BW2256" s="95"/>
      <c r="BX2256" s="95"/>
      <c r="BY2256" s="95"/>
      <c r="BZ2256" s="95"/>
      <c r="CD2256" s="95"/>
      <c r="CE2256" s="95"/>
      <c r="CF2256" s="95"/>
    </row>
    <row r="2257" spans="1:84" s="43" customFormat="1" x14ac:dyDescent="0.25">
      <c r="A2257" s="152"/>
      <c r="B2257" s="152"/>
      <c r="C2257" s="152"/>
      <c r="D2257" s="152"/>
      <c r="E2257" s="152"/>
      <c r="F2257" s="62"/>
      <c r="G2257" s="62"/>
      <c r="I2257" s="152"/>
      <c r="K2257" s="152"/>
      <c r="L2257" s="152"/>
      <c r="M2257" s="152"/>
      <c r="N2257" s="152"/>
      <c r="O2257" s="63"/>
      <c r="P2257" s="152"/>
      <c r="Q2257" s="152"/>
      <c r="S2257" s="205"/>
      <c r="T2257" s="205"/>
      <c r="U2257" s="205"/>
      <c r="V2257" s="39"/>
      <c r="W2257" s="39"/>
      <c r="X2257" s="39"/>
      <c r="Y2257" s="39"/>
      <c r="AD2257" s="191"/>
      <c r="AE2257" s="191"/>
      <c r="AF2257" s="260"/>
      <c r="AG2257" s="191"/>
      <c r="AH2257" s="191"/>
      <c r="AI2257" s="260"/>
      <c r="AR2257" s="68"/>
      <c r="AS2257" s="68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5"/>
      <c r="BL2257" s="95"/>
      <c r="BM2257" s="95"/>
      <c r="BN2257" s="95"/>
      <c r="BO2257" s="95"/>
      <c r="BP2257" s="95"/>
      <c r="BQ2257" s="95"/>
      <c r="BR2257" s="95"/>
      <c r="BS2257" s="95"/>
      <c r="BT2257" s="95"/>
      <c r="BU2257" s="95"/>
      <c r="BV2257" s="95"/>
      <c r="BW2257" s="95"/>
      <c r="BX2257" s="95"/>
      <c r="BY2257" s="95"/>
      <c r="BZ2257" s="95"/>
      <c r="CD2257" s="95"/>
      <c r="CE2257" s="95"/>
      <c r="CF2257" s="95"/>
    </row>
    <row r="2258" spans="1:84" s="43" customFormat="1" x14ac:dyDescent="0.25">
      <c r="A2258" s="152"/>
      <c r="B2258" s="152"/>
      <c r="C2258" s="152"/>
      <c r="D2258" s="152"/>
      <c r="E2258" s="152"/>
      <c r="F2258" s="62"/>
      <c r="G2258" s="62"/>
      <c r="I2258" s="152"/>
      <c r="K2258" s="152"/>
      <c r="L2258" s="152"/>
      <c r="M2258" s="152"/>
      <c r="N2258" s="152"/>
      <c r="O2258" s="63"/>
      <c r="P2258" s="152"/>
      <c r="Q2258" s="152"/>
      <c r="S2258" s="205"/>
      <c r="T2258" s="205"/>
      <c r="U2258" s="205"/>
      <c r="V2258" s="39"/>
      <c r="W2258" s="39"/>
      <c r="X2258" s="39"/>
      <c r="Y2258" s="39"/>
      <c r="AD2258" s="191"/>
      <c r="AE2258" s="191"/>
      <c r="AF2258" s="260"/>
      <c r="AG2258" s="191"/>
      <c r="AH2258" s="191"/>
      <c r="AI2258" s="260"/>
      <c r="AR2258" s="68"/>
      <c r="AS2258" s="68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5"/>
      <c r="BL2258" s="95"/>
      <c r="BM2258" s="95"/>
      <c r="BN2258" s="95"/>
      <c r="BO2258" s="95"/>
      <c r="BP2258" s="95"/>
      <c r="BQ2258" s="95"/>
      <c r="BR2258" s="95"/>
      <c r="BS2258" s="95"/>
      <c r="BT2258" s="95"/>
      <c r="BU2258" s="95"/>
      <c r="BV2258" s="95"/>
      <c r="BW2258" s="95"/>
      <c r="BX2258" s="95"/>
      <c r="BY2258" s="95"/>
      <c r="BZ2258" s="95"/>
      <c r="CD2258" s="95"/>
      <c r="CE2258" s="95"/>
      <c r="CF2258" s="95"/>
    </row>
    <row r="2259" spans="1:84" s="43" customFormat="1" x14ac:dyDescent="0.25">
      <c r="A2259" s="152"/>
      <c r="B2259" s="152"/>
      <c r="C2259" s="152"/>
      <c r="D2259" s="152"/>
      <c r="E2259" s="152"/>
      <c r="F2259" s="62"/>
      <c r="G2259" s="62"/>
      <c r="I2259" s="152"/>
      <c r="K2259" s="152"/>
      <c r="L2259" s="152"/>
      <c r="M2259" s="152"/>
      <c r="N2259" s="152"/>
      <c r="O2259" s="63"/>
      <c r="P2259" s="152"/>
      <c r="Q2259" s="152"/>
      <c r="S2259" s="205"/>
      <c r="T2259" s="205"/>
      <c r="U2259" s="205"/>
      <c r="V2259" s="39"/>
      <c r="W2259" s="39"/>
      <c r="X2259" s="39"/>
      <c r="Y2259" s="39"/>
      <c r="AD2259" s="191"/>
      <c r="AE2259" s="191"/>
      <c r="AF2259" s="260"/>
      <c r="AG2259" s="191"/>
      <c r="AH2259" s="191"/>
      <c r="AI2259" s="260"/>
      <c r="AR2259" s="68"/>
      <c r="AS2259" s="68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5"/>
      <c r="BL2259" s="95"/>
      <c r="BM2259" s="95"/>
      <c r="BN2259" s="95"/>
      <c r="BO2259" s="95"/>
      <c r="BP2259" s="95"/>
      <c r="BQ2259" s="95"/>
      <c r="BR2259" s="95"/>
      <c r="BS2259" s="95"/>
      <c r="BT2259" s="95"/>
      <c r="BU2259" s="95"/>
      <c r="BV2259" s="95"/>
      <c r="BW2259" s="95"/>
      <c r="BX2259" s="95"/>
      <c r="BY2259" s="95"/>
      <c r="BZ2259" s="95"/>
      <c r="CD2259" s="95"/>
      <c r="CE2259" s="95"/>
      <c r="CF2259" s="95"/>
    </row>
    <row r="2260" spans="1:84" s="43" customFormat="1" x14ac:dyDescent="0.25">
      <c r="A2260" s="152"/>
      <c r="B2260" s="152"/>
      <c r="C2260" s="152"/>
      <c r="D2260" s="152"/>
      <c r="E2260" s="152"/>
      <c r="F2260" s="62"/>
      <c r="G2260" s="62"/>
      <c r="I2260" s="152"/>
      <c r="K2260" s="152"/>
      <c r="L2260" s="152"/>
      <c r="M2260" s="152"/>
      <c r="N2260" s="152"/>
      <c r="O2260" s="63"/>
      <c r="P2260" s="152"/>
      <c r="Q2260" s="152"/>
      <c r="S2260" s="205"/>
      <c r="T2260" s="205"/>
      <c r="U2260" s="205"/>
      <c r="V2260" s="39"/>
      <c r="W2260" s="39"/>
      <c r="X2260" s="39"/>
      <c r="Y2260" s="39"/>
      <c r="AD2260" s="191"/>
      <c r="AE2260" s="191"/>
      <c r="AF2260" s="260"/>
      <c r="AG2260" s="191"/>
      <c r="AH2260" s="191"/>
      <c r="AI2260" s="260"/>
      <c r="AR2260" s="68"/>
      <c r="AS2260" s="68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5"/>
      <c r="BL2260" s="95"/>
      <c r="BM2260" s="95"/>
      <c r="BN2260" s="95"/>
      <c r="BO2260" s="95"/>
      <c r="BP2260" s="95"/>
      <c r="BQ2260" s="95"/>
      <c r="BR2260" s="95"/>
      <c r="BS2260" s="95"/>
      <c r="BT2260" s="95"/>
      <c r="BU2260" s="95"/>
      <c r="BV2260" s="95"/>
      <c r="BW2260" s="95"/>
      <c r="BX2260" s="95"/>
      <c r="BY2260" s="95"/>
      <c r="BZ2260" s="95"/>
      <c r="CD2260" s="95"/>
      <c r="CE2260" s="95"/>
      <c r="CF2260" s="95"/>
    </row>
    <row r="2261" spans="1:84" s="43" customFormat="1" x14ac:dyDescent="0.25">
      <c r="A2261" s="152"/>
      <c r="B2261" s="152"/>
      <c r="C2261" s="152"/>
      <c r="D2261" s="152"/>
      <c r="E2261" s="152"/>
      <c r="F2261" s="62"/>
      <c r="G2261" s="62"/>
      <c r="I2261" s="152"/>
      <c r="K2261" s="152"/>
      <c r="L2261" s="152"/>
      <c r="M2261" s="152"/>
      <c r="N2261" s="152"/>
      <c r="O2261" s="63"/>
      <c r="P2261" s="152"/>
      <c r="Q2261" s="152"/>
      <c r="S2261" s="205"/>
      <c r="T2261" s="205"/>
      <c r="U2261" s="205"/>
      <c r="V2261" s="39"/>
      <c r="W2261" s="39"/>
      <c r="X2261" s="39"/>
      <c r="Y2261" s="39"/>
      <c r="AD2261" s="191"/>
      <c r="AE2261" s="191"/>
      <c r="AF2261" s="260"/>
      <c r="AG2261" s="191"/>
      <c r="AH2261" s="191"/>
      <c r="AI2261" s="260"/>
      <c r="AR2261" s="68"/>
      <c r="AS2261" s="68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5"/>
      <c r="BL2261" s="95"/>
      <c r="BM2261" s="95"/>
      <c r="BN2261" s="95"/>
      <c r="BO2261" s="95"/>
      <c r="BP2261" s="95"/>
      <c r="BQ2261" s="95"/>
      <c r="BR2261" s="95"/>
      <c r="BS2261" s="95"/>
      <c r="BT2261" s="95"/>
      <c r="BU2261" s="95"/>
      <c r="BV2261" s="95"/>
      <c r="BW2261" s="95"/>
      <c r="BX2261" s="95"/>
      <c r="BY2261" s="95"/>
      <c r="BZ2261" s="95"/>
      <c r="CD2261" s="95"/>
      <c r="CE2261" s="95"/>
      <c r="CF2261" s="95"/>
    </row>
    <row r="2262" spans="1:84" s="43" customFormat="1" x14ac:dyDescent="0.25">
      <c r="A2262" s="152"/>
      <c r="B2262" s="152"/>
      <c r="C2262" s="152"/>
      <c r="D2262" s="152"/>
      <c r="E2262" s="152"/>
      <c r="F2262" s="62"/>
      <c r="G2262" s="62"/>
      <c r="I2262" s="152"/>
      <c r="K2262" s="152"/>
      <c r="L2262" s="152"/>
      <c r="M2262" s="152"/>
      <c r="N2262" s="152"/>
      <c r="O2262" s="63"/>
      <c r="P2262" s="152"/>
      <c r="Q2262" s="152"/>
      <c r="S2262" s="205"/>
      <c r="T2262" s="205"/>
      <c r="U2262" s="205"/>
      <c r="V2262" s="39"/>
      <c r="W2262" s="39"/>
      <c r="X2262" s="39"/>
      <c r="Y2262" s="39"/>
      <c r="AD2262" s="191"/>
      <c r="AE2262" s="191"/>
      <c r="AF2262" s="260"/>
      <c r="AG2262" s="191"/>
      <c r="AH2262" s="191"/>
      <c r="AI2262" s="260"/>
      <c r="AR2262" s="68"/>
      <c r="AS2262" s="68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5"/>
      <c r="BL2262" s="95"/>
      <c r="BM2262" s="95"/>
      <c r="BN2262" s="95"/>
      <c r="BO2262" s="95"/>
      <c r="BP2262" s="95"/>
      <c r="BQ2262" s="95"/>
      <c r="BR2262" s="95"/>
      <c r="BS2262" s="95"/>
      <c r="BT2262" s="95"/>
      <c r="BU2262" s="95"/>
      <c r="BV2262" s="95"/>
      <c r="BW2262" s="95"/>
      <c r="BX2262" s="95"/>
      <c r="BY2262" s="95"/>
      <c r="BZ2262" s="95"/>
      <c r="CD2262" s="95"/>
      <c r="CE2262" s="95"/>
      <c r="CF2262" s="95"/>
    </row>
    <row r="2263" spans="1:84" s="43" customFormat="1" x14ac:dyDescent="0.25">
      <c r="A2263" s="152"/>
      <c r="B2263" s="152"/>
      <c r="C2263" s="152"/>
      <c r="D2263" s="152"/>
      <c r="E2263" s="152"/>
      <c r="F2263" s="62"/>
      <c r="G2263" s="62"/>
      <c r="I2263" s="152"/>
      <c r="K2263" s="152"/>
      <c r="L2263" s="152"/>
      <c r="M2263" s="152"/>
      <c r="N2263" s="152"/>
      <c r="O2263" s="63"/>
      <c r="P2263" s="152"/>
      <c r="Q2263" s="152"/>
      <c r="S2263" s="205"/>
      <c r="T2263" s="205"/>
      <c r="U2263" s="205"/>
      <c r="V2263" s="39"/>
      <c r="W2263" s="39"/>
      <c r="X2263" s="39"/>
      <c r="Y2263" s="39"/>
      <c r="AD2263" s="191"/>
      <c r="AE2263" s="191"/>
      <c r="AF2263" s="260"/>
      <c r="AG2263" s="191"/>
      <c r="AH2263" s="191"/>
      <c r="AI2263" s="260"/>
      <c r="AR2263" s="68"/>
      <c r="AS2263" s="68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5"/>
      <c r="BL2263" s="95"/>
      <c r="BM2263" s="95"/>
      <c r="BN2263" s="95"/>
      <c r="BO2263" s="95"/>
      <c r="BP2263" s="95"/>
      <c r="BQ2263" s="95"/>
      <c r="BR2263" s="95"/>
      <c r="BS2263" s="95"/>
      <c r="BT2263" s="95"/>
      <c r="BU2263" s="95"/>
      <c r="BV2263" s="95"/>
      <c r="BW2263" s="95"/>
      <c r="BX2263" s="95"/>
      <c r="BY2263" s="95"/>
      <c r="BZ2263" s="95"/>
      <c r="CD2263" s="95"/>
      <c r="CE2263" s="95"/>
      <c r="CF2263" s="95"/>
    </row>
    <row r="2264" spans="1:84" s="43" customFormat="1" x14ac:dyDescent="0.25">
      <c r="A2264" s="152"/>
      <c r="B2264" s="152"/>
      <c r="C2264" s="152"/>
      <c r="D2264" s="152"/>
      <c r="E2264" s="152"/>
      <c r="F2264" s="62"/>
      <c r="G2264" s="62"/>
      <c r="I2264" s="152"/>
      <c r="K2264" s="152"/>
      <c r="L2264" s="152"/>
      <c r="M2264" s="152"/>
      <c r="N2264" s="152"/>
      <c r="O2264" s="63"/>
      <c r="P2264" s="152"/>
      <c r="Q2264" s="152"/>
      <c r="S2264" s="205"/>
      <c r="T2264" s="205"/>
      <c r="U2264" s="205"/>
      <c r="V2264" s="39"/>
      <c r="W2264" s="39"/>
      <c r="X2264" s="39"/>
      <c r="Y2264" s="39"/>
      <c r="AD2264" s="191"/>
      <c r="AE2264" s="191"/>
      <c r="AF2264" s="260"/>
      <c r="AG2264" s="191"/>
      <c r="AH2264" s="191"/>
      <c r="AI2264" s="260"/>
      <c r="AR2264" s="68"/>
      <c r="AS2264" s="68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5"/>
      <c r="BL2264" s="95"/>
      <c r="BM2264" s="95"/>
      <c r="BN2264" s="95"/>
      <c r="BO2264" s="95"/>
      <c r="BP2264" s="95"/>
      <c r="BQ2264" s="95"/>
      <c r="BR2264" s="95"/>
      <c r="BS2264" s="95"/>
      <c r="BT2264" s="95"/>
      <c r="BU2264" s="95"/>
      <c r="BV2264" s="95"/>
      <c r="BW2264" s="95"/>
      <c r="BX2264" s="95"/>
      <c r="BY2264" s="95"/>
      <c r="BZ2264" s="95"/>
      <c r="CD2264" s="95"/>
      <c r="CE2264" s="95"/>
      <c r="CF2264" s="95"/>
    </row>
    <row r="2265" spans="1:84" s="43" customFormat="1" x14ac:dyDescent="0.25">
      <c r="A2265" s="152"/>
      <c r="B2265" s="152"/>
      <c r="C2265" s="152"/>
      <c r="D2265" s="152"/>
      <c r="E2265" s="152"/>
      <c r="F2265" s="62"/>
      <c r="G2265" s="62"/>
      <c r="I2265" s="152"/>
      <c r="K2265" s="152"/>
      <c r="L2265" s="152"/>
      <c r="M2265" s="152"/>
      <c r="N2265" s="152"/>
      <c r="O2265" s="63"/>
      <c r="P2265" s="152"/>
      <c r="Q2265" s="152"/>
      <c r="S2265" s="205"/>
      <c r="T2265" s="205"/>
      <c r="U2265" s="205"/>
      <c r="V2265" s="39"/>
      <c r="W2265" s="39"/>
      <c r="X2265" s="39"/>
      <c r="Y2265" s="39"/>
      <c r="AD2265" s="191"/>
      <c r="AE2265" s="191"/>
      <c r="AF2265" s="260"/>
      <c r="AG2265" s="191"/>
      <c r="AH2265" s="191"/>
      <c r="AI2265" s="260"/>
      <c r="AR2265" s="68"/>
      <c r="AS2265" s="68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5"/>
      <c r="BL2265" s="95"/>
      <c r="BM2265" s="95"/>
      <c r="BN2265" s="95"/>
      <c r="BO2265" s="95"/>
      <c r="BP2265" s="95"/>
      <c r="BQ2265" s="95"/>
      <c r="BR2265" s="95"/>
      <c r="BS2265" s="95"/>
      <c r="BT2265" s="95"/>
      <c r="BU2265" s="95"/>
      <c r="BV2265" s="95"/>
      <c r="BW2265" s="95"/>
      <c r="BX2265" s="95"/>
      <c r="BY2265" s="95"/>
      <c r="BZ2265" s="95"/>
      <c r="CD2265" s="95"/>
      <c r="CE2265" s="95"/>
      <c r="CF2265" s="95"/>
    </row>
    <row r="2266" spans="1:84" s="43" customFormat="1" x14ac:dyDescent="0.25">
      <c r="A2266" s="152"/>
      <c r="B2266" s="152"/>
      <c r="C2266" s="152"/>
      <c r="D2266" s="152"/>
      <c r="E2266" s="152"/>
      <c r="F2266" s="62"/>
      <c r="G2266" s="62"/>
      <c r="I2266" s="152"/>
      <c r="K2266" s="152"/>
      <c r="L2266" s="152"/>
      <c r="M2266" s="152"/>
      <c r="N2266" s="152"/>
      <c r="O2266" s="63"/>
      <c r="P2266" s="152"/>
      <c r="Q2266" s="152"/>
      <c r="S2266" s="205"/>
      <c r="T2266" s="205"/>
      <c r="U2266" s="205"/>
      <c r="V2266" s="39"/>
      <c r="W2266" s="39"/>
      <c r="X2266" s="39"/>
      <c r="Y2266" s="39"/>
      <c r="AD2266" s="191"/>
      <c r="AE2266" s="191"/>
      <c r="AF2266" s="260"/>
      <c r="AG2266" s="191"/>
      <c r="AH2266" s="191"/>
      <c r="AI2266" s="260"/>
      <c r="AR2266" s="68"/>
      <c r="AS2266" s="68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5"/>
      <c r="BL2266" s="95"/>
      <c r="BM2266" s="95"/>
      <c r="BN2266" s="95"/>
      <c r="BO2266" s="95"/>
      <c r="BP2266" s="95"/>
      <c r="BQ2266" s="95"/>
      <c r="BR2266" s="95"/>
      <c r="BS2266" s="95"/>
      <c r="BT2266" s="95"/>
      <c r="BU2266" s="95"/>
      <c r="BV2266" s="95"/>
      <c r="BW2266" s="95"/>
      <c r="BX2266" s="95"/>
      <c r="BY2266" s="95"/>
      <c r="BZ2266" s="95"/>
      <c r="CD2266" s="95"/>
      <c r="CE2266" s="95"/>
      <c r="CF2266" s="95"/>
    </row>
    <row r="2267" spans="1:84" s="43" customFormat="1" x14ac:dyDescent="0.25">
      <c r="A2267" s="152"/>
      <c r="B2267" s="152"/>
      <c r="C2267" s="152"/>
      <c r="D2267" s="152"/>
      <c r="E2267" s="152"/>
      <c r="F2267" s="62"/>
      <c r="G2267" s="62"/>
      <c r="I2267" s="152"/>
      <c r="K2267" s="152"/>
      <c r="L2267" s="152"/>
      <c r="M2267" s="152"/>
      <c r="N2267" s="152"/>
      <c r="O2267" s="63"/>
      <c r="P2267" s="152"/>
      <c r="Q2267" s="152"/>
      <c r="S2267" s="205"/>
      <c r="T2267" s="205"/>
      <c r="U2267" s="205"/>
      <c r="V2267" s="39"/>
      <c r="W2267" s="39"/>
      <c r="X2267" s="39"/>
      <c r="Y2267" s="39"/>
      <c r="AD2267" s="191"/>
      <c r="AE2267" s="191"/>
      <c r="AF2267" s="260"/>
      <c r="AG2267" s="191"/>
      <c r="AH2267" s="191"/>
      <c r="AI2267" s="260"/>
      <c r="AR2267" s="68"/>
      <c r="AS2267" s="68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5"/>
      <c r="BL2267" s="95"/>
      <c r="BM2267" s="95"/>
      <c r="BN2267" s="95"/>
      <c r="BO2267" s="95"/>
      <c r="BP2267" s="95"/>
      <c r="BQ2267" s="95"/>
      <c r="BR2267" s="95"/>
      <c r="BS2267" s="95"/>
      <c r="BT2267" s="95"/>
      <c r="BU2267" s="95"/>
      <c r="BV2267" s="95"/>
      <c r="BW2267" s="95"/>
      <c r="BX2267" s="95"/>
      <c r="BY2267" s="95"/>
      <c r="BZ2267" s="95"/>
      <c r="CD2267" s="95"/>
      <c r="CE2267" s="95"/>
      <c r="CF2267" s="95"/>
    </row>
    <row r="2268" spans="1:84" s="43" customFormat="1" x14ac:dyDescent="0.25">
      <c r="A2268" s="152"/>
      <c r="B2268" s="152"/>
      <c r="C2268" s="152"/>
      <c r="D2268" s="152"/>
      <c r="E2268" s="152"/>
      <c r="F2268" s="62"/>
      <c r="G2268" s="62"/>
      <c r="I2268" s="152"/>
      <c r="K2268" s="152"/>
      <c r="L2268" s="152"/>
      <c r="M2268" s="152"/>
      <c r="N2268" s="152"/>
      <c r="O2268" s="63"/>
      <c r="P2268" s="152"/>
      <c r="Q2268" s="152"/>
      <c r="S2268" s="205"/>
      <c r="T2268" s="205"/>
      <c r="U2268" s="205"/>
      <c r="V2268" s="39"/>
      <c r="W2268" s="39"/>
      <c r="X2268" s="39"/>
      <c r="Y2268" s="39"/>
      <c r="AD2268" s="191"/>
      <c r="AE2268" s="191"/>
      <c r="AF2268" s="260"/>
      <c r="AG2268" s="191"/>
      <c r="AH2268" s="191"/>
      <c r="AI2268" s="260"/>
      <c r="AR2268" s="68"/>
      <c r="AS2268" s="68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5"/>
      <c r="BL2268" s="95"/>
      <c r="BM2268" s="95"/>
      <c r="BN2268" s="95"/>
      <c r="BO2268" s="95"/>
      <c r="BP2268" s="95"/>
      <c r="BQ2268" s="95"/>
      <c r="BR2268" s="95"/>
      <c r="BS2268" s="95"/>
      <c r="BT2268" s="95"/>
      <c r="BU2268" s="95"/>
      <c r="BV2268" s="95"/>
      <c r="BW2268" s="95"/>
      <c r="BX2268" s="95"/>
      <c r="BY2268" s="95"/>
      <c r="BZ2268" s="95"/>
      <c r="CD2268" s="95"/>
      <c r="CE2268" s="95"/>
      <c r="CF2268" s="95"/>
    </row>
    <row r="2269" spans="1:84" s="43" customFormat="1" x14ac:dyDescent="0.25">
      <c r="A2269" s="152"/>
      <c r="B2269" s="152"/>
      <c r="C2269" s="152"/>
      <c r="D2269" s="152"/>
      <c r="E2269" s="152"/>
      <c r="F2269" s="62"/>
      <c r="G2269" s="62"/>
      <c r="I2269" s="152"/>
      <c r="K2269" s="152"/>
      <c r="L2269" s="152"/>
      <c r="M2269" s="152"/>
      <c r="N2269" s="152"/>
      <c r="O2269" s="63"/>
      <c r="P2269" s="152"/>
      <c r="Q2269" s="152"/>
      <c r="S2269" s="205"/>
      <c r="T2269" s="205"/>
      <c r="U2269" s="205"/>
      <c r="V2269" s="39"/>
      <c r="W2269" s="39"/>
      <c r="X2269" s="39"/>
      <c r="Y2269" s="39"/>
      <c r="AD2269" s="191"/>
      <c r="AE2269" s="191"/>
      <c r="AF2269" s="260"/>
      <c r="AG2269" s="191"/>
      <c r="AH2269" s="191"/>
      <c r="AI2269" s="260"/>
      <c r="AR2269" s="68"/>
      <c r="AS2269" s="68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5"/>
      <c r="BL2269" s="95"/>
      <c r="BM2269" s="95"/>
      <c r="BN2269" s="95"/>
      <c r="BO2269" s="95"/>
      <c r="BP2269" s="95"/>
      <c r="BQ2269" s="95"/>
      <c r="BR2269" s="95"/>
      <c r="BS2269" s="95"/>
      <c r="BT2269" s="95"/>
      <c r="BU2269" s="95"/>
      <c r="BV2269" s="95"/>
      <c r="BW2269" s="95"/>
      <c r="BX2269" s="95"/>
      <c r="BY2269" s="95"/>
      <c r="BZ2269" s="95"/>
      <c r="CD2269" s="95"/>
      <c r="CE2269" s="95"/>
      <c r="CF2269" s="95"/>
    </row>
    <row r="2270" spans="1:84" s="43" customFormat="1" x14ac:dyDescent="0.25">
      <c r="A2270" s="152"/>
      <c r="B2270" s="152"/>
      <c r="C2270" s="152"/>
      <c r="D2270" s="152"/>
      <c r="E2270" s="152"/>
      <c r="F2270" s="62"/>
      <c r="G2270" s="62"/>
      <c r="I2270" s="152"/>
      <c r="K2270" s="152"/>
      <c r="L2270" s="152"/>
      <c r="M2270" s="152"/>
      <c r="N2270" s="152"/>
      <c r="O2270" s="63"/>
      <c r="P2270" s="152"/>
      <c r="Q2270" s="152"/>
      <c r="S2270" s="205"/>
      <c r="T2270" s="205"/>
      <c r="U2270" s="205"/>
      <c r="V2270" s="39"/>
      <c r="W2270" s="39"/>
      <c r="X2270" s="39"/>
      <c r="Y2270" s="39"/>
      <c r="AD2270" s="191"/>
      <c r="AE2270" s="191"/>
      <c r="AF2270" s="260"/>
      <c r="AG2270" s="191"/>
      <c r="AH2270" s="191"/>
      <c r="AI2270" s="260"/>
      <c r="AR2270" s="68"/>
      <c r="AS2270" s="68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5"/>
      <c r="BL2270" s="95"/>
      <c r="BM2270" s="95"/>
      <c r="BN2270" s="95"/>
      <c r="BO2270" s="95"/>
      <c r="BP2270" s="95"/>
      <c r="BQ2270" s="95"/>
      <c r="BR2270" s="95"/>
      <c r="BS2270" s="95"/>
      <c r="BT2270" s="95"/>
      <c r="BU2270" s="95"/>
      <c r="BV2270" s="95"/>
      <c r="BW2270" s="95"/>
      <c r="BX2270" s="95"/>
      <c r="BY2270" s="95"/>
      <c r="BZ2270" s="95"/>
      <c r="CD2270" s="95"/>
      <c r="CE2270" s="95"/>
      <c r="CF2270" s="95"/>
    </row>
    <row r="2271" spans="1:84" s="43" customFormat="1" x14ac:dyDescent="0.25">
      <c r="A2271" s="152"/>
      <c r="B2271" s="152"/>
      <c r="C2271" s="152"/>
      <c r="D2271" s="152"/>
      <c r="E2271" s="152"/>
      <c r="F2271" s="62"/>
      <c r="G2271" s="62"/>
      <c r="I2271" s="152"/>
      <c r="K2271" s="152"/>
      <c r="L2271" s="152"/>
      <c r="M2271" s="152"/>
      <c r="N2271" s="152"/>
      <c r="O2271" s="63"/>
      <c r="P2271" s="152"/>
      <c r="Q2271" s="152"/>
      <c r="S2271" s="205"/>
      <c r="T2271" s="205"/>
      <c r="U2271" s="205"/>
      <c r="V2271" s="39"/>
      <c r="W2271" s="39"/>
      <c r="X2271" s="39"/>
      <c r="Y2271" s="39"/>
      <c r="AD2271" s="191"/>
      <c r="AE2271" s="191"/>
      <c r="AF2271" s="260"/>
      <c r="AG2271" s="191"/>
      <c r="AH2271" s="191"/>
      <c r="AI2271" s="260"/>
      <c r="AR2271" s="68"/>
      <c r="AS2271" s="68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5"/>
      <c r="BL2271" s="95"/>
      <c r="BM2271" s="95"/>
      <c r="BN2271" s="95"/>
      <c r="BO2271" s="95"/>
      <c r="BP2271" s="95"/>
      <c r="BQ2271" s="95"/>
      <c r="BR2271" s="95"/>
      <c r="BS2271" s="95"/>
      <c r="BT2271" s="95"/>
      <c r="BU2271" s="95"/>
      <c r="BV2271" s="95"/>
      <c r="BW2271" s="95"/>
      <c r="BX2271" s="95"/>
      <c r="BY2271" s="95"/>
      <c r="BZ2271" s="95"/>
      <c r="CD2271" s="95"/>
      <c r="CE2271" s="95"/>
      <c r="CF2271" s="95"/>
    </row>
    <row r="2272" spans="1:84" s="43" customFormat="1" x14ac:dyDescent="0.25">
      <c r="A2272" s="152"/>
      <c r="B2272" s="152"/>
      <c r="C2272" s="152"/>
      <c r="D2272" s="152"/>
      <c r="E2272" s="152"/>
      <c r="F2272" s="62"/>
      <c r="G2272" s="62"/>
      <c r="I2272" s="152"/>
      <c r="K2272" s="152"/>
      <c r="L2272" s="152"/>
      <c r="M2272" s="152"/>
      <c r="N2272" s="152"/>
      <c r="O2272" s="63"/>
      <c r="P2272" s="152"/>
      <c r="Q2272" s="152"/>
      <c r="S2272" s="205"/>
      <c r="T2272" s="205"/>
      <c r="U2272" s="205"/>
      <c r="V2272" s="39"/>
      <c r="W2272" s="39"/>
      <c r="X2272" s="39"/>
      <c r="Y2272" s="39"/>
      <c r="AD2272" s="191"/>
      <c r="AE2272" s="191"/>
      <c r="AF2272" s="260"/>
      <c r="AG2272" s="191"/>
      <c r="AH2272" s="191"/>
      <c r="AI2272" s="260"/>
      <c r="AR2272" s="68"/>
      <c r="AS2272" s="68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5"/>
      <c r="BL2272" s="95"/>
      <c r="BM2272" s="95"/>
      <c r="BN2272" s="95"/>
      <c r="BO2272" s="95"/>
      <c r="BP2272" s="95"/>
      <c r="BQ2272" s="95"/>
      <c r="BR2272" s="95"/>
      <c r="BS2272" s="95"/>
      <c r="BT2272" s="95"/>
      <c r="BU2272" s="95"/>
      <c r="BV2272" s="95"/>
      <c r="BW2272" s="95"/>
      <c r="BX2272" s="95"/>
      <c r="BY2272" s="95"/>
      <c r="BZ2272" s="95"/>
      <c r="CD2272" s="95"/>
      <c r="CE2272" s="95"/>
      <c r="CF2272" s="95"/>
    </row>
    <row r="2273" spans="1:84" s="43" customFormat="1" x14ac:dyDescent="0.25">
      <c r="A2273" s="152"/>
      <c r="B2273" s="152"/>
      <c r="C2273" s="152"/>
      <c r="D2273" s="152"/>
      <c r="E2273" s="152"/>
      <c r="F2273" s="62"/>
      <c r="G2273" s="62"/>
      <c r="I2273" s="152"/>
      <c r="K2273" s="152"/>
      <c r="L2273" s="152"/>
      <c r="M2273" s="152"/>
      <c r="N2273" s="152"/>
      <c r="O2273" s="63"/>
      <c r="P2273" s="152"/>
      <c r="Q2273" s="152"/>
      <c r="S2273" s="205"/>
      <c r="T2273" s="205"/>
      <c r="U2273" s="205"/>
      <c r="V2273" s="39"/>
      <c r="W2273" s="39"/>
      <c r="X2273" s="39"/>
      <c r="Y2273" s="39"/>
      <c r="AD2273" s="191"/>
      <c r="AE2273" s="191"/>
      <c r="AF2273" s="260"/>
      <c r="AG2273" s="191"/>
      <c r="AH2273" s="191"/>
      <c r="AI2273" s="260"/>
      <c r="AR2273" s="68"/>
      <c r="AS2273" s="68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5"/>
      <c r="BL2273" s="95"/>
      <c r="BM2273" s="95"/>
      <c r="BN2273" s="95"/>
      <c r="BO2273" s="95"/>
      <c r="BP2273" s="95"/>
      <c r="BQ2273" s="95"/>
      <c r="BR2273" s="95"/>
      <c r="BS2273" s="95"/>
      <c r="BT2273" s="95"/>
      <c r="BU2273" s="95"/>
      <c r="BV2273" s="95"/>
      <c r="BW2273" s="95"/>
      <c r="BX2273" s="95"/>
      <c r="BY2273" s="95"/>
      <c r="BZ2273" s="95"/>
      <c r="CD2273" s="95"/>
      <c r="CE2273" s="95"/>
      <c r="CF2273" s="95"/>
    </row>
    <row r="2274" spans="1:84" s="43" customFormat="1" x14ac:dyDescent="0.25">
      <c r="A2274" s="152"/>
      <c r="B2274" s="152"/>
      <c r="C2274" s="152"/>
      <c r="D2274" s="152"/>
      <c r="E2274" s="152"/>
      <c r="F2274" s="62"/>
      <c r="G2274" s="62"/>
      <c r="I2274" s="152"/>
      <c r="K2274" s="152"/>
      <c r="L2274" s="152"/>
      <c r="M2274" s="152"/>
      <c r="N2274" s="152"/>
      <c r="O2274" s="63"/>
      <c r="P2274" s="152"/>
      <c r="Q2274" s="152"/>
      <c r="S2274" s="205"/>
      <c r="T2274" s="205"/>
      <c r="U2274" s="205"/>
      <c r="V2274" s="39"/>
      <c r="W2274" s="39"/>
      <c r="X2274" s="39"/>
      <c r="Y2274" s="39"/>
      <c r="AD2274" s="191"/>
      <c r="AE2274" s="191"/>
      <c r="AF2274" s="260"/>
      <c r="AG2274" s="191"/>
      <c r="AH2274" s="191"/>
      <c r="AI2274" s="260"/>
      <c r="AR2274" s="68"/>
      <c r="AS2274" s="68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5"/>
      <c r="BL2274" s="95"/>
      <c r="BM2274" s="95"/>
      <c r="BN2274" s="95"/>
      <c r="BO2274" s="95"/>
      <c r="BP2274" s="95"/>
      <c r="BQ2274" s="95"/>
      <c r="BR2274" s="95"/>
      <c r="BS2274" s="95"/>
      <c r="BT2274" s="95"/>
      <c r="BU2274" s="95"/>
      <c r="BV2274" s="95"/>
      <c r="BW2274" s="95"/>
      <c r="BX2274" s="95"/>
      <c r="BY2274" s="95"/>
      <c r="BZ2274" s="95"/>
      <c r="CD2274" s="95"/>
      <c r="CE2274" s="95"/>
      <c r="CF2274" s="95"/>
    </row>
    <row r="2275" spans="1:84" s="43" customFormat="1" x14ac:dyDescent="0.25">
      <c r="A2275" s="152"/>
      <c r="B2275" s="152"/>
      <c r="C2275" s="152"/>
      <c r="D2275" s="152"/>
      <c r="E2275" s="152"/>
      <c r="F2275" s="62"/>
      <c r="G2275" s="62"/>
      <c r="I2275" s="152"/>
      <c r="K2275" s="152"/>
      <c r="L2275" s="152"/>
      <c r="M2275" s="152"/>
      <c r="N2275" s="152"/>
      <c r="O2275" s="63"/>
      <c r="P2275" s="152"/>
      <c r="Q2275" s="152"/>
      <c r="S2275" s="205"/>
      <c r="T2275" s="205"/>
      <c r="U2275" s="205"/>
      <c r="V2275" s="39"/>
      <c r="W2275" s="39"/>
      <c r="X2275" s="39"/>
      <c r="Y2275" s="39"/>
      <c r="AD2275" s="191"/>
      <c r="AE2275" s="191"/>
      <c r="AF2275" s="260"/>
      <c r="AG2275" s="191"/>
      <c r="AH2275" s="191"/>
      <c r="AI2275" s="260"/>
      <c r="AR2275" s="68"/>
      <c r="AS2275" s="68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5"/>
      <c r="BL2275" s="95"/>
      <c r="BM2275" s="95"/>
      <c r="BN2275" s="95"/>
      <c r="BO2275" s="95"/>
      <c r="BP2275" s="95"/>
      <c r="BQ2275" s="95"/>
      <c r="BR2275" s="95"/>
      <c r="BS2275" s="95"/>
      <c r="BT2275" s="95"/>
      <c r="BU2275" s="95"/>
      <c r="BV2275" s="95"/>
      <c r="BW2275" s="95"/>
      <c r="BX2275" s="95"/>
      <c r="BY2275" s="95"/>
      <c r="BZ2275" s="95"/>
      <c r="CD2275" s="95"/>
      <c r="CE2275" s="95"/>
      <c r="CF2275" s="95"/>
    </row>
    <row r="2276" spans="1:84" s="43" customFormat="1" x14ac:dyDescent="0.25">
      <c r="A2276" s="152"/>
      <c r="B2276" s="152"/>
      <c r="C2276" s="152"/>
      <c r="D2276" s="152"/>
      <c r="E2276" s="152"/>
      <c r="F2276" s="62"/>
      <c r="G2276" s="62"/>
      <c r="I2276" s="152"/>
      <c r="K2276" s="152"/>
      <c r="L2276" s="152"/>
      <c r="M2276" s="152"/>
      <c r="N2276" s="152"/>
      <c r="O2276" s="63"/>
      <c r="P2276" s="152"/>
      <c r="Q2276" s="152"/>
      <c r="S2276" s="205"/>
      <c r="T2276" s="205"/>
      <c r="U2276" s="205"/>
      <c r="V2276" s="39"/>
      <c r="W2276" s="39"/>
      <c r="X2276" s="39"/>
      <c r="Y2276" s="39"/>
      <c r="AD2276" s="191"/>
      <c r="AE2276" s="191"/>
      <c r="AF2276" s="260"/>
      <c r="AG2276" s="191"/>
      <c r="AH2276" s="191"/>
      <c r="AI2276" s="260"/>
      <c r="AR2276" s="68"/>
      <c r="AS2276" s="68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5"/>
      <c r="BL2276" s="95"/>
      <c r="BM2276" s="95"/>
      <c r="BN2276" s="95"/>
      <c r="BO2276" s="95"/>
      <c r="BP2276" s="95"/>
      <c r="BQ2276" s="95"/>
      <c r="BR2276" s="95"/>
      <c r="BS2276" s="95"/>
      <c r="BT2276" s="95"/>
      <c r="BU2276" s="95"/>
      <c r="BV2276" s="95"/>
      <c r="BW2276" s="95"/>
      <c r="BX2276" s="95"/>
      <c r="BY2276" s="95"/>
      <c r="BZ2276" s="95"/>
      <c r="CD2276" s="95"/>
      <c r="CE2276" s="95"/>
      <c r="CF2276" s="95"/>
    </row>
    <row r="2277" spans="1:84" s="43" customFormat="1" x14ac:dyDescent="0.25">
      <c r="A2277" s="152"/>
      <c r="B2277" s="152"/>
      <c r="C2277" s="152"/>
      <c r="D2277" s="152"/>
      <c r="E2277" s="152"/>
      <c r="F2277" s="62"/>
      <c r="G2277" s="62"/>
      <c r="I2277" s="152"/>
      <c r="K2277" s="152"/>
      <c r="L2277" s="152"/>
      <c r="M2277" s="152"/>
      <c r="N2277" s="152"/>
      <c r="O2277" s="63"/>
      <c r="P2277" s="152"/>
      <c r="Q2277" s="152"/>
      <c r="S2277" s="205"/>
      <c r="T2277" s="205"/>
      <c r="U2277" s="205"/>
      <c r="V2277" s="39"/>
      <c r="W2277" s="39"/>
      <c r="X2277" s="39"/>
      <c r="Y2277" s="39"/>
      <c r="AD2277" s="191"/>
      <c r="AE2277" s="191"/>
      <c r="AF2277" s="260"/>
      <c r="AG2277" s="191"/>
      <c r="AH2277" s="191"/>
      <c r="AI2277" s="260"/>
      <c r="AR2277" s="68"/>
      <c r="AS2277" s="68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5"/>
      <c r="BL2277" s="95"/>
      <c r="BM2277" s="95"/>
      <c r="BN2277" s="95"/>
      <c r="BO2277" s="95"/>
      <c r="BP2277" s="95"/>
      <c r="BQ2277" s="95"/>
      <c r="BR2277" s="95"/>
      <c r="BS2277" s="95"/>
      <c r="BT2277" s="95"/>
      <c r="BU2277" s="95"/>
      <c r="BV2277" s="95"/>
      <c r="BW2277" s="95"/>
      <c r="BX2277" s="95"/>
      <c r="BY2277" s="95"/>
      <c r="BZ2277" s="95"/>
      <c r="CD2277" s="95"/>
      <c r="CE2277" s="95"/>
      <c r="CF2277" s="95"/>
    </row>
    <row r="2278" spans="1:84" s="43" customFormat="1" x14ac:dyDescent="0.25">
      <c r="A2278" s="152"/>
      <c r="B2278" s="152"/>
      <c r="C2278" s="152"/>
      <c r="D2278" s="152"/>
      <c r="E2278" s="152"/>
      <c r="F2278" s="62"/>
      <c r="G2278" s="62"/>
      <c r="I2278" s="152"/>
      <c r="K2278" s="152"/>
      <c r="L2278" s="152"/>
      <c r="M2278" s="152"/>
      <c r="N2278" s="152"/>
      <c r="O2278" s="63"/>
      <c r="P2278" s="152"/>
      <c r="Q2278" s="152"/>
      <c r="S2278" s="205"/>
      <c r="T2278" s="205"/>
      <c r="U2278" s="205"/>
      <c r="V2278" s="39"/>
      <c r="W2278" s="39"/>
      <c r="X2278" s="39"/>
      <c r="Y2278" s="39"/>
      <c r="AD2278" s="191"/>
      <c r="AE2278" s="191"/>
      <c r="AF2278" s="260"/>
      <c r="AG2278" s="191"/>
      <c r="AH2278" s="191"/>
      <c r="AI2278" s="260"/>
      <c r="AR2278" s="68"/>
      <c r="AS2278" s="68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5"/>
      <c r="BL2278" s="95"/>
      <c r="BM2278" s="95"/>
      <c r="BN2278" s="95"/>
      <c r="BO2278" s="95"/>
      <c r="BP2278" s="95"/>
      <c r="BQ2278" s="95"/>
      <c r="BR2278" s="95"/>
      <c r="BS2278" s="95"/>
      <c r="BT2278" s="95"/>
      <c r="BU2278" s="95"/>
      <c r="BV2278" s="95"/>
      <c r="BW2278" s="95"/>
      <c r="BX2278" s="95"/>
      <c r="BY2278" s="95"/>
      <c r="BZ2278" s="95"/>
      <c r="CD2278" s="95"/>
      <c r="CE2278" s="95"/>
      <c r="CF2278" s="95"/>
    </row>
    <row r="2279" spans="1:84" s="43" customFormat="1" x14ac:dyDescent="0.25">
      <c r="A2279" s="152"/>
      <c r="B2279" s="152"/>
      <c r="C2279" s="152"/>
      <c r="D2279" s="152"/>
      <c r="E2279" s="152"/>
      <c r="F2279" s="62"/>
      <c r="G2279" s="62"/>
      <c r="I2279" s="152"/>
      <c r="K2279" s="152"/>
      <c r="L2279" s="152"/>
      <c r="M2279" s="152"/>
      <c r="N2279" s="152"/>
      <c r="O2279" s="63"/>
      <c r="P2279" s="152"/>
      <c r="Q2279" s="152"/>
      <c r="S2279" s="205"/>
      <c r="T2279" s="205"/>
      <c r="U2279" s="205"/>
      <c r="V2279" s="39"/>
      <c r="W2279" s="39"/>
      <c r="X2279" s="39"/>
      <c r="Y2279" s="39"/>
      <c r="AD2279" s="191"/>
      <c r="AE2279" s="191"/>
      <c r="AF2279" s="260"/>
      <c r="AG2279" s="191"/>
      <c r="AH2279" s="191"/>
      <c r="AI2279" s="260"/>
      <c r="AR2279" s="68"/>
      <c r="AS2279" s="68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5"/>
      <c r="BL2279" s="95"/>
      <c r="BM2279" s="95"/>
      <c r="BN2279" s="95"/>
      <c r="BO2279" s="95"/>
      <c r="BP2279" s="95"/>
      <c r="BQ2279" s="95"/>
      <c r="BR2279" s="95"/>
      <c r="BS2279" s="95"/>
      <c r="BT2279" s="95"/>
      <c r="BU2279" s="95"/>
      <c r="BV2279" s="95"/>
      <c r="BW2279" s="95"/>
      <c r="BX2279" s="95"/>
      <c r="BY2279" s="95"/>
      <c r="BZ2279" s="95"/>
      <c r="CD2279" s="95"/>
      <c r="CE2279" s="95"/>
      <c r="CF2279" s="95"/>
    </row>
    <row r="2280" spans="1:84" s="43" customFormat="1" x14ac:dyDescent="0.25">
      <c r="A2280" s="152"/>
      <c r="B2280" s="152"/>
      <c r="C2280" s="152"/>
      <c r="D2280" s="152"/>
      <c r="E2280" s="152"/>
      <c r="F2280" s="62"/>
      <c r="G2280" s="62"/>
      <c r="I2280" s="152"/>
      <c r="K2280" s="152"/>
      <c r="L2280" s="152"/>
      <c r="M2280" s="152"/>
      <c r="N2280" s="152"/>
      <c r="O2280" s="63"/>
      <c r="P2280" s="152"/>
      <c r="Q2280" s="152"/>
      <c r="S2280" s="205"/>
      <c r="T2280" s="205"/>
      <c r="U2280" s="205"/>
      <c r="V2280" s="39"/>
      <c r="W2280" s="39"/>
      <c r="X2280" s="39"/>
      <c r="Y2280" s="39"/>
      <c r="AD2280" s="191"/>
      <c r="AE2280" s="191"/>
      <c r="AF2280" s="260"/>
      <c r="AG2280" s="191"/>
      <c r="AH2280" s="191"/>
      <c r="AI2280" s="260"/>
      <c r="AR2280" s="68"/>
      <c r="AS2280" s="68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5"/>
      <c r="BL2280" s="95"/>
      <c r="BM2280" s="95"/>
      <c r="BN2280" s="95"/>
      <c r="BO2280" s="95"/>
      <c r="BP2280" s="95"/>
      <c r="BQ2280" s="95"/>
      <c r="BR2280" s="95"/>
      <c r="BS2280" s="95"/>
      <c r="BT2280" s="95"/>
      <c r="BU2280" s="95"/>
      <c r="BV2280" s="95"/>
      <c r="BW2280" s="95"/>
      <c r="BX2280" s="95"/>
      <c r="BY2280" s="95"/>
      <c r="BZ2280" s="95"/>
      <c r="CD2280" s="95"/>
      <c r="CE2280" s="95"/>
      <c r="CF2280" s="95"/>
    </row>
    <row r="2281" spans="1:84" s="43" customFormat="1" x14ac:dyDescent="0.25">
      <c r="A2281" s="152"/>
      <c r="B2281" s="152"/>
      <c r="C2281" s="152"/>
      <c r="D2281" s="152"/>
      <c r="E2281" s="152"/>
      <c r="F2281" s="62"/>
      <c r="G2281" s="62"/>
      <c r="I2281" s="152"/>
      <c r="K2281" s="152"/>
      <c r="L2281" s="152"/>
      <c r="M2281" s="152"/>
      <c r="N2281" s="152"/>
      <c r="O2281" s="63"/>
      <c r="P2281" s="152"/>
      <c r="Q2281" s="152"/>
      <c r="S2281" s="205"/>
      <c r="T2281" s="205"/>
      <c r="U2281" s="205"/>
      <c r="V2281" s="39"/>
      <c r="W2281" s="39"/>
      <c r="X2281" s="39"/>
      <c r="Y2281" s="39"/>
      <c r="AD2281" s="191"/>
      <c r="AE2281" s="191"/>
      <c r="AF2281" s="260"/>
      <c r="AG2281" s="191"/>
      <c r="AH2281" s="191"/>
      <c r="AI2281" s="260"/>
      <c r="AR2281" s="68"/>
      <c r="AS2281" s="68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5"/>
      <c r="BL2281" s="95"/>
      <c r="BM2281" s="95"/>
      <c r="BN2281" s="95"/>
      <c r="BO2281" s="95"/>
      <c r="BP2281" s="95"/>
      <c r="BQ2281" s="95"/>
      <c r="BR2281" s="95"/>
      <c r="BS2281" s="95"/>
      <c r="BT2281" s="95"/>
      <c r="BU2281" s="95"/>
      <c r="BV2281" s="95"/>
      <c r="BW2281" s="95"/>
      <c r="BX2281" s="95"/>
      <c r="BY2281" s="95"/>
      <c r="BZ2281" s="95"/>
      <c r="CD2281" s="95"/>
      <c r="CE2281" s="95"/>
      <c r="CF2281" s="95"/>
    </row>
    <row r="2282" spans="1:84" s="43" customFormat="1" x14ac:dyDescent="0.25">
      <c r="A2282" s="152"/>
      <c r="B2282" s="152"/>
      <c r="C2282" s="152"/>
      <c r="D2282" s="152"/>
      <c r="E2282" s="152"/>
      <c r="F2282" s="62"/>
      <c r="G2282" s="62"/>
      <c r="I2282" s="152"/>
      <c r="K2282" s="152"/>
      <c r="L2282" s="152"/>
      <c r="M2282" s="152"/>
      <c r="N2282" s="152"/>
      <c r="O2282" s="63"/>
      <c r="P2282" s="152"/>
      <c r="Q2282" s="152"/>
      <c r="S2282" s="205"/>
      <c r="T2282" s="205"/>
      <c r="U2282" s="205"/>
      <c r="V2282" s="39"/>
      <c r="W2282" s="39"/>
      <c r="X2282" s="39"/>
      <c r="Y2282" s="39"/>
      <c r="AD2282" s="191"/>
      <c r="AE2282" s="191"/>
      <c r="AF2282" s="260"/>
      <c r="AG2282" s="191"/>
      <c r="AH2282" s="191"/>
      <c r="AI2282" s="260"/>
      <c r="AR2282" s="68"/>
      <c r="AS2282" s="68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5"/>
      <c r="BL2282" s="95"/>
      <c r="BM2282" s="95"/>
      <c r="BN2282" s="95"/>
      <c r="BO2282" s="95"/>
      <c r="BP2282" s="95"/>
      <c r="BQ2282" s="95"/>
      <c r="BR2282" s="95"/>
      <c r="BS2282" s="95"/>
      <c r="BT2282" s="95"/>
      <c r="BU2282" s="95"/>
      <c r="BV2282" s="95"/>
      <c r="BW2282" s="95"/>
      <c r="BX2282" s="95"/>
      <c r="BY2282" s="95"/>
      <c r="BZ2282" s="95"/>
      <c r="CD2282" s="95"/>
      <c r="CE2282" s="95"/>
      <c r="CF2282" s="95"/>
    </row>
    <row r="2283" spans="1:84" s="43" customFormat="1" x14ac:dyDescent="0.25">
      <c r="A2283" s="152"/>
      <c r="B2283" s="152"/>
      <c r="C2283" s="152"/>
      <c r="D2283" s="152"/>
      <c r="E2283" s="152"/>
      <c r="F2283" s="62"/>
      <c r="G2283" s="62"/>
      <c r="I2283" s="152"/>
      <c r="K2283" s="152"/>
      <c r="L2283" s="152"/>
      <c r="M2283" s="152"/>
      <c r="N2283" s="152"/>
      <c r="O2283" s="63"/>
      <c r="P2283" s="152"/>
      <c r="Q2283" s="152"/>
      <c r="S2283" s="205"/>
      <c r="T2283" s="205"/>
      <c r="U2283" s="205"/>
      <c r="V2283" s="39"/>
      <c r="W2283" s="39"/>
      <c r="X2283" s="39"/>
      <c r="Y2283" s="39"/>
      <c r="AD2283" s="191"/>
      <c r="AE2283" s="191"/>
      <c r="AF2283" s="260"/>
      <c r="AG2283" s="191"/>
      <c r="AH2283" s="191"/>
      <c r="AI2283" s="260"/>
      <c r="AR2283" s="68"/>
      <c r="AS2283" s="68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5"/>
      <c r="BL2283" s="95"/>
      <c r="BM2283" s="95"/>
      <c r="BN2283" s="95"/>
      <c r="BO2283" s="95"/>
      <c r="BP2283" s="95"/>
      <c r="BQ2283" s="95"/>
      <c r="BR2283" s="95"/>
      <c r="BS2283" s="95"/>
      <c r="BT2283" s="95"/>
      <c r="BU2283" s="95"/>
      <c r="BV2283" s="95"/>
      <c r="BW2283" s="95"/>
      <c r="BX2283" s="95"/>
      <c r="BY2283" s="95"/>
      <c r="BZ2283" s="95"/>
      <c r="CD2283" s="95"/>
      <c r="CE2283" s="95"/>
      <c r="CF2283" s="95"/>
    </row>
    <row r="2284" spans="1:84" s="43" customFormat="1" x14ac:dyDescent="0.25">
      <c r="A2284" s="152"/>
      <c r="B2284" s="152"/>
      <c r="C2284" s="152"/>
      <c r="D2284" s="152"/>
      <c r="E2284" s="152"/>
      <c r="F2284" s="62"/>
      <c r="G2284" s="62"/>
      <c r="I2284" s="152"/>
      <c r="K2284" s="152"/>
      <c r="L2284" s="152"/>
      <c r="M2284" s="152"/>
      <c r="N2284" s="152"/>
      <c r="O2284" s="63"/>
      <c r="P2284" s="152"/>
      <c r="Q2284" s="152"/>
      <c r="S2284" s="205"/>
      <c r="T2284" s="205"/>
      <c r="U2284" s="205"/>
      <c r="V2284" s="39"/>
      <c r="W2284" s="39"/>
      <c r="X2284" s="39"/>
      <c r="Y2284" s="39"/>
      <c r="AD2284" s="191"/>
      <c r="AE2284" s="191"/>
      <c r="AF2284" s="260"/>
      <c r="AG2284" s="191"/>
      <c r="AH2284" s="191"/>
      <c r="AI2284" s="260"/>
      <c r="AR2284" s="68"/>
      <c r="AS2284" s="68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5"/>
      <c r="BL2284" s="95"/>
      <c r="BM2284" s="95"/>
      <c r="BN2284" s="95"/>
      <c r="BO2284" s="95"/>
      <c r="BP2284" s="95"/>
      <c r="BQ2284" s="95"/>
      <c r="BR2284" s="95"/>
      <c r="BS2284" s="95"/>
      <c r="BT2284" s="95"/>
      <c r="BU2284" s="95"/>
      <c r="BV2284" s="95"/>
      <c r="BW2284" s="95"/>
      <c r="BX2284" s="95"/>
      <c r="BY2284" s="95"/>
      <c r="BZ2284" s="95"/>
      <c r="CD2284" s="95"/>
      <c r="CE2284" s="95"/>
      <c r="CF2284" s="95"/>
    </row>
    <row r="2285" spans="1:84" s="43" customFormat="1" x14ac:dyDescent="0.25">
      <c r="A2285" s="152"/>
      <c r="B2285" s="152"/>
      <c r="C2285" s="152"/>
      <c r="D2285" s="152"/>
      <c r="E2285" s="152"/>
      <c r="F2285" s="62"/>
      <c r="G2285" s="62"/>
      <c r="I2285" s="152"/>
      <c r="K2285" s="152"/>
      <c r="L2285" s="152"/>
      <c r="M2285" s="152"/>
      <c r="N2285" s="152"/>
      <c r="O2285" s="63"/>
      <c r="P2285" s="152"/>
      <c r="Q2285" s="152"/>
      <c r="S2285" s="205"/>
      <c r="T2285" s="205"/>
      <c r="U2285" s="205"/>
      <c r="V2285" s="39"/>
      <c r="W2285" s="39"/>
      <c r="X2285" s="39"/>
      <c r="Y2285" s="39"/>
      <c r="AD2285" s="191"/>
      <c r="AE2285" s="191"/>
      <c r="AF2285" s="260"/>
      <c r="AG2285" s="191"/>
      <c r="AH2285" s="191"/>
      <c r="AI2285" s="260"/>
      <c r="AR2285" s="68"/>
      <c r="AS2285" s="68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5"/>
      <c r="BL2285" s="95"/>
      <c r="BM2285" s="95"/>
      <c r="BN2285" s="95"/>
      <c r="BO2285" s="95"/>
      <c r="BP2285" s="95"/>
      <c r="BQ2285" s="95"/>
      <c r="BR2285" s="95"/>
      <c r="BS2285" s="95"/>
      <c r="BT2285" s="95"/>
      <c r="BU2285" s="95"/>
      <c r="BV2285" s="95"/>
      <c r="BW2285" s="95"/>
      <c r="BX2285" s="95"/>
      <c r="BY2285" s="95"/>
      <c r="BZ2285" s="95"/>
      <c r="CD2285" s="95"/>
      <c r="CE2285" s="95"/>
      <c r="CF2285" s="95"/>
    </row>
    <row r="2286" spans="1:84" s="43" customFormat="1" x14ac:dyDescent="0.25">
      <c r="A2286" s="152"/>
      <c r="B2286" s="152"/>
      <c r="C2286" s="152"/>
      <c r="D2286" s="152"/>
      <c r="E2286" s="152"/>
      <c r="F2286" s="62"/>
      <c r="G2286" s="62"/>
      <c r="I2286" s="152"/>
      <c r="K2286" s="152"/>
      <c r="L2286" s="152"/>
      <c r="M2286" s="152"/>
      <c r="N2286" s="152"/>
      <c r="O2286" s="63"/>
      <c r="P2286" s="152"/>
      <c r="Q2286" s="152"/>
      <c r="S2286" s="205"/>
      <c r="T2286" s="205"/>
      <c r="U2286" s="205"/>
      <c r="V2286" s="39"/>
      <c r="W2286" s="39"/>
      <c r="X2286" s="39"/>
      <c r="Y2286" s="39"/>
      <c r="AD2286" s="191"/>
      <c r="AE2286" s="191"/>
      <c r="AF2286" s="260"/>
      <c r="AG2286" s="191"/>
      <c r="AH2286" s="191"/>
      <c r="AI2286" s="260"/>
      <c r="AR2286" s="68"/>
      <c r="AS2286" s="68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5"/>
      <c r="BL2286" s="95"/>
      <c r="BM2286" s="95"/>
      <c r="BN2286" s="95"/>
      <c r="BO2286" s="95"/>
      <c r="BP2286" s="95"/>
      <c r="BQ2286" s="95"/>
      <c r="BR2286" s="95"/>
      <c r="BS2286" s="95"/>
      <c r="BT2286" s="95"/>
      <c r="BU2286" s="95"/>
      <c r="BV2286" s="95"/>
      <c r="BW2286" s="95"/>
      <c r="BX2286" s="95"/>
      <c r="BY2286" s="95"/>
      <c r="BZ2286" s="95"/>
      <c r="CD2286" s="95"/>
      <c r="CE2286" s="95"/>
      <c r="CF2286" s="95"/>
    </row>
    <row r="2287" spans="1:84" s="43" customFormat="1" x14ac:dyDescent="0.25">
      <c r="A2287" s="152"/>
      <c r="B2287" s="152"/>
      <c r="C2287" s="152"/>
      <c r="D2287" s="152"/>
      <c r="E2287" s="152"/>
      <c r="F2287" s="62"/>
      <c r="G2287" s="62"/>
      <c r="I2287" s="152"/>
      <c r="K2287" s="152"/>
      <c r="L2287" s="152"/>
      <c r="M2287" s="152"/>
      <c r="N2287" s="152"/>
      <c r="O2287" s="63"/>
      <c r="P2287" s="152"/>
      <c r="Q2287" s="152"/>
      <c r="S2287" s="205"/>
      <c r="T2287" s="205"/>
      <c r="U2287" s="205"/>
      <c r="V2287" s="39"/>
      <c r="W2287" s="39"/>
      <c r="X2287" s="39"/>
      <c r="Y2287" s="39"/>
      <c r="AD2287" s="191"/>
      <c r="AE2287" s="191"/>
      <c r="AF2287" s="260"/>
      <c r="AG2287" s="191"/>
      <c r="AH2287" s="191"/>
      <c r="AI2287" s="260"/>
      <c r="AR2287" s="68"/>
      <c r="AS2287" s="68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5"/>
      <c r="BL2287" s="95"/>
      <c r="BM2287" s="95"/>
      <c r="BN2287" s="95"/>
      <c r="BO2287" s="95"/>
      <c r="BP2287" s="95"/>
      <c r="BQ2287" s="95"/>
      <c r="BR2287" s="95"/>
      <c r="BS2287" s="95"/>
      <c r="BT2287" s="95"/>
      <c r="BU2287" s="95"/>
      <c r="BV2287" s="95"/>
      <c r="BW2287" s="95"/>
      <c r="BX2287" s="95"/>
      <c r="BY2287" s="95"/>
      <c r="BZ2287" s="95"/>
      <c r="CD2287" s="95"/>
      <c r="CE2287" s="95"/>
      <c r="CF2287" s="95"/>
    </row>
    <row r="2288" spans="1:84" s="43" customFormat="1" x14ac:dyDescent="0.25">
      <c r="A2288" s="152"/>
      <c r="B2288" s="152"/>
      <c r="C2288" s="152"/>
      <c r="D2288" s="152"/>
      <c r="E2288" s="152"/>
      <c r="F2288" s="62"/>
      <c r="G2288" s="62"/>
      <c r="I2288" s="152"/>
      <c r="K2288" s="152"/>
      <c r="L2288" s="152"/>
      <c r="M2288" s="152"/>
      <c r="N2288" s="152"/>
      <c r="O2288" s="63"/>
      <c r="P2288" s="152"/>
      <c r="Q2288" s="152"/>
      <c r="S2288" s="205"/>
      <c r="T2288" s="205"/>
      <c r="U2288" s="205"/>
      <c r="V2288" s="39"/>
      <c r="W2288" s="39"/>
      <c r="X2288" s="39"/>
      <c r="Y2288" s="39"/>
      <c r="AD2288" s="191"/>
      <c r="AE2288" s="191"/>
      <c r="AF2288" s="260"/>
      <c r="AG2288" s="191"/>
      <c r="AH2288" s="191"/>
      <c r="AI2288" s="260"/>
      <c r="AR2288" s="68"/>
      <c r="AS2288" s="68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5"/>
      <c r="BL2288" s="95"/>
      <c r="BM2288" s="95"/>
      <c r="BN2288" s="95"/>
      <c r="BO2288" s="95"/>
      <c r="BP2288" s="95"/>
      <c r="BQ2288" s="95"/>
      <c r="BR2288" s="95"/>
      <c r="BS2288" s="95"/>
      <c r="BT2288" s="95"/>
      <c r="BU2288" s="95"/>
      <c r="BV2288" s="95"/>
      <c r="BW2288" s="95"/>
      <c r="BX2288" s="95"/>
      <c r="BY2288" s="95"/>
      <c r="BZ2288" s="95"/>
      <c r="CD2288" s="95"/>
      <c r="CE2288" s="95"/>
      <c r="CF2288" s="95"/>
    </row>
    <row r="2289" spans="1:84" s="43" customFormat="1" x14ac:dyDescent="0.25">
      <c r="A2289" s="152"/>
      <c r="B2289" s="152"/>
      <c r="C2289" s="152"/>
      <c r="D2289" s="152"/>
      <c r="E2289" s="152"/>
      <c r="F2289" s="62"/>
      <c r="G2289" s="62"/>
      <c r="I2289" s="152"/>
      <c r="K2289" s="152"/>
      <c r="L2289" s="152"/>
      <c r="M2289" s="152"/>
      <c r="N2289" s="152"/>
      <c r="O2289" s="63"/>
      <c r="P2289" s="152"/>
      <c r="Q2289" s="152"/>
      <c r="S2289" s="205"/>
      <c r="T2289" s="205"/>
      <c r="U2289" s="205"/>
      <c r="V2289" s="39"/>
      <c r="W2289" s="39"/>
      <c r="X2289" s="39"/>
      <c r="Y2289" s="39"/>
      <c r="AD2289" s="191"/>
      <c r="AE2289" s="191"/>
      <c r="AF2289" s="260"/>
      <c r="AG2289" s="191"/>
      <c r="AH2289" s="191"/>
      <c r="AI2289" s="260"/>
      <c r="AR2289" s="68"/>
      <c r="AS2289" s="68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5"/>
      <c r="BL2289" s="95"/>
      <c r="BM2289" s="95"/>
      <c r="BN2289" s="95"/>
      <c r="BO2289" s="95"/>
      <c r="BP2289" s="95"/>
      <c r="BQ2289" s="95"/>
      <c r="BR2289" s="95"/>
      <c r="BS2289" s="95"/>
      <c r="BT2289" s="95"/>
      <c r="BU2289" s="95"/>
      <c r="BV2289" s="95"/>
      <c r="BW2289" s="95"/>
      <c r="BX2289" s="95"/>
      <c r="BY2289" s="95"/>
      <c r="BZ2289" s="95"/>
      <c r="CD2289" s="95"/>
      <c r="CE2289" s="95"/>
      <c r="CF2289" s="95"/>
    </row>
    <row r="2290" spans="1:84" s="43" customFormat="1" x14ac:dyDescent="0.25">
      <c r="A2290" s="152"/>
      <c r="B2290" s="152"/>
      <c r="C2290" s="152"/>
      <c r="D2290" s="152"/>
      <c r="E2290" s="152"/>
      <c r="F2290" s="62"/>
      <c r="G2290" s="62"/>
      <c r="I2290" s="152"/>
      <c r="K2290" s="152"/>
      <c r="L2290" s="152"/>
      <c r="M2290" s="152"/>
      <c r="N2290" s="152"/>
      <c r="O2290" s="63"/>
      <c r="P2290" s="152"/>
      <c r="Q2290" s="152"/>
      <c r="S2290" s="205"/>
      <c r="T2290" s="205"/>
      <c r="U2290" s="205"/>
      <c r="V2290" s="39"/>
      <c r="W2290" s="39"/>
      <c r="X2290" s="39"/>
      <c r="Y2290" s="39"/>
      <c r="AD2290" s="191"/>
      <c r="AE2290" s="191"/>
      <c r="AF2290" s="260"/>
      <c r="AG2290" s="191"/>
      <c r="AH2290" s="191"/>
      <c r="AI2290" s="260"/>
      <c r="AR2290" s="68"/>
      <c r="AS2290" s="68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5"/>
      <c r="BL2290" s="95"/>
      <c r="BM2290" s="95"/>
      <c r="BN2290" s="95"/>
      <c r="BO2290" s="95"/>
      <c r="BP2290" s="95"/>
      <c r="BQ2290" s="95"/>
      <c r="BR2290" s="95"/>
      <c r="BS2290" s="95"/>
      <c r="BT2290" s="95"/>
      <c r="BU2290" s="95"/>
      <c r="BV2290" s="95"/>
      <c r="BW2290" s="95"/>
      <c r="BX2290" s="95"/>
      <c r="BY2290" s="95"/>
      <c r="BZ2290" s="95"/>
      <c r="CD2290" s="95"/>
      <c r="CE2290" s="95"/>
      <c r="CF2290" s="95"/>
    </row>
    <row r="2291" spans="1:84" s="43" customFormat="1" x14ac:dyDescent="0.25">
      <c r="A2291" s="152"/>
      <c r="B2291" s="152"/>
      <c r="C2291" s="152"/>
      <c r="D2291" s="152"/>
      <c r="E2291" s="152"/>
      <c r="F2291" s="62"/>
      <c r="G2291" s="62"/>
      <c r="I2291" s="152"/>
      <c r="K2291" s="152"/>
      <c r="L2291" s="152"/>
      <c r="M2291" s="152"/>
      <c r="N2291" s="152"/>
      <c r="O2291" s="63"/>
      <c r="P2291" s="152"/>
      <c r="Q2291" s="152"/>
      <c r="S2291" s="205"/>
      <c r="T2291" s="205"/>
      <c r="U2291" s="205"/>
      <c r="V2291" s="39"/>
      <c r="W2291" s="39"/>
      <c r="X2291" s="39"/>
      <c r="Y2291" s="39"/>
      <c r="AD2291" s="191"/>
      <c r="AE2291" s="191"/>
      <c r="AF2291" s="260"/>
      <c r="AG2291" s="191"/>
      <c r="AH2291" s="191"/>
      <c r="AI2291" s="260"/>
      <c r="AR2291" s="68"/>
      <c r="AS2291" s="68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5"/>
      <c r="BL2291" s="95"/>
      <c r="BM2291" s="95"/>
      <c r="BN2291" s="95"/>
      <c r="BO2291" s="95"/>
      <c r="BP2291" s="95"/>
      <c r="BQ2291" s="95"/>
      <c r="BR2291" s="95"/>
      <c r="BS2291" s="95"/>
      <c r="BT2291" s="95"/>
      <c r="BU2291" s="95"/>
      <c r="BV2291" s="95"/>
      <c r="BW2291" s="95"/>
      <c r="BX2291" s="95"/>
      <c r="BY2291" s="95"/>
      <c r="BZ2291" s="95"/>
      <c r="CD2291" s="95"/>
      <c r="CE2291" s="95"/>
      <c r="CF2291" s="95"/>
    </row>
    <row r="2292" spans="1:84" s="43" customFormat="1" x14ac:dyDescent="0.25">
      <c r="A2292" s="152"/>
      <c r="B2292" s="152"/>
      <c r="C2292" s="152"/>
      <c r="D2292" s="152"/>
      <c r="E2292" s="152"/>
      <c r="F2292" s="62"/>
      <c r="G2292" s="62"/>
      <c r="I2292" s="152"/>
      <c r="K2292" s="152"/>
      <c r="L2292" s="152"/>
      <c r="M2292" s="152"/>
      <c r="N2292" s="152"/>
      <c r="O2292" s="63"/>
      <c r="P2292" s="152"/>
      <c r="Q2292" s="152"/>
      <c r="S2292" s="205"/>
      <c r="T2292" s="205"/>
      <c r="U2292" s="205"/>
      <c r="V2292" s="39"/>
      <c r="W2292" s="39"/>
      <c r="X2292" s="39"/>
      <c r="Y2292" s="39"/>
      <c r="AD2292" s="191"/>
      <c r="AE2292" s="191"/>
      <c r="AF2292" s="260"/>
      <c r="AG2292" s="191"/>
      <c r="AH2292" s="191"/>
      <c r="AI2292" s="260"/>
      <c r="AR2292" s="68"/>
      <c r="AS2292" s="68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5"/>
      <c r="BL2292" s="95"/>
      <c r="BM2292" s="95"/>
      <c r="BN2292" s="95"/>
      <c r="BO2292" s="95"/>
      <c r="BP2292" s="95"/>
      <c r="BQ2292" s="95"/>
      <c r="BR2292" s="95"/>
      <c r="BS2292" s="95"/>
      <c r="BT2292" s="95"/>
      <c r="BU2292" s="95"/>
      <c r="BV2292" s="95"/>
      <c r="BW2292" s="95"/>
      <c r="BX2292" s="95"/>
      <c r="BY2292" s="95"/>
      <c r="BZ2292" s="95"/>
      <c r="CD2292" s="95"/>
      <c r="CE2292" s="95"/>
      <c r="CF2292" s="95"/>
    </row>
    <row r="2293" spans="1:84" s="43" customFormat="1" x14ac:dyDescent="0.25">
      <c r="A2293" s="152"/>
      <c r="B2293" s="152"/>
      <c r="C2293" s="152"/>
      <c r="D2293" s="152"/>
      <c r="E2293" s="152"/>
      <c r="F2293" s="62"/>
      <c r="G2293" s="62"/>
      <c r="I2293" s="152"/>
      <c r="K2293" s="152"/>
      <c r="L2293" s="152"/>
      <c r="M2293" s="152"/>
      <c r="N2293" s="152"/>
      <c r="O2293" s="63"/>
      <c r="P2293" s="152"/>
      <c r="Q2293" s="152"/>
      <c r="S2293" s="205"/>
      <c r="T2293" s="205"/>
      <c r="U2293" s="205"/>
      <c r="V2293" s="39"/>
      <c r="W2293" s="39"/>
      <c r="X2293" s="39"/>
      <c r="Y2293" s="39"/>
      <c r="AD2293" s="191"/>
      <c r="AE2293" s="191"/>
      <c r="AF2293" s="260"/>
      <c r="AG2293" s="191"/>
      <c r="AH2293" s="191"/>
      <c r="AI2293" s="260"/>
      <c r="AR2293" s="68"/>
      <c r="AS2293" s="68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5"/>
      <c r="BL2293" s="95"/>
      <c r="BM2293" s="95"/>
      <c r="BN2293" s="95"/>
      <c r="BO2293" s="95"/>
      <c r="BP2293" s="95"/>
      <c r="BQ2293" s="95"/>
      <c r="BR2293" s="95"/>
      <c r="BS2293" s="95"/>
      <c r="BT2293" s="95"/>
      <c r="BU2293" s="95"/>
      <c r="BV2293" s="95"/>
      <c r="BW2293" s="95"/>
      <c r="BX2293" s="95"/>
      <c r="BY2293" s="95"/>
      <c r="BZ2293" s="95"/>
      <c r="CD2293" s="95"/>
      <c r="CE2293" s="95"/>
      <c r="CF2293" s="95"/>
    </row>
    <row r="2294" spans="1:84" s="43" customFormat="1" x14ac:dyDescent="0.25">
      <c r="A2294" s="152"/>
      <c r="B2294" s="152"/>
      <c r="C2294" s="152"/>
      <c r="D2294" s="152"/>
      <c r="E2294" s="152"/>
      <c r="F2294" s="62"/>
      <c r="G2294" s="62"/>
      <c r="I2294" s="152"/>
      <c r="K2294" s="152"/>
      <c r="L2294" s="152"/>
      <c r="M2294" s="152"/>
      <c r="N2294" s="152"/>
      <c r="O2294" s="63"/>
      <c r="P2294" s="152"/>
      <c r="Q2294" s="152"/>
      <c r="S2294" s="205"/>
      <c r="T2294" s="205"/>
      <c r="U2294" s="205"/>
      <c r="V2294" s="39"/>
      <c r="W2294" s="39"/>
      <c r="X2294" s="39"/>
      <c r="Y2294" s="39"/>
      <c r="AD2294" s="191"/>
      <c r="AE2294" s="191"/>
      <c r="AF2294" s="260"/>
      <c r="AG2294" s="191"/>
      <c r="AH2294" s="191"/>
      <c r="AI2294" s="260"/>
      <c r="AR2294" s="68"/>
      <c r="AS2294" s="68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5"/>
      <c r="BL2294" s="95"/>
      <c r="BM2294" s="95"/>
      <c r="BN2294" s="95"/>
      <c r="BO2294" s="95"/>
      <c r="BP2294" s="95"/>
      <c r="BQ2294" s="95"/>
      <c r="BR2294" s="95"/>
      <c r="BS2294" s="95"/>
      <c r="BT2294" s="95"/>
      <c r="BU2294" s="95"/>
      <c r="BV2294" s="95"/>
      <c r="BW2294" s="95"/>
      <c r="BX2294" s="95"/>
      <c r="BY2294" s="95"/>
      <c r="BZ2294" s="95"/>
      <c r="CD2294" s="95"/>
      <c r="CE2294" s="95"/>
      <c r="CF2294" s="95"/>
    </row>
    <row r="2295" spans="1:84" s="43" customFormat="1" x14ac:dyDescent="0.25">
      <c r="A2295" s="152"/>
      <c r="B2295" s="152"/>
      <c r="C2295" s="152"/>
      <c r="D2295" s="152"/>
      <c r="E2295" s="152"/>
      <c r="F2295" s="62"/>
      <c r="G2295" s="62"/>
      <c r="I2295" s="152"/>
      <c r="K2295" s="152"/>
      <c r="L2295" s="152"/>
      <c r="M2295" s="152"/>
      <c r="N2295" s="152"/>
      <c r="O2295" s="63"/>
      <c r="P2295" s="152"/>
      <c r="Q2295" s="152"/>
      <c r="S2295" s="205"/>
      <c r="T2295" s="205"/>
      <c r="U2295" s="205"/>
      <c r="V2295" s="39"/>
      <c r="W2295" s="39"/>
      <c r="X2295" s="39"/>
      <c r="Y2295" s="39"/>
      <c r="AD2295" s="191"/>
      <c r="AE2295" s="191"/>
      <c r="AF2295" s="260"/>
      <c r="AG2295" s="191"/>
      <c r="AH2295" s="191"/>
      <c r="AI2295" s="260"/>
      <c r="AR2295" s="68"/>
      <c r="AS2295" s="68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5"/>
      <c r="BL2295" s="95"/>
      <c r="BM2295" s="95"/>
      <c r="BN2295" s="95"/>
      <c r="BO2295" s="95"/>
      <c r="BP2295" s="95"/>
      <c r="BQ2295" s="95"/>
      <c r="BR2295" s="95"/>
      <c r="BS2295" s="95"/>
      <c r="BT2295" s="95"/>
      <c r="BU2295" s="95"/>
      <c r="BV2295" s="95"/>
      <c r="BW2295" s="95"/>
      <c r="BX2295" s="95"/>
      <c r="BY2295" s="95"/>
      <c r="BZ2295" s="95"/>
      <c r="CD2295" s="95"/>
      <c r="CE2295" s="95"/>
      <c r="CF2295" s="95"/>
    </row>
    <row r="2296" spans="1:84" s="43" customFormat="1" x14ac:dyDescent="0.25">
      <c r="A2296" s="152"/>
      <c r="B2296" s="152"/>
      <c r="C2296" s="152"/>
      <c r="D2296" s="152"/>
      <c r="E2296" s="152"/>
      <c r="F2296" s="62"/>
      <c r="G2296" s="62"/>
      <c r="I2296" s="152"/>
      <c r="K2296" s="152"/>
      <c r="L2296" s="152"/>
      <c r="M2296" s="152"/>
      <c r="N2296" s="152"/>
      <c r="O2296" s="63"/>
      <c r="P2296" s="152"/>
      <c r="Q2296" s="152"/>
      <c r="S2296" s="205"/>
      <c r="T2296" s="205"/>
      <c r="U2296" s="205"/>
      <c r="V2296" s="39"/>
      <c r="W2296" s="39"/>
      <c r="X2296" s="39"/>
      <c r="Y2296" s="39"/>
      <c r="AD2296" s="191"/>
      <c r="AE2296" s="191"/>
      <c r="AF2296" s="260"/>
      <c r="AG2296" s="191"/>
      <c r="AH2296" s="191"/>
      <c r="AI2296" s="260"/>
      <c r="AR2296" s="68"/>
      <c r="AS2296" s="68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5"/>
      <c r="BL2296" s="95"/>
      <c r="BM2296" s="95"/>
      <c r="BN2296" s="95"/>
      <c r="BO2296" s="95"/>
      <c r="BP2296" s="95"/>
      <c r="BQ2296" s="95"/>
      <c r="BR2296" s="95"/>
      <c r="BS2296" s="95"/>
      <c r="BT2296" s="95"/>
      <c r="BU2296" s="95"/>
      <c r="BV2296" s="95"/>
      <c r="BW2296" s="95"/>
      <c r="BX2296" s="95"/>
      <c r="BY2296" s="95"/>
      <c r="BZ2296" s="95"/>
      <c r="CD2296" s="95"/>
      <c r="CE2296" s="95"/>
      <c r="CF2296" s="95"/>
    </row>
    <row r="2297" spans="1:84" s="43" customFormat="1" x14ac:dyDescent="0.25">
      <c r="A2297" s="152"/>
      <c r="B2297" s="152"/>
      <c r="C2297" s="152"/>
      <c r="D2297" s="152"/>
      <c r="E2297" s="152"/>
      <c r="F2297" s="62"/>
      <c r="G2297" s="62"/>
      <c r="I2297" s="152"/>
      <c r="K2297" s="152"/>
      <c r="L2297" s="152"/>
      <c r="M2297" s="152"/>
      <c r="N2297" s="152"/>
      <c r="O2297" s="63"/>
      <c r="P2297" s="152"/>
      <c r="Q2297" s="152"/>
      <c r="S2297" s="205"/>
      <c r="T2297" s="205"/>
      <c r="U2297" s="205"/>
      <c r="V2297" s="39"/>
      <c r="W2297" s="39"/>
      <c r="X2297" s="39"/>
      <c r="Y2297" s="39"/>
      <c r="AD2297" s="191"/>
      <c r="AE2297" s="191"/>
      <c r="AF2297" s="260"/>
      <c r="AG2297" s="191"/>
      <c r="AH2297" s="191"/>
      <c r="AI2297" s="260"/>
      <c r="AR2297" s="68"/>
      <c r="AS2297" s="68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5"/>
      <c r="BL2297" s="95"/>
      <c r="BM2297" s="95"/>
      <c r="BN2297" s="95"/>
      <c r="BO2297" s="95"/>
      <c r="BP2297" s="95"/>
      <c r="BQ2297" s="95"/>
      <c r="BR2297" s="95"/>
      <c r="BS2297" s="95"/>
      <c r="BT2297" s="95"/>
      <c r="BU2297" s="95"/>
      <c r="BV2297" s="95"/>
      <c r="BW2297" s="95"/>
      <c r="BX2297" s="95"/>
      <c r="BY2297" s="95"/>
      <c r="BZ2297" s="95"/>
      <c r="CD2297" s="95"/>
      <c r="CE2297" s="95"/>
      <c r="CF2297" s="95"/>
    </row>
    <row r="2298" spans="1:84" s="43" customFormat="1" x14ac:dyDescent="0.25">
      <c r="A2298" s="152"/>
      <c r="B2298" s="152"/>
      <c r="C2298" s="152"/>
      <c r="D2298" s="152"/>
      <c r="E2298" s="152"/>
      <c r="F2298" s="62"/>
      <c r="G2298" s="62"/>
      <c r="I2298" s="152"/>
      <c r="K2298" s="152"/>
      <c r="L2298" s="152"/>
      <c r="M2298" s="152"/>
      <c r="N2298" s="152"/>
      <c r="O2298" s="63"/>
      <c r="P2298" s="152"/>
      <c r="Q2298" s="152"/>
      <c r="S2298" s="205"/>
      <c r="T2298" s="205"/>
      <c r="U2298" s="205"/>
      <c r="V2298" s="39"/>
      <c r="W2298" s="39"/>
      <c r="X2298" s="39"/>
      <c r="Y2298" s="39"/>
      <c r="AD2298" s="191"/>
      <c r="AE2298" s="191"/>
      <c r="AF2298" s="260"/>
      <c r="AG2298" s="191"/>
      <c r="AH2298" s="191"/>
      <c r="AI2298" s="260"/>
      <c r="AR2298" s="68"/>
      <c r="AS2298" s="68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5"/>
      <c r="BL2298" s="95"/>
      <c r="BM2298" s="95"/>
      <c r="BN2298" s="95"/>
      <c r="BO2298" s="95"/>
      <c r="BP2298" s="95"/>
      <c r="BQ2298" s="95"/>
      <c r="BR2298" s="95"/>
      <c r="BS2298" s="95"/>
      <c r="BT2298" s="95"/>
      <c r="BU2298" s="95"/>
      <c r="BV2298" s="95"/>
      <c r="BW2298" s="95"/>
      <c r="BX2298" s="95"/>
      <c r="BY2298" s="95"/>
      <c r="BZ2298" s="95"/>
      <c r="CD2298" s="95"/>
      <c r="CE2298" s="95"/>
      <c r="CF2298" s="95"/>
    </row>
    <row r="2299" spans="1:84" s="43" customFormat="1" x14ac:dyDescent="0.25">
      <c r="A2299" s="152"/>
      <c r="B2299" s="152"/>
      <c r="C2299" s="152"/>
      <c r="D2299" s="152"/>
      <c r="E2299" s="152"/>
      <c r="F2299" s="62"/>
      <c r="G2299" s="62"/>
      <c r="I2299" s="152"/>
      <c r="K2299" s="152"/>
      <c r="L2299" s="152"/>
      <c r="M2299" s="152"/>
      <c r="N2299" s="152"/>
      <c r="O2299" s="63"/>
      <c r="P2299" s="152"/>
      <c r="Q2299" s="152"/>
      <c r="S2299" s="205"/>
      <c r="T2299" s="205"/>
      <c r="U2299" s="205"/>
      <c r="V2299" s="39"/>
      <c r="W2299" s="39"/>
      <c r="X2299" s="39"/>
      <c r="Y2299" s="39"/>
      <c r="AD2299" s="191"/>
      <c r="AE2299" s="191"/>
      <c r="AF2299" s="260"/>
      <c r="AG2299" s="191"/>
      <c r="AH2299" s="191"/>
      <c r="AI2299" s="260"/>
      <c r="AR2299" s="68"/>
      <c r="AS2299" s="68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5"/>
      <c r="BL2299" s="95"/>
      <c r="BM2299" s="95"/>
      <c r="BN2299" s="95"/>
      <c r="BO2299" s="95"/>
      <c r="BP2299" s="95"/>
      <c r="BQ2299" s="95"/>
      <c r="BR2299" s="95"/>
      <c r="BS2299" s="95"/>
      <c r="BT2299" s="95"/>
      <c r="BU2299" s="95"/>
      <c r="BV2299" s="95"/>
      <c r="BW2299" s="95"/>
      <c r="BX2299" s="95"/>
      <c r="BY2299" s="95"/>
      <c r="BZ2299" s="95"/>
      <c r="CD2299" s="95"/>
      <c r="CE2299" s="95"/>
      <c r="CF2299" s="95"/>
    </row>
    <row r="2300" spans="1:84" s="43" customFormat="1" x14ac:dyDescent="0.25">
      <c r="A2300" s="152"/>
      <c r="B2300" s="152"/>
      <c r="C2300" s="152"/>
      <c r="D2300" s="152"/>
      <c r="E2300" s="152"/>
      <c r="F2300" s="62"/>
      <c r="G2300" s="62"/>
      <c r="I2300" s="152"/>
      <c r="K2300" s="152"/>
      <c r="L2300" s="152"/>
      <c r="M2300" s="152"/>
      <c r="N2300" s="152"/>
      <c r="O2300" s="63"/>
      <c r="P2300" s="152"/>
      <c r="Q2300" s="152"/>
      <c r="S2300" s="205"/>
      <c r="T2300" s="205"/>
      <c r="U2300" s="205"/>
      <c r="V2300" s="39"/>
      <c r="W2300" s="39"/>
      <c r="X2300" s="39"/>
      <c r="Y2300" s="39"/>
      <c r="AD2300" s="191"/>
      <c r="AE2300" s="191"/>
      <c r="AF2300" s="260"/>
      <c r="AG2300" s="191"/>
      <c r="AH2300" s="191"/>
      <c r="AI2300" s="260"/>
      <c r="AR2300" s="68"/>
      <c r="AS2300" s="68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5"/>
      <c r="BL2300" s="95"/>
      <c r="BM2300" s="95"/>
      <c r="BN2300" s="95"/>
      <c r="BO2300" s="95"/>
      <c r="BP2300" s="95"/>
      <c r="BQ2300" s="95"/>
      <c r="BR2300" s="95"/>
      <c r="BS2300" s="95"/>
      <c r="BT2300" s="95"/>
      <c r="BU2300" s="95"/>
      <c r="BV2300" s="95"/>
      <c r="BW2300" s="95"/>
      <c r="BX2300" s="95"/>
      <c r="BY2300" s="95"/>
      <c r="BZ2300" s="95"/>
      <c r="CD2300" s="95"/>
      <c r="CE2300" s="95"/>
      <c r="CF2300" s="95"/>
    </row>
    <row r="2301" spans="1:84" s="43" customFormat="1" x14ac:dyDescent="0.25">
      <c r="A2301" s="152"/>
      <c r="B2301" s="152"/>
      <c r="C2301" s="152"/>
      <c r="D2301" s="152"/>
      <c r="E2301" s="152"/>
      <c r="F2301" s="62"/>
      <c r="G2301" s="62"/>
      <c r="I2301" s="152"/>
      <c r="K2301" s="152"/>
      <c r="L2301" s="152"/>
      <c r="M2301" s="152"/>
      <c r="N2301" s="152"/>
      <c r="O2301" s="63"/>
      <c r="P2301" s="152"/>
      <c r="Q2301" s="152"/>
      <c r="S2301" s="205"/>
      <c r="T2301" s="205"/>
      <c r="U2301" s="205"/>
      <c r="V2301" s="39"/>
      <c r="W2301" s="39"/>
      <c r="X2301" s="39"/>
      <c r="Y2301" s="39"/>
      <c r="AD2301" s="191"/>
      <c r="AE2301" s="191"/>
      <c r="AF2301" s="260"/>
      <c r="AG2301" s="191"/>
      <c r="AH2301" s="191"/>
      <c r="AI2301" s="260"/>
      <c r="AR2301" s="68"/>
      <c r="AS2301" s="68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5"/>
      <c r="BL2301" s="95"/>
      <c r="BM2301" s="95"/>
      <c r="BN2301" s="95"/>
      <c r="BO2301" s="95"/>
      <c r="BP2301" s="95"/>
      <c r="BQ2301" s="95"/>
      <c r="BR2301" s="95"/>
      <c r="BS2301" s="95"/>
      <c r="BT2301" s="95"/>
      <c r="BU2301" s="95"/>
      <c r="BV2301" s="95"/>
      <c r="BW2301" s="95"/>
      <c r="BX2301" s="95"/>
      <c r="BY2301" s="95"/>
      <c r="BZ2301" s="95"/>
      <c r="CD2301" s="95"/>
      <c r="CE2301" s="95"/>
      <c r="CF2301" s="95"/>
    </row>
    <row r="2302" spans="1:84" s="43" customFormat="1" x14ac:dyDescent="0.25">
      <c r="A2302" s="152"/>
      <c r="B2302" s="152"/>
      <c r="C2302" s="152"/>
      <c r="D2302" s="152"/>
      <c r="E2302" s="152"/>
      <c r="F2302" s="62"/>
      <c r="G2302" s="62"/>
      <c r="I2302" s="152"/>
      <c r="K2302" s="152"/>
      <c r="L2302" s="152"/>
      <c r="M2302" s="152"/>
      <c r="N2302" s="152"/>
      <c r="O2302" s="63"/>
      <c r="P2302" s="152"/>
      <c r="Q2302" s="152"/>
      <c r="S2302" s="205"/>
      <c r="T2302" s="205"/>
      <c r="U2302" s="205"/>
      <c r="V2302" s="39"/>
      <c r="W2302" s="39"/>
      <c r="X2302" s="39"/>
      <c r="Y2302" s="39"/>
      <c r="AD2302" s="191"/>
      <c r="AE2302" s="191"/>
      <c r="AF2302" s="260"/>
      <c r="AG2302" s="191"/>
      <c r="AH2302" s="191"/>
      <c r="AI2302" s="260"/>
      <c r="AR2302" s="68"/>
      <c r="AS2302" s="68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5"/>
      <c r="BL2302" s="95"/>
      <c r="BM2302" s="95"/>
      <c r="BN2302" s="95"/>
      <c r="BO2302" s="95"/>
      <c r="BP2302" s="95"/>
      <c r="BQ2302" s="95"/>
      <c r="BR2302" s="95"/>
      <c r="BS2302" s="95"/>
      <c r="BT2302" s="95"/>
      <c r="BU2302" s="95"/>
      <c r="BV2302" s="95"/>
      <c r="BW2302" s="95"/>
      <c r="BX2302" s="95"/>
      <c r="BY2302" s="95"/>
      <c r="BZ2302" s="95"/>
      <c r="CD2302" s="95"/>
      <c r="CE2302" s="95"/>
      <c r="CF2302" s="95"/>
    </row>
    <row r="2303" spans="1:84" s="43" customFormat="1" x14ac:dyDescent="0.25">
      <c r="A2303" s="152"/>
      <c r="B2303" s="152"/>
      <c r="C2303" s="152"/>
      <c r="D2303" s="152"/>
      <c r="E2303" s="152"/>
      <c r="F2303" s="62"/>
      <c r="G2303" s="62"/>
      <c r="I2303" s="152"/>
      <c r="K2303" s="152"/>
      <c r="L2303" s="152"/>
      <c r="M2303" s="152"/>
      <c r="N2303" s="152"/>
      <c r="O2303" s="63"/>
      <c r="P2303" s="152"/>
      <c r="Q2303" s="152"/>
      <c r="S2303" s="205"/>
      <c r="T2303" s="205"/>
      <c r="U2303" s="205"/>
      <c r="V2303" s="39"/>
      <c r="W2303" s="39"/>
      <c r="X2303" s="39"/>
      <c r="Y2303" s="39"/>
      <c r="AD2303" s="191"/>
      <c r="AE2303" s="191"/>
      <c r="AF2303" s="260"/>
      <c r="AG2303" s="191"/>
      <c r="AH2303" s="191"/>
      <c r="AI2303" s="260"/>
      <c r="AR2303" s="68"/>
      <c r="AS2303" s="68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5"/>
      <c r="BL2303" s="95"/>
      <c r="BM2303" s="95"/>
      <c r="BN2303" s="95"/>
      <c r="BO2303" s="95"/>
      <c r="BP2303" s="95"/>
      <c r="BQ2303" s="95"/>
      <c r="BR2303" s="95"/>
      <c r="BS2303" s="95"/>
      <c r="BT2303" s="95"/>
      <c r="BU2303" s="95"/>
      <c r="BV2303" s="95"/>
      <c r="BW2303" s="95"/>
      <c r="BX2303" s="95"/>
      <c r="BY2303" s="95"/>
      <c r="BZ2303" s="95"/>
      <c r="CD2303" s="95"/>
      <c r="CE2303" s="95"/>
      <c r="CF2303" s="95"/>
    </row>
    <row r="2304" spans="1:84" s="43" customFormat="1" x14ac:dyDescent="0.25">
      <c r="A2304" s="152"/>
      <c r="B2304" s="152"/>
      <c r="C2304" s="152"/>
      <c r="D2304" s="152"/>
      <c r="E2304" s="152"/>
      <c r="F2304" s="62"/>
      <c r="G2304" s="62"/>
      <c r="I2304" s="152"/>
      <c r="K2304" s="152"/>
      <c r="L2304" s="152"/>
      <c r="M2304" s="152"/>
      <c r="N2304" s="152"/>
      <c r="O2304" s="63"/>
      <c r="P2304" s="152"/>
      <c r="Q2304" s="152"/>
      <c r="S2304" s="205"/>
      <c r="T2304" s="205"/>
      <c r="U2304" s="205"/>
      <c r="V2304" s="39"/>
      <c r="W2304" s="39"/>
      <c r="X2304" s="39"/>
      <c r="Y2304" s="39"/>
      <c r="AD2304" s="191"/>
      <c r="AE2304" s="191"/>
      <c r="AF2304" s="260"/>
      <c r="AG2304" s="191"/>
      <c r="AH2304" s="191"/>
      <c r="AI2304" s="260"/>
      <c r="AR2304" s="68"/>
      <c r="AS2304" s="68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5"/>
      <c r="BL2304" s="95"/>
      <c r="BM2304" s="95"/>
      <c r="BN2304" s="95"/>
      <c r="BO2304" s="95"/>
      <c r="BP2304" s="95"/>
      <c r="BQ2304" s="95"/>
      <c r="BR2304" s="95"/>
      <c r="BS2304" s="95"/>
      <c r="BT2304" s="95"/>
      <c r="BU2304" s="95"/>
      <c r="BV2304" s="95"/>
      <c r="BW2304" s="95"/>
      <c r="BX2304" s="95"/>
      <c r="BY2304" s="95"/>
      <c r="BZ2304" s="95"/>
      <c r="CD2304" s="95"/>
      <c r="CE2304" s="95"/>
      <c r="CF2304" s="95"/>
    </row>
    <row r="2305" spans="1:84" s="43" customFormat="1" x14ac:dyDescent="0.25">
      <c r="A2305" s="152"/>
      <c r="B2305" s="152"/>
      <c r="C2305" s="152"/>
      <c r="D2305" s="152"/>
      <c r="E2305" s="152"/>
      <c r="F2305" s="62"/>
      <c r="G2305" s="62"/>
      <c r="I2305" s="152"/>
      <c r="K2305" s="152"/>
      <c r="L2305" s="152"/>
      <c r="M2305" s="152"/>
      <c r="N2305" s="152"/>
      <c r="O2305" s="63"/>
      <c r="P2305" s="152"/>
      <c r="Q2305" s="152"/>
      <c r="S2305" s="205"/>
      <c r="T2305" s="205"/>
      <c r="U2305" s="205"/>
      <c r="V2305" s="39"/>
      <c r="W2305" s="39"/>
      <c r="X2305" s="39"/>
      <c r="Y2305" s="39"/>
      <c r="AD2305" s="191"/>
      <c r="AE2305" s="191"/>
      <c r="AF2305" s="260"/>
      <c r="AG2305" s="191"/>
      <c r="AH2305" s="191"/>
      <c r="AI2305" s="260"/>
      <c r="AR2305" s="68"/>
      <c r="AS2305" s="68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5"/>
      <c r="BL2305" s="95"/>
      <c r="BM2305" s="95"/>
      <c r="BN2305" s="95"/>
      <c r="BO2305" s="95"/>
      <c r="BP2305" s="95"/>
      <c r="BQ2305" s="95"/>
      <c r="BR2305" s="95"/>
      <c r="BS2305" s="95"/>
      <c r="BT2305" s="95"/>
      <c r="BU2305" s="95"/>
      <c r="BV2305" s="95"/>
      <c r="BW2305" s="95"/>
      <c r="BX2305" s="95"/>
      <c r="BY2305" s="95"/>
      <c r="BZ2305" s="95"/>
      <c r="CD2305" s="95"/>
      <c r="CE2305" s="95"/>
      <c r="CF2305" s="95"/>
    </row>
    <row r="2306" spans="1:84" s="43" customFormat="1" x14ac:dyDescent="0.25">
      <c r="A2306" s="152"/>
      <c r="B2306" s="152"/>
      <c r="C2306" s="152"/>
      <c r="D2306" s="152"/>
      <c r="E2306" s="152"/>
      <c r="F2306" s="62"/>
      <c r="G2306" s="62"/>
      <c r="I2306" s="152"/>
      <c r="K2306" s="152"/>
      <c r="L2306" s="152"/>
      <c r="M2306" s="152"/>
      <c r="N2306" s="152"/>
      <c r="O2306" s="63"/>
      <c r="P2306" s="152"/>
      <c r="Q2306" s="152"/>
      <c r="S2306" s="205"/>
      <c r="T2306" s="205"/>
      <c r="U2306" s="205"/>
      <c r="V2306" s="39"/>
      <c r="W2306" s="39"/>
      <c r="X2306" s="39"/>
      <c r="Y2306" s="39"/>
      <c r="AD2306" s="191"/>
      <c r="AE2306" s="191"/>
      <c r="AF2306" s="260"/>
      <c r="AG2306" s="191"/>
      <c r="AH2306" s="191"/>
      <c r="AI2306" s="260"/>
      <c r="AR2306" s="68"/>
      <c r="AS2306" s="68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5"/>
      <c r="BL2306" s="95"/>
      <c r="BM2306" s="95"/>
      <c r="BN2306" s="95"/>
      <c r="BO2306" s="95"/>
      <c r="BP2306" s="95"/>
      <c r="BQ2306" s="95"/>
      <c r="BR2306" s="95"/>
      <c r="BS2306" s="95"/>
      <c r="BT2306" s="95"/>
      <c r="BU2306" s="95"/>
      <c r="BV2306" s="95"/>
      <c r="BW2306" s="95"/>
      <c r="BX2306" s="95"/>
      <c r="BY2306" s="95"/>
      <c r="BZ2306" s="95"/>
      <c r="CD2306" s="95"/>
      <c r="CE2306" s="95"/>
      <c r="CF2306" s="95"/>
    </row>
    <row r="2307" spans="1:84" s="43" customFormat="1" x14ac:dyDescent="0.25">
      <c r="A2307" s="152"/>
      <c r="B2307" s="152"/>
      <c r="C2307" s="152"/>
      <c r="D2307" s="152"/>
      <c r="E2307" s="152"/>
      <c r="F2307" s="62"/>
      <c r="G2307" s="62"/>
      <c r="I2307" s="152"/>
      <c r="K2307" s="152"/>
      <c r="L2307" s="152"/>
      <c r="M2307" s="152"/>
      <c r="N2307" s="152"/>
      <c r="O2307" s="63"/>
      <c r="P2307" s="152"/>
      <c r="Q2307" s="152"/>
      <c r="S2307" s="205"/>
      <c r="T2307" s="205"/>
      <c r="U2307" s="205"/>
      <c r="V2307" s="39"/>
      <c r="W2307" s="39"/>
      <c r="X2307" s="39"/>
      <c r="Y2307" s="39"/>
      <c r="AD2307" s="191"/>
      <c r="AE2307" s="191"/>
      <c r="AF2307" s="260"/>
      <c r="AG2307" s="191"/>
      <c r="AH2307" s="191"/>
      <c r="AI2307" s="260"/>
      <c r="AR2307" s="68"/>
      <c r="AS2307" s="68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5"/>
      <c r="BL2307" s="95"/>
      <c r="BM2307" s="95"/>
      <c r="BN2307" s="95"/>
      <c r="BO2307" s="95"/>
      <c r="BP2307" s="95"/>
      <c r="BQ2307" s="95"/>
      <c r="BR2307" s="95"/>
      <c r="BS2307" s="95"/>
      <c r="BT2307" s="95"/>
      <c r="BU2307" s="95"/>
      <c r="BV2307" s="95"/>
      <c r="BW2307" s="95"/>
      <c r="BX2307" s="95"/>
      <c r="BY2307" s="95"/>
      <c r="BZ2307" s="95"/>
      <c r="CD2307" s="95"/>
      <c r="CE2307" s="95"/>
      <c r="CF2307" s="95"/>
    </row>
    <row r="2308" spans="1:84" s="43" customFormat="1" x14ac:dyDescent="0.25">
      <c r="A2308" s="152"/>
      <c r="B2308" s="152"/>
      <c r="C2308" s="152"/>
      <c r="D2308" s="152"/>
      <c r="E2308" s="152"/>
      <c r="F2308" s="62"/>
      <c r="G2308" s="62"/>
      <c r="I2308" s="152"/>
      <c r="K2308" s="152"/>
      <c r="L2308" s="152"/>
      <c r="M2308" s="152"/>
      <c r="N2308" s="152"/>
      <c r="O2308" s="63"/>
      <c r="P2308" s="152"/>
      <c r="Q2308" s="152"/>
      <c r="S2308" s="205"/>
      <c r="T2308" s="205"/>
      <c r="U2308" s="205"/>
      <c r="V2308" s="39"/>
      <c r="W2308" s="39"/>
      <c r="X2308" s="39"/>
      <c r="Y2308" s="39"/>
      <c r="AD2308" s="191"/>
      <c r="AE2308" s="191"/>
      <c r="AF2308" s="260"/>
      <c r="AG2308" s="191"/>
      <c r="AH2308" s="191"/>
      <c r="AI2308" s="260"/>
      <c r="AR2308" s="68"/>
      <c r="AS2308" s="68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5"/>
      <c r="BL2308" s="95"/>
      <c r="BM2308" s="95"/>
      <c r="BN2308" s="95"/>
      <c r="BO2308" s="95"/>
      <c r="BP2308" s="95"/>
      <c r="BQ2308" s="95"/>
      <c r="BR2308" s="95"/>
      <c r="BS2308" s="95"/>
      <c r="BT2308" s="95"/>
      <c r="BU2308" s="95"/>
      <c r="BV2308" s="95"/>
      <c r="BW2308" s="95"/>
      <c r="BX2308" s="95"/>
      <c r="BY2308" s="95"/>
      <c r="BZ2308" s="95"/>
      <c r="CD2308" s="95"/>
      <c r="CE2308" s="95"/>
      <c r="CF2308" s="95"/>
    </row>
    <row r="2309" spans="1:84" s="43" customFormat="1" x14ac:dyDescent="0.25">
      <c r="A2309" s="152"/>
      <c r="B2309" s="152"/>
      <c r="C2309" s="152"/>
      <c r="D2309" s="152"/>
      <c r="E2309" s="152"/>
      <c r="F2309" s="62"/>
      <c r="G2309" s="62"/>
      <c r="I2309" s="152"/>
      <c r="K2309" s="152"/>
      <c r="L2309" s="152"/>
      <c r="M2309" s="152"/>
      <c r="N2309" s="152"/>
      <c r="O2309" s="63"/>
      <c r="P2309" s="152"/>
      <c r="Q2309" s="152"/>
      <c r="S2309" s="205"/>
      <c r="T2309" s="205"/>
      <c r="U2309" s="205"/>
      <c r="V2309" s="39"/>
      <c r="W2309" s="39"/>
      <c r="X2309" s="39"/>
      <c r="Y2309" s="39"/>
      <c r="AD2309" s="191"/>
      <c r="AE2309" s="191"/>
      <c r="AF2309" s="260"/>
      <c r="AG2309" s="191"/>
      <c r="AH2309" s="191"/>
      <c r="AI2309" s="260"/>
      <c r="AR2309" s="68"/>
      <c r="AS2309" s="68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5"/>
      <c r="BL2309" s="95"/>
      <c r="BM2309" s="95"/>
      <c r="BN2309" s="95"/>
      <c r="BO2309" s="95"/>
      <c r="BP2309" s="95"/>
      <c r="BQ2309" s="95"/>
      <c r="BR2309" s="95"/>
      <c r="BS2309" s="95"/>
      <c r="BT2309" s="95"/>
      <c r="BU2309" s="95"/>
      <c r="BV2309" s="95"/>
      <c r="BW2309" s="95"/>
      <c r="BX2309" s="95"/>
      <c r="BY2309" s="95"/>
      <c r="BZ2309" s="95"/>
      <c r="CD2309" s="95"/>
      <c r="CE2309" s="95"/>
      <c r="CF2309" s="95"/>
    </row>
    <row r="2310" spans="1:84" s="43" customFormat="1" x14ac:dyDescent="0.25">
      <c r="A2310" s="152"/>
      <c r="B2310" s="152"/>
      <c r="C2310" s="152"/>
      <c r="D2310" s="152"/>
      <c r="E2310" s="152"/>
      <c r="F2310" s="62"/>
      <c r="G2310" s="62"/>
      <c r="I2310" s="152"/>
      <c r="K2310" s="152"/>
      <c r="L2310" s="152"/>
      <c r="M2310" s="152"/>
      <c r="N2310" s="152"/>
      <c r="O2310" s="63"/>
      <c r="P2310" s="152"/>
      <c r="Q2310" s="152"/>
      <c r="S2310" s="205"/>
      <c r="T2310" s="205"/>
      <c r="U2310" s="205"/>
      <c r="V2310" s="39"/>
      <c r="W2310" s="39"/>
      <c r="X2310" s="39"/>
      <c r="Y2310" s="39"/>
      <c r="AD2310" s="191"/>
      <c r="AE2310" s="191"/>
      <c r="AF2310" s="260"/>
      <c r="AG2310" s="191"/>
      <c r="AH2310" s="191"/>
      <c r="AI2310" s="260"/>
      <c r="AR2310" s="68"/>
      <c r="AS2310" s="68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5"/>
      <c r="BL2310" s="95"/>
      <c r="BM2310" s="95"/>
      <c r="BN2310" s="95"/>
      <c r="BO2310" s="95"/>
      <c r="BP2310" s="95"/>
      <c r="BQ2310" s="95"/>
      <c r="BR2310" s="95"/>
      <c r="BS2310" s="95"/>
      <c r="BT2310" s="95"/>
      <c r="BU2310" s="95"/>
      <c r="BV2310" s="95"/>
      <c r="BW2310" s="95"/>
      <c r="BX2310" s="95"/>
      <c r="BY2310" s="95"/>
      <c r="BZ2310" s="95"/>
      <c r="CD2310" s="95"/>
      <c r="CE2310" s="95"/>
      <c r="CF2310" s="95"/>
    </row>
    <row r="2311" spans="1:84" s="43" customFormat="1" x14ac:dyDescent="0.25">
      <c r="A2311" s="152"/>
      <c r="B2311" s="152"/>
      <c r="C2311" s="152"/>
      <c r="D2311" s="152"/>
      <c r="E2311" s="152"/>
      <c r="F2311" s="62"/>
      <c r="G2311" s="62"/>
      <c r="I2311" s="152"/>
      <c r="K2311" s="152"/>
      <c r="L2311" s="152"/>
      <c r="M2311" s="152"/>
      <c r="N2311" s="152"/>
      <c r="O2311" s="63"/>
      <c r="P2311" s="152"/>
      <c r="Q2311" s="152"/>
      <c r="S2311" s="205"/>
      <c r="T2311" s="205"/>
      <c r="U2311" s="205"/>
      <c r="V2311" s="39"/>
      <c r="W2311" s="39"/>
      <c r="X2311" s="39"/>
      <c r="Y2311" s="39"/>
      <c r="AD2311" s="191"/>
      <c r="AE2311" s="191"/>
      <c r="AF2311" s="260"/>
      <c r="AG2311" s="191"/>
      <c r="AH2311" s="191"/>
      <c r="AI2311" s="260"/>
      <c r="AR2311" s="68"/>
      <c r="AS2311" s="68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5"/>
      <c r="BL2311" s="95"/>
      <c r="BM2311" s="95"/>
      <c r="BN2311" s="95"/>
      <c r="BO2311" s="95"/>
      <c r="BP2311" s="95"/>
      <c r="BQ2311" s="95"/>
      <c r="BR2311" s="95"/>
      <c r="BS2311" s="95"/>
      <c r="BT2311" s="95"/>
      <c r="BU2311" s="95"/>
      <c r="BV2311" s="95"/>
      <c r="BW2311" s="95"/>
      <c r="BX2311" s="95"/>
      <c r="BY2311" s="95"/>
      <c r="BZ2311" s="95"/>
      <c r="CD2311" s="95"/>
      <c r="CE2311" s="95"/>
      <c r="CF2311" s="95"/>
    </row>
    <row r="2312" spans="1:84" s="43" customFormat="1" x14ac:dyDescent="0.25">
      <c r="A2312" s="152"/>
      <c r="B2312" s="152"/>
      <c r="C2312" s="152"/>
      <c r="D2312" s="152"/>
      <c r="E2312" s="152"/>
      <c r="F2312" s="62"/>
      <c r="G2312" s="62"/>
      <c r="I2312" s="152"/>
      <c r="K2312" s="152"/>
      <c r="L2312" s="152"/>
      <c r="M2312" s="152"/>
      <c r="N2312" s="152"/>
      <c r="O2312" s="63"/>
      <c r="P2312" s="152"/>
      <c r="Q2312" s="152"/>
      <c r="S2312" s="205"/>
      <c r="T2312" s="205"/>
      <c r="U2312" s="205"/>
      <c r="V2312" s="39"/>
      <c r="W2312" s="39"/>
      <c r="X2312" s="39"/>
      <c r="Y2312" s="39"/>
      <c r="AD2312" s="191"/>
      <c r="AE2312" s="191"/>
      <c r="AF2312" s="260"/>
      <c r="AG2312" s="191"/>
      <c r="AH2312" s="191"/>
      <c r="AI2312" s="260"/>
      <c r="AR2312" s="68"/>
      <c r="AS2312" s="68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5"/>
      <c r="BL2312" s="95"/>
      <c r="BM2312" s="95"/>
      <c r="BN2312" s="95"/>
      <c r="BO2312" s="95"/>
      <c r="BP2312" s="95"/>
      <c r="BQ2312" s="95"/>
      <c r="BR2312" s="95"/>
      <c r="BS2312" s="95"/>
      <c r="BT2312" s="95"/>
      <c r="BU2312" s="95"/>
      <c r="BV2312" s="95"/>
      <c r="BW2312" s="95"/>
      <c r="BX2312" s="95"/>
      <c r="BY2312" s="95"/>
      <c r="BZ2312" s="95"/>
      <c r="CD2312" s="95"/>
      <c r="CE2312" s="95"/>
      <c r="CF2312" s="95"/>
    </row>
    <row r="2313" spans="1:84" s="43" customFormat="1" x14ac:dyDescent="0.25">
      <c r="A2313" s="152"/>
      <c r="B2313" s="152"/>
      <c r="C2313" s="152"/>
      <c r="D2313" s="152"/>
      <c r="E2313" s="152"/>
      <c r="F2313" s="62"/>
      <c r="G2313" s="62"/>
      <c r="I2313" s="152"/>
      <c r="K2313" s="152"/>
      <c r="L2313" s="152"/>
      <c r="M2313" s="152"/>
      <c r="N2313" s="152"/>
      <c r="O2313" s="63"/>
      <c r="P2313" s="152"/>
      <c r="Q2313" s="152"/>
      <c r="S2313" s="205"/>
      <c r="T2313" s="205"/>
      <c r="U2313" s="205"/>
      <c r="V2313" s="39"/>
      <c r="W2313" s="39"/>
      <c r="X2313" s="39"/>
      <c r="Y2313" s="39"/>
      <c r="AD2313" s="191"/>
      <c r="AE2313" s="191"/>
      <c r="AF2313" s="260"/>
      <c r="AG2313" s="191"/>
      <c r="AH2313" s="191"/>
      <c r="AI2313" s="260"/>
      <c r="AR2313" s="68"/>
      <c r="AS2313" s="68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5"/>
      <c r="BL2313" s="95"/>
      <c r="BM2313" s="95"/>
      <c r="BN2313" s="95"/>
      <c r="BO2313" s="95"/>
      <c r="BP2313" s="95"/>
      <c r="BQ2313" s="95"/>
      <c r="BR2313" s="95"/>
      <c r="BS2313" s="95"/>
      <c r="BT2313" s="95"/>
      <c r="BU2313" s="95"/>
      <c r="BV2313" s="95"/>
      <c r="BW2313" s="95"/>
      <c r="BX2313" s="95"/>
      <c r="BY2313" s="95"/>
      <c r="BZ2313" s="95"/>
      <c r="CD2313" s="95"/>
      <c r="CE2313" s="95"/>
      <c r="CF2313" s="95"/>
    </row>
    <row r="2314" spans="1:84" s="43" customFormat="1" x14ac:dyDescent="0.25">
      <c r="A2314" s="152"/>
      <c r="B2314" s="152"/>
      <c r="C2314" s="152"/>
      <c r="D2314" s="152"/>
      <c r="E2314" s="152"/>
      <c r="F2314" s="62"/>
      <c r="G2314" s="62"/>
      <c r="I2314" s="152"/>
      <c r="K2314" s="152"/>
      <c r="L2314" s="152"/>
      <c r="M2314" s="152"/>
      <c r="N2314" s="152"/>
      <c r="O2314" s="63"/>
      <c r="P2314" s="152"/>
      <c r="Q2314" s="152"/>
      <c r="S2314" s="205"/>
      <c r="T2314" s="205"/>
      <c r="U2314" s="205"/>
      <c r="V2314" s="39"/>
      <c r="W2314" s="39"/>
      <c r="X2314" s="39"/>
      <c r="Y2314" s="39"/>
      <c r="AD2314" s="191"/>
      <c r="AE2314" s="191"/>
      <c r="AF2314" s="260"/>
      <c r="AG2314" s="191"/>
      <c r="AH2314" s="191"/>
      <c r="AI2314" s="260"/>
      <c r="AR2314" s="68"/>
      <c r="AS2314" s="68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5"/>
      <c r="BL2314" s="95"/>
      <c r="BM2314" s="95"/>
      <c r="BN2314" s="95"/>
      <c r="BO2314" s="95"/>
      <c r="BP2314" s="95"/>
      <c r="BQ2314" s="95"/>
      <c r="BR2314" s="95"/>
      <c r="BS2314" s="95"/>
      <c r="BT2314" s="95"/>
      <c r="BU2314" s="95"/>
      <c r="BV2314" s="95"/>
      <c r="BW2314" s="95"/>
      <c r="BX2314" s="95"/>
      <c r="BY2314" s="95"/>
      <c r="BZ2314" s="95"/>
      <c r="CD2314" s="95"/>
      <c r="CE2314" s="95"/>
      <c r="CF2314" s="95"/>
    </row>
    <row r="2315" spans="1:84" s="43" customFormat="1" x14ac:dyDescent="0.25">
      <c r="A2315" s="152"/>
      <c r="B2315" s="152"/>
      <c r="C2315" s="152"/>
      <c r="D2315" s="152"/>
      <c r="E2315" s="152"/>
      <c r="F2315" s="62"/>
      <c r="G2315" s="62"/>
      <c r="I2315" s="152"/>
      <c r="K2315" s="152"/>
      <c r="L2315" s="152"/>
      <c r="M2315" s="152"/>
      <c r="N2315" s="152"/>
      <c r="O2315" s="63"/>
      <c r="P2315" s="152"/>
      <c r="Q2315" s="152"/>
      <c r="S2315" s="205"/>
      <c r="T2315" s="205"/>
      <c r="U2315" s="205"/>
      <c r="V2315" s="39"/>
      <c r="W2315" s="39"/>
      <c r="X2315" s="39"/>
      <c r="Y2315" s="39"/>
      <c r="AD2315" s="191"/>
      <c r="AE2315" s="191"/>
      <c r="AF2315" s="260"/>
      <c r="AG2315" s="191"/>
      <c r="AH2315" s="191"/>
      <c r="AI2315" s="260"/>
      <c r="AR2315" s="68"/>
      <c r="AS2315" s="68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5"/>
      <c r="BL2315" s="95"/>
      <c r="BM2315" s="95"/>
      <c r="BN2315" s="95"/>
      <c r="BO2315" s="95"/>
      <c r="BP2315" s="95"/>
      <c r="BQ2315" s="95"/>
      <c r="BR2315" s="95"/>
      <c r="BS2315" s="95"/>
      <c r="BT2315" s="95"/>
      <c r="BU2315" s="95"/>
      <c r="BV2315" s="95"/>
      <c r="BW2315" s="95"/>
      <c r="BX2315" s="95"/>
      <c r="BY2315" s="95"/>
      <c r="BZ2315" s="95"/>
      <c r="CD2315" s="95"/>
      <c r="CE2315" s="95"/>
      <c r="CF2315" s="95"/>
    </row>
    <row r="2316" spans="1:84" s="43" customFormat="1" x14ac:dyDescent="0.25">
      <c r="A2316" s="152"/>
      <c r="B2316" s="152"/>
      <c r="C2316" s="152"/>
      <c r="D2316" s="152"/>
      <c r="E2316" s="152"/>
      <c r="F2316" s="62"/>
      <c r="G2316" s="62"/>
      <c r="I2316" s="152"/>
      <c r="K2316" s="152"/>
      <c r="L2316" s="152"/>
      <c r="M2316" s="152"/>
      <c r="N2316" s="152"/>
      <c r="O2316" s="63"/>
      <c r="P2316" s="152"/>
      <c r="Q2316" s="152"/>
      <c r="S2316" s="205"/>
      <c r="T2316" s="205"/>
      <c r="U2316" s="205"/>
      <c r="V2316" s="39"/>
      <c r="W2316" s="39"/>
      <c r="X2316" s="39"/>
      <c r="Y2316" s="39"/>
      <c r="AD2316" s="191"/>
      <c r="AE2316" s="191"/>
      <c r="AF2316" s="260"/>
      <c r="AG2316" s="191"/>
      <c r="AH2316" s="191"/>
      <c r="AI2316" s="260"/>
      <c r="AR2316" s="68"/>
      <c r="AS2316" s="68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5"/>
      <c r="BL2316" s="95"/>
      <c r="BM2316" s="95"/>
      <c r="BN2316" s="95"/>
      <c r="BO2316" s="95"/>
      <c r="BP2316" s="95"/>
      <c r="BQ2316" s="95"/>
      <c r="BR2316" s="95"/>
      <c r="BS2316" s="95"/>
      <c r="BT2316" s="95"/>
      <c r="BU2316" s="95"/>
      <c r="BV2316" s="95"/>
      <c r="BW2316" s="95"/>
      <c r="BX2316" s="95"/>
      <c r="BY2316" s="95"/>
      <c r="BZ2316" s="95"/>
      <c r="CD2316" s="95"/>
      <c r="CE2316" s="95"/>
      <c r="CF2316" s="95"/>
    </row>
    <row r="2317" spans="1:84" s="43" customFormat="1" x14ac:dyDescent="0.25">
      <c r="A2317" s="152"/>
      <c r="B2317" s="152"/>
      <c r="C2317" s="152"/>
      <c r="D2317" s="152"/>
      <c r="E2317" s="152"/>
      <c r="F2317" s="62"/>
      <c r="G2317" s="62"/>
      <c r="I2317" s="152"/>
      <c r="K2317" s="152"/>
      <c r="L2317" s="152"/>
      <c r="M2317" s="152"/>
      <c r="N2317" s="152"/>
      <c r="O2317" s="63"/>
      <c r="P2317" s="152"/>
      <c r="Q2317" s="152"/>
      <c r="S2317" s="205"/>
      <c r="T2317" s="205"/>
      <c r="U2317" s="205"/>
      <c r="V2317" s="39"/>
      <c r="W2317" s="39"/>
      <c r="X2317" s="39"/>
      <c r="Y2317" s="39"/>
      <c r="AD2317" s="191"/>
      <c r="AE2317" s="191"/>
      <c r="AF2317" s="260"/>
      <c r="AG2317" s="191"/>
      <c r="AH2317" s="191"/>
      <c r="AI2317" s="260"/>
      <c r="AR2317" s="68"/>
      <c r="AS2317" s="68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5"/>
      <c r="BL2317" s="95"/>
      <c r="BM2317" s="95"/>
      <c r="BN2317" s="95"/>
      <c r="BO2317" s="95"/>
      <c r="BP2317" s="95"/>
      <c r="BQ2317" s="95"/>
      <c r="BR2317" s="95"/>
      <c r="BS2317" s="95"/>
      <c r="BT2317" s="95"/>
      <c r="BU2317" s="95"/>
      <c r="BV2317" s="95"/>
      <c r="BW2317" s="95"/>
      <c r="BX2317" s="95"/>
      <c r="BY2317" s="95"/>
      <c r="BZ2317" s="95"/>
      <c r="CD2317" s="95"/>
      <c r="CE2317" s="95"/>
      <c r="CF2317" s="95"/>
    </row>
    <row r="2318" spans="1:84" s="43" customFormat="1" x14ac:dyDescent="0.25">
      <c r="A2318" s="152"/>
      <c r="B2318" s="152"/>
      <c r="C2318" s="152"/>
      <c r="D2318" s="152"/>
      <c r="E2318" s="152"/>
      <c r="F2318" s="62"/>
      <c r="G2318" s="62"/>
      <c r="I2318" s="152"/>
      <c r="K2318" s="152"/>
      <c r="L2318" s="152"/>
      <c r="M2318" s="152"/>
      <c r="N2318" s="152"/>
      <c r="O2318" s="63"/>
      <c r="P2318" s="152"/>
      <c r="Q2318" s="152"/>
      <c r="S2318" s="205"/>
      <c r="T2318" s="205"/>
      <c r="U2318" s="205"/>
      <c r="V2318" s="39"/>
      <c r="W2318" s="39"/>
      <c r="X2318" s="39"/>
      <c r="Y2318" s="39"/>
      <c r="AD2318" s="191"/>
      <c r="AE2318" s="191"/>
      <c r="AF2318" s="260"/>
      <c r="AG2318" s="191"/>
      <c r="AH2318" s="191"/>
      <c r="AI2318" s="260"/>
      <c r="AR2318" s="68"/>
      <c r="AS2318" s="68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5"/>
      <c r="BL2318" s="95"/>
      <c r="BM2318" s="95"/>
      <c r="BN2318" s="95"/>
      <c r="BO2318" s="95"/>
      <c r="BP2318" s="95"/>
      <c r="BQ2318" s="95"/>
      <c r="BR2318" s="95"/>
      <c r="BS2318" s="95"/>
      <c r="BT2318" s="95"/>
      <c r="BU2318" s="95"/>
      <c r="BV2318" s="95"/>
      <c r="BW2318" s="95"/>
      <c r="BX2318" s="95"/>
      <c r="BY2318" s="95"/>
      <c r="BZ2318" s="95"/>
      <c r="CD2318" s="95"/>
      <c r="CE2318" s="95"/>
      <c r="CF2318" s="95"/>
    </row>
    <row r="2319" spans="1:84" s="43" customFormat="1" x14ac:dyDescent="0.25">
      <c r="A2319" s="152"/>
      <c r="B2319" s="152"/>
      <c r="C2319" s="152"/>
      <c r="D2319" s="152"/>
      <c r="E2319" s="152"/>
      <c r="F2319" s="62"/>
      <c r="G2319" s="62"/>
      <c r="I2319" s="152"/>
      <c r="K2319" s="152"/>
      <c r="L2319" s="152"/>
      <c r="M2319" s="152"/>
      <c r="N2319" s="152"/>
      <c r="O2319" s="63"/>
      <c r="P2319" s="152"/>
      <c r="Q2319" s="152"/>
      <c r="S2319" s="205"/>
      <c r="T2319" s="205"/>
      <c r="U2319" s="205"/>
      <c r="V2319" s="39"/>
      <c r="W2319" s="39"/>
      <c r="X2319" s="39"/>
      <c r="Y2319" s="39"/>
      <c r="AD2319" s="191"/>
      <c r="AE2319" s="191"/>
      <c r="AF2319" s="260"/>
      <c r="AG2319" s="191"/>
      <c r="AH2319" s="191"/>
      <c r="AI2319" s="260"/>
      <c r="AR2319" s="68"/>
      <c r="AS2319" s="68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5"/>
      <c r="BL2319" s="95"/>
      <c r="BM2319" s="95"/>
      <c r="BN2319" s="95"/>
      <c r="BO2319" s="95"/>
      <c r="BP2319" s="95"/>
      <c r="BQ2319" s="95"/>
      <c r="BR2319" s="95"/>
      <c r="BS2319" s="95"/>
      <c r="BT2319" s="95"/>
      <c r="BU2319" s="95"/>
      <c r="BV2319" s="95"/>
      <c r="BW2319" s="95"/>
      <c r="BX2319" s="95"/>
      <c r="BY2319" s="95"/>
      <c r="BZ2319" s="95"/>
      <c r="CD2319" s="95"/>
      <c r="CE2319" s="95"/>
      <c r="CF2319" s="95"/>
    </row>
    <row r="2320" spans="1:84" s="43" customFormat="1" x14ac:dyDescent="0.25">
      <c r="A2320" s="152"/>
      <c r="B2320" s="152"/>
      <c r="C2320" s="152"/>
      <c r="D2320" s="152"/>
      <c r="E2320" s="152"/>
      <c r="F2320" s="62"/>
      <c r="G2320" s="62"/>
      <c r="I2320" s="152"/>
      <c r="K2320" s="152"/>
      <c r="L2320" s="152"/>
      <c r="M2320" s="152"/>
      <c r="N2320" s="152"/>
      <c r="O2320" s="63"/>
      <c r="P2320" s="152"/>
      <c r="Q2320" s="152"/>
      <c r="S2320" s="205"/>
      <c r="T2320" s="205"/>
      <c r="U2320" s="205"/>
      <c r="V2320" s="39"/>
      <c r="W2320" s="39"/>
      <c r="X2320" s="39"/>
      <c r="Y2320" s="39"/>
      <c r="AD2320" s="191"/>
      <c r="AE2320" s="191"/>
      <c r="AF2320" s="260"/>
      <c r="AG2320" s="191"/>
      <c r="AH2320" s="191"/>
      <c r="AI2320" s="260"/>
      <c r="AR2320" s="68"/>
      <c r="AS2320" s="68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5"/>
      <c r="BL2320" s="95"/>
      <c r="BM2320" s="95"/>
      <c r="BN2320" s="95"/>
      <c r="BO2320" s="95"/>
      <c r="BP2320" s="95"/>
      <c r="BQ2320" s="95"/>
      <c r="BR2320" s="95"/>
      <c r="BS2320" s="95"/>
      <c r="BT2320" s="95"/>
      <c r="BU2320" s="95"/>
      <c r="BV2320" s="95"/>
      <c r="BW2320" s="95"/>
      <c r="BX2320" s="95"/>
      <c r="BY2320" s="95"/>
      <c r="BZ2320" s="95"/>
      <c r="CD2320" s="95"/>
      <c r="CE2320" s="95"/>
      <c r="CF2320" s="95"/>
    </row>
    <row r="2321" spans="1:84" s="43" customFormat="1" x14ac:dyDescent="0.25">
      <c r="A2321" s="152"/>
      <c r="B2321" s="152"/>
      <c r="C2321" s="152"/>
      <c r="D2321" s="152"/>
      <c r="E2321" s="152"/>
      <c r="F2321" s="62"/>
      <c r="G2321" s="62"/>
      <c r="I2321" s="152"/>
      <c r="K2321" s="152"/>
      <c r="L2321" s="152"/>
      <c r="M2321" s="152"/>
      <c r="N2321" s="152"/>
      <c r="O2321" s="63"/>
      <c r="P2321" s="152"/>
      <c r="Q2321" s="152"/>
      <c r="S2321" s="205"/>
      <c r="T2321" s="205"/>
      <c r="U2321" s="205"/>
      <c r="V2321" s="39"/>
      <c r="W2321" s="39"/>
      <c r="X2321" s="39"/>
      <c r="Y2321" s="39"/>
      <c r="AD2321" s="191"/>
      <c r="AE2321" s="191"/>
      <c r="AF2321" s="260"/>
      <c r="AG2321" s="191"/>
      <c r="AH2321" s="191"/>
      <c r="AI2321" s="260"/>
      <c r="AR2321" s="68"/>
      <c r="AS2321" s="68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5"/>
      <c r="BL2321" s="95"/>
      <c r="BM2321" s="95"/>
      <c r="BN2321" s="95"/>
      <c r="BO2321" s="95"/>
      <c r="BP2321" s="95"/>
      <c r="BQ2321" s="95"/>
      <c r="BR2321" s="95"/>
      <c r="BS2321" s="95"/>
      <c r="BT2321" s="95"/>
      <c r="BU2321" s="95"/>
      <c r="BV2321" s="95"/>
      <c r="BW2321" s="95"/>
      <c r="BX2321" s="95"/>
      <c r="BY2321" s="95"/>
      <c r="BZ2321" s="95"/>
      <c r="CD2321" s="95"/>
      <c r="CE2321" s="95"/>
      <c r="CF2321" s="95"/>
    </row>
    <row r="2322" spans="1:84" s="43" customFormat="1" x14ac:dyDescent="0.25">
      <c r="A2322" s="152"/>
      <c r="B2322" s="152"/>
      <c r="C2322" s="152"/>
      <c r="D2322" s="152"/>
      <c r="E2322" s="152"/>
      <c r="F2322" s="62"/>
      <c r="G2322" s="62"/>
      <c r="I2322" s="152"/>
      <c r="K2322" s="152"/>
      <c r="L2322" s="152"/>
      <c r="M2322" s="152"/>
      <c r="N2322" s="152"/>
      <c r="O2322" s="63"/>
      <c r="P2322" s="152"/>
      <c r="Q2322" s="152"/>
      <c r="S2322" s="205"/>
      <c r="T2322" s="205"/>
      <c r="U2322" s="205"/>
      <c r="V2322" s="39"/>
      <c r="W2322" s="39"/>
      <c r="X2322" s="39"/>
      <c r="Y2322" s="39"/>
      <c r="AD2322" s="191"/>
      <c r="AE2322" s="191"/>
      <c r="AF2322" s="260"/>
      <c r="AG2322" s="191"/>
      <c r="AH2322" s="191"/>
      <c r="AI2322" s="260"/>
      <c r="AR2322" s="68"/>
      <c r="AS2322" s="68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5"/>
      <c r="BL2322" s="95"/>
      <c r="BM2322" s="95"/>
      <c r="BN2322" s="95"/>
      <c r="BO2322" s="95"/>
      <c r="BP2322" s="95"/>
      <c r="BQ2322" s="95"/>
      <c r="BR2322" s="95"/>
      <c r="BS2322" s="95"/>
      <c r="BT2322" s="95"/>
      <c r="BU2322" s="95"/>
      <c r="BV2322" s="95"/>
      <c r="BW2322" s="95"/>
      <c r="BX2322" s="95"/>
      <c r="BY2322" s="95"/>
      <c r="BZ2322" s="95"/>
      <c r="CD2322" s="95"/>
      <c r="CE2322" s="95"/>
      <c r="CF2322" s="95"/>
    </row>
    <row r="2323" spans="1:84" s="43" customFormat="1" x14ac:dyDescent="0.25">
      <c r="A2323" s="152"/>
      <c r="B2323" s="152"/>
      <c r="C2323" s="152"/>
      <c r="D2323" s="152"/>
      <c r="E2323" s="152"/>
      <c r="F2323" s="62"/>
      <c r="G2323" s="62"/>
      <c r="I2323" s="152"/>
      <c r="K2323" s="152"/>
      <c r="L2323" s="152"/>
      <c r="M2323" s="152"/>
      <c r="N2323" s="152"/>
      <c r="O2323" s="63"/>
      <c r="P2323" s="152"/>
      <c r="Q2323" s="152"/>
      <c r="S2323" s="205"/>
      <c r="T2323" s="205"/>
      <c r="U2323" s="205"/>
      <c r="V2323" s="39"/>
      <c r="W2323" s="39"/>
      <c r="X2323" s="39"/>
      <c r="Y2323" s="39"/>
      <c r="AD2323" s="191"/>
      <c r="AE2323" s="191"/>
      <c r="AF2323" s="260"/>
      <c r="AG2323" s="191"/>
      <c r="AH2323" s="191"/>
      <c r="AI2323" s="260"/>
      <c r="AR2323" s="68"/>
      <c r="AS2323" s="68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5"/>
      <c r="BL2323" s="95"/>
      <c r="BM2323" s="95"/>
      <c r="BN2323" s="95"/>
      <c r="BO2323" s="95"/>
      <c r="BP2323" s="95"/>
      <c r="BQ2323" s="95"/>
      <c r="BR2323" s="95"/>
      <c r="BS2323" s="95"/>
      <c r="BT2323" s="95"/>
      <c r="BU2323" s="95"/>
      <c r="BV2323" s="95"/>
      <c r="BW2323" s="95"/>
      <c r="BX2323" s="95"/>
      <c r="BY2323" s="95"/>
      <c r="BZ2323" s="95"/>
      <c r="CD2323" s="95"/>
      <c r="CE2323" s="95"/>
      <c r="CF2323" s="95"/>
    </row>
    <row r="2324" spans="1:84" s="43" customFormat="1" x14ac:dyDescent="0.25">
      <c r="A2324" s="152"/>
      <c r="B2324" s="152"/>
      <c r="C2324" s="152"/>
      <c r="D2324" s="152"/>
      <c r="E2324" s="152"/>
      <c r="F2324" s="62"/>
      <c r="G2324" s="62"/>
      <c r="I2324" s="152"/>
      <c r="K2324" s="152"/>
      <c r="L2324" s="152"/>
      <c r="M2324" s="152"/>
      <c r="N2324" s="152"/>
      <c r="O2324" s="63"/>
      <c r="P2324" s="152"/>
      <c r="Q2324" s="152"/>
      <c r="S2324" s="205"/>
      <c r="T2324" s="205"/>
      <c r="U2324" s="205"/>
      <c r="V2324" s="39"/>
      <c r="W2324" s="39"/>
      <c r="X2324" s="39"/>
      <c r="Y2324" s="39"/>
      <c r="AD2324" s="191"/>
      <c r="AE2324" s="191"/>
      <c r="AF2324" s="260"/>
      <c r="AG2324" s="191"/>
      <c r="AH2324" s="191"/>
      <c r="AI2324" s="260"/>
      <c r="AR2324" s="68"/>
      <c r="AS2324" s="68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5"/>
      <c r="BL2324" s="95"/>
      <c r="BM2324" s="95"/>
      <c r="BN2324" s="95"/>
      <c r="BO2324" s="95"/>
      <c r="BP2324" s="95"/>
      <c r="BQ2324" s="95"/>
      <c r="BR2324" s="95"/>
      <c r="BS2324" s="95"/>
      <c r="BT2324" s="95"/>
      <c r="BU2324" s="95"/>
      <c r="BV2324" s="95"/>
      <c r="BW2324" s="95"/>
      <c r="BX2324" s="95"/>
      <c r="BY2324" s="95"/>
      <c r="BZ2324" s="95"/>
      <c r="CD2324" s="95"/>
      <c r="CE2324" s="95"/>
      <c r="CF2324" s="95"/>
    </row>
    <row r="2325" spans="1:84" s="43" customFormat="1" x14ac:dyDescent="0.25">
      <c r="A2325" s="152"/>
      <c r="B2325" s="152"/>
      <c r="C2325" s="152"/>
      <c r="D2325" s="152"/>
      <c r="E2325" s="152"/>
      <c r="F2325" s="62"/>
      <c r="G2325" s="62"/>
      <c r="I2325" s="152"/>
      <c r="K2325" s="152"/>
      <c r="L2325" s="152"/>
      <c r="M2325" s="152"/>
      <c r="N2325" s="152"/>
      <c r="O2325" s="63"/>
      <c r="P2325" s="152"/>
      <c r="Q2325" s="152"/>
      <c r="S2325" s="205"/>
      <c r="T2325" s="205"/>
      <c r="U2325" s="205"/>
      <c r="V2325" s="39"/>
      <c r="W2325" s="39"/>
      <c r="X2325" s="39"/>
      <c r="Y2325" s="39"/>
      <c r="AD2325" s="191"/>
      <c r="AE2325" s="191"/>
      <c r="AF2325" s="260"/>
      <c r="AG2325" s="191"/>
      <c r="AH2325" s="191"/>
      <c r="AI2325" s="260"/>
      <c r="AR2325" s="68"/>
      <c r="AS2325" s="68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5"/>
      <c r="BL2325" s="95"/>
      <c r="BM2325" s="95"/>
      <c r="BN2325" s="95"/>
      <c r="BO2325" s="95"/>
      <c r="BP2325" s="95"/>
      <c r="BQ2325" s="95"/>
      <c r="BR2325" s="95"/>
      <c r="BS2325" s="95"/>
      <c r="BT2325" s="95"/>
      <c r="BU2325" s="95"/>
      <c r="BV2325" s="95"/>
      <c r="BW2325" s="95"/>
      <c r="BX2325" s="95"/>
      <c r="BY2325" s="95"/>
      <c r="BZ2325" s="95"/>
      <c r="CD2325" s="95"/>
      <c r="CE2325" s="95"/>
      <c r="CF2325" s="95"/>
    </row>
    <row r="2326" spans="1:84" s="43" customFormat="1" x14ac:dyDescent="0.25">
      <c r="A2326" s="152"/>
      <c r="B2326" s="152"/>
      <c r="C2326" s="152"/>
      <c r="D2326" s="152"/>
      <c r="E2326" s="152"/>
      <c r="F2326" s="62"/>
      <c r="G2326" s="62"/>
      <c r="I2326" s="152"/>
      <c r="K2326" s="152"/>
      <c r="L2326" s="152"/>
      <c r="M2326" s="152"/>
      <c r="N2326" s="152"/>
      <c r="O2326" s="63"/>
      <c r="P2326" s="152"/>
      <c r="Q2326" s="152"/>
      <c r="S2326" s="205"/>
      <c r="T2326" s="205"/>
      <c r="U2326" s="205"/>
      <c r="V2326" s="39"/>
      <c r="W2326" s="39"/>
      <c r="X2326" s="39"/>
      <c r="Y2326" s="39"/>
      <c r="AD2326" s="191"/>
      <c r="AE2326" s="191"/>
      <c r="AF2326" s="260"/>
      <c r="AG2326" s="191"/>
      <c r="AH2326" s="191"/>
      <c r="AI2326" s="260"/>
      <c r="AR2326" s="68"/>
      <c r="AS2326" s="68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5"/>
      <c r="BL2326" s="95"/>
      <c r="BM2326" s="95"/>
      <c r="BN2326" s="95"/>
      <c r="BO2326" s="95"/>
      <c r="BP2326" s="95"/>
      <c r="BQ2326" s="95"/>
      <c r="BR2326" s="95"/>
      <c r="BS2326" s="95"/>
      <c r="BT2326" s="95"/>
      <c r="BU2326" s="95"/>
      <c r="BV2326" s="95"/>
      <c r="BW2326" s="95"/>
      <c r="BX2326" s="95"/>
      <c r="BY2326" s="95"/>
      <c r="BZ2326" s="95"/>
      <c r="CD2326" s="95"/>
      <c r="CE2326" s="95"/>
      <c r="CF2326" s="95"/>
    </row>
    <row r="2327" spans="1:84" s="43" customFormat="1" x14ac:dyDescent="0.25">
      <c r="A2327" s="152"/>
      <c r="B2327" s="152"/>
      <c r="C2327" s="152"/>
      <c r="D2327" s="152"/>
      <c r="E2327" s="152"/>
      <c r="F2327" s="62"/>
      <c r="G2327" s="62"/>
      <c r="I2327" s="152"/>
      <c r="K2327" s="152"/>
      <c r="L2327" s="152"/>
      <c r="M2327" s="152"/>
      <c r="N2327" s="152"/>
      <c r="O2327" s="63"/>
      <c r="P2327" s="152"/>
      <c r="Q2327" s="152"/>
      <c r="S2327" s="205"/>
      <c r="T2327" s="205"/>
      <c r="U2327" s="205"/>
      <c r="V2327" s="39"/>
      <c r="W2327" s="39"/>
      <c r="X2327" s="39"/>
      <c r="Y2327" s="39"/>
      <c r="AD2327" s="191"/>
      <c r="AE2327" s="191"/>
      <c r="AF2327" s="260"/>
      <c r="AG2327" s="191"/>
      <c r="AH2327" s="191"/>
      <c r="AI2327" s="260"/>
      <c r="AR2327" s="68"/>
      <c r="AS2327" s="68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5"/>
      <c r="BL2327" s="95"/>
      <c r="BM2327" s="95"/>
      <c r="BN2327" s="95"/>
      <c r="BO2327" s="95"/>
      <c r="BP2327" s="95"/>
      <c r="BQ2327" s="95"/>
      <c r="BR2327" s="95"/>
      <c r="BS2327" s="95"/>
      <c r="BT2327" s="95"/>
      <c r="BU2327" s="95"/>
      <c r="BV2327" s="95"/>
      <c r="BW2327" s="95"/>
      <c r="BX2327" s="95"/>
      <c r="BY2327" s="95"/>
      <c r="BZ2327" s="95"/>
      <c r="CD2327" s="95"/>
      <c r="CE2327" s="95"/>
      <c r="CF2327" s="95"/>
    </row>
    <row r="2328" spans="1:84" s="43" customFormat="1" x14ac:dyDescent="0.25">
      <c r="A2328" s="152"/>
      <c r="B2328" s="152"/>
      <c r="C2328" s="152"/>
      <c r="D2328" s="152"/>
      <c r="E2328" s="152"/>
      <c r="F2328" s="62"/>
      <c r="G2328" s="62"/>
      <c r="I2328" s="152"/>
      <c r="K2328" s="152"/>
      <c r="L2328" s="152"/>
      <c r="M2328" s="152"/>
      <c r="N2328" s="152"/>
      <c r="O2328" s="63"/>
      <c r="P2328" s="152"/>
      <c r="Q2328" s="152"/>
      <c r="S2328" s="205"/>
      <c r="T2328" s="205"/>
      <c r="U2328" s="205"/>
      <c r="V2328" s="39"/>
      <c r="W2328" s="39"/>
      <c r="X2328" s="39"/>
      <c r="Y2328" s="39"/>
      <c r="AD2328" s="191"/>
      <c r="AE2328" s="191"/>
      <c r="AF2328" s="260"/>
      <c r="AG2328" s="191"/>
      <c r="AH2328" s="191"/>
      <c r="AI2328" s="260"/>
      <c r="AR2328" s="68"/>
      <c r="AS2328" s="68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5"/>
      <c r="BL2328" s="95"/>
      <c r="BM2328" s="95"/>
      <c r="BN2328" s="95"/>
      <c r="BO2328" s="95"/>
      <c r="BP2328" s="95"/>
      <c r="BQ2328" s="95"/>
      <c r="BR2328" s="95"/>
      <c r="BS2328" s="95"/>
      <c r="BT2328" s="95"/>
      <c r="BU2328" s="95"/>
      <c r="BV2328" s="95"/>
      <c r="BW2328" s="95"/>
      <c r="BX2328" s="95"/>
      <c r="BY2328" s="95"/>
      <c r="BZ2328" s="95"/>
      <c r="CD2328" s="95"/>
      <c r="CE2328" s="95"/>
      <c r="CF2328" s="95"/>
    </row>
    <row r="2329" spans="1:84" s="43" customFormat="1" x14ac:dyDescent="0.25">
      <c r="A2329" s="152"/>
      <c r="B2329" s="152"/>
      <c r="C2329" s="152"/>
      <c r="D2329" s="152"/>
      <c r="E2329" s="152"/>
      <c r="F2329" s="62"/>
      <c r="G2329" s="62"/>
      <c r="I2329" s="152"/>
      <c r="K2329" s="152"/>
      <c r="L2329" s="152"/>
      <c r="M2329" s="152"/>
      <c r="N2329" s="152"/>
      <c r="O2329" s="63"/>
      <c r="P2329" s="152"/>
      <c r="Q2329" s="152"/>
      <c r="S2329" s="205"/>
      <c r="T2329" s="205"/>
      <c r="U2329" s="205"/>
      <c r="V2329" s="39"/>
      <c r="W2329" s="39"/>
      <c r="X2329" s="39"/>
      <c r="Y2329" s="39"/>
      <c r="AD2329" s="191"/>
      <c r="AE2329" s="191"/>
      <c r="AF2329" s="260"/>
      <c r="AG2329" s="191"/>
      <c r="AH2329" s="191"/>
      <c r="AI2329" s="260"/>
      <c r="AR2329" s="68"/>
      <c r="AS2329" s="68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5"/>
      <c r="BL2329" s="95"/>
      <c r="BM2329" s="95"/>
      <c r="BN2329" s="95"/>
      <c r="BO2329" s="95"/>
      <c r="BP2329" s="95"/>
      <c r="BQ2329" s="95"/>
      <c r="BR2329" s="95"/>
      <c r="BS2329" s="95"/>
      <c r="BT2329" s="95"/>
      <c r="BU2329" s="95"/>
      <c r="BV2329" s="95"/>
      <c r="BW2329" s="95"/>
      <c r="BX2329" s="95"/>
      <c r="BY2329" s="95"/>
      <c r="BZ2329" s="95"/>
      <c r="CD2329" s="95"/>
      <c r="CE2329" s="95"/>
      <c r="CF2329" s="95"/>
    </row>
    <row r="2330" spans="1:84" s="43" customFormat="1" x14ac:dyDescent="0.25">
      <c r="A2330" s="152"/>
      <c r="B2330" s="152"/>
      <c r="C2330" s="152"/>
      <c r="D2330" s="152"/>
      <c r="E2330" s="152"/>
      <c r="F2330" s="62"/>
      <c r="G2330" s="62"/>
      <c r="I2330" s="152"/>
      <c r="K2330" s="152"/>
      <c r="L2330" s="152"/>
      <c r="M2330" s="152"/>
      <c r="N2330" s="152"/>
      <c r="O2330" s="63"/>
      <c r="P2330" s="152"/>
      <c r="Q2330" s="152"/>
      <c r="S2330" s="205"/>
      <c r="T2330" s="205"/>
      <c r="U2330" s="205"/>
      <c r="V2330" s="39"/>
      <c r="W2330" s="39"/>
      <c r="X2330" s="39"/>
      <c r="Y2330" s="39"/>
      <c r="AD2330" s="191"/>
      <c r="AE2330" s="191"/>
      <c r="AF2330" s="260"/>
      <c r="AG2330" s="191"/>
      <c r="AH2330" s="191"/>
      <c r="AI2330" s="260"/>
      <c r="AR2330" s="68"/>
      <c r="AS2330" s="68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5"/>
      <c r="BL2330" s="95"/>
      <c r="BM2330" s="95"/>
      <c r="BN2330" s="95"/>
      <c r="BO2330" s="95"/>
      <c r="BP2330" s="95"/>
      <c r="BQ2330" s="95"/>
      <c r="BR2330" s="95"/>
      <c r="BS2330" s="95"/>
      <c r="BT2330" s="95"/>
      <c r="BU2330" s="95"/>
      <c r="BV2330" s="95"/>
      <c r="BW2330" s="95"/>
      <c r="BX2330" s="95"/>
      <c r="BY2330" s="95"/>
      <c r="BZ2330" s="95"/>
      <c r="CD2330" s="95"/>
      <c r="CE2330" s="95"/>
      <c r="CF2330" s="95"/>
    </row>
    <row r="2331" spans="1:84" s="43" customFormat="1" x14ac:dyDescent="0.25">
      <c r="A2331" s="152"/>
      <c r="B2331" s="152"/>
      <c r="C2331" s="152"/>
      <c r="D2331" s="152"/>
      <c r="E2331" s="152"/>
      <c r="F2331" s="62"/>
      <c r="G2331" s="62"/>
      <c r="I2331" s="152"/>
      <c r="K2331" s="152"/>
      <c r="L2331" s="152"/>
      <c r="M2331" s="152"/>
      <c r="N2331" s="152"/>
      <c r="O2331" s="63"/>
      <c r="P2331" s="152"/>
      <c r="Q2331" s="152"/>
      <c r="S2331" s="205"/>
      <c r="T2331" s="205"/>
      <c r="U2331" s="205"/>
      <c r="V2331" s="39"/>
      <c r="W2331" s="39"/>
      <c r="X2331" s="39"/>
      <c r="Y2331" s="39"/>
      <c r="AD2331" s="191"/>
      <c r="AE2331" s="191"/>
      <c r="AF2331" s="260"/>
      <c r="AG2331" s="191"/>
      <c r="AH2331" s="191"/>
      <c r="AI2331" s="260"/>
      <c r="AR2331" s="68"/>
      <c r="AS2331" s="68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5"/>
      <c r="BL2331" s="95"/>
      <c r="BM2331" s="95"/>
      <c r="BN2331" s="95"/>
      <c r="BO2331" s="95"/>
      <c r="BP2331" s="95"/>
      <c r="BQ2331" s="95"/>
      <c r="BR2331" s="95"/>
      <c r="BS2331" s="95"/>
      <c r="BT2331" s="95"/>
      <c r="BU2331" s="95"/>
      <c r="BV2331" s="95"/>
      <c r="BW2331" s="95"/>
      <c r="BX2331" s="95"/>
      <c r="BY2331" s="95"/>
      <c r="BZ2331" s="95"/>
      <c r="CD2331" s="95"/>
      <c r="CE2331" s="95"/>
      <c r="CF2331" s="95"/>
    </row>
    <row r="2332" spans="1:84" s="43" customFormat="1" x14ac:dyDescent="0.25">
      <c r="A2332" s="152"/>
      <c r="B2332" s="152"/>
      <c r="C2332" s="152"/>
      <c r="D2332" s="152"/>
      <c r="E2332" s="152"/>
      <c r="F2332" s="62"/>
      <c r="G2332" s="62"/>
      <c r="I2332" s="152"/>
      <c r="K2332" s="152"/>
      <c r="L2332" s="152"/>
      <c r="M2332" s="152"/>
      <c r="N2332" s="152"/>
      <c r="O2332" s="63"/>
      <c r="P2332" s="152"/>
      <c r="Q2332" s="152"/>
      <c r="S2332" s="205"/>
      <c r="T2332" s="205"/>
      <c r="U2332" s="205"/>
      <c r="V2332" s="39"/>
      <c r="W2332" s="39"/>
      <c r="X2332" s="39"/>
      <c r="Y2332" s="39"/>
      <c r="AD2332" s="191"/>
      <c r="AE2332" s="191"/>
      <c r="AF2332" s="260"/>
      <c r="AG2332" s="191"/>
      <c r="AH2332" s="191"/>
      <c r="AI2332" s="260"/>
      <c r="AR2332" s="68"/>
      <c r="AS2332" s="68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5"/>
      <c r="BL2332" s="95"/>
      <c r="BM2332" s="95"/>
      <c r="BN2332" s="95"/>
      <c r="BO2332" s="95"/>
      <c r="BP2332" s="95"/>
      <c r="BQ2332" s="95"/>
      <c r="BR2332" s="95"/>
      <c r="BS2332" s="95"/>
      <c r="BT2332" s="95"/>
      <c r="BU2332" s="95"/>
      <c r="BV2332" s="95"/>
      <c r="BW2332" s="95"/>
      <c r="BX2332" s="95"/>
      <c r="BY2332" s="95"/>
      <c r="BZ2332" s="95"/>
      <c r="CD2332" s="95"/>
      <c r="CE2332" s="95"/>
      <c r="CF2332" s="95"/>
    </row>
    <row r="2333" spans="1:84" s="43" customFormat="1" x14ac:dyDescent="0.25">
      <c r="A2333" s="152"/>
      <c r="B2333" s="152"/>
      <c r="C2333" s="152"/>
      <c r="D2333" s="152"/>
      <c r="E2333" s="152"/>
      <c r="F2333" s="62"/>
      <c r="G2333" s="62"/>
      <c r="I2333" s="152"/>
      <c r="K2333" s="152"/>
      <c r="L2333" s="152"/>
      <c r="M2333" s="152"/>
      <c r="N2333" s="152"/>
      <c r="O2333" s="63"/>
      <c r="P2333" s="152"/>
      <c r="Q2333" s="152"/>
      <c r="S2333" s="205"/>
      <c r="T2333" s="205"/>
      <c r="U2333" s="205"/>
      <c r="V2333" s="39"/>
      <c r="W2333" s="39"/>
      <c r="X2333" s="39"/>
      <c r="Y2333" s="39"/>
      <c r="AD2333" s="191"/>
      <c r="AE2333" s="191"/>
      <c r="AF2333" s="260"/>
      <c r="AG2333" s="191"/>
      <c r="AH2333" s="191"/>
      <c r="AI2333" s="260"/>
      <c r="AR2333" s="68"/>
      <c r="AS2333" s="68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5"/>
      <c r="BL2333" s="95"/>
      <c r="BM2333" s="95"/>
      <c r="BN2333" s="95"/>
      <c r="BO2333" s="95"/>
      <c r="BP2333" s="95"/>
      <c r="BQ2333" s="95"/>
      <c r="BR2333" s="95"/>
      <c r="BS2333" s="95"/>
      <c r="BT2333" s="95"/>
      <c r="BU2333" s="95"/>
      <c r="BV2333" s="95"/>
      <c r="BW2333" s="95"/>
      <c r="BX2333" s="95"/>
      <c r="BY2333" s="95"/>
      <c r="BZ2333" s="95"/>
      <c r="CD2333" s="95"/>
      <c r="CE2333" s="95"/>
      <c r="CF2333" s="95"/>
    </row>
    <row r="2334" spans="1:84" s="43" customFormat="1" x14ac:dyDescent="0.25">
      <c r="A2334" s="152"/>
      <c r="B2334" s="152"/>
      <c r="C2334" s="152"/>
      <c r="D2334" s="152"/>
      <c r="E2334" s="152"/>
      <c r="F2334" s="62"/>
      <c r="G2334" s="62"/>
      <c r="I2334" s="152"/>
      <c r="K2334" s="152"/>
      <c r="L2334" s="152"/>
      <c r="M2334" s="152"/>
      <c r="N2334" s="152"/>
      <c r="O2334" s="63"/>
      <c r="P2334" s="152"/>
      <c r="Q2334" s="152"/>
      <c r="S2334" s="205"/>
      <c r="T2334" s="205"/>
      <c r="U2334" s="205"/>
      <c r="V2334" s="39"/>
      <c r="W2334" s="39"/>
      <c r="X2334" s="39"/>
      <c r="Y2334" s="39"/>
      <c r="AD2334" s="191"/>
      <c r="AE2334" s="191"/>
      <c r="AF2334" s="260"/>
      <c r="AG2334" s="191"/>
      <c r="AH2334" s="191"/>
      <c r="AI2334" s="260"/>
      <c r="AR2334" s="68"/>
      <c r="AS2334" s="68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5"/>
      <c r="BL2334" s="95"/>
      <c r="BM2334" s="95"/>
      <c r="BN2334" s="95"/>
      <c r="BO2334" s="95"/>
      <c r="BP2334" s="95"/>
      <c r="BQ2334" s="95"/>
      <c r="BR2334" s="95"/>
      <c r="BS2334" s="95"/>
      <c r="BT2334" s="95"/>
      <c r="BU2334" s="95"/>
      <c r="BV2334" s="95"/>
      <c r="BW2334" s="95"/>
      <c r="BX2334" s="95"/>
      <c r="BY2334" s="95"/>
      <c r="BZ2334" s="95"/>
      <c r="CD2334" s="95"/>
      <c r="CE2334" s="95"/>
      <c r="CF2334" s="95"/>
    </row>
    <row r="2335" spans="1:84" s="43" customFormat="1" x14ac:dyDescent="0.25">
      <c r="A2335" s="152"/>
      <c r="B2335" s="152"/>
      <c r="C2335" s="152"/>
      <c r="D2335" s="152"/>
      <c r="E2335" s="152"/>
      <c r="F2335" s="62"/>
      <c r="G2335" s="62"/>
      <c r="I2335" s="152"/>
      <c r="K2335" s="152"/>
      <c r="L2335" s="152"/>
      <c r="M2335" s="152"/>
      <c r="N2335" s="152"/>
      <c r="O2335" s="63"/>
      <c r="P2335" s="152"/>
      <c r="Q2335" s="152"/>
      <c r="S2335" s="205"/>
      <c r="T2335" s="205"/>
      <c r="U2335" s="205"/>
      <c r="V2335" s="39"/>
      <c r="W2335" s="39"/>
      <c r="X2335" s="39"/>
      <c r="Y2335" s="39"/>
      <c r="AD2335" s="191"/>
      <c r="AE2335" s="191"/>
      <c r="AF2335" s="260"/>
      <c r="AG2335" s="191"/>
      <c r="AH2335" s="191"/>
      <c r="AI2335" s="260"/>
      <c r="AR2335" s="68"/>
      <c r="AS2335" s="68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5"/>
      <c r="BL2335" s="95"/>
      <c r="BM2335" s="95"/>
      <c r="BN2335" s="95"/>
      <c r="BO2335" s="95"/>
      <c r="BP2335" s="95"/>
      <c r="BQ2335" s="95"/>
      <c r="BR2335" s="95"/>
      <c r="BS2335" s="95"/>
      <c r="BT2335" s="95"/>
      <c r="BU2335" s="95"/>
      <c r="BV2335" s="95"/>
      <c r="BW2335" s="95"/>
      <c r="BX2335" s="95"/>
      <c r="BY2335" s="95"/>
      <c r="BZ2335" s="95"/>
      <c r="CD2335" s="95"/>
      <c r="CE2335" s="95"/>
      <c r="CF2335" s="95"/>
    </row>
    <row r="2336" spans="1:84" s="43" customFormat="1" x14ac:dyDescent="0.25">
      <c r="A2336" s="152"/>
      <c r="B2336" s="152"/>
      <c r="C2336" s="152"/>
      <c r="D2336" s="152"/>
      <c r="E2336" s="152"/>
      <c r="F2336" s="62"/>
      <c r="G2336" s="62"/>
      <c r="I2336" s="152"/>
      <c r="K2336" s="152"/>
      <c r="L2336" s="152"/>
      <c r="M2336" s="152"/>
      <c r="N2336" s="152"/>
      <c r="O2336" s="63"/>
      <c r="P2336" s="152"/>
      <c r="Q2336" s="152"/>
      <c r="S2336" s="205"/>
      <c r="T2336" s="205"/>
      <c r="U2336" s="205"/>
      <c r="V2336" s="39"/>
      <c r="W2336" s="39"/>
      <c r="X2336" s="39"/>
      <c r="Y2336" s="39"/>
      <c r="AD2336" s="191"/>
      <c r="AE2336" s="191"/>
      <c r="AF2336" s="260"/>
      <c r="AG2336" s="191"/>
      <c r="AH2336" s="191"/>
      <c r="AI2336" s="260"/>
      <c r="AR2336" s="68"/>
      <c r="AS2336" s="68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5"/>
      <c r="BL2336" s="95"/>
      <c r="BM2336" s="95"/>
      <c r="BN2336" s="95"/>
      <c r="BO2336" s="95"/>
      <c r="BP2336" s="95"/>
      <c r="BQ2336" s="95"/>
      <c r="BR2336" s="95"/>
      <c r="BS2336" s="95"/>
      <c r="BT2336" s="95"/>
      <c r="BU2336" s="95"/>
      <c r="BV2336" s="95"/>
      <c r="BW2336" s="95"/>
      <c r="BX2336" s="95"/>
      <c r="BY2336" s="95"/>
      <c r="BZ2336" s="95"/>
      <c r="CD2336" s="95"/>
      <c r="CE2336" s="95"/>
      <c r="CF2336" s="95"/>
    </row>
    <row r="2337" spans="1:84" s="43" customFormat="1" x14ac:dyDescent="0.25">
      <c r="A2337" s="152"/>
      <c r="B2337" s="152"/>
      <c r="C2337" s="152"/>
      <c r="D2337" s="152"/>
      <c r="E2337" s="152"/>
      <c r="F2337" s="62"/>
      <c r="G2337" s="62"/>
      <c r="I2337" s="152"/>
      <c r="K2337" s="152"/>
      <c r="L2337" s="152"/>
      <c r="M2337" s="152"/>
      <c r="N2337" s="152"/>
      <c r="O2337" s="63"/>
      <c r="P2337" s="152"/>
      <c r="Q2337" s="152"/>
      <c r="S2337" s="205"/>
      <c r="T2337" s="205"/>
      <c r="U2337" s="205"/>
      <c r="V2337" s="39"/>
      <c r="W2337" s="39"/>
      <c r="X2337" s="39"/>
      <c r="Y2337" s="39"/>
      <c r="AD2337" s="191"/>
      <c r="AE2337" s="191"/>
      <c r="AF2337" s="260"/>
      <c r="AG2337" s="191"/>
      <c r="AH2337" s="191"/>
      <c r="AI2337" s="260"/>
      <c r="AR2337" s="68"/>
      <c r="AS2337" s="68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5"/>
      <c r="BL2337" s="95"/>
      <c r="BM2337" s="95"/>
      <c r="BN2337" s="95"/>
      <c r="BO2337" s="95"/>
      <c r="BP2337" s="95"/>
      <c r="BQ2337" s="95"/>
      <c r="BR2337" s="95"/>
      <c r="BS2337" s="95"/>
      <c r="BT2337" s="95"/>
      <c r="BU2337" s="95"/>
      <c r="BV2337" s="95"/>
      <c r="BW2337" s="95"/>
      <c r="BX2337" s="95"/>
      <c r="BY2337" s="95"/>
      <c r="BZ2337" s="95"/>
      <c r="CD2337" s="95"/>
      <c r="CE2337" s="95"/>
      <c r="CF2337" s="95"/>
    </row>
    <row r="2338" spans="1:84" s="43" customFormat="1" x14ac:dyDescent="0.25">
      <c r="A2338" s="152"/>
      <c r="B2338" s="152"/>
      <c r="C2338" s="152"/>
      <c r="D2338" s="152"/>
      <c r="E2338" s="152"/>
      <c r="F2338" s="62"/>
      <c r="G2338" s="62"/>
      <c r="I2338" s="152"/>
      <c r="K2338" s="152"/>
      <c r="L2338" s="152"/>
      <c r="M2338" s="152"/>
      <c r="N2338" s="152"/>
      <c r="O2338" s="63"/>
      <c r="P2338" s="152"/>
      <c r="Q2338" s="152"/>
      <c r="S2338" s="205"/>
      <c r="T2338" s="205"/>
      <c r="U2338" s="205"/>
      <c r="V2338" s="39"/>
      <c r="W2338" s="39"/>
      <c r="X2338" s="39"/>
      <c r="Y2338" s="39"/>
      <c r="AD2338" s="191"/>
      <c r="AE2338" s="191"/>
      <c r="AF2338" s="260"/>
      <c r="AG2338" s="191"/>
      <c r="AH2338" s="191"/>
      <c r="AI2338" s="260"/>
      <c r="AR2338" s="68"/>
      <c r="AS2338" s="68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5"/>
      <c r="BL2338" s="95"/>
      <c r="BM2338" s="95"/>
      <c r="BN2338" s="95"/>
      <c r="BO2338" s="95"/>
      <c r="BP2338" s="95"/>
      <c r="BQ2338" s="95"/>
      <c r="BR2338" s="95"/>
      <c r="BS2338" s="95"/>
      <c r="BT2338" s="95"/>
      <c r="BU2338" s="95"/>
      <c r="BV2338" s="95"/>
      <c r="BW2338" s="95"/>
      <c r="BX2338" s="95"/>
      <c r="BY2338" s="95"/>
      <c r="BZ2338" s="95"/>
      <c r="CD2338" s="95"/>
      <c r="CE2338" s="95"/>
      <c r="CF2338" s="95"/>
    </row>
    <row r="2339" spans="1:84" s="43" customFormat="1" x14ac:dyDescent="0.25">
      <c r="A2339" s="152"/>
      <c r="B2339" s="152"/>
      <c r="C2339" s="152"/>
      <c r="D2339" s="152"/>
      <c r="E2339" s="152"/>
      <c r="F2339" s="62"/>
      <c r="G2339" s="62"/>
      <c r="I2339" s="152"/>
      <c r="K2339" s="152"/>
      <c r="L2339" s="152"/>
      <c r="M2339" s="152"/>
      <c r="N2339" s="152"/>
      <c r="O2339" s="63"/>
      <c r="P2339" s="152"/>
      <c r="Q2339" s="152"/>
      <c r="S2339" s="205"/>
      <c r="T2339" s="205"/>
      <c r="U2339" s="205"/>
      <c r="V2339" s="39"/>
      <c r="W2339" s="39"/>
      <c r="X2339" s="39"/>
      <c r="Y2339" s="39"/>
      <c r="AD2339" s="191"/>
      <c r="AE2339" s="191"/>
      <c r="AF2339" s="260"/>
      <c r="AG2339" s="191"/>
      <c r="AH2339" s="191"/>
      <c r="AI2339" s="260"/>
      <c r="AR2339" s="68"/>
      <c r="AS2339" s="68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5"/>
      <c r="BL2339" s="95"/>
      <c r="BM2339" s="95"/>
      <c r="BN2339" s="95"/>
      <c r="BO2339" s="95"/>
      <c r="BP2339" s="95"/>
      <c r="BQ2339" s="95"/>
      <c r="BR2339" s="95"/>
      <c r="BS2339" s="95"/>
      <c r="BT2339" s="95"/>
      <c r="BU2339" s="95"/>
      <c r="BV2339" s="95"/>
      <c r="BW2339" s="95"/>
      <c r="BX2339" s="95"/>
      <c r="BY2339" s="95"/>
      <c r="BZ2339" s="95"/>
      <c r="CD2339" s="95"/>
      <c r="CE2339" s="95"/>
      <c r="CF2339" s="95"/>
    </row>
    <row r="2340" spans="1:84" s="43" customFormat="1" x14ac:dyDescent="0.25">
      <c r="A2340" s="152"/>
      <c r="B2340" s="152"/>
      <c r="C2340" s="152"/>
      <c r="D2340" s="152"/>
      <c r="E2340" s="152"/>
      <c r="F2340" s="62"/>
      <c r="G2340" s="62"/>
      <c r="I2340" s="152"/>
      <c r="K2340" s="152"/>
      <c r="L2340" s="152"/>
      <c r="M2340" s="152"/>
      <c r="N2340" s="152"/>
      <c r="O2340" s="63"/>
      <c r="P2340" s="152"/>
      <c r="Q2340" s="152"/>
      <c r="S2340" s="205"/>
      <c r="T2340" s="205"/>
      <c r="U2340" s="205"/>
      <c r="V2340" s="39"/>
      <c r="W2340" s="39"/>
      <c r="X2340" s="39"/>
      <c r="Y2340" s="39"/>
      <c r="AD2340" s="191"/>
      <c r="AE2340" s="191"/>
      <c r="AF2340" s="260"/>
      <c r="AG2340" s="191"/>
      <c r="AH2340" s="191"/>
      <c r="AI2340" s="260"/>
      <c r="AR2340" s="68"/>
      <c r="AS2340" s="68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5"/>
      <c r="BL2340" s="95"/>
      <c r="BM2340" s="95"/>
      <c r="BN2340" s="95"/>
      <c r="BO2340" s="95"/>
      <c r="BP2340" s="95"/>
      <c r="BQ2340" s="95"/>
      <c r="BR2340" s="95"/>
      <c r="BS2340" s="95"/>
      <c r="BT2340" s="95"/>
      <c r="BU2340" s="95"/>
      <c r="BV2340" s="95"/>
      <c r="BW2340" s="95"/>
      <c r="BX2340" s="95"/>
      <c r="BY2340" s="95"/>
      <c r="BZ2340" s="95"/>
      <c r="CD2340" s="95"/>
      <c r="CE2340" s="95"/>
      <c r="CF2340" s="95"/>
    </row>
    <row r="2341" spans="1:84" s="43" customFormat="1" x14ac:dyDescent="0.25">
      <c r="A2341" s="152"/>
      <c r="B2341" s="152"/>
      <c r="C2341" s="152"/>
      <c r="D2341" s="152"/>
      <c r="E2341" s="152"/>
      <c r="F2341" s="62"/>
      <c r="G2341" s="62"/>
      <c r="I2341" s="152"/>
      <c r="K2341" s="152"/>
      <c r="L2341" s="152"/>
      <c r="M2341" s="152"/>
      <c r="N2341" s="152"/>
      <c r="O2341" s="63"/>
      <c r="P2341" s="152"/>
      <c r="Q2341" s="152"/>
      <c r="S2341" s="205"/>
      <c r="T2341" s="205"/>
      <c r="U2341" s="205"/>
      <c r="V2341" s="39"/>
      <c r="W2341" s="39"/>
      <c r="X2341" s="39"/>
      <c r="Y2341" s="39"/>
      <c r="AD2341" s="191"/>
      <c r="AE2341" s="191"/>
      <c r="AF2341" s="260"/>
      <c r="AG2341" s="191"/>
      <c r="AH2341" s="191"/>
      <c r="AI2341" s="260"/>
      <c r="AR2341" s="68"/>
      <c r="AS2341" s="68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5"/>
      <c r="BL2341" s="95"/>
      <c r="BM2341" s="95"/>
      <c r="BN2341" s="95"/>
      <c r="BO2341" s="95"/>
      <c r="BP2341" s="95"/>
      <c r="BQ2341" s="95"/>
      <c r="BR2341" s="95"/>
      <c r="BS2341" s="95"/>
      <c r="BT2341" s="95"/>
      <c r="BU2341" s="95"/>
      <c r="BV2341" s="95"/>
      <c r="BW2341" s="95"/>
      <c r="BX2341" s="95"/>
      <c r="BY2341" s="95"/>
      <c r="BZ2341" s="95"/>
      <c r="CD2341" s="95"/>
      <c r="CE2341" s="95"/>
      <c r="CF2341" s="95"/>
    </row>
    <row r="2342" spans="1:84" s="43" customFormat="1" x14ac:dyDescent="0.25">
      <c r="A2342" s="152"/>
      <c r="B2342" s="152"/>
      <c r="C2342" s="152"/>
      <c r="D2342" s="152"/>
      <c r="E2342" s="152"/>
      <c r="F2342" s="62"/>
      <c r="G2342" s="62"/>
      <c r="I2342" s="152"/>
      <c r="K2342" s="152"/>
      <c r="L2342" s="152"/>
      <c r="M2342" s="152"/>
      <c r="N2342" s="152"/>
      <c r="O2342" s="63"/>
      <c r="P2342" s="152"/>
      <c r="Q2342" s="152"/>
      <c r="S2342" s="205"/>
      <c r="T2342" s="205"/>
      <c r="U2342" s="205"/>
      <c r="V2342" s="39"/>
      <c r="W2342" s="39"/>
      <c r="X2342" s="39"/>
      <c r="Y2342" s="39"/>
      <c r="AD2342" s="191"/>
      <c r="AE2342" s="191"/>
      <c r="AF2342" s="260"/>
      <c r="AG2342" s="191"/>
      <c r="AH2342" s="191"/>
      <c r="AI2342" s="260"/>
      <c r="AR2342" s="68"/>
      <c r="AS2342" s="68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5"/>
      <c r="BL2342" s="95"/>
      <c r="BM2342" s="95"/>
      <c r="BN2342" s="95"/>
      <c r="BO2342" s="95"/>
      <c r="BP2342" s="95"/>
      <c r="BQ2342" s="95"/>
      <c r="BR2342" s="95"/>
      <c r="BS2342" s="95"/>
      <c r="BT2342" s="95"/>
      <c r="BU2342" s="95"/>
      <c r="BV2342" s="95"/>
      <c r="BW2342" s="95"/>
      <c r="BX2342" s="95"/>
      <c r="BY2342" s="95"/>
      <c r="BZ2342" s="95"/>
      <c r="CD2342" s="95"/>
      <c r="CE2342" s="95"/>
      <c r="CF2342" s="95"/>
    </row>
    <row r="2343" spans="1:84" s="43" customFormat="1" x14ac:dyDescent="0.25">
      <c r="A2343" s="152"/>
      <c r="B2343" s="152"/>
      <c r="C2343" s="152"/>
      <c r="D2343" s="152"/>
      <c r="E2343" s="152"/>
      <c r="F2343" s="62"/>
      <c r="G2343" s="62"/>
      <c r="I2343" s="152"/>
      <c r="K2343" s="152"/>
      <c r="L2343" s="152"/>
      <c r="M2343" s="152"/>
      <c r="N2343" s="152"/>
      <c r="O2343" s="63"/>
      <c r="P2343" s="152"/>
      <c r="Q2343" s="152"/>
      <c r="S2343" s="205"/>
      <c r="T2343" s="205"/>
      <c r="U2343" s="205"/>
      <c r="V2343" s="39"/>
      <c r="W2343" s="39"/>
      <c r="X2343" s="39"/>
      <c r="Y2343" s="39"/>
      <c r="AD2343" s="191"/>
      <c r="AE2343" s="191"/>
      <c r="AF2343" s="260"/>
      <c r="AG2343" s="191"/>
      <c r="AH2343" s="191"/>
      <c r="AI2343" s="260"/>
      <c r="AR2343" s="68"/>
      <c r="AS2343" s="68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5"/>
      <c r="BL2343" s="95"/>
      <c r="BM2343" s="95"/>
      <c r="BN2343" s="95"/>
      <c r="BO2343" s="95"/>
      <c r="BP2343" s="95"/>
      <c r="BQ2343" s="95"/>
      <c r="BR2343" s="95"/>
      <c r="BS2343" s="95"/>
      <c r="BT2343" s="95"/>
      <c r="BU2343" s="95"/>
      <c r="BV2343" s="95"/>
      <c r="BW2343" s="95"/>
      <c r="BX2343" s="95"/>
      <c r="BY2343" s="95"/>
      <c r="BZ2343" s="95"/>
      <c r="CD2343" s="95"/>
      <c r="CE2343" s="95"/>
      <c r="CF2343" s="95"/>
    </row>
    <row r="2344" spans="1:84" s="43" customFormat="1" x14ac:dyDescent="0.25">
      <c r="A2344" s="152"/>
      <c r="B2344" s="152"/>
      <c r="C2344" s="152"/>
      <c r="D2344" s="152"/>
      <c r="E2344" s="152"/>
      <c r="F2344" s="62"/>
      <c r="G2344" s="62"/>
      <c r="I2344" s="152"/>
      <c r="K2344" s="152"/>
      <c r="L2344" s="152"/>
      <c r="M2344" s="152"/>
      <c r="N2344" s="152"/>
      <c r="O2344" s="63"/>
      <c r="P2344" s="152"/>
      <c r="Q2344" s="152"/>
      <c r="S2344" s="205"/>
      <c r="T2344" s="205"/>
      <c r="U2344" s="205"/>
      <c r="V2344" s="39"/>
      <c r="W2344" s="39"/>
      <c r="X2344" s="39"/>
      <c r="Y2344" s="39"/>
      <c r="AD2344" s="191"/>
      <c r="AE2344" s="191"/>
      <c r="AF2344" s="260"/>
      <c r="AG2344" s="191"/>
      <c r="AH2344" s="191"/>
      <c r="AI2344" s="260"/>
      <c r="AR2344" s="68"/>
      <c r="AS2344" s="68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5"/>
      <c r="BL2344" s="95"/>
      <c r="BM2344" s="95"/>
      <c r="BN2344" s="95"/>
      <c r="BO2344" s="95"/>
      <c r="BP2344" s="95"/>
      <c r="BQ2344" s="95"/>
      <c r="BR2344" s="95"/>
      <c r="BS2344" s="95"/>
      <c r="BT2344" s="95"/>
      <c r="BU2344" s="95"/>
      <c r="BV2344" s="95"/>
      <c r="BW2344" s="95"/>
      <c r="BX2344" s="95"/>
      <c r="BY2344" s="95"/>
      <c r="BZ2344" s="95"/>
      <c r="CD2344" s="95"/>
      <c r="CE2344" s="95"/>
      <c r="CF2344" s="95"/>
    </row>
    <row r="2345" spans="1:84" s="43" customFormat="1" x14ac:dyDescent="0.25">
      <c r="A2345" s="152"/>
      <c r="B2345" s="152"/>
      <c r="C2345" s="152"/>
      <c r="D2345" s="152"/>
      <c r="E2345" s="152"/>
      <c r="F2345" s="62"/>
      <c r="G2345" s="62"/>
      <c r="I2345" s="152"/>
      <c r="K2345" s="152"/>
      <c r="L2345" s="152"/>
      <c r="M2345" s="152"/>
      <c r="N2345" s="152"/>
      <c r="O2345" s="63"/>
      <c r="P2345" s="152"/>
      <c r="Q2345" s="152"/>
      <c r="S2345" s="205"/>
      <c r="T2345" s="205"/>
      <c r="U2345" s="205"/>
      <c r="V2345" s="39"/>
      <c r="W2345" s="39"/>
      <c r="X2345" s="39"/>
      <c r="Y2345" s="39"/>
      <c r="AD2345" s="191"/>
      <c r="AE2345" s="191"/>
      <c r="AF2345" s="260"/>
      <c r="AG2345" s="191"/>
      <c r="AH2345" s="191"/>
      <c r="AI2345" s="260"/>
      <c r="AR2345" s="68"/>
      <c r="AS2345" s="68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5"/>
      <c r="BL2345" s="95"/>
      <c r="BM2345" s="95"/>
      <c r="BN2345" s="95"/>
      <c r="BO2345" s="95"/>
      <c r="BP2345" s="95"/>
      <c r="BQ2345" s="95"/>
      <c r="BR2345" s="95"/>
      <c r="BS2345" s="95"/>
      <c r="BT2345" s="95"/>
      <c r="BU2345" s="95"/>
      <c r="BV2345" s="95"/>
      <c r="BW2345" s="95"/>
      <c r="BX2345" s="95"/>
      <c r="BY2345" s="95"/>
      <c r="BZ2345" s="95"/>
      <c r="CD2345" s="95"/>
      <c r="CE2345" s="95"/>
      <c r="CF2345" s="95"/>
    </row>
    <row r="2346" spans="1:84" s="43" customFormat="1" x14ac:dyDescent="0.25">
      <c r="A2346" s="152"/>
      <c r="B2346" s="152"/>
      <c r="C2346" s="152"/>
      <c r="D2346" s="152"/>
      <c r="E2346" s="152"/>
      <c r="F2346" s="62"/>
      <c r="G2346" s="62"/>
      <c r="I2346" s="152"/>
      <c r="K2346" s="152"/>
      <c r="L2346" s="152"/>
      <c r="M2346" s="152"/>
      <c r="N2346" s="152"/>
      <c r="O2346" s="63"/>
      <c r="P2346" s="152"/>
      <c r="Q2346" s="152"/>
      <c r="S2346" s="205"/>
      <c r="T2346" s="205"/>
      <c r="U2346" s="205"/>
      <c r="V2346" s="39"/>
      <c r="W2346" s="39"/>
      <c r="X2346" s="39"/>
      <c r="Y2346" s="39"/>
      <c r="AD2346" s="191"/>
      <c r="AE2346" s="191"/>
      <c r="AF2346" s="260"/>
      <c r="AG2346" s="191"/>
      <c r="AH2346" s="191"/>
      <c r="AI2346" s="260"/>
      <c r="AR2346" s="68"/>
      <c r="AS2346" s="68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5"/>
      <c r="BL2346" s="95"/>
      <c r="BM2346" s="95"/>
      <c r="BN2346" s="95"/>
      <c r="BO2346" s="95"/>
      <c r="BP2346" s="95"/>
      <c r="BQ2346" s="95"/>
      <c r="BR2346" s="95"/>
      <c r="BS2346" s="95"/>
      <c r="BT2346" s="95"/>
      <c r="BU2346" s="95"/>
      <c r="BV2346" s="95"/>
      <c r="BW2346" s="95"/>
      <c r="BX2346" s="95"/>
      <c r="BY2346" s="95"/>
      <c r="BZ2346" s="95"/>
      <c r="CD2346" s="95"/>
      <c r="CE2346" s="95"/>
      <c r="CF2346" s="95"/>
    </row>
    <row r="2347" spans="1:84" s="43" customFormat="1" x14ac:dyDescent="0.25">
      <c r="A2347" s="152"/>
      <c r="B2347" s="152"/>
      <c r="C2347" s="152"/>
      <c r="D2347" s="152"/>
      <c r="E2347" s="152"/>
      <c r="F2347" s="62"/>
      <c r="G2347" s="62"/>
      <c r="I2347" s="152"/>
      <c r="K2347" s="152"/>
      <c r="L2347" s="152"/>
      <c r="M2347" s="152"/>
      <c r="N2347" s="152"/>
      <c r="O2347" s="63"/>
      <c r="P2347" s="152"/>
      <c r="Q2347" s="152"/>
      <c r="S2347" s="205"/>
      <c r="T2347" s="205"/>
      <c r="U2347" s="205"/>
      <c r="V2347" s="39"/>
      <c r="W2347" s="39"/>
      <c r="X2347" s="39"/>
      <c r="Y2347" s="39"/>
      <c r="AD2347" s="191"/>
      <c r="AE2347" s="191"/>
      <c r="AF2347" s="260"/>
      <c r="AG2347" s="191"/>
      <c r="AH2347" s="191"/>
      <c r="AI2347" s="260"/>
      <c r="AR2347" s="68"/>
      <c r="AS2347" s="68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5"/>
      <c r="BL2347" s="95"/>
      <c r="BM2347" s="95"/>
      <c r="BN2347" s="95"/>
      <c r="BO2347" s="95"/>
      <c r="BP2347" s="95"/>
      <c r="BQ2347" s="95"/>
      <c r="BR2347" s="95"/>
      <c r="BS2347" s="95"/>
      <c r="BT2347" s="95"/>
      <c r="BU2347" s="95"/>
      <c r="BV2347" s="95"/>
      <c r="BW2347" s="95"/>
      <c r="BX2347" s="95"/>
      <c r="BY2347" s="95"/>
      <c r="BZ2347" s="95"/>
      <c r="CD2347" s="95"/>
      <c r="CE2347" s="95"/>
      <c r="CF2347" s="95"/>
    </row>
    <row r="2348" spans="1:84" s="43" customFormat="1" x14ac:dyDescent="0.25">
      <c r="A2348" s="152"/>
      <c r="B2348" s="152"/>
      <c r="C2348" s="152"/>
      <c r="D2348" s="152"/>
      <c r="E2348" s="152"/>
      <c r="F2348" s="62"/>
      <c r="G2348" s="62"/>
      <c r="I2348" s="152"/>
      <c r="K2348" s="152"/>
      <c r="L2348" s="152"/>
      <c r="M2348" s="152"/>
      <c r="N2348" s="152"/>
      <c r="O2348" s="63"/>
      <c r="P2348" s="152"/>
      <c r="Q2348" s="152"/>
      <c r="S2348" s="205"/>
      <c r="T2348" s="205"/>
      <c r="U2348" s="205"/>
      <c r="V2348" s="39"/>
      <c r="W2348" s="39"/>
      <c r="X2348" s="39"/>
      <c r="Y2348" s="39"/>
      <c r="AD2348" s="191"/>
      <c r="AE2348" s="191"/>
      <c r="AF2348" s="260"/>
      <c r="AG2348" s="191"/>
      <c r="AH2348" s="191"/>
      <c r="AI2348" s="260"/>
      <c r="AR2348" s="68"/>
      <c r="AS2348" s="68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5"/>
      <c r="BL2348" s="95"/>
      <c r="BM2348" s="95"/>
      <c r="BN2348" s="95"/>
      <c r="BO2348" s="95"/>
      <c r="BP2348" s="95"/>
      <c r="BQ2348" s="95"/>
      <c r="BR2348" s="95"/>
      <c r="BS2348" s="95"/>
      <c r="BT2348" s="95"/>
      <c r="BU2348" s="95"/>
      <c r="BV2348" s="95"/>
      <c r="BW2348" s="95"/>
      <c r="BX2348" s="95"/>
      <c r="BY2348" s="95"/>
      <c r="BZ2348" s="95"/>
      <c r="CD2348" s="95"/>
      <c r="CE2348" s="95"/>
      <c r="CF2348" s="95"/>
    </row>
    <row r="2349" spans="1:84" s="43" customFormat="1" x14ac:dyDescent="0.25">
      <c r="A2349" s="152"/>
      <c r="B2349" s="152"/>
      <c r="C2349" s="152"/>
      <c r="D2349" s="152"/>
      <c r="E2349" s="152"/>
      <c r="F2349" s="62"/>
      <c r="G2349" s="62"/>
      <c r="I2349" s="152"/>
      <c r="K2349" s="152"/>
      <c r="L2349" s="152"/>
      <c r="M2349" s="152"/>
      <c r="N2349" s="152"/>
      <c r="O2349" s="63"/>
      <c r="P2349" s="152"/>
      <c r="Q2349" s="152"/>
      <c r="S2349" s="205"/>
      <c r="T2349" s="205"/>
      <c r="U2349" s="205"/>
      <c r="V2349" s="39"/>
      <c r="W2349" s="39"/>
      <c r="X2349" s="39"/>
      <c r="Y2349" s="39"/>
      <c r="AD2349" s="191"/>
      <c r="AE2349" s="191"/>
      <c r="AF2349" s="260"/>
      <c r="AG2349" s="191"/>
      <c r="AH2349" s="191"/>
      <c r="AI2349" s="260"/>
      <c r="AR2349" s="68"/>
      <c r="AS2349" s="68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5"/>
      <c r="BL2349" s="95"/>
      <c r="BM2349" s="95"/>
      <c r="BN2349" s="95"/>
      <c r="BO2349" s="95"/>
      <c r="BP2349" s="95"/>
      <c r="BQ2349" s="95"/>
      <c r="BR2349" s="95"/>
      <c r="BS2349" s="95"/>
      <c r="BT2349" s="95"/>
      <c r="BU2349" s="95"/>
      <c r="BV2349" s="95"/>
      <c r="BW2349" s="95"/>
      <c r="BX2349" s="95"/>
      <c r="BY2349" s="95"/>
      <c r="BZ2349" s="95"/>
      <c r="CD2349" s="95"/>
      <c r="CE2349" s="95"/>
      <c r="CF2349" s="95"/>
    </row>
    <row r="2350" spans="1:84" s="43" customFormat="1" x14ac:dyDescent="0.25">
      <c r="A2350" s="152"/>
      <c r="B2350" s="152"/>
      <c r="C2350" s="152"/>
      <c r="D2350" s="152"/>
      <c r="E2350" s="152"/>
      <c r="F2350" s="62"/>
      <c r="G2350" s="62"/>
      <c r="I2350" s="152"/>
      <c r="K2350" s="152"/>
      <c r="L2350" s="152"/>
      <c r="M2350" s="152"/>
      <c r="N2350" s="152"/>
      <c r="O2350" s="63"/>
      <c r="P2350" s="152"/>
      <c r="Q2350" s="152"/>
      <c r="S2350" s="205"/>
      <c r="T2350" s="205"/>
      <c r="U2350" s="205"/>
      <c r="V2350" s="39"/>
      <c r="W2350" s="39"/>
      <c r="X2350" s="39"/>
      <c r="Y2350" s="39"/>
      <c r="AD2350" s="191"/>
      <c r="AE2350" s="191"/>
      <c r="AF2350" s="260"/>
      <c r="AG2350" s="191"/>
      <c r="AH2350" s="191"/>
      <c r="AI2350" s="260"/>
      <c r="AR2350" s="68"/>
      <c r="AS2350" s="68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5"/>
      <c r="BL2350" s="95"/>
      <c r="BM2350" s="95"/>
      <c r="BN2350" s="95"/>
      <c r="BO2350" s="95"/>
      <c r="BP2350" s="95"/>
      <c r="BQ2350" s="95"/>
      <c r="BR2350" s="95"/>
      <c r="BS2350" s="95"/>
      <c r="BT2350" s="95"/>
      <c r="BU2350" s="95"/>
      <c r="BV2350" s="95"/>
      <c r="BW2350" s="95"/>
      <c r="BX2350" s="95"/>
      <c r="BY2350" s="95"/>
      <c r="BZ2350" s="95"/>
      <c r="CD2350" s="95"/>
      <c r="CE2350" s="95"/>
      <c r="CF2350" s="95"/>
    </row>
    <row r="2351" spans="1:84" s="43" customFormat="1" x14ac:dyDescent="0.25">
      <c r="A2351" s="152"/>
      <c r="B2351" s="152"/>
      <c r="C2351" s="152"/>
      <c r="D2351" s="152"/>
      <c r="E2351" s="152"/>
      <c r="F2351" s="62"/>
      <c r="G2351" s="62"/>
      <c r="I2351" s="152"/>
      <c r="K2351" s="152"/>
      <c r="L2351" s="152"/>
      <c r="M2351" s="152"/>
      <c r="N2351" s="152"/>
      <c r="O2351" s="63"/>
      <c r="P2351" s="152"/>
      <c r="Q2351" s="152"/>
      <c r="S2351" s="205"/>
      <c r="T2351" s="205"/>
      <c r="U2351" s="205"/>
      <c r="V2351" s="39"/>
      <c r="W2351" s="39"/>
      <c r="X2351" s="39"/>
      <c r="Y2351" s="39"/>
      <c r="AD2351" s="191"/>
      <c r="AE2351" s="191"/>
      <c r="AF2351" s="260"/>
      <c r="AG2351" s="191"/>
      <c r="AH2351" s="191"/>
      <c r="AI2351" s="260"/>
      <c r="AR2351" s="68"/>
      <c r="AS2351" s="68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5"/>
      <c r="BL2351" s="95"/>
      <c r="BM2351" s="95"/>
      <c r="BN2351" s="95"/>
      <c r="BO2351" s="95"/>
      <c r="BP2351" s="95"/>
      <c r="BQ2351" s="95"/>
      <c r="BR2351" s="95"/>
      <c r="BS2351" s="95"/>
      <c r="BT2351" s="95"/>
      <c r="BU2351" s="95"/>
      <c r="BV2351" s="95"/>
      <c r="BW2351" s="95"/>
      <c r="BX2351" s="95"/>
      <c r="BY2351" s="95"/>
      <c r="BZ2351" s="95"/>
      <c r="CD2351" s="95"/>
      <c r="CE2351" s="95"/>
      <c r="CF2351" s="95"/>
    </row>
    <row r="2352" spans="1:84" s="43" customFormat="1" x14ac:dyDescent="0.25">
      <c r="A2352" s="152"/>
      <c r="B2352" s="152"/>
      <c r="C2352" s="152"/>
      <c r="D2352" s="152"/>
      <c r="E2352" s="152"/>
      <c r="F2352" s="62"/>
      <c r="G2352" s="62"/>
      <c r="I2352" s="152"/>
      <c r="K2352" s="152"/>
      <c r="L2352" s="152"/>
      <c r="M2352" s="152"/>
      <c r="N2352" s="152"/>
      <c r="O2352" s="63"/>
      <c r="P2352" s="152"/>
      <c r="Q2352" s="152"/>
      <c r="S2352" s="205"/>
      <c r="T2352" s="205"/>
      <c r="U2352" s="205"/>
      <c r="V2352" s="39"/>
      <c r="W2352" s="39"/>
      <c r="X2352" s="39"/>
      <c r="Y2352" s="39"/>
      <c r="AD2352" s="191"/>
      <c r="AE2352" s="191"/>
      <c r="AF2352" s="260"/>
      <c r="AG2352" s="191"/>
      <c r="AH2352" s="191"/>
      <c r="AI2352" s="260"/>
      <c r="AR2352" s="68"/>
      <c r="AS2352" s="68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5"/>
      <c r="BL2352" s="95"/>
      <c r="BM2352" s="95"/>
      <c r="BN2352" s="95"/>
      <c r="BO2352" s="95"/>
      <c r="BP2352" s="95"/>
      <c r="BQ2352" s="95"/>
      <c r="BR2352" s="95"/>
      <c r="BS2352" s="95"/>
      <c r="BT2352" s="95"/>
      <c r="BU2352" s="95"/>
      <c r="BV2352" s="95"/>
      <c r="BW2352" s="95"/>
      <c r="BX2352" s="95"/>
      <c r="BY2352" s="95"/>
      <c r="BZ2352" s="95"/>
      <c r="CD2352" s="95"/>
      <c r="CE2352" s="95"/>
      <c r="CF2352" s="95"/>
    </row>
    <row r="2353" spans="1:84" s="43" customFormat="1" x14ac:dyDescent="0.25">
      <c r="A2353" s="152"/>
      <c r="B2353" s="152"/>
      <c r="C2353" s="152"/>
      <c r="D2353" s="152"/>
      <c r="E2353" s="152"/>
      <c r="F2353" s="62"/>
      <c r="G2353" s="62"/>
      <c r="I2353" s="152"/>
      <c r="K2353" s="152"/>
      <c r="L2353" s="152"/>
      <c r="M2353" s="152"/>
      <c r="N2353" s="152"/>
      <c r="O2353" s="63"/>
      <c r="P2353" s="152"/>
      <c r="Q2353" s="152"/>
      <c r="S2353" s="205"/>
      <c r="T2353" s="205"/>
      <c r="U2353" s="205"/>
      <c r="V2353" s="39"/>
      <c r="W2353" s="39"/>
      <c r="X2353" s="39"/>
      <c r="Y2353" s="39"/>
      <c r="AD2353" s="191"/>
      <c r="AE2353" s="191"/>
      <c r="AF2353" s="260"/>
      <c r="AG2353" s="191"/>
      <c r="AH2353" s="191"/>
      <c r="AI2353" s="260"/>
      <c r="AR2353" s="68"/>
      <c r="AS2353" s="68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5"/>
      <c r="BL2353" s="95"/>
      <c r="BM2353" s="95"/>
      <c r="BN2353" s="95"/>
      <c r="BO2353" s="95"/>
      <c r="BP2353" s="95"/>
      <c r="BQ2353" s="95"/>
      <c r="BR2353" s="95"/>
      <c r="BS2353" s="95"/>
      <c r="BT2353" s="95"/>
      <c r="BU2353" s="95"/>
      <c r="BV2353" s="95"/>
      <c r="BW2353" s="95"/>
      <c r="BX2353" s="95"/>
      <c r="BY2353" s="95"/>
      <c r="BZ2353" s="95"/>
      <c r="CD2353" s="95"/>
      <c r="CE2353" s="95"/>
      <c r="CF2353" s="95"/>
    </row>
    <row r="2354" spans="1:84" s="43" customFormat="1" x14ac:dyDescent="0.25">
      <c r="A2354" s="152"/>
      <c r="B2354" s="152"/>
      <c r="C2354" s="152"/>
      <c r="D2354" s="152"/>
      <c r="E2354" s="152"/>
      <c r="F2354" s="62"/>
      <c r="G2354" s="62"/>
      <c r="I2354" s="152"/>
      <c r="K2354" s="152"/>
      <c r="L2354" s="152"/>
      <c r="M2354" s="152"/>
      <c r="N2354" s="152"/>
      <c r="O2354" s="63"/>
      <c r="P2354" s="152"/>
      <c r="Q2354" s="152"/>
      <c r="S2354" s="205"/>
      <c r="T2354" s="205"/>
      <c r="U2354" s="205"/>
      <c r="V2354" s="39"/>
      <c r="W2354" s="39"/>
      <c r="X2354" s="39"/>
      <c r="Y2354" s="39"/>
      <c r="AD2354" s="191"/>
      <c r="AE2354" s="191"/>
      <c r="AF2354" s="260"/>
      <c r="AG2354" s="191"/>
      <c r="AH2354" s="191"/>
      <c r="AI2354" s="260"/>
      <c r="AR2354" s="68"/>
      <c r="AS2354" s="68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5"/>
      <c r="BL2354" s="95"/>
      <c r="BM2354" s="95"/>
      <c r="BN2354" s="95"/>
      <c r="BO2354" s="95"/>
      <c r="BP2354" s="95"/>
      <c r="BQ2354" s="95"/>
      <c r="BR2354" s="95"/>
      <c r="BS2354" s="95"/>
      <c r="BT2354" s="95"/>
      <c r="BU2354" s="95"/>
      <c r="BV2354" s="95"/>
      <c r="BW2354" s="95"/>
      <c r="BX2354" s="95"/>
      <c r="BY2354" s="95"/>
      <c r="BZ2354" s="95"/>
      <c r="CD2354" s="95"/>
      <c r="CE2354" s="95"/>
      <c r="CF2354" s="95"/>
    </row>
    <row r="2355" spans="1:84" s="43" customFormat="1" x14ac:dyDescent="0.25">
      <c r="A2355" s="152"/>
      <c r="B2355" s="152"/>
      <c r="C2355" s="152"/>
      <c r="D2355" s="152"/>
      <c r="E2355" s="152"/>
      <c r="F2355" s="62"/>
      <c r="G2355" s="62"/>
      <c r="I2355" s="152"/>
      <c r="K2355" s="152"/>
      <c r="L2355" s="152"/>
      <c r="M2355" s="152"/>
      <c r="N2355" s="152"/>
      <c r="O2355" s="63"/>
      <c r="P2355" s="152"/>
      <c r="Q2355" s="152"/>
      <c r="S2355" s="205"/>
      <c r="T2355" s="205"/>
      <c r="U2355" s="205"/>
      <c r="V2355" s="39"/>
      <c r="W2355" s="39"/>
      <c r="X2355" s="39"/>
      <c r="Y2355" s="39"/>
      <c r="AD2355" s="191"/>
      <c r="AE2355" s="191"/>
      <c r="AF2355" s="260"/>
      <c r="AG2355" s="191"/>
      <c r="AH2355" s="191"/>
      <c r="AI2355" s="260"/>
      <c r="AR2355" s="68"/>
      <c r="AS2355" s="68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5"/>
      <c r="BL2355" s="95"/>
      <c r="BM2355" s="95"/>
      <c r="BN2355" s="95"/>
      <c r="BO2355" s="95"/>
      <c r="BP2355" s="95"/>
      <c r="BQ2355" s="95"/>
      <c r="BR2355" s="95"/>
      <c r="BS2355" s="95"/>
      <c r="BT2355" s="95"/>
      <c r="BU2355" s="95"/>
      <c r="BV2355" s="95"/>
      <c r="BW2355" s="95"/>
      <c r="BX2355" s="95"/>
      <c r="BY2355" s="95"/>
      <c r="BZ2355" s="95"/>
      <c r="CD2355" s="95"/>
      <c r="CE2355" s="95"/>
      <c r="CF2355" s="95"/>
    </row>
    <row r="2356" spans="1:84" s="43" customFormat="1" x14ac:dyDescent="0.25">
      <c r="A2356" s="152"/>
      <c r="B2356" s="152"/>
      <c r="C2356" s="152"/>
      <c r="D2356" s="152"/>
      <c r="E2356" s="152"/>
      <c r="F2356" s="62"/>
      <c r="G2356" s="62"/>
      <c r="I2356" s="152"/>
      <c r="K2356" s="152"/>
      <c r="L2356" s="152"/>
      <c r="M2356" s="152"/>
      <c r="N2356" s="152"/>
      <c r="O2356" s="63"/>
      <c r="P2356" s="152"/>
      <c r="Q2356" s="152"/>
      <c r="S2356" s="205"/>
      <c r="T2356" s="205"/>
      <c r="U2356" s="205"/>
      <c r="V2356" s="39"/>
      <c r="W2356" s="39"/>
      <c r="X2356" s="39"/>
      <c r="Y2356" s="39"/>
      <c r="AD2356" s="191"/>
      <c r="AE2356" s="191"/>
      <c r="AF2356" s="260"/>
      <c r="AG2356" s="191"/>
      <c r="AH2356" s="191"/>
      <c r="AI2356" s="260"/>
      <c r="AR2356" s="68"/>
      <c r="AS2356" s="68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5"/>
      <c r="BL2356" s="95"/>
      <c r="BM2356" s="95"/>
      <c r="BN2356" s="95"/>
      <c r="BO2356" s="95"/>
      <c r="BP2356" s="95"/>
      <c r="BQ2356" s="95"/>
      <c r="BR2356" s="95"/>
      <c r="BS2356" s="95"/>
      <c r="BT2356" s="95"/>
      <c r="BU2356" s="95"/>
      <c r="BV2356" s="95"/>
      <c r="BW2356" s="95"/>
      <c r="BX2356" s="95"/>
      <c r="BY2356" s="95"/>
      <c r="BZ2356" s="95"/>
      <c r="CD2356" s="95"/>
      <c r="CE2356" s="95"/>
      <c r="CF2356" s="95"/>
    </row>
    <row r="2357" spans="1:84" s="43" customFormat="1" x14ac:dyDescent="0.25">
      <c r="A2357" s="152"/>
      <c r="B2357" s="152"/>
      <c r="C2357" s="152"/>
      <c r="D2357" s="152"/>
      <c r="E2357" s="152"/>
      <c r="F2357" s="62"/>
      <c r="G2357" s="62"/>
      <c r="I2357" s="152"/>
      <c r="K2357" s="152"/>
      <c r="L2357" s="152"/>
      <c r="M2357" s="152"/>
      <c r="N2357" s="152"/>
      <c r="O2357" s="63"/>
      <c r="P2357" s="152"/>
      <c r="Q2357" s="152"/>
      <c r="S2357" s="205"/>
      <c r="T2357" s="205"/>
      <c r="U2357" s="205"/>
      <c r="V2357" s="39"/>
      <c r="W2357" s="39"/>
      <c r="X2357" s="39"/>
      <c r="Y2357" s="39"/>
      <c r="AD2357" s="191"/>
      <c r="AE2357" s="191"/>
      <c r="AF2357" s="260"/>
      <c r="AG2357" s="191"/>
      <c r="AH2357" s="191"/>
      <c r="AI2357" s="260"/>
      <c r="AR2357" s="68"/>
      <c r="AS2357" s="68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5"/>
      <c r="BL2357" s="95"/>
      <c r="BM2357" s="95"/>
      <c r="BN2357" s="95"/>
      <c r="BO2357" s="95"/>
      <c r="BP2357" s="95"/>
      <c r="BQ2357" s="95"/>
      <c r="BR2357" s="95"/>
      <c r="BS2357" s="95"/>
      <c r="BT2357" s="95"/>
      <c r="BU2357" s="95"/>
      <c r="BV2357" s="95"/>
      <c r="BW2357" s="95"/>
      <c r="BX2357" s="95"/>
      <c r="BY2357" s="95"/>
      <c r="BZ2357" s="95"/>
      <c r="CD2357" s="95"/>
      <c r="CE2357" s="95"/>
      <c r="CF2357" s="95"/>
    </row>
    <row r="2358" spans="1:84" s="43" customFormat="1" x14ac:dyDescent="0.25">
      <c r="A2358" s="152"/>
      <c r="B2358" s="152"/>
      <c r="C2358" s="152"/>
      <c r="D2358" s="152"/>
      <c r="E2358" s="152"/>
      <c r="F2358" s="62"/>
      <c r="G2358" s="62"/>
      <c r="I2358" s="152"/>
      <c r="K2358" s="152"/>
      <c r="L2358" s="152"/>
      <c r="M2358" s="152"/>
      <c r="N2358" s="152"/>
      <c r="O2358" s="63"/>
      <c r="P2358" s="152"/>
      <c r="Q2358" s="152"/>
      <c r="S2358" s="205"/>
      <c r="T2358" s="205"/>
      <c r="U2358" s="205"/>
      <c r="V2358" s="39"/>
      <c r="W2358" s="39"/>
      <c r="X2358" s="39"/>
      <c r="Y2358" s="39"/>
      <c r="AD2358" s="191"/>
      <c r="AE2358" s="191"/>
      <c r="AF2358" s="260"/>
      <c r="AG2358" s="191"/>
      <c r="AH2358" s="191"/>
      <c r="AI2358" s="260"/>
      <c r="AR2358" s="68"/>
      <c r="AS2358" s="68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5"/>
      <c r="BL2358" s="95"/>
      <c r="BM2358" s="95"/>
      <c r="BN2358" s="95"/>
      <c r="BO2358" s="95"/>
      <c r="BP2358" s="95"/>
      <c r="BQ2358" s="95"/>
      <c r="BR2358" s="95"/>
      <c r="BS2358" s="95"/>
      <c r="BT2358" s="95"/>
      <c r="BU2358" s="95"/>
      <c r="BV2358" s="95"/>
      <c r="BW2358" s="95"/>
      <c r="BX2358" s="95"/>
      <c r="BY2358" s="95"/>
      <c r="BZ2358" s="95"/>
      <c r="CD2358" s="95"/>
      <c r="CE2358" s="95"/>
      <c r="CF2358" s="95"/>
    </row>
    <row r="2359" spans="1:84" s="43" customFormat="1" x14ac:dyDescent="0.25">
      <c r="A2359" s="152"/>
      <c r="B2359" s="152"/>
      <c r="C2359" s="152"/>
      <c r="D2359" s="152"/>
      <c r="E2359" s="152"/>
      <c r="F2359" s="62"/>
      <c r="G2359" s="62"/>
      <c r="I2359" s="152"/>
      <c r="K2359" s="152"/>
      <c r="L2359" s="152"/>
      <c r="M2359" s="152"/>
      <c r="N2359" s="152"/>
      <c r="O2359" s="63"/>
      <c r="P2359" s="152"/>
      <c r="Q2359" s="152"/>
      <c r="S2359" s="205"/>
      <c r="T2359" s="205"/>
      <c r="U2359" s="205"/>
      <c r="V2359" s="39"/>
      <c r="W2359" s="39"/>
      <c r="X2359" s="39"/>
      <c r="Y2359" s="39"/>
      <c r="AD2359" s="191"/>
      <c r="AE2359" s="191"/>
      <c r="AF2359" s="260"/>
      <c r="AG2359" s="191"/>
      <c r="AH2359" s="191"/>
      <c r="AI2359" s="260"/>
      <c r="AR2359" s="68"/>
      <c r="AS2359" s="68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5"/>
      <c r="BL2359" s="95"/>
      <c r="BM2359" s="95"/>
      <c r="BN2359" s="95"/>
      <c r="BO2359" s="95"/>
      <c r="BP2359" s="95"/>
      <c r="BQ2359" s="95"/>
      <c r="BR2359" s="95"/>
      <c r="BS2359" s="95"/>
      <c r="BT2359" s="95"/>
      <c r="BU2359" s="95"/>
      <c r="BV2359" s="95"/>
      <c r="BW2359" s="95"/>
      <c r="BX2359" s="95"/>
      <c r="BY2359" s="95"/>
      <c r="BZ2359" s="95"/>
      <c r="CD2359" s="95"/>
      <c r="CE2359" s="95"/>
      <c r="CF2359" s="95"/>
    </row>
    <row r="2360" spans="1:84" s="43" customFormat="1" x14ac:dyDescent="0.25">
      <c r="A2360" s="152"/>
      <c r="B2360" s="152"/>
      <c r="C2360" s="152"/>
      <c r="D2360" s="152"/>
      <c r="E2360" s="152"/>
      <c r="F2360" s="62"/>
      <c r="G2360" s="62"/>
      <c r="I2360" s="152"/>
      <c r="K2360" s="152"/>
      <c r="L2360" s="152"/>
      <c r="M2360" s="152"/>
      <c r="N2360" s="152"/>
      <c r="O2360" s="63"/>
      <c r="P2360" s="152"/>
      <c r="Q2360" s="152"/>
      <c r="S2360" s="205"/>
      <c r="T2360" s="205"/>
      <c r="U2360" s="205"/>
      <c r="V2360" s="39"/>
      <c r="W2360" s="39"/>
      <c r="X2360" s="39"/>
      <c r="Y2360" s="39"/>
      <c r="AD2360" s="191"/>
      <c r="AE2360" s="191"/>
      <c r="AF2360" s="260"/>
      <c r="AG2360" s="191"/>
      <c r="AH2360" s="191"/>
      <c r="AI2360" s="260"/>
      <c r="AR2360" s="68"/>
      <c r="AS2360" s="68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5"/>
      <c r="BL2360" s="95"/>
      <c r="BM2360" s="95"/>
      <c r="BN2360" s="95"/>
      <c r="BO2360" s="95"/>
      <c r="BP2360" s="95"/>
      <c r="BQ2360" s="95"/>
      <c r="BR2360" s="95"/>
      <c r="BS2360" s="95"/>
      <c r="BT2360" s="95"/>
      <c r="BU2360" s="95"/>
      <c r="BV2360" s="95"/>
      <c r="BW2360" s="95"/>
      <c r="BX2360" s="95"/>
      <c r="BY2360" s="95"/>
      <c r="BZ2360" s="95"/>
      <c r="CD2360" s="95"/>
      <c r="CE2360" s="95"/>
      <c r="CF2360" s="95"/>
    </row>
    <row r="2361" spans="1:84" s="43" customFormat="1" x14ac:dyDescent="0.25">
      <c r="A2361" s="152"/>
      <c r="B2361" s="152"/>
      <c r="C2361" s="152"/>
      <c r="D2361" s="152"/>
      <c r="E2361" s="152"/>
      <c r="F2361" s="62"/>
      <c r="G2361" s="62"/>
      <c r="I2361" s="152"/>
      <c r="K2361" s="152"/>
      <c r="L2361" s="152"/>
      <c r="M2361" s="152"/>
      <c r="N2361" s="152"/>
      <c r="O2361" s="63"/>
      <c r="P2361" s="152"/>
      <c r="Q2361" s="152"/>
      <c r="S2361" s="205"/>
      <c r="T2361" s="205"/>
      <c r="U2361" s="205"/>
      <c r="V2361" s="39"/>
      <c r="W2361" s="39"/>
      <c r="X2361" s="39"/>
      <c r="Y2361" s="39"/>
      <c r="AD2361" s="191"/>
      <c r="AE2361" s="191"/>
      <c r="AF2361" s="260"/>
      <c r="AG2361" s="191"/>
      <c r="AH2361" s="191"/>
      <c r="AI2361" s="260"/>
      <c r="AR2361" s="68"/>
      <c r="AS2361" s="68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5"/>
      <c r="BL2361" s="95"/>
      <c r="BM2361" s="95"/>
      <c r="BN2361" s="95"/>
      <c r="BO2361" s="95"/>
      <c r="BP2361" s="95"/>
      <c r="BQ2361" s="95"/>
      <c r="BR2361" s="95"/>
      <c r="BS2361" s="95"/>
      <c r="BT2361" s="95"/>
      <c r="BU2361" s="95"/>
      <c r="BV2361" s="95"/>
      <c r="BW2361" s="95"/>
      <c r="BX2361" s="95"/>
      <c r="BY2361" s="95"/>
      <c r="BZ2361" s="95"/>
      <c r="CD2361" s="95"/>
      <c r="CE2361" s="95"/>
      <c r="CF2361" s="95"/>
    </row>
    <row r="2362" spans="1:84" s="43" customFormat="1" x14ac:dyDescent="0.25">
      <c r="A2362" s="152"/>
      <c r="B2362" s="152"/>
      <c r="C2362" s="152"/>
      <c r="D2362" s="152"/>
      <c r="E2362" s="152"/>
      <c r="F2362" s="62"/>
      <c r="G2362" s="62"/>
      <c r="I2362" s="152"/>
      <c r="K2362" s="152"/>
      <c r="L2362" s="152"/>
      <c r="M2362" s="152"/>
      <c r="N2362" s="152"/>
      <c r="O2362" s="63"/>
      <c r="P2362" s="152"/>
      <c r="Q2362" s="152"/>
      <c r="S2362" s="205"/>
      <c r="T2362" s="205"/>
      <c r="U2362" s="205"/>
      <c r="V2362" s="39"/>
      <c r="W2362" s="39"/>
      <c r="X2362" s="39"/>
      <c r="Y2362" s="39"/>
      <c r="AD2362" s="191"/>
      <c r="AE2362" s="191"/>
      <c r="AF2362" s="260"/>
      <c r="AG2362" s="191"/>
      <c r="AH2362" s="191"/>
      <c r="AI2362" s="260"/>
      <c r="AR2362" s="68"/>
      <c r="AS2362" s="68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5"/>
      <c r="BL2362" s="95"/>
      <c r="BM2362" s="95"/>
      <c r="BN2362" s="95"/>
      <c r="BO2362" s="95"/>
      <c r="BP2362" s="95"/>
      <c r="BQ2362" s="95"/>
      <c r="BR2362" s="95"/>
      <c r="BS2362" s="95"/>
      <c r="BT2362" s="95"/>
      <c r="BU2362" s="95"/>
      <c r="BV2362" s="95"/>
      <c r="BW2362" s="95"/>
      <c r="BX2362" s="95"/>
      <c r="BY2362" s="95"/>
      <c r="BZ2362" s="95"/>
      <c r="CD2362" s="95"/>
      <c r="CE2362" s="95"/>
      <c r="CF2362" s="95"/>
    </row>
    <row r="2363" spans="1:84" s="43" customFormat="1" x14ac:dyDescent="0.25">
      <c r="A2363" s="152"/>
      <c r="B2363" s="152"/>
      <c r="C2363" s="152"/>
      <c r="D2363" s="152"/>
      <c r="E2363" s="152"/>
      <c r="F2363" s="62"/>
      <c r="G2363" s="62"/>
      <c r="I2363" s="152"/>
      <c r="K2363" s="152"/>
      <c r="L2363" s="152"/>
      <c r="M2363" s="152"/>
      <c r="N2363" s="152"/>
      <c r="O2363" s="63"/>
      <c r="P2363" s="152"/>
      <c r="Q2363" s="152"/>
      <c r="S2363" s="205"/>
      <c r="T2363" s="205"/>
      <c r="U2363" s="205"/>
      <c r="V2363" s="39"/>
      <c r="W2363" s="39"/>
      <c r="X2363" s="39"/>
      <c r="Y2363" s="39"/>
      <c r="AD2363" s="191"/>
      <c r="AE2363" s="191"/>
      <c r="AF2363" s="260"/>
      <c r="AG2363" s="191"/>
      <c r="AH2363" s="191"/>
      <c r="AI2363" s="260"/>
      <c r="AR2363" s="68"/>
      <c r="AS2363" s="68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5"/>
      <c r="BL2363" s="95"/>
      <c r="BM2363" s="95"/>
      <c r="BN2363" s="95"/>
      <c r="BO2363" s="95"/>
      <c r="BP2363" s="95"/>
      <c r="BQ2363" s="95"/>
      <c r="BR2363" s="95"/>
      <c r="BS2363" s="95"/>
      <c r="BT2363" s="95"/>
      <c r="BU2363" s="95"/>
      <c r="BV2363" s="95"/>
      <c r="BW2363" s="95"/>
      <c r="BX2363" s="95"/>
      <c r="BY2363" s="95"/>
      <c r="BZ2363" s="95"/>
      <c r="CD2363" s="95"/>
      <c r="CE2363" s="95"/>
      <c r="CF2363" s="95"/>
    </row>
    <row r="2364" spans="1:84" s="43" customFormat="1" x14ac:dyDescent="0.25">
      <c r="A2364" s="152"/>
      <c r="B2364" s="152"/>
      <c r="C2364" s="152"/>
      <c r="D2364" s="152"/>
      <c r="E2364" s="152"/>
      <c r="F2364" s="62"/>
      <c r="G2364" s="62"/>
      <c r="I2364" s="152"/>
      <c r="K2364" s="152"/>
      <c r="L2364" s="152"/>
      <c r="M2364" s="152"/>
      <c r="N2364" s="152"/>
      <c r="O2364" s="63"/>
      <c r="P2364" s="152"/>
      <c r="Q2364" s="152"/>
      <c r="S2364" s="205"/>
      <c r="T2364" s="205"/>
      <c r="U2364" s="205"/>
      <c r="V2364" s="39"/>
      <c r="W2364" s="39"/>
      <c r="X2364" s="39"/>
      <c r="Y2364" s="39"/>
      <c r="AD2364" s="191"/>
      <c r="AE2364" s="191"/>
      <c r="AF2364" s="260"/>
      <c r="AG2364" s="191"/>
      <c r="AH2364" s="191"/>
      <c r="AI2364" s="260"/>
      <c r="AR2364" s="68"/>
      <c r="AS2364" s="68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5"/>
      <c r="BL2364" s="95"/>
      <c r="BM2364" s="95"/>
      <c r="BN2364" s="95"/>
      <c r="BO2364" s="95"/>
      <c r="BP2364" s="95"/>
      <c r="BQ2364" s="95"/>
      <c r="BR2364" s="95"/>
      <c r="BS2364" s="95"/>
      <c r="BT2364" s="95"/>
      <c r="BU2364" s="95"/>
      <c r="BV2364" s="95"/>
      <c r="BW2364" s="95"/>
      <c r="BX2364" s="95"/>
      <c r="BY2364" s="95"/>
      <c r="BZ2364" s="95"/>
      <c r="CD2364" s="95"/>
      <c r="CE2364" s="95"/>
      <c r="CF2364" s="95"/>
    </row>
    <row r="2365" spans="1:84" s="43" customFormat="1" x14ac:dyDescent="0.25">
      <c r="A2365" s="152"/>
      <c r="B2365" s="152"/>
      <c r="C2365" s="152"/>
      <c r="D2365" s="152"/>
      <c r="E2365" s="152"/>
      <c r="F2365" s="62"/>
      <c r="G2365" s="62"/>
      <c r="I2365" s="152"/>
      <c r="K2365" s="152"/>
      <c r="L2365" s="152"/>
      <c r="M2365" s="152"/>
      <c r="N2365" s="152"/>
      <c r="O2365" s="63"/>
      <c r="P2365" s="152"/>
      <c r="Q2365" s="152"/>
      <c r="S2365" s="205"/>
      <c r="T2365" s="205"/>
      <c r="U2365" s="205"/>
      <c r="V2365" s="39"/>
      <c r="W2365" s="39"/>
      <c r="X2365" s="39"/>
      <c r="Y2365" s="39"/>
      <c r="AD2365" s="191"/>
      <c r="AE2365" s="191"/>
      <c r="AF2365" s="260"/>
      <c r="AG2365" s="191"/>
      <c r="AH2365" s="191"/>
      <c r="AI2365" s="260"/>
      <c r="AR2365" s="68"/>
      <c r="AS2365" s="68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5"/>
      <c r="BL2365" s="95"/>
      <c r="BM2365" s="95"/>
      <c r="BN2365" s="95"/>
      <c r="BO2365" s="95"/>
      <c r="BP2365" s="95"/>
      <c r="BQ2365" s="95"/>
      <c r="BR2365" s="95"/>
      <c r="BS2365" s="95"/>
      <c r="BT2365" s="95"/>
      <c r="BU2365" s="95"/>
      <c r="BV2365" s="95"/>
      <c r="BW2365" s="95"/>
      <c r="BX2365" s="95"/>
      <c r="BY2365" s="95"/>
      <c r="BZ2365" s="95"/>
      <c r="CD2365" s="95"/>
      <c r="CE2365" s="95"/>
      <c r="CF2365" s="95"/>
    </row>
    <row r="2366" spans="1:84" s="43" customFormat="1" x14ac:dyDescent="0.25">
      <c r="A2366" s="152"/>
      <c r="B2366" s="152"/>
      <c r="C2366" s="152"/>
      <c r="D2366" s="152"/>
      <c r="E2366" s="152"/>
      <c r="F2366" s="62"/>
      <c r="G2366" s="62"/>
      <c r="I2366" s="152"/>
      <c r="K2366" s="152"/>
      <c r="L2366" s="152"/>
      <c r="M2366" s="152"/>
      <c r="N2366" s="152"/>
      <c r="O2366" s="63"/>
      <c r="P2366" s="152"/>
      <c r="Q2366" s="152"/>
      <c r="S2366" s="205"/>
      <c r="T2366" s="205"/>
      <c r="U2366" s="205"/>
      <c r="V2366" s="39"/>
      <c r="W2366" s="39"/>
      <c r="X2366" s="39"/>
      <c r="Y2366" s="39"/>
      <c r="AD2366" s="191"/>
      <c r="AE2366" s="191"/>
      <c r="AF2366" s="260"/>
      <c r="AG2366" s="191"/>
      <c r="AH2366" s="191"/>
      <c r="AI2366" s="260"/>
      <c r="AR2366" s="68"/>
      <c r="AS2366" s="68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5"/>
      <c r="BL2366" s="95"/>
      <c r="BM2366" s="95"/>
      <c r="BN2366" s="95"/>
      <c r="BO2366" s="95"/>
      <c r="BP2366" s="95"/>
      <c r="BQ2366" s="95"/>
      <c r="BR2366" s="95"/>
      <c r="BS2366" s="95"/>
      <c r="BT2366" s="95"/>
      <c r="BU2366" s="95"/>
      <c r="BV2366" s="95"/>
      <c r="BW2366" s="95"/>
      <c r="BX2366" s="95"/>
      <c r="BY2366" s="95"/>
      <c r="BZ2366" s="95"/>
      <c r="CD2366" s="95"/>
      <c r="CE2366" s="95"/>
      <c r="CF2366" s="95"/>
    </row>
    <row r="2367" spans="1:84" s="43" customFormat="1" x14ac:dyDescent="0.25">
      <c r="A2367" s="152"/>
      <c r="B2367" s="152"/>
      <c r="C2367" s="152"/>
      <c r="D2367" s="152"/>
      <c r="E2367" s="152"/>
      <c r="F2367" s="62"/>
      <c r="G2367" s="62"/>
      <c r="I2367" s="152"/>
      <c r="K2367" s="152"/>
      <c r="L2367" s="152"/>
      <c r="M2367" s="152"/>
      <c r="N2367" s="152"/>
      <c r="O2367" s="63"/>
      <c r="P2367" s="152"/>
      <c r="Q2367" s="152"/>
      <c r="S2367" s="205"/>
      <c r="T2367" s="205"/>
      <c r="U2367" s="205"/>
      <c r="V2367" s="39"/>
      <c r="W2367" s="39"/>
      <c r="X2367" s="39"/>
      <c r="Y2367" s="39"/>
      <c r="AD2367" s="191"/>
      <c r="AE2367" s="191"/>
      <c r="AF2367" s="260"/>
      <c r="AG2367" s="191"/>
      <c r="AH2367" s="191"/>
      <c r="AI2367" s="260"/>
      <c r="AR2367" s="68"/>
      <c r="AS2367" s="68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5"/>
      <c r="BL2367" s="95"/>
      <c r="BM2367" s="95"/>
      <c r="BN2367" s="95"/>
      <c r="BO2367" s="95"/>
      <c r="BP2367" s="95"/>
      <c r="BQ2367" s="95"/>
      <c r="BR2367" s="95"/>
      <c r="BS2367" s="95"/>
      <c r="BT2367" s="95"/>
      <c r="BU2367" s="95"/>
      <c r="BV2367" s="95"/>
      <c r="BW2367" s="95"/>
      <c r="BX2367" s="95"/>
      <c r="BY2367" s="95"/>
      <c r="BZ2367" s="95"/>
      <c r="CD2367" s="95"/>
      <c r="CE2367" s="95"/>
      <c r="CF2367" s="95"/>
    </row>
    <row r="2368" spans="1:84" s="43" customFormat="1" x14ac:dyDescent="0.25">
      <c r="A2368" s="152"/>
      <c r="B2368" s="152"/>
      <c r="C2368" s="152"/>
      <c r="D2368" s="152"/>
      <c r="E2368" s="152"/>
      <c r="F2368" s="62"/>
      <c r="G2368" s="62"/>
      <c r="I2368" s="152"/>
      <c r="K2368" s="152"/>
      <c r="L2368" s="152"/>
      <c r="M2368" s="152"/>
      <c r="N2368" s="152"/>
      <c r="O2368" s="63"/>
      <c r="P2368" s="152"/>
      <c r="Q2368" s="152"/>
      <c r="S2368" s="205"/>
      <c r="T2368" s="205"/>
      <c r="U2368" s="205"/>
      <c r="V2368" s="39"/>
      <c r="W2368" s="39"/>
      <c r="X2368" s="39"/>
      <c r="Y2368" s="39"/>
      <c r="AD2368" s="191"/>
      <c r="AE2368" s="191"/>
      <c r="AF2368" s="260"/>
      <c r="AG2368" s="191"/>
      <c r="AH2368" s="191"/>
      <c r="AI2368" s="260"/>
      <c r="AR2368" s="68"/>
      <c r="AS2368" s="68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5"/>
      <c r="BL2368" s="95"/>
      <c r="BM2368" s="95"/>
      <c r="BN2368" s="95"/>
      <c r="BO2368" s="95"/>
      <c r="BP2368" s="95"/>
      <c r="BQ2368" s="95"/>
      <c r="BR2368" s="95"/>
      <c r="BS2368" s="95"/>
      <c r="BT2368" s="95"/>
      <c r="BU2368" s="95"/>
      <c r="BV2368" s="95"/>
      <c r="BW2368" s="95"/>
      <c r="BX2368" s="95"/>
      <c r="BY2368" s="95"/>
      <c r="BZ2368" s="95"/>
      <c r="CD2368" s="95"/>
      <c r="CE2368" s="95"/>
      <c r="CF2368" s="95"/>
    </row>
    <row r="2369" spans="1:84" s="43" customFormat="1" x14ac:dyDescent="0.25">
      <c r="A2369" s="152"/>
      <c r="B2369" s="152"/>
      <c r="C2369" s="152"/>
      <c r="D2369" s="152"/>
      <c r="E2369" s="152"/>
      <c r="F2369" s="62"/>
      <c r="G2369" s="62"/>
      <c r="I2369" s="152"/>
      <c r="K2369" s="152"/>
      <c r="L2369" s="152"/>
      <c r="M2369" s="152"/>
      <c r="N2369" s="152"/>
      <c r="O2369" s="63"/>
      <c r="P2369" s="152"/>
      <c r="Q2369" s="152"/>
      <c r="S2369" s="205"/>
      <c r="T2369" s="205"/>
      <c r="U2369" s="205"/>
      <c r="V2369" s="39"/>
      <c r="W2369" s="39"/>
      <c r="X2369" s="39"/>
      <c r="Y2369" s="39"/>
      <c r="AD2369" s="191"/>
      <c r="AE2369" s="191"/>
      <c r="AF2369" s="260"/>
      <c r="AG2369" s="191"/>
      <c r="AH2369" s="191"/>
      <c r="AI2369" s="260"/>
      <c r="AR2369" s="68"/>
      <c r="AS2369" s="68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5"/>
      <c r="BL2369" s="95"/>
      <c r="BM2369" s="95"/>
      <c r="BN2369" s="95"/>
      <c r="BO2369" s="95"/>
      <c r="BP2369" s="95"/>
      <c r="BQ2369" s="95"/>
      <c r="BR2369" s="95"/>
      <c r="BS2369" s="95"/>
      <c r="BT2369" s="95"/>
      <c r="BU2369" s="95"/>
      <c r="BV2369" s="95"/>
      <c r="BW2369" s="95"/>
      <c r="BX2369" s="95"/>
      <c r="BY2369" s="95"/>
      <c r="BZ2369" s="95"/>
      <c r="CD2369" s="95"/>
      <c r="CE2369" s="95"/>
      <c r="CF2369" s="95"/>
    </row>
    <row r="2370" spans="1:84" s="43" customFormat="1" x14ac:dyDescent="0.25">
      <c r="A2370" s="152"/>
      <c r="B2370" s="152"/>
      <c r="C2370" s="152"/>
      <c r="D2370" s="152"/>
      <c r="E2370" s="152"/>
      <c r="F2370" s="62"/>
      <c r="G2370" s="62"/>
      <c r="I2370" s="152"/>
      <c r="K2370" s="152"/>
      <c r="L2370" s="152"/>
      <c r="M2370" s="152"/>
      <c r="N2370" s="152"/>
      <c r="O2370" s="63"/>
      <c r="P2370" s="152"/>
      <c r="Q2370" s="152"/>
      <c r="S2370" s="205"/>
      <c r="T2370" s="205"/>
      <c r="U2370" s="205"/>
      <c r="V2370" s="39"/>
      <c r="W2370" s="39"/>
      <c r="X2370" s="39"/>
      <c r="Y2370" s="39"/>
      <c r="AD2370" s="191"/>
      <c r="AE2370" s="191"/>
      <c r="AF2370" s="260"/>
      <c r="AG2370" s="191"/>
      <c r="AH2370" s="191"/>
      <c r="AI2370" s="260"/>
      <c r="AR2370" s="68"/>
      <c r="AS2370" s="68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5"/>
      <c r="BL2370" s="95"/>
      <c r="BM2370" s="95"/>
      <c r="BN2370" s="95"/>
      <c r="BO2370" s="95"/>
      <c r="BP2370" s="95"/>
      <c r="BQ2370" s="95"/>
      <c r="BR2370" s="95"/>
      <c r="BS2370" s="95"/>
      <c r="BT2370" s="95"/>
      <c r="BU2370" s="95"/>
      <c r="BV2370" s="95"/>
      <c r="BW2370" s="95"/>
      <c r="BX2370" s="95"/>
      <c r="BY2370" s="95"/>
      <c r="BZ2370" s="95"/>
      <c r="CD2370" s="95"/>
      <c r="CE2370" s="95"/>
      <c r="CF2370" s="95"/>
    </row>
    <row r="2371" spans="1:84" s="43" customFormat="1" x14ac:dyDescent="0.25">
      <c r="A2371" s="152"/>
      <c r="B2371" s="152"/>
      <c r="C2371" s="152"/>
      <c r="D2371" s="152"/>
      <c r="E2371" s="152"/>
      <c r="F2371" s="62"/>
      <c r="G2371" s="62"/>
      <c r="I2371" s="152"/>
      <c r="K2371" s="152"/>
      <c r="L2371" s="152"/>
      <c r="M2371" s="152"/>
      <c r="N2371" s="152"/>
      <c r="O2371" s="63"/>
      <c r="P2371" s="152"/>
      <c r="Q2371" s="152"/>
      <c r="S2371" s="205"/>
      <c r="T2371" s="205"/>
      <c r="U2371" s="205"/>
      <c r="V2371" s="39"/>
      <c r="W2371" s="39"/>
      <c r="X2371" s="39"/>
      <c r="Y2371" s="39"/>
      <c r="AD2371" s="191"/>
      <c r="AE2371" s="191"/>
      <c r="AF2371" s="260"/>
      <c r="AG2371" s="191"/>
      <c r="AH2371" s="191"/>
      <c r="AI2371" s="260"/>
      <c r="AR2371" s="68"/>
      <c r="AS2371" s="68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5"/>
      <c r="BL2371" s="95"/>
      <c r="BM2371" s="95"/>
      <c r="BN2371" s="95"/>
      <c r="BO2371" s="95"/>
      <c r="BP2371" s="95"/>
      <c r="BQ2371" s="95"/>
      <c r="BR2371" s="95"/>
      <c r="BS2371" s="95"/>
      <c r="BT2371" s="95"/>
      <c r="BU2371" s="95"/>
      <c r="BV2371" s="95"/>
      <c r="BW2371" s="95"/>
      <c r="BX2371" s="95"/>
      <c r="BY2371" s="95"/>
      <c r="BZ2371" s="95"/>
      <c r="CD2371" s="95"/>
      <c r="CE2371" s="95"/>
      <c r="CF2371" s="95"/>
    </row>
    <row r="2372" spans="1:84" s="43" customFormat="1" x14ac:dyDescent="0.25">
      <c r="A2372" s="152"/>
      <c r="B2372" s="152"/>
      <c r="C2372" s="152"/>
      <c r="D2372" s="152"/>
      <c r="E2372" s="152"/>
      <c r="F2372" s="62"/>
      <c r="G2372" s="62"/>
      <c r="I2372" s="152"/>
      <c r="K2372" s="152"/>
      <c r="L2372" s="152"/>
      <c r="M2372" s="152"/>
      <c r="N2372" s="152"/>
      <c r="O2372" s="63"/>
      <c r="P2372" s="152"/>
      <c r="Q2372" s="152"/>
      <c r="S2372" s="205"/>
      <c r="T2372" s="205"/>
      <c r="U2372" s="205"/>
      <c r="V2372" s="39"/>
      <c r="W2372" s="39"/>
      <c r="X2372" s="39"/>
      <c r="Y2372" s="39"/>
      <c r="AD2372" s="191"/>
      <c r="AE2372" s="191"/>
      <c r="AF2372" s="260"/>
      <c r="AG2372" s="191"/>
      <c r="AH2372" s="191"/>
      <c r="AI2372" s="260"/>
      <c r="AR2372" s="68"/>
      <c r="AS2372" s="68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5"/>
      <c r="BL2372" s="95"/>
      <c r="BM2372" s="95"/>
      <c r="BN2372" s="95"/>
      <c r="BO2372" s="95"/>
      <c r="BP2372" s="95"/>
      <c r="BQ2372" s="95"/>
      <c r="BR2372" s="95"/>
      <c r="BS2372" s="95"/>
      <c r="BT2372" s="95"/>
      <c r="BU2372" s="95"/>
      <c r="BV2372" s="95"/>
      <c r="BW2372" s="95"/>
      <c r="BX2372" s="95"/>
      <c r="BY2372" s="95"/>
      <c r="BZ2372" s="95"/>
      <c r="CD2372" s="95"/>
      <c r="CE2372" s="95"/>
      <c r="CF2372" s="95"/>
    </row>
    <row r="2373" spans="1:84" s="43" customFormat="1" x14ac:dyDescent="0.25">
      <c r="A2373" s="152"/>
      <c r="B2373" s="152"/>
      <c r="C2373" s="152"/>
      <c r="D2373" s="152"/>
      <c r="E2373" s="152"/>
      <c r="F2373" s="62"/>
      <c r="G2373" s="62"/>
      <c r="I2373" s="152"/>
      <c r="K2373" s="152"/>
      <c r="L2373" s="152"/>
      <c r="M2373" s="152"/>
      <c r="N2373" s="152"/>
      <c r="O2373" s="63"/>
      <c r="P2373" s="152"/>
      <c r="Q2373" s="152"/>
      <c r="S2373" s="205"/>
      <c r="T2373" s="205"/>
      <c r="U2373" s="205"/>
      <c r="V2373" s="39"/>
      <c r="W2373" s="39"/>
      <c r="X2373" s="39"/>
      <c r="Y2373" s="39"/>
      <c r="AD2373" s="191"/>
      <c r="AE2373" s="191"/>
      <c r="AF2373" s="260"/>
      <c r="AG2373" s="191"/>
      <c r="AH2373" s="191"/>
      <c r="AI2373" s="260"/>
      <c r="AR2373" s="68"/>
      <c r="AS2373" s="68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5"/>
      <c r="BL2373" s="95"/>
      <c r="BM2373" s="95"/>
      <c r="BN2373" s="95"/>
      <c r="BO2373" s="95"/>
      <c r="BP2373" s="95"/>
      <c r="BQ2373" s="95"/>
      <c r="BR2373" s="95"/>
      <c r="BS2373" s="95"/>
      <c r="BT2373" s="95"/>
      <c r="BU2373" s="95"/>
      <c r="BV2373" s="95"/>
      <c r="BW2373" s="95"/>
      <c r="BX2373" s="95"/>
      <c r="BY2373" s="95"/>
      <c r="BZ2373" s="95"/>
      <c r="CD2373" s="95"/>
      <c r="CE2373" s="95"/>
      <c r="CF2373" s="95"/>
    </row>
    <row r="2374" spans="1:84" s="43" customFormat="1" x14ac:dyDescent="0.25">
      <c r="A2374" s="152"/>
      <c r="B2374" s="152"/>
      <c r="C2374" s="152"/>
      <c r="D2374" s="152"/>
      <c r="E2374" s="152"/>
      <c r="F2374" s="62"/>
      <c r="G2374" s="62"/>
      <c r="I2374" s="152"/>
      <c r="K2374" s="152"/>
      <c r="L2374" s="152"/>
      <c r="M2374" s="152"/>
      <c r="N2374" s="152"/>
      <c r="O2374" s="63"/>
      <c r="P2374" s="152"/>
      <c r="Q2374" s="152"/>
      <c r="S2374" s="205"/>
      <c r="T2374" s="205"/>
      <c r="U2374" s="205"/>
      <c r="V2374" s="39"/>
      <c r="W2374" s="39"/>
      <c r="X2374" s="39"/>
      <c r="Y2374" s="39"/>
      <c r="AD2374" s="191"/>
      <c r="AE2374" s="191"/>
      <c r="AF2374" s="260"/>
      <c r="AG2374" s="191"/>
      <c r="AH2374" s="191"/>
      <c r="AI2374" s="260"/>
      <c r="AR2374" s="68"/>
      <c r="AS2374" s="68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5"/>
      <c r="BL2374" s="95"/>
      <c r="BM2374" s="95"/>
      <c r="BN2374" s="95"/>
      <c r="BO2374" s="95"/>
      <c r="BP2374" s="95"/>
      <c r="BQ2374" s="95"/>
      <c r="BR2374" s="95"/>
      <c r="BS2374" s="95"/>
      <c r="BT2374" s="95"/>
      <c r="BU2374" s="95"/>
      <c r="BV2374" s="95"/>
      <c r="BW2374" s="95"/>
      <c r="BX2374" s="95"/>
      <c r="BY2374" s="95"/>
      <c r="BZ2374" s="95"/>
      <c r="CD2374" s="95"/>
      <c r="CE2374" s="95"/>
      <c r="CF2374" s="95"/>
    </row>
    <row r="2375" spans="1:84" s="43" customFormat="1" x14ac:dyDescent="0.25">
      <c r="A2375" s="152"/>
      <c r="B2375" s="152"/>
      <c r="C2375" s="152"/>
      <c r="D2375" s="152"/>
      <c r="E2375" s="152"/>
      <c r="F2375" s="62"/>
      <c r="G2375" s="62"/>
      <c r="I2375" s="152"/>
      <c r="K2375" s="152"/>
      <c r="L2375" s="152"/>
      <c r="M2375" s="152"/>
      <c r="N2375" s="152"/>
      <c r="O2375" s="63"/>
      <c r="P2375" s="152"/>
      <c r="Q2375" s="152"/>
      <c r="S2375" s="205"/>
      <c r="T2375" s="205"/>
      <c r="U2375" s="205"/>
      <c r="V2375" s="39"/>
      <c r="W2375" s="39"/>
      <c r="X2375" s="39"/>
      <c r="Y2375" s="39"/>
      <c r="AD2375" s="191"/>
      <c r="AE2375" s="191"/>
      <c r="AF2375" s="260"/>
      <c r="AG2375" s="191"/>
      <c r="AH2375" s="191"/>
      <c r="AI2375" s="260"/>
      <c r="AR2375" s="68"/>
      <c r="AS2375" s="68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5"/>
      <c r="BL2375" s="95"/>
      <c r="BM2375" s="95"/>
      <c r="BN2375" s="95"/>
      <c r="BO2375" s="95"/>
      <c r="BP2375" s="95"/>
      <c r="BQ2375" s="95"/>
      <c r="BR2375" s="95"/>
      <c r="BS2375" s="95"/>
      <c r="BT2375" s="95"/>
      <c r="BU2375" s="95"/>
      <c r="BV2375" s="95"/>
      <c r="BW2375" s="95"/>
      <c r="BX2375" s="95"/>
      <c r="BY2375" s="95"/>
      <c r="BZ2375" s="95"/>
      <c r="CD2375" s="95"/>
      <c r="CE2375" s="95"/>
      <c r="CF2375" s="95"/>
    </row>
    <row r="2376" spans="1:84" s="43" customFormat="1" x14ac:dyDescent="0.25">
      <c r="A2376" s="152"/>
      <c r="B2376" s="152"/>
      <c r="C2376" s="152"/>
      <c r="D2376" s="152"/>
      <c r="E2376" s="152"/>
      <c r="F2376" s="62"/>
      <c r="G2376" s="62"/>
      <c r="I2376" s="152"/>
      <c r="K2376" s="152"/>
      <c r="L2376" s="152"/>
      <c r="M2376" s="152"/>
      <c r="N2376" s="152"/>
      <c r="O2376" s="63"/>
      <c r="P2376" s="152"/>
      <c r="Q2376" s="152"/>
      <c r="S2376" s="205"/>
      <c r="T2376" s="205"/>
      <c r="U2376" s="205"/>
      <c r="V2376" s="39"/>
      <c r="W2376" s="39"/>
      <c r="X2376" s="39"/>
      <c r="Y2376" s="39"/>
      <c r="AD2376" s="191"/>
      <c r="AE2376" s="191"/>
      <c r="AF2376" s="260"/>
      <c r="AG2376" s="191"/>
      <c r="AH2376" s="191"/>
      <c r="AI2376" s="260"/>
      <c r="AR2376" s="68"/>
      <c r="AS2376" s="68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5"/>
      <c r="BL2376" s="95"/>
      <c r="BM2376" s="95"/>
      <c r="BN2376" s="95"/>
      <c r="BO2376" s="95"/>
      <c r="BP2376" s="95"/>
      <c r="BQ2376" s="95"/>
      <c r="BR2376" s="95"/>
      <c r="BS2376" s="95"/>
      <c r="BT2376" s="95"/>
      <c r="BU2376" s="95"/>
      <c r="BV2376" s="95"/>
      <c r="BW2376" s="95"/>
      <c r="BX2376" s="95"/>
      <c r="BY2376" s="95"/>
      <c r="BZ2376" s="95"/>
      <c r="CD2376" s="95"/>
      <c r="CE2376" s="95"/>
      <c r="CF2376" s="95"/>
    </row>
    <row r="2377" spans="1:84" s="43" customFormat="1" x14ac:dyDescent="0.25">
      <c r="A2377" s="152"/>
      <c r="B2377" s="152"/>
      <c r="C2377" s="152"/>
      <c r="D2377" s="152"/>
      <c r="E2377" s="152"/>
      <c r="F2377" s="62"/>
      <c r="G2377" s="62"/>
      <c r="I2377" s="152"/>
      <c r="K2377" s="152"/>
      <c r="L2377" s="152"/>
      <c r="M2377" s="152"/>
      <c r="N2377" s="152"/>
      <c r="O2377" s="63"/>
      <c r="P2377" s="152"/>
      <c r="Q2377" s="152"/>
      <c r="S2377" s="205"/>
      <c r="T2377" s="205"/>
      <c r="U2377" s="205"/>
      <c r="V2377" s="39"/>
      <c r="W2377" s="39"/>
      <c r="X2377" s="39"/>
      <c r="Y2377" s="39"/>
      <c r="AD2377" s="191"/>
      <c r="AE2377" s="191"/>
      <c r="AF2377" s="260"/>
      <c r="AG2377" s="191"/>
      <c r="AH2377" s="191"/>
      <c r="AI2377" s="260"/>
      <c r="AR2377" s="68"/>
      <c r="AS2377" s="68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5"/>
      <c r="BL2377" s="95"/>
      <c r="BM2377" s="95"/>
      <c r="BN2377" s="95"/>
      <c r="BO2377" s="95"/>
      <c r="BP2377" s="95"/>
      <c r="BQ2377" s="95"/>
      <c r="BR2377" s="95"/>
      <c r="BS2377" s="95"/>
      <c r="BT2377" s="95"/>
      <c r="BU2377" s="95"/>
      <c r="BV2377" s="95"/>
      <c r="BW2377" s="95"/>
      <c r="BX2377" s="95"/>
      <c r="BY2377" s="95"/>
      <c r="BZ2377" s="95"/>
      <c r="CD2377" s="95"/>
      <c r="CE2377" s="95"/>
      <c r="CF2377" s="95"/>
    </row>
    <row r="2378" spans="1:84" s="43" customFormat="1" x14ac:dyDescent="0.25">
      <c r="A2378" s="152"/>
      <c r="B2378" s="152"/>
      <c r="C2378" s="152"/>
      <c r="D2378" s="152"/>
      <c r="E2378" s="152"/>
      <c r="F2378" s="62"/>
      <c r="G2378" s="62"/>
      <c r="I2378" s="152"/>
      <c r="K2378" s="152"/>
      <c r="L2378" s="152"/>
      <c r="M2378" s="152"/>
      <c r="N2378" s="152"/>
      <c r="O2378" s="63"/>
      <c r="P2378" s="152"/>
      <c r="Q2378" s="152"/>
      <c r="S2378" s="205"/>
      <c r="T2378" s="205"/>
      <c r="U2378" s="205"/>
      <c r="V2378" s="39"/>
      <c r="W2378" s="39"/>
      <c r="X2378" s="39"/>
      <c r="Y2378" s="39"/>
      <c r="AD2378" s="191"/>
      <c r="AE2378" s="191"/>
      <c r="AF2378" s="260"/>
      <c r="AG2378" s="191"/>
      <c r="AH2378" s="191"/>
      <c r="AI2378" s="260"/>
      <c r="AR2378" s="68"/>
      <c r="AS2378" s="68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5"/>
      <c r="BL2378" s="95"/>
      <c r="BM2378" s="95"/>
      <c r="BN2378" s="95"/>
      <c r="BO2378" s="95"/>
      <c r="BP2378" s="95"/>
      <c r="BQ2378" s="95"/>
      <c r="BR2378" s="95"/>
      <c r="BS2378" s="95"/>
      <c r="BT2378" s="95"/>
      <c r="BU2378" s="95"/>
      <c r="BV2378" s="95"/>
      <c r="BW2378" s="95"/>
      <c r="BX2378" s="95"/>
      <c r="BY2378" s="95"/>
      <c r="BZ2378" s="95"/>
      <c r="CD2378" s="95"/>
      <c r="CE2378" s="95"/>
      <c r="CF2378" s="95"/>
    </row>
    <row r="2379" spans="1:84" s="43" customFormat="1" x14ac:dyDescent="0.25">
      <c r="A2379" s="152"/>
      <c r="B2379" s="152"/>
      <c r="C2379" s="152"/>
      <c r="D2379" s="152"/>
      <c r="E2379" s="152"/>
      <c r="F2379" s="62"/>
      <c r="G2379" s="62"/>
      <c r="I2379" s="152"/>
      <c r="K2379" s="152"/>
      <c r="L2379" s="152"/>
      <c r="M2379" s="152"/>
      <c r="N2379" s="152"/>
      <c r="O2379" s="63"/>
      <c r="P2379" s="152"/>
      <c r="Q2379" s="152"/>
      <c r="S2379" s="205"/>
      <c r="T2379" s="205"/>
      <c r="U2379" s="205"/>
      <c r="V2379" s="39"/>
      <c r="W2379" s="39"/>
      <c r="X2379" s="39"/>
      <c r="Y2379" s="39"/>
      <c r="AD2379" s="191"/>
      <c r="AE2379" s="191"/>
      <c r="AF2379" s="260"/>
      <c r="AG2379" s="191"/>
      <c r="AH2379" s="191"/>
      <c r="AI2379" s="260"/>
      <c r="AR2379" s="68"/>
      <c r="AS2379" s="68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5"/>
      <c r="BL2379" s="95"/>
      <c r="BM2379" s="95"/>
      <c r="BN2379" s="95"/>
      <c r="BO2379" s="95"/>
      <c r="BP2379" s="95"/>
      <c r="BQ2379" s="95"/>
      <c r="BR2379" s="95"/>
      <c r="BS2379" s="95"/>
      <c r="BT2379" s="95"/>
      <c r="BU2379" s="95"/>
      <c r="BV2379" s="95"/>
      <c r="BW2379" s="95"/>
      <c r="BX2379" s="95"/>
      <c r="BY2379" s="95"/>
      <c r="BZ2379" s="95"/>
      <c r="CD2379" s="95"/>
      <c r="CE2379" s="95"/>
      <c r="CF2379" s="95"/>
    </row>
    <row r="2380" spans="1:84" s="43" customFormat="1" x14ac:dyDescent="0.25">
      <c r="A2380" s="152"/>
      <c r="B2380" s="152"/>
      <c r="C2380" s="152"/>
      <c r="D2380" s="152"/>
      <c r="E2380" s="152"/>
      <c r="F2380" s="62"/>
      <c r="G2380" s="62"/>
      <c r="I2380" s="152"/>
      <c r="K2380" s="152"/>
      <c r="L2380" s="152"/>
      <c r="M2380" s="152"/>
      <c r="N2380" s="152"/>
      <c r="O2380" s="63"/>
      <c r="P2380" s="152"/>
      <c r="Q2380" s="152"/>
      <c r="S2380" s="205"/>
      <c r="T2380" s="205"/>
      <c r="U2380" s="205"/>
      <c r="V2380" s="39"/>
      <c r="W2380" s="39"/>
      <c r="X2380" s="39"/>
      <c r="Y2380" s="39"/>
      <c r="AD2380" s="191"/>
      <c r="AE2380" s="191"/>
      <c r="AF2380" s="260"/>
      <c r="AG2380" s="191"/>
      <c r="AH2380" s="191"/>
      <c r="AI2380" s="260"/>
      <c r="AR2380" s="68"/>
      <c r="AS2380" s="68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5"/>
      <c r="BL2380" s="95"/>
      <c r="BM2380" s="95"/>
      <c r="BN2380" s="95"/>
      <c r="BO2380" s="95"/>
      <c r="BP2380" s="95"/>
      <c r="BQ2380" s="95"/>
      <c r="BR2380" s="95"/>
      <c r="BS2380" s="95"/>
      <c r="BT2380" s="95"/>
      <c r="BU2380" s="95"/>
      <c r="BV2380" s="95"/>
      <c r="BW2380" s="95"/>
      <c r="BX2380" s="95"/>
      <c r="BY2380" s="95"/>
      <c r="BZ2380" s="95"/>
      <c r="CD2380" s="95"/>
      <c r="CE2380" s="95"/>
      <c r="CF2380" s="95"/>
    </row>
    <row r="2381" spans="1:84" s="43" customFormat="1" x14ac:dyDescent="0.25">
      <c r="A2381" s="152"/>
      <c r="B2381" s="152"/>
      <c r="C2381" s="152"/>
      <c r="D2381" s="152"/>
      <c r="E2381" s="152"/>
      <c r="F2381" s="62"/>
      <c r="G2381" s="62"/>
      <c r="I2381" s="152"/>
      <c r="K2381" s="152"/>
      <c r="L2381" s="152"/>
      <c r="M2381" s="152"/>
      <c r="N2381" s="152"/>
      <c r="O2381" s="63"/>
      <c r="P2381" s="152"/>
      <c r="Q2381" s="152"/>
      <c r="S2381" s="205"/>
      <c r="T2381" s="205"/>
      <c r="U2381" s="205"/>
      <c r="V2381" s="39"/>
      <c r="W2381" s="39"/>
      <c r="X2381" s="39"/>
      <c r="Y2381" s="39"/>
      <c r="AD2381" s="191"/>
      <c r="AE2381" s="191"/>
      <c r="AF2381" s="260"/>
      <c r="AG2381" s="191"/>
      <c r="AH2381" s="191"/>
      <c r="AI2381" s="260"/>
      <c r="AR2381" s="68"/>
      <c r="AS2381" s="68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5"/>
      <c r="BL2381" s="95"/>
      <c r="BM2381" s="95"/>
      <c r="BN2381" s="95"/>
      <c r="BO2381" s="95"/>
      <c r="BP2381" s="95"/>
      <c r="BQ2381" s="95"/>
      <c r="BR2381" s="95"/>
      <c r="BS2381" s="95"/>
      <c r="BT2381" s="95"/>
      <c r="BU2381" s="95"/>
      <c r="BV2381" s="95"/>
      <c r="BW2381" s="95"/>
      <c r="BX2381" s="95"/>
      <c r="BY2381" s="95"/>
      <c r="BZ2381" s="95"/>
      <c r="CD2381" s="95"/>
      <c r="CE2381" s="95"/>
      <c r="CF2381" s="95"/>
    </row>
    <row r="2382" spans="1:84" s="43" customFormat="1" x14ac:dyDescent="0.25">
      <c r="A2382" s="152"/>
      <c r="B2382" s="152"/>
      <c r="C2382" s="152"/>
      <c r="D2382" s="152"/>
      <c r="E2382" s="152"/>
      <c r="F2382" s="62"/>
      <c r="G2382" s="62"/>
      <c r="I2382" s="152"/>
      <c r="K2382" s="152"/>
      <c r="L2382" s="152"/>
      <c r="M2382" s="152"/>
      <c r="N2382" s="152"/>
      <c r="O2382" s="63"/>
      <c r="P2382" s="152"/>
      <c r="Q2382" s="152"/>
      <c r="S2382" s="205"/>
      <c r="T2382" s="205"/>
      <c r="U2382" s="205"/>
      <c r="V2382" s="39"/>
      <c r="W2382" s="39"/>
      <c r="X2382" s="39"/>
      <c r="Y2382" s="39"/>
      <c r="AD2382" s="191"/>
      <c r="AE2382" s="191"/>
      <c r="AF2382" s="260"/>
      <c r="AG2382" s="191"/>
      <c r="AH2382" s="191"/>
      <c r="AI2382" s="260"/>
      <c r="AR2382" s="68"/>
      <c r="AS2382" s="68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5"/>
      <c r="BL2382" s="95"/>
      <c r="BM2382" s="95"/>
      <c r="BN2382" s="95"/>
      <c r="BO2382" s="95"/>
      <c r="BP2382" s="95"/>
      <c r="BQ2382" s="95"/>
      <c r="BR2382" s="95"/>
      <c r="BS2382" s="95"/>
      <c r="BT2382" s="95"/>
      <c r="BU2382" s="95"/>
      <c r="BV2382" s="95"/>
      <c r="BW2382" s="95"/>
      <c r="BX2382" s="95"/>
      <c r="BY2382" s="95"/>
      <c r="BZ2382" s="95"/>
      <c r="CD2382" s="95"/>
      <c r="CE2382" s="95"/>
      <c r="CF2382" s="95"/>
    </row>
    <row r="2383" spans="1:84" s="43" customFormat="1" x14ac:dyDescent="0.25">
      <c r="A2383" s="152"/>
      <c r="B2383" s="152"/>
      <c r="C2383" s="152"/>
      <c r="D2383" s="152"/>
      <c r="E2383" s="152"/>
      <c r="F2383" s="62"/>
      <c r="G2383" s="62"/>
      <c r="I2383" s="152"/>
      <c r="K2383" s="152"/>
      <c r="L2383" s="152"/>
      <c r="M2383" s="152"/>
      <c r="N2383" s="152"/>
      <c r="O2383" s="63"/>
      <c r="P2383" s="152"/>
      <c r="Q2383" s="152"/>
      <c r="S2383" s="205"/>
      <c r="T2383" s="205"/>
      <c r="U2383" s="205"/>
      <c r="V2383" s="39"/>
      <c r="W2383" s="39"/>
      <c r="X2383" s="39"/>
      <c r="Y2383" s="39"/>
      <c r="AD2383" s="191"/>
      <c r="AE2383" s="191"/>
      <c r="AF2383" s="260"/>
      <c r="AG2383" s="191"/>
      <c r="AH2383" s="191"/>
      <c r="AI2383" s="260"/>
      <c r="AR2383" s="68"/>
      <c r="AS2383" s="68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5"/>
      <c r="BL2383" s="95"/>
      <c r="BM2383" s="95"/>
      <c r="BN2383" s="95"/>
      <c r="BO2383" s="95"/>
      <c r="BP2383" s="95"/>
      <c r="BQ2383" s="95"/>
      <c r="BR2383" s="95"/>
      <c r="BS2383" s="95"/>
      <c r="BT2383" s="95"/>
      <c r="BU2383" s="95"/>
      <c r="BV2383" s="95"/>
      <c r="BW2383" s="95"/>
      <c r="BX2383" s="95"/>
      <c r="BY2383" s="95"/>
      <c r="BZ2383" s="95"/>
      <c r="CD2383" s="95"/>
      <c r="CE2383" s="95"/>
      <c r="CF2383" s="95"/>
    </row>
    <row r="2384" spans="1:84" s="43" customFormat="1" x14ac:dyDescent="0.25">
      <c r="A2384" s="152"/>
      <c r="B2384" s="152"/>
      <c r="C2384" s="152"/>
      <c r="D2384" s="152"/>
      <c r="E2384" s="152"/>
      <c r="F2384" s="62"/>
      <c r="G2384" s="62"/>
      <c r="I2384" s="152"/>
      <c r="K2384" s="152"/>
      <c r="L2384" s="152"/>
      <c r="M2384" s="152"/>
      <c r="N2384" s="152"/>
      <c r="O2384" s="63"/>
      <c r="P2384" s="152"/>
      <c r="Q2384" s="152"/>
      <c r="S2384" s="205"/>
      <c r="T2384" s="205"/>
      <c r="U2384" s="205"/>
      <c r="V2384" s="39"/>
      <c r="W2384" s="39"/>
      <c r="X2384" s="39"/>
      <c r="Y2384" s="39"/>
      <c r="AD2384" s="191"/>
      <c r="AE2384" s="191"/>
      <c r="AF2384" s="260"/>
      <c r="AG2384" s="191"/>
      <c r="AH2384" s="191"/>
      <c r="AI2384" s="260"/>
      <c r="AR2384" s="68"/>
      <c r="AS2384" s="68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5"/>
      <c r="BL2384" s="95"/>
      <c r="BM2384" s="95"/>
      <c r="BN2384" s="95"/>
      <c r="BO2384" s="95"/>
      <c r="BP2384" s="95"/>
      <c r="BQ2384" s="95"/>
      <c r="BR2384" s="95"/>
      <c r="BS2384" s="95"/>
      <c r="BT2384" s="95"/>
      <c r="BU2384" s="95"/>
      <c r="BV2384" s="95"/>
      <c r="BW2384" s="95"/>
      <c r="BX2384" s="95"/>
      <c r="BY2384" s="95"/>
      <c r="BZ2384" s="95"/>
      <c r="CD2384" s="95"/>
      <c r="CE2384" s="95"/>
      <c r="CF2384" s="95"/>
    </row>
    <row r="2385" spans="1:84" s="43" customFormat="1" x14ac:dyDescent="0.25">
      <c r="A2385" s="152"/>
      <c r="B2385" s="152"/>
      <c r="C2385" s="152"/>
      <c r="D2385" s="152"/>
      <c r="E2385" s="152"/>
      <c r="F2385" s="62"/>
      <c r="G2385" s="62"/>
      <c r="I2385" s="152"/>
      <c r="K2385" s="152"/>
      <c r="L2385" s="152"/>
      <c r="M2385" s="152"/>
      <c r="N2385" s="152"/>
      <c r="O2385" s="63"/>
      <c r="P2385" s="152"/>
      <c r="Q2385" s="152"/>
      <c r="S2385" s="205"/>
      <c r="T2385" s="205"/>
      <c r="U2385" s="205"/>
      <c r="V2385" s="39"/>
      <c r="W2385" s="39"/>
      <c r="X2385" s="39"/>
      <c r="Y2385" s="39"/>
      <c r="AD2385" s="191"/>
      <c r="AE2385" s="191"/>
      <c r="AF2385" s="260"/>
      <c r="AG2385" s="191"/>
      <c r="AH2385" s="191"/>
      <c r="AI2385" s="260"/>
      <c r="AR2385" s="68"/>
      <c r="AS2385" s="68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5"/>
      <c r="BL2385" s="95"/>
      <c r="BM2385" s="95"/>
      <c r="BN2385" s="95"/>
      <c r="BO2385" s="95"/>
      <c r="BP2385" s="95"/>
      <c r="BQ2385" s="95"/>
      <c r="BR2385" s="95"/>
      <c r="BS2385" s="95"/>
      <c r="BT2385" s="95"/>
      <c r="BU2385" s="95"/>
      <c r="BV2385" s="95"/>
      <c r="BW2385" s="95"/>
      <c r="BX2385" s="95"/>
      <c r="BY2385" s="95"/>
      <c r="BZ2385" s="95"/>
      <c r="CD2385" s="95"/>
      <c r="CE2385" s="95"/>
      <c r="CF2385" s="95"/>
    </row>
    <row r="2386" spans="1:84" s="43" customFormat="1" x14ac:dyDescent="0.25">
      <c r="A2386" s="152"/>
      <c r="B2386" s="152"/>
      <c r="C2386" s="152"/>
      <c r="D2386" s="152"/>
      <c r="E2386" s="152"/>
      <c r="F2386" s="62"/>
      <c r="G2386" s="62"/>
      <c r="I2386" s="152"/>
      <c r="K2386" s="152"/>
      <c r="L2386" s="152"/>
      <c r="M2386" s="152"/>
      <c r="N2386" s="152"/>
      <c r="O2386" s="63"/>
      <c r="P2386" s="152"/>
      <c r="Q2386" s="152"/>
      <c r="S2386" s="205"/>
      <c r="T2386" s="205"/>
      <c r="U2386" s="205"/>
      <c r="V2386" s="39"/>
      <c r="W2386" s="39"/>
      <c r="X2386" s="39"/>
      <c r="Y2386" s="39"/>
      <c r="AD2386" s="191"/>
      <c r="AE2386" s="191"/>
      <c r="AF2386" s="260"/>
      <c r="AG2386" s="191"/>
      <c r="AH2386" s="191"/>
      <c r="AI2386" s="260"/>
      <c r="AR2386" s="68"/>
      <c r="AS2386" s="68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5"/>
      <c r="BL2386" s="95"/>
      <c r="BM2386" s="95"/>
      <c r="BN2386" s="95"/>
      <c r="BO2386" s="95"/>
      <c r="BP2386" s="95"/>
      <c r="BQ2386" s="95"/>
      <c r="BR2386" s="95"/>
      <c r="BS2386" s="95"/>
      <c r="BT2386" s="95"/>
      <c r="BU2386" s="95"/>
      <c r="BV2386" s="95"/>
      <c r="BW2386" s="95"/>
      <c r="BX2386" s="95"/>
      <c r="BY2386" s="95"/>
      <c r="BZ2386" s="95"/>
      <c r="CD2386" s="95"/>
      <c r="CE2386" s="95"/>
      <c r="CF2386" s="95"/>
    </row>
    <row r="2387" spans="1:84" s="43" customFormat="1" x14ac:dyDescent="0.25">
      <c r="A2387" s="152"/>
      <c r="B2387" s="152"/>
      <c r="C2387" s="152"/>
      <c r="D2387" s="152"/>
      <c r="E2387" s="152"/>
      <c r="F2387" s="62"/>
      <c r="G2387" s="62"/>
      <c r="I2387" s="152"/>
      <c r="K2387" s="152"/>
      <c r="L2387" s="152"/>
      <c r="M2387" s="152"/>
      <c r="N2387" s="152"/>
      <c r="O2387" s="63"/>
      <c r="P2387" s="152"/>
      <c r="Q2387" s="152"/>
      <c r="S2387" s="205"/>
      <c r="T2387" s="205"/>
      <c r="U2387" s="205"/>
      <c r="V2387" s="39"/>
      <c r="W2387" s="39"/>
      <c r="X2387" s="39"/>
      <c r="Y2387" s="39"/>
      <c r="AD2387" s="191"/>
      <c r="AE2387" s="191"/>
      <c r="AF2387" s="260"/>
      <c r="AG2387" s="191"/>
      <c r="AH2387" s="191"/>
      <c r="AI2387" s="260"/>
      <c r="AR2387" s="68"/>
      <c r="AS2387" s="68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5"/>
      <c r="BL2387" s="95"/>
      <c r="BM2387" s="95"/>
      <c r="BN2387" s="95"/>
      <c r="BO2387" s="95"/>
      <c r="BP2387" s="95"/>
      <c r="BQ2387" s="95"/>
      <c r="BR2387" s="95"/>
      <c r="BS2387" s="95"/>
      <c r="BT2387" s="95"/>
      <c r="BU2387" s="95"/>
      <c r="BV2387" s="95"/>
      <c r="BW2387" s="95"/>
      <c r="BX2387" s="95"/>
      <c r="BY2387" s="95"/>
      <c r="BZ2387" s="95"/>
      <c r="CD2387" s="95"/>
      <c r="CE2387" s="95"/>
      <c r="CF2387" s="95"/>
    </row>
    <row r="2388" spans="1:84" s="43" customFormat="1" x14ac:dyDescent="0.25">
      <c r="A2388" s="152"/>
      <c r="B2388" s="152"/>
      <c r="C2388" s="152"/>
      <c r="D2388" s="152"/>
      <c r="E2388" s="152"/>
      <c r="F2388" s="62"/>
      <c r="G2388" s="62"/>
      <c r="I2388" s="152"/>
      <c r="K2388" s="152"/>
      <c r="L2388" s="152"/>
      <c r="M2388" s="152"/>
      <c r="N2388" s="152"/>
      <c r="O2388" s="63"/>
      <c r="P2388" s="152"/>
      <c r="Q2388" s="152"/>
      <c r="S2388" s="205"/>
      <c r="T2388" s="205"/>
      <c r="U2388" s="205"/>
      <c r="V2388" s="39"/>
      <c r="W2388" s="39"/>
      <c r="X2388" s="39"/>
      <c r="Y2388" s="39"/>
      <c r="AD2388" s="191"/>
      <c r="AE2388" s="191"/>
      <c r="AF2388" s="260"/>
      <c r="AG2388" s="191"/>
      <c r="AH2388" s="191"/>
      <c r="AI2388" s="260"/>
      <c r="AR2388" s="68"/>
      <c r="AS2388" s="68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5"/>
      <c r="BL2388" s="95"/>
      <c r="BM2388" s="95"/>
      <c r="BN2388" s="95"/>
      <c r="BO2388" s="95"/>
      <c r="BP2388" s="95"/>
      <c r="BQ2388" s="95"/>
      <c r="BR2388" s="95"/>
      <c r="BS2388" s="95"/>
      <c r="BT2388" s="95"/>
      <c r="BU2388" s="95"/>
      <c r="BV2388" s="95"/>
      <c r="BW2388" s="95"/>
      <c r="BX2388" s="95"/>
      <c r="BY2388" s="95"/>
      <c r="BZ2388" s="95"/>
      <c r="CD2388" s="95"/>
      <c r="CE2388" s="95"/>
      <c r="CF2388" s="95"/>
    </row>
    <row r="2389" spans="1:84" s="43" customFormat="1" x14ac:dyDescent="0.25">
      <c r="A2389" s="152"/>
      <c r="B2389" s="152"/>
      <c r="C2389" s="152"/>
      <c r="D2389" s="152"/>
      <c r="E2389" s="152"/>
      <c r="F2389" s="62"/>
      <c r="G2389" s="62"/>
      <c r="I2389" s="152"/>
      <c r="K2389" s="152"/>
      <c r="L2389" s="152"/>
      <c r="M2389" s="152"/>
      <c r="N2389" s="152"/>
      <c r="O2389" s="63"/>
      <c r="P2389" s="152"/>
      <c r="Q2389" s="152"/>
      <c r="S2389" s="205"/>
      <c r="T2389" s="205"/>
      <c r="U2389" s="205"/>
      <c r="V2389" s="39"/>
      <c r="W2389" s="39"/>
      <c r="X2389" s="39"/>
      <c r="Y2389" s="39"/>
      <c r="AD2389" s="191"/>
      <c r="AE2389" s="191"/>
      <c r="AF2389" s="260"/>
      <c r="AG2389" s="191"/>
      <c r="AH2389" s="191"/>
      <c r="AI2389" s="260"/>
      <c r="AR2389" s="68"/>
      <c r="AS2389" s="68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5"/>
      <c r="BL2389" s="95"/>
      <c r="BM2389" s="95"/>
      <c r="BN2389" s="95"/>
      <c r="BO2389" s="95"/>
      <c r="BP2389" s="95"/>
      <c r="BQ2389" s="95"/>
      <c r="BR2389" s="95"/>
      <c r="BS2389" s="95"/>
      <c r="BT2389" s="95"/>
      <c r="BU2389" s="95"/>
      <c r="BV2389" s="95"/>
      <c r="BW2389" s="95"/>
      <c r="BX2389" s="95"/>
      <c r="BY2389" s="95"/>
      <c r="BZ2389" s="95"/>
      <c r="CD2389" s="95"/>
      <c r="CE2389" s="95"/>
      <c r="CF2389" s="95"/>
    </row>
    <row r="2390" spans="1:84" s="43" customFormat="1" x14ac:dyDescent="0.25">
      <c r="A2390" s="152"/>
      <c r="B2390" s="152"/>
      <c r="C2390" s="152"/>
      <c r="D2390" s="152"/>
      <c r="E2390" s="152"/>
      <c r="F2390" s="62"/>
      <c r="G2390" s="62"/>
      <c r="I2390" s="152"/>
      <c r="K2390" s="152"/>
      <c r="L2390" s="152"/>
      <c r="M2390" s="152"/>
      <c r="N2390" s="152"/>
      <c r="O2390" s="63"/>
      <c r="P2390" s="152"/>
      <c r="Q2390" s="152"/>
      <c r="S2390" s="205"/>
      <c r="T2390" s="205"/>
      <c r="U2390" s="205"/>
      <c r="V2390" s="39"/>
      <c r="W2390" s="39"/>
      <c r="X2390" s="39"/>
      <c r="Y2390" s="39"/>
      <c r="AD2390" s="191"/>
      <c r="AE2390" s="191"/>
      <c r="AF2390" s="260"/>
      <c r="AG2390" s="191"/>
      <c r="AH2390" s="191"/>
      <c r="AI2390" s="260"/>
      <c r="AR2390" s="68"/>
      <c r="AS2390" s="68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5"/>
      <c r="BL2390" s="95"/>
      <c r="BM2390" s="95"/>
      <c r="BN2390" s="95"/>
      <c r="BO2390" s="95"/>
      <c r="BP2390" s="95"/>
      <c r="BQ2390" s="95"/>
      <c r="BR2390" s="95"/>
      <c r="BS2390" s="95"/>
      <c r="BT2390" s="95"/>
      <c r="BU2390" s="95"/>
      <c r="BV2390" s="95"/>
      <c r="BW2390" s="95"/>
      <c r="BX2390" s="95"/>
      <c r="BY2390" s="95"/>
      <c r="BZ2390" s="95"/>
      <c r="CD2390" s="95"/>
      <c r="CE2390" s="95"/>
      <c r="CF2390" s="95"/>
    </row>
    <row r="2391" spans="1:84" s="43" customFormat="1" x14ac:dyDescent="0.25">
      <c r="A2391" s="152"/>
      <c r="B2391" s="152"/>
      <c r="C2391" s="152"/>
      <c r="D2391" s="152"/>
      <c r="E2391" s="152"/>
      <c r="F2391" s="62"/>
      <c r="G2391" s="62"/>
      <c r="I2391" s="152"/>
      <c r="K2391" s="152"/>
      <c r="L2391" s="152"/>
      <c r="M2391" s="152"/>
      <c r="N2391" s="152"/>
      <c r="O2391" s="63"/>
      <c r="P2391" s="152"/>
      <c r="Q2391" s="152"/>
      <c r="S2391" s="205"/>
      <c r="T2391" s="205"/>
      <c r="U2391" s="205"/>
      <c r="V2391" s="39"/>
      <c r="W2391" s="39"/>
      <c r="X2391" s="39"/>
      <c r="Y2391" s="39"/>
      <c r="AD2391" s="191"/>
      <c r="AE2391" s="191"/>
      <c r="AF2391" s="260"/>
      <c r="AG2391" s="191"/>
      <c r="AH2391" s="191"/>
      <c r="AI2391" s="260"/>
      <c r="AR2391" s="68"/>
      <c r="AS2391" s="68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5"/>
      <c r="BL2391" s="95"/>
      <c r="BM2391" s="95"/>
      <c r="BN2391" s="95"/>
      <c r="BO2391" s="95"/>
      <c r="BP2391" s="95"/>
      <c r="BQ2391" s="95"/>
      <c r="BR2391" s="95"/>
      <c r="BS2391" s="95"/>
      <c r="BT2391" s="95"/>
      <c r="BU2391" s="95"/>
      <c r="BV2391" s="95"/>
      <c r="BW2391" s="95"/>
      <c r="BX2391" s="95"/>
      <c r="BY2391" s="95"/>
      <c r="BZ2391" s="95"/>
      <c r="CD2391" s="95"/>
      <c r="CE2391" s="95"/>
      <c r="CF2391" s="95"/>
    </row>
    <row r="2392" spans="1:84" s="43" customFormat="1" x14ac:dyDescent="0.25">
      <c r="A2392" s="152"/>
      <c r="B2392" s="152"/>
      <c r="C2392" s="152"/>
      <c r="D2392" s="152"/>
      <c r="E2392" s="152"/>
      <c r="F2392" s="62"/>
      <c r="G2392" s="62"/>
      <c r="I2392" s="152"/>
      <c r="K2392" s="152"/>
      <c r="L2392" s="152"/>
      <c r="M2392" s="152"/>
      <c r="N2392" s="152"/>
      <c r="O2392" s="63"/>
      <c r="P2392" s="152"/>
      <c r="Q2392" s="152"/>
      <c r="S2392" s="205"/>
      <c r="T2392" s="205"/>
      <c r="U2392" s="205"/>
      <c r="V2392" s="39"/>
      <c r="W2392" s="39"/>
      <c r="X2392" s="39"/>
      <c r="Y2392" s="39"/>
      <c r="AD2392" s="191"/>
      <c r="AE2392" s="191"/>
      <c r="AF2392" s="260"/>
      <c r="AG2392" s="191"/>
      <c r="AH2392" s="191"/>
      <c r="AI2392" s="260"/>
      <c r="AR2392" s="68"/>
      <c r="AS2392" s="68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5"/>
      <c r="BL2392" s="95"/>
      <c r="BM2392" s="95"/>
      <c r="BN2392" s="95"/>
      <c r="BO2392" s="95"/>
      <c r="BP2392" s="95"/>
      <c r="BQ2392" s="95"/>
      <c r="BR2392" s="95"/>
      <c r="BS2392" s="95"/>
      <c r="BT2392" s="95"/>
      <c r="BU2392" s="95"/>
      <c r="BV2392" s="95"/>
      <c r="BW2392" s="95"/>
      <c r="BX2392" s="95"/>
      <c r="BY2392" s="95"/>
      <c r="BZ2392" s="95"/>
      <c r="CD2392" s="95"/>
      <c r="CE2392" s="95"/>
      <c r="CF2392" s="95"/>
    </row>
    <row r="2393" spans="1:84" s="43" customFormat="1" x14ac:dyDescent="0.25">
      <c r="A2393" s="152"/>
      <c r="B2393" s="152"/>
      <c r="C2393" s="152"/>
      <c r="D2393" s="152"/>
      <c r="E2393" s="152"/>
      <c r="F2393" s="62"/>
      <c r="G2393" s="62"/>
      <c r="I2393" s="152"/>
      <c r="K2393" s="152"/>
      <c r="L2393" s="152"/>
      <c r="M2393" s="152"/>
      <c r="N2393" s="152"/>
      <c r="O2393" s="63"/>
      <c r="P2393" s="152"/>
      <c r="Q2393" s="152"/>
      <c r="S2393" s="205"/>
      <c r="T2393" s="205"/>
      <c r="U2393" s="205"/>
      <c r="V2393" s="39"/>
      <c r="W2393" s="39"/>
      <c r="X2393" s="39"/>
      <c r="Y2393" s="39"/>
      <c r="AD2393" s="191"/>
      <c r="AE2393" s="191"/>
      <c r="AF2393" s="260"/>
      <c r="AG2393" s="191"/>
      <c r="AH2393" s="191"/>
      <c r="AI2393" s="260"/>
      <c r="AR2393" s="68"/>
      <c r="AS2393" s="68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5"/>
      <c r="BL2393" s="95"/>
      <c r="BM2393" s="95"/>
      <c r="BN2393" s="95"/>
      <c r="BO2393" s="95"/>
      <c r="BP2393" s="95"/>
      <c r="BQ2393" s="95"/>
      <c r="BR2393" s="95"/>
      <c r="BS2393" s="95"/>
      <c r="BT2393" s="95"/>
      <c r="BU2393" s="95"/>
      <c r="BV2393" s="95"/>
      <c r="BW2393" s="95"/>
      <c r="BX2393" s="95"/>
      <c r="BY2393" s="95"/>
      <c r="BZ2393" s="95"/>
      <c r="CD2393" s="95"/>
      <c r="CE2393" s="95"/>
      <c r="CF2393" s="95"/>
    </row>
    <row r="2394" spans="1:84" s="43" customFormat="1" x14ac:dyDescent="0.25">
      <c r="A2394" s="152"/>
      <c r="B2394" s="152"/>
      <c r="C2394" s="152"/>
      <c r="D2394" s="152"/>
      <c r="E2394" s="152"/>
      <c r="F2394" s="62"/>
      <c r="G2394" s="62"/>
      <c r="I2394" s="152"/>
      <c r="K2394" s="152"/>
      <c r="L2394" s="152"/>
      <c r="M2394" s="152"/>
      <c r="N2394" s="152"/>
      <c r="O2394" s="63"/>
      <c r="P2394" s="152"/>
      <c r="Q2394" s="152"/>
      <c r="S2394" s="205"/>
      <c r="T2394" s="205"/>
      <c r="U2394" s="205"/>
      <c r="V2394" s="39"/>
      <c r="W2394" s="39"/>
      <c r="X2394" s="39"/>
      <c r="Y2394" s="39"/>
      <c r="AD2394" s="191"/>
      <c r="AE2394" s="191"/>
      <c r="AF2394" s="260"/>
      <c r="AG2394" s="191"/>
      <c r="AH2394" s="191"/>
      <c r="AI2394" s="260"/>
      <c r="AR2394" s="68"/>
      <c r="AS2394" s="68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5"/>
      <c r="BL2394" s="95"/>
      <c r="BM2394" s="95"/>
      <c r="BN2394" s="95"/>
      <c r="BO2394" s="95"/>
      <c r="BP2394" s="95"/>
      <c r="BQ2394" s="95"/>
      <c r="BR2394" s="95"/>
      <c r="BS2394" s="95"/>
      <c r="BT2394" s="95"/>
      <c r="BU2394" s="95"/>
      <c r="BV2394" s="95"/>
      <c r="BW2394" s="95"/>
      <c r="BX2394" s="95"/>
      <c r="BY2394" s="95"/>
      <c r="BZ2394" s="95"/>
      <c r="CD2394" s="95"/>
      <c r="CE2394" s="95"/>
      <c r="CF2394" s="95"/>
    </row>
    <row r="2395" spans="1:84" s="43" customFormat="1" x14ac:dyDescent="0.25">
      <c r="A2395" s="152"/>
      <c r="B2395" s="152"/>
      <c r="C2395" s="152"/>
      <c r="D2395" s="152"/>
      <c r="E2395" s="152"/>
      <c r="F2395" s="62"/>
      <c r="G2395" s="62"/>
      <c r="I2395" s="152"/>
      <c r="K2395" s="152"/>
      <c r="L2395" s="152"/>
      <c r="M2395" s="152"/>
      <c r="N2395" s="152"/>
      <c r="O2395" s="63"/>
      <c r="P2395" s="152"/>
      <c r="Q2395" s="152"/>
      <c r="S2395" s="205"/>
      <c r="T2395" s="205"/>
      <c r="U2395" s="205"/>
      <c r="V2395" s="39"/>
      <c r="W2395" s="39"/>
      <c r="X2395" s="39"/>
      <c r="Y2395" s="39"/>
      <c r="AD2395" s="191"/>
      <c r="AE2395" s="191"/>
      <c r="AF2395" s="260"/>
      <c r="AG2395" s="191"/>
      <c r="AH2395" s="191"/>
      <c r="AI2395" s="260"/>
      <c r="AR2395" s="68"/>
      <c r="AS2395" s="68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5"/>
      <c r="BL2395" s="95"/>
      <c r="BM2395" s="95"/>
      <c r="BN2395" s="95"/>
      <c r="BO2395" s="95"/>
      <c r="BP2395" s="95"/>
      <c r="BQ2395" s="95"/>
      <c r="BR2395" s="95"/>
      <c r="BS2395" s="95"/>
      <c r="BT2395" s="95"/>
      <c r="BU2395" s="95"/>
      <c r="BV2395" s="95"/>
      <c r="BW2395" s="95"/>
      <c r="BX2395" s="95"/>
      <c r="BY2395" s="95"/>
      <c r="BZ2395" s="95"/>
      <c r="CD2395" s="95"/>
      <c r="CE2395" s="95"/>
      <c r="CF2395" s="95"/>
    </row>
    <row r="2396" spans="1:84" s="43" customFormat="1" x14ac:dyDescent="0.25">
      <c r="A2396" s="152"/>
      <c r="B2396" s="152"/>
      <c r="C2396" s="152"/>
      <c r="D2396" s="152"/>
      <c r="E2396" s="152"/>
      <c r="F2396" s="62"/>
      <c r="G2396" s="62"/>
      <c r="I2396" s="152"/>
      <c r="K2396" s="152"/>
      <c r="L2396" s="152"/>
      <c r="M2396" s="152"/>
      <c r="N2396" s="152"/>
      <c r="O2396" s="63"/>
      <c r="P2396" s="152"/>
      <c r="Q2396" s="152"/>
      <c r="S2396" s="205"/>
      <c r="T2396" s="205"/>
      <c r="U2396" s="205"/>
      <c r="V2396" s="39"/>
      <c r="W2396" s="39"/>
      <c r="X2396" s="39"/>
      <c r="Y2396" s="39"/>
      <c r="AD2396" s="191"/>
      <c r="AE2396" s="191"/>
      <c r="AF2396" s="260"/>
      <c r="AG2396" s="191"/>
      <c r="AH2396" s="191"/>
      <c r="AI2396" s="260"/>
      <c r="AR2396" s="68"/>
      <c r="AS2396" s="68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5"/>
      <c r="BL2396" s="95"/>
      <c r="BM2396" s="95"/>
      <c r="BN2396" s="95"/>
      <c r="BO2396" s="95"/>
      <c r="BP2396" s="95"/>
      <c r="BQ2396" s="95"/>
      <c r="BR2396" s="95"/>
      <c r="BS2396" s="95"/>
      <c r="BT2396" s="95"/>
      <c r="BU2396" s="95"/>
      <c r="BV2396" s="95"/>
      <c r="BW2396" s="95"/>
      <c r="BX2396" s="95"/>
      <c r="BY2396" s="95"/>
      <c r="BZ2396" s="95"/>
      <c r="CD2396" s="95"/>
      <c r="CE2396" s="95"/>
      <c r="CF2396" s="95"/>
    </row>
    <row r="2397" spans="1:84" s="43" customFormat="1" x14ac:dyDescent="0.25">
      <c r="A2397" s="152"/>
      <c r="B2397" s="152"/>
      <c r="C2397" s="152"/>
      <c r="D2397" s="152"/>
      <c r="E2397" s="152"/>
      <c r="F2397" s="62"/>
      <c r="G2397" s="62"/>
      <c r="I2397" s="152"/>
      <c r="K2397" s="152"/>
      <c r="L2397" s="152"/>
      <c r="M2397" s="152"/>
      <c r="N2397" s="152"/>
      <c r="O2397" s="63"/>
      <c r="P2397" s="152"/>
      <c r="Q2397" s="152"/>
      <c r="S2397" s="205"/>
      <c r="T2397" s="205"/>
      <c r="U2397" s="205"/>
      <c r="V2397" s="39"/>
      <c r="W2397" s="39"/>
      <c r="X2397" s="39"/>
      <c r="Y2397" s="39"/>
      <c r="AD2397" s="191"/>
      <c r="AE2397" s="191"/>
      <c r="AF2397" s="260"/>
      <c r="AG2397" s="191"/>
      <c r="AH2397" s="191"/>
      <c r="AI2397" s="260"/>
      <c r="AR2397" s="68"/>
      <c r="AS2397" s="68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5"/>
      <c r="BL2397" s="95"/>
      <c r="BM2397" s="95"/>
      <c r="BN2397" s="95"/>
      <c r="BO2397" s="95"/>
      <c r="BP2397" s="95"/>
      <c r="BQ2397" s="95"/>
      <c r="BR2397" s="95"/>
      <c r="BS2397" s="95"/>
      <c r="BT2397" s="95"/>
      <c r="BU2397" s="95"/>
      <c r="BV2397" s="95"/>
      <c r="BW2397" s="95"/>
      <c r="BX2397" s="95"/>
      <c r="BY2397" s="95"/>
      <c r="BZ2397" s="95"/>
      <c r="CD2397" s="95"/>
      <c r="CE2397" s="95"/>
      <c r="CF2397" s="95"/>
    </row>
    <row r="2398" spans="1:84" s="43" customFormat="1" x14ac:dyDescent="0.25">
      <c r="A2398" s="152"/>
      <c r="B2398" s="152"/>
      <c r="C2398" s="152"/>
      <c r="D2398" s="152"/>
      <c r="E2398" s="152"/>
      <c r="F2398" s="62"/>
      <c r="G2398" s="62"/>
      <c r="I2398" s="152"/>
      <c r="K2398" s="152"/>
      <c r="L2398" s="152"/>
      <c r="M2398" s="152"/>
      <c r="N2398" s="152"/>
      <c r="O2398" s="63"/>
      <c r="P2398" s="152"/>
      <c r="Q2398" s="152"/>
      <c r="S2398" s="205"/>
      <c r="T2398" s="205"/>
      <c r="U2398" s="205"/>
      <c r="V2398" s="39"/>
      <c r="W2398" s="39"/>
      <c r="X2398" s="39"/>
      <c r="Y2398" s="39"/>
      <c r="AD2398" s="191"/>
      <c r="AE2398" s="191"/>
      <c r="AF2398" s="260"/>
      <c r="AG2398" s="191"/>
      <c r="AH2398" s="191"/>
      <c r="AI2398" s="260"/>
      <c r="AR2398" s="68"/>
      <c r="AS2398" s="68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5"/>
      <c r="BL2398" s="95"/>
      <c r="BM2398" s="95"/>
      <c r="BN2398" s="95"/>
      <c r="BO2398" s="95"/>
      <c r="BP2398" s="95"/>
      <c r="BQ2398" s="95"/>
      <c r="BR2398" s="95"/>
      <c r="BS2398" s="95"/>
      <c r="BT2398" s="95"/>
      <c r="BU2398" s="95"/>
      <c r="BV2398" s="95"/>
      <c r="BW2398" s="95"/>
      <c r="BX2398" s="95"/>
      <c r="BY2398" s="95"/>
      <c r="BZ2398" s="95"/>
      <c r="CD2398" s="95"/>
      <c r="CE2398" s="95"/>
      <c r="CF2398" s="95"/>
    </row>
    <row r="2399" spans="1:84" s="43" customFormat="1" x14ac:dyDescent="0.25">
      <c r="A2399" s="152"/>
      <c r="B2399" s="152"/>
      <c r="C2399" s="152"/>
      <c r="D2399" s="152"/>
      <c r="E2399" s="152"/>
      <c r="F2399" s="62"/>
      <c r="G2399" s="62"/>
      <c r="I2399" s="152"/>
      <c r="K2399" s="152"/>
      <c r="L2399" s="152"/>
      <c r="M2399" s="152"/>
      <c r="N2399" s="152"/>
      <c r="O2399" s="63"/>
      <c r="P2399" s="152"/>
      <c r="Q2399" s="152"/>
      <c r="S2399" s="205"/>
      <c r="T2399" s="205"/>
      <c r="U2399" s="205"/>
      <c r="V2399" s="39"/>
      <c r="W2399" s="39"/>
      <c r="X2399" s="39"/>
      <c r="Y2399" s="39"/>
      <c r="AD2399" s="191"/>
      <c r="AE2399" s="191"/>
      <c r="AF2399" s="260"/>
      <c r="AG2399" s="191"/>
      <c r="AH2399" s="191"/>
      <c r="AI2399" s="260"/>
      <c r="AR2399" s="68"/>
      <c r="AS2399" s="68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5"/>
      <c r="BL2399" s="95"/>
      <c r="BM2399" s="95"/>
      <c r="BN2399" s="95"/>
      <c r="BO2399" s="95"/>
      <c r="BP2399" s="95"/>
      <c r="BQ2399" s="95"/>
      <c r="BR2399" s="95"/>
      <c r="BS2399" s="95"/>
      <c r="BT2399" s="95"/>
      <c r="BU2399" s="95"/>
      <c r="BV2399" s="95"/>
      <c r="BW2399" s="95"/>
      <c r="BX2399" s="95"/>
      <c r="BY2399" s="95"/>
      <c r="BZ2399" s="95"/>
      <c r="CD2399" s="95"/>
      <c r="CE2399" s="95"/>
      <c r="CF2399" s="95"/>
    </row>
    <row r="2400" spans="1:84" s="43" customFormat="1" x14ac:dyDescent="0.25">
      <c r="A2400" s="152"/>
      <c r="B2400" s="152"/>
      <c r="C2400" s="152"/>
      <c r="D2400" s="152"/>
      <c r="E2400" s="152"/>
      <c r="F2400" s="62"/>
      <c r="G2400" s="62"/>
      <c r="I2400" s="152"/>
      <c r="K2400" s="152"/>
      <c r="L2400" s="152"/>
      <c r="M2400" s="152"/>
      <c r="N2400" s="152"/>
      <c r="O2400" s="63"/>
      <c r="P2400" s="152"/>
      <c r="Q2400" s="152"/>
      <c r="S2400" s="205"/>
      <c r="T2400" s="205"/>
      <c r="U2400" s="205"/>
      <c r="V2400" s="39"/>
      <c r="W2400" s="39"/>
      <c r="X2400" s="39"/>
      <c r="Y2400" s="39"/>
      <c r="AD2400" s="191"/>
      <c r="AE2400" s="191"/>
      <c r="AF2400" s="260"/>
      <c r="AG2400" s="191"/>
      <c r="AH2400" s="191"/>
      <c r="AI2400" s="260"/>
      <c r="AR2400" s="68"/>
      <c r="AS2400" s="68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5"/>
      <c r="BL2400" s="95"/>
      <c r="BM2400" s="95"/>
      <c r="BN2400" s="95"/>
      <c r="BO2400" s="95"/>
      <c r="BP2400" s="95"/>
      <c r="BQ2400" s="95"/>
      <c r="BR2400" s="95"/>
      <c r="BS2400" s="95"/>
      <c r="BT2400" s="95"/>
      <c r="BU2400" s="95"/>
      <c r="BV2400" s="95"/>
      <c r="BW2400" s="95"/>
      <c r="BX2400" s="95"/>
      <c r="BY2400" s="95"/>
      <c r="BZ2400" s="95"/>
      <c r="CD2400" s="95"/>
      <c r="CE2400" s="95"/>
      <c r="CF2400" s="95"/>
    </row>
    <row r="2401" spans="1:84" s="43" customFormat="1" x14ac:dyDescent="0.25">
      <c r="A2401" s="152"/>
      <c r="B2401" s="152"/>
      <c r="C2401" s="152"/>
      <c r="D2401" s="152"/>
      <c r="E2401" s="152"/>
      <c r="F2401" s="62"/>
      <c r="G2401" s="62"/>
      <c r="I2401" s="152"/>
      <c r="K2401" s="152"/>
      <c r="L2401" s="152"/>
      <c r="M2401" s="152"/>
      <c r="N2401" s="152"/>
      <c r="O2401" s="63"/>
      <c r="P2401" s="152"/>
      <c r="Q2401" s="152"/>
      <c r="S2401" s="205"/>
      <c r="T2401" s="205"/>
      <c r="U2401" s="205"/>
      <c r="V2401" s="39"/>
      <c r="W2401" s="39"/>
      <c r="X2401" s="39"/>
      <c r="Y2401" s="39"/>
      <c r="AD2401" s="191"/>
      <c r="AE2401" s="191"/>
      <c r="AF2401" s="260"/>
      <c r="AG2401" s="191"/>
      <c r="AH2401" s="191"/>
      <c r="AI2401" s="260"/>
      <c r="AR2401" s="68"/>
      <c r="AS2401" s="68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5"/>
      <c r="BL2401" s="95"/>
      <c r="BM2401" s="95"/>
      <c r="BN2401" s="95"/>
      <c r="BO2401" s="95"/>
      <c r="BP2401" s="95"/>
      <c r="BQ2401" s="95"/>
      <c r="BR2401" s="95"/>
      <c r="BS2401" s="95"/>
      <c r="BT2401" s="95"/>
      <c r="BU2401" s="95"/>
      <c r="BV2401" s="95"/>
      <c r="BW2401" s="95"/>
      <c r="BX2401" s="95"/>
      <c r="BY2401" s="95"/>
      <c r="BZ2401" s="95"/>
      <c r="CD2401" s="95"/>
      <c r="CE2401" s="95"/>
      <c r="CF2401" s="95"/>
    </row>
    <row r="2402" spans="1:84" s="43" customFormat="1" x14ac:dyDescent="0.25">
      <c r="A2402" s="152"/>
      <c r="B2402" s="152"/>
      <c r="C2402" s="152"/>
      <c r="D2402" s="152"/>
      <c r="E2402" s="152"/>
      <c r="F2402" s="62"/>
      <c r="G2402" s="62"/>
      <c r="I2402" s="152"/>
      <c r="K2402" s="152"/>
      <c r="L2402" s="152"/>
      <c r="M2402" s="152"/>
      <c r="N2402" s="152"/>
      <c r="O2402" s="63"/>
      <c r="P2402" s="152"/>
      <c r="Q2402" s="152"/>
      <c r="S2402" s="205"/>
      <c r="T2402" s="205"/>
      <c r="U2402" s="205"/>
      <c r="V2402" s="39"/>
      <c r="W2402" s="39"/>
      <c r="X2402" s="39"/>
      <c r="Y2402" s="39"/>
      <c r="AD2402" s="191"/>
      <c r="AE2402" s="191"/>
      <c r="AF2402" s="260"/>
      <c r="AG2402" s="191"/>
      <c r="AH2402" s="191"/>
      <c r="AI2402" s="260"/>
      <c r="AR2402" s="68"/>
      <c r="AS2402" s="68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5"/>
      <c r="BL2402" s="95"/>
      <c r="BM2402" s="95"/>
      <c r="BN2402" s="95"/>
      <c r="BO2402" s="95"/>
      <c r="BP2402" s="95"/>
      <c r="BQ2402" s="95"/>
      <c r="BR2402" s="95"/>
      <c r="BS2402" s="95"/>
      <c r="BT2402" s="95"/>
      <c r="BU2402" s="95"/>
      <c r="BV2402" s="95"/>
      <c r="BW2402" s="95"/>
      <c r="BX2402" s="95"/>
      <c r="BY2402" s="95"/>
      <c r="BZ2402" s="95"/>
      <c r="CD2402" s="95"/>
      <c r="CE2402" s="95"/>
      <c r="CF2402" s="95"/>
    </row>
    <row r="2403" spans="1:84" s="43" customFormat="1" x14ac:dyDescent="0.25">
      <c r="A2403" s="152"/>
      <c r="B2403" s="152"/>
      <c r="C2403" s="152"/>
      <c r="D2403" s="152"/>
      <c r="E2403" s="152"/>
      <c r="F2403" s="62"/>
      <c r="G2403" s="62"/>
      <c r="I2403" s="152"/>
      <c r="K2403" s="152"/>
      <c r="L2403" s="152"/>
      <c r="M2403" s="152"/>
      <c r="N2403" s="152"/>
      <c r="O2403" s="63"/>
      <c r="P2403" s="152"/>
      <c r="Q2403" s="152"/>
      <c r="S2403" s="205"/>
      <c r="T2403" s="205"/>
      <c r="U2403" s="205"/>
      <c r="V2403" s="39"/>
      <c r="W2403" s="39"/>
      <c r="X2403" s="39"/>
      <c r="Y2403" s="39"/>
      <c r="AD2403" s="191"/>
      <c r="AE2403" s="191"/>
      <c r="AF2403" s="260"/>
      <c r="AG2403" s="191"/>
      <c r="AH2403" s="191"/>
      <c r="AI2403" s="260"/>
      <c r="AR2403" s="68"/>
      <c r="AS2403" s="68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5"/>
      <c r="BL2403" s="95"/>
      <c r="BM2403" s="95"/>
      <c r="BN2403" s="95"/>
      <c r="BO2403" s="95"/>
      <c r="BP2403" s="95"/>
      <c r="BQ2403" s="95"/>
      <c r="BR2403" s="95"/>
      <c r="BS2403" s="95"/>
      <c r="BT2403" s="95"/>
      <c r="BU2403" s="95"/>
      <c r="BV2403" s="95"/>
      <c r="BW2403" s="95"/>
      <c r="BX2403" s="95"/>
      <c r="BY2403" s="95"/>
      <c r="BZ2403" s="95"/>
      <c r="CD2403" s="95"/>
      <c r="CE2403" s="95"/>
      <c r="CF2403" s="95"/>
    </row>
    <row r="2404" spans="1:84" s="43" customFormat="1" x14ac:dyDescent="0.25">
      <c r="A2404" s="152"/>
      <c r="B2404" s="152"/>
      <c r="C2404" s="152"/>
      <c r="D2404" s="152"/>
      <c r="E2404" s="152"/>
      <c r="F2404" s="62"/>
      <c r="G2404" s="62"/>
      <c r="I2404" s="152"/>
      <c r="K2404" s="152"/>
      <c r="L2404" s="152"/>
      <c r="M2404" s="152"/>
      <c r="N2404" s="152"/>
      <c r="O2404" s="63"/>
      <c r="P2404" s="152"/>
      <c r="Q2404" s="152"/>
      <c r="S2404" s="205"/>
      <c r="T2404" s="205"/>
      <c r="U2404" s="205"/>
      <c r="V2404" s="39"/>
      <c r="W2404" s="39"/>
      <c r="X2404" s="39"/>
      <c r="Y2404" s="39"/>
      <c r="AD2404" s="191"/>
      <c r="AE2404" s="191"/>
      <c r="AF2404" s="260"/>
      <c r="AG2404" s="191"/>
      <c r="AH2404" s="191"/>
      <c r="AI2404" s="260"/>
      <c r="AR2404" s="68"/>
      <c r="AS2404" s="68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5"/>
      <c r="BL2404" s="95"/>
      <c r="BM2404" s="95"/>
      <c r="BN2404" s="95"/>
      <c r="BO2404" s="95"/>
      <c r="BP2404" s="95"/>
      <c r="BQ2404" s="95"/>
      <c r="BR2404" s="95"/>
      <c r="BS2404" s="95"/>
      <c r="BT2404" s="95"/>
      <c r="BU2404" s="95"/>
      <c r="BV2404" s="95"/>
      <c r="BW2404" s="95"/>
      <c r="BX2404" s="95"/>
      <c r="BY2404" s="95"/>
      <c r="BZ2404" s="95"/>
      <c r="CD2404" s="95"/>
      <c r="CE2404" s="95"/>
      <c r="CF2404" s="95"/>
    </row>
    <row r="2405" spans="1:84" s="43" customFormat="1" x14ac:dyDescent="0.25">
      <c r="A2405" s="152"/>
      <c r="B2405" s="152"/>
      <c r="C2405" s="152"/>
      <c r="D2405" s="152"/>
      <c r="E2405" s="152"/>
      <c r="F2405" s="62"/>
      <c r="G2405" s="62"/>
      <c r="I2405" s="152"/>
      <c r="K2405" s="152"/>
      <c r="L2405" s="152"/>
      <c r="M2405" s="152"/>
      <c r="N2405" s="152"/>
      <c r="O2405" s="63"/>
      <c r="P2405" s="152"/>
      <c r="Q2405" s="152"/>
      <c r="S2405" s="205"/>
      <c r="T2405" s="205"/>
      <c r="U2405" s="205"/>
      <c r="V2405" s="39"/>
      <c r="W2405" s="39"/>
      <c r="X2405" s="39"/>
      <c r="Y2405" s="39"/>
      <c r="AD2405" s="191"/>
      <c r="AE2405" s="191"/>
      <c r="AF2405" s="260"/>
      <c r="AG2405" s="191"/>
      <c r="AH2405" s="191"/>
      <c r="AI2405" s="260"/>
      <c r="AR2405" s="68"/>
      <c r="AS2405" s="68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5"/>
      <c r="BL2405" s="95"/>
      <c r="BM2405" s="95"/>
      <c r="BN2405" s="95"/>
      <c r="BO2405" s="95"/>
      <c r="BP2405" s="95"/>
      <c r="BQ2405" s="95"/>
      <c r="BR2405" s="95"/>
      <c r="BS2405" s="95"/>
      <c r="BT2405" s="95"/>
      <c r="BU2405" s="95"/>
      <c r="BV2405" s="95"/>
      <c r="BW2405" s="95"/>
      <c r="BX2405" s="95"/>
      <c r="BY2405" s="95"/>
      <c r="BZ2405" s="95"/>
      <c r="CD2405" s="95"/>
      <c r="CE2405" s="95"/>
      <c r="CF2405" s="95"/>
    </row>
    <row r="2406" spans="1:84" s="43" customFormat="1" x14ac:dyDescent="0.25">
      <c r="A2406" s="152"/>
      <c r="B2406" s="152"/>
      <c r="C2406" s="152"/>
      <c r="D2406" s="152"/>
      <c r="E2406" s="152"/>
      <c r="F2406" s="62"/>
      <c r="G2406" s="62"/>
      <c r="I2406" s="152"/>
      <c r="K2406" s="152"/>
      <c r="L2406" s="152"/>
      <c r="M2406" s="152"/>
      <c r="N2406" s="152"/>
      <c r="O2406" s="63"/>
      <c r="P2406" s="152"/>
      <c r="Q2406" s="152"/>
      <c r="S2406" s="205"/>
      <c r="T2406" s="205"/>
      <c r="U2406" s="205"/>
      <c r="V2406" s="39"/>
      <c r="W2406" s="39"/>
      <c r="X2406" s="39"/>
      <c r="Y2406" s="39"/>
      <c r="AD2406" s="191"/>
      <c r="AE2406" s="191"/>
      <c r="AF2406" s="260"/>
      <c r="AG2406" s="191"/>
      <c r="AH2406" s="191"/>
      <c r="AI2406" s="260"/>
      <c r="AR2406" s="68"/>
      <c r="AS2406" s="68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5"/>
      <c r="BL2406" s="95"/>
      <c r="BM2406" s="95"/>
      <c r="BN2406" s="95"/>
      <c r="BO2406" s="95"/>
      <c r="BP2406" s="95"/>
      <c r="BQ2406" s="95"/>
      <c r="BR2406" s="95"/>
      <c r="BS2406" s="95"/>
      <c r="BT2406" s="95"/>
      <c r="BU2406" s="95"/>
      <c r="BV2406" s="95"/>
      <c r="BW2406" s="95"/>
      <c r="BX2406" s="95"/>
      <c r="BY2406" s="95"/>
      <c r="BZ2406" s="95"/>
      <c r="CD2406" s="95"/>
      <c r="CE2406" s="95"/>
      <c r="CF2406" s="95"/>
    </row>
    <row r="2407" spans="1:84" s="43" customFormat="1" x14ac:dyDescent="0.25">
      <c r="A2407" s="152"/>
      <c r="B2407" s="152"/>
      <c r="C2407" s="152"/>
      <c r="D2407" s="152"/>
      <c r="E2407" s="152"/>
      <c r="F2407" s="62"/>
      <c r="G2407" s="62"/>
      <c r="I2407" s="152"/>
      <c r="K2407" s="152"/>
      <c r="L2407" s="152"/>
      <c r="M2407" s="152"/>
      <c r="N2407" s="152"/>
      <c r="O2407" s="63"/>
      <c r="P2407" s="152"/>
      <c r="Q2407" s="152"/>
      <c r="S2407" s="205"/>
      <c r="T2407" s="205"/>
      <c r="U2407" s="205"/>
      <c r="V2407" s="39"/>
      <c r="W2407" s="39"/>
      <c r="X2407" s="39"/>
      <c r="Y2407" s="39"/>
      <c r="AD2407" s="191"/>
      <c r="AE2407" s="191"/>
      <c r="AF2407" s="260"/>
      <c r="AG2407" s="191"/>
      <c r="AH2407" s="191"/>
      <c r="AI2407" s="260"/>
      <c r="AR2407" s="68"/>
      <c r="AS2407" s="68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5"/>
      <c r="BL2407" s="95"/>
      <c r="BM2407" s="95"/>
      <c r="BN2407" s="95"/>
      <c r="BO2407" s="95"/>
      <c r="BP2407" s="95"/>
      <c r="BQ2407" s="95"/>
      <c r="BR2407" s="95"/>
      <c r="BS2407" s="95"/>
      <c r="BT2407" s="95"/>
      <c r="BU2407" s="95"/>
      <c r="BV2407" s="95"/>
      <c r="BW2407" s="95"/>
      <c r="BX2407" s="95"/>
      <c r="BY2407" s="95"/>
      <c r="BZ2407" s="95"/>
      <c r="CD2407" s="95"/>
      <c r="CE2407" s="95"/>
      <c r="CF2407" s="95"/>
    </row>
    <row r="2408" spans="1:84" s="43" customFormat="1" x14ac:dyDescent="0.25">
      <c r="A2408" s="152"/>
      <c r="B2408" s="152"/>
      <c r="C2408" s="152"/>
      <c r="D2408" s="152"/>
      <c r="E2408" s="152"/>
      <c r="F2408" s="62"/>
      <c r="G2408" s="62"/>
      <c r="I2408" s="152"/>
      <c r="K2408" s="152"/>
      <c r="L2408" s="152"/>
      <c r="M2408" s="152"/>
      <c r="N2408" s="152"/>
      <c r="O2408" s="63"/>
      <c r="P2408" s="152"/>
      <c r="Q2408" s="152"/>
      <c r="S2408" s="205"/>
      <c r="T2408" s="205"/>
      <c r="U2408" s="205"/>
      <c r="V2408" s="39"/>
      <c r="W2408" s="39"/>
      <c r="X2408" s="39"/>
      <c r="Y2408" s="39"/>
      <c r="AD2408" s="191"/>
      <c r="AE2408" s="191"/>
      <c r="AF2408" s="260"/>
      <c r="AG2408" s="191"/>
      <c r="AH2408" s="191"/>
      <c r="AI2408" s="260"/>
      <c r="AR2408" s="68"/>
      <c r="AS2408" s="68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5"/>
      <c r="BL2408" s="95"/>
      <c r="BM2408" s="95"/>
      <c r="BN2408" s="95"/>
      <c r="BO2408" s="95"/>
      <c r="BP2408" s="95"/>
      <c r="BQ2408" s="95"/>
      <c r="BR2408" s="95"/>
      <c r="BS2408" s="95"/>
      <c r="BT2408" s="95"/>
      <c r="BU2408" s="95"/>
      <c r="BV2408" s="95"/>
      <c r="BW2408" s="95"/>
      <c r="BX2408" s="95"/>
      <c r="BY2408" s="95"/>
      <c r="BZ2408" s="95"/>
      <c r="CD2408" s="95"/>
      <c r="CE2408" s="95"/>
      <c r="CF2408" s="95"/>
    </row>
    <row r="2409" spans="1:84" s="43" customFormat="1" x14ac:dyDescent="0.25">
      <c r="A2409" s="152"/>
      <c r="B2409" s="152"/>
      <c r="C2409" s="152"/>
      <c r="D2409" s="152"/>
      <c r="E2409" s="152"/>
      <c r="F2409" s="62"/>
      <c r="G2409" s="62"/>
      <c r="I2409" s="152"/>
      <c r="K2409" s="152"/>
      <c r="L2409" s="152"/>
      <c r="M2409" s="152"/>
      <c r="N2409" s="152"/>
      <c r="O2409" s="63"/>
      <c r="P2409" s="152"/>
      <c r="Q2409" s="152"/>
      <c r="S2409" s="205"/>
      <c r="T2409" s="205"/>
      <c r="U2409" s="205"/>
      <c r="V2409" s="39"/>
      <c r="W2409" s="39"/>
      <c r="X2409" s="39"/>
      <c r="Y2409" s="39"/>
      <c r="AD2409" s="191"/>
      <c r="AE2409" s="191"/>
      <c r="AF2409" s="260"/>
      <c r="AG2409" s="191"/>
      <c r="AH2409" s="191"/>
      <c r="AI2409" s="260"/>
      <c r="AR2409" s="68"/>
      <c r="AS2409" s="68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5"/>
      <c r="BL2409" s="95"/>
      <c r="BM2409" s="95"/>
      <c r="BN2409" s="95"/>
      <c r="BO2409" s="95"/>
      <c r="BP2409" s="95"/>
      <c r="BQ2409" s="95"/>
      <c r="BR2409" s="95"/>
      <c r="BS2409" s="95"/>
      <c r="BT2409" s="95"/>
      <c r="BU2409" s="95"/>
      <c r="BV2409" s="95"/>
      <c r="BW2409" s="95"/>
      <c r="BX2409" s="95"/>
      <c r="BY2409" s="95"/>
      <c r="BZ2409" s="95"/>
      <c r="CD2409" s="95"/>
      <c r="CE2409" s="95"/>
      <c r="CF2409" s="95"/>
    </row>
    <row r="2410" spans="1:84" s="43" customFormat="1" x14ac:dyDescent="0.25">
      <c r="A2410" s="152"/>
      <c r="B2410" s="152"/>
      <c r="C2410" s="152"/>
      <c r="D2410" s="152"/>
      <c r="E2410" s="152"/>
      <c r="F2410" s="62"/>
      <c r="G2410" s="62"/>
      <c r="I2410" s="152"/>
      <c r="K2410" s="152"/>
      <c r="L2410" s="152"/>
      <c r="M2410" s="152"/>
      <c r="N2410" s="152"/>
      <c r="O2410" s="63"/>
      <c r="P2410" s="152"/>
      <c r="Q2410" s="152"/>
      <c r="S2410" s="205"/>
      <c r="T2410" s="205"/>
      <c r="U2410" s="205"/>
      <c r="V2410" s="39"/>
      <c r="W2410" s="39"/>
      <c r="X2410" s="39"/>
      <c r="Y2410" s="39"/>
      <c r="AD2410" s="191"/>
      <c r="AE2410" s="191"/>
      <c r="AF2410" s="260"/>
      <c r="AG2410" s="191"/>
      <c r="AH2410" s="191"/>
      <c r="AI2410" s="260"/>
      <c r="AR2410" s="68"/>
      <c r="AS2410" s="68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5"/>
      <c r="BL2410" s="95"/>
      <c r="BM2410" s="95"/>
      <c r="BN2410" s="95"/>
      <c r="BO2410" s="95"/>
      <c r="BP2410" s="95"/>
      <c r="BQ2410" s="95"/>
      <c r="BR2410" s="95"/>
      <c r="BS2410" s="95"/>
      <c r="BT2410" s="95"/>
      <c r="BU2410" s="95"/>
      <c r="BV2410" s="95"/>
      <c r="BW2410" s="95"/>
      <c r="BX2410" s="95"/>
      <c r="BY2410" s="95"/>
      <c r="BZ2410" s="95"/>
      <c r="CD2410" s="95"/>
      <c r="CE2410" s="95"/>
      <c r="CF2410" s="95"/>
    </row>
    <row r="2411" spans="1:84" s="43" customFormat="1" x14ac:dyDescent="0.25">
      <c r="A2411" s="152"/>
      <c r="B2411" s="152"/>
      <c r="C2411" s="152"/>
      <c r="D2411" s="152"/>
      <c r="E2411" s="152"/>
      <c r="F2411" s="62"/>
      <c r="G2411" s="62"/>
      <c r="I2411" s="152"/>
      <c r="K2411" s="152"/>
      <c r="L2411" s="152"/>
      <c r="M2411" s="152"/>
      <c r="N2411" s="152"/>
      <c r="O2411" s="63"/>
      <c r="P2411" s="152"/>
      <c r="Q2411" s="152"/>
      <c r="S2411" s="205"/>
      <c r="T2411" s="205"/>
      <c r="U2411" s="205"/>
      <c r="V2411" s="39"/>
      <c r="W2411" s="39"/>
      <c r="X2411" s="39"/>
      <c r="Y2411" s="39"/>
      <c r="AD2411" s="191"/>
      <c r="AE2411" s="191"/>
      <c r="AF2411" s="260"/>
      <c r="AG2411" s="191"/>
      <c r="AH2411" s="191"/>
      <c r="AI2411" s="260"/>
      <c r="AR2411" s="68"/>
      <c r="AS2411" s="68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5"/>
      <c r="BL2411" s="95"/>
      <c r="BM2411" s="95"/>
      <c r="BN2411" s="95"/>
      <c r="BO2411" s="95"/>
      <c r="BP2411" s="95"/>
      <c r="BQ2411" s="95"/>
      <c r="BR2411" s="95"/>
      <c r="BS2411" s="95"/>
      <c r="BT2411" s="95"/>
      <c r="BU2411" s="95"/>
      <c r="BV2411" s="95"/>
      <c r="BW2411" s="95"/>
      <c r="BX2411" s="95"/>
      <c r="BY2411" s="95"/>
      <c r="BZ2411" s="95"/>
      <c r="CD2411" s="95"/>
      <c r="CE2411" s="95"/>
      <c r="CF2411" s="95"/>
    </row>
    <row r="2412" spans="1:84" s="43" customFormat="1" x14ac:dyDescent="0.25">
      <c r="A2412" s="152"/>
      <c r="B2412" s="152"/>
      <c r="C2412" s="152"/>
      <c r="D2412" s="152"/>
      <c r="E2412" s="152"/>
      <c r="F2412" s="62"/>
      <c r="G2412" s="62"/>
      <c r="I2412" s="152"/>
      <c r="K2412" s="152"/>
      <c r="L2412" s="152"/>
      <c r="M2412" s="152"/>
      <c r="N2412" s="152"/>
      <c r="O2412" s="63"/>
      <c r="P2412" s="152"/>
      <c r="Q2412" s="152"/>
      <c r="S2412" s="205"/>
      <c r="T2412" s="205"/>
      <c r="U2412" s="205"/>
      <c r="V2412" s="39"/>
      <c r="W2412" s="39"/>
      <c r="X2412" s="39"/>
      <c r="Y2412" s="39"/>
      <c r="AD2412" s="191"/>
      <c r="AE2412" s="191"/>
      <c r="AF2412" s="260"/>
      <c r="AG2412" s="191"/>
      <c r="AH2412" s="191"/>
      <c r="AI2412" s="260"/>
      <c r="AR2412" s="68"/>
      <c r="AS2412" s="68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5"/>
      <c r="BL2412" s="95"/>
      <c r="BM2412" s="95"/>
      <c r="BN2412" s="95"/>
      <c r="BO2412" s="95"/>
      <c r="BP2412" s="95"/>
      <c r="BQ2412" s="95"/>
      <c r="BR2412" s="95"/>
      <c r="BS2412" s="95"/>
      <c r="BT2412" s="95"/>
      <c r="BU2412" s="95"/>
      <c r="BV2412" s="95"/>
      <c r="BW2412" s="95"/>
      <c r="BX2412" s="95"/>
      <c r="BY2412" s="95"/>
      <c r="BZ2412" s="95"/>
      <c r="CD2412" s="95"/>
      <c r="CE2412" s="95"/>
      <c r="CF2412" s="95"/>
    </row>
    <row r="2413" spans="1:84" s="43" customFormat="1" x14ac:dyDescent="0.25">
      <c r="A2413" s="152"/>
      <c r="B2413" s="152"/>
      <c r="C2413" s="152"/>
      <c r="D2413" s="152"/>
      <c r="E2413" s="152"/>
      <c r="F2413" s="62"/>
      <c r="G2413" s="62"/>
      <c r="I2413" s="152"/>
      <c r="K2413" s="152"/>
      <c r="L2413" s="152"/>
      <c r="M2413" s="152"/>
      <c r="N2413" s="152"/>
      <c r="O2413" s="63"/>
      <c r="P2413" s="152"/>
      <c r="Q2413" s="152"/>
      <c r="S2413" s="205"/>
      <c r="T2413" s="205"/>
      <c r="U2413" s="205"/>
      <c r="V2413" s="39"/>
      <c r="W2413" s="39"/>
      <c r="X2413" s="39"/>
      <c r="Y2413" s="39"/>
      <c r="AD2413" s="191"/>
      <c r="AE2413" s="191"/>
      <c r="AF2413" s="260"/>
      <c r="AG2413" s="191"/>
      <c r="AH2413" s="191"/>
      <c r="AI2413" s="260"/>
      <c r="AR2413" s="68"/>
      <c r="AS2413" s="68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5"/>
      <c r="BL2413" s="95"/>
      <c r="BM2413" s="95"/>
      <c r="BN2413" s="95"/>
      <c r="BO2413" s="95"/>
      <c r="BP2413" s="95"/>
      <c r="BQ2413" s="95"/>
      <c r="BR2413" s="95"/>
      <c r="BS2413" s="95"/>
      <c r="BT2413" s="95"/>
      <c r="BU2413" s="95"/>
      <c r="BV2413" s="95"/>
      <c r="BW2413" s="95"/>
      <c r="BX2413" s="95"/>
      <c r="BY2413" s="95"/>
      <c r="BZ2413" s="95"/>
      <c r="CD2413" s="95"/>
      <c r="CE2413" s="95"/>
      <c r="CF2413" s="95"/>
    </row>
    <row r="2414" spans="1:84" s="43" customFormat="1" x14ac:dyDescent="0.25">
      <c r="A2414" s="152"/>
      <c r="B2414" s="152"/>
      <c r="C2414" s="152"/>
      <c r="D2414" s="152"/>
      <c r="E2414" s="152"/>
      <c r="F2414" s="62"/>
      <c r="G2414" s="62"/>
      <c r="I2414" s="152"/>
      <c r="K2414" s="152"/>
      <c r="L2414" s="152"/>
      <c r="M2414" s="152"/>
      <c r="N2414" s="152"/>
      <c r="O2414" s="63"/>
      <c r="P2414" s="152"/>
      <c r="Q2414" s="152"/>
      <c r="S2414" s="205"/>
      <c r="T2414" s="205"/>
      <c r="U2414" s="205"/>
      <c r="V2414" s="39"/>
      <c r="W2414" s="39"/>
      <c r="X2414" s="39"/>
      <c r="Y2414" s="39"/>
      <c r="AD2414" s="191"/>
      <c r="AE2414" s="191"/>
      <c r="AF2414" s="260"/>
      <c r="AG2414" s="191"/>
      <c r="AH2414" s="191"/>
      <c r="AI2414" s="260"/>
      <c r="AR2414" s="68"/>
      <c r="AS2414" s="68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5"/>
      <c r="BL2414" s="95"/>
      <c r="BM2414" s="95"/>
      <c r="BN2414" s="95"/>
      <c r="BO2414" s="95"/>
      <c r="BP2414" s="95"/>
      <c r="BQ2414" s="95"/>
      <c r="BR2414" s="95"/>
      <c r="BS2414" s="95"/>
      <c r="BT2414" s="95"/>
      <c r="BU2414" s="95"/>
      <c r="BV2414" s="95"/>
      <c r="BW2414" s="95"/>
      <c r="BX2414" s="95"/>
      <c r="BY2414" s="95"/>
      <c r="BZ2414" s="95"/>
      <c r="CD2414" s="95"/>
      <c r="CE2414" s="95"/>
      <c r="CF2414" s="95"/>
    </row>
    <row r="2415" spans="1:84" s="43" customFormat="1" x14ac:dyDescent="0.25">
      <c r="A2415" s="152"/>
      <c r="B2415" s="152"/>
      <c r="C2415" s="152"/>
      <c r="D2415" s="152"/>
      <c r="E2415" s="152"/>
      <c r="F2415" s="62"/>
      <c r="G2415" s="62"/>
      <c r="I2415" s="152"/>
      <c r="K2415" s="152"/>
      <c r="L2415" s="152"/>
      <c r="M2415" s="152"/>
      <c r="N2415" s="152"/>
      <c r="O2415" s="63"/>
      <c r="P2415" s="152"/>
      <c r="Q2415" s="152"/>
      <c r="S2415" s="205"/>
      <c r="T2415" s="205"/>
      <c r="U2415" s="205"/>
      <c r="V2415" s="39"/>
      <c r="W2415" s="39"/>
      <c r="X2415" s="39"/>
      <c r="Y2415" s="39"/>
      <c r="AD2415" s="191"/>
      <c r="AE2415" s="191"/>
      <c r="AF2415" s="260"/>
      <c r="AG2415" s="191"/>
      <c r="AH2415" s="191"/>
      <c r="AI2415" s="260"/>
      <c r="AR2415" s="68"/>
      <c r="AS2415" s="68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5"/>
      <c r="BL2415" s="95"/>
      <c r="BM2415" s="95"/>
      <c r="BN2415" s="95"/>
      <c r="BO2415" s="95"/>
      <c r="BP2415" s="95"/>
      <c r="BQ2415" s="95"/>
      <c r="BR2415" s="95"/>
      <c r="BS2415" s="95"/>
      <c r="BT2415" s="95"/>
      <c r="BU2415" s="95"/>
      <c r="BV2415" s="95"/>
      <c r="BW2415" s="95"/>
      <c r="BX2415" s="95"/>
      <c r="BY2415" s="95"/>
      <c r="BZ2415" s="95"/>
      <c r="CD2415" s="95"/>
      <c r="CE2415" s="95"/>
      <c r="CF2415" s="95"/>
    </row>
    <row r="2416" spans="1:84" s="43" customFormat="1" x14ac:dyDescent="0.25">
      <c r="A2416" s="152"/>
      <c r="B2416" s="152"/>
      <c r="C2416" s="152"/>
      <c r="D2416" s="152"/>
      <c r="E2416" s="152"/>
      <c r="F2416" s="62"/>
      <c r="G2416" s="62"/>
      <c r="I2416" s="152"/>
      <c r="K2416" s="152"/>
      <c r="L2416" s="152"/>
      <c r="M2416" s="152"/>
      <c r="N2416" s="152"/>
      <c r="O2416" s="63"/>
      <c r="P2416" s="152"/>
      <c r="Q2416" s="152"/>
      <c r="S2416" s="205"/>
      <c r="T2416" s="205"/>
      <c r="U2416" s="205"/>
      <c r="V2416" s="39"/>
      <c r="W2416" s="39"/>
      <c r="X2416" s="39"/>
      <c r="Y2416" s="39"/>
      <c r="AD2416" s="191"/>
      <c r="AE2416" s="191"/>
      <c r="AF2416" s="260"/>
      <c r="AG2416" s="191"/>
      <c r="AH2416" s="191"/>
      <c r="AI2416" s="260"/>
      <c r="AR2416" s="68"/>
      <c r="AS2416" s="68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5"/>
      <c r="BL2416" s="95"/>
      <c r="BM2416" s="95"/>
      <c r="BN2416" s="95"/>
      <c r="BO2416" s="95"/>
      <c r="BP2416" s="95"/>
      <c r="BQ2416" s="95"/>
      <c r="BR2416" s="95"/>
      <c r="BS2416" s="95"/>
      <c r="BT2416" s="95"/>
      <c r="BU2416" s="95"/>
      <c r="BV2416" s="95"/>
      <c r="BW2416" s="95"/>
      <c r="BX2416" s="95"/>
      <c r="BY2416" s="95"/>
      <c r="BZ2416" s="95"/>
      <c r="CD2416" s="95"/>
      <c r="CE2416" s="95"/>
      <c r="CF2416" s="95"/>
    </row>
    <row r="2417" spans="1:84" s="43" customFormat="1" x14ac:dyDescent="0.25">
      <c r="A2417" s="152"/>
      <c r="B2417" s="152"/>
      <c r="C2417" s="152"/>
      <c r="D2417" s="152"/>
      <c r="E2417" s="152"/>
      <c r="F2417" s="62"/>
      <c r="G2417" s="62"/>
      <c r="I2417" s="152"/>
      <c r="K2417" s="152"/>
      <c r="L2417" s="152"/>
      <c r="M2417" s="152"/>
      <c r="N2417" s="152"/>
      <c r="O2417" s="63"/>
      <c r="P2417" s="152"/>
      <c r="Q2417" s="152"/>
      <c r="S2417" s="205"/>
      <c r="T2417" s="205"/>
      <c r="U2417" s="205"/>
      <c r="V2417" s="39"/>
      <c r="W2417" s="39"/>
      <c r="X2417" s="39"/>
      <c r="Y2417" s="39"/>
      <c r="AD2417" s="191"/>
      <c r="AE2417" s="191"/>
      <c r="AF2417" s="260"/>
      <c r="AG2417" s="191"/>
      <c r="AH2417" s="191"/>
      <c r="AI2417" s="260"/>
      <c r="AR2417" s="68"/>
      <c r="AS2417" s="68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5"/>
      <c r="BL2417" s="95"/>
      <c r="BM2417" s="95"/>
      <c r="BN2417" s="95"/>
      <c r="BO2417" s="95"/>
      <c r="BP2417" s="95"/>
      <c r="BQ2417" s="95"/>
      <c r="BR2417" s="95"/>
      <c r="BS2417" s="95"/>
      <c r="BT2417" s="95"/>
      <c r="BU2417" s="95"/>
      <c r="BV2417" s="95"/>
      <c r="BW2417" s="95"/>
      <c r="BX2417" s="95"/>
      <c r="BY2417" s="95"/>
      <c r="BZ2417" s="95"/>
      <c r="CD2417" s="95"/>
      <c r="CE2417" s="95"/>
      <c r="CF2417" s="95"/>
    </row>
    <row r="2418" spans="1:84" s="43" customFormat="1" x14ac:dyDescent="0.25">
      <c r="A2418" s="152"/>
      <c r="B2418" s="152"/>
      <c r="C2418" s="152"/>
      <c r="D2418" s="152"/>
      <c r="E2418" s="152"/>
      <c r="F2418" s="62"/>
      <c r="G2418" s="62"/>
      <c r="I2418" s="152"/>
      <c r="K2418" s="152"/>
      <c r="L2418" s="152"/>
      <c r="M2418" s="152"/>
      <c r="N2418" s="152"/>
      <c r="O2418" s="63"/>
      <c r="P2418" s="152"/>
      <c r="Q2418" s="152"/>
      <c r="S2418" s="205"/>
      <c r="T2418" s="205"/>
      <c r="U2418" s="205"/>
      <c r="V2418" s="39"/>
      <c r="W2418" s="39"/>
      <c r="X2418" s="39"/>
      <c r="Y2418" s="39"/>
      <c r="AD2418" s="191"/>
      <c r="AE2418" s="191"/>
      <c r="AF2418" s="260"/>
      <c r="AG2418" s="191"/>
      <c r="AH2418" s="191"/>
      <c r="AI2418" s="260"/>
      <c r="AR2418" s="68"/>
      <c r="AS2418" s="68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5"/>
      <c r="BL2418" s="95"/>
      <c r="BM2418" s="95"/>
      <c r="BN2418" s="95"/>
      <c r="BO2418" s="95"/>
      <c r="BP2418" s="95"/>
      <c r="BQ2418" s="95"/>
      <c r="BR2418" s="95"/>
      <c r="BS2418" s="95"/>
      <c r="BT2418" s="95"/>
      <c r="BU2418" s="95"/>
      <c r="BV2418" s="95"/>
      <c r="BW2418" s="95"/>
      <c r="BX2418" s="95"/>
      <c r="BY2418" s="95"/>
      <c r="BZ2418" s="95"/>
      <c r="CD2418" s="95"/>
      <c r="CE2418" s="95"/>
      <c r="CF2418" s="95"/>
    </row>
    <row r="2419" spans="1:84" s="43" customFormat="1" x14ac:dyDescent="0.25">
      <c r="A2419" s="152"/>
      <c r="B2419" s="152"/>
      <c r="C2419" s="152"/>
      <c r="D2419" s="152"/>
      <c r="E2419" s="152"/>
      <c r="F2419" s="62"/>
      <c r="G2419" s="62"/>
      <c r="I2419" s="152"/>
      <c r="K2419" s="152"/>
      <c r="L2419" s="152"/>
      <c r="M2419" s="152"/>
      <c r="N2419" s="152"/>
      <c r="O2419" s="63"/>
      <c r="P2419" s="152"/>
      <c r="Q2419" s="152"/>
      <c r="S2419" s="205"/>
      <c r="T2419" s="205"/>
      <c r="U2419" s="205"/>
      <c r="V2419" s="39"/>
      <c r="W2419" s="39"/>
      <c r="X2419" s="39"/>
      <c r="Y2419" s="39"/>
      <c r="AD2419" s="191"/>
      <c r="AE2419" s="191"/>
      <c r="AF2419" s="260"/>
      <c r="AG2419" s="191"/>
      <c r="AH2419" s="191"/>
      <c r="AI2419" s="260"/>
      <c r="AR2419" s="68"/>
      <c r="AS2419" s="68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5"/>
      <c r="BL2419" s="95"/>
      <c r="BM2419" s="95"/>
      <c r="BN2419" s="95"/>
      <c r="BO2419" s="95"/>
      <c r="BP2419" s="95"/>
      <c r="BQ2419" s="95"/>
      <c r="BR2419" s="95"/>
      <c r="BS2419" s="95"/>
      <c r="BT2419" s="95"/>
      <c r="BU2419" s="95"/>
      <c r="BV2419" s="95"/>
      <c r="BW2419" s="95"/>
      <c r="BX2419" s="95"/>
      <c r="BY2419" s="95"/>
      <c r="BZ2419" s="95"/>
      <c r="CD2419" s="95"/>
      <c r="CE2419" s="95"/>
      <c r="CF2419" s="95"/>
    </row>
    <row r="2420" spans="1:84" s="43" customFormat="1" x14ac:dyDescent="0.25">
      <c r="A2420" s="152"/>
      <c r="B2420" s="152"/>
      <c r="C2420" s="152"/>
      <c r="D2420" s="152"/>
      <c r="E2420" s="152"/>
      <c r="F2420" s="62"/>
      <c r="G2420" s="62"/>
      <c r="I2420" s="152"/>
      <c r="K2420" s="152"/>
      <c r="L2420" s="152"/>
      <c r="M2420" s="152"/>
      <c r="N2420" s="152"/>
      <c r="O2420" s="63"/>
      <c r="P2420" s="152"/>
      <c r="Q2420" s="152"/>
      <c r="S2420" s="205"/>
      <c r="T2420" s="205"/>
      <c r="U2420" s="205"/>
      <c r="V2420" s="39"/>
      <c r="W2420" s="39"/>
      <c r="X2420" s="39"/>
      <c r="Y2420" s="39"/>
      <c r="AD2420" s="191"/>
      <c r="AE2420" s="191"/>
      <c r="AF2420" s="260"/>
      <c r="AG2420" s="191"/>
      <c r="AH2420" s="191"/>
      <c r="AI2420" s="260"/>
      <c r="AR2420" s="68"/>
      <c r="AS2420" s="68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5"/>
      <c r="BL2420" s="95"/>
      <c r="BM2420" s="95"/>
      <c r="BN2420" s="95"/>
      <c r="BO2420" s="95"/>
      <c r="BP2420" s="95"/>
      <c r="BQ2420" s="95"/>
      <c r="BR2420" s="95"/>
      <c r="BS2420" s="95"/>
      <c r="BT2420" s="95"/>
      <c r="BU2420" s="95"/>
      <c r="BV2420" s="95"/>
      <c r="BW2420" s="95"/>
      <c r="BX2420" s="95"/>
      <c r="BY2420" s="95"/>
      <c r="BZ2420" s="95"/>
      <c r="CD2420" s="95"/>
      <c r="CE2420" s="95"/>
      <c r="CF2420" s="95"/>
    </row>
    <row r="2421" spans="1:84" s="43" customFormat="1" x14ac:dyDescent="0.25">
      <c r="A2421" s="152"/>
      <c r="B2421" s="152"/>
      <c r="C2421" s="152"/>
      <c r="D2421" s="152"/>
      <c r="E2421" s="152"/>
      <c r="F2421" s="62"/>
      <c r="G2421" s="62"/>
      <c r="I2421" s="152"/>
      <c r="K2421" s="152"/>
      <c r="L2421" s="152"/>
      <c r="M2421" s="152"/>
      <c r="N2421" s="152"/>
      <c r="O2421" s="63"/>
      <c r="P2421" s="152"/>
      <c r="Q2421" s="152"/>
      <c r="S2421" s="205"/>
      <c r="T2421" s="205"/>
      <c r="U2421" s="205"/>
      <c r="V2421" s="39"/>
      <c r="W2421" s="39"/>
      <c r="X2421" s="39"/>
      <c r="Y2421" s="39"/>
      <c r="AD2421" s="191"/>
      <c r="AE2421" s="191"/>
      <c r="AF2421" s="260"/>
      <c r="AG2421" s="191"/>
      <c r="AH2421" s="191"/>
      <c r="AI2421" s="260"/>
      <c r="AR2421" s="68"/>
      <c r="AS2421" s="68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5"/>
      <c r="BL2421" s="95"/>
      <c r="BM2421" s="95"/>
      <c r="BN2421" s="95"/>
      <c r="BO2421" s="95"/>
      <c r="BP2421" s="95"/>
      <c r="BQ2421" s="95"/>
      <c r="BR2421" s="95"/>
      <c r="BS2421" s="95"/>
      <c r="BT2421" s="95"/>
      <c r="BU2421" s="95"/>
      <c r="BV2421" s="95"/>
      <c r="BW2421" s="95"/>
      <c r="BX2421" s="95"/>
      <c r="BY2421" s="95"/>
      <c r="BZ2421" s="95"/>
      <c r="CD2421" s="95"/>
      <c r="CE2421" s="95"/>
      <c r="CF2421" s="95"/>
    </row>
    <row r="2422" spans="1:84" s="43" customFormat="1" x14ac:dyDescent="0.25">
      <c r="A2422" s="152"/>
      <c r="B2422" s="152"/>
      <c r="C2422" s="152"/>
      <c r="D2422" s="152"/>
      <c r="E2422" s="152"/>
      <c r="F2422" s="62"/>
      <c r="G2422" s="62"/>
      <c r="I2422" s="152"/>
      <c r="K2422" s="152"/>
      <c r="L2422" s="152"/>
      <c r="M2422" s="152"/>
      <c r="N2422" s="152"/>
      <c r="O2422" s="63"/>
      <c r="P2422" s="152"/>
      <c r="Q2422" s="152"/>
      <c r="S2422" s="205"/>
      <c r="T2422" s="205"/>
      <c r="U2422" s="205"/>
      <c r="V2422" s="39"/>
      <c r="W2422" s="39"/>
      <c r="X2422" s="39"/>
      <c r="Y2422" s="39"/>
      <c r="AD2422" s="191"/>
      <c r="AE2422" s="191"/>
      <c r="AF2422" s="260"/>
      <c r="AG2422" s="191"/>
      <c r="AH2422" s="191"/>
      <c r="AI2422" s="260"/>
      <c r="AR2422" s="68"/>
      <c r="AS2422" s="68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5"/>
      <c r="BL2422" s="95"/>
      <c r="BM2422" s="95"/>
      <c r="BN2422" s="95"/>
      <c r="BO2422" s="95"/>
      <c r="BP2422" s="95"/>
      <c r="BQ2422" s="95"/>
      <c r="BR2422" s="95"/>
      <c r="BS2422" s="95"/>
      <c r="BT2422" s="95"/>
      <c r="BU2422" s="95"/>
      <c r="BV2422" s="95"/>
      <c r="BW2422" s="95"/>
      <c r="BX2422" s="95"/>
      <c r="BY2422" s="95"/>
      <c r="BZ2422" s="95"/>
      <c r="CD2422" s="95"/>
      <c r="CE2422" s="95"/>
      <c r="CF2422" s="95"/>
    </row>
    <row r="2423" spans="1:84" s="43" customFormat="1" x14ac:dyDescent="0.25">
      <c r="A2423" s="152"/>
      <c r="B2423" s="152"/>
      <c r="C2423" s="152"/>
      <c r="D2423" s="152"/>
      <c r="E2423" s="152"/>
      <c r="F2423" s="62"/>
      <c r="G2423" s="62"/>
      <c r="I2423" s="152"/>
      <c r="K2423" s="152"/>
      <c r="L2423" s="152"/>
      <c r="M2423" s="152"/>
      <c r="N2423" s="152"/>
      <c r="O2423" s="63"/>
      <c r="P2423" s="152"/>
      <c r="Q2423" s="152"/>
      <c r="S2423" s="205"/>
      <c r="T2423" s="205"/>
      <c r="U2423" s="205"/>
      <c r="V2423" s="39"/>
      <c r="W2423" s="39"/>
      <c r="X2423" s="39"/>
      <c r="Y2423" s="39"/>
      <c r="AD2423" s="191"/>
      <c r="AE2423" s="191"/>
      <c r="AF2423" s="260"/>
      <c r="AG2423" s="191"/>
      <c r="AH2423" s="191"/>
      <c r="AI2423" s="260"/>
      <c r="AR2423" s="68"/>
      <c r="AS2423" s="68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5"/>
      <c r="BL2423" s="95"/>
      <c r="BM2423" s="95"/>
      <c r="BN2423" s="95"/>
      <c r="BO2423" s="95"/>
      <c r="BP2423" s="95"/>
      <c r="BQ2423" s="95"/>
      <c r="BR2423" s="95"/>
      <c r="BS2423" s="95"/>
      <c r="BT2423" s="95"/>
      <c r="BU2423" s="95"/>
      <c r="BV2423" s="95"/>
      <c r="BW2423" s="95"/>
      <c r="BX2423" s="95"/>
      <c r="BY2423" s="95"/>
      <c r="BZ2423" s="95"/>
      <c r="CD2423" s="95"/>
      <c r="CE2423" s="95"/>
      <c r="CF2423" s="95"/>
    </row>
    <row r="2424" spans="1:84" s="43" customFormat="1" x14ac:dyDescent="0.25">
      <c r="A2424" s="152"/>
      <c r="B2424" s="152"/>
      <c r="C2424" s="152"/>
      <c r="D2424" s="152"/>
      <c r="E2424" s="152"/>
      <c r="F2424" s="62"/>
      <c r="G2424" s="62"/>
      <c r="I2424" s="152"/>
      <c r="K2424" s="152"/>
      <c r="L2424" s="152"/>
      <c r="M2424" s="152"/>
      <c r="N2424" s="152"/>
      <c r="O2424" s="63"/>
      <c r="P2424" s="152"/>
      <c r="Q2424" s="152"/>
      <c r="S2424" s="205"/>
      <c r="T2424" s="205"/>
      <c r="U2424" s="205"/>
      <c r="V2424" s="39"/>
      <c r="W2424" s="39"/>
      <c r="X2424" s="39"/>
      <c r="Y2424" s="39"/>
      <c r="AD2424" s="191"/>
      <c r="AE2424" s="191"/>
      <c r="AF2424" s="260"/>
      <c r="AG2424" s="191"/>
      <c r="AH2424" s="191"/>
      <c r="AI2424" s="260"/>
      <c r="AR2424" s="68"/>
      <c r="AS2424" s="68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5"/>
      <c r="BL2424" s="95"/>
      <c r="BM2424" s="95"/>
      <c r="BN2424" s="95"/>
      <c r="BO2424" s="95"/>
      <c r="BP2424" s="95"/>
      <c r="BQ2424" s="95"/>
      <c r="BR2424" s="95"/>
      <c r="BS2424" s="95"/>
      <c r="BT2424" s="95"/>
      <c r="BU2424" s="95"/>
      <c r="BV2424" s="95"/>
      <c r="BW2424" s="95"/>
      <c r="BX2424" s="95"/>
      <c r="BY2424" s="95"/>
      <c r="BZ2424" s="95"/>
      <c r="CD2424" s="95"/>
      <c r="CE2424" s="95"/>
      <c r="CF2424" s="95"/>
    </row>
    <row r="2425" spans="1:84" s="43" customFormat="1" x14ac:dyDescent="0.25">
      <c r="A2425" s="152"/>
      <c r="B2425" s="152"/>
      <c r="C2425" s="152"/>
      <c r="D2425" s="152"/>
      <c r="E2425" s="152"/>
      <c r="F2425" s="62"/>
      <c r="G2425" s="62"/>
      <c r="I2425" s="152"/>
      <c r="K2425" s="152"/>
      <c r="L2425" s="152"/>
      <c r="M2425" s="152"/>
      <c r="N2425" s="152"/>
      <c r="O2425" s="63"/>
      <c r="P2425" s="152"/>
      <c r="Q2425" s="152"/>
      <c r="S2425" s="205"/>
      <c r="T2425" s="205"/>
      <c r="U2425" s="205"/>
      <c r="V2425" s="39"/>
      <c r="W2425" s="39"/>
      <c r="X2425" s="39"/>
      <c r="Y2425" s="39"/>
      <c r="AD2425" s="191"/>
      <c r="AE2425" s="191"/>
      <c r="AF2425" s="260"/>
      <c r="AG2425" s="191"/>
      <c r="AH2425" s="191"/>
      <c r="AI2425" s="260"/>
      <c r="AR2425" s="68"/>
      <c r="AS2425" s="68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5"/>
      <c r="BL2425" s="95"/>
      <c r="BM2425" s="95"/>
      <c r="BN2425" s="95"/>
      <c r="BO2425" s="95"/>
      <c r="BP2425" s="95"/>
      <c r="BQ2425" s="95"/>
      <c r="BR2425" s="95"/>
      <c r="BS2425" s="95"/>
      <c r="BT2425" s="95"/>
      <c r="BU2425" s="95"/>
      <c r="BV2425" s="95"/>
      <c r="BW2425" s="95"/>
      <c r="BX2425" s="95"/>
      <c r="BY2425" s="95"/>
      <c r="BZ2425" s="95"/>
      <c r="CD2425" s="95"/>
      <c r="CE2425" s="95"/>
      <c r="CF2425" s="95"/>
    </row>
    <row r="2426" spans="1:84" s="43" customFormat="1" x14ac:dyDescent="0.25">
      <c r="A2426" s="152"/>
      <c r="B2426" s="152"/>
      <c r="C2426" s="152"/>
      <c r="D2426" s="152"/>
      <c r="E2426" s="152"/>
      <c r="F2426" s="62"/>
      <c r="G2426" s="62"/>
      <c r="I2426" s="152"/>
      <c r="K2426" s="152"/>
      <c r="L2426" s="152"/>
      <c r="M2426" s="152"/>
      <c r="N2426" s="152"/>
      <c r="O2426" s="63"/>
      <c r="P2426" s="152"/>
      <c r="Q2426" s="152"/>
      <c r="S2426" s="205"/>
      <c r="T2426" s="205"/>
      <c r="U2426" s="205"/>
      <c r="V2426" s="39"/>
      <c r="W2426" s="39"/>
      <c r="X2426" s="39"/>
      <c r="Y2426" s="39"/>
      <c r="AD2426" s="191"/>
      <c r="AE2426" s="191"/>
      <c r="AF2426" s="260"/>
      <c r="AG2426" s="191"/>
      <c r="AH2426" s="191"/>
      <c r="AI2426" s="260"/>
      <c r="AR2426" s="68"/>
      <c r="AS2426" s="68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5"/>
      <c r="BL2426" s="95"/>
      <c r="BM2426" s="95"/>
      <c r="BN2426" s="95"/>
      <c r="BO2426" s="95"/>
      <c r="BP2426" s="95"/>
      <c r="BQ2426" s="95"/>
      <c r="BR2426" s="95"/>
      <c r="BS2426" s="95"/>
      <c r="BT2426" s="95"/>
      <c r="BU2426" s="95"/>
      <c r="BV2426" s="95"/>
      <c r="BW2426" s="95"/>
      <c r="BX2426" s="95"/>
      <c r="BY2426" s="95"/>
      <c r="BZ2426" s="95"/>
      <c r="CD2426" s="95"/>
      <c r="CE2426" s="95"/>
      <c r="CF2426" s="95"/>
    </row>
    <row r="2427" spans="1:84" s="43" customFormat="1" x14ac:dyDescent="0.25">
      <c r="A2427" s="152"/>
      <c r="B2427" s="152"/>
      <c r="C2427" s="152"/>
      <c r="D2427" s="152"/>
      <c r="E2427" s="152"/>
      <c r="F2427" s="62"/>
      <c r="G2427" s="62"/>
      <c r="I2427" s="152"/>
      <c r="K2427" s="152"/>
      <c r="L2427" s="152"/>
      <c r="M2427" s="152"/>
      <c r="N2427" s="152"/>
      <c r="O2427" s="63"/>
      <c r="P2427" s="152"/>
      <c r="Q2427" s="152"/>
      <c r="S2427" s="205"/>
      <c r="T2427" s="205"/>
      <c r="U2427" s="205"/>
      <c r="V2427" s="39"/>
      <c r="W2427" s="39"/>
      <c r="X2427" s="39"/>
      <c r="Y2427" s="39"/>
      <c r="AD2427" s="191"/>
      <c r="AE2427" s="191"/>
      <c r="AF2427" s="260"/>
      <c r="AG2427" s="191"/>
      <c r="AH2427" s="191"/>
      <c r="AI2427" s="260"/>
      <c r="AR2427" s="68"/>
      <c r="AS2427" s="68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5"/>
      <c r="BL2427" s="95"/>
      <c r="BM2427" s="95"/>
      <c r="BN2427" s="95"/>
      <c r="BO2427" s="95"/>
      <c r="BP2427" s="95"/>
      <c r="BQ2427" s="95"/>
      <c r="BR2427" s="95"/>
      <c r="BS2427" s="95"/>
      <c r="BT2427" s="95"/>
      <c r="BU2427" s="95"/>
      <c r="BV2427" s="95"/>
      <c r="BW2427" s="95"/>
      <c r="BX2427" s="95"/>
      <c r="BY2427" s="95"/>
      <c r="BZ2427" s="95"/>
      <c r="CD2427" s="95"/>
      <c r="CE2427" s="95"/>
      <c r="CF2427" s="95"/>
    </row>
    <row r="2428" spans="1:84" s="43" customFormat="1" x14ac:dyDescent="0.25">
      <c r="A2428" s="152"/>
      <c r="B2428" s="152"/>
      <c r="C2428" s="152"/>
      <c r="D2428" s="152"/>
      <c r="E2428" s="152"/>
      <c r="F2428" s="62"/>
      <c r="G2428" s="62"/>
      <c r="I2428" s="152"/>
      <c r="K2428" s="152"/>
      <c r="L2428" s="152"/>
      <c r="M2428" s="152"/>
      <c r="N2428" s="152"/>
      <c r="O2428" s="63"/>
      <c r="P2428" s="152"/>
      <c r="Q2428" s="152"/>
      <c r="S2428" s="205"/>
      <c r="T2428" s="205"/>
      <c r="U2428" s="205"/>
      <c r="V2428" s="39"/>
      <c r="W2428" s="39"/>
      <c r="X2428" s="39"/>
      <c r="Y2428" s="39"/>
      <c r="AD2428" s="191"/>
      <c r="AE2428" s="191"/>
      <c r="AF2428" s="260"/>
      <c r="AG2428" s="191"/>
      <c r="AH2428" s="191"/>
      <c r="AI2428" s="260"/>
      <c r="AR2428" s="68"/>
      <c r="AS2428" s="68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5"/>
      <c r="BL2428" s="95"/>
      <c r="BM2428" s="95"/>
      <c r="BN2428" s="95"/>
      <c r="BO2428" s="95"/>
      <c r="BP2428" s="95"/>
      <c r="BQ2428" s="95"/>
      <c r="BR2428" s="95"/>
      <c r="BS2428" s="95"/>
      <c r="BT2428" s="95"/>
      <c r="BU2428" s="95"/>
      <c r="BV2428" s="95"/>
      <c r="BW2428" s="95"/>
      <c r="BX2428" s="95"/>
      <c r="BY2428" s="95"/>
      <c r="BZ2428" s="95"/>
      <c r="CD2428" s="95"/>
      <c r="CE2428" s="95"/>
      <c r="CF2428" s="95"/>
    </row>
    <row r="2429" spans="1:84" s="43" customFormat="1" x14ac:dyDescent="0.25">
      <c r="A2429" s="152"/>
      <c r="B2429" s="152"/>
      <c r="C2429" s="152"/>
      <c r="D2429" s="152"/>
      <c r="E2429" s="152"/>
      <c r="F2429" s="62"/>
      <c r="G2429" s="62"/>
      <c r="I2429" s="152"/>
      <c r="K2429" s="152"/>
      <c r="L2429" s="152"/>
      <c r="M2429" s="152"/>
      <c r="N2429" s="152"/>
      <c r="O2429" s="63"/>
      <c r="P2429" s="152"/>
      <c r="Q2429" s="152"/>
      <c r="S2429" s="205"/>
      <c r="T2429" s="205"/>
      <c r="U2429" s="205"/>
      <c r="V2429" s="39"/>
      <c r="W2429" s="39"/>
      <c r="X2429" s="39"/>
      <c r="Y2429" s="39"/>
      <c r="AD2429" s="191"/>
      <c r="AE2429" s="191"/>
      <c r="AF2429" s="260"/>
      <c r="AG2429" s="191"/>
      <c r="AH2429" s="191"/>
      <c r="AI2429" s="260"/>
      <c r="AR2429" s="68"/>
      <c r="AS2429" s="68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5"/>
      <c r="BL2429" s="95"/>
      <c r="BM2429" s="95"/>
      <c r="BN2429" s="95"/>
      <c r="BO2429" s="95"/>
      <c r="BP2429" s="95"/>
      <c r="BQ2429" s="95"/>
      <c r="BR2429" s="95"/>
      <c r="BS2429" s="95"/>
      <c r="BT2429" s="95"/>
      <c r="BU2429" s="95"/>
      <c r="BV2429" s="95"/>
      <c r="BW2429" s="95"/>
      <c r="BX2429" s="95"/>
      <c r="BY2429" s="95"/>
      <c r="BZ2429" s="95"/>
      <c r="CD2429" s="95"/>
      <c r="CE2429" s="95"/>
      <c r="CF2429" s="95"/>
    </row>
    <row r="2430" spans="1:84" s="43" customFormat="1" x14ac:dyDescent="0.25">
      <c r="A2430" s="152"/>
      <c r="B2430" s="152"/>
      <c r="C2430" s="152"/>
      <c r="D2430" s="152"/>
      <c r="E2430" s="152"/>
      <c r="F2430" s="62"/>
      <c r="G2430" s="62"/>
      <c r="I2430" s="152"/>
      <c r="K2430" s="152"/>
      <c r="L2430" s="152"/>
      <c r="M2430" s="152"/>
      <c r="N2430" s="152"/>
      <c r="O2430" s="63"/>
      <c r="P2430" s="152"/>
      <c r="Q2430" s="152"/>
      <c r="S2430" s="205"/>
      <c r="T2430" s="205"/>
      <c r="U2430" s="205"/>
      <c r="V2430" s="39"/>
      <c r="W2430" s="39"/>
      <c r="X2430" s="39"/>
      <c r="Y2430" s="39"/>
      <c r="AD2430" s="191"/>
      <c r="AE2430" s="191"/>
      <c r="AF2430" s="260"/>
      <c r="AG2430" s="191"/>
      <c r="AH2430" s="191"/>
      <c r="AI2430" s="260"/>
      <c r="AR2430" s="68"/>
      <c r="AS2430" s="68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5"/>
      <c r="BL2430" s="95"/>
      <c r="BM2430" s="95"/>
      <c r="BN2430" s="95"/>
      <c r="BO2430" s="95"/>
      <c r="BP2430" s="95"/>
      <c r="BQ2430" s="95"/>
      <c r="BR2430" s="95"/>
      <c r="BS2430" s="95"/>
      <c r="BT2430" s="95"/>
      <c r="BU2430" s="95"/>
      <c r="BV2430" s="95"/>
      <c r="BW2430" s="95"/>
      <c r="BX2430" s="95"/>
      <c r="BY2430" s="95"/>
      <c r="BZ2430" s="95"/>
      <c r="CD2430" s="95"/>
      <c r="CE2430" s="95"/>
      <c r="CF2430" s="95"/>
    </row>
    <row r="2431" spans="1:84" s="43" customFormat="1" x14ac:dyDescent="0.25">
      <c r="A2431" s="152"/>
      <c r="B2431" s="152"/>
      <c r="C2431" s="152"/>
      <c r="D2431" s="152"/>
      <c r="E2431" s="152"/>
      <c r="F2431" s="62"/>
      <c r="G2431" s="62"/>
      <c r="I2431" s="152"/>
      <c r="K2431" s="152"/>
      <c r="L2431" s="152"/>
      <c r="M2431" s="152"/>
      <c r="N2431" s="152"/>
      <c r="O2431" s="63"/>
      <c r="P2431" s="152"/>
      <c r="Q2431" s="152"/>
      <c r="S2431" s="205"/>
      <c r="T2431" s="205"/>
      <c r="U2431" s="205"/>
      <c r="V2431" s="39"/>
      <c r="W2431" s="39"/>
      <c r="X2431" s="39"/>
      <c r="Y2431" s="39"/>
      <c r="AD2431" s="191"/>
      <c r="AE2431" s="191"/>
      <c r="AF2431" s="260"/>
      <c r="AG2431" s="191"/>
      <c r="AH2431" s="191"/>
      <c r="AI2431" s="260"/>
      <c r="AR2431" s="68"/>
      <c r="AS2431" s="68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5"/>
      <c r="BL2431" s="95"/>
      <c r="BM2431" s="95"/>
      <c r="BN2431" s="95"/>
      <c r="BO2431" s="95"/>
      <c r="BP2431" s="95"/>
      <c r="BQ2431" s="95"/>
      <c r="BR2431" s="95"/>
      <c r="BS2431" s="95"/>
      <c r="BT2431" s="95"/>
      <c r="BU2431" s="95"/>
      <c r="BV2431" s="95"/>
      <c r="BW2431" s="95"/>
      <c r="BX2431" s="95"/>
      <c r="BY2431" s="95"/>
      <c r="BZ2431" s="95"/>
      <c r="CD2431" s="95"/>
      <c r="CE2431" s="95"/>
      <c r="CF2431" s="95"/>
    </row>
    <row r="2432" spans="1:84" s="43" customFormat="1" x14ac:dyDescent="0.25">
      <c r="A2432" s="152"/>
      <c r="B2432" s="152"/>
      <c r="C2432" s="152"/>
      <c r="D2432" s="152"/>
      <c r="E2432" s="152"/>
      <c r="F2432" s="62"/>
      <c r="G2432" s="62"/>
      <c r="I2432" s="152"/>
      <c r="K2432" s="152"/>
      <c r="L2432" s="152"/>
      <c r="M2432" s="152"/>
      <c r="N2432" s="152"/>
      <c r="O2432" s="63"/>
      <c r="P2432" s="152"/>
      <c r="Q2432" s="152"/>
      <c r="S2432" s="205"/>
      <c r="T2432" s="205"/>
      <c r="U2432" s="205"/>
      <c r="V2432" s="39"/>
      <c r="W2432" s="39"/>
      <c r="X2432" s="39"/>
      <c r="Y2432" s="39"/>
      <c r="AD2432" s="191"/>
      <c r="AE2432" s="191"/>
      <c r="AF2432" s="260"/>
      <c r="AG2432" s="191"/>
      <c r="AH2432" s="191"/>
      <c r="AI2432" s="260"/>
      <c r="AR2432" s="68"/>
      <c r="AS2432" s="68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5"/>
      <c r="BL2432" s="95"/>
      <c r="BM2432" s="95"/>
      <c r="BN2432" s="95"/>
      <c r="BO2432" s="95"/>
      <c r="BP2432" s="95"/>
      <c r="BQ2432" s="95"/>
      <c r="BR2432" s="95"/>
      <c r="BS2432" s="95"/>
      <c r="BT2432" s="95"/>
      <c r="BU2432" s="95"/>
      <c r="BV2432" s="95"/>
      <c r="BW2432" s="95"/>
      <c r="BX2432" s="95"/>
      <c r="BY2432" s="95"/>
      <c r="BZ2432" s="95"/>
      <c r="CD2432" s="95"/>
      <c r="CE2432" s="95"/>
      <c r="CF2432" s="95"/>
    </row>
    <row r="2433" spans="1:84" s="43" customFormat="1" x14ac:dyDescent="0.25">
      <c r="A2433" s="152"/>
      <c r="B2433" s="152"/>
      <c r="C2433" s="152"/>
      <c r="D2433" s="152"/>
      <c r="E2433" s="152"/>
      <c r="F2433" s="62"/>
      <c r="G2433" s="62"/>
      <c r="I2433" s="152"/>
      <c r="K2433" s="152"/>
      <c r="L2433" s="152"/>
      <c r="M2433" s="152"/>
      <c r="N2433" s="152"/>
      <c r="O2433" s="63"/>
      <c r="P2433" s="152"/>
      <c r="Q2433" s="152"/>
      <c r="S2433" s="205"/>
      <c r="T2433" s="205"/>
      <c r="U2433" s="205"/>
      <c r="V2433" s="39"/>
      <c r="W2433" s="39"/>
      <c r="X2433" s="39"/>
      <c r="Y2433" s="39"/>
      <c r="AD2433" s="191"/>
      <c r="AE2433" s="191"/>
      <c r="AF2433" s="260"/>
      <c r="AG2433" s="191"/>
      <c r="AH2433" s="191"/>
      <c r="AI2433" s="260"/>
      <c r="AR2433" s="68"/>
      <c r="AS2433" s="68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5"/>
      <c r="BL2433" s="95"/>
      <c r="BM2433" s="95"/>
      <c r="BN2433" s="95"/>
      <c r="BO2433" s="95"/>
      <c r="BP2433" s="95"/>
      <c r="BQ2433" s="95"/>
      <c r="BR2433" s="95"/>
      <c r="BS2433" s="95"/>
      <c r="BT2433" s="95"/>
      <c r="BU2433" s="95"/>
      <c r="BV2433" s="95"/>
      <c r="BW2433" s="95"/>
      <c r="BX2433" s="95"/>
      <c r="BY2433" s="95"/>
      <c r="BZ2433" s="95"/>
      <c r="CD2433" s="95"/>
      <c r="CE2433" s="95"/>
      <c r="CF2433" s="95"/>
    </row>
    <row r="2434" spans="1:84" s="43" customFormat="1" x14ac:dyDescent="0.25">
      <c r="A2434" s="152"/>
      <c r="B2434" s="152"/>
      <c r="C2434" s="152"/>
      <c r="D2434" s="152"/>
      <c r="E2434" s="152"/>
      <c r="F2434" s="62"/>
      <c r="G2434" s="62"/>
      <c r="I2434" s="152"/>
      <c r="K2434" s="152"/>
      <c r="L2434" s="152"/>
      <c r="M2434" s="152"/>
      <c r="N2434" s="152"/>
      <c r="O2434" s="63"/>
      <c r="P2434" s="152"/>
      <c r="Q2434" s="152"/>
      <c r="S2434" s="205"/>
      <c r="T2434" s="205"/>
      <c r="U2434" s="205"/>
      <c r="V2434" s="39"/>
      <c r="W2434" s="39"/>
      <c r="X2434" s="39"/>
      <c r="Y2434" s="39"/>
      <c r="AD2434" s="191"/>
      <c r="AE2434" s="191"/>
      <c r="AF2434" s="260"/>
      <c r="AG2434" s="191"/>
      <c r="AH2434" s="191"/>
      <c r="AI2434" s="260"/>
      <c r="AR2434" s="68"/>
      <c r="AS2434" s="68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5"/>
      <c r="BL2434" s="95"/>
      <c r="BM2434" s="95"/>
      <c r="BN2434" s="95"/>
      <c r="BO2434" s="95"/>
      <c r="BP2434" s="95"/>
      <c r="BQ2434" s="95"/>
      <c r="BR2434" s="95"/>
      <c r="BS2434" s="95"/>
      <c r="BT2434" s="95"/>
      <c r="BU2434" s="95"/>
      <c r="BV2434" s="95"/>
      <c r="BW2434" s="95"/>
      <c r="BX2434" s="95"/>
      <c r="BY2434" s="95"/>
      <c r="BZ2434" s="95"/>
      <c r="CD2434" s="95"/>
      <c r="CE2434" s="95"/>
      <c r="CF2434" s="95"/>
    </row>
    <row r="2435" spans="1:84" s="43" customFormat="1" x14ac:dyDescent="0.25">
      <c r="A2435" s="152"/>
      <c r="B2435" s="152"/>
      <c r="C2435" s="152"/>
      <c r="D2435" s="152"/>
      <c r="E2435" s="152"/>
      <c r="F2435" s="62"/>
      <c r="G2435" s="62"/>
      <c r="I2435" s="152"/>
      <c r="K2435" s="152"/>
      <c r="L2435" s="152"/>
      <c r="M2435" s="152"/>
      <c r="N2435" s="152"/>
      <c r="O2435" s="63"/>
      <c r="P2435" s="152"/>
      <c r="Q2435" s="152"/>
      <c r="S2435" s="205"/>
      <c r="T2435" s="205"/>
      <c r="U2435" s="205"/>
      <c r="V2435" s="39"/>
      <c r="W2435" s="39"/>
      <c r="X2435" s="39"/>
      <c r="Y2435" s="39"/>
      <c r="AD2435" s="191"/>
      <c r="AE2435" s="191"/>
      <c r="AF2435" s="260"/>
      <c r="AG2435" s="191"/>
      <c r="AH2435" s="191"/>
      <c r="AI2435" s="260"/>
      <c r="AR2435" s="68"/>
      <c r="AS2435" s="68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5"/>
      <c r="BL2435" s="95"/>
      <c r="BM2435" s="95"/>
      <c r="BN2435" s="95"/>
      <c r="BO2435" s="95"/>
      <c r="BP2435" s="95"/>
      <c r="BQ2435" s="95"/>
      <c r="BR2435" s="95"/>
      <c r="BS2435" s="95"/>
      <c r="BT2435" s="95"/>
      <c r="BU2435" s="95"/>
      <c r="BV2435" s="95"/>
      <c r="BW2435" s="95"/>
      <c r="BX2435" s="95"/>
      <c r="BY2435" s="95"/>
      <c r="BZ2435" s="95"/>
      <c r="CD2435" s="95"/>
      <c r="CE2435" s="95"/>
      <c r="CF2435" s="95"/>
    </row>
    <row r="2436" spans="1:84" s="43" customFormat="1" x14ac:dyDescent="0.25">
      <c r="A2436" s="152"/>
      <c r="B2436" s="152"/>
      <c r="C2436" s="152"/>
      <c r="D2436" s="152"/>
      <c r="E2436" s="152"/>
      <c r="F2436" s="62"/>
      <c r="G2436" s="62"/>
      <c r="I2436" s="152"/>
      <c r="K2436" s="152"/>
      <c r="L2436" s="152"/>
      <c r="M2436" s="152"/>
      <c r="N2436" s="152"/>
      <c r="O2436" s="63"/>
      <c r="P2436" s="152"/>
      <c r="Q2436" s="152"/>
      <c r="S2436" s="205"/>
      <c r="T2436" s="205"/>
      <c r="U2436" s="205"/>
      <c r="V2436" s="39"/>
      <c r="W2436" s="39"/>
      <c r="X2436" s="39"/>
      <c r="Y2436" s="39"/>
      <c r="AD2436" s="191"/>
      <c r="AE2436" s="191"/>
      <c r="AF2436" s="260"/>
      <c r="AG2436" s="191"/>
      <c r="AH2436" s="191"/>
      <c r="AI2436" s="260"/>
      <c r="AR2436" s="68"/>
      <c r="AS2436" s="68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5"/>
      <c r="BL2436" s="95"/>
      <c r="BM2436" s="95"/>
      <c r="BN2436" s="95"/>
      <c r="BO2436" s="95"/>
      <c r="BP2436" s="95"/>
      <c r="BQ2436" s="95"/>
      <c r="BR2436" s="95"/>
      <c r="BS2436" s="95"/>
      <c r="BT2436" s="95"/>
      <c r="BU2436" s="95"/>
      <c r="BV2436" s="95"/>
      <c r="BW2436" s="95"/>
      <c r="BX2436" s="95"/>
      <c r="BY2436" s="95"/>
      <c r="BZ2436" s="95"/>
      <c r="CD2436" s="95"/>
      <c r="CE2436" s="95"/>
      <c r="CF2436" s="95"/>
    </row>
    <row r="2437" spans="1:84" s="43" customFormat="1" x14ac:dyDescent="0.25">
      <c r="A2437" s="152"/>
      <c r="B2437" s="152"/>
      <c r="C2437" s="152"/>
      <c r="D2437" s="152"/>
      <c r="E2437" s="152"/>
      <c r="F2437" s="62"/>
      <c r="G2437" s="62"/>
      <c r="I2437" s="152"/>
      <c r="K2437" s="152"/>
      <c r="L2437" s="152"/>
      <c r="M2437" s="152"/>
      <c r="N2437" s="152"/>
      <c r="O2437" s="63"/>
      <c r="P2437" s="152"/>
      <c r="Q2437" s="152"/>
      <c r="S2437" s="205"/>
      <c r="T2437" s="205"/>
      <c r="U2437" s="205"/>
      <c r="V2437" s="39"/>
      <c r="W2437" s="39"/>
      <c r="X2437" s="39"/>
      <c r="Y2437" s="39"/>
      <c r="AD2437" s="191"/>
      <c r="AE2437" s="191"/>
      <c r="AF2437" s="260"/>
      <c r="AG2437" s="191"/>
      <c r="AH2437" s="191"/>
      <c r="AI2437" s="260"/>
      <c r="AR2437" s="68"/>
      <c r="AS2437" s="68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5"/>
      <c r="BL2437" s="95"/>
      <c r="BM2437" s="95"/>
      <c r="BN2437" s="95"/>
      <c r="BO2437" s="95"/>
      <c r="BP2437" s="95"/>
      <c r="BQ2437" s="95"/>
      <c r="BR2437" s="95"/>
      <c r="BS2437" s="95"/>
      <c r="BT2437" s="95"/>
      <c r="BU2437" s="95"/>
      <c r="BV2437" s="95"/>
      <c r="BW2437" s="95"/>
      <c r="BX2437" s="95"/>
      <c r="BY2437" s="95"/>
      <c r="BZ2437" s="95"/>
      <c r="CD2437" s="95"/>
      <c r="CE2437" s="95"/>
      <c r="CF2437" s="95"/>
    </row>
    <row r="2438" spans="1:84" s="43" customFormat="1" x14ac:dyDescent="0.25">
      <c r="A2438" s="152"/>
      <c r="B2438" s="152"/>
      <c r="C2438" s="152"/>
      <c r="D2438" s="152"/>
      <c r="E2438" s="152"/>
      <c r="F2438" s="62"/>
      <c r="G2438" s="62"/>
      <c r="I2438" s="152"/>
      <c r="K2438" s="152"/>
      <c r="L2438" s="152"/>
      <c r="M2438" s="152"/>
      <c r="N2438" s="152"/>
      <c r="O2438" s="63"/>
      <c r="P2438" s="152"/>
      <c r="Q2438" s="152"/>
      <c r="S2438" s="205"/>
      <c r="T2438" s="205"/>
      <c r="U2438" s="205"/>
      <c r="V2438" s="39"/>
      <c r="W2438" s="39"/>
      <c r="X2438" s="39"/>
      <c r="Y2438" s="39"/>
      <c r="AD2438" s="191"/>
      <c r="AE2438" s="191"/>
      <c r="AF2438" s="260"/>
      <c r="AG2438" s="191"/>
      <c r="AH2438" s="191"/>
      <c r="AI2438" s="260"/>
      <c r="AR2438" s="68"/>
      <c r="AS2438" s="68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5"/>
      <c r="BL2438" s="95"/>
      <c r="BM2438" s="95"/>
      <c r="BN2438" s="95"/>
      <c r="BO2438" s="95"/>
      <c r="BP2438" s="95"/>
      <c r="BQ2438" s="95"/>
      <c r="BR2438" s="95"/>
      <c r="BS2438" s="95"/>
      <c r="BT2438" s="95"/>
      <c r="BU2438" s="95"/>
      <c r="BV2438" s="95"/>
      <c r="BW2438" s="95"/>
      <c r="BX2438" s="95"/>
      <c r="BY2438" s="95"/>
      <c r="BZ2438" s="95"/>
      <c r="CD2438" s="95"/>
      <c r="CE2438" s="95"/>
      <c r="CF2438" s="95"/>
    </row>
    <row r="2439" spans="1:84" s="43" customFormat="1" x14ac:dyDescent="0.25">
      <c r="A2439" s="152"/>
      <c r="B2439" s="152"/>
      <c r="C2439" s="152"/>
      <c r="D2439" s="152"/>
      <c r="E2439" s="152"/>
      <c r="F2439" s="62"/>
      <c r="G2439" s="62"/>
      <c r="I2439" s="152"/>
      <c r="K2439" s="152"/>
      <c r="L2439" s="152"/>
      <c r="M2439" s="152"/>
      <c r="N2439" s="152"/>
      <c r="O2439" s="63"/>
      <c r="P2439" s="152"/>
      <c r="Q2439" s="152"/>
      <c r="S2439" s="205"/>
      <c r="T2439" s="205"/>
      <c r="U2439" s="205"/>
      <c r="V2439" s="39"/>
      <c r="W2439" s="39"/>
      <c r="X2439" s="39"/>
      <c r="Y2439" s="39"/>
      <c r="AD2439" s="191"/>
      <c r="AE2439" s="191"/>
      <c r="AF2439" s="260"/>
      <c r="AG2439" s="191"/>
      <c r="AH2439" s="191"/>
      <c r="AI2439" s="260"/>
      <c r="AR2439" s="68"/>
      <c r="AS2439" s="68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5"/>
      <c r="BL2439" s="95"/>
      <c r="BM2439" s="95"/>
      <c r="BN2439" s="95"/>
      <c r="BO2439" s="95"/>
      <c r="BP2439" s="95"/>
      <c r="BQ2439" s="95"/>
      <c r="BR2439" s="95"/>
      <c r="BS2439" s="95"/>
      <c r="BT2439" s="95"/>
      <c r="BU2439" s="95"/>
      <c r="BV2439" s="95"/>
      <c r="BW2439" s="95"/>
      <c r="BX2439" s="95"/>
      <c r="BY2439" s="95"/>
      <c r="BZ2439" s="95"/>
      <c r="CD2439" s="95"/>
      <c r="CE2439" s="95"/>
      <c r="CF2439" s="95"/>
    </row>
    <row r="2440" spans="1:84" s="43" customFormat="1" x14ac:dyDescent="0.25">
      <c r="A2440" s="152"/>
      <c r="B2440" s="152"/>
      <c r="C2440" s="152"/>
      <c r="D2440" s="152"/>
      <c r="E2440" s="152"/>
      <c r="F2440" s="62"/>
      <c r="G2440" s="62"/>
      <c r="I2440" s="152"/>
      <c r="K2440" s="152"/>
      <c r="L2440" s="152"/>
      <c r="M2440" s="152"/>
      <c r="N2440" s="152"/>
      <c r="O2440" s="63"/>
      <c r="P2440" s="152"/>
      <c r="Q2440" s="152"/>
      <c r="S2440" s="205"/>
      <c r="T2440" s="205"/>
      <c r="U2440" s="205"/>
      <c r="V2440" s="39"/>
      <c r="W2440" s="39"/>
      <c r="X2440" s="39"/>
      <c r="Y2440" s="39"/>
      <c r="AD2440" s="191"/>
      <c r="AE2440" s="191"/>
      <c r="AF2440" s="260"/>
      <c r="AG2440" s="191"/>
      <c r="AH2440" s="191"/>
      <c r="AI2440" s="260"/>
      <c r="AR2440" s="68"/>
      <c r="AS2440" s="68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5"/>
      <c r="BL2440" s="95"/>
      <c r="BM2440" s="95"/>
      <c r="BN2440" s="95"/>
      <c r="BO2440" s="95"/>
      <c r="BP2440" s="95"/>
      <c r="BQ2440" s="95"/>
      <c r="BR2440" s="95"/>
      <c r="BS2440" s="95"/>
      <c r="BT2440" s="95"/>
      <c r="BU2440" s="95"/>
      <c r="BV2440" s="95"/>
      <c r="BW2440" s="95"/>
      <c r="BX2440" s="95"/>
      <c r="BY2440" s="95"/>
      <c r="BZ2440" s="95"/>
      <c r="CD2440" s="95"/>
      <c r="CE2440" s="95"/>
      <c r="CF2440" s="95"/>
    </row>
    <row r="2441" spans="1:84" s="43" customFormat="1" x14ac:dyDescent="0.25">
      <c r="A2441" s="152"/>
      <c r="B2441" s="152"/>
      <c r="C2441" s="152"/>
      <c r="D2441" s="152"/>
      <c r="E2441" s="152"/>
      <c r="F2441" s="62"/>
      <c r="G2441" s="62"/>
      <c r="I2441" s="152"/>
      <c r="K2441" s="152"/>
      <c r="L2441" s="152"/>
      <c r="M2441" s="152"/>
      <c r="N2441" s="152"/>
      <c r="O2441" s="63"/>
      <c r="P2441" s="152"/>
      <c r="Q2441" s="152"/>
      <c r="S2441" s="205"/>
      <c r="T2441" s="205"/>
      <c r="U2441" s="205"/>
      <c r="V2441" s="39"/>
      <c r="W2441" s="39"/>
      <c r="X2441" s="39"/>
      <c r="Y2441" s="39"/>
      <c r="AD2441" s="191"/>
      <c r="AE2441" s="191"/>
      <c r="AF2441" s="260"/>
      <c r="AG2441" s="191"/>
      <c r="AH2441" s="191"/>
      <c r="AI2441" s="260"/>
      <c r="AR2441" s="68"/>
      <c r="AS2441" s="68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5"/>
      <c r="BL2441" s="95"/>
      <c r="BM2441" s="95"/>
      <c r="BN2441" s="95"/>
      <c r="BO2441" s="95"/>
      <c r="BP2441" s="95"/>
      <c r="BQ2441" s="95"/>
      <c r="BR2441" s="95"/>
      <c r="BS2441" s="95"/>
      <c r="BT2441" s="95"/>
      <c r="BU2441" s="95"/>
      <c r="BV2441" s="95"/>
      <c r="BW2441" s="95"/>
      <c r="BX2441" s="95"/>
      <c r="BY2441" s="95"/>
      <c r="BZ2441" s="95"/>
      <c r="CD2441" s="95"/>
      <c r="CE2441" s="95"/>
      <c r="CF2441" s="95"/>
    </row>
    <row r="2442" spans="1:84" s="43" customFormat="1" x14ac:dyDescent="0.25">
      <c r="A2442" s="152"/>
      <c r="B2442" s="152"/>
      <c r="C2442" s="152"/>
      <c r="D2442" s="152"/>
      <c r="E2442" s="152"/>
      <c r="F2442" s="62"/>
      <c r="G2442" s="62"/>
      <c r="I2442" s="152"/>
      <c r="K2442" s="152"/>
      <c r="L2442" s="152"/>
      <c r="M2442" s="152"/>
      <c r="N2442" s="152"/>
      <c r="O2442" s="63"/>
      <c r="P2442" s="152"/>
      <c r="Q2442" s="152"/>
      <c r="S2442" s="205"/>
      <c r="T2442" s="205"/>
      <c r="U2442" s="205"/>
      <c r="V2442" s="39"/>
      <c r="W2442" s="39"/>
      <c r="X2442" s="39"/>
      <c r="Y2442" s="39"/>
      <c r="AD2442" s="191"/>
      <c r="AE2442" s="191"/>
      <c r="AF2442" s="260"/>
      <c r="AG2442" s="191"/>
      <c r="AH2442" s="191"/>
      <c r="AI2442" s="260"/>
      <c r="AR2442" s="68"/>
      <c r="AS2442" s="68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5"/>
      <c r="BL2442" s="95"/>
      <c r="BM2442" s="95"/>
      <c r="BN2442" s="95"/>
      <c r="BO2442" s="95"/>
      <c r="BP2442" s="95"/>
      <c r="BQ2442" s="95"/>
      <c r="BR2442" s="95"/>
      <c r="BS2442" s="95"/>
      <c r="BT2442" s="95"/>
      <c r="BU2442" s="95"/>
      <c r="BV2442" s="95"/>
      <c r="BW2442" s="95"/>
      <c r="BX2442" s="95"/>
      <c r="BY2442" s="95"/>
      <c r="BZ2442" s="95"/>
      <c r="CD2442" s="95"/>
      <c r="CE2442" s="95"/>
      <c r="CF2442" s="95"/>
    </row>
    <row r="2443" spans="1:84" s="43" customFormat="1" x14ac:dyDescent="0.25">
      <c r="A2443" s="152"/>
      <c r="B2443" s="152"/>
      <c r="C2443" s="152"/>
      <c r="D2443" s="152"/>
      <c r="E2443" s="152"/>
      <c r="F2443" s="62"/>
      <c r="G2443" s="62"/>
      <c r="I2443" s="152"/>
      <c r="K2443" s="152"/>
      <c r="L2443" s="152"/>
      <c r="M2443" s="152"/>
      <c r="N2443" s="152"/>
      <c r="O2443" s="63"/>
      <c r="P2443" s="152"/>
      <c r="Q2443" s="152"/>
      <c r="S2443" s="205"/>
      <c r="T2443" s="205"/>
      <c r="U2443" s="205"/>
      <c r="V2443" s="39"/>
      <c r="W2443" s="39"/>
      <c r="X2443" s="39"/>
      <c r="Y2443" s="39"/>
      <c r="AD2443" s="191"/>
      <c r="AE2443" s="191"/>
      <c r="AF2443" s="260"/>
      <c r="AG2443" s="191"/>
      <c r="AH2443" s="191"/>
      <c r="AI2443" s="260"/>
      <c r="AR2443" s="68"/>
      <c r="AS2443" s="68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5"/>
      <c r="BL2443" s="95"/>
      <c r="BM2443" s="95"/>
      <c r="BN2443" s="95"/>
      <c r="BO2443" s="95"/>
      <c r="BP2443" s="95"/>
      <c r="BQ2443" s="95"/>
      <c r="BR2443" s="95"/>
      <c r="BS2443" s="95"/>
      <c r="BT2443" s="95"/>
      <c r="BU2443" s="95"/>
      <c r="BV2443" s="95"/>
      <c r="BW2443" s="95"/>
      <c r="BX2443" s="95"/>
      <c r="BY2443" s="95"/>
      <c r="BZ2443" s="95"/>
      <c r="CD2443" s="95"/>
      <c r="CE2443" s="95"/>
      <c r="CF2443" s="95"/>
    </row>
    <row r="2444" spans="1:84" s="43" customFormat="1" x14ac:dyDescent="0.25">
      <c r="A2444" s="152"/>
      <c r="B2444" s="152"/>
      <c r="C2444" s="152"/>
      <c r="D2444" s="152"/>
      <c r="E2444" s="152"/>
      <c r="F2444" s="62"/>
      <c r="G2444" s="62"/>
      <c r="I2444" s="152"/>
      <c r="K2444" s="152"/>
      <c r="L2444" s="152"/>
      <c r="M2444" s="152"/>
      <c r="N2444" s="152"/>
      <c r="O2444" s="63"/>
      <c r="P2444" s="152"/>
      <c r="Q2444" s="152"/>
      <c r="S2444" s="205"/>
      <c r="T2444" s="205"/>
      <c r="U2444" s="205"/>
      <c r="V2444" s="39"/>
      <c r="W2444" s="39"/>
      <c r="X2444" s="39"/>
      <c r="Y2444" s="39"/>
      <c r="AD2444" s="191"/>
      <c r="AE2444" s="191"/>
      <c r="AF2444" s="260"/>
      <c r="AG2444" s="191"/>
      <c r="AH2444" s="191"/>
      <c r="AI2444" s="260"/>
      <c r="AR2444" s="68"/>
      <c r="AS2444" s="68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5"/>
      <c r="BL2444" s="95"/>
      <c r="BM2444" s="95"/>
      <c r="BN2444" s="95"/>
      <c r="BO2444" s="95"/>
      <c r="BP2444" s="95"/>
      <c r="BQ2444" s="95"/>
      <c r="BR2444" s="95"/>
      <c r="BS2444" s="95"/>
      <c r="BT2444" s="95"/>
      <c r="BU2444" s="95"/>
      <c r="BV2444" s="95"/>
      <c r="BW2444" s="95"/>
      <c r="BX2444" s="95"/>
      <c r="BY2444" s="95"/>
      <c r="BZ2444" s="95"/>
      <c r="CD2444" s="95"/>
      <c r="CE2444" s="95"/>
      <c r="CF2444" s="95"/>
    </row>
    <row r="2445" spans="1:84" s="43" customFormat="1" x14ac:dyDescent="0.25">
      <c r="A2445" s="152"/>
      <c r="B2445" s="152"/>
      <c r="C2445" s="152"/>
      <c r="D2445" s="152"/>
      <c r="E2445" s="152"/>
      <c r="F2445" s="62"/>
      <c r="G2445" s="62"/>
      <c r="I2445" s="152"/>
      <c r="K2445" s="152"/>
      <c r="L2445" s="152"/>
      <c r="M2445" s="152"/>
      <c r="N2445" s="152"/>
      <c r="O2445" s="63"/>
      <c r="P2445" s="152"/>
      <c r="Q2445" s="152"/>
      <c r="S2445" s="205"/>
      <c r="T2445" s="205"/>
      <c r="U2445" s="205"/>
      <c r="V2445" s="39"/>
      <c r="W2445" s="39"/>
      <c r="X2445" s="39"/>
      <c r="Y2445" s="39"/>
      <c r="AD2445" s="191"/>
      <c r="AE2445" s="191"/>
      <c r="AF2445" s="260"/>
      <c r="AG2445" s="191"/>
      <c r="AH2445" s="191"/>
      <c r="AI2445" s="260"/>
      <c r="AR2445" s="68"/>
      <c r="AS2445" s="68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5"/>
      <c r="BL2445" s="95"/>
      <c r="BM2445" s="95"/>
      <c r="BN2445" s="95"/>
      <c r="BO2445" s="95"/>
      <c r="BP2445" s="95"/>
      <c r="BQ2445" s="95"/>
      <c r="BR2445" s="95"/>
      <c r="BS2445" s="95"/>
      <c r="BT2445" s="95"/>
      <c r="BU2445" s="95"/>
      <c r="BV2445" s="95"/>
      <c r="BW2445" s="95"/>
      <c r="BX2445" s="95"/>
      <c r="BY2445" s="95"/>
      <c r="BZ2445" s="95"/>
      <c r="CD2445" s="95"/>
      <c r="CE2445" s="95"/>
      <c r="CF2445" s="95"/>
    </row>
    <row r="2446" spans="1:84" s="43" customFormat="1" x14ac:dyDescent="0.25">
      <c r="A2446" s="152"/>
      <c r="B2446" s="152"/>
      <c r="C2446" s="152"/>
      <c r="D2446" s="152"/>
      <c r="E2446" s="152"/>
      <c r="F2446" s="62"/>
      <c r="G2446" s="62"/>
      <c r="I2446" s="152"/>
      <c r="K2446" s="152"/>
      <c r="L2446" s="152"/>
      <c r="M2446" s="152"/>
      <c r="N2446" s="152"/>
      <c r="O2446" s="63"/>
      <c r="P2446" s="152"/>
      <c r="Q2446" s="152"/>
      <c r="S2446" s="205"/>
      <c r="T2446" s="205"/>
      <c r="U2446" s="205"/>
      <c r="V2446" s="39"/>
      <c r="W2446" s="39"/>
      <c r="X2446" s="39"/>
      <c r="Y2446" s="39"/>
      <c r="AD2446" s="191"/>
      <c r="AE2446" s="191"/>
      <c r="AF2446" s="260"/>
      <c r="AG2446" s="191"/>
      <c r="AH2446" s="191"/>
      <c r="AI2446" s="260"/>
      <c r="AR2446" s="68"/>
      <c r="AS2446" s="68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5"/>
      <c r="BL2446" s="95"/>
      <c r="BM2446" s="95"/>
      <c r="BN2446" s="95"/>
      <c r="BO2446" s="95"/>
      <c r="BP2446" s="95"/>
      <c r="BQ2446" s="95"/>
      <c r="BR2446" s="95"/>
      <c r="BS2446" s="95"/>
      <c r="BT2446" s="95"/>
      <c r="BU2446" s="95"/>
      <c r="BV2446" s="95"/>
      <c r="BW2446" s="95"/>
      <c r="BX2446" s="95"/>
      <c r="BY2446" s="95"/>
      <c r="BZ2446" s="95"/>
      <c r="CD2446" s="95"/>
      <c r="CE2446" s="95"/>
      <c r="CF2446" s="95"/>
    </row>
    <row r="2447" spans="1:84" s="43" customFormat="1" x14ac:dyDescent="0.25">
      <c r="A2447" s="152"/>
      <c r="B2447" s="152"/>
      <c r="C2447" s="152"/>
      <c r="D2447" s="152"/>
      <c r="E2447" s="152"/>
      <c r="F2447" s="62"/>
      <c r="G2447" s="62"/>
      <c r="I2447" s="152"/>
      <c r="K2447" s="152"/>
      <c r="L2447" s="152"/>
      <c r="M2447" s="152"/>
      <c r="N2447" s="152"/>
      <c r="O2447" s="63"/>
      <c r="P2447" s="152"/>
      <c r="Q2447" s="152"/>
      <c r="S2447" s="205"/>
      <c r="T2447" s="205"/>
      <c r="U2447" s="205"/>
      <c r="V2447" s="39"/>
      <c r="W2447" s="39"/>
      <c r="X2447" s="39"/>
      <c r="Y2447" s="39"/>
      <c r="AD2447" s="191"/>
      <c r="AE2447" s="191"/>
      <c r="AF2447" s="260"/>
      <c r="AG2447" s="191"/>
      <c r="AH2447" s="191"/>
      <c r="AI2447" s="260"/>
      <c r="AR2447" s="68"/>
      <c r="AS2447" s="68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5"/>
      <c r="BL2447" s="95"/>
      <c r="BM2447" s="95"/>
      <c r="BN2447" s="95"/>
      <c r="BO2447" s="95"/>
      <c r="BP2447" s="95"/>
      <c r="BQ2447" s="95"/>
      <c r="BR2447" s="95"/>
      <c r="BS2447" s="95"/>
      <c r="BT2447" s="95"/>
      <c r="BU2447" s="95"/>
      <c r="BV2447" s="95"/>
      <c r="BW2447" s="95"/>
      <c r="BX2447" s="95"/>
      <c r="BY2447" s="95"/>
      <c r="BZ2447" s="95"/>
      <c r="CD2447" s="95"/>
      <c r="CE2447" s="95"/>
      <c r="CF2447" s="95"/>
    </row>
    <row r="2448" spans="1:84" s="43" customFormat="1" x14ac:dyDescent="0.25">
      <c r="A2448" s="152"/>
      <c r="B2448" s="152"/>
      <c r="C2448" s="152"/>
      <c r="D2448" s="152"/>
      <c r="E2448" s="152"/>
      <c r="F2448" s="62"/>
      <c r="G2448" s="62"/>
      <c r="I2448" s="152"/>
      <c r="K2448" s="152"/>
      <c r="L2448" s="152"/>
      <c r="M2448" s="152"/>
      <c r="N2448" s="152"/>
      <c r="O2448" s="63"/>
      <c r="P2448" s="152"/>
      <c r="Q2448" s="152"/>
      <c r="S2448" s="205"/>
      <c r="T2448" s="205"/>
      <c r="U2448" s="205"/>
      <c r="V2448" s="39"/>
      <c r="W2448" s="39"/>
      <c r="X2448" s="39"/>
      <c r="Y2448" s="39"/>
      <c r="AD2448" s="191"/>
      <c r="AE2448" s="191"/>
      <c r="AF2448" s="260"/>
      <c r="AG2448" s="191"/>
      <c r="AH2448" s="191"/>
      <c r="AI2448" s="260"/>
      <c r="AR2448" s="68"/>
      <c r="AS2448" s="68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5"/>
      <c r="BL2448" s="95"/>
      <c r="BM2448" s="95"/>
      <c r="BN2448" s="95"/>
      <c r="BO2448" s="95"/>
      <c r="BP2448" s="95"/>
      <c r="BQ2448" s="95"/>
      <c r="BR2448" s="95"/>
      <c r="BS2448" s="95"/>
      <c r="BT2448" s="95"/>
      <c r="BU2448" s="95"/>
      <c r="BV2448" s="95"/>
      <c r="BW2448" s="95"/>
      <c r="BX2448" s="95"/>
      <c r="BY2448" s="95"/>
      <c r="BZ2448" s="95"/>
      <c r="CD2448" s="95"/>
      <c r="CE2448" s="95"/>
      <c r="CF2448" s="95"/>
    </row>
    <row r="2449" spans="1:84" s="43" customFormat="1" x14ac:dyDescent="0.25">
      <c r="A2449" s="152"/>
      <c r="B2449" s="152"/>
      <c r="C2449" s="152"/>
      <c r="D2449" s="152"/>
      <c r="E2449" s="152"/>
      <c r="F2449" s="62"/>
      <c r="G2449" s="62"/>
      <c r="I2449" s="152"/>
      <c r="K2449" s="152"/>
      <c r="L2449" s="152"/>
      <c r="M2449" s="152"/>
      <c r="N2449" s="152"/>
      <c r="O2449" s="63"/>
      <c r="P2449" s="152"/>
      <c r="Q2449" s="152"/>
      <c r="S2449" s="205"/>
      <c r="T2449" s="205"/>
      <c r="U2449" s="205"/>
      <c r="V2449" s="39"/>
      <c r="W2449" s="39"/>
      <c r="X2449" s="39"/>
      <c r="Y2449" s="39"/>
      <c r="AD2449" s="191"/>
      <c r="AE2449" s="191"/>
      <c r="AF2449" s="260"/>
      <c r="AG2449" s="191"/>
      <c r="AH2449" s="191"/>
      <c r="AI2449" s="260"/>
      <c r="AR2449" s="68"/>
      <c r="AS2449" s="68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5"/>
      <c r="BL2449" s="95"/>
      <c r="BM2449" s="95"/>
      <c r="BN2449" s="95"/>
      <c r="BO2449" s="95"/>
      <c r="BP2449" s="95"/>
      <c r="BQ2449" s="95"/>
      <c r="BR2449" s="95"/>
      <c r="BS2449" s="95"/>
      <c r="BT2449" s="95"/>
      <c r="BU2449" s="95"/>
      <c r="BV2449" s="95"/>
      <c r="BW2449" s="95"/>
      <c r="BX2449" s="95"/>
      <c r="BY2449" s="95"/>
      <c r="BZ2449" s="95"/>
      <c r="CD2449" s="95"/>
      <c r="CE2449" s="95"/>
      <c r="CF2449" s="95"/>
    </row>
    <row r="2450" spans="1:84" s="43" customFormat="1" x14ac:dyDescent="0.25">
      <c r="A2450" s="152"/>
      <c r="B2450" s="152"/>
      <c r="C2450" s="152"/>
      <c r="D2450" s="152"/>
      <c r="E2450" s="152"/>
      <c r="F2450" s="62"/>
      <c r="G2450" s="62"/>
      <c r="I2450" s="152"/>
      <c r="K2450" s="152"/>
      <c r="L2450" s="152"/>
      <c r="M2450" s="152"/>
      <c r="N2450" s="152"/>
      <c r="O2450" s="63"/>
      <c r="P2450" s="152"/>
      <c r="Q2450" s="152"/>
      <c r="S2450" s="205"/>
      <c r="T2450" s="205"/>
      <c r="U2450" s="205"/>
      <c r="V2450" s="39"/>
      <c r="W2450" s="39"/>
      <c r="X2450" s="39"/>
      <c r="Y2450" s="39"/>
      <c r="AD2450" s="191"/>
      <c r="AE2450" s="191"/>
      <c r="AF2450" s="260"/>
      <c r="AG2450" s="191"/>
      <c r="AH2450" s="191"/>
      <c r="AI2450" s="260"/>
      <c r="AR2450" s="68"/>
      <c r="AS2450" s="68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5"/>
      <c r="BL2450" s="95"/>
      <c r="BM2450" s="95"/>
      <c r="BN2450" s="95"/>
      <c r="BO2450" s="95"/>
      <c r="BP2450" s="95"/>
      <c r="BQ2450" s="95"/>
      <c r="BR2450" s="95"/>
      <c r="BS2450" s="95"/>
      <c r="BT2450" s="95"/>
      <c r="BU2450" s="95"/>
      <c r="BV2450" s="95"/>
      <c r="BW2450" s="95"/>
      <c r="BX2450" s="95"/>
      <c r="BY2450" s="95"/>
      <c r="BZ2450" s="95"/>
      <c r="CD2450" s="95"/>
      <c r="CE2450" s="95"/>
      <c r="CF2450" s="95"/>
    </row>
    <row r="2451" spans="1:84" s="43" customFormat="1" x14ac:dyDescent="0.25">
      <c r="A2451" s="152"/>
      <c r="B2451" s="152"/>
      <c r="C2451" s="152"/>
      <c r="D2451" s="152"/>
      <c r="E2451" s="152"/>
      <c r="F2451" s="62"/>
      <c r="G2451" s="62"/>
      <c r="I2451" s="152"/>
      <c r="K2451" s="152"/>
      <c r="L2451" s="152"/>
      <c r="M2451" s="152"/>
      <c r="N2451" s="152"/>
      <c r="O2451" s="63"/>
      <c r="P2451" s="152"/>
      <c r="Q2451" s="152"/>
      <c r="S2451" s="205"/>
      <c r="T2451" s="205"/>
      <c r="U2451" s="205"/>
      <c r="V2451" s="39"/>
      <c r="W2451" s="39"/>
      <c r="X2451" s="39"/>
      <c r="Y2451" s="39"/>
      <c r="AD2451" s="191"/>
      <c r="AE2451" s="191"/>
      <c r="AF2451" s="260"/>
      <c r="AG2451" s="191"/>
      <c r="AH2451" s="191"/>
      <c r="AI2451" s="260"/>
      <c r="AR2451" s="68"/>
      <c r="AS2451" s="68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5"/>
      <c r="BL2451" s="95"/>
      <c r="BM2451" s="95"/>
      <c r="BN2451" s="95"/>
      <c r="BO2451" s="95"/>
      <c r="BP2451" s="95"/>
      <c r="BQ2451" s="95"/>
      <c r="BR2451" s="95"/>
      <c r="BS2451" s="95"/>
      <c r="BT2451" s="95"/>
      <c r="BU2451" s="95"/>
      <c r="BV2451" s="95"/>
      <c r="BW2451" s="95"/>
      <c r="BX2451" s="95"/>
      <c r="BY2451" s="95"/>
      <c r="BZ2451" s="95"/>
      <c r="CD2451" s="95"/>
      <c r="CE2451" s="95"/>
      <c r="CF2451" s="95"/>
    </row>
    <row r="2452" spans="1:84" s="43" customFormat="1" x14ac:dyDescent="0.25">
      <c r="A2452" s="152"/>
      <c r="B2452" s="152"/>
      <c r="C2452" s="152"/>
      <c r="D2452" s="152"/>
      <c r="E2452" s="152"/>
      <c r="F2452" s="62"/>
      <c r="G2452" s="62"/>
      <c r="I2452" s="152"/>
      <c r="K2452" s="152"/>
      <c r="L2452" s="152"/>
      <c r="M2452" s="152"/>
      <c r="N2452" s="152"/>
      <c r="O2452" s="63"/>
      <c r="P2452" s="152"/>
      <c r="Q2452" s="152"/>
      <c r="S2452" s="205"/>
      <c r="T2452" s="205"/>
      <c r="U2452" s="205"/>
      <c r="V2452" s="39"/>
      <c r="W2452" s="39"/>
      <c r="X2452" s="39"/>
      <c r="Y2452" s="39"/>
      <c r="AD2452" s="191"/>
      <c r="AE2452" s="191"/>
      <c r="AF2452" s="260"/>
      <c r="AG2452" s="191"/>
      <c r="AH2452" s="191"/>
      <c r="AI2452" s="260"/>
      <c r="AR2452" s="68"/>
      <c r="AS2452" s="68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5"/>
      <c r="BL2452" s="95"/>
      <c r="BM2452" s="95"/>
      <c r="BN2452" s="95"/>
      <c r="BO2452" s="95"/>
      <c r="BP2452" s="95"/>
      <c r="BQ2452" s="95"/>
      <c r="BR2452" s="95"/>
      <c r="BS2452" s="95"/>
      <c r="BT2452" s="95"/>
      <c r="BU2452" s="95"/>
      <c r="BV2452" s="95"/>
      <c r="BW2452" s="95"/>
      <c r="BX2452" s="95"/>
      <c r="BY2452" s="95"/>
      <c r="BZ2452" s="95"/>
      <c r="CD2452" s="95"/>
      <c r="CE2452" s="95"/>
      <c r="CF2452" s="95"/>
    </row>
    <row r="2453" spans="1:84" s="43" customFormat="1" x14ac:dyDescent="0.25">
      <c r="A2453" s="152"/>
      <c r="B2453" s="152"/>
      <c r="C2453" s="152"/>
      <c r="D2453" s="152"/>
      <c r="E2453" s="152"/>
      <c r="F2453" s="62"/>
      <c r="G2453" s="62"/>
      <c r="I2453" s="152"/>
      <c r="K2453" s="152"/>
      <c r="L2453" s="152"/>
      <c r="M2453" s="152"/>
      <c r="N2453" s="152"/>
      <c r="O2453" s="63"/>
      <c r="P2453" s="152"/>
      <c r="Q2453" s="152"/>
      <c r="S2453" s="205"/>
      <c r="T2453" s="205"/>
      <c r="U2453" s="205"/>
      <c r="V2453" s="39"/>
      <c r="W2453" s="39"/>
      <c r="X2453" s="39"/>
      <c r="Y2453" s="39"/>
      <c r="AD2453" s="191"/>
      <c r="AE2453" s="191"/>
      <c r="AF2453" s="260"/>
      <c r="AG2453" s="191"/>
      <c r="AH2453" s="191"/>
      <c r="AI2453" s="260"/>
      <c r="AR2453" s="68"/>
      <c r="AS2453" s="68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5"/>
      <c r="BL2453" s="95"/>
      <c r="BM2453" s="95"/>
      <c r="BN2453" s="95"/>
      <c r="BO2453" s="95"/>
      <c r="BP2453" s="95"/>
      <c r="BQ2453" s="95"/>
      <c r="BR2453" s="95"/>
      <c r="BS2453" s="95"/>
      <c r="BT2453" s="95"/>
      <c r="BU2453" s="95"/>
      <c r="BV2453" s="95"/>
      <c r="BW2453" s="95"/>
      <c r="BX2453" s="95"/>
      <c r="BY2453" s="95"/>
      <c r="BZ2453" s="95"/>
      <c r="CD2453" s="95"/>
      <c r="CE2453" s="95"/>
      <c r="CF2453" s="95"/>
    </row>
    <row r="2454" spans="1:84" s="43" customFormat="1" x14ac:dyDescent="0.25">
      <c r="A2454" s="152"/>
      <c r="B2454" s="152"/>
      <c r="C2454" s="152"/>
      <c r="D2454" s="152"/>
      <c r="E2454" s="152"/>
      <c r="F2454" s="62"/>
      <c r="G2454" s="62"/>
      <c r="I2454" s="152"/>
      <c r="K2454" s="152"/>
      <c r="L2454" s="152"/>
      <c r="M2454" s="152"/>
      <c r="N2454" s="152"/>
      <c r="O2454" s="63"/>
      <c r="P2454" s="152"/>
      <c r="Q2454" s="152"/>
      <c r="S2454" s="205"/>
      <c r="T2454" s="205"/>
      <c r="U2454" s="205"/>
      <c r="V2454" s="39"/>
      <c r="W2454" s="39"/>
      <c r="X2454" s="39"/>
      <c r="Y2454" s="39"/>
      <c r="AD2454" s="191"/>
      <c r="AE2454" s="191"/>
      <c r="AF2454" s="260"/>
      <c r="AG2454" s="191"/>
      <c r="AH2454" s="191"/>
      <c r="AI2454" s="260"/>
      <c r="AR2454" s="68"/>
      <c r="AS2454" s="68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5"/>
      <c r="BL2454" s="95"/>
      <c r="BM2454" s="95"/>
      <c r="BN2454" s="95"/>
      <c r="BO2454" s="95"/>
      <c r="BP2454" s="95"/>
      <c r="BQ2454" s="95"/>
      <c r="BR2454" s="95"/>
      <c r="BS2454" s="95"/>
      <c r="BT2454" s="95"/>
      <c r="BU2454" s="95"/>
      <c r="BV2454" s="95"/>
      <c r="BW2454" s="95"/>
      <c r="BX2454" s="95"/>
      <c r="BY2454" s="95"/>
      <c r="BZ2454" s="95"/>
      <c r="CD2454" s="95"/>
      <c r="CE2454" s="95"/>
      <c r="CF2454" s="95"/>
    </row>
    <row r="2455" spans="1:84" s="43" customFormat="1" x14ac:dyDescent="0.25">
      <c r="A2455" s="152"/>
      <c r="B2455" s="152"/>
      <c r="C2455" s="152"/>
      <c r="D2455" s="152"/>
      <c r="E2455" s="152"/>
      <c r="F2455" s="62"/>
      <c r="G2455" s="62"/>
      <c r="I2455" s="152"/>
      <c r="K2455" s="152"/>
      <c r="L2455" s="152"/>
      <c r="M2455" s="152"/>
      <c r="N2455" s="152"/>
      <c r="O2455" s="63"/>
      <c r="P2455" s="152"/>
      <c r="Q2455" s="152"/>
      <c r="S2455" s="205"/>
      <c r="T2455" s="205"/>
      <c r="U2455" s="205"/>
      <c r="V2455" s="39"/>
      <c r="W2455" s="39"/>
      <c r="X2455" s="39"/>
      <c r="Y2455" s="39"/>
      <c r="AD2455" s="191"/>
      <c r="AE2455" s="191"/>
      <c r="AF2455" s="260"/>
      <c r="AG2455" s="191"/>
      <c r="AH2455" s="191"/>
      <c r="AI2455" s="260"/>
      <c r="AR2455" s="68"/>
      <c r="AS2455" s="68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5"/>
      <c r="BL2455" s="95"/>
      <c r="BM2455" s="95"/>
      <c r="BN2455" s="95"/>
      <c r="BO2455" s="95"/>
      <c r="BP2455" s="95"/>
      <c r="BQ2455" s="95"/>
      <c r="BR2455" s="95"/>
      <c r="BS2455" s="95"/>
      <c r="BT2455" s="95"/>
      <c r="BU2455" s="95"/>
      <c r="BV2455" s="95"/>
      <c r="BW2455" s="95"/>
      <c r="BX2455" s="95"/>
      <c r="BY2455" s="95"/>
      <c r="BZ2455" s="95"/>
      <c r="CD2455" s="95"/>
      <c r="CE2455" s="95"/>
      <c r="CF2455" s="95"/>
    </row>
    <row r="2456" spans="1:84" s="43" customFormat="1" x14ac:dyDescent="0.25">
      <c r="A2456" s="152"/>
      <c r="B2456" s="152"/>
      <c r="C2456" s="152"/>
      <c r="D2456" s="152"/>
      <c r="E2456" s="152"/>
      <c r="F2456" s="62"/>
      <c r="G2456" s="62"/>
      <c r="I2456" s="152"/>
      <c r="K2456" s="152"/>
      <c r="L2456" s="152"/>
      <c r="M2456" s="152"/>
      <c r="N2456" s="152"/>
      <c r="O2456" s="63"/>
      <c r="P2456" s="152"/>
      <c r="Q2456" s="152"/>
      <c r="S2456" s="205"/>
      <c r="T2456" s="205"/>
      <c r="U2456" s="205"/>
      <c r="V2456" s="39"/>
      <c r="W2456" s="39"/>
      <c r="X2456" s="39"/>
      <c r="Y2456" s="39"/>
      <c r="AD2456" s="191"/>
      <c r="AE2456" s="191"/>
      <c r="AF2456" s="260"/>
      <c r="AG2456" s="191"/>
      <c r="AH2456" s="191"/>
      <c r="AI2456" s="260"/>
      <c r="AR2456" s="68"/>
      <c r="AS2456" s="68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5"/>
      <c r="BL2456" s="95"/>
      <c r="BM2456" s="95"/>
      <c r="BN2456" s="95"/>
      <c r="BO2456" s="95"/>
      <c r="BP2456" s="95"/>
      <c r="BQ2456" s="95"/>
      <c r="BR2456" s="95"/>
      <c r="BS2456" s="95"/>
      <c r="BT2456" s="95"/>
      <c r="BU2456" s="95"/>
      <c r="BV2456" s="95"/>
      <c r="BW2456" s="95"/>
      <c r="BX2456" s="95"/>
      <c r="BY2456" s="95"/>
      <c r="BZ2456" s="95"/>
      <c r="CD2456" s="95"/>
      <c r="CE2456" s="95"/>
      <c r="CF2456" s="95"/>
    </row>
    <row r="2457" spans="1:84" s="43" customFormat="1" x14ac:dyDescent="0.25">
      <c r="A2457" s="152"/>
      <c r="B2457" s="152"/>
      <c r="C2457" s="152"/>
      <c r="D2457" s="152"/>
      <c r="E2457" s="152"/>
      <c r="F2457" s="62"/>
      <c r="G2457" s="62"/>
      <c r="I2457" s="152"/>
      <c r="K2457" s="152"/>
      <c r="L2457" s="152"/>
      <c r="M2457" s="152"/>
      <c r="N2457" s="152"/>
      <c r="O2457" s="63"/>
      <c r="P2457" s="152"/>
      <c r="Q2457" s="152"/>
      <c r="S2457" s="205"/>
      <c r="T2457" s="205"/>
      <c r="U2457" s="205"/>
      <c r="V2457" s="39"/>
      <c r="W2457" s="39"/>
      <c r="X2457" s="39"/>
      <c r="Y2457" s="39"/>
      <c r="AD2457" s="191"/>
      <c r="AE2457" s="191"/>
      <c r="AF2457" s="260"/>
      <c r="AG2457" s="191"/>
      <c r="AH2457" s="191"/>
      <c r="AI2457" s="260"/>
      <c r="AR2457" s="68"/>
      <c r="AS2457" s="68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5"/>
      <c r="BL2457" s="95"/>
      <c r="BM2457" s="95"/>
      <c r="BN2457" s="95"/>
      <c r="BO2457" s="95"/>
      <c r="BP2457" s="95"/>
      <c r="BQ2457" s="95"/>
      <c r="BR2457" s="95"/>
      <c r="BS2457" s="95"/>
      <c r="BT2457" s="95"/>
      <c r="BU2457" s="95"/>
      <c r="BV2457" s="95"/>
      <c r="BW2457" s="95"/>
      <c r="BX2457" s="95"/>
      <c r="BY2457" s="95"/>
      <c r="BZ2457" s="95"/>
      <c r="CD2457" s="95"/>
      <c r="CE2457" s="95"/>
      <c r="CF2457" s="95"/>
    </row>
    <row r="2458" spans="1:84" s="43" customFormat="1" x14ac:dyDescent="0.25">
      <c r="A2458" s="152"/>
      <c r="B2458" s="152"/>
      <c r="C2458" s="152"/>
      <c r="D2458" s="152"/>
      <c r="E2458" s="152"/>
      <c r="F2458" s="62"/>
      <c r="G2458" s="62"/>
      <c r="I2458" s="152"/>
      <c r="K2458" s="152"/>
      <c r="L2458" s="152"/>
      <c r="M2458" s="152"/>
      <c r="N2458" s="152"/>
      <c r="O2458" s="63"/>
      <c r="P2458" s="152"/>
      <c r="Q2458" s="152"/>
      <c r="S2458" s="205"/>
      <c r="T2458" s="205"/>
      <c r="U2458" s="205"/>
      <c r="V2458" s="39"/>
      <c r="W2458" s="39"/>
      <c r="X2458" s="39"/>
      <c r="Y2458" s="39"/>
      <c r="AD2458" s="191"/>
      <c r="AE2458" s="191"/>
      <c r="AF2458" s="260"/>
      <c r="AG2458" s="191"/>
      <c r="AH2458" s="191"/>
      <c r="AI2458" s="260"/>
      <c r="AR2458" s="68"/>
      <c r="AS2458" s="68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5"/>
      <c r="BL2458" s="95"/>
      <c r="BM2458" s="95"/>
      <c r="BN2458" s="95"/>
      <c r="BO2458" s="95"/>
      <c r="BP2458" s="95"/>
      <c r="BQ2458" s="95"/>
      <c r="BR2458" s="95"/>
      <c r="BS2458" s="95"/>
      <c r="BT2458" s="95"/>
      <c r="BU2458" s="95"/>
      <c r="BV2458" s="95"/>
      <c r="BW2458" s="95"/>
      <c r="BX2458" s="95"/>
      <c r="BY2458" s="95"/>
      <c r="BZ2458" s="95"/>
      <c r="CD2458" s="95"/>
      <c r="CE2458" s="95"/>
      <c r="CF2458" s="95"/>
    </row>
    <row r="2459" spans="1:84" s="43" customFormat="1" x14ac:dyDescent="0.25">
      <c r="A2459" s="152"/>
      <c r="B2459" s="152"/>
      <c r="C2459" s="152"/>
      <c r="D2459" s="152"/>
      <c r="E2459" s="152"/>
      <c r="F2459" s="62"/>
      <c r="G2459" s="62"/>
      <c r="I2459" s="152"/>
      <c r="K2459" s="152"/>
      <c r="L2459" s="152"/>
      <c r="M2459" s="152"/>
      <c r="N2459" s="152"/>
      <c r="O2459" s="63"/>
      <c r="P2459" s="152"/>
      <c r="Q2459" s="152"/>
      <c r="S2459" s="205"/>
      <c r="T2459" s="205"/>
      <c r="U2459" s="205"/>
      <c r="V2459" s="39"/>
      <c r="W2459" s="39"/>
      <c r="X2459" s="39"/>
      <c r="Y2459" s="39"/>
      <c r="AD2459" s="191"/>
      <c r="AE2459" s="191"/>
      <c r="AF2459" s="260"/>
      <c r="AG2459" s="191"/>
      <c r="AH2459" s="191"/>
      <c r="AI2459" s="260"/>
      <c r="AR2459" s="68"/>
      <c r="AS2459" s="68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5"/>
      <c r="BL2459" s="95"/>
      <c r="BM2459" s="95"/>
      <c r="BN2459" s="95"/>
      <c r="BO2459" s="95"/>
      <c r="BP2459" s="95"/>
      <c r="BQ2459" s="95"/>
      <c r="BR2459" s="95"/>
      <c r="BS2459" s="95"/>
      <c r="BT2459" s="95"/>
      <c r="BU2459" s="95"/>
      <c r="BV2459" s="95"/>
      <c r="BW2459" s="95"/>
      <c r="BX2459" s="95"/>
      <c r="BY2459" s="95"/>
      <c r="BZ2459" s="95"/>
      <c r="CD2459" s="95"/>
      <c r="CE2459" s="95"/>
      <c r="CF2459" s="95"/>
    </row>
    <row r="2460" spans="1:84" s="43" customFormat="1" x14ac:dyDescent="0.25">
      <c r="A2460" s="152"/>
      <c r="B2460" s="152"/>
      <c r="C2460" s="152"/>
      <c r="D2460" s="152"/>
      <c r="E2460" s="152"/>
      <c r="F2460" s="62"/>
      <c r="G2460" s="62"/>
      <c r="I2460" s="152"/>
      <c r="K2460" s="152"/>
      <c r="L2460" s="152"/>
      <c r="M2460" s="152"/>
      <c r="N2460" s="152"/>
      <c r="O2460" s="63"/>
      <c r="P2460" s="152"/>
      <c r="Q2460" s="152"/>
      <c r="S2460" s="205"/>
      <c r="T2460" s="205"/>
      <c r="U2460" s="205"/>
      <c r="V2460" s="39"/>
      <c r="W2460" s="39"/>
      <c r="X2460" s="39"/>
      <c r="Y2460" s="39"/>
      <c r="AD2460" s="191"/>
      <c r="AE2460" s="191"/>
      <c r="AF2460" s="260"/>
      <c r="AG2460" s="191"/>
      <c r="AH2460" s="191"/>
      <c r="AI2460" s="260"/>
      <c r="AR2460" s="68"/>
      <c r="AS2460" s="68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5"/>
      <c r="BL2460" s="95"/>
      <c r="BM2460" s="95"/>
      <c r="BN2460" s="95"/>
      <c r="BO2460" s="95"/>
      <c r="BP2460" s="95"/>
      <c r="BQ2460" s="95"/>
      <c r="BR2460" s="95"/>
      <c r="BS2460" s="95"/>
      <c r="BT2460" s="95"/>
      <c r="BU2460" s="95"/>
      <c r="BV2460" s="95"/>
      <c r="BW2460" s="95"/>
      <c r="BX2460" s="95"/>
      <c r="BY2460" s="95"/>
      <c r="BZ2460" s="95"/>
      <c r="CD2460" s="95"/>
      <c r="CE2460" s="95"/>
      <c r="CF2460" s="95"/>
    </row>
    <row r="2461" spans="1:84" s="43" customFormat="1" x14ac:dyDescent="0.25">
      <c r="A2461" s="152"/>
      <c r="B2461" s="152"/>
      <c r="C2461" s="152"/>
      <c r="D2461" s="152"/>
      <c r="E2461" s="152"/>
      <c r="F2461" s="62"/>
      <c r="G2461" s="62"/>
      <c r="I2461" s="152"/>
      <c r="K2461" s="152"/>
      <c r="L2461" s="152"/>
      <c r="M2461" s="152"/>
      <c r="N2461" s="152"/>
      <c r="O2461" s="63"/>
      <c r="P2461" s="152"/>
      <c r="Q2461" s="152"/>
      <c r="S2461" s="205"/>
      <c r="T2461" s="205"/>
      <c r="U2461" s="205"/>
      <c r="V2461" s="39"/>
      <c r="W2461" s="39"/>
      <c r="X2461" s="39"/>
      <c r="Y2461" s="39"/>
      <c r="AD2461" s="191"/>
      <c r="AE2461" s="191"/>
      <c r="AF2461" s="260"/>
      <c r="AG2461" s="191"/>
      <c r="AH2461" s="191"/>
      <c r="AI2461" s="260"/>
      <c r="AR2461" s="68"/>
      <c r="AS2461" s="68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5"/>
      <c r="BL2461" s="95"/>
      <c r="BM2461" s="95"/>
      <c r="BN2461" s="95"/>
      <c r="BO2461" s="95"/>
      <c r="BP2461" s="95"/>
      <c r="BQ2461" s="95"/>
      <c r="BR2461" s="95"/>
      <c r="BS2461" s="95"/>
      <c r="BT2461" s="95"/>
      <c r="BU2461" s="95"/>
      <c r="BV2461" s="95"/>
      <c r="BW2461" s="95"/>
      <c r="BX2461" s="95"/>
      <c r="BY2461" s="95"/>
      <c r="BZ2461" s="95"/>
      <c r="CD2461" s="95"/>
      <c r="CE2461" s="95"/>
      <c r="CF2461" s="95"/>
    </row>
    <row r="2462" spans="1:84" s="43" customFormat="1" x14ac:dyDescent="0.25">
      <c r="A2462" s="152"/>
      <c r="B2462" s="152"/>
      <c r="C2462" s="152"/>
      <c r="D2462" s="152"/>
      <c r="E2462" s="152"/>
      <c r="F2462" s="62"/>
      <c r="G2462" s="62"/>
      <c r="I2462" s="152"/>
      <c r="K2462" s="152"/>
      <c r="L2462" s="152"/>
      <c r="M2462" s="152"/>
      <c r="N2462" s="152"/>
      <c r="O2462" s="63"/>
      <c r="P2462" s="152"/>
      <c r="Q2462" s="152"/>
      <c r="S2462" s="205"/>
      <c r="T2462" s="205"/>
      <c r="U2462" s="205"/>
      <c r="V2462" s="39"/>
      <c r="W2462" s="39"/>
      <c r="X2462" s="39"/>
      <c r="Y2462" s="39"/>
      <c r="AD2462" s="191"/>
      <c r="AE2462" s="191"/>
      <c r="AF2462" s="260"/>
      <c r="AG2462" s="191"/>
      <c r="AH2462" s="191"/>
      <c r="AI2462" s="260"/>
      <c r="AR2462" s="68"/>
      <c r="AS2462" s="68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5"/>
      <c r="BL2462" s="95"/>
      <c r="BM2462" s="95"/>
      <c r="BN2462" s="95"/>
      <c r="BO2462" s="95"/>
      <c r="BP2462" s="95"/>
      <c r="BQ2462" s="95"/>
      <c r="BR2462" s="95"/>
      <c r="BS2462" s="95"/>
      <c r="BT2462" s="95"/>
      <c r="BU2462" s="95"/>
      <c r="BV2462" s="95"/>
      <c r="BW2462" s="95"/>
      <c r="BX2462" s="95"/>
      <c r="BY2462" s="95"/>
      <c r="BZ2462" s="95"/>
      <c r="CD2462" s="95"/>
      <c r="CE2462" s="95"/>
      <c r="CF2462" s="95"/>
    </row>
    <row r="2463" spans="1:84" s="43" customFormat="1" x14ac:dyDescent="0.25">
      <c r="A2463" s="152"/>
      <c r="B2463" s="152"/>
      <c r="C2463" s="152"/>
      <c r="D2463" s="152"/>
      <c r="E2463" s="152"/>
      <c r="F2463" s="62"/>
      <c r="G2463" s="62"/>
      <c r="I2463" s="152"/>
      <c r="K2463" s="152"/>
      <c r="L2463" s="152"/>
      <c r="M2463" s="152"/>
      <c r="N2463" s="152"/>
      <c r="O2463" s="63"/>
      <c r="P2463" s="152"/>
      <c r="Q2463" s="152"/>
      <c r="S2463" s="205"/>
      <c r="T2463" s="205"/>
      <c r="U2463" s="205"/>
      <c r="V2463" s="39"/>
      <c r="W2463" s="39"/>
      <c r="X2463" s="39"/>
      <c r="Y2463" s="39"/>
      <c r="AD2463" s="191"/>
      <c r="AE2463" s="191"/>
      <c r="AF2463" s="260"/>
      <c r="AG2463" s="191"/>
      <c r="AH2463" s="191"/>
      <c r="AI2463" s="260"/>
      <c r="AR2463" s="68"/>
      <c r="AS2463" s="68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5"/>
      <c r="BL2463" s="95"/>
      <c r="BM2463" s="95"/>
      <c r="BN2463" s="95"/>
      <c r="BO2463" s="95"/>
      <c r="BP2463" s="95"/>
      <c r="BQ2463" s="95"/>
      <c r="BR2463" s="95"/>
      <c r="BS2463" s="95"/>
      <c r="BT2463" s="95"/>
      <c r="BU2463" s="95"/>
      <c r="BV2463" s="95"/>
      <c r="BW2463" s="95"/>
      <c r="BX2463" s="95"/>
      <c r="BY2463" s="95"/>
      <c r="BZ2463" s="95"/>
      <c r="CD2463" s="95"/>
      <c r="CE2463" s="95"/>
      <c r="CF2463" s="95"/>
    </row>
    <row r="2464" spans="1:84" s="43" customFormat="1" x14ac:dyDescent="0.25">
      <c r="A2464" s="152"/>
      <c r="B2464" s="152"/>
      <c r="C2464" s="152"/>
      <c r="D2464" s="152"/>
      <c r="E2464" s="152"/>
      <c r="F2464" s="62"/>
      <c r="G2464" s="62"/>
      <c r="I2464" s="152"/>
      <c r="K2464" s="152"/>
      <c r="L2464" s="152"/>
      <c r="M2464" s="152"/>
      <c r="N2464" s="152"/>
      <c r="O2464" s="63"/>
      <c r="P2464" s="152"/>
      <c r="Q2464" s="152"/>
      <c r="S2464" s="205"/>
      <c r="T2464" s="205"/>
      <c r="U2464" s="205"/>
      <c r="V2464" s="39"/>
      <c r="W2464" s="39"/>
      <c r="X2464" s="39"/>
      <c r="Y2464" s="39"/>
      <c r="AD2464" s="191"/>
      <c r="AE2464" s="191"/>
      <c r="AF2464" s="260"/>
      <c r="AG2464" s="191"/>
      <c r="AH2464" s="191"/>
      <c r="AI2464" s="260"/>
      <c r="AR2464" s="68"/>
      <c r="AS2464" s="68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5"/>
      <c r="BL2464" s="95"/>
      <c r="BM2464" s="95"/>
      <c r="BN2464" s="95"/>
      <c r="BO2464" s="95"/>
      <c r="BP2464" s="95"/>
      <c r="BQ2464" s="95"/>
      <c r="BR2464" s="95"/>
      <c r="BS2464" s="95"/>
      <c r="BT2464" s="95"/>
      <c r="BU2464" s="95"/>
      <c r="BV2464" s="95"/>
      <c r="BW2464" s="95"/>
      <c r="BX2464" s="95"/>
      <c r="BY2464" s="95"/>
      <c r="BZ2464" s="95"/>
      <c r="CD2464" s="95"/>
      <c r="CE2464" s="95"/>
      <c r="CF2464" s="95"/>
    </row>
    <row r="2465" spans="1:84" s="43" customFormat="1" x14ac:dyDescent="0.25">
      <c r="A2465" s="152"/>
      <c r="B2465" s="152"/>
      <c r="C2465" s="152"/>
      <c r="D2465" s="152"/>
      <c r="E2465" s="152"/>
      <c r="F2465" s="62"/>
      <c r="G2465" s="62"/>
      <c r="I2465" s="152"/>
      <c r="K2465" s="152"/>
      <c r="L2465" s="152"/>
      <c r="M2465" s="152"/>
      <c r="N2465" s="152"/>
      <c r="O2465" s="63"/>
      <c r="P2465" s="152"/>
      <c r="Q2465" s="152"/>
      <c r="S2465" s="205"/>
      <c r="T2465" s="205"/>
      <c r="U2465" s="205"/>
      <c r="V2465" s="39"/>
      <c r="W2465" s="39"/>
      <c r="X2465" s="39"/>
      <c r="Y2465" s="39"/>
      <c r="AD2465" s="191"/>
      <c r="AE2465" s="191"/>
      <c r="AF2465" s="260"/>
      <c r="AG2465" s="191"/>
      <c r="AH2465" s="191"/>
      <c r="AI2465" s="260"/>
      <c r="AR2465" s="68"/>
      <c r="AS2465" s="68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5"/>
      <c r="BL2465" s="95"/>
      <c r="BM2465" s="95"/>
      <c r="BN2465" s="95"/>
      <c r="BO2465" s="95"/>
      <c r="BP2465" s="95"/>
      <c r="BQ2465" s="95"/>
      <c r="BR2465" s="95"/>
      <c r="BS2465" s="95"/>
      <c r="BT2465" s="95"/>
      <c r="BU2465" s="95"/>
      <c r="BV2465" s="95"/>
      <c r="BW2465" s="95"/>
      <c r="BX2465" s="95"/>
      <c r="BY2465" s="95"/>
      <c r="BZ2465" s="95"/>
      <c r="CD2465" s="95"/>
      <c r="CE2465" s="95"/>
      <c r="CF2465" s="95"/>
    </row>
    <row r="2466" spans="1:84" s="43" customFormat="1" x14ac:dyDescent="0.25">
      <c r="A2466" s="152"/>
      <c r="B2466" s="152"/>
      <c r="C2466" s="152"/>
      <c r="D2466" s="152"/>
      <c r="E2466" s="152"/>
      <c r="F2466" s="62"/>
      <c r="G2466" s="62"/>
      <c r="I2466" s="152"/>
      <c r="K2466" s="152"/>
      <c r="L2466" s="152"/>
      <c r="M2466" s="152"/>
      <c r="N2466" s="152"/>
      <c r="O2466" s="63"/>
      <c r="P2466" s="152"/>
      <c r="Q2466" s="152"/>
      <c r="S2466" s="205"/>
      <c r="T2466" s="205"/>
      <c r="U2466" s="205"/>
      <c r="V2466" s="39"/>
      <c r="W2466" s="39"/>
      <c r="X2466" s="39"/>
      <c r="Y2466" s="39"/>
      <c r="AD2466" s="191"/>
      <c r="AE2466" s="191"/>
      <c r="AF2466" s="260"/>
      <c r="AG2466" s="191"/>
      <c r="AH2466" s="191"/>
      <c r="AI2466" s="260"/>
      <c r="AR2466" s="68"/>
      <c r="AS2466" s="68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5"/>
      <c r="BL2466" s="95"/>
      <c r="BM2466" s="95"/>
      <c r="BN2466" s="95"/>
      <c r="BO2466" s="95"/>
      <c r="BP2466" s="95"/>
      <c r="BQ2466" s="95"/>
      <c r="BR2466" s="95"/>
      <c r="BS2466" s="95"/>
      <c r="BT2466" s="95"/>
      <c r="BU2466" s="95"/>
      <c r="BV2466" s="95"/>
      <c r="BW2466" s="95"/>
      <c r="BX2466" s="95"/>
      <c r="BY2466" s="95"/>
      <c r="BZ2466" s="95"/>
      <c r="CD2466" s="95"/>
      <c r="CE2466" s="95"/>
      <c r="CF2466" s="95"/>
    </row>
    <row r="2467" spans="1:84" s="43" customFormat="1" x14ac:dyDescent="0.25">
      <c r="A2467" s="152"/>
      <c r="B2467" s="152"/>
      <c r="C2467" s="152"/>
      <c r="D2467" s="152"/>
      <c r="E2467" s="152"/>
      <c r="F2467" s="62"/>
      <c r="G2467" s="62"/>
      <c r="I2467" s="152"/>
      <c r="K2467" s="152"/>
      <c r="L2467" s="152"/>
      <c r="M2467" s="152"/>
      <c r="N2467" s="152"/>
      <c r="O2467" s="63"/>
      <c r="P2467" s="152"/>
      <c r="Q2467" s="152"/>
      <c r="S2467" s="205"/>
      <c r="T2467" s="205"/>
      <c r="U2467" s="205"/>
      <c r="V2467" s="39"/>
      <c r="W2467" s="39"/>
      <c r="X2467" s="39"/>
      <c r="Y2467" s="39"/>
      <c r="AD2467" s="191"/>
      <c r="AE2467" s="191"/>
      <c r="AF2467" s="260"/>
      <c r="AG2467" s="191"/>
      <c r="AH2467" s="191"/>
      <c r="AI2467" s="260"/>
      <c r="AR2467" s="68"/>
      <c r="AS2467" s="68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5"/>
      <c r="BL2467" s="95"/>
      <c r="BM2467" s="95"/>
      <c r="BN2467" s="95"/>
      <c r="BO2467" s="95"/>
      <c r="BP2467" s="95"/>
      <c r="BQ2467" s="95"/>
      <c r="BR2467" s="95"/>
      <c r="BS2467" s="95"/>
      <c r="BT2467" s="95"/>
      <c r="BU2467" s="95"/>
      <c r="BV2467" s="95"/>
      <c r="BW2467" s="95"/>
      <c r="BX2467" s="95"/>
      <c r="BY2467" s="95"/>
      <c r="BZ2467" s="95"/>
      <c r="CD2467" s="95"/>
      <c r="CE2467" s="95"/>
      <c r="CF2467" s="95"/>
    </row>
    <row r="2468" spans="1:84" s="43" customFormat="1" x14ac:dyDescent="0.25">
      <c r="A2468" s="152"/>
      <c r="B2468" s="152"/>
      <c r="C2468" s="152"/>
      <c r="D2468" s="152"/>
      <c r="E2468" s="152"/>
      <c r="F2468" s="62"/>
      <c r="G2468" s="62"/>
      <c r="I2468" s="152"/>
      <c r="K2468" s="152"/>
      <c r="L2468" s="152"/>
      <c r="M2468" s="152"/>
      <c r="N2468" s="152"/>
      <c r="O2468" s="63"/>
      <c r="P2468" s="152"/>
      <c r="Q2468" s="152"/>
      <c r="S2468" s="205"/>
      <c r="T2468" s="205"/>
      <c r="U2468" s="205"/>
      <c r="V2468" s="39"/>
      <c r="W2468" s="39"/>
      <c r="X2468" s="39"/>
      <c r="Y2468" s="39"/>
      <c r="AD2468" s="191"/>
      <c r="AE2468" s="191"/>
      <c r="AF2468" s="260"/>
      <c r="AG2468" s="191"/>
      <c r="AH2468" s="191"/>
      <c r="AI2468" s="260"/>
      <c r="AR2468" s="68"/>
      <c r="AS2468" s="68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5"/>
      <c r="BL2468" s="95"/>
      <c r="BM2468" s="95"/>
      <c r="BN2468" s="95"/>
      <c r="BO2468" s="95"/>
      <c r="BP2468" s="95"/>
      <c r="BQ2468" s="95"/>
      <c r="BR2468" s="95"/>
      <c r="BS2468" s="95"/>
      <c r="BT2468" s="95"/>
      <c r="BU2468" s="95"/>
      <c r="BV2468" s="95"/>
      <c r="BW2468" s="95"/>
      <c r="BX2468" s="95"/>
      <c r="BY2468" s="95"/>
      <c r="BZ2468" s="95"/>
      <c r="CD2468" s="95"/>
      <c r="CE2468" s="95"/>
      <c r="CF2468" s="95"/>
    </row>
    <row r="2469" spans="1:84" s="43" customFormat="1" x14ac:dyDescent="0.25">
      <c r="A2469" s="152"/>
      <c r="B2469" s="152"/>
      <c r="C2469" s="152"/>
      <c r="D2469" s="152"/>
      <c r="E2469" s="152"/>
      <c r="F2469" s="62"/>
      <c r="G2469" s="62"/>
      <c r="I2469" s="152"/>
      <c r="K2469" s="152"/>
      <c r="L2469" s="152"/>
      <c r="M2469" s="152"/>
      <c r="N2469" s="152"/>
      <c r="O2469" s="63"/>
      <c r="P2469" s="152"/>
      <c r="Q2469" s="152"/>
      <c r="S2469" s="205"/>
      <c r="T2469" s="205"/>
      <c r="U2469" s="205"/>
      <c r="V2469" s="39"/>
      <c r="W2469" s="39"/>
      <c r="X2469" s="39"/>
      <c r="Y2469" s="39"/>
      <c r="AD2469" s="191"/>
      <c r="AE2469" s="191"/>
      <c r="AF2469" s="260"/>
      <c r="AG2469" s="191"/>
      <c r="AH2469" s="191"/>
      <c r="AI2469" s="260"/>
      <c r="AR2469" s="68"/>
      <c r="AS2469" s="68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5"/>
      <c r="BL2469" s="95"/>
      <c r="BM2469" s="95"/>
      <c r="BN2469" s="95"/>
      <c r="BO2469" s="95"/>
      <c r="BP2469" s="95"/>
      <c r="BQ2469" s="95"/>
      <c r="BR2469" s="95"/>
      <c r="BS2469" s="95"/>
      <c r="BT2469" s="95"/>
      <c r="BU2469" s="95"/>
      <c r="BV2469" s="95"/>
      <c r="BW2469" s="95"/>
      <c r="BX2469" s="95"/>
      <c r="BY2469" s="95"/>
      <c r="BZ2469" s="95"/>
      <c r="CD2469" s="95"/>
      <c r="CE2469" s="95"/>
      <c r="CF2469" s="95"/>
    </row>
    <row r="2470" spans="1:84" s="43" customFormat="1" x14ac:dyDescent="0.25">
      <c r="A2470" s="152"/>
      <c r="B2470" s="152"/>
      <c r="C2470" s="152"/>
      <c r="D2470" s="152"/>
      <c r="E2470" s="152"/>
      <c r="F2470" s="62"/>
      <c r="G2470" s="62"/>
      <c r="I2470" s="152"/>
      <c r="K2470" s="152"/>
      <c r="L2470" s="152"/>
      <c r="M2470" s="152"/>
      <c r="N2470" s="152"/>
      <c r="O2470" s="63"/>
      <c r="P2470" s="152"/>
      <c r="Q2470" s="152"/>
      <c r="S2470" s="205"/>
      <c r="T2470" s="205"/>
      <c r="U2470" s="205"/>
      <c r="V2470" s="39"/>
      <c r="W2470" s="39"/>
      <c r="X2470" s="39"/>
      <c r="Y2470" s="39"/>
      <c r="AD2470" s="191"/>
      <c r="AE2470" s="191"/>
      <c r="AF2470" s="260"/>
      <c r="AG2470" s="191"/>
      <c r="AH2470" s="191"/>
      <c r="AI2470" s="260"/>
      <c r="AR2470" s="68"/>
      <c r="AS2470" s="68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5"/>
      <c r="BL2470" s="95"/>
      <c r="BM2470" s="95"/>
      <c r="BN2470" s="95"/>
      <c r="BO2470" s="95"/>
      <c r="BP2470" s="95"/>
      <c r="BQ2470" s="95"/>
      <c r="BR2470" s="95"/>
      <c r="BS2470" s="95"/>
      <c r="BT2470" s="95"/>
      <c r="BU2470" s="95"/>
      <c r="BV2470" s="95"/>
      <c r="BW2470" s="95"/>
      <c r="BX2470" s="95"/>
      <c r="BY2470" s="95"/>
      <c r="BZ2470" s="95"/>
      <c r="CD2470" s="95"/>
      <c r="CE2470" s="95"/>
      <c r="CF2470" s="95"/>
    </row>
    <row r="2471" spans="1:84" s="43" customFormat="1" x14ac:dyDescent="0.25">
      <c r="A2471" s="152"/>
      <c r="B2471" s="152"/>
      <c r="C2471" s="152"/>
      <c r="D2471" s="152"/>
      <c r="E2471" s="152"/>
      <c r="F2471" s="62"/>
      <c r="G2471" s="62"/>
      <c r="I2471" s="152"/>
      <c r="K2471" s="152"/>
      <c r="L2471" s="152"/>
      <c r="M2471" s="152"/>
      <c r="N2471" s="152"/>
      <c r="O2471" s="63"/>
      <c r="P2471" s="152"/>
      <c r="Q2471" s="152"/>
      <c r="S2471" s="205"/>
      <c r="T2471" s="205"/>
      <c r="U2471" s="205"/>
      <c r="V2471" s="39"/>
      <c r="W2471" s="39"/>
      <c r="X2471" s="39"/>
      <c r="Y2471" s="39"/>
      <c r="AD2471" s="191"/>
      <c r="AE2471" s="191"/>
      <c r="AF2471" s="260"/>
      <c r="AG2471" s="191"/>
      <c r="AH2471" s="191"/>
      <c r="AI2471" s="260"/>
      <c r="AR2471" s="68"/>
      <c r="AS2471" s="68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5"/>
      <c r="BL2471" s="95"/>
      <c r="BM2471" s="95"/>
      <c r="BN2471" s="95"/>
      <c r="BO2471" s="95"/>
      <c r="BP2471" s="95"/>
      <c r="BQ2471" s="95"/>
      <c r="BR2471" s="95"/>
      <c r="BS2471" s="95"/>
      <c r="BT2471" s="95"/>
      <c r="BU2471" s="95"/>
      <c r="BV2471" s="95"/>
      <c r="BW2471" s="95"/>
      <c r="BX2471" s="95"/>
      <c r="BY2471" s="95"/>
      <c r="BZ2471" s="95"/>
      <c r="CD2471" s="95"/>
      <c r="CE2471" s="95"/>
      <c r="CF2471" s="95"/>
    </row>
    <row r="2472" spans="1:84" s="43" customFormat="1" x14ac:dyDescent="0.25">
      <c r="A2472" s="152"/>
      <c r="B2472" s="152"/>
      <c r="C2472" s="152"/>
      <c r="D2472" s="152"/>
      <c r="E2472" s="152"/>
      <c r="F2472" s="62"/>
      <c r="G2472" s="62"/>
      <c r="I2472" s="152"/>
      <c r="K2472" s="152"/>
      <c r="L2472" s="152"/>
      <c r="M2472" s="152"/>
      <c r="N2472" s="152"/>
      <c r="O2472" s="63"/>
      <c r="P2472" s="152"/>
      <c r="Q2472" s="152"/>
      <c r="S2472" s="205"/>
      <c r="T2472" s="205"/>
      <c r="U2472" s="205"/>
      <c r="V2472" s="39"/>
      <c r="W2472" s="39"/>
      <c r="X2472" s="39"/>
      <c r="Y2472" s="39"/>
      <c r="AD2472" s="191"/>
      <c r="AE2472" s="191"/>
      <c r="AF2472" s="260"/>
      <c r="AG2472" s="191"/>
      <c r="AH2472" s="191"/>
      <c r="AI2472" s="260"/>
      <c r="AR2472" s="68"/>
      <c r="AS2472" s="68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5"/>
      <c r="BL2472" s="95"/>
      <c r="BM2472" s="95"/>
      <c r="BN2472" s="95"/>
      <c r="BO2472" s="95"/>
      <c r="BP2472" s="95"/>
      <c r="BQ2472" s="95"/>
      <c r="BR2472" s="95"/>
      <c r="BS2472" s="95"/>
      <c r="BT2472" s="95"/>
      <c r="BU2472" s="95"/>
      <c r="BV2472" s="95"/>
      <c r="BW2472" s="95"/>
      <c r="BX2472" s="95"/>
      <c r="BY2472" s="95"/>
      <c r="BZ2472" s="95"/>
      <c r="CD2472" s="95"/>
      <c r="CE2472" s="95"/>
      <c r="CF2472" s="95"/>
    </row>
    <row r="2473" spans="1:84" s="43" customFormat="1" x14ac:dyDescent="0.25">
      <c r="A2473" s="152"/>
      <c r="B2473" s="152"/>
      <c r="C2473" s="152"/>
      <c r="D2473" s="152"/>
      <c r="E2473" s="152"/>
      <c r="F2473" s="62"/>
      <c r="G2473" s="62"/>
      <c r="I2473" s="152"/>
      <c r="K2473" s="152"/>
      <c r="L2473" s="152"/>
      <c r="M2473" s="152"/>
      <c r="N2473" s="152"/>
      <c r="O2473" s="63"/>
      <c r="P2473" s="152"/>
      <c r="Q2473" s="152"/>
      <c r="S2473" s="205"/>
      <c r="T2473" s="205"/>
      <c r="U2473" s="205"/>
      <c r="V2473" s="39"/>
      <c r="W2473" s="39"/>
      <c r="X2473" s="39"/>
      <c r="Y2473" s="39"/>
      <c r="AD2473" s="191"/>
      <c r="AE2473" s="191"/>
      <c r="AF2473" s="260"/>
      <c r="AG2473" s="191"/>
      <c r="AH2473" s="191"/>
      <c r="AI2473" s="260"/>
      <c r="AR2473" s="68"/>
      <c r="AS2473" s="68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5"/>
      <c r="BL2473" s="95"/>
      <c r="BM2473" s="95"/>
      <c r="BN2473" s="95"/>
      <c r="BO2473" s="95"/>
      <c r="BP2473" s="95"/>
      <c r="BQ2473" s="95"/>
      <c r="BR2473" s="95"/>
      <c r="BS2473" s="95"/>
      <c r="BT2473" s="95"/>
      <c r="BU2473" s="95"/>
      <c r="BV2473" s="95"/>
      <c r="BW2473" s="95"/>
      <c r="BX2473" s="95"/>
      <c r="BY2473" s="95"/>
      <c r="BZ2473" s="95"/>
      <c r="CD2473" s="95"/>
      <c r="CE2473" s="95"/>
      <c r="CF2473" s="95"/>
    </row>
    <row r="2474" spans="1:84" s="43" customFormat="1" x14ac:dyDescent="0.25">
      <c r="A2474" s="152"/>
      <c r="B2474" s="152"/>
      <c r="C2474" s="152"/>
      <c r="D2474" s="152"/>
      <c r="E2474" s="152"/>
      <c r="F2474" s="62"/>
      <c r="G2474" s="62"/>
      <c r="I2474" s="152"/>
      <c r="K2474" s="152"/>
      <c r="L2474" s="152"/>
      <c r="M2474" s="152"/>
      <c r="N2474" s="152"/>
      <c r="O2474" s="63"/>
      <c r="P2474" s="152"/>
      <c r="Q2474" s="152"/>
      <c r="S2474" s="205"/>
      <c r="T2474" s="205"/>
      <c r="U2474" s="205"/>
      <c r="V2474" s="39"/>
      <c r="W2474" s="39"/>
      <c r="X2474" s="39"/>
      <c r="Y2474" s="39"/>
      <c r="AD2474" s="191"/>
      <c r="AE2474" s="191"/>
      <c r="AF2474" s="260"/>
      <c r="AG2474" s="191"/>
      <c r="AH2474" s="191"/>
      <c r="AI2474" s="260"/>
      <c r="AR2474" s="68"/>
      <c r="AS2474" s="68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5"/>
      <c r="BL2474" s="95"/>
      <c r="BM2474" s="95"/>
      <c r="BN2474" s="95"/>
      <c r="BO2474" s="95"/>
      <c r="BP2474" s="95"/>
      <c r="BQ2474" s="95"/>
      <c r="BR2474" s="95"/>
      <c r="BS2474" s="95"/>
      <c r="BT2474" s="95"/>
      <c r="BU2474" s="95"/>
      <c r="BV2474" s="95"/>
      <c r="BW2474" s="95"/>
      <c r="BX2474" s="95"/>
      <c r="BY2474" s="95"/>
      <c r="BZ2474" s="95"/>
      <c r="CD2474" s="95"/>
      <c r="CE2474" s="95"/>
      <c r="CF2474" s="95"/>
    </row>
    <row r="2475" spans="1:84" s="43" customFormat="1" x14ac:dyDescent="0.25">
      <c r="A2475" s="152"/>
      <c r="B2475" s="152"/>
      <c r="C2475" s="152"/>
      <c r="D2475" s="152"/>
      <c r="E2475" s="152"/>
      <c r="F2475" s="62"/>
      <c r="G2475" s="62"/>
      <c r="I2475" s="152"/>
      <c r="K2475" s="152"/>
      <c r="L2475" s="152"/>
      <c r="M2475" s="152"/>
      <c r="N2475" s="152"/>
      <c r="O2475" s="63"/>
      <c r="P2475" s="152"/>
      <c r="Q2475" s="152"/>
      <c r="S2475" s="205"/>
      <c r="T2475" s="205"/>
      <c r="U2475" s="205"/>
      <c r="V2475" s="39"/>
      <c r="W2475" s="39"/>
      <c r="X2475" s="39"/>
      <c r="Y2475" s="39"/>
      <c r="AD2475" s="191"/>
      <c r="AE2475" s="191"/>
      <c r="AF2475" s="260"/>
      <c r="AG2475" s="191"/>
      <c r="AH2475" s="191"/>
      <c r="AI2475" s="260"/>
      <c r="AR2475" s="68"/>
      <c r="AS2475" s="68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5"/>
      <c r="BL2475" s="95"/>
      <c r="BM2475" s="95"/>
      <c r="BN2475" s="95"/>
      <c r="BO2475" s="95"/>
      <c r="BP2475" s="95"/>
      <c r="BQ2475" s="95"/>
      <c r="BR2475" s="95"/>
      <c r="BS2475" s="95"/>
      <c r="BT2475" s="95"/>
      <c r="BU2475" s="95"/>
      <c r="BV2475" s="95"/>
      <c r="BW2475" s="95"/>
      <c r="BX2475" s="95"/>
      <c r="BY2475" s="95"/>
      <c r="BZ2475" s="95"/>
      <c r="CD2475" s="95"/>
      <c r="CE2475" s="95"/>
      <c r="CF2475" s="95"/>
    </row>
    <row r="2476" spans="1:84" s="43" customFormat="1" x14ac:dyDescent="0.25">
      <c r="A2476" s="152"/>
      <c r="B2476" s="152"/>
      <c r="C2476" s="152"/>
      <c r="D2476" s="152"/>
      <c r="E2476" s="152"/>
      <c r="F2476" s="62"/>
      <c r="G2476" s="62"/>
      <c r="I2476" s="152"/>
      <c r="K2476" s="152"/>
      <c r="L2476" s="152"/>
      <c r="M2476" s="152"/>
      <c r="N2476" s="152"/>
      <c r="O2476" s="63"/>
      <c r="P2476" s="152"/>
      <c r="Q2476" s="152"/>
      <c r="S2476" s="205"/>
      <c r="T2476" s="205"/>
      <c r="U2476" s="205"/>
      <c r="V2476" s="39"/>
      <c r="W2476" s="39"/>
      <c r="X2476" s="39"/>
      <c r="Y2476" s="39"/>
      <c r="AD2476" s="191"/>
      <c r="AE2476" s="191"/>
      <c r="AF2476" s="260"/>
      <c r="AG2476" s="191"/>
      <c r="AH2476" s="191"/>
      <c r="AI2476" s="260"/>
      <c r="AR2476" s="68"/>
      <c r="AS2476" s="68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5"/>
      <c r="BL2476" s="95"/>
      <c r="BM2476" s="95"/>
      <c r="BN2476" s="95"/>
      <c r="BO2476" s="95"/>
      <c r="BP2476" s="95"/>
      <c r="BQ2476" s="95"/>
      <c r="BR2476" s="95"/>
      <c r="BS2476" s="95"/>
      <c r="BT2476" s="95"/>
      <c r="BU2476" s="95"/>
      <c r="BV2476" s="95"/>
      <c r="BW2476" s="95"/>
      <c r="BX2476" s="95"/>
      <c r="BY2476" s="95"/>
      <c r="BZ2476" s="95"/>
      <c r="CD2476" s="95"/>
      <c r="CE2476" s="95"/>
      <c r="CF2476" s="95"/>
    </row>
    <row r="2477" spans="1:84" s="43" customFormat="1" x14ac:dyDescent="0.25">
      <c r="A2477" s="152"/>
      <c r="B2477" s="152"/>
      <c r="C2477" s="152"/>
      <c r="D2477" s="152"/>
      <c r="E2477" s="152"/>
      <c r="F2477" s="62"/>
      <c r="G2477" s="62"/>
      <c r="I2477" s="152"/>
      <c r="K2477" s="152"/>
      <c r="L2477" s="152"/>
      <c r="M2477" s="152"/>
      <c r="N2477" s="152"/>
      <c r="O2477" s="63"/>
      <c r="P2477" s="152"/>
      <c r="Q2477" s="152"/>
      <c r="S2477" s="205"/>
      <c r="T2477" s="205"/>
      <c r="U2477" s="205"/>
      <c r="V2477" s="39"/>
      <c r="W2477" s="39"/>
      <c r="X2477" s="39"/>
      <c r="Y2477" s="39"/>
      <c r="AD2477" s="191"/>
      <c r="AE2477" s="191"/>
      <c r="AF2477" s="260"/>
      <c r="AG2477" s="191"/>
      <c r="AH2477" s="191"/>
      <c r="AI2477" s="260"/>
      <c r="AR2477" s="68"/>
      <c r="AS2477" s="68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5"/>
      <c r="BL2477" s="95"/>
      <c r="BM2477" s="95"/>
      <c r="BN2477" s="95"/>
      <c r="BO2477" s="95"/>
      <c r="BP2477" s="95"/>
      <c r="BQ2477" s="95"/>
      <c r="BR2477" s="95"/>
      <c r="BS2477" s="95"/>
      <c r="BT2477" s="95"/>
      <c r="BU2477" s="95"/>
      <c r="BV2477" s="95"/>
      <c r="BW2477" s="95"/>
      <c r="BX2477" s="95"/>
      <c r="BY2477" s="95"/>
      <c r="BZ2477" s="95"/>
      <c r="CD2477" s="95"/>
      <c r="CE2477" s="95"/>
      <c r="CF2477" s="95"/>
    </row>
    <row r="2478" spans="1:84" s="43" customFormat="1" x14ac:dyDescent="0.25">
      <c r="A2478" s="152"/>
      <c r="B2478" s="152"/>
      <c r="C2478" s="152"/>
      <c r="D2478" s="152"/>
      <c r="E2478" s="152"/>
      <c r="F2478" s="62"/>
      <c r="G2478" s="62"/>
      <c r="I2478" s="152"/>
      <c r="K2478" s="152"/>
      <c r="L2478" s="152"/>
      <c r="M2478" s="152"/>
      <c r="N2478" s="152"/>
      <c r="O2478" s="63"/>
      <c r="P2478" s="152"/>
      <c r="Q2478" s="152"/>
      <c r="S2478" s="205"/>
      <c r="T2478" s="205"/>
      <c r="U2478" s="205"/>
      <c r="V2478" s="39"/>
      <c r="W2478" s="39"/>
      <c r="X2478" s="39"/>
      <c r="Y2478" s="39"/>
      <c r="AD2478" s="191"/>
      <c r="AE2478" s="191"/>
      <c r="AF2478" s="260"/>
      <c r="AG2478" s="191"/>
      <c r="AH2478" s="191"/>
      <c r="AI2478" s="260"/>
      <c r="AR2478" s="68"/>
      <c r="AS2478" s="68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5"/>
      <c r="BL2478" s="95"/>
      <c r="BM2478" s="95"/>
      <c r="BN2478" s="95"/>
      <c r="BO2478" s="95"/>
      <c r="BP2478" s="95"/>
      <c r="BQ2478" s="95"/>
      <c r="BR2478" s="95"/>
      <c r="BS2478" s="95"/>
      <c r="BT2478" s="95"/>
      <c r="BU2478" s="95"/>
      <c r="BV2478" s="95"/>
      <c r="BW2478" s="95"/>
      <c r="BX2478" s="95"/>
      <c r="BY2478" s="95"/>
      <c r="BZ2478" s="95"/>
      <c r="CD2478" s="95"/>
      <c r="CE2478" s="95"/>
      <c r="CF2478" s="95"/>
    </row>
    <row r="2479" spans="1:84" s="43" customFormat="1" x14ac:dyDescent="0.25">
      <c r="A2479" s="152"/>
      <c r="B2479" s="152"/>
      <c r="C2479" s="152"/>
      <c r="D2479" s="152"/>
      <c r="E2479" s="152"/>
      <c r="F2479" s="62"/>
      <c r="G2479" s="62"/>
      <c r="I2479" s="152"/>
      <c r="K2479" s="152"/>
      <c r="L2479" s="152"/>
      <c r="M2479" s="152"/>
      <c r="N2479" s="152"/>
      <c r="O2479" s="63"/>
      <c r="P2479" s="152"/>
      <c r="Q2479" s="152"/>
      <c r="S2479" s="205"/>
      <c r="T2479" s="205"/>
      <c r="U2479" s="205"/>
      <c r="V2479" s="39"/>
      <c r="W2479" s="39"/>
      <c r="X2479" s="39"/>
      <c r="Y2479" s="39"/>
      <c r="AD2479" s="191"/>
      <c r="AE2479" s="191"/>
      <c r="AF2479" s="260"/>
      <c r="AG2479" s="191"/>
      <c r="AH2479" s="191"/>
      <c r="AI2479" s="260"/>
      <c r="AR2479" s="68"/>
      <c r="AS2479" s="68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5"/>
      <c r="BL2479" s="95"/>
      <c r="BM2479" s="95"/>
      <c r="BN2479" s="95"/>
      <c r="BO2479" s="95"/>
      <c r="BP2479" s="95"/>
      <c r="BQ2479" s="95"/>
      <c r="BR2479" s="95"/>
      <c r="BS2479" s="95"/>
      <c r="BT2479" s="95"/>
      <c r="BU2479" s="95"/>
      <c r="BV2479" s="95"/>
      <c r="BW2479" s="95"/>
      <c r="BX2479" s="95"/>
      <c r="BY2479" s="95"/>
      <c r="BZ2479" s="95"/>
      <c r="CD2479" s="95"/>
      <c r="CE2479" s="95"/>
      <c r="CF2479" s="95"/>
    </row>
    <row r="2480" spans="1:84" s="43" customFormat="1" x14ac:dyDescent="0.25">
      <c r="A2480" s="152"/>
      <c r="B2480" s="152"/>
      <c r="C2480" s="152"/>
      <c r="D2480" s="152"/>
      <c r="E2480" s="152"/>
      <c r="F2480" s="62"/>
      <c r="G2480" s="62"/>
      <c r="I2480" s="152"/>
      <c r="K2480" s="152"/>
      <c r="L2480" s="152"/>
      <c r="M2480" s="152"/>
      <c r="N2480" s="152"/>
      <c r="O2480" s="63"/>
      <c r="P2480" s="152"/>
      <c r="Q2480" s="152"/>
      <c r="S2480" s="205"/>
      <c r="T2480" s="205"/>
      <c r="U2480" s="205"/>
      <c r="V2480" s="39"/>
      <c r="W2480" s="39"/>
      <c r="X2480" s="39"/>
      <c r="Y2480" s="39"/>
      <c r="AD2480" s="191"/>
      <c r="AE2480" s="191"/>
      <c r="AF2480" s="260"/>
      <c r="AG2480" s="191"/>
      <c r="AH2480" s="191"/>
      <c r="AI2480" s="260"/>
      <c r="AR2480" s="68"/>
      <c r="AS2480" s="68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5"/>
      <c r="BL2480" s="95"/>
      <c r="BM2480" s="95"/>
      <c r="BN2480" s="95"/>
      <c r="BO2480" s="95"/>
      <c r="BP2480" s="95"/>
      <c r="BQ2480" s="95"/>
      <c r="BR2480" s="95"/>
      <c r="BS2480" s="95"/>
      <c r="BT2480" s="95"/>
      <c r="BU2480" s="95"/>
      <c r="BV2480" s="95"/>
      <c r="BW2480" s="95"/>
      <c r="BX2480" s="95"/>
      <c r="BY2480" s="95"/>
      <c r="BZ2480" s="95"/>
      <c r="CD2480" s="95"/>
      <c r="CE2480" s="95"/>
      <c r="CF2480" s="95"/>
    </row>
    <row r="2481" spans="1:84" s="43" customFormat="1" x14ac:dyDescent="0.25">
      <c r="A2481" s="152"/>
      <c r="B2481" s="152"/>
      <c r="C2481" s="152"/>
      <c r="D2481" s="152"/>
      <c r="E2481" s="152"/>
      <c r="F2481" s="62"/>
      <c r="G2481" s="62"/>
      <c r="I2481" s="152"/>
      <c r="K2481" s="152"/>
      <c r="L2481" s="152"/>
      <c r="M2481" s="152"/>
      <c r="N2481" s="152"/>
      <c r="O2481" s="63"/>
      <c r="P2481" s="152"/>
      <c r="Q2481" s="152"/>
      <c r="S2481" s="205"/>
      <c r="T2481" s="205"/>
      <c r="U2481" s="205"/>
      <c r="V2481" s="39"/>
      <c r="W2481" s="39"/>
      <c r="X2481" s="39"/>
      <c r="Y2481" s="39"/>
      <c r="AD2481" s="191"/>
      <c r="AE2481" s="191"/>
      <c r="AF2481" s="260"/>
      <c r="AG2481" s="191"/>
      <c r="AH2481" s="191"/>
      <c r="AI2481" s="260"/>
      <c r="AR2481" s="68"/>
      <c r="AS2481" s="68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5"/>
      <c r="BL2481" s="95"/>
      <c r="BM2481" s="95"/>
      <c r="BN2481" s="95"/>
      <c r="BO2481" s="95"/>
      <c r="BP2481" s="95"/>
      <c r="BQ2481" s="95"/>
      <c r="BR2481" s="95"/>
      <c r="BS2481" s="95"/>
      <c r="BT2481" s="95"/>
      <c r="BU2481" s="95"/>
      <c r="BV2481" s="95"/>
      <c r="BW2481" s="95"/>
      <c r="BX2481" s="95"/>
      <c r="BY2481" s="95"/>
      <c r="BZ2481" s="95"/>
      <c r="CD2481" s="95"/>
      <c r="CE2481" s="95"/>
      <c r="CF2481" s="95"/>
    </row>
    <row r="2482" spans="1:84" s="43" customFormat="1" x14ac:dyDescent="0.25">
      <c r="A2482" s="152"/>
      <c r="B2482" s="152"/>
      <c r="C2482" s="152"/>
      <c r="D2482" s="152"/>
      <c r="E2482" s="152"/>
      <c r="F2482" s="62"/>
      <c r="G2482" s="62"/>
      <c r="I2482" s="152"/>
      <c r="K2482" s="152"/>
      <c r="L2482" s="152"/>
      <c r="M2482" s="152"/>
      <c r="N2482" s="152"/>
      <c r="O2482" s="63"/>
      <c r="P2482" s="152"/>
      <c r="Q2482" s="152"/>
      <c r="S2482" s="205"/>
      <c r="T2482" s="205"/>
      <c r="U2482" s="205"/>
      <c r="V2482" s="39"/>
      <c r="W2482" s="39"/>
      <c r="X2482" s="39"/>
      <c r="Y2482" s="39"/>
      <c r="AD2482" s="191"/>
      <c r="AE2482" s="191"/>
      <c r="AF2482" s="260"/>
      <c r="AG2482" s="191"/>
      <c r="AH2482" s="191"/>
      <c r="AI2482" s="260"/>
      <c r="AR2482" s="68"/>
      <c r="AS2482" s="68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5"/>
      <c r="BL2482" s="95"/>
      <c r="BM2482" s="95"/>
      <c r="BN2482" s="95"/>
      <c r="BO2482" s="95"/>
      <c r="BP2482" s="95"/>
      <c r="BQ2482" s="95"/>
      <c r="BR2482" s="95"/>
      <c r="BS2482" s="95"/>
      <c r="BT2482" s="95"/>
      <c r="BU2482" s="95"/>
      <c r="BV2482" s="95"/>
      <c r="BW2482" s="95"/>
      <c r="BX2482" s="95"/>
      <c r="BY2482" s="95"/>
      <c r="BZ2482" s="95"/>
      <c r="CD2482" s="95"/>
      <c r="CE2482" s="95"/>
      <c r="CF2482" s="95"/>
    </row>
    <row r="2483" spans="1:84" s="43" customFormat="1" x14ac:dyDescent="0.25">
      <c r="A2483" s="152"/>
      <c r="B2483" s="152"/>
      <c r="C2483" s="152"/>
      <c r="D2483" s="152"/>
      <c r="E2483" s="152"/>
      <c r="F2483" s="62"/>
      <c r="G2483" s="62"/>
      <c r="I2483" s="152"/>
      <c r="K2483" s="152"/>
      <c r="L2483" s="152"/>
      <c r="M2483" s="152"/>
      <c r="N2483" s="152"/>
      <c r="O2483" s="63"/>
      <c r="P2483" s="152"/>
      <c r="Q2483" s="152"/>
      <c r="S2483" s="205"/>
      <c r="T2483" s="205"/>
      <c r="U2483" s="205"/>
      <c r="V2483" s="39"/>
      <c r="W2483" s="39"/>
      <c r="X2483" s="39"/>
      <c r="Y2483" s="39"/>
      <c r="AD2483" s="191"/>
      <c r="AE2483" s="191"/>
      <c r="AF2483" s="260"/>
      <c r="AG2483" s="191"/>
      <c r="AH2483" s="191"/>
      <c r="AI2483" s="260"/>
      <c r="AR2483" s="68"/>
      <c r="AS2483" s="68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5"/>
      <c r="BL2483" s="95"/>
      <c r="BM2483" s="95"/>
      <c r="BN2483" s="95"/>
      <c r="BO2483" s="95"/>
      <c r="BP2483" s="95"/>
      <c r="BQ2483" s="95"/>
      <c r="BR2483" s="95"/>
      <c r="BS2483" s="95"/>
      <c r="BT2483" s="95"/>
      <c r="BU2483" s="95"/>
      <c r="BV2483" s="95"/>
      <c r="BW2483" s="95"/>
      <c r="BX2483" s="95"/>
      <c r="BY2483" s="95"/>
      <c r="BZ2483" s="95"/>
      <c r="CD2483" s="95"/>
      <c r="CE2483" s="95"/>
      <c r="CF2483" s="95"/>
    </row>
    <row r="2484" spans="1:84" s="43" customFormat="1" x14ac:dyDescent="0.25">
      <c r="A2484" s="152"/>
      <c r="B2484" s="152"/>
      <c r="C2484" s="152"/>
      <c r="D2484" s="152"/>
      <c r="E2484" s="152"/>
      <c r="F2484" s="62"/>
      <c r="G2484" s="62"/>
      <c r="I2484" s="152"/>
      <c r="K2484" s="152"/>
      <c r="L2484" s="152"/>
      <c r="M2484" s="152"/>
      <c r="N2484" s="152"/>
      <c r="O2484" s="63"/>
      <c r="P2484" s="152"/>
      <c r="Q2484" s="152"/>
      <c r="S2484" s="205"/>
      <c r="T2484" s="205"/>
      <c r="U2484" s="205"/>
      <c r="V2484" s="39"/>
      <c r="W2484" s="39"/>
      <c r="X2484" s="39"/>
      <c r="Y2484" s="39"/>
      <c r="AD2484" s="191"/>
      <c r="AE2484" s="191"/>
      <c r="AF2484" s="260"/>
      <c r="AG2484" s="191"/>
      <c r="AH2484" s="191"/>
      <c r="AI2484" s="260"/>
      <c r="AR2484" s="68"/>
      <c r="AS2484" s="68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5"/>
      <c r="BL2484" s="95"/>
      <c r="BM2484" s="95"/>
      <c r="BN2484" s="95"/>
      <c r="BO2484" s="95"/>
      <c r="BP2484" s="95"/>
      <c r="BQ2484" s="95"/>
      <c r="BR2484" s="95"/>
      <c r="BS2484" s="95"/>
      <c r="BT2484" s="95"/>
      <c r="BU2484" s="95"/>
      <c r="BV2484" s="95"/>
      <c r="BW2484" s="95"/>
      <c r="BX2484" s="95"/>
      <c r="BY2484" s="95"/>
      <c r="BZ2484" s="95"/>
      <c r="CD2484" s="95"/>
      <c r="CE2484" s="95"/>
      <c r="CF2484" s="95"/>
    </row>
    <row r="2485" spans="1:84" s="43" customFormat="1" x14ac:dyDescent="0.25">
      <c r="A2485" s="152"/>
      <c r="B2485" s="152"/>
      <c r="C2485" s="152"/>
      <c r="D2485" s="152"/>
      <c r="E2485" s="152"/>
      <c r="F2485" s="62"/>
      <c r="G2485" s="62"/>
      <c r="I2485" s="152"/>
      <c r="K2485" s="152"/>
      <c r="L2485" s="152"/>
      <c r="M2485" s="152"/>
      <c r="N2485" s="152"/>
      <c r="O2485" s="63"/>
      <c r="P2485" s="152"/>
      <c r="Q2485" s="152"/>
      <c r="S2485" s="205"/>
      <c r="T2485" s="205"/>
      <c r="U2485" s="205"/>
      <c r="V2485" s="39"/>
      <c r="W2485" s="39"/>
      <c r="X2485" s="39"/>
      <c r="Y2485" s="39"/>
      <c r="AD2485" s="191"/>
      <c r="AE2485" s="191"/>
      <c r="AF2485" s="260"/>
      <c r="AG2485" s="191"/>
      <c r="AH2485" s="191"/>
      <c r="AI2485" s="260"/>
      <c r="AR2485" s="68"/>
      <c r="AS2485" s="68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5"/>
      <c r="BL2485" s="95"/>
      <c r="BM2485" s="95"/>
      <c r="BN2485" s="95"/>
      <c r="BO2485" s="95"/>
      <c r="BP2485" s="95"/>
      <c r="BQ2485" s="95"/>
      <c r="BR2485" s="95"/>
      <c r="BS2485" s="95"/>
      <c r="BT2485" s="95"/>
      <c r="BU2485" s="95"/>
      <c r="BV2485" s="95"/>
      <c r="BW2485" s="95"/>
      <c r="BX2485" s="95"/>
      <c r="BY2485" s="95"/>
      <c r="BZ2485" s="95"/>
      <c r="CD2485" s="95"/>
      <c r="CE2485" s="95"/>
      <c r="CF2485" s="95"/>
    </row>
    <row r="2486" spans="1:84" s="43" customFormat="1" x14ac:dyDescent="0.25">
      <c r="A2486" s="152"/>
      <c r="B2486" s="152"/>
      <c r="C2486" s="152"/>
      <c r="D2486" s="152"/>
      <c r="E2486" s="152"/>
      <c r="F2486" s="62"/>
      <c r="G2486" s="62"/>
      <c r="I2486" s="152"/>
      <c r="K2486" s="152"/>
      <c r="L2486" s="152"/>
      <c r="M2486" s="152"/>
      <c r="N2486" s="152"/>
      <c r="O2486" s="63"/>
      <c r="P2486" s="152"/>
      <c r="Q2486" s="152"/>
      <c r="S2486" s="205"/>
      <c r="T2486" s="205"/>
      <c r="U2486" s="205"/>
      <c r="V2486" s="39"/>
      <c r="W2486" s="39"/>
      <c r="X2486" s="39"/>
      <c r="Y2486" s="39"/>
      <c r="AD2486" s="191"/>
      <c r="AE2486" s="191"/>
      <c r="AF2486" s="260"/>
      <c r="AG2486" s="191"/>
      <c r="AH2486" s="191"/>
      <c r="AI2486" s="260"/>
      <c r="AR2486" s="68"/>
      <c r="AS2486" s="68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5"/>
      <c r="BL2486" s="95"/>
      <c r="BM2486" s="95"/>
      <c r="BN2486" s="95"/>
      <c r="BO2486" s="95"/>
      <c r="BP2486" s="95"/>
      <c r="BQ2486" s="95"/>
      <c r="BR2486" s="95"/>
      <c r="BS2486" s="95"/>
      <c r="BT2486" s="95"/>
      <c r="BU2486" s="95"/>
      <c r="BV2486" s="95"/>
      <c r="BW2486" s="95"/>
      <c r="BX2486" s="95"/>
      <c r="BY2486" s="95"/>
      <c r="BZ2486" s="95"/>
      <c r="CD2486" s="95"/>
      <c r="CE2486" s="95"/>
      <c r="CF2486" s="95"/>
    </row>
    <row r="2487" spans="1:84" s="43" customFormat="1" x14ac:dyDescent="0.25">
      <c r="A2487" s="152"/>
      <c r="B2487" s="152"/>
      <c r="C2487" s="152"/>
      <c r="D2487" s="152"/>
      <c r="E2487" s="152"/>
      <c r="F2487" s="62"/>
      <c r="G2487" s="62"/>
      <c r="I2487" s="152"/>
      <c r="K2487" s="152"/>
      <c r="L2487" s="152"/>
      <c r="M2487" s="152"/>
      <c r="N2487" s="152"/>
      <c r="O2487" s="63"/>
      <c r="P2487" s="152"/>
      <c r="Q2487" s="152"/>
      <c r="S2487" s="205"/>
      <c r="T2487" s="205"/>
      <c r="U2487" s="205"/>
      <c r="V2487" s="39"/>
      <c r="W2487" s="39"/>
      <c r="X2487" s="39"/>
      <c r="Y2487" s="39"/>
      <c r="AD2487" s="191"/>
      <c r="AE2487" s="191"/>
      <c r="AF2487" s="260"/>
      <c r="AG2487" s="191"/>
      <c r="AH2487" s="191"/>
      <c r="AI2487" s="260"/>
      <c r="AR2487" s="68"/>
      <c r="AS2487" s="68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5"/>
      <c r="BL2487" s="95"/>
      <c r="BM2487" s="95"/>
      <c r="BN2487" s="95"/>
      <c r="BO2487" s="95"/>
      <c r="BP2487" s="95"/>
      <c r="BQ2487" s="95"/>
      <c r="BR2487" s="95"/>
      <c r="BS2487" s="95"/>
      <c r="BT2487" s="95"/>
      <c r="BU2487" s="95"/>
      <c r="BV2487" s="95"/>
      <c r="BW2487" s="95"/>
      <c r="BX2487" s="95"/>
      <c r="BY2487" s="95"/>
      <c r="BZ2487" s="95"/>
      <c r="CD2487" s="95"/>
      <c r="CE2487" s="95"/>
      <c r="CF2487" s="95"/>
    </row>
    <row r="2488" spans="1:84" s="43" customFormat="1" x14ac:dyDescent="0.25">
      <c r="A2488" s="152"/>
      <c r="B2488" s="152"/>
      <c r="C2488" s="152"/>
      <c r="D2488" s="152"/>
      <c r="E2488" s="152"/>
      <c r="F2488" s="62"/>
      <c r="G2488" s="62"/>
      <c r="I2488" s="152"/>
      <c r="K2488" s="152"/>
      <c r="L2488" s="152"/>
      <c r="M2488" s="152"/>
      <c r="N2488" s="152"/>
      <c r="O2488" s="63"/>
      <c r="P2488" s="152"/>
      <c r="Q2488" s="152"/>
      <c r="S2488" s="205"/>
      <c r="T2488" s="205"/>
      <c r="U2488" s="205"/>
      <c r="V2488" s="39"/>
      <c r="W2488" s="39"/>
      <c r="X2488" s="39"/>
      <c r="Y2488" s="39"/>
      <c r="AD2488" s="191"/>
      <c r="AE2488" s="191"/>
      <c r="AF2488" s="260"/>
      <c r="AG2488" s="191"/>
      <c r="AH2488" s="191"/>
      <c r="AI2488" s="260"/>
      <c r="AR2488" s="68"/>
      <c r="AS2488" s="68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5"/>
      <c r="BL2488" s="95"/>
      <c r="BM2488" s="95"/>
      <c r="BN2488" s="95"/>
      <c r="BO2488" s="95"/>
      <c r="BP2488" s="95"/>
      <c r="BQ2488" s="95"/>
      <c r="BR2488" s="95"/>
      <c r="BS2488" s="95"/>
      <c r="BT2488" s="95"/>
      <c r="BU2488" s="95"/>
      <c r="BV2488" s="95"/>
      <c r="BW2488" s="95"/>
      <c r="BX2488" s="95"/>
      <c r="BY2488" s="95"/>
      <c r="BZ2488" s="95"/>
      <c r="CD2488" s="95"/>
      <c r="CE2488" s="95"/>
      <c r="CF2488" s="95"/>
    </row>
    <row r="2489" spans="1:84" s="43" customFormat="1" x14ac:dyDescent="0.25">
      <c r="A2489" s="152"/>
      <c r="B2489" s="152"/>
      <c r="C2489" s="152"/>
      <c r="D2489" s="152"/>
      <c r="E2489" s="152"/>
      <c r="F2489" s="62"/>
      <c r="G2489" s="62"/>
      <c r="I2489" s="152"/>
      <c r="K2489" s="152"/>
      <c r="L2489" s="152"/>
      <c r="M2489" s="152"/>
      <c r="N2489" s="152"/>
      <c r="O2489" s="63"/>
      <c r="P2489" s="152"/>
      <c r="Q2489" s="152"/>
      <c r="S2489" s="205"/>
      <c r="T2489" s="205"/>
      <c r="U2489" s="205"/>
      <c r="V2489" s="39"/>
      <c r="W2489" s="39"/>
      <c r="X2489" s="39"/>
      <c r="Y2489" s="39"/>
      <c r="AD2489" s="191"/>
      <c r="AE2489" s="191"/>
      <c r="AF2489" s="260"/>
      <c r="AG2489" s="191"/>
      <c r="AH2489" s="191"/>
      <c r="AI2489" s="260"/>
      <c r="AR2489" s="68"/>
      <c r="AS2489" s="68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5"/>
      <c r="BL2489" s="95"/>
      <c r="BM2489" s="95"/>
      <c r="BN2489" s="95"/>
      <c r="BO2489" s="95"/>
      <c r="BP2489" s="95"/>
      <c r="BQ2489" s="95"/>
      <c r="BR2489" s="95"/>
      <c r="BS2489" s="95"/>
      <c r="BT2489" s="95"/>
      <c r="BU2489" s="95"/>
      <c r="BV2489" s="95"/>
      <c r="BW2489" s="95"/>
      <c r="BX2489" s="95"/>
      <c r="BY2489" s="95"/>
      <c r="BZ2489" s="95"/>
      <c r="CD2489" s="95"/>
      <c r="CE2489" s="95"/>
      <c r="CF2489" s="95"/>
    </row>
    <row r="2490" spans="1:84" s="43" customFormat="1" x14ac:dyDescent="0.25">
      <c r="A2490" s="152"/>
      <c r="B2490" s="152"/>
      <c r="C2490" s="152"/>
      <c r="D2490" s="152"/>
      <c r="E2490" s="152"/>
      <c r="F2490" s="62"/>
      <c r="G2490" s="62"/>
      <c r="I2490" s="152"/>
      <c r="K2490" s="152"/>
      <c r="L2490" s="152"/>
      <c r="M2490" s="152"/>
      <c r="N2490" s="152"/>
      <c r="O2490" s="63"/>
      <c r="P2490" s="152"/>
      <c r="Q2490" s="152"/>
      <c r="S2490" s="205"/>
      <c r="T2490" s="205"/>
      <c r="U2490" s="205"/>
      <c r="V2490" s="39"/>
      <c r="W2490" s="39"/>
      <c r="X2490" s="39"/>
      <c r="Y2490" s="39"/>
      <c r="AD2490" s="191"/>
      <c r="AE2490" s="191"/>
      <c r="AF2490" s="260"/>
      <c r="AG2490" s="191"/>
      <c r="AH2490" s="191"/>
      <c r="AI2490" s="260"/>
      <c r="AR2490" s="68"/>
      <c r="AS2490" s="68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5"/>
      <c r="BL2490" s="95"/>
      <c r="BM2490" s="95"/>
      <c r="BN2490" s="95"/>
      <c r="BO2490" s="95"/>
      <c r="BP2490" s="95"/>
      <c r="BQ2490" s="95"/>
      <c r="BR2490" s="95"/>
      <c r="BS2490" s="95"/>
      <c r="BT2490" s="95"/>
      <c r="BU2490" s="95"/>
      <c r="BV2490" s="95"/>
      <c r="BW2490" s="95"/>
      <c r="BX2490" s="95"/>
      <c r="BY2490" s="95"/>
      <c r="BZ2490" s="95"/>
      <c r="CD2490" s="95"/>
      <c r="CE2490" s="95"/>
      <c r="CF2490" s="95"/>
    </row>
    <row r="2491" spans="1:84" s="43" customFormat="1" x14ac:dyDescent="0.25">
      <c r="A2491" s="152"/>
      <c r="B2491" s="152"/>
      <c r="C2491" s="152"/>
      <c r="D2491" s="152"/>
      <c r="E2491" s="152"/>
      <c r="F2491" s="62"/>
      <c r="G2491" s="62"/>
      <c r="I2491" s="152"/>
      <c r="K2491" s="152"/>
      <c r="L2491" s="152"/>
      <c r="M2491" s="152"/>
      <c r="N2491" s="152"/>
      <c r="O2491" s="63"/>
      <c r="P2491" s="152"/>
      <c r="Q2491" s="152"/>
      <c r="S2491" s="205"/>
      <c r="T2491" s="205"/>
      <c r="U2491" s="205"/>
      <c r="V2491" s="39"/>
      <c r="W2491" s="39"/>
      <c r="X2491" s="39"/>
      <c r="Y2491" s="39"/>
      <c r="AD2491" s="191"/>
      <c r="AE2491" s="191"/>
      <c r="AF2491" s="260"/>
      <c r="AG2491" s="191"/>
      <c r="AH2491" s="191"/>
      <c r="AI2491" s="260"/>
      <c r="AR2491" s="68"/>
      <c r="AS2491" s="68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5"/>
      <c r="BL2491" s="95"/>
      <c r="BM2491" s="95"/>
      <c r="BN2491" s="95"/>
      <c r="BO2491" s="95"/>
      <c r="BP2491" s="95"/>
      <c r="BQ2491" s="95"/>
      <c r="BR2491" s="95"/>
      <c r="BS2491" s="95"/>
      <c r="BT2491" s="95"/>
      <c r="BU2491" s="95"/>
      <c r="BV2491" s="95"/>
      <c r="BW2491" s="95"/>
      <c r="BX2491" s="95"/>
      <c r="BY2491" s="95"/>
      <c r="BZ2491" s="95"/>
      <c r="CD2491" s="95"/>
      <c r="CE2491" s="95"/>
      <c r="CF2491" s="95"/>
    </row>
    <row r="2492" spans="1:84" s="43" customFormat="1" x14ac:dyDescent="0.25">
      <c r="A2492" s="152"/>
      <c r="B2492" s="152"/>
      <c r="C2492" s="152"/>
      <c r="D2492" s="152"/>
      <c r="E2492" s="152"/>
      <c r="F2492" s="62"/>
      <c r="G2492" s="62"/>
      <c r="I2492" s="152"/>
      <c r="K2492" s="152"/>
      <c r="L2492" s="152"/>
      <c r="M2492" s="152"/>
      <c r="N2492" s="152"/>
      <c r="O2492" s="63"/>
      <c r="P2492" s="152"/>
      <c r="Q2492" s="152"/>
      <c r="S2492" s="205"/>
      <c r="T2492" s="205"/>
      <c r="U2492" s="205"/>
      <c r="V2492" s="39"/>
      <c r="W2492" s="39"/>
      <c r="X2492" s="39"/>
      <c r="Y2492" s="39"/>
      <c r="AD2492" s="191"/>
      <c r="AE2492" s="191"/>
      <c r="AF2492" s="260"/>
      <c r="AG2492" s="191"/>
      <c r="AH2492" s="191"/>
      <c r="AI2492" s="260"/>
      <c r="AR2492" s="68"/>
      <c r="AS2492" s="68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5"/>
      <c r="BL2492" s="95"/>
      <c r="BM2492" s="95"/>
      <c r="BN2492" s="95"/>
      <c r="BO2492" s="95"/>
      <c r="BP2492" s="95"/>
      <c r="BQ2492" s="95"/>
      <c r="BR2492" s="95"/>
      <c r="BS2492" s="95"/>
      <c r="BT2492" s="95"/>
      <c r="BU2492" s="95"/>
      <c r="BV2492" s="95"/>
      <c r="BW2492" s="95"/>
      <c r="BX2492" s="95"/>
      <c r="BY2492" s="95"/>
      <c r="BZ2492" s="95"/>
      <c r="CD2492" s="95"/>
      <c r="CE2492" s="95"/>
      <c r="CF2492" s="95"/>
    </row>
    <row r="2493" spans="1:84" s="43" customFormat="1" x14ac:dyDescent="0.25">
      <c r="A2493" s="152"/>
      <c r="B2493" s="152"/>
      <c r="C2493" s="152"/>
      <c r="D2493" s="152"/>
      <c r="E2493" s="152"/>
      <c r="F2493" s="62"/>
      <c r="G2493" s="62"/>
      <c r="I2493" s="152"/>
      <c r="K2493" s="152"/>
      <c r="L2493" s="152"/>
      <c r="M2493" s="152"/>
      <c r="N2493" s="152"/>
      <c r="O2493" s="63"/>
      <c r="P2493" s="152"/>
      <c r="Q2493" s="152"/>
      <c r="S2493" s="205"/>
      <c r="T2493" s="205"/>
      <c r="U2493" s="205"/>
      <c r="V2493" s="39"/>
      <c r="W2493" s="39"/>
      <c r="X2493" s="39"/>
      <c r="Y2493" s="39"/>
      <c r="AD2493" s="191"/>
      <c r="AE2493" s="191"/>
      <c r="AF2493" s="260"/>
      <c r="AG2493" s="191"/>
      <c r="AH2493" s="191"/>
      <c r="AI2493" s="260"/>
      <c r="AR2493" s="68"/>
      <c r="AS2493" s="68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5"/>
      <c r="BL2493" s="95"/>
      <c r="BM2493" s="95"/>
      <c r="BN2493" s="95"/>
      <c r="BO2493" s="95"/>
      <c r="BP2493" s="95"/>
      <c r="BQ2493" s="95"/>
      <c r="BR2493" s="95"/>
      <c r="BS2493" s="95"/>
      <c r="BT2493" s="95"/>
      <c r="BU2493" s="95"/>
      <c r="BV2493" s="95"/>
      <c r="BW2493" s="95"/>
      <c r="BX2493" s="95"/>
      <c r="BY2493" s="95"/>
      <c r="BZ2493" s="95"/>
      <c r="CD2493" s="95"/>
      <c r="CE2493" s="95"/>
      <c r="CF2493" s="95"/>
    </row>
    <row r="2494" spans="1:84" s="43" customFormat="1" x14ac:dyDescent="0.25">
      <c r="A2494" s="152"/>
      <c r="B2494" s="152"/>
      <c r="C2494" s="152"/>
      <c r="D2494" s="152"/>
      <c r="E2494" s="152"/>
      <c r="F2494" s="62"/>
      <c r="G2494" s="62"/>
      <c r="I2494" s="152"/>
      <c r="K2494" s="152"/>
      <c r="L2494" s="152"/>
      <c r="M2494" s="152"/>
      <c r="N2494" s="152"/>
      <c r="O2494" s="63"/>
      <c r="P2494" s="152"/>
      <c r="Q2494" s="152"/>
      <c r="S2494" s="205"/>
      <c r="T2494" s="205"/>
      <c r="U2494" s="205"/>
      <c r="V2494" s="39"/>
      <c r="W2494" s="39"/>
      <c r="X2494" s="39"/>
      <c r="Y2494" s="39"/>
      <c r="AD2494" s="191"/>
      <c r="AE2494" s="191"/>
      <c r="AF2494" s="260"/>
      <c r="AG2494" s="191"/>
      <c r="AH2494" s="191"/>
      <c r="AI2494" s="260"/>
      <c r="AR2494" s="68"/>
      <c r="AS2494" s="68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5"/>
      <c r="BL2494" s="95"/>
      <c r="BM2494" s="95"/>
      <c r="BN2494" s="95"/>
      <c r="BO2494" s="95"/>
      <c r="BP2494" s="95"/>
      <c r="BQ2494" s="95"/>
      <c r="BR2494" s="95"/>
      <c r="BS2494" s="95"/>
      <c r="BT2494" s="95"/>
      <c r="BU2494" s="95"/>
      <c r="BV2494" s="95"/>
      <c r="BW2494" s="95"/>
      <c r="BX2494" s="95"/>
      <c r="BY2494" s="95"/>
      <c r="BZ2494" s="95"/>
      <c r="CD2494" s="95"/>
      <c r="CE2494" s="95"/>
      <c r="CF2494" s="95"/>
    </row>
    <row r="2495" spans="1:84" s="43" customFormat="1" x14ac:dyDescent="0.25">
      <c r="A2495" s="152"/>
      <c r="B2495" s="152"/>
      <c r="C2495" s="152"/>
      <c r="D2495" s="152"/>
      <c r="E2495" s="152"/>
      <c r="F2495" s="62"/>
      <c r="G2495" s="62"/>
      <c r="I2495" s="152"/>
      <c r="K2495" s="152"/>
      <c r="L2495" s="152"/>
      <c r="M2495" s="152"/>
      <c r="N2495" s="152"/>
      <c r="O2495" s="63"/>
      <c r="P2495" s="152"/>
      <c r="Q2495" s="152"/>
      <c r="S2495" s="205"/>
      <c r="T2495" s="205"/>
      <c r="U2495" s="205"/>
      <c r="V2495" s="39"/>
      <c r="W2495" s="39"/>
      <c r="X2495" s="39"/>
      <c r="Y2495" s="39"/>
      <c r="AD2495" s="191"/>
      <c r="AE2495" s="191"/>
      <c r="AF2495" s="260"/>
      <c r="AG2495" s="191"/>
      <c r="AH2495" s="191"/>
      <c r="AI2495" s="260"/>
      <c r="AR2495" s="68"/>
      <c r="AS2495" s="68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5"/>
      <c r="BL2495" s="95"/>
      <c r="BM2495" s="95"/>
      <c r="BN2495" s="95"/>
      <c r="BO2495" s="95"/>
      <c r="BP2495" s="95"/>
      <c r="BQ2495" s="95"/>
      <c r="BR2495" s="95"/>
      <c r="BS2495" s="95"/>
      <c r="BT2495" s="95"/>
      <c r="BU2495" s="95"/>
      <c r="BV2495" s="95"/>
      <c r="BW2495" s="95"/>
      <c r="BX2495" s="95"/>
      <c r="BY2495" s="95"/>
      <c r="BZ2495" s="95"/>
      <c r="CD2495" s="95"/>
      <c r="CE2495" s="95"/>
      <c r="CF2495" s="95"/>
    </row>
    <row r="2496" spans="1:84" s="43" customFormat="1" x14ac:dyDescent="0.25">
      <c r="A2496" s="152"/>
      <c r="B2496" s="152"/>
      <c r="C2496" s="152"/>
      <c r="D2496" s="152"/>
      <c r="E2496" s="152"/>
      <c r="F2496" s="62"/>
      <c r="G2496" s="62"/>
      <c r="I2496" s="152"/>
      <c r="K2496" s="152"/>
      <c r="L2496" s="152"/>
      <c r="M2496" s="152"/>
      <c r="N2496" s="152"/>
      <c r="O2496" s="63"/>
      <c r="P2496" s="152"/>
      <c r="Q2496" s="152"/>
      <c r="S2496" s="205"/>
      <c r="T2496" s="205"/>
      <c r="U2496" s="205"/>
      <c r="V2496" s="39"/>
      <c r="W2496" s="39"/>
      <c r="X2496" s="39"/>
      <c r="Y2496" s="39"/>
      <c r="AD2496" s="191"/>
      <c r="AE2496" s="191"/>
      <c r="AF2496" s="260"/>
      <c r="AG2496" s="191"/>
      <c r="AH2496" s="191"/>
      <c r="AI2496" s="260"/>
      <c r="AR2496" s="68"/>
      <c r="AS2496" s="68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5"/>
      <c r="BL2496" s="95"/>
      <c r="BM2496" s="95"/>
      <c r="BN2496" s="95"/>
      <c r="BO2496" s="95"/>
      <c r="BP2496" s="95"/>
      <c r="BQ2496" s="95"/>
      <c r="BR2496" s="95"/>
      <c r="BS2496" s="95"/>
      <c r="BT2496" s="95"/>
      <c r="BU2496" s="95"/>
      <c r="BV2496" s="95"/>
      <c r="BW2496" s="95"/>
      <c r="BX2496" s="95"/>
      <c r="BY2496" s="95"/>
      <c r="BZ2496" s="95"/>
      <c r="CD2496" s="95"/>
      <c r="CE2496" s="95"/>
      <c r="CF2496" s="95"/>
    </row>
    <row r="2497" spans="1:84" s="43" customFormat="1" x14ac:dyDescent="0.25">
      <c r="A2497" s="152"/>
      <c r="B2497" s="152"/>
      <c r="C2497" s="152"/>
      <c r="D2497" s="152"/>
      <c r="E2497" s="152"/>
      <c r="F2497" s="62"/>
      <c r="G2497" s="62"/>
      <c r="I2497" s="152"/>
      <c r="K2497" s="152"/>
      <c r="L2497" s="152"/>
      <c r="M2497" s="152"/>
      <c r="N2497" s="152"/>
      <c r="O2497" s="63"/>
      <c r="P2497" s="152"/>
      <c r="Q2497" s="152"/>
      <c r="S2497" s="205"/>
      <c r="T2497" s="205"/>
      <c r="U2497" s="205"/>
      <c r="V2497" s="39"/>
      <c r="W2497" s="39"/>
      <c r="X2497" s="39"/>
      <c r="Y2497" s="39"/>
      <c r="AD2497" s="191"/>
      <c r="AE2497" s="191"/>
      <c r="AF2497" s="260"/>
      <c r="AG2497" s="191"/>
      <c r="AH2497" s="191"/>
      <c r="AI2497" s="260"/>
      <c r="AR2497" s="68"/>
      <c r="AS2497" s="68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5"/>
      <c r="BL2497" s="95"/>
      <c r="BM2497" s="95"/>
      <c r="BN2497" s="95"/>
      <c r="BO2497" s="95"/>
      <c r="BP2497" s="95"/>
      <c r="BQ2497" s="95"/>
      <c r="BR2497" s="95"/>
      <c r="BS2497" s="95"/>
      <c r="BT2497" s="95"/>
      <c r="BU2497" s="95"/>
      <c r="BV2497" s="95"/>
      <c r="BW2497" s="95"/>
      <c r="BX2497" s="95"/>
      <c r="BY2497" s="95"/>
      <c r="BZ2497" s="95"/>
      <c r="CD2497" s="95"/>
      <c r="CE2497" s="95"/>
      <c r="CF2497" s="95"/>
    </row>
    <row r="2498" spans="1:84" s="43" customFormat="1" x14ac:dyDescent="0.25">
      <c r="A2498" s="152"/>
      <c r="B2498" s="152"/>
      <c r="C2498" s="152"/>
      <c r="D2498" s="152"/>
      <c r="E2498" s="152"/>
      <c r="F2498" s="62"/>
      <c r="G2498" s="62"/>
      <c r="I2498" s="152"/>
      <c r="K2498" s="152"/>
      <c r="L2498" s="152"/>
      <c r="M2498" s="152"/>
      <c r="N2498" s="152"/>
      <c r="O2498" s="63"/>
      <c r="P2498" s="152"/>
      <c r="Q2498" s="152"/>
      <c r="S2498" s="205"/>
      <c r="T2498" s="205"/>
      <c r="U2498" s="205"/>
      <c r="V2498" s="39"/>
      <c r="W2498" s="39"/>
      <c r="X2498" s="39"/>
      <c r="Y2498" s="39"/>
      <c r="AD2498" s="191"/>
      <c r="AE2498" s="191"/>
      <c r="AF2498" s="260"/>
      <c r="AG2498" s="191"/>
      <c r="AH2498" s="191"/>
      <c r="AI2498" s="260"/>
      <c r="AR2498" s="68"/>
      <c r="AS2498" s="68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5"/>
      <c r="BL2498" s="95"/>
      <c r="BM2498" s="95"/>
      <c r="BN2498" s="95"/>
      <c r="BO2498" s="95"/>
      <c r="BP2498" s="95"/>
      <c r="BQ2498" s="95"/>
      <c r="BR2498" s="95"/>
      <c r="BS2498" s="95"/>
      <c r="BT2498" s="95"/>
      <c r="BU2498" s="95"/>
      <c r="BV2498" s="95"/>
      <c r="BW2498" s="95"/>
      <c r="BX2498" s="95"/>
      <c r="BY2498" s="95"/>
      <c r="BZ2498" s="95"/>
      <c r="CD2498" s="95"/>
      <c r="CE2498" s="95"/>
      <c r="CF2498" s="95"/>
    </row>
    <row r="2499" spans="1:84" s="43" customFormat="1" x14ac:dyDescent="0.25">
      <c r="A2499" s="152"/>
      <c r="B2499" s="152"/>
      <c r="C2499" s="152"/>
      <c r="D2499" s="152"/>
      <c r="E2499" s="152"/>
      <c r="F2499" s="62"/>
      <c r="G2499" s="62"/>
      <c r="I2499" s="152"/>
      <c r="K2499" s="152"/>
      <c r="L2499" s="152"/>
      <c r="M2499" s="152"/>
      <c r="N2499" s="152"/>
      <c r="O2499" s="63"/>
      <c r="P2499" s="152"/>
      <c r="Q2499" s="152"/>
      <c r="S2499" s="205"/>
      <c r="T2499" s="205"/>
      <c r="U2499" s="205"/>
      <c r="V2499" s="39"/>
      <c r="W2499" s="39"/>
      <c r="X2499" s="39"/>
      <c r="Y2499" s="39"/>
      <c r="AD2499" s="191"/>
      <c r="AE2499" s="191"/>
      <c r="AF2499" s="260"/>
      <c r="AG2499" s="191"/>
      <c r="AH2499" s="191"/>
      <c r="AI2499" s="260"/>
      <c r="AR2499" s="68"/>
      <c r="AS2499" s="68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5"/>
      <c r="BL2499" s="95"/>
      <c r="BM2499" s="95"/>
      <c r="BN2499" s="95"/>
      <c r="BO2499" s="95"/>
      <c r="BP2499" s="95"/>
      <c r="BQ2499" s="95"/>
      <c r="BR2499" s="95"/>
      <c r="BS2499" s="95"/>
      <c r="BT2499" s="95"/>
      <c r="BU2499" s="95"/>
      <c r="BV2499" s="95"/>
      <c r="BW2499" s="95"/>
      <c r="BX2499" s="95"/>
      <c r="BY2499" s="95"/>
      <c r="BZ2499" s="95"/>
      <c r="CD2499" s="95"/>
      <c r="CE2499" s="95"/>
      <c r="CF2499" s="95"/>
    </row>
    <row r="2500" spans="1:84" s="43" customFormat="1" x14ac:dyDescent="0.25">
      <c r="A2500" s="152"/>
      <c r="B2500" s="152"/>
      <c r="C2500" s="152"/>
      <c r="D2500" s="152"/>
      <c r="E2500" s="152"/>
      <c r="F2500" s="62"/>
      <c r="G2500" s="62"/>
      <c r="I2500" s="152"/>
      <c r="K2500" s="152"/>
      <c r="L2500" s="152"/>
      <c r="M2500" s="152"/>
      <c r="N2500" s="152"/>
      <c r="O2500" s="63"/>
      <c r="P2500" s="152"/>
      <c r="Q2500" s="152"/>
      <c r="S2500" s="205"/>
      <c r="T2500" s="205"/>
      <c r="U2500" s="205"/>
      <c r="V2500" s="39"/>
      <c r="W2500" s="39"/>
      <c r="X2500" s="39"/>
      <c r="Y2500" s="39"/>
      <c r="AD2500" s="191"/>
      <c r="AE2500" s="191"/>
      <c r="AF2500" s="260"/>
      <c r="AG2500" s="191"/>
      <c r="AH2500" s="191"/>
      <c r="AI2500" s="260"/>
      <c r="AR2500" s="68"/>
      <c r="AS2500" s="68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5"/>
      <c r="BL2500" s="95"/>
      <c r="BM2500" s="95"/>
      <c r="BN2500" s="95"/>
      <c r="BO2500" s="95"/>
      <c r="BP2500" s="95"/>
      <c r="BQ2500" s="95"/>
      <c r="BR2500" s="95"/>
      <c r="BS2500" s="95"/>
      <c r="BT2500" s="95"/>
      <c r="BU2500" s="95"/>
      <c r="BV2500" s="95"/>
      <c r="BW2500" s="95"/>
      <c r="BX2500" s="95"/>
      <c r="BY2500" s="95"/>
      <c r="BZ2500" s="95"/>
      <c r="CD2500" s="95"/>
      <c r="CE2500" s="95"/>
      <c r="CF2500" s="95"/>
    </row>
    <row r="2501" spans="1:84" s="43" customFormat="1" x14ac:dyDescent="0.25">
      <c r="A2501" s="152"/>
      <c r="B2501" s="152"/>
      <c r="C2501" s="152"/>
      <c r="D2501" s="152"/>
      <c r="E2501" s="152"/>
      <c r="F2501" s="62"/>
      <c r="G2501" s="62"/>
      <c r="I2501" s="152"/>
      <c r="K2501" s="152"/>
      <c r="L2501" s="152"/>
      <c r="M2501" s="152"/>
      <c r="N2501" s="152"/>
      <c r="O2501" s="63"/>
      <c r="P2501" s="152"/>
      <c r="Q2501" s="152"/>
      <c r="S2501" s="205"/>
      <c r="T2501" s="205"/>
      <c r="U2501" s="205"/>
      <c r="V2501" s="39"/>
      <c r="W2501" s="39"/>
      <c r="X2501" s="39"/>
      <c r="Y2501" s="39"/>
      <c r="AD2501" s="191"/>
      <c r="AE2501" s="191"/>
      <c r="AF2501" s="260"/>
      <c r="AG2501" s="191"/>
      <c r="AH2501" s="191"/>
      <c r="AI2501" s="260"/>
      <c r="AR2501" s="68"/>
      <c r="AS2501" s="68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5"/>
      <c r="BL2501" s="95"/>
      <c r="BM2501" s="95"/>
      <c r="BN2501" s="95"/>
      <c r="BO2501" s="95"/>
      <c r="BP2501" s="95"/>
      <c r="BQ2501" s="95"/>
      <c r="BR2501" s="95"/>
      <c r="BS2501" s="95"/>
      <c r="BT2501" s="95"/>
      <c r="BU2501" s="95"/>
      <c r="BV2501" s="95"/>
      <c r="BW2501" s="95"/>
      <c r="BX2501" s="95"/>
      <c r="BY2501" s="95"/>
      <c r="BZ2501" s="95"/>
      <c r="CD2501" s="95"/>
      <c r="CE2501" s="95"/>
      <c r="CF2501" s="95"/>
    </row>
    <row r="2502" spans="1:84" s="43" customFormat="1" x14ac:dyDescent="0.25">
      <c r="A2502" s="152"/>
      <c r="B2502" s="152"/>
      <c r="C2502" s="152"/>
      <c r="D2502" s="152"/>
      <c r="E2502" s="152"/>
      <c r="F2502" s="62"/>
      <c r="G2502" s="62"/>
      <c r="I2502" s="152"/>
      <c r="K2502" s="152"/>
      <c r="L2502" s="152"/>
      <c r="M2502" s="152"/>
      <c r="N2502" s="152"/>
      <c r="O2502" s="63"/>
      <c r="P2502" s="152"/>
      <c r="Q2502" s="152"/>
      <c r="S2502" s="205"/>
      <c r="T2502" s="205"/>
      <c r="U2502" s="205"/>
      <c r="V2502" s="39"/>
      <c r="W2502" s="39"/>
      <c r="X2502" s="39"/>
      <c r="Y2502" s="39"/>
      <c r="AD2502" s="191"/>
      <c r="AE2502" s="191"/>
      <c r="AF2502" s="260"/>
      <c r="AG2502" s="191"/>
      <c r="AH2502" s="191"/>
      <c r="AI2502" s="260"/>
      <c r="AR2502" s="68"/>
      <c r="AS2502" s="68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5"/>
      <c r="BL2502" s="95"/>
      <c r="BM2502" s="95"/>
      <c r="BN2502" s="95"/>
      <c r="BO2502" s="95"/>
      <c r="BP2502" s="95"/>
      <c r="BQ2502" s="95"/>
      <c r="BR2502" s="95"/>
      <c r="BS2502" s="95"/>
      <c r="BT2502" s="95"/>
      <c r="BU2502" s="95"/>
      <c r="BV2502" s="95"/>
      <c r="BW2502" s="95"/>
      <c r="BX2502" s="95"/>
      <c r="BY2502" s="95"/>
      <c r="BZ2502" s="95"/>
      <c r="CD2502" s="95"/>
      <c r="CE2502" s="95"/>
      <c r="CF2502" s="95"/>
    </row>
    <row r="2503" spans="1:84" s="43" customFormat="1" x14ac:dyDescent="0.25">
      <c r="A2503" s="152"/>
      <c r="B2503" s="152"/>
      <c r="C2503" s="152"/>
      <c r="D2503" s="152"/>
      <c r="E2503" s="152"/>
      <c r="F2503" s="62"/>
      <c r="G2503" s="62"/>
      <c r="I2503" s="152"/>
      <c r="K2503" s="152"/>
      <c r="L2503" s="152"/>
      <c r="M2503" s="152"/>
      <c r="N2503" s="152"/>
      <c r="O2503" s="63"/>
      <c r="P2503" s="152"/>
      <c r="Q2503" s="152"/>
      <c r="S2503" s="205"/>
      <c r="T2503" s="205"/>
      <c r="U2503" s="205"/>
      <c r="V2503" s="39"/>
      <c r="W2503" s="39"/>
      <c r="X2503" s="39"/>
      <c r="Y2503" s="39"/>
      <c r="AD2503" s="191"/>
      <c r="AE2503" s="191"/>
      <c r="AF2503" s="260"/>
      <c r="AG2503" s="191"/>
      <c r="AH2503" s="191"/>
      <c r="AI2503" s="260"/>
      <c r="AR2503" s="68"/>
      <c r="AS2503" s="68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5"/>
      <c r="BL2503" s="95"/>
      <c r="BM2503" s="95"/>
      <c r="BN2503" s="95"/>
      <c r="BO2503" s="95"/>
      <c r="BP2503" s="95"/>
      <c r="BQ2503" s="95"/>
      <c r="BR2503" s="95"/>
      <c r="BS2503" s="95"/>
      <c r="BT2503" s="95"/>
      <c r="BU2503" s="95"/>
      <c r="BV2503" s="95"/>
      <c r="BW2503" s="95"/>
      <c r="BX2503" s="95"/>
      <c r="BY2503" s="95"/>
      <c r="BZ2503" s="95"/>
      <c r="CD2503" s="95"/>
      <c r="CE2503" s="95"/>
      <c r="CF2503" s="95"/>
    </row>
    <row r="2504" spans="1:84" s="43" customFormat="1" x14ac:dyDescent="0.25">
      <c r="A2504" s="152"/>
      <c r="B2504" s="152"/>
      <c r="C2504" s="152"/>
      <c r="D2504" s="152"/>
      <c r="E2504" s="152"/>
      <c r="F2504" s="62"/>
      <c r="G2504" s="62"/>
      <c r="I2504" s="152"/>
      <c r="K2504" s="152"/>
      <c r="L2504" s="152"/>
      <c r="M2504" s="152"/>
      <c r="N2504" s="152"/>
      <c r="O2504" s="63"/>
      <c r="P2504" s="152"/>
      <c r="Q2504" s="152"/>
      <c r="S2504" s="205"/>
      <c r="T2504" s="205"/>
      <c r="U2504" s="205"/>
      <c r="V2504" s="39"/>
      <c r="W2504" s="39"/>
      <c r="X2504" s="39"/>
      <c r="Y2504" s="39"/>
      <c r="AD2504" s="191"/>
      <c r="AE2504" s="191"/>
      <c r="AF2504" s="260"/>
      <c r="AG2504" s="191"/>
      <c r="AH2504" s="191"/>
      <c r="AI2504" s="260"/>
      <c r="AR2504" s="68"/>
      <c r="AS2504" s="68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5"/>
      <c r="BL2504" s="95"/>
      <c r="BM2504" s="95"/>
      <c r="BN2504" s="95"/>
      <c r="BO2504" s="95"/>
      <c r="BP2504" s="95"/>
      <c r="BQ2504" s="95"/>
      <c r="BR2504" s="95"/>
      <c r="BS2504" s="95"/>
      <c r="BT2504" s="95"/>
      <c r="BU2504" s="95"/>
      <c r="BV2504" s="95"/>
      <c r="BW2504" s="95"/>
      <c r="BX2504" s="95"/>
      <c r="BY2504" s="95"/>
      <c r="BZ2504" s="95"/>
      <c r="CD2504" s="95"/>
      <c r="CE2504" s="95"/>
      <c r="CF2504" s="95"/>
    </row>
    <row r="2505" spans="1:84" s="43" customFormat="1" x14ac:dyDescent="0.25">
      <c r="A2505" s="152"/>
      <c r="B2505" s="152"/>
      <c r="C2505" s="152"/>
      <c r="D2505" s="152"/>
      <c r="E2505" s="152"/>
      <c r="F2505" s="62"/>
      <c r="G2505" s="62"/>
      <c r="I2505" s="152"/>
      <c r="K2505" s="152"/>
      <c r="L2505" s="152"/>
      <c r="M2505" s="152"/>
      <c r="N2505" s="152"/>
      <c r="O2505" s="63"/>
      <c r="P2505" s="152"/>
      <c r="Q2505" s="152"/>
      <c r="S2505" s="205"/>
      <c r="T2505" s="205"/>
      <c r="U2505" s="205"/>
      <c r="V2505" s="39"/>
      <c r="W2505" s="39"/>
      <c r="X2505" s="39"/>
      <c r="Y2505" s="39"/>
      <c r="AD2505" s="191"/>
      <c r="AE2505" s="191"/>
      <c r="AF2505" s="260"/>
      <c r="AG2505" s="191"/>
      <c r="AH2505" s="191"/>
      <c r="AI2505" s="260"/>
      <c r="AR2505" s="68"/>
      <c r="AS2505" s="68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5"/>
      <c r="BL2505" s="95"/>
      <c r="BM2505" s="95"/>
      <c r="BN2505" s="95"/>
      <c r="BO2505" s="95"/>
      <c r="BP2505" s="95"/>
      <c r="BQ2505" s="95"/>
      <c r="BR2505" s="95"/>
      <c r="BS2505" s="95"/>
      <c r="BT2505" s="95"/>
      <c r="BU2505" s="95"/>
      <c r="BV2505" s="95"/>
      <c r="BW2505" s="95"/>
      <c r="BX2505" s="95"/>
      <c r="BY2505" s="95"/>
      <c r="BZ2505" s="95"/>
      <c r="CD2505" s="95"/>
      <c r="CE2505" s="95"/>
      <c r="CF2505" s="95"/>
    </row>
    <row r="2506" spans="1:84" s="43" customFormat="1" x14ac:dyDescent="0.25">
      <c r="A2506" s="152"/>
      <c r="B2506" s="152"/>
      <c r="C2506" s="152"/>
      <c r="D2506" s="152"/>
      <c r="E2506" s="152"/>
      <c r="F2506" s="62"/>
      <c r="G2506" s="62"/>
      <c r="I2506" s="152"/>
      <c r="K2506" s="152"/>
      <c r="L2506" s="152"/>
      <c r="M2506" s="152"/>
      <c r="N2506" s="152"/>
      <c r="O2506" s="63"/>
      <c r="P2506" s="152"/>
      <c r="Q2506" s="152"/>
      <c r="S2506" s="205"/>
      <c r="T2506" s="205"/>
      <c r="U2506" s="205"/>
      <c r="V2506" s="39"/>
      <c r="W2506" s="39"/>
      <c r="X2506" s="39"/>
      <c r="Y2506" s="39"/>
      <c r="AD2506" s="191"/>
      <c r="AE2506" s="191"/>
      <c r="AF2506" s="260"/>
      <c r="AG2506" s="191"/>
      <c r="AH2506" s="191"/>
      <c r="AI2506" s="260"/>
      <c r="AR2506" s="68"/>
      <c r="AS2506" s="68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5"/>
      <c r="BL2506" s="95"/>
      <c r="BM2506" s="95"/>
      <c r="BN2506" s="95"/>
      <c r="BO2506" s="95"/>
      <c r="BP2506" s="95"/>
      <c r="BQ2506" s="95"/>
      <c r="BR2506" s="95"/>
      <c r="BS2506" s="95"/>
      <c r="BT2506" s="95"/>
      <c r="BU2506" s="95"/>
      <c r="BV2506" s="95"/>
      <c r="BW2506" s="95"/>
      <c r="BX2506" s="95"/>
      <c r="BY2506" s="95"/>
      <c r="BZ2506" s="95"/>
      <c r="CD2506" s="95"/>
      <c r="CE2506" s="95"/>
      <c r="CF2506" s="95"/>
    </row>
    <row r="2507" spans="1:84" s="43" customFormat="1" x14ac:dyDescent="0.25">
      <c r="A2507" s="152"/>
      <c r="B2507" s="152"/>
      <c r="C2507" s="152"/>
      <c r="D2507" s="152"/>
      <c r="E2507" s="152"/>
      <c r="F2507" s="62"/>
      <c r="G2507" s="62"/>
      <c r="I2507" s="152"/>
      <c r="K2507" s="152"/>
      <c r="L2507" s="152"/>
      <c r="M2507" s="152"/>
      <c r="N2507" s="152"/>
      <c r="O2507" s="63"/>
      <c r="P2507" s="152"/>
      <c r="Q2507" s="152"/>
      <c r="S2507" s="205"/>
      <c r="T2507" s="205"/>
      <c r="U2507" s="205"/>
      <c r="V2507" s="39"/>
      <c r="W2507" s="39"/>
      <c r="X2507" s="39"/>
      <c r="Y2507" s="39"/>
      <c r="AD2507" s="191"/>
      <c r="AE2507" s="191"/>
      <c r="AF2507" s="260"/>
      <c r="AG2507" s="191"/>
      <c r="AH2507" s="191"/>
      <c r="AI2507" s="260"/>
      <c r="AR2507" s="68"/>
      <c r="AS2507" s="68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5"/>
      <c r="BL2507" s="95"/>
      <c r="BM2507" s="95"/>
      <c r="BN2507" s="95"/>
      <c r="BO2507" s="95"/>
      <c r="BP2507" s="95"/>
      <c r="BQ2507" s="95"/>
      <c r="BR2507" s="95"/>
      <c r="BS2507" s="95"/>
      <c r="BT2507" s="95"/>
      <c r="BU2507" s="95"/>
      <c r="BV2507" s="95"/>
      <c r="BW2507" s="95"/>
      <c r="BX2507" s="95"/>
      <c r="BY2507" s="95"/>
      <c r="BZ2507" s="95"/>
      <c r="CD2507" s="95"/>
      <c r="CE2507" s="95"/>
      <c r="CF2507" s="95"/>
    </row>
    <row r="2508" spans="1:84" s="43" customFormat="1" x14ac:dyDescent="0.25">
      <c r="A2508" s="152"/>
      <c r="B2508" s="152"/>
      <c r="C2508" s="152"/>
      <c r="D2508" s="152"/>
      <c r="E2508" s="152"/>
      <c r="F2508" s="62"/>
      <c r="G2508" s="62"/>
      <c r="I2508" s="152"/>
      <c r="K2508" s="152"/>
      <c r="L2508" s="152"/>
      <c r="M2508" s="152"/>
      <c r="N2508" s="152"/>
      <c r="O2508" s="63"/>
      <c r="P2508" s="152"/>
      <c r="Q2508" s="152"/>
      <c r="S2508" s="205"/>
      <c r="T2508" s="205"/>
      <c r="U2508" s="205"/>
      <c r="V2508" s="39"/>
      <c r="W2508" s="39"/>
      <c r="X2508" s="39"/>
      <c r="Y2508" s="39"/>
      <c r="AD2508" s="191"/>
      <c r="AE2508" s="191"/>
      <c r="AF2508" s="260"/>
      <c r="AG2508" s="191"/>
      <c r="AH2508" s="191"/>
      <c r="AI2508" s="260"/>
      <c r="AR2508" s="68"/>
      <c r="AS2508" s="68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5"/>
      <c r="BL2508" s="95"/>
      <c r="BM2508" s="95"/>
      <c r="BN2508" s="95"/>
      <c r="BO2508" s="95"/>
      <c r="BP2508" s="95"/>
      <c r="BQ2508" s="95"/>
      <c r="BR2508" s="95"/>
      <c r="BS2508" s="95"/>
      <c r="BT2508" s="95"/>
      <c r="BU2508" s="95"/>
      <c r="BV2508" s="95"/>
      <c r="BW2508" s="95"/>
      <c r="BX2508" s="95"/>
      <c r="BY2508" s="95"/>
      <c r="BZ2508" s="95"/>
      <c r="CD2508" s="95"/>
      <c r="CE2508" s="95"/>
      <c r="CF2508" s="95"/>
    </row>
    <row r="2509" spans="1:84" s="43" customFormat="1" x14ac:dyDescent="0.25">
      <c r="A2509" s="152"/>
      <c r="B2509" s="152"/>
      <c r="C2509" s="152"/>
      <c r="D2509" s="152"/>
      <c r="E2509" s="152"/>
      <c r="F2509" s="62"/>
      <c r="G2509" s="62"/>
      <c r="I2509" s="152"/>
      <c r="K2509" s="152"/>
      <c r="L2509" s="152"/>
      <c r="M2509" s="152"/>
      <c r="N2509" s="152"/>
      <c r="O2509" s="63"/>
      <c r="P2509" s="152"/>
      <c r="Q2509" s="152"/>
      <c r="S2509" s="205"/>
      <c r="T2509" s="205"/>
      <c r="U2509" s="205"/>
      <c r="V2509" s="39"/>
      <c r="W2509" s="39"/>
      <c r="X2509" s="39"/>
      <c r="Y2509" s="39"/>
      <c r="AD2509" s="191"/>
      <c r="AE2509" s="191"/>
      <c r="AF2509" s="260"/>
      <c r="AG2509" s="191"/>
      <c r="AH2509" s="191"/>
      <c r="AI2509" s="260"/>
      <c r="AR2509" s="68"/>
      <c r="AS2509" s="68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5"/>
      <c r="BL2509" s="95"/>
      <c r="BM2509" s="95"/>
      <c r="BN2509" s="95"/>
      <c r="BO2509" s="95"/>
      <c r="BP2509" s="95"/>
      <c r="BQ2509" s="95"/>
      <c r="BR2509" s="95"/>
      <c r="BS2509" s="95"/>
      <c r="BT2509" s="95"/>
      <c r="BU2509" s="95"/>
      <c r="BV2509" s="95"/>
      <c r="BW2509" s="95"/>
      <c r="BX2509" s="95"/>
      <c r="BY2509" s="95"/>
      <c r="BZ2509" s="95"/>
      <c r="CD2509" s="95"/>
      <c r="CE2509" s="95"/>
      <c r="CF2509" s="95"/>
    </row>
    <row r="2510" spans="1:84" s="43" customFormat="1" x14ac:dyDescent="0.25">
      <c r="A2510" s="152"/>
      <c r="B2510" s="152"/>
      <c r="C2510" s="152"/>
      <c r="D2510" s="152"/>
      <c r="E2510" s="152"/>
      <c r="F2510" s="62"/>
      <c r="G2510" s="62"/>
      <c r="I2510" s="152"/>
      <c r="K2510" s="152"/>
      <c r="L2510" s="152"/>
      <c r="M2510" s="152"/>
      <c r="N2510" s="152"/>
      <c r="O2510" s="63"/>
      <c r="P2510" s="152"/>
      <c r="Q2510" s="152"/>
      <c r="S2510" s="205"/>
      <c r="T2510" s="205"/>
      <c r="U2510" s="205"/>
      <c r="V2510" s="39"/>
      <c r="W2510" s="39"/>
      <c r="X2510" s="39"/>
      <c r="Y2510" s="39"/>
      <c r="AD2510" s="191"/>
      <c r="AE2510" s="191"/>
      <c r="AF2510" s="260"/>
      <c r="AG2510" s="191"/>
      <c r="AH2510" s="191"/>
      <c r="AI2510" s="260"/>
      <c r="AR2510" s="68"/>
      <c r="AS2510" s="68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5"/>
      <c r="BL2510" s="95"/>
      <c r="BM2510" s="95"/>
      <c r="BN2510" s="95"/>
      <c r="BO2510" s="95"/>
      <c r="BP2510" s="95"/>
      <c r="BQ2510" s="95"/>
      <c r="BR2510" s="95"/>
      <c r="BS2510" s="95"/>
      <c r="BT2510" s="95"/>
      <c r="BU2510" s="95"/>
      <c r="BV2510" s="95"/>
      <c r="BW2510" s="95"/>
      <c r="BX2510" s="95"/>
      <c r="BY2510" s="95"/>
      <c r="BZ2510" s="95"/>
      <c r="CD2510" s="95"/>
      <c r="CE2510" s="95"/>
      <c r="CF2510" s="95"/>
    </row>
    <row r="2511" spans="1:84" s="43" customFormat="1" x14ac:dyDescent="0.25">
      <c r="A2511" s="152"/>
      <c r="B2511" s="152"/>
      <c r="C2511" s="152"/>
      <c r="D2511" s="152"/>
      <c r="E2511" s="152"/>
      <c r="F2511" s="62"/>
      <c r="G2511" s="62"/>
      <c r="I2511" s="152"/>
      <c r="K2511" s="152"/>
      <c r="L2511" s="152"/>
      <c r="M2511" s="152"/>
      <c r="N2511" s="152"/>
      <c r="O2511" s="63"/>
      <c r="P2511" s="152"/>
      <c r="Q2511" s="152"/>
      <c r="S2511" s="205"/>
      <c r="T2511" s="205"/>
      <c r="U2511" s="205"/>
      <c r="V2511" s="39"/>
      <c r="W2511" s="39"/>
      <c r="X2511" s="39"/>
      <c r="Y2511" s="39"/>
      <c r="AD2511" s="191"/>
      <c r="AE2511" s="191"/>
      <c r="AF2511" s="260"/>
      <c r="AG2511" s="191"/>
      <c r="AH2511" s="191"/>
      <c r="AI2511" s="260"/>
      <c r="AR2511" s="68"/>
      <c r="AS2511" s="68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5"/>
      <c r="BL2511" s="95"/>
      <c r="BM2511" s="95"/>
      <c r="BN2511" s="95"/>
      <c r="BO2511" s="95"/>
      <c r="BP2511" s="95"/>
      <c r="BQ2511" s="95"/>
      <c r="BR2511" s="95"/>
      <c r="BS2511" s="95"/>
      <c r="BT2511" s="95"/>
      <c r="BU2511" s="95"/>
      <c r="BV2511" s="95"/>
      <c r="BW2511" s="95"/>
      <c r="BX2511" s="95"/>
      <c r="BY2511" s="95"/>
      <c r="BZ2511" s="95"/>
      <c r="CD2511" s="95"/>
      <c r="CE2511" s="95"/>
      <c r="CF2511" s="95"/>
    </row>
    <row r="2512" spans="1:84" s="43" customFormat="1" x14ac:dyDescent="0.25">
      <c r="A2512" s="152"/>
      <c r="B2512" s="152"/>
      <c r="C2512" s="152"/>
      <c r="D2512" s="152"/>
      <c r="E2512" s="152"/>
      <c r="F2512" s="62"/>
      <c r="G2512" s="62"/>
      <c r="I2512" s="152"/>
      <c r="K2512" s="152"/>
      <c r="L2512" s="152"/>
      <c r="M2512" s="152"/>
      <c r="N2512" s="152"/>
      <c r="O2512" s="63"/>
      <c r="P2512" s="152"/>
      <c r="Q2512" s="152"/>
      <c r="S2512" s="205"/>
      <c r="T2512" s="205"/>
      <c r="U2512" s="205"/>
      <c r="V2512" s="39"/>
      <c r="W2512" s="39"/>
      <c r="X2512" s="39"/>
      <c r="Y2512" s="39"/>
      <c r="AD2512" s="191"/>
      <c r="AE2512" s="191"/>
      <c r="AF2512" s="260"/>
      <c r="AG2512" s="191"/>
      <c r="AH2512" s="191"/>
      <c r="AI2512" s="260"/>
      <c r="AR2512" s="68"/>
      <c r="AS2512" s="68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5"/>
      <c r="BL2512" s="95"/>
      <c r="BM2512" s="95"/>
      <c r="BN2512" s="95"/>
      <c r="BO2512" s="95"/>
      <c r="BP2512" s="95"/>
      <c r="BQ2512" s="95"/>
      <c r="BR2512" s="95"/>
      <c r="BS2512" s="95"/>
      <c r="BT2512" s="95"/>
      <c r="BU2512" s="95"/>
      <c r="BV2512" s="95"/>
      <c r="BW2512" s="95"/>
      <c r="BX2512" s="95"/>
      <c r="BY2512" s="95"/>
      <c r="BZ2512" s="95"/>
      <c r="CD2512" s="95"/>
      <c r="CE2512" s="95"/>
      <c r="CF2512" s="95"/>
    </row>
    <row r="2513" spans="1:84" s="43" customFormat="1" x14ac:dyDescent="0.25">
      <c r="A2513" s="152"/>
      <c r="B2513" s="152"/>
      <c r="C2513" s="152"/>
      <c r="D2513" s="152"/>
      <c r="E2513" s="152"/>
      <c r="F2513" s="62"/>
      <c r="G2513" s="62"/>
      <c r="I2513" s="152"/>
      <c r="K2513" s="152"/>
      <c r="L2513" s="152"/>
      <c r="M2513" s="152"/>
      <c r="N2513" s="152"/>
      <c r="O2513" s="63"/>
      <c r="P2513" s="152"/>
      <c r="Q2513" s="152"/>
      <c r="S2513" s="205"/>
      <c r="T2513" s="205"/>
      <c r="U2513" s="205"/>
      <c r="V2513" s="39"/>
      <c r="W2513" s="39"/>
      <c r="X2513" s="39"/>
      <c r="Y2513" s="39"/>
      <c r="AD2513" s="191"/>
      <c r="AE2513" s="191"/>
      <c r="AF2513" s="260"/>
      <c r="AG2513" s="191"/>
      <c r="AH2513" s="191"/>
      <c r="AI2513" s="260"/>
      <c r="AR2513" s="68"/>
      <c r="AS2513" s="68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5"/>
      <c r="BL2513" s="95"/>
      <c r="BM2513" s="95"/>
      <c r="BN2513" s="95"/>
      <c r="BO2513" s="95"/>
      <c r="BP2513" s="95"/>
      <c r="BQ2513" s="95"/>
      <c r="BR2513" s="95"/>
      <c r="BS2513" s="95"/>
      <c r="BT2513" s="95"/>
      <c r="BU2513" s="95"/>
      <c r="BV2513" s="95"/>
      <c r="BW2513" s="95"/>
      <c r="BX2513" s="95"/>
      <c r="BY2513" s="95"/>
      <c r="BZ2513" s="95"/>
      <c r="CD2513" s="95"/>
      <c r="CE2513" s="95"/>
      <c r="CF2513" s="95"/>
    </row>
    <row r="2514" spans="1:84" s="43" customFormat="1" x14ac:dyDescent="0.25">
      <c r="A2514" s="152"/>
      <c r="B2514" s="152"/>
      <c r="C2514" s="152"/>
      <c r="D2514" s="152"/>
      <c r="E2514" s="152"/>
      <c r="F2514" s="62"/>
      <c r="G2514" s="62"/>
      <c r="I2514" s="152"/>
      <c r="K2514" s="152"/>
      <c r="L2514" s="152"/>
      <c r="M2514" s="152"/>
      <c r="N2514" s="152"/>
      <c r="O2514" s="63"/>
      <c r="P2514" s="152"/>
      <c r="Q2514" s="152"/>
      <c r="S2514" s="205"/>
      <c r="T2514" s="205"/>
      <c r="U2514" s="205"/>
      <c r="V2514" s="39"/>
      <c r="W2514" s="39"/>
      <c r="X2514" s="39"/>
      <c r="Y2514" s="39"/>
      <c r="AD2514" s="191"/>
      <c r="AE2514" s="191"/>
      <c r="AF2514" s="260"/>
      <c r="AG2514" s="191"/>
      <c r="AH2514" s="191"/>
      <c r="AI2514" s="260"/>
      <c r="AR2514" s="68"/>
      <c r="AS2514" s="68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5"/>
      <c r="BL2514" s="95"/>
      <c r="BM2514" s="95"/>
      <c r="BN2514" s="95"/>
      <c r="BO2514" s="95"/>
      <c r="BP2514" s="95"/>
      <c r="BQ2514" s="95"/>
      <c r="BR2514" s="95"/>
      <c r="BS2514" s="95"/>
      <c r="BT2514" s="95"/>
      <c r="BU2514" s="95"/>
      <c r="BV2514" s="95"/>
      <c r="BW2514" s="95"/>
      <c r="BX2514" s="95"/>
      <c r="BY2514" s="95"/>
      <c r="BZ2514" s="95"/>
      <c r="CD2514" s="95"/>
      <c r="CE2514" s="95"/>
      <c r="CF2514" s="95"/>
    </row>
    <row r="2515" spans="1:84" s="43" customFormat="1" x14ac:dyDescent="0.25">
      <c r="A2515" s="152"/>
      <c r="B2515" s="152"/>
      <c r="C2515" s="152"/>
      <c r="D2515" s="152"/>
      <c r="E2515" s="152"/>
      <c r="F2515" s="62"/>
      <c r="G2515" s="62"/>
      <c r="I2515" s="152"/>
      <c r="K2515" s="152"/>
      <c r="L2515" s="152"/>
      <c r="M2515" s="152"/>
      <c r="N2515" s="152"/>
      <c r="O2515" s="63"/>
      <c r="P2515" s="152"/>
      <c r="Q2515" s="152"/>
      <c r="S2515" s="205"/>
      <c r="T2515" s="205"/>
      <c r="U2515" s="205"/>
      <c r="V2515" s="39"/>
      <c r="W2515" s="39"/>
      <c r="X2515" s="39"/>
      <c r="Y2515" s="39"/>
      <c r="AD2515" s="191"/>
      <c r="AE2515" s="191"/>
      <c r="AF2515" s="260"/>
      <c r="AG2515" s="191"/>
      <c r="AH2515" s="191"/>
      <c r="AI2515" s="260"/>
      <c r="AR2515" s="68"/>
      <c r="AS2515" s="68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5"/>
      <c r="BL2515" s="95"/>
      <c r="BM2515" s="95"/>
      <c r="BN2515" s="95"/>
      <c r="BO2515" s="95"/>
      <c r="BP2515" s="95"/>
      <c r="BQ2515" s="95"/>
      <c r="BR2515" s="95"/>
      <c r="BS2515" s="95"/>
      <c r="BT2515" s="95"/>
      <c r="BU2515" s="95"/>
      <c r="BV2515" s="95"/>
      <c r="BW2515" s="95"/>
      <c r="BX2515" s="95"/>
      <c r="BY2515" s="95"/>
      <c r="BZ2515" s="95"/>
      <c r="CD2515" s="95"/>
      <c r="CE2515" s="95"/>
      <c r="CF2515" s="95"/>
    </row>
    <row r="2516" spans="1:84" s="43" customFormat="1" x14ac:dyDescent="0.25">
      <c r="A2516" s="152"/>
      <c r="B2516" s="152"/>
      <c r="C2516" s="152"/>
      <c r="D2516" s="152"/>
      <c r="E2516" s="152"/>
      <c r="F2516" s="62"/>
      <c r="G2516" s="62"/>
      <c r="I2516" s="152"/>
      <c r="K2516" s="152"/>
      <c r="L2516" s="152"/>
      <c r="M2516" s="152"/>
      <c r="N2516" s="152"/>
      <c r="O2516" s="63"/>
      <c r="P2516" s="152"/>
      <c r="Q2516" s="152"/>
      <c r="S2516" s="205"/>
      <c r="T2516" s="205"/>
      <c r="U2516" s="205"/>
      <c r="V2516" s="39"/>
      <c r="W2516" s="39"/>
      <c r="X2516" s="39"/>
      <c r="Y2516" s="39"/>
      <c r="AD2516" s="191"/>
      <c r="AE2516" s="191"/>
      <c r="AF2516" s="260"/>
      <c r="AG2516" s="191"/>
      <c r="AH2516" s="191"/>
      <c r="AI2516" s="260"/>
      <c r="AR2516" s="68"/>
      <c r="AS2516" s="68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5"/>
      <c r="BL2516" s="95"/>
      <c r="BM2516" s="95"/>
      <c r="BN2516" s="95"/>
      <c r="BO2516" s="95"/>
      <c r="BP2516" s="95"/>
      <c r="BQ2516" s="95"/>
      <c r="BR2516" s="95"/>
      <c r="BS2516" s="95"/>
      <c r="BT2516" s="95"/>
      <c r="BU2516" s="95"/>
      <c r="BV2516" s="95"/>
      <c r="BW2516" s="95"/>
      <c r="BX2516" s="95"/>
      <c r="BY2516" s="95"/>
      <c r="BZ2516" s="95"/>
      <c r="CD2516" s="95"/>
      <c r="CE2516" s="95"/>
      <c r="CF2516" s="95"/>
    </row>
    <row r="2517" spans="1:84" s="43" customFormat="1" x14ac:dyDescent="0.25">
      <c r="A2517" s="152"/>
      <c r="B2517" s="152"/>
      <c r="C2517" s="152"/>
      <c r="D2517" s="152"/>
      <c r="E2517" s="152"/>
      <c r="F2517" s="62"/>
      <c r="G2517" s="62"/>
      <c r="I2517" s="152"/>
      <c r="K2517" s="152"/>
      <c r="L2517" s="152"/>
      <c r="M2517" s="152"/>
      <c r="N2517" s="152"/>
      <c r="O2517" s="63"/>
      <c r="P2517" s="152"/>
      <c r="Q2517" s="152"/>
      <c r="S2517" s="205"/>
      <c r="T2517" s="205"/>
      <c r="U2517" s="205"/>
      <c r="V2517" s="39"/>
      <c r="W2517" s="39"/>
      <c r="X2517" s="39"/>
      <c r="Y2517" s="39"/>
      <c r="AD2517" s="191"/>
      <c r="AE2517" s="191"/>
      <c r="AF2517" s="260"/>
      <c r="AG2517" s="191"/>
      <c r="AH2517" s="191"/>
      <c r="AI2517" s="260"/>
      <c r="AR2517" s="68"/>
      <c r="AS2517" s="68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5"/>
      <c r="BL2517" s="95"/>
      <c r="BM2517" s="95"/>
      <c r="BN2517" s="95"/>
      <c r="BO2517" s="95"/>
      <c r="BP2517" s="95"/>
      <c r="BQ2517" s="95"/>
      <c r="BR2517" s="95"/>
      <c r="BS2517" s="95"/>
      <c r="BT2517" s="95"/>
      <c r="BU2517" s="95"/>
      <c r="BV2517" s="95"/>
      <c r="BW2517" s="95"/>
      <c r="BX2517" s="95"/>
      <c r="BY2517" s="95"/>
      <c r="BZ2517" s="95"/>
      <c r="CD2517" s="95"/>
      <c r="CE2517" s="95"/>
      <c r="CF2517" s="95"/>
    </row>
    <row r="2518" spans="1:84" s="43" customFormat="1" x14ac:dyDescent="0.25">
      <c r="A2518" s="152"/>
      <c r="B2518" s="152"/>
      <c r="C2518" s="152"/>
      <c r="D2518" s="152"/>
      <c r="E2518" s="152"/>
      <c r="F2518" s="62"/>
      <c r="G2518" s="62"/>
      <c r="I2518" s="152"/>
      <c r="K2518" s="152"/>
      <c r="L2518" s="152"/>
      <c r="M2518" s="152"/>
      <c r="N2518" s="152"/>
      <c r="O2518" s="63"/>
      <c r="P2518" s="152"/>
      <c r="Q2518" s="152"/>
      <c r="S2518" s="205"/>
      <c r="T2518" s="205"/>
      <c r="U2518" s="205"/>
      <c r="V2518" s="39"/>
      <c r="W2518" s="39"/>
      <c r="X2518" s="39"/>
      <c r="Y2518" s="39"/>
      <c r="AD2518" s="191"/>
      <c r="AE2518" s="191"/>
      <c r="AF2518" s="260"/>
      <c r="AG2518" s="191"/>
      <c r="AH2518" s="191"/>
      <c r="AI2518" s="260"/>
      <c r="AR2518" s="68"/>
      <c r="AS2518" s="68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5"/>
      <c r="BL2518" s="95"/>
      <c r="BM2518" s="95"/>
      <c r="BN2518" s="95"/>
      <c r="BO2518" s="95"/>
      <c r="BP2518" s="95"/>
      <c r="BQ2518" s="95"/>
      <c r="BR2518" s="95"/>
      <c r="BS2518" s="95"/>
      <c r="BT2518" s="95"/>
      <c r="BU2518" s="95"/>
      <c r="BV2518" s="95"/>
      <c r="BW2518" s="95"/>
      <c r="BX2518" s="95"/>
      <c r="BY2518" s="95"/>
      <c r="BZ2518" s="95"/>
      <c r="CD2518" s="95"/>
      <c r="CE2518" s="95"/>
      <c r="CF2518" s="95"/>
    </row>
    <row r="2519" spans="1:84" s="43" customFormat="1" x14ac:dyDescent="0.25">
      <c r="A2519" s="152"/>
      <c r="B2519" s="152"/>
      <c r="C2519" s="152"/>
      <c r="D2519" s="152"/>
      <c r="E2519" s="152"/>
      <c r="F2519" s="62"/>
      <c r="G2519" s="62"/>
      <c r="I2519" s="152"/>
      <c r="K2519" s="152"/>
      <c r="L2519" s="152"/>
      <c r="M2519" s="152"/>
      <c r="N2519" s="152"/>
      <c r="O2519" s="63"/>
      <c r="P2519" s="152"/>
      <c r="Q2519" s="152"/>
      <c r="S2519" s="205"/>
      <c r="T2519" s="205"/>
      <c r="U2519" s="205"/>
      <c r="V2519" s="39"/>
      <c r="W2519" s="39"/>
      <c r="X2519" s="39"/>
      <c r="Y2519" s="39"/>
      <c r="AD2519" s="191"/>
      <c r="AE2519" s="191"/>
      <c r="AF2519" s="260"/>
      <c r="AG2519" s="191"/>
      <c r="AH2519" s="191"/>
      <c r="AI2519" s="260"/>
      <c r="AR2519" s="68"/>
      <c r="AS2519" s="68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5"/>
      <c r="BL2519" s="95"/>
      <c r="BM2519" s="95"/>
      <c r="BN2519" s="95"/>
      <c r="BO2519" s="95"/>
      <c r="BP2519" s="95"/>
      <c r="BQ2519" s="95"/>
      <c r="BR2519" s="95"/>
      <c r="BS2519" s="95"/>
      <c r="BT2519" s="95"/>
      <c r="BU2519" s="95"/>
      <c r="BV2519" s="95"/>
      <c r="BW2519" s="95"/>
      <c r="BX2519" s="95"/>
      <c r="BY2519" s="95"/>
      <c r="BZ2519" s="95"/>
      <c r="CD2519" s="95"/>
      <c r="CE2519" s="95"/>
      <c r="CF2519" s="95"/>
    </row>
    <row r="2520" spans="1:84" s="43" customFormat="1" x14ac:dyDescent="0.25">
      <c r="A2520" s="152"/>
      <c r="B2520" s="152"/>
      <c r="C2520" s="152"/>
      <c r="D2520" s="152"/>
      <c r="E2520" s="152"/>
      <c r="F2520" s="62"/>
      <c r="G2520" s="62"/>
      <c r="I2520" s="152"/>
      <c r="K2520" s="152"/>
      <c r="L2520" s="152"/>
      <c r="M2520" s="152"/>
      <c r="N2520" s="152"/>
      <c r="O2520" s="63"/>
      <c r="P2520" s="152"/>
      <c r="Q2520" s="152"/>
      <c r="S2520" s="205"/>
      <c r="T2520" s="205"/>
      <c r="U2520" s="205"/>
      <c r="V2520" s="39"/>
      <c r="W2520" s="39"/>
      <c r="X2520" s="39"/>
      <c r="Y2520" s="39"/>
      <c r="AD2520" s="191"/>
      <c r="AE2520" s="191"/>
      <c r="AF2520" s="260"/>
      <c r="AG2520" s="191"/>
      <c r="AH2520" s="191"/>
      <c r="AI2520" s="260"/>
      <c r="AR2520" s="68"/>
      <c r="AS2520" s="68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5"/>
      <c r="BL2520" s="95"/>
      <c r="BM2520" s="95"/>
      <c r="BN2520" s="95"/>
      <c r="BO2520" s="95"/>
      <c r="BP2520" s="95"/>
      <c r="BQ2520" s="95"/>
      <c r="BR2520" s="95"/>
      <c r="BS2520" s="95"/>
      <c r="BT2520" s="95"/>
      <c r="BU2520" s="95"/>
      <c r="BV2520" s="95"/>
      <c r="BW2520" s="95"/>
      <c r="BX2520" s="95"/>
      <c r="BY2520" s="95"/>
      <c r="BZ2520" s="95"/>
      <c r="CD2520" s="95"/>
      <c r="CE2520" s="95"/>
      <c r="CF2520" s="95"/>
    </row>
    <row r="2521" spans="1:84" s="43" customFormat="1" x14ac:dyDescent="0.25">
      <c r="A2521" s="152"/>
      <c r="B2521" s="152"/>
      <c r="C2521" s="152"/>
      <c r="D2521" s="152"/>
      <c r="E2521" s="152"/>
      <c r="F2521" s="62"/>
      <c r="G2521" s="62"/>
      <c r="I2521" s="152"/>
      <c r="K2521" s="152"/>
      <c r="L2521" s="152"/>
      <c r="M2521" s="152"/>
      <c r="N2521" s="152"/>
      <c r="O2521" s="63"/>
      <c r="P2521" s="152"/>
      <c r="Q2521" s="152"/>
      <c r="S2521" s="205"/>
      <c r="T2521" s="205"/>
      <c r="U2521" s="205"/>
      <c r="V2521" s="39"/>
      <c r="W2521" s="39"/>
      <c r="X2521" s="39"/>
      <c r="Y2521" s="39"/>
      <c r="AD2521" s="191"/>
      <c r="AE2521" s="191"/>
      <c r="AF2521" s="260"/>
      <c r="AG2521" s="191"/>
      <c r="AH2521" s="191"/>
      <c r="AI2521" s="260"/>
      <c r="AR2521" s="68"/>
      <c r="AS2521" s="68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5"/>
      <c r="BL2521" s="95"/>
      <c r="BM2521" s="95"/>
      <c r="BN2521" s="95"/>
      <c r="BO2521" s="95"/>
      <c r="BP2521" s="95"/>
      <c r="BQ2521" s="95"/>
      <c r="BR2521" s="95"/>
      <c r="BS2521" s="95"/>
      <c r="BT2521" s="95"/>
      <c r="BU2521" s="95"/>
      <c r="BV2521" s="95"/>
      <c r="BW2521" s="95"/>
      <c r="BX2521" s="95"/>
      <c r="BY2521" s="95"/>
      <c r="BZ2521" s="95"/>
      <c r="CD2521" s="95"/>
      <c r="CE2521" s="95"/>
      <c r="CF2521" s="95"/>
    </row>
    <row r="2522" spans="1:84" s="43" customFormat="1" x14ac:dyDescent="0.25">
      <c r="A2522" s="152"/>
      <c r="B2522" s="152"/>
      <c r="C2522" s="152"/>
      <c r="D2522" s="152"/>
      <c r="E2522" s="152"/>
      <c r="F2522" s="62"/>
      <c r="G2522" s="62"/>
      <c r="I2522" s="152"/>
      <c r="K2522" s="152"/>
      <c r="L2522" s="152"/>
      <c r="M2522" s="152"/>
      <c r="N2522" s="152"/>
      <c r="O2522" s="63"/>
      <c r="P2522" s="152"/>
      <c r="Q2522" s="152"/>
      <c r="S2522" s="205"/>
      <c r="T2522" s="205"/>
      <c r="U2522" s="205"/>
      <c r="V2522" s="39"/>
      <c r="W2522" s="39"/>
      <c r="X2522" s="39"/>
      <c r="Y2522" s="39"/>
      <c r="AD2522" s="191"/>
      <c r="AE2522" s="191"/>
      <c r="AF2522" s="260"/>
      <c r="AG2522" s="191"/>
      <c r="AH2522" s="191"/>
      <c r="AI2522" s="260"/>
      <c r="AR2522" s="68"/>
      <c r="AS2522" s="68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5"/>
      <c r="BL2522" s="95"/>
      <c r="BM2522" s="95"/>
      <c r="BN2522" s="95"/>
      <c r="BO2522" s="95"/>
      <c r="BP2522" s="95"/>
      <c r="BQ2522" s="95"/>
      <c r="BR2522" s="95"/>
      <c r="BS2522" s="95"/>
      <c r="BT2522" s="95"/>
      <c r="BU2522" s="95"/>
      <c r="BV2522" s="95"/>
      <c r="BW2522" s="95"/>
      <c r="BX2522" s="95"/>
      <c r="BY2522" s="95"/>
      <c r="BZ2522" s="95"/>
      <c r="CD2522" s="95"/>
      <c r="CE2522" s="95"/>
      <c r="CF2522" s="95"/>
    </row>
    <row r="2523" spans="1:84" s="43" customFormat="1" x14ac:dyDescent="0.25">
      <c r="A2523" s="152"/>
      <c r="B2523" s="152"/>
      <c r="C2523" s="152"/>
      <c r="D2523" s="152"/>
      <c r="E2523" s="152"/>
      <c r="F2523" s="62"/>
      <c r="G2523" s="62"/>
      <c r="I2523" s="152"/>
      <c r="K2523" s="152"/>
      <c r="L2523" s="152"/>
      <c r="M2523" s="152"/>
      <c r="N2523" s="152"/>
      <c r="O2523" s="63"/>
      <c r="P2523" s="152"/>
      <c r="Q2523" s="152"/>
      <c r="S2523" s="205"/>
      <c r="T2523" s="205"/>
      <c r="U2523" s="205"/>
      <c r="V2523" s="39"/>
      <c r="W2523" s="39"/>
      <c r="X2523" s="39"/>
      <c r="Y2523" s="39"/>
      <c r="AD2523" s="191"/>
      <c r="AE2523" s="191"/>
      <c r="AF2523" s="260"/>
      <c r="AG2523" s="191"/>
      <c r="AH2523" s="191"/>
      <c r="AI2523" s="260"/>
      <c r="AR2523" s="68"/>
      <c r="AS2523" s="68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5"/>
      <c r="BL2523" s="95"/>
      <c r="BM2523" s="95"/>
      <c r="BN2523" s="95"/>
      <c r="BO2523" s="95"/>
      <c r="BP2523" s="95"/>
      <c r="BQ2523" s="95"/>
      <c r="BR2523" s="95"/>
      <c r="BS2523" s="95"/>
      <c r="BT2523" s="95"/>
      <c r="BU2523" s="95"/>
      <c r="BV2523" s="95"/>
      <c r="BW2523" s="95"/>
      <c r="BX2523" s="95"/>
      <c r="BY2523" s="95"/>
      <c r="BZ2523" s="95"/>
      <c r="CD2523" s="95"/>
      <c r="CE2523" s="95"/>
      <c r="CF2523" s="95"/>
    </row>
    <row r="2524" spans="1:84" s="43" customFormat="1" x14ac:dyDescent="0.25">
      <c r="A2524" s="152"/>
      <c r="B2524" s="152"/>
      <c r="C2524" s="152"/>
      <c r="D2524" s="152"/>
      <c r="E2524" s="152"/>
      <c r="F2524" s="62"/>
      <c r="G2524" s="62"/>
      <c r="I2524" s="152"/>
      <c r="K2524" s="152"/>
      <c r="L2524" s="152"/>
      <c r="M2524" s="152"/>
      <c r="N2524" s="152"/>
      <c r="O2524" s="63"/>
      <c r="P2524" s="152"/>
      <c r="Q2524" s="152"/>
      <c r="S2524" s="205"/>
      <c r="T2524" s="205"/>
      <c r="U2524" s="205"/>
      <c r="V2524" s="39"/>
      <c r="W2524" s="39"/>
      <c r="X2524" s="39"/>
      <c r="Y2524" s="39"/>
      <c r="AD2524" s="191"/>
      <c r="AE2524" s="191"/>
      <c r="AF2524" s="260"/>
      <c r="AG2524" s="191"/>
      <c r="AH2524" s="191"/>
      <c r="AI2524" s="260"/>
      <c r="AR2524" s="68"/>
      <c r="AS2524" s="68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5"/>
      <c r="BL2524" s="95"/>
      <c r="BM2524" s="95"/>
      <c r="BN2524" s="95"/>
      <c r="BO2524" s="95"/>
      <c r="BP2524" s="95"/>
      <c r="BQ2524" s="95"/>
      <c r="BR2524" s="95"/>
      <c r="BS2524" s="95"/>
      <c r="BT2524" s="95"/>
      <c r="BU2524" s="95"/>
      <c r="BV2524" s="95"/>
      <c r="BW2524" s="95"/>
      <c r="BX2524" s="95"/>
      <c r="BY2524" s="95"/>
      <c r="BZ2524" s="95"/>
      <c r="CD2524" s="95"/>
      <c r="CE2524" s="95"/>
      <c r="CF2524" s="95"/>
    </row>
    <row r="2525" spans="1:84" s="43" customFormat="1" x14ac:dyDescent="0.25">
      <c r="A2525" s="152"/>
      <c r="B2525" s="152"/>
      <c r="C2525" s="152"/>
      <c r="D2525" s="152"/>
      <c r="E2525" s="152"/>
      <c r="F2525" s="62"/>
      <c r="G2525" s="62"/>
      <c r="I2525" s="152"/>
      <c r="K2525" s="152"/>
      <c r="L2525" s="152"/>
      <c r="M2525" s="152"/>
      <c r="N2525" s="152"/>
      <c r="O2525" s="63"/>
      <c r="P2525" s="152"/>
      <c r="Q2525" s="152"/>
      <c r="S2525" s="205"/>
      <c r="T2525" s="205"/>
      <c r="U2525" s="205"/>
      <c r="V2525" s="39"/>
      <c r="W2525" s="39"/>
      <c r="X2525" s="39"/>
      <c r="Y2525" s="39"/>
      <c r="AD2525" s="191"/>
      <c r="AE2525" s="191"/>
      <c r="AF2525" s="260"/>
      <c r="AG2525" s="191"/>
      <c r="AH2525" s="191"/>
      <c r="AI2525" s="260"/>
      <c r="AR2525" s="68"/>
      <c r="AS2525" s="68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5"/>
      <c r="BL2525" s="95"/>
      <c r="BM2525" s="95"/>
      <c r="BN2525" s="95"/>
      <c r="BO2525" s="95"/>
      <c r="BP2525" s="95"/>
      <c r="BQ2525" s="95"/>
      <c r="BR2525" s="95"/>
      <c r="BS2525" s="95"/>
      <c r="BT2525" s="95"/>
      <c r="BU2525" s="95"/>
      <c r="BV2525" s="95"/>
      <c r="BW2525" s="95"/>
      <c r="BX2525" s="95"/>
      <c r="BY2525" s="95"/>
      <c r="BZ2525" s="95"/>
      <c r="CD2525" s="95"/>
      <c r="CE2525" s="95"/>
      <c r="CF2525" s="95"/>
    </row>
    <row r="2526" spans="1:84" s="43" customFormat="1" x14ac:dyDescent="0.25">
      <c r="A2526" s="152"/>
      <c r="B2526" s="152"/>
      <c r="C2526" s="152"/>
      <c r="D2526" s="152"/>
      <c r="E2526" s="152"/>
      <c r="F2526" s="62"/>
      <c r="G2526" s="62"/>
      <c r="I2526" s="152"/>
      <c r="K2526" s="152"/>
      <c r="L2526" s="152"/>
      <c r="M2526" s="152"/>
      <c r="N2526" s="152"/>
      <c r="O2526" s="63"/>
      <c r="P2526" s="152"/>
      <c r="Q2526" s="152"/>
      <c r="S2526" s="205"/>
      <c r="T2526" s="205"/>
      <c r="U2526" s="205"/>
      <c r="V2526" s="39"/>
      <c r="W2526" s="39"/>
      <c r="X2526" s="39"/>
      <c r="Y2526" s="39"/>
      <c r="AD2526" s="191"/>
      <c r="AE2526" s="191"/>
      <c r="AF2526" s="260"/>
      <c r="AG2526" s="191"/>
      <c r="AH2526" s="191"/>
      <c r="AI2526" s="260"/>
      <c r="AR2526" s="68"/>
      <c r="AS2526" s="68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5"/>
      <c r="BL2526" s="95"/>
      <c r="BM2526" s="95"/>
      <c r="BN2526" s="95"/>
      <c r="BO2526" s="95"/>
      <c r="BP2526" s="95"/>
      <c r="BQ2526" s="95"/>
      <c r="BR2526" s="95"/>
      <c r="BS2526" s="95"/>
      <c r="BT2526" s="95"/>
      <c r="BU2526" s="95"/>
      <c r="BV2526" s="95"/>
      <c r="BW2526" s="95"/>
      <c r="BX2526" s="95"/>
      <c r="BY2526" s="95"/>
      <c r="BZ2526" s="95"/>
      <c r="CD2526" s="95"/>
      <c r="CE2526" s="95"/>
      <c r="CF2526" s="95"/>
    </row>
    <row r="2527" spans="1:84" s="43" customFormat="1" x14ac:dyDescent="0.25">
      <c r="A2527" s="152"/>
      <c r="B2527" s="152"/>
      <c r="C2527" s="152"/>
      <c r="D2527" s="152"/>
      <c r="E2527" s="152"/>
      <c r="F2527" s="62"/>
      <c r="G2527" s="62"/>
      <c r="I2527" s="152"/>
      <c r="K2527" s="152"/>
      <c r="L2527" s="152"/>
      <c r="M2527" s="152"/>
      <c r="N2527" s="152"/>
      <c r="O2527" s="63"/>
      <c r="P2527" s="152"/>
      <c r="Q2527" s="152"/>
      <c r="S2527" s="205"/>
      <c r="T2527" s="205"/>
      <c r="U2527" s="205"/>
      <c r="V2527" s="39"/>
      <c r="W2527" s="39"/>
      <c r="X2527" s="39"/>
      <c r="Y2527" s="39"/>
      <c r="AD2527" s="191"/>
      <c r="AE2527" s="191"/>
      <c r="AF2527" s="260"/>
      <c r="AG2527" s="191"/>
      <c r="AH2527" s="191"/>
      <c r="AI2527" s="260"/>
      <c r="AR2527" s="68"/>
      <c r="AS2527" s="68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5"/>
      <c r="BL2527" s="95"/>
      <c r="BM2527" s="95"/>
      <c r="BN2527" s="95"/>
      <c r="BO2527" s="95"/>
      <c r="BP2527" s="95"/>
      <c r="BQ2527" s="95"/>
      <c r="BR2527" s="95"/>
      <c r="BS2527" s="95"/>
      <c r="BT2527" s="95"/>
      <c r="BU2527" s="95"/>
      <c r="BV2527" s="95"/>
      <c r="BW2527" s="95"/>
      <c r="BX2527" s="95"/>
      <c r="BY2527" s="95"/>
      <c r="BZ2527" s="95"/>
      <c r="CD2527" s="95"/>
      <c r="CE2527" s="95"/>
      <c r="CF2527" s="95"/>
    </row>
    <row r="2528" spans="1:84" s="43" customFormat="1" x14ac:dyDescent="0.25">
      <c r="A2528" s="152"/>
      <c r="B2528" s="152"/>
      <c r="C2528" s="152"/>
      <c r="D2528" s="152"/>
      <c r="E2528" s="152"/>
      <c r="F2528" s="62"/>
      <c r="G2528" s="62"/>
      <c r="I2528" s="152"/>
      <c r="K2528" s="152"/>
      <c r="L2528" s="152"/>
      <c r="M2528" s="152"/>
      <c r="N2528" s="152"/>
      <c r="O2528" s="63"/>
      <c r="P2528" s="152"/>
      <c r="Q2528" s="152"/>
      <c r="S2528" s="205"/>
      <c r="T2528" s="205"/>
      <c r="U2528" s="205"/>
      <c r="V2528" s="39"/>
      <c r="W2528" s="39"/>
      <c r="X2528" s="39"/>
      <c r="Y2528" s="39"/>
      <c r="AD2528" s="191"/>
      <c r="AE2528" s="191"/>
      <c r="AF2528" s="260"/>
      <c r="AG2528" s="191"/>
      <c r="AH2528" s="191"/>
      <c r="AI2528" s="260"/>
      <c r="AR2528" s="68"/>
      <c r="AS2528" s="68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5"/>
      <c r="BL2528" s="95"/>
      <c r="BM2528" s="95"/>
      <c r="BN2528" s="95"/>
      <c r="BO2528" s="95"/>
      <c r="BP2528" s="95"/>
      <c r="BQ2528" s="95"/>
      <c r="BR2528" s="95"/>
      <c r="BS2528" s="95"/>
      <c r="BT2528" s="95"/>
      <c r="BU2528" s="95"/>
      <c r="BV2528" s="95"/>
      <c r="BW2528" s="95"/>
      <c r="BX2528" s="95"/>
      <c r="BY2528" s="95"/>
      <c r="BZ2528" s="95"/>
      <c r="CD2528" s="95"/>
      <c r="CE2528" s="95"/>
      <c r="CF2528" s="95"/>
    </row>
    <row r="2529" spans="1:84" s="43" customFormat="1" x14ac:dyDescent="0.25">
      <c r="A2529" s="152"/>
      <c r="B2529" s="152"/>
      <c r="C2529" s="152"/>
      <c r="D2529" s="152"/>
      <c r="E2529" s="152"/>
      <c r="F2529" s="62"/>
      <c r="G2529" s="62"/>
      <c r="I2529" s="152"/>
      <c r="K2529" s="152"/>
      <c r="L2529" s="152"/>
      <c r="M2529" s="152"/>
      <c r="N2529" s="152"/>
      <c r="O2529" s="63"/>
      <c r="P2529" s="152"/>
      <c r="Q2529" s="152"/>
      <c r="S2529" s="205"/>
      <c r="T2529" s="205"/>
      <c r="U2529" s="205"/>
      <c r="V2529" s="39"/>
      <c r="W2529" s="39"/>
      <c r="X2529" s="39"/>
      <c r="Y2529" s="39"/>
      <c r="AD2529" s="191"/>
      <c r="AE2529" s="191"/>
      <c r="AF2529" s="260"/>
      <c r="AG2529" s="191"/>
      <c r="AH2529" s="191"/>
      <c r="AI2529" s="260"/>
      <c r="AR2529" s="68"/>
      <c r="AS2529" s="68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5"/>
      <c r="BL2529" s="95"/>
      <c r="BM2529" s="95"/>
      <c r="BN2529" s="95"/>
      <c r="BO2529" s="95"/>
      <c r="BP2529" s="95"/>
      <c r="BQ2529" s="95"/>
      <c r="BR2529" s="95"/>
      <c r="BS2529" s="95"/>
      <c r="BT2529" s="95"/>
      <c r="BU2529" s="95"/>
      <c r="BV2529" s="95"/>
      <c r="BW2529" s="95"/>
      <c r="BX2529" s="95"/>
      <c r="BY2529" s="95"/>
      <c r="BZ2529" s="95"/>
      <c r="CD2529" s="95"/>
      <c r="CE2529" s="95"/>
      <c r="CF2529" s="95"/>
    </row>
    <row r="2530" spans="1:84" s="43" customFormat="1" x14ac:dyDescent="0.25">
      <c r="A2530" s="152"/>
      <c r="B2530" s="152"/>
      <c r="C2530" s="152"/>
      <c r="D2530" s="152"/>
      <c r="E2530" s="152"/>
      <c r="F2530" s="62"/>
      <c r="G2530" s="62"/>
      <c r="I2530" s="152"/>
      <c r="K2530" s="152"/>
      <c r="L2530" s="152"/>
      <c r="M2530" s="152"/>
      <c r="N2530" s="152"/>
      <c r="O2530" s="63"/>
      <c r="P2530" s="152"/>
      <c r="Q2530" s="152"/>
      <c r="S2530" s="205"/>
      <c r="T2530" s="205"/>
      <c r="U2530" s="205"/>
      <c r="V2530" s="39"/>
      <c r="W2530" s="39"/>
      <c r="X2530" s="39"/>
      <c r="Y2530" s="39"/>
      <c r="AD2530" s="191"/>
      <c r="AE2530" s="191"/>
      <c r="AF2530" s="260"/>
      <c r="AG2530" s="191"/>
      <c r="AH2530" s="191"/>
      <c r="AI2530" s="260"/>
      <c r="AR2530" s="68"/>
      <c r="AS2530" s="68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5"/>
      <c r="BL2530" s="95"/>
      <c r="BM2530" s="95"/>
      <c r="BN2530" s="95"/>
      <c r="BO2530" s="95"/>
      <c r="BP2530" s="95"/>
      <c r="BQ2530" s="95"/>
      <c r="BR2530" s="95"/>
      <c r="BS2530" s="95"/>
      <c r="BT2530" s="95"/>
      <c r="BU2530" s="95"/>
      <c r="BV2530" s="95"/>
      <c r="BW2530" s="95"/>
      <c r="BX2530" s="95"/>
      <c r="BY2530" s="95"/>
      <c r="BZ2530" s="95"/>
      <c r="CD2530" s="95"/>
      <c r="CE2530" s="95"/>
      <c r="CF2530" s="95"/>
    </row>
    <row r="2531" spans="1:84" s="43" customFormat="1" x14ac:dyDescent="0.25">
      <c r="A2531" s="152"/>
      <c r="B2531" s="152"/>
      <c r="C2531" s="152"/>
      <c r="D2531" s="152"/>
      <c r="E2531" s="152"/>
      <c r="F2531" s="62"/>
      <c r="G2531" s="62"/>
      <c r="I2531" s="152"/>
      <c r="K2531" s="152"/>
      <c r="L2531" s="152"/>
      <c r="M2531" s="152"/>
      <c r="N2531" s="152"/>
      <c r="O2531" s="63"/>
      <c r="P2531" s="152"/>
      <c r="Q2531" s="152"/>
      <c r="S2531" s="205"/>
      <c r="T2531" s="205"/>
      <c r="U2531" s="205"/>
      <c r="V2531" s="39"/>
      <c r="W2531" s="39"/>
      <c r="X2531" s="39"/>
      <c r="Y2531" s="39"/>
      <c r="AD2531" s="191"/>
      <c r="AE2531" s="191"/>
      <c r="AF2531" s="260"/>
      <c r="AG2531" s="191"/>
      <c r="AH2531" s="191"/>
      <c r="AI2531" s="260"/>
      <c r="AR2531" s="68"/>
      <c r="AS2531" s="68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5"/>
      <c r="BL2531" s="95"/>
      <c r="BM2531" s="95"/>
      <c r="BN2531" s="95"/>
      <c r="BO2531" s="95"/>
      <c r="BP2531" s="95"/>
      <c r="BQ2531" s="95"/>
      <c r="BR2531" s="95"/>
      <c r="BS2531" s="95"/>
      <c r="BT2531" s="95"/>
      <c r="BU2531" s="95"/>
      <c r="BV2531" s="95"/>
      <c r="BW2531" s="95"/>
      <c r="BX2531" s="95"/>
      <c r="BY2531" s="95"/>
      <c r="BZ2531" s="95"/>
      <c r="CD2531" s="95"/>
      <c r="CE2531" s="95"/>
      <c r="CF2531" s="95"/>
    </row>
    <row r="2532" spans="1:84" s="43" customFormat="1" x14ac:dyDescent="0.25">
      <c r="A2532" s="152"/>
      <c r="B2532" s="152"/>
      <c r="C2532" s="152"/>
      <c r="D2532" s="152"/>
      <c r="E2532" s="152"/>
      <c r="F2532" s="62"/>
      <c r="G2532" s="62"/>
      <c r="I2532" s="152"/>
      <c r="K2532" s="152"/>
      <c r="L2532" s="152"/>
      <c r="M2532" s="152"/>
      <c r="N2532" s="152"/>
      <c r="O2532" s="63"/>
      <c r="P2532" s="152"/>
      <c r="Q2532" s="152"/>
      <c r="S2532" s="205"/>
      <c r="T2532" s="205"/>
      <c r="U2532" s="205"/>
      <c r="V2532" s="39"/>
      <c r="W2532" s="39"/>
      <c r="X2532" s="39"/>
      <c r="Y2532" s="39"/>
      <c r="AD2532" s="191"/>
      <c r="AE2532" s="191"/>
      <c r="AF2532" s="260"/>
      <c r="AG2532" s="191"/>
      <c r="AH2532" s="191"/>
      <c r="AI2532" s="260"/>
      <c r="AR2532" s="68"/>
      <c r="AS2532" s="68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5"/>
      <c r="BL2532" s="95"/>
      <c r="BM2532" s="95"/>
      <c r="BN2532" s="95"/>
      <c r="BO2532" s="95"/>
      <c r="BP2532" s="95"/>
      <c r="BQ2532" s="95"/>
      <c r="BR2532" s="95"/>
      <c r="BS2532" s="95"/>
      <c r="BT2532" s="95"/>
      <c r="BU2532" s="95"/>
      <c r="BV2532" s="95"/>
      <c r="BW2532" s="95"/>
      <c r="BX2532" s="95"/>
      <c r="BY2532" s="95"/>
      <c r="BZ2532" s="95"/>
      <c r="CD2532" s="95"/>
      <c r="CE2532" s="95"/>
      <c r="CF2532" s="95"/>
    </row>
    <row r="2533" spans="1:84" s="43" customFormat="1" x14ac:dyDescent="0.25">
      <c r="A2533" s="152"/>
      <c r="B2533" s="152"/>
      <c r="C2533" s="152"/>
      <c r="D2533" s="152"/>
      <c r="E2533" s="152"/>
      <c r="F2533" s="62"/>
      <c r="G2533" s="62"/>
      <c r="I2533" s="152"/>
      <c r="K2533" s="152"/>
      <c r="L2533" s="152"/>
      <c r="M2533" s="152"/>
      <c r="N2533" s="152"/>
      <c r="O2533" s="63"/>
      <c r="P2533" s="152"/>
      <c r="Q2533" s="152"/>
      <c r="S2533" s="205"/>
      <c r="T2533" s="205"/>
      <c r="U2533" s="205"/>
      <c r="V2533" s="39"/>
      <c r="W2533" s="39"/>
      <c r="X2533" s="39"/>
      <c r="Y2533" s="39"/>
      <c r="AD2533" s="191"/>
      <c r="AE2533" s="191"/>
      <c r="AF2533" s="260"/>
      <c r="AG2533" s="191"/>
      <c r="AH2533" s="191"/>
      <c r="AI2533" s="260"/>
      <c r="AR2533" s="68"/>
      <c r="AS2533" s="68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5"/>
      <c r="BL2533" s="95"/>
      <c r="BM2533" s="95"/>
      <c r="BN2533" s="95"/>
      <c r="BO2533" s="95"/>
      <c r="BP2533" s="95"/>
      <c r="BQ2533" s="95"/>
      <c r="BR2533" s="95"/>
      <c r="BS2533" s="95"/>
      <c r="BT2533" s="95"/>
      <c r="BU2533" s="95"/>
      <c r="BV2533" s="95"/>
      <c r="BW2533" s="95"/>
      <c r="BX2533" s="95"/>
      <c r="BY2533" s="95"/>
      <c r="BZ2533" s="95"/>
      <c r="CD2533" s="95"/>
      <c r="CE2533" s="95"/>
      <c r="CF2533" s="95"/>
    </row>
    <row r="2534" spans="1:84" s="43" customFormat="1" x14ac:dyDescent="0.25">
      <c r="A2534" s="152"/>
      <c r="B2534" s="152"/>
      <c r="C2534" s="152"/>
      <c r="D2534" s="152"/>
      <c r="E2534" s="152"/>
      <c r="F2534" s="62"/>
      <c r="G2534" s="62"/>
      <c r="I2534" s="152"/>
      <c r="K2534" s="152"/>
      <c r="L2534" s="152"/>
      <c r="M2534" s="152"/>
      <c r="N2534" s="152"/>
      <c r="O2534" s="63"/>
      <c r="P2534" s="152"/>
      <c r="Q2534" s="152"/>
      <c r="S2534" s="205"/>
      <c r="T2534" s="205"/>
      <c r="U2534" s="205"/>
      <c r="V2534" s="39"/>
      <c r="W2534" s="39"/>
      <c r="X2534" s="39"/>
      <c r="Y2534" s="39"/>
      <c r="AD2534" s="191"/>
      <c r="AE2534" s="191"/>
      <c r="AF2534" s="260"/>
      <c r="AG2534" s="191"/>
      <c r="AH2534" s="191"/>
      <c r="AI2534" s="260"/>
      <c r="AR2534" s="68"/>
      <c r="AS2534" s="68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5"/>
      <c r="BL2534" s="95"/>
      <c r="BM2534" s="95"/>
      <c r="BN2534" s="95"/>
      <c r="BO2534" s="95"/>
      <c r="BP2534" s="95"/>
      <c r="BQ2534" s="95"/>
      <c r="BR2534" s="95"/>
      <c r="BS2534" s="95"/>
      <c r="BT2534" s="95"/>
      <c r="BU2534" s="95"/>
      <c r="BV2534" s="95"/>
      <c r="BW2534" s="95"/>
      <c r="BX2534" s="95"/>
      <c r="BY2534" s="95"/>
      <c r="BZ2534" s="95"/>
      <c r="CD2534" s="95"/>
      <c r="CE2534" s="95"/>
      <c r="CF2534" s="95"/>
    </row>
    <row r="2535" spans="1:84" s="43" customFormat="1" x14ac:dyDescent="0.25">
      <c r="A2535" s="152"/>
      <c r="B2535" s="152"/>
      <c r="C2535" s="152"/>
      <c r="D2535" s="152"/>
      <c r="E2535" s="152"/>
      <c r="F2535" s="62"/>
      <c r="G2535" s="62"/>
      <c r="I2535" s="152"/>
      <c r="K2535" s="152"/>
      <c r="L2535" s="152"/>
      <c r="M2535" s="152"/>
      <c r="N2535" s="152"/>
      <c r="O2535" s="63"/>
      <c r="P2535" s="152"/>
      <c r="Q2535" s="152"/>
      <c r="S2535" s="205"/>
      <c r="T2535" s="205"/>
      <c r="U2535" s="205"/>
      <c r="V2535" s="39"/>
      <c r="W2535" s="39"/>
      <c r="X2535" s="39"/>
      <c r="Y2535" s="39"/>
      <c r="AD2535" s="191"/>
      <c r="AE2535" s="191"/>
      <c r="AF2535" s="260"/>
      <c r="AG2535" s="191"/>
      <c r="AH2535" s="191"/>
      <c r="AI2535" s="260"/>
      <c r="AR2535" s="68"/>
      <c r="AS2535" s="68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5"/>
      <c r="BL2535" s="95"/>
      <c r="BM2535" s="95"/>
      <c r="BN2535" s="95"/>
      <c r="BO2535" s="95"/>
      <c r="BP2535" s="95"/>
      <c r="BQ2535" s="95"/>
      <c r="BR2535" s="95"/>
      <c r="BS2535" s="95"/>
      <c r="BT2535" s="95"/>
      <c r="BU2535" s="95"/>
      <c r="BV2535" s="95"/>
      <c r="BW2535" s="95"/>
      <c r="BX2535" s="95"/>
      <c r="BY2535" s="95"/>
      <c r="BZ2535" s="95"/>
      <c r="CD2535" s="95"/>
      <c r="CE2535" s="95"/>
      <c r="CF2535" s="95"/>
    </row>
    <row r="2536" spans="1:84" s="43" customFormat="1" x14ac:dyDescent="0.25">
      <c r="A2536" s="152"/>
      <c r="B2536" s="152"/>
      <c r="C2536" s="152"/>
      <c r="D2536" s="152"/>
      <c r="E2536" s="152"/>
      <c r="F2536" s="62"/>
      <c r="G2536" s="62"/>
      <c r="I2536" s="152"/>
      <c r="K2536" s="152"/>
      <c r="L2536" s="152"/>
      <c r="M2536" s="152"/>
      <c r="N2536" s="152"/>
      <c r="O2536" s="63"/>
      <c r="P2536" s="152"/>
      <c r="Q2536" s="152"/>
      <c r="S2536" s="205"/>
      <c r="T2536" s="205"/>
      <c r="U2536" s="205"/>
      <c r="V2536" s="39"/>
      <c r="W2536" s="39"/>
      <c r="X2536" s="39"/>
      <c r="Y2536" s="39"/>
      <c r="AD2536" s="191"/>
      <c r="AE2536" s="191"/>
      <c r="AF2536" s="260"/>
      <c r="AG2536" s="191"/>
      <c r="AH2536" s="191"/>
      <c r="AI2536" s="260"/>
      <c r="AR2536" s="68"/>
      <c r="AS2536" s="68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5"/>
      <c r="BL2536" s="95"/>
      <c r="BM2536" s="95"/>
      <c r="BN2536" s="95"/>
      <c r="BO2536" s="95"/>
      <c r="BP2536" s="95"/>
      <c r="BQ2536" s="95"/>
      <c r="BR2536" s="95"/>
      <c r="BS2536" s="95"/>
      <c r="BT2536" s="95"/>
      <c r="BU2536" s="95"/>
      <c r="BV2536" s="95"/>
      <c r="BW2536" s="95"/>
      <c r="BX2536" s="95"/>
      <c r="BY2536" s="95"/>
      <c r="BZ2536" s="95"/>
      <c r="CD2536" s="95"/>
      <c r="CE2536" s="95"/>
      <c r="CF2536" s="95"/>
    </row>
    <row r="2537" spans="1:84" s="43" customFormat="1" x14ac:dyDescent="0.25">
      <c r="A2537" s="152"/>
      <c r="B2537" s="152"/>
      <c r="C2537" s="152"/>
      <c r="D2537" s="152"/>
      <c r="E2537" s="152"/>
      <c r="F2537" s="62"/>
      <c r="G2537" s="62"/>
      <c r="I2537" s="152"/>
      <c r="K2537" s="152"/>
      <c r="L2537" s="152"/>
      <c r="M2537" s="152"/>
      <c r="N2537" s="152"/>
      <c r="O2537" s="63"/>
      <c r="P2537" s="152"/>
      <c r="Q2537" s="152"/>
      <c r="S2537" s="205"/>
      <c r="T2537" s="205"/>
      <c r="U2537" s="205"/>
      <c r="V2537" s="39"/>
      <c r="W2537" s="39"/>
      <c r="X2537" s="39"/>
      <c r="Y2537" s="39"/>
      <c r="AD2537" s="191"/>
      <c r="AE2537" s="191"/>
      <c r="AF2537" s="260"/>
      <c r="AG2537" s="191"/>
      <c r="AH2537" s="191"/>
      <c r="AI2537" s="260"/>
      <c r="AR2537" s="68"/>
      <c r="AS2537" s="68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5"/>
      <c r="BL2537" s="95"/>
      <c r="BM2537" s="95"/>
      <c r="BN2537" s="95"/>
      <c r="BO2537" s="95"/>
      <c r="BP2537" s="95"/>
      <c r="BQ2537" s="95"/>
      <c r="BR2537" s="95"/>
      <c r="BS2537" s="95"/>
      <c r="BT2537" s="95"/>
      <c r="BU2537" s="95"/>
      <c r="BV2537" s="95"/>
      <c r="BW2537" s="95"/>
      <c r="BX2537" s="95"/>
      <c r="BY2537" s="95"/>
      <c r="BZ2537" s="95"/>
      <c r="CD2537" s="95"/>
      <c r="CE2537" s="95"/>
      <c r="CF2537" s="95"/>
    </row>
    <row r="2538" spans="1:84" s="43" customFormat="1" x14ac:dyDescent="0.25">
      <c r="A2538" s="152"/>
      <c r="B2538" s="152"/>
      <c r="C2538" s="152"/>
      <c r="D2538" s="152"/>
      <c r="E2538" s="152"/>
      <c r="F2538" s="62"/>
      <c r="G2538" s="62"/>
      <c r="I2538" s="152"/>
      <c r="K2538" s="152"/>
      <c r="L2538" s="152"/>
      <c r="M2538" s="152"/>
      <c r="N2538" s="152"/>
      <c r="O2538" s="63"/>
      <c r="P2538" s="152"/>
      <c r="Q2538" s="152"/>
      <c r="S2538" s="205"/>
      <c r="T2538" s="205"/>
      <c r="U2538" s="205"/>
      <c r="V2538" s="39"/>
      <c r="W2538" s="39"/>
      <c r="X2538" s="39"/>
      <c r="Y2538" s="39"/>
      <c r="AD2538" s="191"/>
      <c r="AE2538" s="191"/>
      <c r="AF2538" s="260"/>
      <c r="AG2538" s="191"/>
      <c r="AH2538" s="191"/>
      <c r="AI2538" s="260"/>
      <c r="AR2538" s="68"/>
      <c r="AS2538" s="68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5"/>
      <c r="BL2538" s="95"/>
      <c r="BM2538" s="95"/>
      <c r="BN2538" s="95"/>
      <c r="BO2538" s="95"/>
      <c r="BP2538" s="95"/>
      <c r="BQ2538" s="95"/>
      <c r="BR2538" s="95"/>
      <c r="BS2538" s="95"/>
      <c r="BT2538" s="95"/>
      <c r="BU2538" s="95"/>
      <c r="BV2538" s="95"/>
      <c r="BW2538" s="95"/>
      <c r="BX2538" s="95"/>
      <c r="BY2538" s="95"/>
      <c r="BZ2538" s="95"/>
      <c r="CD2538" s="95"/>
      <c r="CE2538" s="95"/>
      <c r="CF2538" s="95"/>
    </row>
    <row r="2539" spans="1:84" s="43" customFormat="1" x14ac:dyDescent="0.25">
      <c r="A2539" s="152"/>
      <c r="B2539" s="152"/>
      <c r="C2539" s="152"/>
      <c r="D2539" s="152"/>
      <c r="E2539" s="152"/>
      <c r="F2539" s="62"/>
      <c r="G2539" s="62"/>
      <c r="I2539" s="152"/>
      <c r="K2539" s="152"/>
      <c r="L2539" s="152"/>
      <c r="M2539" s="152"/>
      <c r="N2539" s="152"/>
      <c r="O2539" s="63"/>
      <c r="P2539" s="152"/>
      <c r="Q2539" s="152"/>
      <c r="S2539" s="205"/>
      <c r="T2539" s="205"/>
      <c r="U2539" s="205"/>
      <c r="V2539" s="39"/>
      <c r="W2539" s="39"/>
      <c r="X2539" s="39"/>
      <c r="Y2539" s="39"/>
      <c r="AD2539" s="191"/>
      <c r="AE2539" s="191"/>
      <c r="AF2539" s="260"/>
      <c r="AG2539" s="191"/>
      <c r="AH2539" s="191"/>
      <c r="AI2539" s="260"/>
      <c r="AR2539" s="68"/>
      <c r="AS2539" s="68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5"/>
      <c r="BL2539" s="95"/>
      <c r="BM2539" s="95"/>
      <c r="BN2539" s="95"/>
      <c r="BO2539" s="95"/>
      <c r="BP2539" s="95"/>
      <c r="BQ2539" s="95"/>
      <c r="BR2539" s="95"/>
      <c r="BS2539" s="95"/>
      <c r="BT2539" s="95"/>
      <c r="BU2539" s="95"/>
      <c r="BV2539" s="95"/>
      <c r="BW2539" s="95"/>
      <c r="BX2539" s="95"/>
      <c r="BY2539" s="95"/>
      <c r="BZ2539" s="95"/>
      <c r="CD2539" s="95"/>
      <c r="CE2539" s="95"/>
      <c r="CF2539" s="95"/>
    </row>
    <row r="2540" spans="1:84" s="43" customFormat="1" x14ac:dyDescent="0.25">
      <c r="A2540" s="152"/>
      <c r="B2540" s="152"/>
      <c r="C2540" s="152"/>
      <c r="D2540" s="152"/>
      <c r="E2540" s="152"/>
      <c r="F2540" s="62"/>
      <c r="G2540" s="62"/>
      <c r="I2540" s="152"/>
      <c r="K2540" s="152"/>
      <c r="L2540" s="152"/>
      <c r="M2540" s="152"/>
      <c r="N2540" s="152"/>
      <c r="O2540" s="63"/>
      <c r="P2540" s="152"/>
      <c r="Q2540" s="152"/>
      <c r="S2540" s="205"/>
      <c r="T2540" s="205"/>
      <c r="U2540" s="205"/>
      <c r="V2540" s="39"/>
      <c r="W2540" s="39"/>
      <c r="X2540" s="39"/>
      <c r="Y2540" s="39"/>
      <c r="AD2540" s="191"/>
      <c r="AE2540" s="191"/>
      <c r="AF2540" s="260"/>
      <c r="AG2540" s="191"/>
      <c r="AH2540" s="191"/>
      <c r="AI2540" s="260"/>
      <c r="AR2540" s="68"/>
      <c r="AS2540" s="68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5"/>
      <c r="BL2540" s="95"/>
      <c r="BM2540" s="95"/>
      <c r="BN2540" s="95"/>
      <c r="BO2540" s="95"/>
      <c r="BP2540" s="95"/>
      <c r="BQ2540" s="95"/>
      <c r="BR2540" s="95"/>
      <c r="BS2540" s="95"/>
      <c r="BT2540" s="95"/>
      <c r="BU2540" s="95"/>
      <c r="BV2540" s="95"/>
      <c r="BW2540" s="95"/>
      <c r="BX2540" s="95"/>
      <c r="BY2540" s="95"/>
      <c r="BZ2540" s="95"/>
      <c r="CD2540" s="95"/>
      <c r="CE2540" s="95"/>
      <c r="CF2540" s="95"/>
    </row>
    <row r="2541" spans="1:84" s="43" customFormat="1" x14ac:dyDescent="0.25">
      <c r="A2541" s="152"/>
      <c r="B2541" s="152"/>
      <c r="C2541" s="152"/>
      <c r="D2541" s="152"/>
      <c r="E2541" s="152"/>
      <c r="F2541" s="62"/>
      <c r="G2541" s="62"/>
      <c r="I2541" s="152"/>
      <c r="K2541" s="152"/>
      <c r="L2541" s="152"/>
      <c r="M2541" s="152"/>
      <c r="N2541" s="152"/>
      <c r="O2541" s="63"/>
      <c r="P2541" s="152"/>
      <c r="Q2541" s="152"/>
      <c r="S2541" s="205"/>
      <c r="T2541" s="205"/>
      <c r="U2541" s="205"/>
      <c r="V2541" s="39"/>
      <c r="W2541" s="39"/>
      <c r="X2541" s="39"/>
      <c r="Y2541" s="39"/>
      <c r="AD2541" s="191"/>
      <c r="AE2541" s="191"/>
      <c r="AF2541" s="260"/>
      <c r="AG2541" s="191"/>
      <c r="AH2541" s="191"/>
      <c r="AI2541" s="260"/>
      <c r="AR2541" s="68"/>
      <c r="AS2541" s="68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5"/>
      <c r="BL2541" s="95"/>
      <c r="BM2541" s="95"/>
      <c r="BN2541" s="95"/>
      <c r="BO2541" s="95"/>
      <c r="BP2541" s="95"/>
      <c r="BQ2541" s="95"/>
      <c r="BR2541" s="95"/>
      <c r="BS2541" s="95"/>
      <c r="BT2541" s="95"/>
      <c r="BU2541" s="95"/>
      <c r="BV2541" s="95"/>
      <c r="BW2541" s="95"/>
      <c r="BX2541" s="95"/>
      <c r="BY2541" s="95"/>
      <c r="BZ2541" s="95"/>
      <c r="CD2541" s="95"/>
      <c r="CE2541" s="95"/>
      <c r="CF2541" s="95"/>
    </row>
    <row r="2542" spans="1:84" s="43" customFormat="1" x14ac:dyDescent="0.25">
      <c r="A2542" s="152"/>
      <c r="B2542" s="152"/>
      <c r="C2542" s="152"/>
      <c r="D2542" s="152"/>
      <c r="E2542" s="152"/>
      <c r="F2542" s="62"/>
      <c r="G2542" s="62"/>
      <c r="I2542" s="152"/>
      <c r="K2542" s="152"/>
      <c r="L2542" s="152"/>
      <c r="M2542" s="152"/>
      <c r="N2542" s="152"/>
      <c r="O2542" s="63"/>
      <c r="P2542" s="152"/>
      <c r="Q2542" s="152"/>
      <c r="S2542" s="205"/>
      <c r="T2542" s="205"/>
      <c r="U2542" s="205"/>
      <c r="V2542" s="39"/>
      <c r="W2542" s="39"/>
      <c r="X2542" s="39"/>
      <c r="Y2542" s="39"/>
      <c r="AD2542" s="191"/>
      <c r="AE2542" s="191"/>
      <c r="AF2542" s="260"/>
      <c r="AG2542" s="191"/>
      <c r="AH2542" s="191"/>
      <c r="AI2542" s="260"/>
      <c r="AR2542" s="68"/>
      <c r="AS2542" s="68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5"/>
      <c r="BL2542" s="95"/>
      <c r="BM2542" s="95"/>
      <c r="BN2542" s="95"/>
      <c r="BO2542" s="95"/>
      <c r="BP2542" s="95"/>
      <c r="BQ2542" s="95"/>
      <c r="BR2542" s="95"/>
      <c r="BS2542" s="95"/>
      <c r="BT2542" s="95"/>
      <c r="BU2542" s="95"/>
      <c r="BV2542" s="95"/>
      <c r="BW2542" s="95"/>
      <c r="BX2542" s="95"/>
      <c r="BY2542" s="95"/>
      <c r="BZ2542" s="95"/>
      <c r="CD2542" s="95"/>
      <c r="CE2542" s="95"/>
      <c r="CF2542" s="95"/>
    </row>
    <row r="2543" spans="1:84" s="43" customFormat="1" x14ac:dyDescent="0.25">
      <c r="A2543" s="152"/>
      <c r="B2543" s="152"/>
      <c r="C2543" s="152"/>
      <c r="D2543" s="152"/>
      <c r="E2543" s="152"/>
      <c r="F2543" s="62"/>
      <c r="G2543" s="62"/>
      <c r="I2543" s="152"/>
      <c r="K2543" s="152"/>
      <c r="L2543" s="152"/>
      <c r="M2543" s="152"/>
      <c r="N2543" s="152"/>
      <c r="O2543" s="63"/>
      <c r="P2543" s="152"/>
      <c r="Q2543" s="152"/>
      <c r="S2543" s="205"/>
      <c r="T2543" s="205"/>
      <c r="U2543" s="205"/>
      <c r="V2543" s="39"/>
      <c r="W2543" s="39"/>
      <c r="X2543" s="39"/>
      <c r="Y2543" s="39"/>
      <c r="AD2543" s="191"/>
      <c r="AE2543" s="191"/>
      <c r="AF2543" s="260"/>
      <c r="AG2543" s="191"/>
      <c r="AH2543" s="191"/>
      <c r="AI2543" s="260"/>
      <c r="AR2543" s="68"/>
      <c r="AS2543" s="68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5"/>
      <c r="BL2543" s="95"/>
      <c r="BM2543" s="95"/>
      <c r="BN2543" s="95"/>
      <c r="BO2543" s="95"/>
      <c r="BP2543" s="95"/>
      <c r="BQ2543" s="95"/>
      <c r="BR2543" s="95"/>
      <c r="BS2543" s="95"/>
      <c r="BT2543" s="95"/>
      <c r="BU2543" s="95"/>
      <c r="BV2543" s="95"/>
      <c r="BW2543" s="95"/>
      <c r="BX2543" s="95"/>
      <c r="BY2543" s="95"/>
      <c r="BZ2543" s="95"/>
      <c r="CD2543" s="95"/>
      <c r="CE2543" s="95"/>
      <c r="CF2543" s="95"/>
    </row>
    <row r="2544" spans="1:84" s="43" customFormat="1" x14ac:dyDescent="0.25">
      <c r="A2544" s="152"/>
      <c r="B2544" s="152"/>
      <c r="C2544" s="152"/>
      <c r="D2544" s="152"/>
      <c r="E2544" s="152"/>
      <c r="F2544" s="62"/>
      <c r="G2544" s="62"/>
      <c r="I2544" s="152"/>
      <c r="K2544" s="152"/>
      <c r="L2544" s="152"/>
      <c r="M2544" s="152"/>
      <c r="N2544" s="152"/>
      <c r="O2544" s="63"/>
      <c r="P2544" s="152"/>
      <c r="Q2544" s="152"/>
      <c r="S2544" s="205"/>
      <c r="T2544" s="205"/>
      <c r="U2544" s="205"/>
      <c r="V2544" s="39"/>
      <c r="W2544" s="39"/>
      <c r="X2544" s="39"/>
      <c r="Y2544" s="39"/>
      <c r="AD2544" s="191"/>
      <c r="AE2544" s="191"/>
      <c r="AF2544" s="260"/>
      <c r="AG2544" s="191"/>
      <c r="AH2544" s="191"/>
      <c r="AI2544" s="260"/>
      <c r="AR2544" s="68"/>
      <c r="AS2544" s="68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5"/>
      <c r="BL2544" s="95"/>
      <c r="BM2544" s="95"/>
      <c r="BN2544" s="95"/>
      <c r="BO2544" s="95"/>
      <c r="BP2544" s="95"/>
      <c r="BQ2544" s="95"/>
      <c r="BR2544" s="95"/>
      <c r="BS2544" s="95"/>
      <c r="BT2544" s="95"/>
      <c r="BU2544" s="95"/>
      <c r="BV2544" s="95"/>
      <c r="BW2544" s="95"/>
      <c r="BX2544" s="95"/>
      <c r="BY2544" s="95"/>
      <c r="BZ2544" s="95"/>
      <c r="CD2544" s="95"/>
      <c r="CE2544" s="95"/>
      <c r="CF2544" s="95"/>
    </row>
    <row r="2545" spans="1:84" s="43" customFormat="1" x14ac:dyDescent="0.25">
      <c r="A2545" s="152"/>
      <c r="B2545" s="152"/>
      <c r="C2545" s="152"/>
      <c r="D2545" s="152"/>
      <c r="E2545" s="152"/>
      <c r="F2545" s="62"/>
      <c r="G2545" s="62"/>
      <c r="I2545" s="152"/>
      <c r="K2545" s="152"/>
      <c r="L2545" s="152"/>
      <c r="M2545" s="152"/>
      <c r="N2545" s="152"/>
      <c r="O2545" s="63"/>
      <c r="P2545" s="152"/>
      <c r="Q2545" s="152"/>
      <c r="S2545" s="205"/>
      <c r="T2545" s="205"/>
      <c r="U2545" s="205"/>
      <c r="V2545" s="39"/>
      <c r="W2545" s="39"/>
      <c r="X2545" s="39"/>
      <c r="Y2545" s="39"/>
      <c r="AD2545" s="191"/>
      <c r="AE2545" s="191"/>
      <c r="AF2545" s="260"/>
      <c r="AG2545" s="191"/>
      <c r="AH2545" s="191"/>
      <c r="AI2545" s="260"/>
      <c r="AR2545" s="68"/>
      <c r="AS2545" s="68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5"/>
      <c r="BL2545" s="95"/>
      <c r="BM2545" s="95"/>
      <c r="BN2545" s="95"/>
      <c r="BO2545" s="95"/>
      <c r="BP2545" s="95"/>
      <c r="BQ2545" s="95"/>
      <c r="BR2545" s="95"/>
      <c r="BS2545" s="95"/>
      <c r="BT2545" s="95"/>
      <c r="BU2545" s="95"/>
      <c r="BV2545" s="95"/>
      <c r="BW2545" s="95"/>
      <c r="BX2545" s="95"/>
      <c r="BY2545" s="95"/>
      <c r="BZ2545" s="95"/>
      <c r="CD2545" s="95"/>
      <c r="CE2545" s="95"/>
      <c r="CF2545" s="95"/>
    </row>
    <row r="2546" spans="1:84" s="43" customFormat="1" x14ac:dyDescent="0.25">
      <c r="A2546" s="152"/>
      <c r="B2546" s="152"/>
      <c r="C2546" s="152"/>
      <c r="D2546" s="152"/>
      <c r="E2546" s="152"/>
      <c r="F2546" s="62"/>
      <c r="G2546" s="62"/>
      <c r="I2546" s="152"/>
      <c r="K2546" s="152"/>
      <c r="L2546" s="152"/>
      <c r="M2546" s="152"/>
      <c r="N2546" s="152"/>
      <c r="O2546" s="63"/>
      <c r="P2546" s="152"/>
      <c r="Q2546" s="152"/>
      <c r="S2546" s="205"/>
      <c r="T2546" s="205"/>
      <c r="U2546" s="205"/>
      <c r="V2546" s="39"/>
      <c r="W2546" s="39"/>
      <c r="X2546" s="39"/>
      <c r="Y2546" s="39"/>
      <c r="AD2546" s="191"/>
      <c r="AE2546" s="191"/>
      <c r="AF2546" s="260"/>
      <c r="AG2546" s="191"/>
      <c r="AH2546" s="191"/>
      <c r="AI2546" s="260"/>
      <c r="AR2546" s="68"/>
      <c r="AS2546" s="68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5"/>
      <c r="BL2546" s="95"/>
      <c r="BM2546" s="95"/>
      <c r="BN2546" s="95"/>
      <c r="BO2546" s="95"/>
      <c r="BP2546" s="95"/>
      <c r="BQ2546" s="95"/>
      <c r="BR2546" s="95"/>
      <c r="BS2546" s="95"/>
      <c r="BT2546" s="95"/>
      <c r="BU2546" s="95"/>
      <c r="BV2546" s="95"/>
      <c r="BW2546" s="95"/>
      <c r="BX2546" s="95"/>
      <c r="BY2546" s="95"/>
      <c r="BZ2546" s="95"/>
      <c r="CD2546" s="95"/>
      <c r="CE2546" s="95"/>
      <c r="CF2546" s="95"/>
    </row>
    <row r="2547" spans="1:84" s="43" customFormat="1" x14ac:dyDescent="0.25">
      <c r="A2547" s="152"/>
      <c r="B2547" s="152"/>
      <c r="C2547" s="152"/>
      <c r="D2547" s="152"/>
      <c r="E2547" s="152"/>
      <c r="F2547" s="62"/>
      <c r="G2547" s="62"/>
      <c r="I2547" s="152"/>
      <c r="K2547" s="152"/>
      <c r="L2547" s="152"/>
      <c r="M2547" s="152"/>
      <c r="N2547" s="152"/>
      <c r="O2547" s="63"/>
      <c r="P2547" s="152"/>
      <c r="Q2547" s="152"/>
      <c r="S2547" s="205"/>
      <c r="T2547" s="205"/>
      <c r="U2547" s="205"/>
      <c r="V2547" s="39"/>
      <c r="W2547" s="39"/>
      <c r="X2547" s="39"/>
      <c r="Y2547" s="39"/>
      <c r="AD2547" s="191"/>
      <c r="AE2547" s="191"/>
      <c r="AF2547" s="260"/>
      <c r="AG2547" s="191"/>
      <c r="AH2547" s="191"/>
      <c r="AI2547" s="260"/>
      <c r="AR2547" s="68"/>
      <c r="AS2547" s="68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5"/>
      <c r="BL2547" s="95"/>
      <c r="BM2547" s="95"/>
      <c r="BN2547" s="95"/>
      <c r="BO2547" s="95"/>
      <c r="BP2547" s="95"/>
      <c r="BQ2547" s="95"/>
      <c r="BR2547" s="95"/>
      <c r="BS2547" s="95"/>
      <c r="BT2547" s="95"/>
      <c r="BU2547" s="95"/>
      <c r="BV2547" s="95"/>
      <c r="BW2547" s="95"/>
      <c r="BX2547" s="95"/>
      <c r="BY2547" s="95"/>
      <c r="BZ2547" s="95"/>
      <c r="CD2547" s="95"/>
      <c r="CE2547" s="95"/>
      <c r="CF2547" s="95"/>
    </row>
    <row r="2548" spans="1:84" s="43" customFormat="1" x14ac:dyDescent="0.25">
      <c r="A2548" s="152"/>
      <c r="B2548" s="152"/>
      <c r="C2548" s="152"/>
      <c r="D2548" s="152"/>
      <c r="E2548" s="152"/>
      <c r="F2548" s="62"/>
      <c r="G2548" s="62"/>
      <c r="I2548" s="152"/>
      <c r="K2548" s="152"/>
      <c r="L2548" s="152"/>
      <c r="M2548" s="152"/>
      <c r="N2548" s="152"/>
      <c r="O2548" s="63"/>
      <c r="P2548" s="152"/>
      <c r="Q2548" s="152"/>
      <c r="S2548" s="205"/>
      <c r="T2548" s="205"/>
      <c r="U2548" s="205"/>
      <c r="V2548" s="39"/>
      <c r="W2548" s="39"/>
      <c r="X2548" s="39"/>
      <c r="Y2548" s="39"/>
      <c r="AD2548" s="191"/>
      <c r="AE2548" s="191"/>
      <c r="AF2548" s="260"/>
      <c r="AG2548" s="191"/>
      <c r="AH2548" s="191"/>
      <c r="AI2548" s="260"/>
      <c r="AR2548" s="68"/>
      <c r="AS2548" s="68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5"/>
      <c r="BL2548" s="95"/>
      <c r="BM2548" s="95"/>
      <c r="BN2548" s="95"/>
      <c r="BO2548" s="95"/>
      <c r="BP2548" s="95"/>
      <c r="BQ2548" s="95"/>
      <c r="BR2548" s="95"/>
      <c r="BS2548" s="95"/>
      <c r="BT2548" s="95"/>
      <c r="BU2548" s="95"/>
      <c r="BV2548" s="95"/>
      <c r="BW2548" s="95"/>
      <c r="BX2548" s="95"/>
      <c r="BY2548" s="95"/>
      <c r="BZ2548" s="95"/>
      <c r="CD2548" s="95"/>
      <c r="CE2548" s="95"/>
      <c r="CF2548" s="95"/>
    </row>
    <row r="2549" spans="1:84" s="43" customFormat="1" x14ac:dyDescent="0.25">
      <c r="A2549" s="152"/>
      <c r="B2549" s="152"/>
      <c r="C2549" s="152"/>
      <c r="D2549" s="152"/>
      <c r="E2549" s="152"/>
      <c r="F2549" s="62"/>
      <c r="G2549" s="62"/>
      <c r="I2549" s="152"/>
      <c r="K2549" s="152"/>
      <c r="L2549" s="152"/>
      <c r="M2549" s="152"/>
      <c r="N2549" s="152"/>
      <c r="O2549" s="63"/>
      <c r="P2549" s="152"/>
      <c r="Q2549" s="152"/>
      <c r="S2549" s="205"/>
      <c r="T2549" s="205"/>
      <c r="U2549" s="205"/>
      <c r="V2549" s="39"/>
      <c r="W2549" s="39"/>
      <c r="X2549" s="39"/>
      <c r="Y2549" s="39"/>
      <c r="AD2549" s="191"/>
      <c r="AE2549" s="191"/>
      <c r="AF2549" s="260"/>
      <c r="AG2549" s="191"/>
      <c r="AH2549" s="191"/>
      <c r="AI2549" s="260"/>
      <c r="AR2549" s="68"/>
      <c r="AS2549" s="68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5"/>
      <c r="BL2549" s="95"/>
      <c r="BM2549" s="95"/>
      <c r="BN2549" s="95"/>
      <c r="BO2549" s="95"/>
      <c r="BP2549" s="95"/>
      <c r="BQ2549" s="95"/>
      <c r="BR2549" s="95"/>
      <c r="BS2549" s="95"/>
      <c r="BT2549" s="95"/>
      <c r="BU2549" s="95"/>
      <c r="BV2549" s="95"/>
      <c r="BW2549" s="95"/>
      <c r="BX2549" s="95"/>
      <c r="BY2549" s="95"/>
      <c r="BZ2549" s="95"/>
      <c r="CD2549" s="95"/>
      <c r="CE2549" s="95"/>
      <c r="CF2549" s="95"/>
    </row>
    <row r="2550" spans="1:84" s="43" customFormat="1" x14ac:dyDescent="0.25">
      <c r="A2550" s="152"/>
      <c r="B2550" s="152"/>
      <c r="C2550" s="152"/>
      <c r="D2550" s="152"/>
      <c r="E2550" s="152"/>
      <c r="F2550" s="62"/>
      <c r="G2550" s="62"/>
      <c r="I2550" s="152"/>
      <c r="K2550" s="152"/>
      <c r="L2550" s="152"/>
      <c r="M2550" s="152"/>
      <c r="N2550" s="152"/>
      <c r="O2550" s="63"/>
      <c r="P2550" s="152"/>
      <c r="Q2550" s="152"/>
      <c r="S2550" s="205"/>
      <c r="T2550" s="205"/>
      <c r="U2550" s="205"/>
      <c r="V2550" s="39"/>
      <c r="W2550" s="39"/>
      <c r="X2550" s="39"/>
      <c r="Y2550" s="39"/>
      <c r="AD2550" s="191"/>
      <c r="AE2550" s="191"/>
      <c r="AF2550" s="260"/>
      <c r="AG2550" s="191"/>
      <c r="AH2550" s="191"/>
      <c r="AI2550" s="260"/>
      <c r="AR2550" s="68"/>
      <c r="AS2550" s="68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5"/>
      <c r="BL2550" s="95"/>
      <c r="BM2550" s="95"/>
      <c r="BN2550" s="95"/>
      <c r="BO2550" s="95"/>
      <c r="BP2550" s="95"/>
      <c r="BQ2550" s="95"/>
      <c r="BR2550" s="95"/>
      <c r="BS2550" s="95"/>
      <c r="BT2550" s="95"/>
      <c r="BU2550" s="95"/>
      <c r="BV2550" s="95"/>
      <c r="BW2550" s="95"/>
      <c r="BX2550" s="95"/>
      <c r="BY2550" s="95"/>
      <c r="BZ2550" s="95"/>
      <c r="CD2550" s="95"/>
      <c r="CE2550" s="95"/>
      <c r="CF2550" s="95"/>
    </row>
    <row r="2551" spans="1:84" s="43" customFormat="1" x14ac:dyDescent="0.25">
      <c r="A2551" s="152"/>
      <c r="B2551" s="152"/>
      <c r="C2551" s="152"/>
      <c r="D2551" s="152"/>
      <c r="E2551" s="152"/>
      <c r="F2551" s="62"/>
      <c r="G2551" s="62"/>
      <c r="I2551" s="152"/>
      <c r="K2551" s="152"/>
      <c r="L2551" s="152"/>
      <c r="M2551" s="152"/>
      <c r="N2551" s="152"/>
      <c r="O2551" s="63"/>
      <c r="P2551" s="152"/>
      <c r="Q2551" s="152"/>
      <c r="S2551" s="205"/>
      <c r="T2551" s="205"/>
      <c r="U2551" s="205"/>
      <c r="V2551" s="39"/>
      <c r="W2551" s="39"/>
      <c r="X2551" s="39"/>
      <c r="Y2551" s="39"/>
      <c r="AD2551" s="191"/>
      <c r="AE2551" s="191"/>
      <c r="AF2551" s="260"/>
      <c r="AG2551" s="191"/>
      <c r="AH2551" s="191"/>
      <c r="AI2551" s="260"/>
      <c r="AR2551" s="68"/>
      <c r="AS2551" s="68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5"/>
      <c r="BL2551" s="95"/>
      <c r="BM2551" s="95"/>
      <c r="BN2551" s="95"/>
      <c r="BO2551" s="95"/>
      <c r="BP2551" s="95"/>
      <c r="BQ2551" s="95"/>
      <c r="BR2551" s="95"/>
      <c r="BS2551" s="95"/>
      <c r="BT2551" s="95"/>
      <c r="BU2551" s="95"/>
      <c r="BV2551" s="95"/>
      <c r="BW2551" s="95"/>
      <c r="BX2551" s="95"/>
      <c r="BY2551" s="95"/>
      <c r="BZ2551" s="95"/>
      <c r="CD2551" s="95"/>
      <c r="CE2551" s="95"/>
      <c r="CF2551" s="95"/>
    </row>
    <row r="2552" spans="1:84" s="43" customFormat="1" x14ac:dyDescent="0.25">
      <c r="A2552" s="152"/>
      <c r="B2552" s="152"/>
      <c r="C2552" s="152"/>
      <c r="D2552" s="152"/>
      <c r="E2552" s="152"/>
      <c r="F2552" s="62"/>
      <c r="G2552" s="62"/>
      <c r="I2552" s="152"/>
      <c r="K2552" s="152"/>
      <c r="L2552" s="152"/>
      <c r="M2552" s="152"/>
      <c r="N2552" s="152"/>
      <c r="O2552" s="63"/>
      <c r="P2552" s="152"/>
      <c r="Q2552" s="152"/>
      <c r="S2552" s="205"/>
      <c r="T2552" s="205"/>
      <c r="U2552" s="205"/>
      <c r="V2552" s="39"/>
      <c r="W2552" s="39"/>
      <c r="X2552" s="39"/>
      <c r="Y2552" s="39"/>
      <c r="AD2552" s="191"/>
      <c r="AE2552" s="191"/>
      <c r="AF2552" s="260"/>
      <c r="AG2552" s="191"/>
      <c r="AH2552" s="191"/>
      <c r="AI2552" s="260"/>
      <c r="AR2552" s="68"/>
      <c r="AS2552" s="68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5"/>
      <c r="BL2552" s="95"/>
      <c r="BM2552" s="95"/>
      <c r="BN2552" s="95"/>
      <c r="BO2552" s="95"/>
      <c r="BP2552" s="95"/>
      <c r="BQ2552" s="95"/>
      <c r="BR2552" s="95"/>
      <c r="BS2552" s="95"/>
      <c r="BT2552" s="95"/>
      <c r="BU2552" s="95"/>
      <c r="BV2552" s="95"/>
      <c r="BW2552" s="95"/>
      <c r="BX2552" s="95"/>
      <c r="BY2552" s="95"/>
      <c r="BZ2552" s="95"/>
      <c r="CD2552" s="95"/>
      <c r="CE2552" s="95"/>
      <c r="CF2552" s="95"/>
    </row>
    <row r="2553" spans="1:84" s="43" customFormat="1" x14ac:dyDescent="0.25">
      <c r="A2553" s="152"/>
      <c r="B2553" s="152"/>
      <c r="C2553" s="152"/>
      <c r="D2553" s="152"/>
      <c r="E2553" s="152"/>
      <c r="F2553" s="62"/>
      <c r="G2553" s="62"/>
      <c r="I2553" s="152"/>
      <c r="K2553" s="152"/>
      <c r="L2553" s="152"/>
      <c r="M2553" s="152"/>
      <c r="N2553" s="152"/>
      <c r="O2553" s="63"/>
      <c r="P2553" s="152"/>
      <c r="Q2553" s="152"/>
      <c r="S2553" s="205"/>
      <c r="T2553" s="205"/>
      <c r="U2553" s="205"/>
      <c r="V2553" s="39"/>
      <c r="W2553" s="39"/>
      <c r="X2553" s="39"/>
      <c r="Y2553" s="39"/>
      <c r="AD2553" s="191"/>
      <c r="AE2553" s="191"/>
      <c r="AF2553" s="260"/>
      <c r="AG2553" s="191"/>
      <c r="AH2553" s="191"/>
      <c r="AI2553" s="260"/>
      <c r="AR2553" s="68"/>
      <c r="AS2553" s="68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5"/>
      <c r="BL2553" s="95"/>
      <c r="BM2553" s="95"/>
      <c r="BN2553" s="95"/>
      <c r="BO2553" s="95"/>
      <c r="BP2553" s="95"/>
      <c r="BQ2553" s="95"/>
      <c r="BR2553" s="95"/>
      <c r="BS2553" s="95"/>
      <c r="BT2553" s="95"/>
      <c r="BU2553" s="95"/>
      <c r="BV2553" s="95"/>
      <c r="BW2553" s="95"/>
      <c r="BX2553" s="95"/>
      <c r="BY2553" s="95"/>
      <c r="BZ2553" s="95"/>
      <c r="CD2553" s="95"/>
      <c r="CE2553" s="95"/>
      <c r="CF2553" s="95"/>
    </row>
    <row r="2554" spans="1:84" s="43" customFormat="1" x14ac:dyDescent="0.25">
      <c r="A2554" s="152"/>
      <c r="B2554" s="152"/>
      <c r="C2554" s="152"/>
      <c r="D2554" s="152"/>
      <c r="E2554" s="152"/>
      <c r="F2554" s="62"/>
      <c r="G2554" s="62"/>
      <c r="I2554" s="152"/>
      <c r="K2554" s="152"/>
      <c r="L2554" s="152"/>
      <c r="M2554" s="152"/>
      <c r="N2554" s="152"/>
      <c r="O2554" s="63"/>
      <c r="P2554" s="152"/>
      <c r="Q2554" s="152"/>
      <c r="S2554" s="205"/>
      <c r="T2554" s="205"/>
      <c r="U2554" s="205"/>
      <c r="V2554" s="39"/>
      <c r="W2554" s="39"/>
      <c r="X2554" s="39"/>
      <c r="Y2554" s="39"/>
      <c r="AD2554" s="191"/>
      <c r="AE2554" s="191"/>
      <c r="AF2554" s="260"/>
      <c r="AG2554" s="191"/>
      <c r="AH2554" s="191"/>
      <c r="AI2554" s="260"/>
      <c r="AR2554" s="68"/>
      <c r="AS2554" s="68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5"/>
      <c r="BL2554" s="95"/>
      <c r="BM2554" s="95"/>
      <c r="BN2554" s="95"/>
      <c r="BO2554" s="95"/>
      <c r="BP2554" s="95"/>
      <c r="BQ2554" s="95"/>
      <c r="BR2554" s="95"/>
      <c r="BS2554" s="95"/>
      <c r="BT2554" s="95"/>
      <c r="BU2554" s="95"/>
      <c r="BV2554" s="95"/>
      <c r="BW2554" s="95"/>
      <c r="BX2554" s="95"/>
      <c r="BY2554" s="95"/>
      <c r="BZ2554" s="95"/>
      <c r="CD2554" s="95"/>
      <c r="CE2554" s="95"/>
      <c r="CF2554" s="95"/>
    </row>
    <row r="2555" spans="1:84" s="43" customFormat="1" x14ac:dyDescent="0.25">
      <c r="A2555" s="152"/>
      <c r="B2555" s="152"/>
      <c r="C2555" s="152"/>
      <c r="D2555" s="152"/>
      <c r="E2555" s="152"/>
      <c r="F2555" s="62"/>
      <c r="G2555" s="62"/>
      <c r="I2555" s="152"/>
      <c r="K2555" s="152"/>
      <c r="L2555" s="152"/>
      <c r="M2555" s="152"/>
      <c r="N2555" s="152"/>
      <c r="O2555" s="63"/>
      <c r="P2555" s="152"/>
      <c r="Q2555" s="152"/>
      <c r="S2555" s="205"/>
      <c r="T2555" s="205"/>
      <c r="U2555" s="205"/>
      <c r="V2555" s="39"/>
      <c r="W2555" s="39"/>
      <c r="X2555" s="39"/>
      <c r="Y2555" s="39"/>
      <c r="AD2555" s="191"/>
      <c r="AE2555" s="191"/>
      <c r="AF2555" s="260"/>
      <c r="AG2555" s="191"/>
      <c r="AH2555" s="191"/>
      <c r="AI2555" s="260"/>
      <c r="AR2555" s="68"/>
      <c r="AS2555" s="68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5"/>
      <c r="BL2555" s="95"/>
      <c r="BM2555" s="95"/>
      <c r="BN2555" s="95"/>
      <c r="BO2555" s="95"/>
      <c r="BP2555" s="95"/>
      <c r="BQ2555" s="95"/>
      <c r="BR2555" s="95"/>
      <c r="BS2555" s="95"/>
      <c r="BT2555" s="95"/>
      <c r="BU2555" s="95"/>
      <c r="BV2555" s="95"/>
      <c r="BW2555" s="95"/>
      <c r="BX2555" s="95"/>
      <c r="BY2555" s="95"/>
      <c r="BZ2555" s="95"/>
      <c r="CD2555" s="95"/>
      <c r="CE2555" s="95"/>
      <c r="CF2555" s="95"/>
    </row>
    <row r="2556" spans="1:84" s="43" customFormat="1" x14ac:dyDescent="0.25">
      <c r="A2556" s="152"/>
      <c r="B2556" s="152"/>
      <c r="C2556" s="152"/>
      <c r="D2556" s="152"/>
      <c r="E2556" s="152"/>
      <c r="F2556" s="62"/>
      <c r="G2556" s="62"/>
      <c r="I2556" s="152"/>
      <c r="K2556" s="152"/>
      <c r="L2556" s="152"/>
      <c r="M2556" s="152"/>
      <c r="N2556" s="152"/>
      <c r="O2556" s="63"/>
      <c r="P2556" s="152"/>
      <c r="Q2556" s="152"/>
      <c r="S2556" s="205"/>
      <c r="T2556" s="205"/>
      <c r="U2556" s="205"/>
      <c r="V2556" s="39"/>
      <c r="W2556" s="39"/>
      <c r="X2556" s="39"/>
      <c r="Y2556" s="39"/>
      <c r="AD2556" s="191"/>
      <c r="AE2556" s="191"/>
      <c r="AF2556" s="260"/>
      <c r="AG2556" s="191"/>
      <c r="AH2556" s="191"/>
      <c r="AI2556" s="260"/>
      <c r="AR2556" s="68"/>
      <c r="AS2556" s="68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5"/>
      <c r="BL2556" s="95"/>
      <c r="BM2556" s="95"/>
      <c r="BN2556" s="95"/>
      <c r="BO2556" s="95"/>
      <c r="BP2556" s="95"/>
      <c r="BQ2556" s="95"/>
      <c r="BR2556" s="95"/>
      <c r="BS2556" s="95"/>
      <c r="BT2556" s="95"/>
      <c r="BU2556" s="95"/>
      <c r="BV2556" s="95"/>
      <c r="BW2556" s="95"/>
      <c r="BX2556" s="95"/>
      <c r="BY2556" s="95"/>
      <c r="BZ2556" s="95"/>
      <c r="CD2556" s="95"/>
      <c r="CE2556" s="95"/>
      <c r="CF2556" s="95"/>
    </row>
    <row r="2557" spans="1:84" s="43" customFormat="1" x14ac:dyDescent="0.25">
      <c r="A2557" s="152"/>
      <c r="B2557" s="152"/>
      <c r="C2557" s="152"/>
      <c r="D2557" s="152"/>
      <c r="E2557" s="152"/>
      <c r="F2557" s="62"/>
      <c r="G2557" s="62"/>
      <c r="I2557" s="152"/>
      <c r="K2557" s="152"/>
      <c r="L2557" s="152"/>
      <c r="M2557" s="152"/>
      <c r="N2557" s="152"/>
      <c r="O2557" s="63"/>
      <c r="P2557" s="152"/>
      <c r="Q2557" s="152"/>
      <c r="S2557" s="205"/>
      <c r="T2557" s="205"/>
      <c r="U2557" s="205"/>
      <c r="V2557" s="39"/>
      <c r="W2557" s="39"/>
      <c r="X2557" s="39"/>
      <c r="Y2557" s="39"/>
      <c r="AD2557" s="191"/>
      <c r="AE2557" s="191"/>
      <c r="AF2557" s="260"/>
      <c r="AG2557" s="191"/>
      <c r="AH2557" s="191"/>
      <c r="AI2557" s="260"/>
      <c r="AR2557" s="68"/>
      <c r="AS2557" s="68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5"/>
      <c r="BL2557" s="95"/>
      <c r="BM2557" s="95"/>
      <c r="BN2557" s="95"/>
      <c r="BO2557" s="95"/>
      <c r="BP2557" s="95"/>
      <c r="BQ2557" s="95"/>
      <c r="BR2557" s="95"/>
      <c r="BS2557" s="95"/>
      <c r="BT2557" s="95"/>
      <c r="BU2557" s="95"/>
      <c r="BV2557" s="95"/>
      <c r="BW2557" s="95"/>
      <c r="BX2557" s="95"/>
      <c r="BY2557" s="95"/>
      <c r="BZ2557" s="95"/>
      <c r="CD2557" s="95"/>
      <c r="CE2557" s="95"/>
      <c r="CF2557" s="95"/>
    </row>
    <row r="2558" spans="1:84" s="43" customFormat="1" x14ac:dyDescent="0.25">
      <c r="A2558" s="152"/>
      <c r="B2558" s="152"/>
      <c r="C2558" s="152"/>
      <c r="D2558" s="152"/>
      <c r="E2558" s="152"/>
      <c r="F2558" s="62"/>
      <c r="G2558" s="62"/>
      <c r="I2558" s="152"/>
      <c r="K2558" s="152"/>
      <c r="L2558" s="152"/>
      <c r="M2558" s="152"/>
      <c r="N2558" s="152"/>
      <c r="O2558" s="63"/>
      <c r="P2558" s="152"/>
      <c r="Q2558" s="152"/>
      <c r="S2558" s="205"/>
      <c r="T2558" s="205"/>
      <c r="U2558" s="205"/>
      <c r="V2558" s="39"/>
      <c r="W2558" s="39"/>
      <c r="X2558" s="39"/>
      <c r="Y2558" s="39"/>
      <c r="AD2558" s="191"/>
      <c r="AE2558" s="191"/>
      <c r="AF2558" s="260"/>
      <c r="AG2558" s="191"/>
      <c r="AH2558" s="191"/>
      <c r="AI2558" s="260"/>
      <c r="AR2558" s="68"/>
      <c r="AS2558" s="68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5"/>
      <c r="BL2558" s="95"/>
      <c r="BM2558" s="95"/>
      <c r="BN2558" s="95"/>
      <c r="BO2558" s="95"/>
      <c r="BP2558" s="95"/>
      <c r="BQ2558" s="95"/>
      <c r="BR2558" s="95"/>
      <c r="BS2558" s="95"/>
      <c r="BT2558" s="95"/>
      <c r="BU2558" s="95"/>
      <c r="BV2558" s="95"/>
      <c r="BW2558" s="95"/>
      <c r="BX2558" s="95"/>
      <c r="BY2558" s="95"/>
      <c r="BZ2558" s="95"/>
      <c r="CD2558" s="95"/>
      <c r="CE2558" s="95"/>
      <c r="CF2558" s="95"/>
    </row>
    <row r="2559" spans="1:84" s="43" customFormat="1" x14ac:dyDescent="0.25">
      <c r="A2559" s="152"/>
      <c r="B2559" s="152"/>
      <c r="C2559" s="152"/>
      <c r="D2559" s="152"/>
      <c r="E2559" s="152"/>
      <c r="F2559" s="62"/>
      <c r="G2559" s="62"/>
      <c r="I2559" s="152"/>
      <c r="K2559" s="152"/>
      <c r="L2559" s="152"/>
      <c r="M2559" s="152"/>
      <c r="N2559" s="152"/>
      <c r="O2559" s="63"/>
      <c r="P2559" s="152"/>
      <c r="Q2559" s="152"/>
      <c r="S2559" s="205"/>
      <c r="T2559" s="205"/>
      <c r="U2559" s="205"/>
      <c r="V2559" s="39"/>
      <c r="W2559" s="39"/>
      <c r="X2559" s="39"/>
      <c r="Y2559" s="39"/>
      <c r="AD2559" s="191"/>
      <c r="AE2559" s="191"/>
      <c r="AF2559" s="260"/>
      <c r="AG2559" s="191"/>
      <c r="AH2559" s="191"/>
      <c r="AI2559" s="260"/>
      <c r="AR2559" s="68"/>
      <c r="AS2559" s="68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5"/>
      <c r="BL2559" s="95"/>
      <c r="BM2559" s="95"/>
      <c r="BN2559" s="95"/>
      <c r="BO2559" s="95"/>
      <c r="BP2559" s="95"/>
      <c r="BQ2559" s="95"/>
      <c r="BR2559" s="95"/>
      <c r="BS2559" s="95"/>
      <c r="BT2559" s="95"/>
      <c r="BU2559" s="95"/>
      <c r="BV2559" s="95"/>
      <c r="BW2559" s="95"/>
      <c r="BX2559" s="95"/>
      <c r="BY2559" s="95"/>
      <c r="BZ2559" s="95"/>
      <c r="CD2559" s="95"/>
      <c r="CE2559" s="95"/>
      <c r="CF2559" s="95"/>
    </row>
    <row r="2560" spans="1:84" s="43" customFormat="1" x14ac:dyDescent="0.25">
      <c r="A2560" s="152"/>
      <c r="B2560" s="152"/>
      <c r="C2560" s="152"/>
      <c r="D2560" s="152"/>
      <c r="E2560" s="152"/>
      <c r="F2560" s="62"/>
      <c r="G2560" s="62"/>
      <c r="I2560" s="152"/>
      <c r="K2560" s="152"/>
      <c r="L2560" s="152"/>
      <c r="M2560" s="152"/>
      <c r="N2560" s="152"/>
      <c r="O2560" s="63"/>
      <c r="P2560" s="152"/>
      <c r="Q2560" s="152"/>
      <c r="S2560" s="205"/>
      <c r="T2560" s="205"/>
      <c r="U2560" s="205"/>
      <c r="V2560" s="39"/>
      <c r="W2560" s="39"/>
      <c r="X2560" s="39"/>
      <c r="Y2560" s="39"/>
      <c r="AD2560" s="191"/>
      <c r="AE2560" s="191"/>
      <c r="AF2560" s="260"/>
      <c r="AG2560" s="191"/>
      <c r="AH2560" s="191"/>
      <c r="AI2560" s="260"/>
      <c r="AR2560" s="68"/>
      <c r="AS2560" s="68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5"/>
      <c r="BL2560" s="95"/>
      <c r="BM2560" s="95"/>
      <c r="BN2560" s="95"/>
      <c r="BO2560" s="95"/>
      <c r="BP2560" s="95"/>
      <c r="BQ2560" s="95"/>
      <c r="BR2560" s="95"/>
      <c r="BS2560" s="95"/>
      <c r="BT2560" s="95"/>
      <c r="BU2560" s="95"/>
      <c r="BV2560" s="95"/>
      <c r="BW2560" s="95"/>
      <c r="BX2560" s="95"/>
      <c r="BY2560" s="95"/>
      <c r="BZ2560" s="95"/>
      <c r="CD2560" s="95"/>
      <c r="CE2560" s="95"/>
      <c r="CF2560" s="95"/>
    </row>
    <row r="2561" spans="1:84" s="43" customFormat="1" x14ac:dyDescent="0.25">
      <c r="A2561" s="152"/>
      <c r="B2561" s="152"/>
      <c r="C2561" s="152"/>
      <c r="D2561" s="152"/>
      <c r="E2561" s="152"/>
      <c r="F2561" s="62"/>
      <c r="G2561" s="62"/>
      <c r="I2561" s="152"/>
      <c r="K2561" s="152"/>
      <c r="L2561" s="152"/>
      <c r="M2561" s="152"/>
      <c r="N2561" s="152"/>
      <c r="O2561" s="63"/>
      <c r="P2561" s="152"/>
      <c r="Q2561" s="152"/>
      <c r="S2561" s="205"/>
      <c r="T2561" s="205"/>
      <c r="U2561" s="205"/>
      <c r="V2561" s="39"/>
      <c r="W2561" s="39"/>
      <c r="X2561" s="39"/>
      <c r="Y2561" s="39"/>
      <c r="AD2561" s="191"/>
      <c r="AE2561" s="191"/>
      <c r="AF2561" s="260"/>
      <c r="AG2561" s="191"/>
      <c r="AH2561" s="191"/>
      <c r="AI2561" s="260"/>
      <c r="AR2561" s="68"/>
      <c r="AS2561" s="68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5"/>
      <c r="BL2561" s="95"/>
      <c r="BM2561" s="95"/>
      <c r="BN2561" s="95"/>
      <c r="BO2561" s="95"/>
      <c r="BP2561" s="95"/>
      <c r="BQ2561" s="95"/>
      <c r="BR2561" s="95"/>
      <c r="BS2561" s="95"/>
      <c r="BT2561" s="95"/>
      <c r="BU2561" s="95"/>
      <c r="BV2561" s="95"/>
      <c r="BW2561" s="95"/>
      <c r="BX2561" s="95"/>
      <c r="BY2561" s="95"/>
      <c r="BZ2561" s="95"/>
      <c r="CD2561" s="95"/>
      <c r="CE2561" s="95"/>
      <c r="CF2561" s="95"/>
    </row>
    <row r="2562" spans="1:84" s="43" customFormat="1" x14ac:dyDescent="0.25">
      <c r="A2562" s="152"/>
      <c r="B2562" s="152"/>
      <c r="C2562" s="152"/>
      <c r="D2562" s="152"/>
      <c r="E2562" s="152"/>
      <c r="F2562" s="62"/>
      <c r="G2562" s="62"/>
      <c r="I2562" s="152"/>
      <c r="K2562" s="152"/>
      <c r="L2562" s="152"/>
      <c r="M2562" s="152"/>
      <c r="N2562" s="152"/>
      <c r="O2562" s="63"/>
      <c r="P2562" s="152"/>
      <c r="Q2562" s="152"/>
      <c r="S2562" s="205"/>
      <c r="T2562" s="205"/>
      <c r="U2562" s="205"/>
      <c r="V2562" s="39"/>
      <c r="W2562" s="39"/>
      <c r="X2562" s="39"/>
      <c r="Y2562" s="39"/>
      <c r="AD2562" s="191"/>
      <c r="AE2562" s="191"/>
      <c r="AF2562" s="260"/>
      <c r="AG2562" s="191"/>
      <c r="AH2562" s="191"/>
      <c r="AI2562" s="260"/>
      <c r="AR2562" s="68"/>
      <c r="AS2562" s="68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5"/>
      <c r="BL2562" s="95"/>
      <c r="BM2562" s="95"/>
      <c r="BN2562" s="95"/>
      <c r="BO2562" s="95"/>
      <c r="BP2562" s="95"/>
      <c r="BQ2562" s="95"/>
      <c r="BR2562" s="95"/>
      <c r="BS2562" s="95"/>
      <c r="BT2562" s="95"/>
      <c r="BU2562" s="95"/>
      <c r="BV2562" s="95"/>
      <c r="BW2562" s="95"/>
      <c r="BX2562" s="95"/>
      <c r="BY2562" s="95"/>
      <c r="BZ2562" s="95"/>
      <c r="CD2562" s="95"/>
      <c r="CE2562" s="95"/>
      <c r="CF2562" s="95"/>
    </row>
    <row r="2563" spans="1:84" s="43" customFormat="1" x14ac:dyDescent="0.25">
      <c r="A2563" s="152"/>
      <c r="B2563" s="152"/>
      <c r="C2563" s="152"/>
      <c r="D2563" s="152"/>
      <c r="E2563" s="152"/>
      <c r="F2563" s="62"/>
      <c r="G2563" s="62"/>
      <c r="I2563" s="152"/>
      <c r="K2563" s="152"/>
      <c r="L2563" s="152"/>
      <c r="M2563" s="152"/>
      <c r="N2563" s="152"/>
      <c r="O2563" s="63"/>
      <c r="P2563" s="152"/>
      <c r="Q2563" s="152"/>
      <c r="S2563" s="205"/>
      <c r="T2563" s="205"/>
      <c r="U2563" s="205"/>
      <c r="V2563" s="39"/>
      <c r="W2563" s="39"/>
      <c r="X2563" s="39"/>
      <c r="Y2563" s="39"/>
      <c r="AD2563" s="191"/>
      <c r="AE2563" s="191"/>
      <c r="AF2563" s="260"/>
      <c r="AG2563" s="191"/>
      <c r="AH2563" s="191"/>
      <c r="AI2563" s="260"/>
      <c r="AR2563" s="68"/>
      <c r="AS2563" s="68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5"/>
      <c r="BL2563" s="95"/>
      <c r="BM2563" s="95"/>
      <c r="BN2563" s="95"/>
      <c r="BO2563" s="95"/>
      <c r="BP2563" s="95"/>
      <c r="BQ2563" s="95"/>
      <c r="BR2563" s="95"/>
      <c r="BS2563" s="95"/>
      <c r="BT2563" s="95"/>
      <c r="BU2563" s="95"/>
      <c r="BV2563" s="95"/>
      <c r="BW2563" s="95"/>
      <c r="BX2563" s="95"/>
      <c r="BY2563" s="95"/>
      <c r="BZ2563" s="95"/>
      <c r="CD2563" s="95"/>
      <c r="CE2563" s="95"/>
      <c r="CF2563" s="95"/>
    </row>
    <row r="2564" spans="1:84" s="43" customFormat="1" x14ac:dyDescent="0.25">
      <c r="A2564" s="152"/>
      <c r="B2564" s="152"/>
      <c r="C2564" s="152"/>
      <c r="D2564" s="152"/>
      <c r="E2564" s="152"/>
      <c r="F2564" s="62"/>
      <c r="G2564" s="62"/>
      <c r="I2564" s="152"/>
      <c r="K2564" s="152"/>
      <c r="L2564" s="152"/>
      <c r="M2564" s="152"/>
      <c r="N2564" s="152"/>
      <c r="O2564" s="63"/>
      <c r="P2564" s="152"/>
      <c r="Q2564" s="152"/>
      <c r="S2564" s="205"/>
      <c r="T2564" s="205"/>
      <c r="U2564" s="205"/>
      <c r="V2564" s="39"/>
      <c r="W2564" s="39"/>
      <c r="X2564" s="39"/>
      <c r="Y2564" s="39"/>
      <c r="AD2564" s="191"/>
      <c r="AE2564" s="191"/>
      <c r="AF2564" s="260"/>
      <c r="AG2564" s="191"/>
      <c r="AH2564" s="191"/>
      <c r="AI2564" s="260"/>
      <c r="AR2564" s="68"/>
      <c r="AS2564" s="68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5"/>
      <c r="BL2564" s="95"/>
      <c r="BM2564" s="95"/>
      <c r="BN2564" s="95"/>
      <c r="BO2564" s="95"/>
      <c r="BP2564" s="95"/>
      <c r="BQ2564" s="95"/>
      <c r="BR2564" s="95"/>
      <c r="BS2564" s="95"/>
      <c r="BT2564" s="95"/>
      <c r="BU2564" s="95"/>
      <c r="BV2564" s="95"/>
      <c r="BW2564" s="95"/>
      <c r="BX2564" s="95"/>
      <c r="BY2564" s="95"/>
      <c r="BZ2564" s="95"/>
      <c r="CD2564" s="95"/>
      <c r="CE2564" s="95"/>
      <c r="CF2564" s="95"/>
    </row>
    <row r="2565" spans="1:84" s="43" customFormat="1" x14ac:dyDescent="0.25">
      <c r="A2565" s="152"/>
      <c r="B2565" s="152"/>
      <c r="C2565" s="152"/>
      <c r="D2565" s="152"/>
      <c r="E2565" s="152"/>
      <c r="F2565" s="62"/>
      <c r="G2565" s="62"/>
      <c r="I2565" s="152"/>
      <c r="K2565" s="152"/>
      <c r="L2565" s="152"/>
      <c r="M2565" s="152"/>
      <c r="N2565" s="152"/>
      <c r="O2565" s="63"/>
      <c r="P2565" s="152"/>
      <c r="Q2565" s="152"/>
      <c r="S2565" s="205"/>
      <c r="T2565" s="205"/>
      <c r="U2565" s="205"/>
      <c r="V2565" s="39"/>
      <c r="W2565" s="39"/>
      <c r="X2565" s="39"/>
      <c r="Y2565" s="39"/>
      <c r="AD2565" s="191"/>
      <c r="AE2565" s="191"/>
      <c r="AF2565" s="260"/>
      <c r="AG2565" s="191"/>
      <c r="AH2565" s="191"/>
      <c r="AI2565" s="260"/>
      <c r="AR2565" s="68"/>
      <c r="AS2565" s="68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5"/>
      <c r="BL2565" s="95"/>
      <c r="BM2565" s="95"/>
      <c r="BN2565" s="95"/>
      <c r="BO2565" s="95"/>
      <c r="BP2565" s="95"/>
      <c r="BQ2565" s="95"/>
      <c r="BR2565" s="95"/>
      <c r="BS2565" s="95"/>
      <c r="BT2565" s="95"/>
      <c r="BU2565" s="95"/>
      <c r="BV2565" s="95"/>
      <c r="BW2565" s="95"/>
      <c r="BX2565" s="95"/>
      <c r="BY2565" s="95"/>
      <c r="BZ2565" s="95"/>
      <c r="CD2565" s="95"/>
      <c r="CE2565" s="95"/>
      <c r="CF2565" s="95"/>
    </row>
    <row r="2566" spans="1:84" s="43" customFormat="1" x14ac:dyDescent="0.25">
      <c r="A2566" s="152"/>
      <c r="B2566" s="152"/>
      <c r="C2566" s="152"/>
      <c r="D2566" s="152"/>
      <c r="E2566" s="152"/>
      <c r="F2566" s="62"/>
      <c r="G2566" s="62"/>
      <c r="I2566" s="152"/>
      <c r="K2566" s="152"/>
      <c r="L2566" s="152"/>
      <c r="M2566" s="152"/>
      <c r="N2566" s="152"/>
      <c r="O2566" s="63"/>
      <c r="P2566" s="152"/>
      <c r="Q2566" s="152"/>
      <c r="S2566" s="205"/>
      <c r="T2566" s="205"/>
      <c r="U2566" s="205"/>
      <c r="V2566" s="39"/>
      <c r="W2566" s="39"/>
      <c r="X2566" s="39"/>
      <c r="Y2566" s="39"/>
      <c r="AD2566" s="191"/>
      <c r="AE2566" s="191"/>
      <c r="AF2566" s="260"/>
      <c r="AG2566" s="191"/>
      <c r="AH2566" s="191"/>
      <c r="AI2566" s="260"/>
      <c r="AR2566" s="68"/>
      <c r="AS2566" s="68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5"/>
      <c r="BL2566" s="95"/>
      <c r="BM2566" s="95"/>
      <c r="BN2566" s="95"/>
      <c r="BO2566" s="95"/>
      <c r="BP2566" s="95"/>
      <c r="BQ2566" s="95"/>
      <c r="BR2566" s="95"/>
      <c r="BS2566" s="95"/>
      <c r="BT2566" s="95"/>
      <c r="BU2566" s="95"/>
      <c r="BV2566" s="95"/>
      <c r="BW2566" s="95"/>
      <c r="BX2566" s="95"/>
      <c r="BY2566" s="95"/>
      <c r="BZ2566" s="95"/>
      <c r="CD2566" s="95"/>
      <c r="CE2566" s="95"/>
      <c r="CF2566" s="95"/>
    </row>
    <row r="2567" spans="1:84" s="43" customFormat="1" x14ac:dyDescent="0.25">
      <c r="A2567" s="152"/>
      <c r="B2567" s="152"/>
      <c r="C2567" s="152"/>
      <c r="D2567" s="152"/>
      <c r="E2567" s="152"/>
      <c r="F2567" s="62"/>
      <c r="G2567" s="62"/>
      <c r="I2567" s="152"/>
      <c r="K2567" s="152"/>
      <c r="L2567" s="152"/>
      <c r="M2567" s="152"/>
      <c r="N2567" s="152"/>
      <c r="O2567" s="63"/>
      <c r="P2567" s="152"/>
      <c r="Q2567" s="152"/>
      <c r="S2567" s="205"/>
      <c r="T2567" s="205"/>
      <c r="U2567" s="205"/>
      <c r="V2567" s="39"/>
      <c r="W2567" s="39"/>
      <c r="X2567" s="39"/>
      <c r="Y2567" s="39"/>
      <c r="AD2567" s="191"/>
      <c r="AE2567" s="191"/>
      <c r="AF2567" s="260"/>
      <c r="AG2567" s="191"/>
      <c r="AH2567" s="191"/>
      <c r="AI2567" s="260"/>
      <c r="AR2567" s="68"/>
      <c r="AS2567" s="68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5"/>
      <c r="BL2567" s="95"/>
      <c r="BM2567" s="95"/>
      <c r="BN2567" s="95"/>
      <c r="BO2567" s="95"/>
      <c r="BP2567" s="95"/>
      <c r="BQ2567" s="95"/>
      <c r="BR2567" s="95"/>
      <c r="BS2567" s="95"/>
      <c r="BT2567" s="95"/>
      <c r="BU2567" s="95"/>
      <c r="BV2567" s="95"/>
      <c r="BW2567" s="95"/>
      <c r="BX2567" s="95"/>
      <c r="BY2567" s="95"/>
      <c r="BZ2567" s="95"/>
      <c r="CD2567" s="95"/>
      <c r="CE2567" s="95"/>
      <c r="CF2567" s="95"/>
    </row>
    <row r="2568" spans="1:84" s="43" customFormat="1" x14ac:dyDescent="0.25">
      <c r="A2568" s="152"/>
      <c r="B2568" s="152"/>
      <c r="C2568" s="152"/>
      <c r="D2568" s="152"/>
      <c r="E2568" s="152"/>
      <c r="F2568" s="62"/>
      <c r="G2568" s="62"/>
      <c r="I2568" s="152"/>
      <c r="K2568" s="152"/>
      <c r="L2568" s="152"/>
      <c r="M2568" s="152"/>
      <c r="N2568" s="152"/>
      <c r="O2568" s="63"/>
      <c r="P2568" s="152"/>
      <c r="Q2568" s="152"/>
      <c r="S2568" s="205"/>
      <c r="T2568" s="205"/>
      <c r="U2568" s="205"/>
      <c r="V2568" s="39"/>
      <c r="W2568" s="39"/>
      <c r="X2568" s="39"/>
      <c r="Y2568" s="39"/>
      <c r="AD2568" s="191"/>
      <c r="AE2568" s="191"/>
      <c r="AF2568" s="260"/>
      <c r="AG2568" s="191"/>
      <c r="AH2568" s="191"/>
      <c r="AI2568" s="260"/>
      <c r="AR2568" s="68"/>
      <c r="AS2568" s="68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5"/>
      <c r="BL2568" s="95"/>
      <c r="BM2568" s="95"/>
      <c r="BN2568" s="95"/>
      <c r="BO2568" s="95"/>
      <c r="BP2568" s="95"/>
      <c r="BQ2568" s="95"/>
      <c r="BR2568" s="95"/>
      <c r="BS2568" s="95"/>
      <c r="BT2568" s="95"/>
      <c r="BU2568" s="95"/>
      <c r="BV2568" s="95"/>
      <c r="BW2568" s="95"/>
      <c r="BX2568" s="95"/>
      <c r="BY2568" s="95"/>
      <c r="BZ2568" s="95"/>
      <c r="CD2568" s="95"/>
      <c r="CE2568" s="95"/>
      <c r="CF2568" s="95"/>
    </row>
    <row r="2569" spans="1:84" s="43" customFormat="1" x14ac:dyDescent="0.25">
      <c r="A2569" s="152"/>
      <c r="B2569" s="152"/>
      <c r="C2569" s="152"/>
      <c r="D2569" s="152"/>
      <c r="E2569" s="152"/>
      <c r="F2569" s="62"/>
      <c r="G2569" s="62"/>
      <c r="I2569" s="152"/>
      <c r="K2569" s="152"/>
      <c r="L2569" s="152"/>
      <c r="M2569" s="152"/>
      <c r="N2569" s="152"/>
      <c r="O2569" s="63"/>
      <c r="P2569" s="152"/>
      <c r="Q2569" s="152"/>
      <c r="S2569" s="205"/>
      <c r="T2569" s="205"/>
      <c r="U2569" s="205"/>
      <c r="V2569" s="39"/>
      <c r="W2569" s="39"/>
      <c r="X2569" s="39"/>
      <c r="Y2569" s="39"/>
      <c r="AD2569" s="191"/>
      <c r="AE2569" s="191"/>
      <c r="AF2569" s="260"/>
      <c r="AG2569" s="191"/>
      <c r="AH2569" s="191"/>
      <c r="AI2569" s="260"/>
      <c r="AR2569" s="68"/>
      <c r="AS2569" s="68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5"/>
      <c r="BL2569" s="95"/>
      <c r="BM2569" s="95"/>
      <c r="BN2569" s="95"/>
      <c r="BO2569" s="95"/>
      <c r="BP2569" s="95"/>
      <c r="BQ2569" s="95"/>
      <c r="BR2569" s="95"/>
      <c r="BS2569" s="95"/>
      <c r="BT2569" s="95"/>
      <c r="BU2569" s="95"/>
      <c r="BV2569" s="95"/>
      <c r="BW2569" s="95"/>
      <c r="BX2569" s="95"/>
      <c r="BY2569" s="95"/>
      <c r="BZ2569" s="95"/>
      <c r="CD2569" s="95"/>
      <c r="CE2569" s="95"/>
      <c r="CF2569" s="95"/>
    </row>
    <row r="2570" spans="1:84" s="43" customFormat="1" x14ac:dyDescent="0.25">
      <c r="A2570" s="152"/>
      <c r="B2570" s="152"/>
      <c r="C2570" s="152"/>
      <c r="D2570" s="152"/>
      <c r="E2570" s="152"/>
      <c r="F2570" s="62"/>
      <c r="G2570" s="62"/>
      <c r="I2570" s="152"/>
      <c r="K2570" s="152"/>
      <c r="L2570" s="152"/>
      <c r="M2570" s="152"/>
      <c r="N2570" s="152"/>
      <c r="O2570" s="63"/>
      <c r="P2570" s="152"/>
      <c r="Q2570" s="152"/>
      <c r="S2570" s="205"/>
      <c r="T2570" s="205"/>
      <c r="U2570" s="205"/>
      <c r="V2570" s="39"/>
      <c r="W2570" s="39"/>
      <c r="X2570" s="39"/>
      <c r="Y2570" s="39"/>
      <c r="AD2570" s="191"/>
      <c r="AE2570" s="191"/>
      <c r="AF2570" s="260"/>
      <c r="AG2570" s="191"/>
      <c r="AH2570" s="191"/>
      <c r="AI2570" s="260"/>
      <c r="AR2570" s="68"/>
      <c r="AS2570" s="68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5"/>
      <c r="BL2570" s="95"/>
      <c r="BM2570" s="95"/>
      <c r="BN2570" s="95"/>
      <c r="BO2570" s="95"/>
      <c r="BP2570" s="95"/>
      <c r="BQ2570" s="95"/>
      <c r="BR2570" s="95"/>
      <c r="BS2570" s="95"/>
      <c r="BT2570" s="95"/>
      <c r="BU2570" s="95"/>
      <c r="BV2570" s="95"/>
      <c r="BW2570" s="95"/>
      <c r="BX2570" s="95"/>
      <c r="BY2570" s="95"/>
      <c r="BZ2570" s="95"/>
      <c r="CD2570" s="95"/>
      <c r="CE2570" s="95"/>
      <c r="CF2570" s="95"/>
    </row>
    <row r="2571" spans="1:84" s="43" customFormat="1" x14ac:dyDescent="0.25">
      <c r="A2571" s="152"/>
      <c r="B2571" s="152"/>
      <c r="C2571" s="152"/>
      <c r="D2571" s="152"/>
      <c r="E2571" s="152"/>
      <c r="F2571" s="62"/>
      <c r="G2571" s="62"/>
      <c r="I2571" s="152"/>
      <c r="K2571" s="152"/>
      <c r="L2571" s="152"/>
      <c r="M2571" s="152"/>
      <c r="N2571" s="152"/>
      <c r="O2571" s="63"/>
      <c r="P2571" s="152"/>
      <c r="Q2571" s="152"/>
      <c r="S2571" s="205"/>
      <c r="T2571" s="205"/>
      <c r="U2571" s="205"/>
      <c r="V2571" s="39"/>
      <c r="W2571" s="39"/>
      <c r="X2571" s="39"/>
      <c r="Y2571" s="39"/>
      <c r="AD2571" s="191"/>
      <c r="AE2571" s="191"/>
      <c r="AF2571" s="260"/>
      <c r="AG2571" s="191"/>
      <c r="AH2571" s="191"/>
      <c r="AI2571" s="260"/>
      <c r="AR2571" s="68"/>
      <c r="AS2571" s="68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5"/>
      <c r="BL2571" s="95"/>
      <c r="BM2571" s="95"/>
      <c r="BN2571" s="95"/>
      <c r="BO2571" s="95"/>
      <c r="BP2571" s="95"/>
      <c r="BQ2571" s="95"/>
      <c r="BR2571" s="95"/>
      <c r="BS2571" s="95"/>
      <c r="BT2571" s="95"/>
      <c r="BU2571" s="95"/>
      <c r="BV2571" s="95"/>
      <c r="BW2571" s="95"/>
      <c r="BX2571" s="95"/>
      <c r="BY2571" s="95"/>
      <c r="BZ2571" s="95"/>
      <c r="CD2571" s="95"/>
      <c r="CE2571" s="95"/>
      <c r="CF2571" s="95"/>
    </row>
    <row r="2572" spans="1:84" s="43" customFormat="1" x14ac:dyDescent="0.25">
      <c r="A2572" s="152"/>
      <c r="B2572" s="152"/>
      <c r="C2572" s="152"/>
      <c r="D2572" s="152"/>
      <c r="E2572" s="152"/>
      <c r="F2572" s="62"/>
      <c r="G2572" s="62"/>
      <c r="I2572" s="152"/>
      <c r="K2572" s="152"/>
      <c r="L2572" s="152"/>
      <c r="M2572" s="152"/>
      <c r="N2572" s="152"/>
      <c r="O2572" s="63"/>
      <c r="P2572" s="152"/>
      <c r="Q2572" s="152"/>
      <c r="S2572" s="205"/>
      <c r="T2572" s="205"/>
      <c r="U2572" s="205"/>
      <c r="V2572" s="39"/>
      <c r="W2572" s="39"/>
      <c r="X2572" s="39"/>
      <c r="Y2572" s="39"/>
      <c r="AD2572" s="191"/>
      <c r="AE2572" s="191"/>
      <c r="AF2572" s="260"/>
      <c r="AG2572" s="191"/>
      <c r="AH2572" s="191"/>
      <c r="AI2572" s="260"/>
      <c r="AR2572" s="68"/>
      <c r="AS2572" s="68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5"/>
      <c r="BL2572" s="95"/>
      <c r="BM2572" s="95"/>
      <c r="BN2572" s="95"/>
      <c r="BO2572" s="95"/>
      <c r="BP2572" s="95"/>
      <c r="BQ2572" s="95"/>
      <c r="BR2572" s="95"/>
      <c r="BS2572" s="95"/>
      <c r="BT2572" s="95"/>
      <c r="BU2572" s="95"/>
      <c r="BV2572" s="95"/>
      <c r="BW2572" s="95"/>
      <c r="BX2572" s="95"/>
      <c r="BY2572" s="95"/>
      <c r="BZ2572" s="95"/>
      <c r="CD2572" s="95"/>
      <c r="CE2572" s="95"/>
      <c r="CF2572" s="95"/>
    </row>
    <row r="2573" spans="1:84" s="43" customFormat="1" x14ac:dyDescent="0.25">
      <c r="A2573" s="152"/>
      <c r="B2573" s="152"/>
      <c r="C2573" s="152"/>
      <c r="D2573" s="152"/>
      <c r="E2573" s="152"/>
      <c r="F2573" s="62"/>
      <c r="G2573" s="62"/>
      <c r="I2573" s="152"/>
      <c r="K2573" s="152"/>
      <c r="L2573" s="152"/>
      <c r="M2573" s="152"/>
      <c r="N2573" s="152"/>
      <c r="O2573" s="63"/>
      <c r="P2573" s="152"/>
      <c r="Q2573" s="152"/>
      <c r="S2573" s="205"/>
      <c r="T2573" s="205"/>
      <c r="U2573" s="205"/>
      <c r="V2573" s="39"/>
      <c r="W2573" s="39"/>
      <c r="X2573" s="39"/>
      <c r="Y2573" s="39"/>
      <c r="AD2573" s="191"/>
      <c r="AE2573" s="191"/>
      <c r="AF2573" s="260"/>
      <c r="AG2573" s="191"/>
      <c r="AH2573" s="191"/>
      <c r="AI2573" s="260"/>
      <c r="AR2573" s="68"/>
      <c r="AS2573" s="68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5"/>
      <c r="BL2573" s="95"/>
      <c r="BM2573" s="95"/>
      <c r="BN2573" s="95"/>
      <c r="BO2573" s="95"/>
      <c r="BP2573" s="95"/>
      <c r="BQ2573" s="95"/>
      <c r="BR2573" s="95"/>
      <c r="BS2573" s="95"/>
      <c r="BT2573" s="95"/>
      <c r="BU2573" s="95"/>
      <c r="BV2573" s="95"/>
      <c r="BW2573" s="95"/>
      <c r="BX2573" s="95"/>
      <c r="BY2573" s="95"/>
      <c r="BZ2573" s="95"/>
      <c r="CD2573" s="95"/>
      <c r="CE2573" s="95"/>
      <c r="CF2573" s="95"/>
    </row>
    <row r="2574" spans="1:84" s="43" customFormat="1" x14ac:dyDescent="0.25">
      <c r="A2574" s="152"/>
      <c r="B2574" s="152"/>
      <c r="C2574" s="152"/>
      <c r="D2574" s="152"/>
      <c r="E2574" s="152"/>
      <c r="F2574" s="62"/>
      <c r="G2574" s="62"/>
      <c r="I2574" s="152"/>
      <c r="K2574" s="152"/>
      <c r="L2574" s="152"/>
      <c r="M2574" s="152"/>
      <c r="N2574" s="152"/>
      <c r="O2574" s="63"/>
      <c r="P2574" s="152"/>
      <c r="Q2574" s="152"/>
      <c r="S2574" s="205"/>
      <c r="T2574" s="205"/>
      <c r="U2574" s="205"/>
      <c r="V2574" s="39"/>
      <c r="W2574" s="39"/>
      <c r="X2574" s="39"/>
      <c r="Y2574" s="39"/>
      <c r="AD2574" s="191"/>
      <c r="AE2574" s="191"/>
      <c r="AF2574" s="260"/>
      <c r="AG2574" s="191"/>
      <c r="AH2574" s="191"/>
      <c r="AI2574" s="260"/>
      <c r="AR2574" s="68"/>
      <c r="AS2574" s="68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5"/>
      <c r="BL2574" s="95"/>
      <c r="BM2574" s="95"/>
      <c r="BN2574" s="95"/>
      <c r="BO2574" s="95"/>
      <c r="BP2574" s="95"/>
      <c r="BQ2574" s="95"/>
      <c r="BR2574" s="95"/>
      <c r="BS2574" s="95"/>
      <c r="BT2574" s="95"/>
      <c r="BU2574" s="95"/>
      <c r="BV2574" s="95"/>
      <c r="BW2574" s="95"/>
      <c r="BX2574" s="95"/>
      <c r="BY2574" s="95"/>
      <c r="BZ2574" s="95"/>
      <c r="CD2574" s="95"/>
      <c r="CE2574" s="95"/>
      <c r="CF2574" s="95"/>
    </row>
    <row r="2575" spans="1:84" s="43" customFormat="1" x14ac:dyDescent="0.25">
      <c r="A2575" s="152"/>
      <c r="B2575" s="152"/>
      <c r="C2575" s="152"/>
      <c r="D2575" s="152"/>
      <c r="E2575" s="152"/>
      <c r="F2575" s="62"/>
      <c r="G2575" s="62"/>
      <c r="I2575" s="152"/>
      <c r="K2575" s="152"/>
      <c r="L2575" s="152"/>
      <c r="M2575" s="152"/>
      <c r="N2575" s="152"/>
      <c r="O2575" s="63"/>
      <c r="P2575" s="152"/>
      <c r="Q2575" s="152"/>
      <c r="S2575" s="205"/>
      <c r="T2575" s="205"/>
      <c r="U2575" s="205"/>
      <c r="V2575" s="39"/>
      <c r="W2575" s="39"/>
      <c r="X2575" s="39"/>
      <c r="Y2575" s="39"/>
      <c r="AD2575" s="191"/>
      <c r="AE2575" s="191"/>
      <c r="AF2575" s="260"/>
      <c r="AG2575" s="191"/>
      <c r="AH2575" s="191"/>
      <c r="AI2575" s="260"/>
      <c r="AR2575" s="68"/>
      <c r="AS2575" s="68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5"/>
      <c r="BL2575" s="95"/>
      <c r="BM2575" s="95"/>
      <c r="BN2575" s="95"/>
      <c r="BO2575" s="95"/>
      <c r="BP2575" s="95"/>
      <c r="BQ2575" s="95"/>
      <c r="BR2575" s="95"/>
      <c r="BS2575" s="95"/>
      <c r="BT2575" s="95"/>
      <c r="BU2575" s="95"/>
      <c r="BV2575" s="95"/>
      <c r="BW2575" s="95"/>
      <c r="BX2575" s="95"/>
      <c r="BY2575" s="95"/>
      <c r="BZ2575" s="95"/>
      <c r="CD2575" s="95"/>
      <c r="CE2575" s="95"/>
      <c r="CF2575" s="95"/>
    </row>
    <row r="2576" spans="1:84" s="43" customFormat="1" x14ac:dyDescent="0.25">
      <c r="A2576" s="152"/>
      <c r="B2576" s="152"/>
      <c r="C2576" s="152"/>
      <c r="D2576" s="152"/>
      <c r="E2576" s="152"/>
      <c r="F2576" s="62"/>
      <c r="G2576" s="62"/>
      <c r="I2576" s="152"/>
      <c r="K2576" s="152"/>
      <c r="L2576" s="152"/>
      <c r="M2576" s="152"/>
      <c r="N2576" s="152"/>
      <c r="O2576" s="63"/>
      <c r="P2576" s="152"/>
      <c r="Q2576" s="152"/>
      <c r="S2576" s="205"/>
      <c r="T2576" s="205"/>
      <c r="U2576" s="205"/>
      <c r="V2576" s="39"/>
      <c r="W2576" s="39"/>
      <c r="X2576" s="39"/>
      <c r="Y2576" s="39"/>
      <c r="AD2576" s="191"/>
      <c r="AE2576" s="191"/>
      <c r="AF2576" s="260"/>
      <c r="AG2576" s="191"/>
      <c r="AH2576" s="191"/>
      <c r="AI2576" s="260"/>
      <c r="AR2576" s="68"/>
      <c r="AS2576" s="68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5"/>
      <c r="BL2576" s="95"/>
      <c r="BM2576" s="95"/>
      <c r="BN2576" s="95"/>
      <c r="BO2576" s="95"/>
      <c r="BP2576" s="95"/>
      <c r="BQ2576" s="95"/>
      <c r="BR2576" s="95"/>
      <c r="BS2576" s="95"/>
      <c r="BT2576" s="95"/>
      <c r="BU2576" s="95"/>
      <c r="BV2576" s="95"/>
      <c r="BW2576" s="95"/>
      <c r="BX2576" s="95"/>
      <c r="BY2576" s="95"/>
      <c r="BZ2576" s="95"/>
      <c r="CD2576" s="95"/>
      <c r="CE2576" s="95"/>
      <c r="CF2576" s="95"/>
    </row>
    <row r="2577" spans="1:84" s="43" customFormat="1" x14ac:dyDescent="0.25">
      <c r="A2577" s="152"/>
      <c r="B2577" s="152"/>
      <c r="C2577" s="152"/>
      <c r="D2577" s="152"/>
      <c r="E2577" s="152"/>
      <c r="F2577" s="62"/>
      <c r="G2577" s="62"/>
      <c r="I2577" s="152"/>
      <c r="K2577" s="152"/>
      <c r="L2577" s="152"/>
      <c r="M2577" s="152"/>
      <c r="N2577" s="152"/>
      <c r="O2577" s="63"/>
      <c r="P2577" s="152"/>
      <c r="Q2577" s="152"/>
      <c r="S2577" s="205"/>
      <c r="T2577" s="205"/>
      <c r="U2577" s="205"/>
      <c r="V2577" s="39"/>
      <c r="W2577" s="39"/>
      <c r="X2577" s="39"/>
      <c r="Y2577" s="39"/>
      <c r="AD2577" s="191"/>
      <c r="AE2577" s="191"/>
      <c r="AF2577" s="260"/>
      <c r="AG2577" s="191"/>
      <c r="AH2577" s="191"/>
      <c r="AI2577" s="260"/>
      <c r="AR2577" s="68"/>
      <c r="AS2577" s="68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5"/>
      <c r="BL2577" s="95"/>
      <c r="BM2577" s="95"/>
      <c r="BN2577" s="95"/>
      <c r="BO2577" s="95"/>
      <c r="BP2577" s="95"/>
      <c r="BQ2577" s="95"/>
      <c r="BR2577" s="95"/>
      <c r="BS2577" s="95"/>
      <c r="BT2577" s="95"/>
      <c r="BU2577" s="95"/>
      <c r="BV2577" s="95"/>
      <c r="BW2577" s="95"/>
      <c r="BX2577" s="95"/>
      <c r="BY2577" s="95"/>
      <c r="BZ2577" s="95"/>
      <c r="CD2577" s="95"/>
      <c r="CE2577" s="95"/>
      <c r="CF2577" s="95"/>
    </row>
    <row r="2578" spans="1:84" s="43" customFormat="1" x14ac:dyDescent="0.25">
      <c r="A2578" s="152"/>
      <c r="B2578" s="152"/>
      <c r="C2578" s="152"/>
      <c r="D2578" s="152"/>
      <c r="E2578" s="152"/>
      <c r="F2578" s="62"/>
      <c r="G2578" s="62"/>
      <c r="I2578" s="152"/>
      <c r="K2578" s="152"/>
      <c r="L2578" s="152"/>
      <c r="M2578" s="152"/>
      <c r="N2578" s="152"/>
      <c r="O2578" s="63"/>
      <c r="P2578" s="152"/>
      <c r="Q2578" s="152"/>
      <c r="S2578" s="205"/>
      <c r="T2578" s="205"/>
      <c r="U2578" s="205"/>
      <c r="V2578" s="39"/>
      <c r="W2578" s="39"/>
      <c r="X2578" s="39"/>
      <c r="Y2578" s="39"/>
      <c r="AD2578" s="191"/>
      <c r="AE2578" s="191"/>
      <c r="AF2578" s="260"/>
      <c r="AG2578" s="191"/>
      <c r="AH2578" s="191"/>
      <c r="AI2578" s="260"/>
      <c r="AR2578" s="68"/>
      <c r="AS2578" s="68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5"/>
      <c r="BL2578" s="95"/>
      <c r="BM2578" s="95"/>
      <c r="BN2578" s="95"/>
      <c r="BO2578" s="95"/>
      <c r="BP2578" s="95"/>
      <c r="BQ2578" s="95"/>
      <c r="BR2578" s="95"/>
      <c r="BS2578" s="95"/>
      <c r="BT2578" s="95"/>
      <c r="BU2578" s="95"/>
      <c r="BV2578" s="95"/>
      <c r="BW2578" s="95"/>
      <c r="BX2578" s="95"/>
      <c r="BY2578" s="95"/>
      <c r="BZ2578" s="95"/>
      <c r="CD2578" s="95"/>
      <c r="CE2578" s="95"/>
      <c r="CF2578" s="95"/>
    </row>
    <row r="2579" spans="1:84" s="43" customFormat="1" x14ac:dyDescent="0.25">
      <c r="A2579" s="152"/>
      <c r="B2579" s="152"/>
      <c r="C2579" s="152"/>
      <c r="D2579" s="152"/>
      <c r="E2579" s="152"/>
      <c r="F2579" s="62"/>
      <c r="G2579" s="62"/>
      <c r="I2579" s="152"/>
      <c r="K2579" s="152"/>
      <c r="L2579" s="152"/>
      <c r="M2579" s="152"/>
      <c r="N2579" s="152"/>
      <c r="O2579" s="63"/>
      <c r="P2579" s="152"/>
      <c r="Q2579" s="152"/>
      <c r="S2579" s="205"/>
      <c r="T2579" s="205"/>
      <c r="U2579" s="205"/>
      <c r="V2579" s="39"/>
      <c r="W2579" s="39"/>
      <c r="X2579" s="39"/>
      <c r="Y2579" s="39"/>
      <c r="AD2579" s="191"/>
      <c r="AE2579" s="191"/>
      <c r="AF2579" s="260"/>
      <c r="AG2579" s="191"/>
      <c r="AH2579" s="191"/>
      <c r="AI2579" s="260"/>
      <c r="AR2579" s="68"/>
      <c r="AS2579" s="68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5"/>
      <c r="BL2579" s="95"/>
      <c r="BM2579" s="95"/>
      <c r="BN2579" s="95"/>
      <c r="BO2579" s="95"/>
      <c r="BP2579" s="95"/>
      <c r="BQ2579" s="95"/>
      <c r="BR2579" s="95"/>
      <c r="BS2579" s="95"/>
      <c r="BT2579" s="95"/>
      <c r="BU2579" s="95"/>
      <c r="BV2579" s="95"/>
      <c r="BW2579" s="95"/>
      <c r="BX2579" s="95"/>
      <c r="BY2579" s="95"/>
      <c r="BZ2579" s="95"/>
      <c r="CD2579" s="95"/>
      <c r="CE2579" s="95"/>
      <c r="CF2579" s="95"/>
    </row>
    <row r="2580" spans="1:84" s="43" customFormat="1" x14ac:dyDescent="0.25">
      <c r="A2580" s="152"/>
      <c r="B2580" s="152"/>
      <c r="C2580" s="152"/>
      <c r="D2580" s="152"/>
      <c r="E2580" s="152"/>
      <c r="F2580" s="62"/>
      <c r="G2580" s="62"/>
      <c r="I2580" s="152"/>
      <c r="K2580" s="152"/>
      <c r="L2580" s="152"/>
      <c r="M2580" s="152"/>
      <c r="N2580" s="152"/>
      <c r="O2580" s="63"/>
      <c r="P2580" s="152"/>
      <c r="Q2580" s="152"/>
      <c r="S2580" s="205"/>
      <c r="T2580" s="205"/>
      <c r="U2580" s="205"/>
      <c r="V2580" s="39"/>
      <c r="W2580" s="39"/>
      <c r="X2580" s="39"/>
      <c r="Y2580" s="39"/>
      <c r="AD2580" s="191"/>
      <c r="AE2580" s="191"/>
      <c r="AF2580" s="260"/>
      <c r="AG2580" s="191"/>
      <c r="AH2580" s="191"/>
      <c r="AI2580" s="260"/>
      <c r="AR2580" s="68"/>
      <c r="AS2580" s="68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5"/>
      <c r="BL2580" s="95"/>
      <c r="BM2580" s="95"/>
      <c r="BN2580" s="95"/>
      <c r="BO2580" s="95"/>
      <c r="BP2580" s="95"/>
      <c r="BQ2580" s="95"/>
      <c r="BR2580" s="95"/>
      <c r="BS2580" s="95"/>
      <c r="BT2580" s="95"/>
      <c r="BU2580" s="95"/>
      <c r="BV2580" s="95"/>
      <c r="BW2580" s="95"/>
      <c r="BX2580" s="95"/>
      <c r="BY2580" s="95"/>
      <c r="BZ2580" s="95"/>
      <c r="CD2580" s="95"/>
      <c r="CE2580" s="95"/>
      <c r="CF2580" s="95"/>
    </row>
    <row r="2581" spans="1:84" s="43" customFormat="1" x14ac:dyDescent="0.25">
      <c r="A2581" s="152"/>
      <c r="B2581" s="152"/>
      <c r="C2581" s="152"/>
      <c r="D2581" s="152"/>
      <c r="E2581" s="152"/>
      <c r="F2581" s="62"/>
      <c r="G2581" s="62"/>
      <c r="I2581" s="152"/>
      <c r="K2581" s="152"/>
      <c r="L2581" s="152"/>
      <c r="M2581" s="152"/>
      <c r="N2581" s="152"/>
      <c r="O2581" s="63"/>
      <c r="P2581" s="152"/>
      <c r="Q2581" s="152"/>
      <c r="S2581" s="205"/>
      <c r="T2581" s="205"/>
      <c r="U2581" s="205"/>
      <c r="V2581" s="39"/>
      <c r="W2581" s="39"/>
      <c r="X2581" s="39"/>
      <c r="Y2581" s="39"/>
      <c r="AD2581" s="191"/>
      <c r="AE2581" s="191"/>
      <c r="AF2581" s="260"/>
      <c r="AG2581" s="191"/>
      <c r="AH2581" s="191"/>
      <c r="AI2581" s="260"/>
      <c r="AR2581" s="68"/>
      <c r="AS2581" s="68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5"/>
      <c r="BL2581" s="95"/>
      <c r="BM2581" s="95"/>
      <c r="BN2581" s="95"/>
      <c r="BO2581" s="95"/>
      <c r="BP2581" s="95"/>
      <c r="BQ2581" s="95"/>
      <c r="BR2581" s="95"/>
      <c r="BS2581" s="95"/>
      <c r="BT2581" s="95"/>
      <c r="BU2581" s="95"/>
      <c r="BV2581" s="95"/>
      <c r="BW2581" s="95"/>
      <c r="BX2581" s="95"/>
      <c r="BY2581" s="95"/>
      <c r="BZ2581" s="95"/>
      <c r="CD2581" s="95"/>
      <c r="CE2581" s="95"/>
      <c r="CF2581" s="95"/>
    </row>
    <row r="2582" spans="1:84" s="43" customFormat="1" x14ac:dyDescent="0.25">
      <c r="A2582" s="152"/>
      <c r="B2582" s="152"/>
      <c r="C2582" s="152"/>
      <c r="D2582" s="152"/>
      <c r="E2582" s="152"/>
      <c r="F2582" s="62"/>
      <c r="G2582" s="62"/>
      <c r="I2582" s="152"/>
      <c r="K2582" s="152"/>
      <c r="L2582" s="152"/>
      <c r="M2582" s="152"/>
      <c r="N2582" s="152"/>
      <c r="O2582" s="63"/>
      <c r="P2582" s="152"/>
      <c r="Q2582" s="152"/>
      <c r="S2582" s="205"/>
      <c r="T2582" s="205"/>
      <c r="U2582" s="205"/>
      <c r="V2582" s="39"/>
      <c r="W2582" s="39"/>
      <c r="X2582" s="39"/>
      <c r="Y2582" s="39"/>
      <c r="AD2582" s="191"/>
      <c r="AE2582" s="191"/>
      <c r="AF2582" s="260"/>
      <c r="AG2582" s="191"/>
      <c r="AH2582" s="191"/>
      <c r="AI2582" s="260"/>
      <c r="AR2582" s="68"/>
      <c r="AS2582" s="68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5"/>
      <c r="BL2582" s="95"/>
      <c r="BM2582" s="95"/>
      <c r="BN2582" s="95"/>
      <c r="BO2582" s="95"/>
      <c r="BP2582" s="95"/>
      <c r="BQ2582" s="95"/>
      <c r="BR2582" s="95"/>
      <c r="BS2582" s="95"/>
      <c r="BT2582" s="95"/>
      <c r="BU2582" s="95"/>
      <c r="BV2582" s="95"/>
      <c r="BW2582" s="95"/>
      <c r="BX2582" s="95"/>
      <c r="BY2582" s="95"/>
      <c r="BZ2582" s="95"/>
      <c r="CD2582" s="95"/>
      <c r="CE2582" s="95"/>
      <c r="CF2582" s="95"/>
    </row>
    <row r="2583" spans="1:84" s="43" customFormat="1" x14ac:dyDescent="0.25">
      <c r="A2583" s="152"/>
      <c r="B2583" s="152"/>
      <c r="C2583" s="152"/>
      <c r="D2583" s="152"/>
      <c r="E2583" s="152"/>
      <c r="F2583" s="62"/>
      <c r="G2583" s="62"/>
      <c r="I2583" s="152"/>
      <c r="K2583" s="152"/>
      <c r="L2583" s="152"/>
      <c r="M2583" s="152"/>
      <c r="N2583" s="152"/>
      <c r="O2583" s="63"/>
      <c r="P2583" s="152"/>
      <c r="Q2583" s="152"/>
      <c r="S2583" s="205"/>
      <c r="T2583" s="205"/>
      <c r="U2583" s="205"/>
      <c r="V2583" s="39"/>
      <c r="W2583" s="39"/>
      <c r="X2583" s="39"/>
      <c r="Y2583" s="39"/>
      <c r="AD2583" s="191"/>
      <c r="AE2583" s="191"/>
      <c r="AF2583" s="260"/>
      <c r="AG2583" s="191"/>
      <c r="AH2583" s="191"/>
      <c r="AI2583" s="260"/>
      <c r="AR2583" s="68"/>
      <c r="AS2583" s="68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5"/>
      <c r="BL2583" s="95"/>
      <c r="BM2583" s="95"/>
      <c r="BN2583" s="95"/>
      <c r="BO2583" s="95"/>
      <c r="BP2583" s="95"/>
      <c r="BQ2583" s="95"/>
      <c r="BR2583" s="95"/>
      <c r="BS2583" s="95"/>
      <c r="BT2583" s="95"/>
      <c r="BU2583" s="95"/>
      <c r="BV2583" s="95"/>
      <c r="BW2583" s="95"/>
      <c r="BX2583" s="95"/>
      <c r="BY2583" s="95"/>
      <c r="BZ2583" s="95"/>
      <c r="CD2583" s="95"/>
      <c r="CE2583" s="95"/>
      <c r="CF2583" s="95"/>
    </row>
    <row r="2584" spans="1:84" s="43" customFormat="1" x14ac:dyDescent="0.25">
      <c r="A2584" s="152"/>
      <c r="B2584" s="152"/>
      <c r="C2584" s="152"/>
      <c r="D2584" s="152"/>
      <c r="E2584" s="152"/>
      <c r="F2584" s="62"/>
      <c r="G2584" s="62"/>
      <c r="I2584" s="152"/>
      <c r="K2584" s="152"/>
      <c r="L2584" s="152"/>
      <c r="M2584" s="152"/>
      <c r="N2584" s="152"/>
      <c r="O2584" s="63"/>
      <c r="P2584" s="152"/>
      <c r="Q2584" s="152"/>
      <c r="S2584" s="205"/>
      <c r="T2584" s="205"/>
      <c r="U2584" s="205"/>
      <c r="V2584" s="39"/>
      <c r="W2584" s="39"/>
      <c r="X2584" s="39"/>
      <c r="Y2584" s="39"/>
      <c r="AD2584" s="191"/>
      <c r="AE2584" s="191"/>
      <c r="AF2584" s="260"/>
      <c r="AG2584" s="191"/>
      <c r="AH2584" s="191"/>
      <c r="AI2584" s="260"/>
      <c r="AR2584" s="68"/>
      <c r="AS2584" s="68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5"/>
      <c r="BL2584" s="95"/>
      <c r="BM2584" s="95"/>
      <c r="BN2584" s="95"/>
      <c r="BO2584" s="95"/>
      <c r="BP2584" s="95"/>
      <c r="BQ2584" s="95"/>
      <c r="BR2584" s="95"/>
      <c r="BS2584" s="95"/>
      <c r="BT2584" s="95"/>
      <c r="BU2584" s="95"/>
      <c r="BV2584" s="95"/>
      <c r="BW2584" s="95"/>
      <c r="BX2584" s="95"/>
      <c r="BY2584" s="95"/>
      <c r="BZ2584" s="95"/>
      <c r="CD2584" s="95"/>
      <c r="CE2584" s="95"/>
      <c r="CF2584" s="95"/>
    </row>
    <row r="2585" spans="1:84" s="43" customFormat="1" x14ac:dyDescent="0.25">
      <c r="A2585" s="152"/>
      <c r="B2585" s="152"/>
      <c r="C2585" s="152"/>
      <c r="D2585" s="152"/>
      <c r="E2585" s="152"/>
      <c r="F2585" s="62"/>
      <c r="G2585" s="62"/>
      <c r="I2585" s="152"/>
      <c r="K2585" s="152"/>
      <c r="L2585" s="152"/>
      <c r="M2585" s="152"/>
      <c r="N2585" s="152"/>
      <c r="O2585" s="63"/>
      <c r="P2585" s="152"/>
      <c r="Q2585" s="152"/>
      <c r="S2585" s="205"/>
      <c r="T2585" s="205"/>
      <c r="U2585" s="205"/>
      <c r="V2585" s="39"/>
      <c r="W2585" s="39"/>
      <c r="X2585" s="39"/>
      <c r="Y2585" s="39"/>
      <c r="AD2585" s="191"/>
      <c r="AE2585" s="191"/>
      <c r="AF2585" s="260"/>
      <c r="AG2585" s="191"/>
      <c r="AH2585" s="191"/>
      <c r="AI2585" s="260"/>
      <c r="AR2585" s="68"/>
      <c r="AS2585" s="68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5"/>
      <c r="BL2585" s="95"/>
      <c r="BM2585" s="95"/>
      <c r="BN2585" s="95"/>
      <c r="BO2585" s="95"/>
      <c r="BP2585" s="95"/>
      <c r="BQ2585" s="95"/>
      <c r="BR2585" s="95"/>
      <c r="BS2585" s="95"/>
      <c r="BT2585" s="95"/>
      <c r="BU2585" s="95"/>
      <c r="BV2585" s="95"/>
      <c r="BW2585" s="95"/>
      <c r="BX2585" s="95"/>
      <c r="BY2585" s="95"/>
      <c r="BZ2585" s="95"/>
      <c r="CD2585" s="95"/>
      <c r="CE2585" s="95"/>
      <c r="CF2585" s="95"/>
    </row>
    <row r="2586" spans="1:84" s="43" customFormat="1" x14ac:dyDescent="0.25">
      <c r="A2586" s="152"/>
      <c r="B2586" s="152"/>
      <c r="C2586" s="152"/>
      <c r="D2586" s="152"/>
      <c r="E2586" s="152"/>
      <c r="F2586" s="62"/>
      <c r="G2586" s="62"/>
      <c r="I2586" s="152"/>
      <c r="K2586" s="152"/>
      <c r="L2586" s="152"/>
      <c r="M2586" s="152"/>
      <c r="N2586" s="152"/>
      <c r="O2586" s="63"/>
      <c r="P2586" s="152"/>
      <c r="Q2586" s="152"/>
      <c r="S2586" s="205"/>
      <c r="T2586" s="205"/>
      <c r="U2586" s="205"/>
      <c r="V2586" s="39"/>
      <c r="W2586" s="39"/>
      <c r="X2586" s="39"/>
      <c r="Y2586" s="39"/>
      <c r="AD2586" s="191"/>
      <c r="AE2586" s="191"/>
      <c r="AF2586" s="260"/>
      <c r="AG2586" s="191"/>
      <c r="AH2586" s="191"/>
      <c r="AI2586" s="260"/>
      <c r="AR2586" s="68"/>
      <c r="AS2586" s="68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5"/>
      <c r="BL2586" s="95"/>
      <c r="BM2586" s="95"/>
      <c r="BN2586" s="95"/>
      <c r="BO2586" s="95"/>
      <c r="BP2586" s="95"/>
      <c r="BQ2586" s="95"/>
      <c r="BR2586" s="95"/>
      <c r="BS2586" s="95"/>
      <c r="BT2586" s="95"/>
      <c r="BU2586" s="95"/>
      <c r="BV2586" s="95"/>
      <c r="BW2586" s="95"/>
      <c r="BX2586" s="95"/>
      <c r="BY2586" s="95"/>
      <c r="BZ2586" s="95"/>
      <c r="CD2586" s="95"/>
      <c r="CE2586" s="95"/>
      <c r="CF2586" s="95"/>
    </row>
    <row r="2587" spans="1:84" s="43" customFormat="1" x14ac:dyDescent="0.25">
      <c r="A2587" s="152"/>
      <c r="B2587" s="152"/>
      <c r="C2587" s="152"/>
      <c r="D2587" s="152"/>
      <c r="E2587" s="152"/>
      <c r="F2587" s="62"/>
      <c r="G2587" s="62"/>
      <c r="I2587" s="152"/>
      <c r="K2587" s="152"/>
      <c r="L2587" s="152"/>
      <c r="M2587" s="152"/>
      <c r="N2587" s="152"/>
      <c r="O2587" s="63"/>
      <c r="P2587" s="152"/>
      <c r="Q2587" s="152"/>
      <c r="S2587" s="205"/>
      <c r="T2587" s="205"/>
      <c r="U2587" s="205"/>
      <c r="V2587" s="39"/>
      <c r="W2587" s="39"/>
      <c r="X2587" s="39"/>
      <c r="Y2587" s="39"/>
      <c r="AD2587" s="191"/>
      <c r="AE2587" s="191"/>
      <c r="AF2587" s="260"/>
      <c r="AG2587" s="191"/>
      <c r="AH2587" s="191"/>
      <c r="AI2587" s="260"/>
      <c r="AR2587" s="68"/>
      <c r="AS2587" s="68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5"/>
      <c r="BL2587" s="95"/>
      <c r="BM2587" s="95"/>
      <c r="BN2587" s="95"/>
      <c r="BO2587" s="95"/>
      <c r="BP2587" s="95"/>
      <c r="BQ2587" s="95"/>
      <c r="BR2587" s="95"/>
      <c r="BS2587" s="95"/>
      <c r="BT2587" s="95"/>
      <c r="BU2587" s="95"/>
      <c r="BV2587" s="95"/>
      <c r="BW2587" s="95"/>
      <c r="BX2587" s="95"/>
      <c r="BY2587" s="95"/>
      <c r="BZ2587" s="95"/>
      <c r="CD2587" s="95"/>
      <c r="CE2587" s="95"/>
      <c r="CF2587" s="95"/>
    </row>
    <row r="2588" spans="1:84" s="43" customFormat="1" x14ac:dyDescent="0.25">
      <c r="A2588" s="152"/>
      <c r="B2588" s="152"/>
      <c r="C2588" s="152"/>
      <c r="D2588" s="152"/>
      <c r="E2588" s="152"/>
      <c r="F2588" s="62"/>
      <c r="G2588" s="62"/>
      <c r="I2588" s="152"/>
      <c r="K2588" s="152"/>
      <c r="L2588" s="152"/>
      <c r="M2588" s="152"/>
      <c r="N2588" s="152"/>
      <c r="O2588" s="63"/>
      <c r="P2588" s="152"/>
      <c r="Q2588" s="152"/>
      <c r="S2588" s="205"/>
      <c r="T2588" s="205"/>
      <c r="U2588" s="205"/>
      <c r="V2588" s="39"/>
      <c r="W2588" s="39"/>
      <c r="X2588" s="39"/>
      <c r="Y2588" s="39"/>
      <c r="AD2588" s="191"/>
      <c r="AE2588" s="191"/>
      <c r="AF2588" s="260"/>
      <c r="AG2588" s="191"/>
      <c r="AH2588" s="191"/>
      <c r="AI2588" s="260"/>
      <c r="AR2588" s="68"/>
      <c r="AS2588" s="68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5"/>
      <c r="BL2588" s="95"/>
      <c r="BM2588" s="95"/>
      <c r="BN2588" s="95"/>
      <c r="BO2588" s="95"/>
      <c r="BP2588" s="95"/>
      <c r="BQ2588" s="95"/>
      <c r="BR2588" s="95"/>
      <c r="BS2588" s="95"/>
      <c r="BT2588" s="95"/>
      <c r="BU2588" s="95"/>
      <c r="BV2588" s="95"/>
      <c r="BW2588" s="95"/>
      <c r="BX2588" s="95"/>
      <c r="BY2588" s="95"/>
      <c r="BZ2588" s="95"/>
      <c r="CD2588" s="95"/>
      <c r="CE2588" s="95"/>
      <c r="CF2588" s="95"/>
    </row>
    <row r="2589" spans="1:84" s="43" customFormat="1" x14ac:dyDescent="0.25">
      <c r="A2589" s="152"/>
      <c r="B2589" s="152"/>
      <c r="C2589" s="152"/>
      <c r="D2589" s="152"/>
      <c r="E2589" s="152"/>
      <c r="F2589" s="62"/>
      <c r="G2589" s="62"/>
      <c r="I2589" s="152"/>
      <c r="K2589" s="152"/>
      <c r="L2589" s="152"/>
      <c r="M2589" s="152"/>
      <c r="N2589" s="152"/>
      <c r="O2589" s="63"/>
      <c r="P2589" s="152"/>
      <c r="Q2589" s="152"/>
      <c r="S2589" s="205"/>
      <c r="T2589" s="205"/>
      <c r="U2589" s="205"/>
      <c r="V2589" s="39"/>
      <c r="W2589" s="39"/>
      <c r="X2589" s="39"/>
      <c r="Y2589" s="39"/>
      <c r="AD2589" s="191"/>
      <c r="AE2589" s="191"/>
      <c r="AF2589" s="260"/>
      <c r="AG2589" s="191"/>
      <c r="AH2589" s="191"/>
      <c r="AI2589" s="260"/>
      <c r="AR2589" s="68"/>
      <c r="AS2589" s="68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5"/>
      <c r="BL2589" s="95"/>
      <c r="BM2589" s="95"/>
      <c r="BN2589" s="95"/>
      <c r="BO2589" s="95"/>
      <c r="BP2589" s="95"/>
      <c r="BQ2589" s="95"/>
      <c r="BR2589" s="95"/>
      <c r="BS2589" s="95"/>
      <c r="BT2589" s="95"/>
      <c r="BU2589" s="95"/>
      <c r="BV2589" s="95"/>
      <c r="BW2589" s="95"/>
      <c r="BX2589" s="95"/>
      <c r="BY2589" s="95"/>
      <c r="BZ2589" s="95"/>
      <c r="CD2589" s="95"/>
      <c r="CE2589" s="95"/>
      <c r="CF2589" s="95"/>
    </row>
    <row r="2590" spans="1:84" s="43" customFormat="1" x14ac:dyDescent="0.25">
      <c r="A2590" s="152"/>
      <c r="B2590" s="152"/>
      <c r="C2590" s="152"/>
      <c r="D2590" s="152"/>
      <c r="E2590" s="152"/>
      <c r="F2590" s="62"/>
      <c r="G2590" s="62"/>
      <c r="I2590" s="152"/>
      <c r="K2590" s="152"/>
      <c r="L2590" s="152"/>
      <c r="M2590" s="152"/>
      <c r="N2590" s="152"/>
      <c r="O2590" s="63"/>
      <c r="P2590" s="152"/>
      <c r="Q2590" s="152"/>
      <c r="S2590" s="205"/>
      <c r="T2590" s="205"/>
      <c r="U2590" s="205"/>
      <c r="V2590" s="39"/>
      <c r="W2590" s="39"/>
      <c r="X2590" s="39"/>
      <c r="Y2590" s="39"/>
      <c r="AD2590" s="191"/>
      <c r="AE2590" s="191"/>
      <c r="AF2590" s="260"/>
      <c r="AG2590" s="191"/>
      <c r="AH2590" s="191"/>
      <c r="AI2590" s="260"/>
      <c r="AR2590" s="68"/>
      <c r="AS2590" s="68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5"/>
      <c r="BL2590" s="95"/>
      <c r="BM2590" s="95"/>
      <c r="BN2590" s="95"/>
      <c r="BO2590" s="95"/>
      <c r="BP2590" s="95"/>
      <c r="BQ2590" s="95"/>
      <c r="BR2590" s="95"/>
      <c r="BS2590" s="95"/>
      <c r="BT2590" s="95"/>
      <c r="BU2590" s="95"/>
      <c r="BV2590" s="95"/>
      <c r="BW2590" s="95"/>
      <c r="BX2590" s="95"/>
      <c r="BY2590" s="95"/>
      <c r="BZ2590" s="95"/>
      <c r="CD2590" s="95"/>
      <c r="CE2590" s="95"/>
      <c r="CF2590" s="95"/>
    </row>
    <row r="2591" spans="1:84" s="43" customFormat="1" x14ac:dyDescent="0.25">
      <c r="A2591" s="152"/>
      <c r="B2591" s="152"/>
      <c r="C2591" s="152"/>
      <c r="D2591" s="152"/>
      <c r="E2591" s="152"/>
      <c r="F2591" s="62"/>
      <c r="G2591" s="62"/>
      <c r="I2591" s="152"/>
      <c r="K2591" s="152"/>
      <c r="L2591" s="152"/>
      <c r="M2591" s="152"/>
      <c r="N2591" s="152"/>
      <c r="O2591" s="63"/>
      <c r="P2591" s="152"/>
      <c r="Q2591" s="152"/>
      <c r="S2591" s="205"/>
      <c r="T2591" s="205"/>
      <c r="U2591" s="205"/>
      <c r="V2591" s="39"/>
      <c r="W2591" s="39"/>
      <c r="X2591" s="39"/>
      <c r="Y2591" s="39"/>
      <c r="AD2591" s="191"/>
      <c r="AE2591" s="191"/>
      <c r="AF2591" s="260"/>
      <c r="AG2591" s="191"/>
      <c r="AH2591" s="191"/>
      <c r="AI2591" s="260"/>
      <c r="AR2591" s="68"/>
      <c r="AS2591" s="68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5"/>
      <c r="BL2591" s="95"/>
      <c r="BM2591" s="95"/>
      <c r="BN2591" s="95"/>
      <c r="BO2591" s="95"/>
      <c r="BP2591" s="95"/>
      <c r="BQ2591" s="95"/>
      <c r="BR2591" s="95"/>
      <c r="BS2591" s="95"/>
      <c r="BT2591" s="95"/>
      <c r="BU2591" s="95"/>
      <c r="BV2591" s="95"/>
      <c r="BW2591" s="95"/>
      <c r="BX2591" s="95"/>
      <c r="BY2591" s="95"/>
      <c r="BZ2591" s="95"/>
      <c r="CD2591" s="95"/>
      <c r="CE2591" s="95"/>
      <c r="CF2591" s="95"/>
    </row>
    <row r="2592" spans="1:84" s="43" customFormat="1" x14ac:dyDescent="0.25">
      <c r="A2592" s="152"/>
      <c r="B2592" s="152"/>
      <c r="C2592" s="152"/>
      <c r="D2592" s="152"/>
      <c r="E2592" s="152"/>
      <c r="F2592" s="62"/>
      <c r="G2592" s="62"/>
      <c r="I2592" s="152"/>
      <c r="K2592" s="152"/>
      <c r="L2592" s="152"/>
      <c r="M2592" s="152"/>
      <c r="N2592" s="152"/>
      <c r="O2592" s="63"/>
      <c r="P2592" s="152"/>
      <c r="Q2592" s="152"/>
      <c r="S2592" s="205"/>
      <c r="T2592" s="205"/>
      <c r="U2592" s="205"/>
      <c r="V2592" s="39"/>
      <c r="W2592" s="39"/>
      <c r="X2592" s="39"/>
      <c r="Y2592" s="39"/>
      <c r="AD2592" s="191"/>
      <c r="AE2592" s="191"/>
      <c r="AF2592" s="260"/>
      <c r="AG2592" s="191"/>
      <c r="AH2592" s="191"/>
      <c r="AI2592" s="260"/>
      <c r="AR2592" s="68"/>
      <c r="AS2592" s="68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5"/>
      <c r="BL2592" s="95"/>
      <c r="BM2592" s="95"/>
      <c r="BN2592" s="95"/>
      <c r="BO2592" s="95"/>
      <c r="BP2592" s="95"/>
      <c r="BQ2592" s="95"/>
      <c r="BR2592" s="95"/>
      <c r="BS2592" s="95"/>
      <c r="BT2592" s="95"/>
      <c r="BU2592" s="95"/>
      <c r="BV2592" s="95"/>
      <c r="BW2592" s="95"/>
      <c r="BX2592" s="95"/>
      <c r="BY2592" s="95"/>
      <c r="BZ2592" s="95"/>
      <c r="CD2592" s="95"/>
      <c r="CE2592" s="95"/>
      <c r="CF2592" s="95"/>
    </row>
    <row r="2593" spans="1:84" s="43" customFormat="1" x14ac:dyDescent="0.25">
      <c r="A2593" s="152"/>
      <c r="B2593" s="152"/>
      <c r="C2593" s="152"/>
      <c r="D2593" s="152"/>
      <c r="E2593" s="152"/>
      <c r="F2593" s="62"/>
      <c r="G2593" s="62"/>
      <c r="I2593" s="152"/>
      <c r="K2593" s="152"/>
      <c r="L2593" s="152"/>
      <c r="M2593" s="152"/>
      <c r="N2593" s="152"/>
      <c r="O2593" s="63"/>
      <c r="P2593" s="152"/>
      <c r="Q2593" s="152"/>
      <c r="S2593" s="205"/>
      <c r="T2593" s="205"/>
      <c r="U2593" s="205"/>
      <c r="V2593" s="39"/>
      <c r="W2593" s="39"/>
      <c r="X2593" s="39"/>
      <c r="Y2593" s="39"/>
      <c r="AD2593" s="191"/>
      <c r="AE2593" s="191"/>
      <c r="AF2593" s="260"/>
      <c r="AG2593" s="191"/>
      <c r="AH2593" s="191"/>
      <c r="AI2593" s="260"/>
      <c r="AR2593" s="68"/>
      <c r="AS2593" s="68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5"/>
      <c r="BL2593" s="95"/>
      <c r="BM2593" s="95"/>
      <c r="BN2593" s="95"/>
      <c r="BO2593" s="95"/>
      <c r="BP2593" s="95"/>
      <c r="BQ2593" s="95"/>
      <c r="BR2593" s="95"/>
      <c r="BS2593" s="95"/>
      <c r="BT2593" s="95"/>
      <c r="BU2593" s="95"/>
      <c r="BV2593" s="95"/>
      <c r="BW2593" s="95"/>
      <c r="BX2593" s="95"/>
      <c r="BY2593" s="95"/>
      <c r="BZ2593" s="95"/>
      <c r="CD2593" s="95"/>
      <c r="CE2593" s="95"/>
      <c r="CF2593" s="95"/>
    </row>
    <row r="2594" spans="1:84" s="43" customFormat="1" x14ac:dyDescent="0.25">
      <c r="A2594" s="152"/>
      <c r="B2594" s="152"/>
      <c r="C2594" s="152"/>
      <c r="D2594" s="152"/>
      <c r="E2594" s="152"/>
      <c r="F2594" s="62"/>
      <c r="G2594" s="62"/>
      <c r="I2594" s="152"/>
      <c r="K2594" s="152"/>
      <c r="L2594" s="152"/>
      <c r="M2594" s="152"/>
      <c r="N2594" s="152"/>
      <c r="O2594" s="63"/>
      <c r="P2594" s="152"/>
      <c r="Q2594" s="152"/>
      <c r="S2594" s="205"/>
      <c r="T2594" s="205"/>
      <c r="U2594" s="205"/>
      <c r="V2594" s="39"/>
      <c r="W2594" s="39"/>
      <c r="X2594" s="39"/>
      <c r="Y2594" s="39"/>
      <c r="AD2594" s="191"/>
      <c r="AE2594" s="191"/>
      <c r="AF2594" s="260"/>
      <c r="AG2594" s="191"/>
      <c r="AH2594" s="191"/>
      <c r="AI2594" s="260"/>
      <c r="AR2594" s="68"/>
      <c r="AS2594" s="68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5"/>
      <c r="BL2594" s="95"/>
      <c r="BM2594" s="95"/>
      <c r="BN2594" s="95"/>
      <c r="BO2594" s="95"/>
      <c r="BP2594" s="95"/>
      <c r="BQ2594" s="95"/>
      <c r="BR2594" s="95"/>
      <c r="BS2594" s="95"/>
      <c r="BT2594" s="95"/>
      <c r="BU2594" s="95"/>
      <c r="BV2594" s="95"/>
      <c r="BW2594" s="95"/>
      <c r="BX2594" s="95"/>
      <c r="BY2594" s="95"/>
      <c r="BZ2594" s="95"/>
      <c r="CD2594" s="95"/>
      <c r="CE2594" s="95"/>
      <c r="CF2594" s="95"/>
    </row>
    <row r="2595" spans="1:84" s="43" customFormat="1" x14ac:dyDescent="0.25">
      <c r="A2595" s="152"/>
      <c r="B2595" s="152"/>
      <c r="C2595" s="152"/>
      <c r="D2595" s="152"/>
      <c r="E2595" s="152"/>
      <c r="F2595" s="62"/>
      <c r="G2595" s="62"/>
      <c r="I2595" s="152"/>
      <c r="K2595" s="152"/>
      <c r="L2595" s="152"/>
      <c r="M2595" s="152"/>
      <c r="N2595" s="152"/>
      <c r="O2595" s="63"/>
      <c r="P2595" s="152"/>
      <c r="Q2595" s="152"/>
      <c r="S2595" s="205"/>
      <c r="T2595" s="205"/>
      <c r="U2595" s="205"/>
      <c r="V2595" s="39"/>
      <c r="W2595" s="39"/>
      <c r="X2595" s="39"/>
      <c r="Y2595" s="39"/>
      <c r="AD2595" s="191"/>
      <c r="AE2595" s="191"/>
      <c r="AF2595" s="260"/>
      <c r="AG2595" s="191"/>
      <c r="AH2595" s="191"/>
      <c r="AI2595" s="260"/>
      <c r="AR2595" s="68"/>
      <c r="AS2595" s="68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5"/>
      <c r="BL2595" s="95"/>
      <c r="BM2595" s="95"/>
      <c r="BN2595" s="95"/>
      <c r="BO2595" s="95"/>
      <c r="BP2595" s="95"/>
      <c r="BQ2595" s="95"/>
      <c r="BR2595" s="95"/>
      <c r="BS2595" s="95"/>
      <c r="BT2595" s="95"/>
      <c r="BU2595" s="95"/>
      <c r="BV2595" s="95"/>
      <c r="BW2595" s="95"/>
      <c r="BX2595" s="95"/>
      <c r="BY2595" s="95"/>
      <c r="BZ2595" s="95"/>
      <c r="CD2595" s="95"/>
      <c r="CE2595" s="95"/>
      <c r="CF2595" s="95"/>
    </row>
    <row r="2596" spans="1:84" s="43" customFormat="1" x14ac:dyDescent="0.25">
      <c r="A2596" s="152"/>
      <c r="B2596" s="152"/>
      <c r="C2596" s="152"/>
      <c r="D2596" s="152"/>
      <c r="E2596" s="152"/>
      <c r="F2596" s="62"/>
      <c r="G2596" s="62"/>
      <c r="I2596" s="152"/>
      <c r="K2596" s="152"/>
      <c r="L2596" s="152"/>
      <c r="M2596" s="152"/>
      <c r="N2596" s="152"/>
      <c r="O2596" s="63"/>
      <c r="P2596" s="152"/>
      <c r="Q2596" s="152"/>
      <c r="S2596" s="205"/>
      <c r="T2596" s="205"/>
      <c r="U2596" s="205"/>
      <c r="V2596" s="39"/>
      <c r="W2596" s="39"/>
      <c r="X2596" s="39"/>
      <c r="Y2596" s="39"/>
      <c r="AD2596" s="191"/>
      <c r="AE2596" s="191"/>
      <c r="AF2596" s="260"/>
      <c r="AG2596" s="191"/>
      <c r="AH2596" s="191"/>
      <c r="AI2596" s="260"/>
      <c r="AR2596" s="68"/>
      <c r="AS2596" s="68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5"/>
      <c r="BL2596" s="95"/>
      <c r="BM2596" s="95"/>
      <c r="BN2596" s="95"/>
      <c r="BO2596" s="95"/>
      <c r="BP2596" s="95"/>
      <c r="BQ2596" s="95"/>
      <c r="BR2596" s="95"/>
      <c r="BS2596" s="95"/>
      <c r="BT2596" s="95"/>
      <c r="BU2596" s="95"/>
      <c r="BV2596" s="95"/>
      <c r="BW2596" s="95"/>
      <c r="BX2596" s="95"/>
      <c r="BY2596" s="95"/>
      <c r="BZ2596" s="95"/>
      <c r="CD2596" s="95"/>
      <c r="CE2596" s="95"/>
      <c r="CF2596" s="95"/>
    </row>
    <row r="2597" spans="1:84" s="43" customFormat="1" x14ac:dyDescent="0.25">
      <c r="A2597" s="152"/>
      <c r="B2597" s="152"/>
      <c r="C2597" s="152"/>
      <c r="D2597" s="152"/>
      <c r="E2597" s="152"/>
      <c r="F2597" s="62"/>
      <c r="G2597" s="62"/>
      <c r="I2597" s="152"/>
      <c r="K2597" s="152"/>
      <c r="L2597" s="152"/>
      <c r="M2597" s="152"/>
      <c r="N2597" s="152"/>
      <c r="O2597" s="63"/>
      <c r="P2597" s="152"/>
      <c r="Q2597" s="152"/>
      <c r="S2597" s="205"/>
      <c r="T2597" s="205"/>
      <c r="U2597" s="205"/>
      <c r="V2597" s="39"/>
      <c r="W2597" s="39"/>
      <c r="X2597" s="39"/>
      <c r="Y2597" s="39"/>
      <c r="AD2597" s="191"/>
      <c r="AE2597" s="191"/>
      <c r="AF2597" s="260"/>
      <c r="AG2597" s="191"/>
      <c r="AH2597" s="191"/>
      <c r="AI2597" s="260"/>
      <c r="AR2597" s="68"/>
      <c r="AS2597" s="68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5"/>
      <c r="BL2597" s="95"/>
      <c r="BM2597" s="95"/>
      <c r="BN2597" s="95"/>
      <c r="BO2597" s="95"/>
      <c r="BP2597" s="95"/>
      <c r="BQ2597" s="95"/>
      <c r="BR2597" s="95"/>
      <c r="BS2597" s="95"/>
      <c r="BT2597" s="95"/>
      <c r="BU2597" s="95"/>
      <c r="BV2597" s="95"/>
      <c r="BW2597" s="95"/>
      <c r="BX2597" s="95"/>
      <c r="BY2597" s="95"/>
      <c r="BZ2597" s="95"/>
      <c r="CD2597" s="95"/>
      <c r="CE2597" s="95"/>
      <c r="CF2597" s="95"/>
    </row>
    <row r="2598" spans="1:84" s="43" customFormat="1" x14ac:dyDescent="0.25">
      <c r="A2598" s="152"/>
      <c r="B2598" s="152"/>
      <c r="C2598" s="152"/>
      <c r="D2598" s="152"/>
      <c r="E2598" s="152"/>
      <c r="F2598" s="62"/>
      <c r="G2598" s="62"/>
      <c r="I2598" s="152"/>
      <c r="K2598" s="152"/>
      <c r="L2598" s="152"/>
      <c r="M2598" s="152"/>
      <c r="N2598" s="152"/>
      <c r="O2598" s="63"/>
      <c r="P2598" s="152"/>
      <c r="Q2598" s="152"/>
      <c r="S2598" s="205"/>
      <c r="T2598" s="205"/>
      <c r="U2598" s="205"/>
      <c r="V2598" s="39"/>
      <c r="W2598" s="39"/>
      <c r="X2598" s="39"/>
      <c r="Y2598" s="39"/>
      <c r="AD2598" s="191"/>
      <c r="AE2598" s="191"/>
      <c r="AF2598" s="260"/>
      <c r="AG2598" s="191"/>
      <c r="AH2598" s="191"/>
      <c r="AI2598" s="260"/>
      <c r="AR2598" s="68"/>
      <c r="AS2598" s="68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5"/>
      <c r="BL2598" s="95"/>
      <c r="BM2598" s="95"/>
      <c r="BN2598" s="95"/>
      <c r="BO2598" s="95"/>
      <c r="BP2598" s="95"/>
      <c r="BQ2598" s="95"/>
      <c r="BR2598" s="95"/>
      <c r="BS2598" s="95"/>
      <c r="BT2598" s="95"/>
      <c r="BU2598" s="95"/>
      <c r="BV2598" s="95"/>
      <c r="BW2598" s="95"/>
      <c r="BX2598" s="95"/>
      <c r="BY2598" s="95"/>
      <c r="BZ2598" s="95"/>
      <c r="CD2598" s="95"/>
      <c r="CE2598" s="95"/>
      <c r="CF2598" s="95"/>
    </row>
    <row r="2599" spans="1:84" s="43" customFormat="1" x14ac:dyDescent="0.25">
      <c r="A2599" s="152"/>
      <c r="B2599" s="152"/>
      <c r="C2599" s="152"/>
      <c r="D2599" s="152"/>
      <c r="E2599" s="152"/>
      <c r="F2599" s="62"/>
      <c r="G2599" s="62"/>
      <c r="I2599" s="152"/>
      <c r="K2599" s="152"/>
      <c r="L2599" s="152"/>
      <c r="M2599" s="152"/>
      <c r="N2599" s="152"/>
      <c r="O2599" s="63"/>
      <c r="P2599" s="152"/>
      <c r="Q2599" s="152"/>
      <c r="S2599" s="205"/>
      <c r="T2599" s="205"/>
      <c r="U2599" s="205"/>
      <c r="V2599" s="39"/>
      <c r="W2599" s="39"/>
      <c r="X2599" s="39"/>
      <c r="Y2599" s="39"/>
      <c r="AD2599" s="191"/>
      <c r="AE2599" s="191"/>
      <c r="AF2599" s="260"/>
      <c r="AG2599" s="191"/>
      <c r="AH2599" s="191"/>
      <c r="AI2599" s="260"/>
      <c r="AR2599" s="68"/>
      <c r="AS2599" s="68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5"/>
      <c r="BL2599" s="95"/>
      <c r="BM2599" s="95"/>
      <c r="BN2599" s="95"/>
      <c r="BO2599" s="95"/>
      <c r="BP2599" s="95"/>
      <c r="BQ2599" s="95"/>
      <c r="BR2599" s="95"/>
      <c r="BS2599" s="95"/>
      <c r="BT2599" s="95"/>
      <c r="BU2599" s="95"/>
      <c r="BV2599" s="95"/>
      <c r="BW2599" s="95"/>
      <c r="BX2599" s="95"/>
      <c r="BY2599" s="95"/>
      <c r="BZ2599" s="95"/>
      <c r="CD2599" s="95"/>
      <c r="CE2599" s="95"/>
      <c r="CF2599" s="95"/>
    </row>
    <row r="2600" spans="1:84" s="43" customFormat="1" x14ac:dyDescent="0.25">
      <c r="A2600" s="152"/>
      <c r="B2600" s="152"/>
      <c r="C2600" s="152"/>
      <c r="D2600" s="152"/>
      <c r="E2600" s="152"/>
      <c r="F2600" s="62"/>
      <c r="G2600" s="62"/>
      <c r="I2600" s="152"/>
      <c r="K2600" s="152"/>
      <c r="L2600" s="152"/>
      <c r="M2600" s="152"/>
      <c r="N2600" s="152"/>
      <c r="O2600" s="63"/>
      <c r="P2600" s="152"/>
      <c r="Q2600" s="152"/>
      <c r="S2600" s="205"/>
      <c r="T2600" s="205"/>
      <c r="U2600" s="205"/>
      <c r="V2600" s="39"/>
      <c r="W2600" s="39"/>
      <c r="X2600" s="39"/>
      <c r="Y2600" s="39"/>
      <c r="AD2600" s="191"/>
      <c r="AE2600" s="191"/>
      <c r="AF2600" s="260"/>
      <c r="AG2600" s="191"/>
      <c r="AH2600" s="191"/>
      <c r="AI2600" s="260"/>
      <c r="AR2600" s="68"/>
      <c r="AS2600" s="68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5"/>
      <c r="BL2600" s="95"/>
      <c r="BM2600" s="95"/>
      <c r="BN2600" s="95"/>
      <c r="BO2600" s="95"/>
      <c r="BP2600" s="95"/>
      <c r="BQ2600" s="95"/>
      <c r="BR2600" s="95"/>
      <c r="BS2600" s="95"/>
      <c r="BT2600" s="95"/>
      <c r="BU2600" s="95"/>
      <c r="BV2600" s="95"/>
      <c r="BW2600" s="95"/>
      <c r="BX2600" s="95"/>
      <c r="BY2600" s="95"/>
      <c r="BZ2600" s="95"/>
      <c r="CD2600" s="95"/>
      <c r="CE2600" s="95"/>
      <c r="CF2600" s="95"/>
    </row>
    <row r="2601" spans="1:84" s="43" customFormat="1" x14ac:dyDescent="0.25">
      <c r="A2601" s="152"/>
      <c r="B2601" s="152"/>
      <c r="C2601" s="152"/>
      <c r="D2601" s="152"/>
      <c r="E2601" s="152"/>
      <c r="F2601" s="62"/>
      <c r="G2601" s="62"/>
      <c r="I2601" s="152"/>
      <c r="K2601" s="152"/>
      <c r="L2601" s="152"/>
      <c r="M2601" s="152"/>
      <c r="N2601" s="152"/>
      <c r="O2601" s="63"/>
      <c r="P2601" s="152"/>
      <c r="Q2601" s="152"/>
      <c r="S2601" s="205"/>
      <c r="T2601" s="205"/>
      <c r="U2601" s="205"/>
      <c r="V2601" s="39"/>
      <c r="W2601" s="39"/>
      <c r="X2601" s="39"/>
      <c r="Y2601" s="39"/>
      <c r="AD2601" s="191"/>
      <c r="AE2601" s="191"/>
      <c r="AF2601" s="260"/>
      <c r="AG2601" s="191"/>
      <c r="AH2601" s="191"/>
      <c r="AI2601" s="260"/>
      <c r="AR2601" s="68"/>
      <c r="AS2601" s="68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5"/>
      <c r="BL2601" s="95"/>
      <c r="BM2601" s="95"/>
      <c r="BN2601" s="95"/>
      <c r="BO2601" s="95"/>
      <c r="BP2601" s="95"/>
      <c r="BQ2601" s="95"/>
      <c r="BR2601" s="95"/>
      <c r="BS2601" s="95"/>
      <c r="BT2601" s="95"/>
      <c r="BU2601" s="95"/>
      <c r="BV2601" s="95"/>
      <c r="BW2601" s="95"/>
      <c r="BX2601" s="95"/>
      <c r="BY2601" s="95"/>
      <c r="BZ2601" s="95"/>
      <c r="CD2601" s="95"/>
      <c r="CE2601" s="95"/>
      <c r="CF2601" s="95"/>
    </row>
    <row r="2602" spans="1:84" s="43" customFormat="1" x14ac:dyDescent="0.25">
      <c r="A2602" s="152"/>
      <c r="B2602" s="152"/>
      <c r="C2602" s="152"/>
      <c r="D2602" s="152"/>
      <c r="E2602" s="152"/>
      <c r="F2602" s="62"/>
      <c r="G2602" s="62"/>
      <c r="I2602" s="152"/>
      <c r="K2602" s="152"/>
      <c r="L2602" s="152"/>
      <c r="M2602" s="152"/>
      <c r="N2602" s="152"/>
      <c r="O2602" s="63"/>
      <c r="P2602" s="152"/>
      <c r="Q2602" s="152"/>
      <c r="S2602" s="205"/>
      <c r="T2602" s="205"/>
      <c r="U2602" s="205"/>
      <c r="V2602" s="39"/>
      <c r="W2602" s="39"/>
      <c r="X2602" s="39"/>
      <c r="Y2602" s="39"/>
      <c r="AD2602" s="191"/>
      <c r="AE2602" s="191"/>
      <c r="AF2602" s="260"/>
      <c r="AG2602" s="191"/>
      <c r="AH2602" s="191"/>
      <c r="AI2602" s="260"/>
      <c r="AR2602" s="68"/>
      <c r="AS2602" s="68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5"/>
      <c r="BL2602" s="95"/>
      <c r="BM2602" s="95"/>
      <c r="BN2602" s="95"/>
      <c r="BO2602" s="95"/>
      <c r="BP2602" s="95"/>
      <c r="BQ2602" s="95"/>
      <c r="BR2602" s="95"/>
      <c r="BS2602" s="95"/>
      <c r="BT2602" s="95"/>
      <c r="BU2602" s="95"/>
      <c r="BV2602" s="95"/>
      <c r="BW2602" s="95"/>
      <c r="BX2602" s="95"/>
      <c r="BY2602" s="95"/>
      <c r="BZ2602" s="95"/>
      <c r="CD2602" s="95"/>
      <c r="CE2602" s="95"/>
      <c r="CF2602" s="95"/>
    </row>
    <row r="2603" spans="1:84" s="43" customFormat="1" x14ac:dyDescent="0.25">
      <c r="A2603" s="152"/>
      <c r="B2603" s="152"/>
      <c r="C2603" s="152"/>
      <c r="D2603" s="152"/>
      <c r="E2603" s="152"/>
      <c r="F2603" s="62"/>
      <c r="G2603" s="62"/>
      <c r="I2603" s="152"/>
      <c r="K2603" s="152"/>
      <c r="L2603" s="152"/>
      <c r="M2603" s="152"/>
      <c r="N2603" s="152"/>
      <c r="O2603" s="63"/>
      <c r="P2603" s="152"/>
      <c r="Q2603" s="152"/>
      <c r="S2603" s="205"/>
      <c r="T2603" s="205"/>
      <c r="U2603" s="205"/>
      <c r="V2603" s="39"/>
      <c r="W2603" s="39"/>
      <c r="X2603" s="39"/>
      <c r="Y2603" s="39"/>
      <c r="AD2603" s="191"/>
      <c r="AE2603" s="191"/>
      <c r="AF2603" s="260"/>
      <c r="AG2603" s="191"/>
      <c r="AH2603" s="191"/>
      <c r="AI2603" s="260"/>
      <c r="AR2603" s="68"/>
      <c r="AS2603" s="68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5"/>
      <c r="BL2603" s="95"/>
      <c r="BM2603" s="95"/>
      <c r="BN2603" s="95"/>
      <c r="BO2603" s="95"/>
      <c r="BP2603" s="95"/>
      <c r="BQ2603" s="95"/>
      <c r="BR2603" s="95"/>
      <c r="BS2603" s="95"/>
      <c r="BT2603" s="95"/>
      <c r="BU2603" s="95"/>
      <c r="BV2603" s="95"/>
      <c r="BW2603" s="95"/>
      <c r="BX2603" s="95"/>
      <c r="BY2603" s="95"/>
      <c r="BZ2603" s="95"/>
      <c r="CD2603" s="95"/>
      <c r="CE2603" s="95"/>
      <c r="CF2603" s="95"/>
    </row>
    <row r="2604" spans="1:84" s="43" customFormat="1" x14ac:dyDescent="0.25">
      <c r="A2604" s="152"/>
      <c r="B2604" s="152"/>
      <c r="C2604" s="152"/>
      <c r="D2604" s="152"/>
      <c r="E2604" s="152"/>
      <c r="F2604" s="62"/>
      <c r="G2604" s="62"/>
      <c r="I2604" s="152"/>
      <c r="K2604" s="152"/>
      <c r="L2604" s="152"/>
      <c r="M2604" s="152"/>
      <c r="N2604" s="152"/>
      <c r="O2604" s="63"/>
      <c r="P2604" s="152"/>
      <c r="Q2604" s="152"/>
      <c r="S2604" s="205"/>
      <c r="T2604" s="205"/>
      <c r="U2604" s="205"/>
      <c r="V2604" s="39"/>
      <c r="W2604" s="39"/>
      <c r="X2604" s="39"/>
      <c r="Y2604" s="39"/>
      <c r="AD2604" s="191"/>
      <c r="AE2604" s="191"/>
      <c r="AF2604" s="260"/>
      <c r="AG2604" s="191"/>
      <c r="AH2604" s="191"/>
      <c r="AI2604" s="260"/>
      <c r="AR2604" s="68"/>
      <c r="AS2604" s="68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5"/>
      <c r="BL2604" s="95"/>
      <c r="BM2604" s="95"/>
      <c r="BN2604" s="95"/>
      <c r="BO2604" s="95"/>
      <c r="BP2604" s="95"/>
      <c r="BQ2604" s="95"/>
      <c r="BR2604" s="95"/>
      <c r="BS2604" s="95"/>
      <c r="BT2604" s="95"/>
      <c r="BU2604" s="95"/>
      <c r="BV2604" s="95"/>
      <c r="BW2604" s="95"/>
      <c r="BX2604" s="95"/>
      <c r="BY2604" s="95"/>
      <c r="BZ2604" s="95"/>
      <c r="CD2604" s="95"/>
      <c r="CE2604" s="95"/>
      <c r="CF2604" s="95"/>
    </row>
    <row r="2605" spans="1:84" s="43" customFormat="1" x14ac:dyDescent="0.25">
      <c r="A2605" s="152"/>
      <c r="B2605" s="152"/>
      <c r="C2605" s="152"/>
      <c r="D2605" s="152"/>
      <c r="E2605" s="152"/>
      <c r="F2605" s="62"/>
      <c r="G2605" s="62"/>
      <c r="I2605" s="152"/>
      <c r="K2605" s="152"/>
      <c r="L2605" s="152"/>
      <c r="M2605" s="152"/>
      <c r="N2605" s="152"/>
      <c r="O2605" s="63"/>
      <c r="P2605" s="152"/>
      <c r="Q2605" s="152"/>
      <c r="S2605" s="205"/>
      <c r="T2605" s="205"/>
      <c r="U2605" s="205"/>
      <c r="V2605" s="39"/>
      <c r="W2605" s="39"/>
      <c r="X2605" s="39"/>
      <c r="Y2605" s="39"/>
      <c r="AD2605" s="191"/>
      <c r="AE2605" s="191"/>
      <c r="AF2605" s="260"/>
      <c r="AG2605" s="191"/>
      <c r="AH2605" s="191"/>
      <c r="AI2605" s="260"/>
      <c r="AR2605" s="68"/>
      <c r="AS2605" s="68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5"/>
      <c r="BL2605" s="95"/>
      <c r="BM2605" s="95"/>
      <c r="BN2605" s="95"/>
      <c r="BO2605" s="95"/>
      <c r="BP2605" s="95"/>
      <c r="BQ2605" s="95"/>
      <c r="BR2605" s="95"/>
      <c r="BS2605" s="95"/>
      <c r="BT2605" s="95"/>
      <c r="BU2605" s="95"/>
      <c r="BV2605" s="95"/>
      <c r="BW2605" s="95"/>
      <c r="BX2605" s="95"/>
      <c r="BY2605" s="95"/>
      <c r="BZ2605" s="95"/>
      <c r="CD2605" s="95"/>
      <c r="CE2605" s="95"/>
      <c r="CF2605" s="95"/>
    </row>
    <row r="2606" spans="1:84" s="43" customFormat="1" x14ac:dyDescent="0.25">
      <c r="A2606" s="152"/>
      <c r="B2606" s="152"/>
      <c r="C2606" s="152"/>
      <c r="D2606" s="152"/>
      <c r="E2606" s="152"/>
      <c r="F2606" s="62"/>
      <c r="G2606" s="62"/>
      <c r="I2606" s="152"/>
      <c r="K2606" s="152"/>
      <c r="L2606" s="152"/>
      <c r="M2606" s="152"/>
      <c r="N2606" s="152"/>
      <c r="O2606" s="63"/>
      <c r="P2606" s="152"/>
      <c r="Q2606" s="152"/>
      <c r="S2606" s="205"/>
      <c r="T2606" s="205"/>
      <c r="U2606" s="205"/>
      <c r="V2606" s="39"/>
      <c r="W2606" s="39"/>
      <c r="X2606" s="39"/>
      <c r="Y2606" s="39"/>
      <c r="AD2606" s="191"/>
      <c r="AE2606" s="191"/>
      <c r="AF2606" s="260"/>
      <c r="AG2606" s="191"/>
      <c r="AH2606" s="191"/>
      <c r="AI2606" s="260"/>
      <c r="AR2606" s="68"/>
      <c r="AS2606" s="68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5"/>
      <c r="BL2606" s="95"/>
      <c r="BM2606" s="95"/>
      <c r="BN2606" s="95"/>
      <c r="BO2606" s="95"/>
      <c r="BP2606" s="95"/>
      <c r="BQ2606" s="95"/>
      <c r="BR2606" s="95"/>
      <c r="BS2606" s="95"/>
      <c r="BT2606" s="95"/>
      <c r="BU2606" s="95"/>
      <c r="BV2606" s="95"/>
      <c r="BW2606" s="95"/>
      <c r="BX2606" s="95"/>
      <c r="BY2606" s="95"/>
      <c r="BZ2606" s="95"/>
      <c r="CD2606" s="95"/>
      <c r="CE2606" s="95"/>
      <c r="CF2606" s="95"/>
    </row>
    <row r="2607" spans="1:84" s="43" customFormat="1" x14ac:dyDescent="0.25">
      <c r="A2607" s="152"/>
      <c r="B2607" s="152"/>
      <c r="C2607" s="152"/>
      <c r="D2607" s="152"/>
      <c r="E2607" s="152"/>
      <c r="F2607" s="62"/>
      <c r="G2607" s="62"/>
      <c r="I2607" s="152"/>
      <c r="K2607" s="152"/>
      <c r="L2607" s="152"/>
      <c r="M2607" s="152"/>
      <c r="N2607" s="152"/>
      <c r="O2607" s="63"/>
      <c r="P2607" s="152"/>
      <c r="Q2607" s="152"/>
      <c r="S2607" s="205"/>
      <c r="T2607" s="205"/>
      <c r="U2607" s="205"/>
      <c r="V2607" s="39"/>
      <c r="W2607" s="39"/>
      <c r="X2607" s="39"/>
      <c r="Y2607" s="39"/>
      <c r="AD2607" s="191"/>
      <c r="AE2607" s="191"/>
      <c r="AF2607" s="260"/>
      <c r="AG2607" s="191"/>
      <c r="AH2607" s="191"/>
      <c r="AI2607" s="260"/>
      <c r="AR2607" s="68"/>
      <c r="AS2607" s="68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5"/>
      <c r="BL2607" s="95"/>
      <c r="BM2607" s="95"/>
      <c r="BN2607" s="95"/>
      <c r="BO2607" s="95"/>
      <c r="BP2607" s="95"/>
      <c r="BQ2607" s="95"/>
      <c r="BR2607" s="95"/>
      <c r="BS2607" s="95"/>
      <c r="BT2607" s="95"/>
      <c r="BU2607" s="95"/>
      <c r="BV2607" s="95"/>
      <c r="BW2607" s="95"/>
      <c r="BX2607" s="95"/>
      <c r="BY2607" s="95"/>
      <c r="BZ2607" s="95"/>
      <c r="CD2607" s="95"/>
      <c r="CE2607" s="95"/>
      <c r="CF2607" s="95"/>
    </row>
    <row r="2608" spans="1:84" s="43" customFormat="1" x14ac:dyDescent="0.25">
      <c r="A2608" s="152"/>
      <c r="B2608" s="152"/>
      <c r="C2608" s="152"/>
      <c r="D2608" s="152"/>
      <c r="E2608" s="152"/>
      <c r="F2608" s="62"/>
      <c r="G2608" s="62"/>
      <c r="I2608" s="152"/>
      <c r="K2608" s="152"/>
      <c r="L2608" s="152"/>
      <c r="M2608" s="152"/>
      <c r="N2608" s="152"/>
      <c r="O2608" s="63"/>
      <c r="P2608" s="152"/>
      <c r="Q2608" s="152"/>
      <c r="S2608" s="205"/>
      <c r="T2608" s="205"/>
      <c r="U2608" s="205"/>
      <c r="V2608" s="39"/>
      <c r="W2608" s="39"/>
      <c r="X2608" s="39"/>
      <c r="Y2608" s="39"/>
      <c r="AD2608" s="191"/>
      <c r="AE2608" s="191"/>
      <c r="AF2608" s="260"/>
      <c r="AG2608" s="191"/>
      <c r="AH2608" s="191"/>
      <c r="AI2608" s="260"/>
      <c r="AR2608" s="68"/>
      <c r="AS2608" s="68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5"/>
      <c r="BL2608" s="95"/>
      <c r="BM2608" s="95"/>
      <c r="BN2608" s="95"/>
      <c r="BO2608" s="95"/>
      <c r="BP2608" s="95"/>
      <c r="BQ2608" s="95"/>
      <c r="BR2608" s="95"/>
      <c r="BS2608" s="95"/>
      <c r="BT2608" s="95"/>
      <c r="BU2608" s="95"/>
      <c r="BV2608" s="95"/>
      <c r="BW2608" s="95"/>
      <c r="BX2608" s="95"/>
      <c r="BY2608" s="95"/>
      <c r="BZ2608" s="95"/>
      <c r="CD2608" s="95"/>
      <c r="CE2608" s="95"/>
      <c r="CF2608" s="95"/>
    </row>
    <row r="2609" spans="1:84" s="43" customFormat="1" x14ac:dyDescent="0.25">
      <c r="A2609" s="152"/>
      <c r="B2609" s="152"/>
      <c r="C2609" s="152"/>
      <c r="D2609" s="152"/>
      <c r="E2609" s="152"/>
      <c r="F2609" s="62"/>
      <c r="G2609" s="62"/>
      <c r="I2609" s="152"/>
      <c r="K2609" s="152"/>
      <c r="L2609" s="152"/>
      <c r="M2609" s="152"/>
      <c r="N2609" s="152"/>
      <c r="O2609" s="63"/>
      <c r="P2609" s="152"/>
      <c r="Q2609" s="152"/>
      <c r="S2609" s="205"/>
      <c r="T2609" s="205"/>
      <c r="U2609" s="205"/>
      <c r="V2609" s="39"/>
      <c r="W2609" s="39"/>
      <c r="X2609" s="39"/>
      <c r="Y2609" s="39"/>
      <c r="AD2609" s="191"/>
      <c r="AE2609" s="191"/>
      <c r="AF2609" s="260"/>
      <c r="AG2609" s="191"/>
      <c r="AH2609" s="191"/>
      <c r="AI2609" s="260"/>
      <c r="AR2609" s="68"/>
      <c r="AS2609" s="68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5"/>
      <c r="BL2609" s="95"/>
      <c r="BM2609" s="95"/>
      <c r="BN2609" s="95"/>
      <c r="BO2609" s="95"/>
      <c r="BP2609" s="95"/>
      <c r="BQ2609" s="95"/>
      <c r="BR2609" s="95"/>
      <c r="BS2609" s="95"/>
      <c r="BT2609" s="95"/>
      <c r="BU2609" s="95"/>
      <c r="BV2609" s="95"/>
      <c r="BW2609" s="95"/>
      <c r="BX2609" s="95"/>
      <c r="BY2609" s="95"/>
      <c r="BZ2609" s="95"/>
      <c r="CD2609" s="95"/>
      <c r="CE2609" s="95"/>
      <c r="CF2609" s="95"/>
    </row>
    <row r="2610" spans="1:84" s="43" customFormat="1" x14ac:dyDescent="0.25">
      <c r="A2610" s="152"/>
      <c r="B2610" s="152"/>
      <c r="C2610" s="152"/>
      <c r="D2610" s="152"/>
      <c r="E2610" s="152"/>
      <c r="F2610" s="62"/>
      <c r="G2610" s="62"/>
      <c r="I2610" s="152"/>
      <c r="K2610" s="152"/>
      <c r="L2610" s="152"/>
      <c r="M2610" s="152"/>
      <c r="N2610" s="152"/>
      <c r="O2610" s="63"/>
      <c r="P2610" s="152"/>
      <c r="Q2610" s="152"/>
      <c r="S2610" s="205"/>
      <c r="T2610" s="205"/>
      <c r="U2610" s="205"/>
      <c r="V2610" s="39"/>
      <c r="W2610" s="39"/>
      <c r="X2610" s="39"/>
      <c r="Y2610" s="39"/>
      <c r="AD2610" s="191"/>
      <c r="AE2610" s="191"/>
      <c r="AF2610" s="260"/>
      <c r="AG2610" s="191"/>
      <c r="AH2610" s="191"/>
      <c r="AI2610" s="260"/>
      <c r="AR2610" s="68"/>
      <c r="AS2610" s="68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5"/>
      <c r="BL2610" s="95"/>
      <c r="BM2610" s="95"/>
      <c r="BN2610" s="95"/>
      <c r="BO2610" s="95"/>
      <c r="BP2610" s="95"/>
      <c r="BQ2610" s="95"/>
      <c r="BR2610" s="95"/>
      <c r="BS2610" s="95"/>
      <c r="BT2610" s="95"/>
      <c r="BU2610" s="95"/>
      <c r="BV2610" s="95"/>
      <c r="BW2610" s="95"/>
      <c r="BX2610" s="95"/>
      <c r="BY2610" s="95"/>
      <c r="BZ2610" s="95"/>
      <c r="CD2610" s="95"/>
      <c r="CE2610" s="95"/>
      <c r="CF2610" s="95"/>
    </row>
    <row r="2611" spans="1:84" s="43" customFormat="1" x14ac:dyDescent="0.25">
      <c r="A2611" s="152"/>
      <c r="B2611" s="152"/>
      <c r="C2611" s="152"/>
      <c r="D2611" s="152"/>
      <c r="E2611" s="152"/>
      <c r="F2611" s="62"/>
      <c r="G2611" s="62"/>
      <c r="I2611" s="152"/>
      <c r="K2611" s="152"/>
      <c r="L2611" s="152"/>
      <c r="M2611" s="152"/>
      <c r="N2611" s="152"/>
      <c r="O2611" s="63"/>
      <c r="P2611" s="152"/>
      <c r="Q2611" s="152"/>
      <c r="S2611" s="205"/>
      <c r="T2611" s="205"/>
      <c r="U2611" s="205"/>
      <c r="V2611" s="39"/>
      <c r="W2611" s="39"/>
      <c r="X2611" s="39"/>
      <c r="Y2611" s="39"/>
      <c r="AD2611" s="191"/>
      <c r="AE2611" s="191"/>
      <c r="AF2611" s="260"/>
      <c r="AG2611" s="191"/>
      <c r="AH2611" s="191"/>
      <c r="AI2611" s="260"/>
      <c r="AR2611" s="68"/>
      <c r="AS2611" s="68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5"/>
      <c r="BL2611" s="95"/>
      <c r="BM2611" s="95"/>
      <c r="BN2611" s="95"/>
      <c r="BO2611" s="95"/>
      <c r="BP2611" s="95"/>
      <c r="BQ2611" s="95"/>
      <c r="BR2611" s="95"/>
      <c r="BS2611" s="95"/>
      <c r="BT2611" s="95"/>
      <c r="BU2611" s="95"/>
      <c r="BV2611" s="95"/>
      <c r="BW2611" s="95"/>
      <c r="BX2611" s="95"/>
      <c r="BY2611" s="95"/>
      <c r="BZ2611" s="95"/>
      <c r="CD2611" s="95"/>
      <c r="CE2611" s="95"/>
      <c r="CF2611" s="95"/>
    </row>
    <row r="2612" spans="1:84" s="43" customFormat="1" x14ac:dyDescent="0.25">
      <c r="A2612" s="152"/>
      <c r="B2612" s="152"/>
      <c r="C2612" s="152"/>
      <c r="D2612" s="152"/>
      <c r="E2612" s="152"/>
      <c r="F2612" s="62"/>
      <c r="G2612" s="62"/>
      <c r="I2612" s="152"/>
      <c r="K2612" s="152"/>
      <c r="L2612" s="152"/>
      <c r="M2612" s="152"/>
      <c r="N2612" s="152"/>
      <c r="O2612" s="63"/>
      <c r="P2612" s="152"/>
      <c r="Q2612" s="152"/>
      <c r="S2612" s="205"/>
      <c r="T2612" s="205"/>
      <c r="U2612" s="205"/>
      <c r="V2612" s="39"/>
      <c r="W2612" s="39"/>
      <c r="X2612" s="39"/>
      <c r="Y2612" s="39"/>
      <c r="AD2612" s="191"/>
      <c r="AE2612" s="191"/>
      <c r="AF2612" s="260"/>
      <c r="AG2612" s="191"/>
      <c r="AH2612" s="191"/>
      <c r="AI2612" s="260"/>
      <c r="AR2612" s="68"/>
      <c r="AS2612" s="68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5"/>
      <c r="BL2612" s="95"/>
      <c r="BM2612" s="95"/>
      <c r="BN2612" s="95"/>
      <c r="BO2612" s="95"/>
      <c r="BP2612" s="95"/>
      <c r="BQ2612" s="95"/>
      <c r="BR2612" s="95"/>
      <c r="BS2612" s="95"/>
      <c r="BT2612" s="95"/>
      <c r="BU2612" s="95"/>
      <c r="BV2612" s="95"/>
      <c r="BW2612" s="95"/>
      <c r="BX2612" s="95"/>
      <c r="BY2612" s="95"/>
      <c r="BZ2612" s="95"/>
      <c r="CD2612" s="95"/>
      <c r="CE2612" s="95"/>
      <c r="CF2612" s="95"/>
    </row>
    <row r="2613" spans="1:84" s="43" customFormat="1" x14ac:dyDescent="0.25">
      <c r="A2613" s="152"/>
      <c r="B2613" s="152"/>
      <c r="C2613" s="152"/>
      <c r="D2613" s="152"/>
      <c r="E2613" s="152"/>
      <c r="F2613" s="62"/>
      <c r="G2613" s="62"/>
      <c r="I2613" s="152"/>
      <c r="K2613" s="152"/>
      <c r="L2613" s="152"/>
      <c r="M2613" s="152"/>
      <c r="N2613" s="152"/>
      <c r="O2613" s="63"/>
      <c r="P2613" s="152"/>
      <c r="Q2613" s="152"/>
      <c r="S2613" s="205"/>
      <c r="T2613" s="205"/>
      <c r="U2613" s="205"/>
      <c r="V2613" s="39"/>
      <c r="W2613" s="39"/>
      <c r="X2613" s="39"/>
      <c r="Y2613" s="39"/>
      <c r="AD2613" s="191"/>
      <c r="AE2613" s="191"/>
      <c r="AF2613" s="260"/>
      <c r="AG2613" s="191"/>
      <c r="AH2613" s="191"/>
      <c r="AI2613" s="260"/>
      <c r="AR2613" s="68"/>
      <c r="AS2613" s="68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5"/>
      <c r="BL2613" s="95"/>
      <c r="BM2613" s="95"/>
      <c r="BN2613" s="95"/>
      <c r="BO2613" s="95"/>
      <c r="BP2613" s="95"/>
      <c r="BQ2613" s="95"/>
      <c r="BR2613" s="95"/>
      <c r="BS2613" s="95"/>
      <c r="BT2613" s="95"/>
      <c r="BU2613" s="95"/>
      <c r="BV2613" s="95"/>
      <c r="BW2613" s="95"/>
      <c r="BX2613" s="95"/>
      <c r="BY2613" s="95"/>
      <c r="BZ2613" s="95"/>
      <c r="CD2613" s="95"/>
      <c r="CE2613" s="95"/>
      <c r="CF2613" s="95"/>
    </row>
    <row r="2614" spans="1:84" s="43" customFormat="1" x14ac:dyDescent="0.25">
      <c r="A2614" s="152"/>
      <c r="B2614" s="152"/>
      <c r="C2614" s="152"/>
      <c r="D2614" s="152"/>
      <c r="E2614" s="152"/>
      <c r="F2614" s="62"/>
      <c r="G2614" s="62"/>
      <c r="I2614" s="152"/>
      <c r="K2614" s="152"/>
      <c r="L2614" s="152"/>
      <c r="M2614" s="152"/>
      <c r="N2614" s="152"/>
      <c r="O2614" s="63"/>
      <c r="P2614" s="152"/>
      <c r="Q2614" s="152"/>
      <c r="S2614" s="205"/>
      <c r="T2614" s="205"/>
      <c r="U2614" s="205"/>
      <c r="V2614" s="39"/>
      <c r="W2614" s="39"/>
      <c r="X2614" s="39"/>
      <c r="Y2614" s="39"/>
      <c r="AD2614" s="191"/>
      <c r="AE2614" s="191"/>
      <c r="AF2614" s="260"/>
      <c r="AG2614" s="191"/>
      <c r="AH2614" s="191"/>
      <c r="AI2614" s="260"/>
      <c r="AR2614" s="68"/>
      <c r="AS2614" s="68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5"/>
      <c r="BL2614" s="95"/>
      <c r="BM2614" s="95"/>
      <c r="BN2614" s="95"/>
      <c r="BO2614" s="95"/>
      <c r="BP2614" s="95"/>
      <c r="BQ2614" s="95"/>
      <c r="BR2614" s="95"/>
      <c r="BS2614" s="95"/>
      <c r="BT2614" s="95"/>
      <c r="BU2614" s="95"/>
      <c r="BV2614" s="95"/>
      <c r="BW2614" s="95"/>
      <c r="BX2614" s="95"/>
      <c r="BY2614" s="95"/>
      <c r="BZ2614" s="95"/>
      <c r="CD2614" s="95"/>
      <c r="CE2614" s="95"/>
      <c r="CF2614" s="95"/>
    </row>
    <row r="2615" spans="1:84" s="43" customFormat="1" x14ac:dyDescent="0.25">
      <c r="A2615" s="152"/>
      <c r="B2615" s="152"/>
      <c r="C2615" s="152"/>
      <c r="D2615" s="152"/>
      <c r="E2615" s="152"/>
      <c r="F2615" s="62"/>
      <c r="G2615" s="62"/>
      <c r="I2615" s="152"/>
      <c r="K2615" s="152"/>
      <c r="L2615" s="152"/>
      <c r="M2615" s="152"/>
      <c r="N2615" s="152"/>
      <c r="O2615" s="63"/>
      <c r="P2615" s="152"/>
      <c r="Q2615" s="152"/>
      <c r="S2615" s="205"/>
      <c r="T2615" s="205"/>
      <c r="U2615" s="205"/>
      <c r="V2615" s="39"/>
      <c r="W2615" s="39"/>
      <c r="X2615" s="39"/>
      <c r="Y2615" s="39"/>
      <c r="AD2615" s="191"/>
      <c r="AE2615" s="191"/>
      <c r="AF2615" s="260"/>
      <c r="AG2615" s="191"/>
      <c r="AH2615" s="191"/>
      <c r="AI2615" s="260"/>
      <c r="AR2615" s="68"/>
      <c r="AS2615" s="68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5"/>
      <c r="BL2615" s="95"/>
      <c r="BM2615" s="95"/>
      <c r="BN2615" s="95"/>
      <c r="BO2615" s="95"/>
      <c r="BP2615" s="95"/>
      <c r="BQ2615" s="95"/>
      <c r="BR2615" s="95"/>
      <c r="BS2615" s="95"/>
      <c r="BT2615" s="95"/>
      <c r="BU2615" s="95"/>
      <c r="BV2615" s="95"/>
      <c r="BW2615" s="95"/>
      <c r="BX2615" s="95"/>
      <c r="BY2615" s="95"/>
      <c r="BZ2615" s="95"/>
      <c r="CD2615" s="95"/>
      <c r="CE2615" s="95"/>
      <c r="CF2615" s="95"/>
    </row>
    <row r="2616" spans="1:84" s="43" customFormat="1" x14ac:dyDescent="0.25">
      <c r="A2616" s="152"/>
      <c r="B2616" s="152"/>
      <c r="C2616" s="152"/>
      <c r="D2616" s="152"/>
      <c r="E2616" s="152"/>
      <c r="F2616" s="62"/>
      <c r="G2616" s="62"/>
      <c r="I2616" s="152"/>
      <c r="K2616" s="152"/>
      <c r="L2616" s="152"/>
      <c r="M2616" s="152"/>
      <c r="N2616" s="152"/>
      <c r="O2616" s="63"/>
      <c r="P2616" s="152"/>
      <c r="Q2616" s="152"/>
      <c r="S2616" s="205"/>
      <c r="T2616" s="205"/>
      <c r="U2616" s="205"/>
      <c r="V2616" s="39"/>
      <c r="W2616" s="39"/>
      <c r="X2616" s="39"/>
      <c r="Y2616" s="39"/>
      <c r="AD2616" s="191"/>
      <c r="AE2616" s="191"/>
      <c r="AF2616" s="260"/>
      <c r="AG2616" s="191"/>
      <c r="AH2616" s="191"/>
      <c r="AI2616" s="260"/>
      <c r="AR2616" s="68"/>
      <c r="AS2616" s="68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5"/>
      <c r="BL2616" s="95"/>
      <c r="BM2616" s="95"/>
      <c r="BN2616" s="95"/>
      <c r="BO2616" s="95"/>
      <c r="BP2616" s="95"/>
      <c r="BQ2616" s="95"/>
      <c r="BR2616" s="95"/>
      <c r="BS2616" s="95"/>
      <c r="BT2616" s="95"/>
      <c r="BU2616" s="95"/>
      <c r="BV2616" s="95"/>
      <c r="BW2616" s="95"/>
      <c r="BX2616" s="95"/>
      <c r="BY2616" s="95"/>
      <c r="BZ2616" s="95"/>
      <c r="CD2616" s="95"/>
      <c r="CE2616" s="95"/>
      <c r="CF2616" s="95"/>
    </row>
    <row r="2617" spans="1:84" s="43" customFormat="1" x14ac:dyDescent="0.25">
      <c r="A2617" s="152"/>
      <c r="B2617" s="152"/>
      <c r="C2617" s="152"/>
      <c r="D2617" s="152"/>
      <c r="E2617" s="152"/>
      <c r="F2617" s="62"/>
      <c r="G2617" s="62"/>
      <c r="I2617" s="152"/>
      <c r="K2617" s="152"/>
      <c r="L2617" s="152"/>
      <c r="M2617" s="152"/>
      <c r="N2617" s="152"/>
      <c r="O2617" s="63"/>
      <c r="P2617" s="152"/>
      <c r="Q2617" s="152"/>
      <c r="S2617" s="205"/>
      <c r="T2617" s="205"/>
      <c r="U2617" s="205"/>
      <c r="V2617" s="39"/>
      <c r="W2617" s="39"/>
      <c r="X2617" s="39"/>
      <c r="Y2617" s="39"/>
      <c r="AD2617" s="191"/>
      <c r="AE2617" s="191"/>
      <c r="AF2617" s="260"/>
      <c r="AG2617" s="191"/>
      <c r="AH2617" s="191"/>
      <c r="AI2617" s="260"/>
      <c r="AR2617" s="68"/>
      <c r="AS2617" s="68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5"/>
      <c r="BL2617" s="95"/>
      <c r="BM2617" s="95"/>
      <c r="BN2617" s="95"/>
      <c r="BO2617" s="95"/>
      <c r="BP2617" s="95"/>
      <c r="BQ2617" s="95"/>
      <c r="BR2617" s="95"/>
      <c r="BS2617" s="95"/>
      <c r="BT2617" s="95"/>
      <c r="BU2617" s="95"/>
      <c r="BV2617" s="95"/>
      <c r="BW2617" s="95"/>
      <c r="BX2617" s="95"/>
      <c r="BY2617" s="95"/>
      <c r="BZ2617" s="95"/>
      <c r="CD2617" s="95"/>
      <c r="CE2617" s="95"/>
      <c r="CF2617" s="95"/>
    </row>
    <row r="2618" spans="1:84" s="43" customFormat="1" x14ac:dyDescent="0.25">
      <c r="A2618" s="152"/>
      <c r="B2618" s="152"/>
      <c r="C2618" s="152"/>
      <c r="D2618" s="152"/>
      <c r="E2618" s="152"/>
      <c r="F2618" s="62"/>
      <c r="G2618" s="62"/>
      <c r="I2618" s="152"/>
      <c r="K2618" s="152"/>
      <c r="L2618" s="152"/>
      <c r="M2618" s="152"/>
      <c r="N2618" s="152"/>
      <c r="O2618" s="63"/>
      <c r="P2618" s="152"/>
      <c r="Q2618" s="152"/>
      <c r="S2618" s="205"/>
      <c r="T2618" s="205"/>
      <c r="U2618" s="205"/>
      <c r="V2618" s="39"/>
      <c r="W2618" s="39"/>
      <c r="X2618" s="39"/>
      <c r="Y2618" s="39"/>
      <c r="AD2618" s="191"/>
      <c r="AE2618" s="191"/>
      <c r="AF2618" s="260"/>
      <c r="AG2618" s="191"/>
      <c r="AH2618" s="191"/>
      <c r="AI2618" s="260"/>
      <c r="AR2618" s="68"/>
      <c r="AS2618" s="68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5"/>
      <c r="BL2618" s="95"/>
      <c r="BM2618" s="95"/>
      <c r="BN2618" s="95"/>
      <c r="BO2618" s="95"/>
      <c r="BP2618" s="95"/>
      <c r="BQ2618" s="95"/>
      <c r="BR2618" s="95"/>
      <c r="BS2618" s="95"/>
      <c r="BT2618" s="95"/>
      <c r="BU2618" s="95"/>
      <c r="BV2618" s="95"/>
      <c r="BW2618" s="95"/>
      <c r="BX2618" s="95"/>
      <c r="BY2618" s="95"/>
      <c r="BZ2618" s="95"/>
      <c r="CD2618" s="95"/>
      <c r="CE2618" s="95"/>
      <c r="CF2618" s="95"/>
    </row>
    <row r="2619" spans="1:84" s="43" customFormat="1" x14ac:dyDescent="0.25">
      <c r="A2619" s="152"/>
      <c r="B2619" s="152"/>
      <c r="C2619" s="152"/>
      <c r="D2619" s="152"/>
      <c r="E2619" s="152"/>
      <c r="F2619" s="62"/>
      <c r="G2619" s="62"/>
      <c r="I2619" s="152"/>
      <c r="K2619" s="152"/>
      <c r="L2619" s="152"/>
      <c r="M2619" s="152"/>
      <c r="N2619" s="152"/>
      <c r="O2619" s="63"/>
      <c r="P2619" s="152"/>
      <c r="Q2619" s="152"/>
      <c r="S2619" s="205"/>
      <c r="T2619" s="205"/>
      <c r="U2619" s="205"/>
      <c r="V2619" s="39"/>
      <c r="W2619" s="39"/>
      <c r="X2619" s="39"/>
      <c r="Y2619" s="39"/>
      <c r="AD2619" s="191"/>
      <c r="AE2619" s="191"/>
      <c r="AF2619" s="260"/>
      <c r="AG2619" s="191"/>
      <c r="AH2619" s="191"/>
      <c r="AI2619" s="260"/>
      <c r="AR2619" s="68"/>
      <c r="AS2619" s="68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5"/>
      <c r="BL2619" s="95"/>
      <c r="BM2619" s="95"/>
      <c r="BN2619" s="95"/>
      <c r="BO2619" s="95"/>
      <c r="BP2619" s="95"/>
      <c r="BQ2619" s="95"/>
      <c r="BR2619" s="95"/>
      <c r="BS2619" s="95"/>
      <c r="BT2619" s="95"/>
      <c r="BU2619" s="95"/>
      <c r="BV2619" s="95"/>
      <c r="BW2619" s="95"/>
      <c r="BX2619" s="95"/>
      <c r="BY2619" s="95"/>
      <c r="BZ2619" s="95"/>
      <c r="CD2619" s="95"/>
      <c r="CE2619" s="95"/>
      <c r="CF2619" s="95"/>
    </row>
    <row r="2620" spans="1:84" s="43" customFormat="1" x14ac:dyDescent="0.25">
      <c r="A2620" s="152"/>
      <c r="B2620" s="152"/>
      <c r="C2620" s="152"/>
      <c r="D2620" s="152"/>
      <c r="E2620" s="152"/>
      <c r="F2620" s="62"/>
      <c r="G2620" s="62"/>
      <c r="I2620" s="152"/>
      <c r="K2620" s="152"/>
      <c r="L2620" s="152"/>
      <c r="M2620" s="152"/>
      <c r="N2620" s="152"/>
      <c r="O2620" s="63"/>
      <c r="P2620" s="152"/>
      <c r="Q2620" s="152"/>
      <c r="S2620" s="205"/>
      <c r="T2620" s="205"/>
      <c r="U2620" s="205"/>
      <c r="V2620" s="39"/>
      <c r="W2620" s="39"/>
      <c r="X2620" s="39"/>
      <c r="Y2620" s="39"/>
      <c r="AD2620" s="191"/>
      <c r="AE2620" s="191"/>
      <c r="AF2620" s="260"/>
      <c r="AG2620" s="191"/>
      <c r="AH2620" s="191"/>
      <c r="AI2620" s="260"/>
      <c r="AR2620" s="68"/>
      <c r="AS2620" s="68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5"/>
      <c r="BL2620" s="95"/>
      <c r="BM2620" s="95"/>
      <c r="BN2620" s="95"/>
      <c r="BO2620" s="95"/>
      <c r="BP2620" s="95"/>
      <c r="BQ2620" s="95"/>
      <c r="BR2620" s="95"/>
      <c r="BS2620" s="95"/>
      <c r="BT2620" s="95"/>
      <c r="BU2620" s="95"/>
      <c r="BV2620" s="95"/>
      <c r="BW2620" s="95"/>
      <c r="BX2620" s="95"/>
      <c r="BY2620" s="95"/>
      <c r="BZ2620" s="95"/>
      <c r="CD2620" s="95"/>
      <c r="CE2620" s="95"/>
      <c r="CF2620" s="95"/>
    </row>
    <row r="2621" spans="1:84" s="43" customFormat="1" x14ac:dyDescent="0.25">
      <c r="A2621" s="152"/>
      <c r="B2621" s="152"/>
      <c r="C2621" s="152"/>
      <c r="D2621" s="152"/>
      <c r="E2621" s="152"/>
      <c r="F2621" s="62"/>
      <c r="G2621" s="62"/>
      <c r="I2621" s="152"/>
      <c r="K2621" s="152"/>
      <c r="L2621" s="152"/>
      <c r="M2621" s="152"/>
      <c r="N2621" s="152"/>
      <c r="O2621" s="63"/>
      <c r="P2621" s="152"/>
      <c r="Q2621" s="152"/>
      <c r="S2621" s="205"/>
      <c r="T2621" s="205"/>
      <c r="U2621" s="205"/>
      <c r="V2621" s="39"/>
      <c r="W2621" s="39"/>
      <c r="X2621" s="39"/>
      <c r="Y2621" s="39"/>
      <c r="AD2621" s="191"/>
      <c r="AE2621" s="191"/>
      <c r="AF2621" s="260"/>
      <c r="AG2621" s="191"/>
      <c r="AH2621" s="191"/>
      <c r="AI2621" s="260"/>
      <c r="AR2621" s="68"/>
      <c r="AS2621" s="68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5"/>
      <c r="BL2621" s="95"/>
      <c r="BM2621" s="95"/>
      <c r="BN2621" s="95"/>
      <c r="BO2621" s="95"/>
      <c r="BP2621" s="95"/>
      <c r="BQ2621" s="95"/>
      <c r="BR2621" s="95"/>
      <c r="BS2621" s="95"/>
      <c r="BT2621" s="95"/>
      <c r="BU2621" s="95"/>
      <c r="BV2621" s="95"/>
      <c r="BW2621" s="95"/>
      <c r="BX2621" s="95"/>
      <c r="BY2621" s="95"/>
      <c r="BZ2621" s="95"/>
      <c r="CD2621" s="95"/>
      <c r="CE2621" s="95"/>
      <c r="CF2621" s="95"/>
    </row>
    <row r="2622" spans="1:84" s="43" customFormat="1" x14ac:dyDescent="0.25">
      <c r="A2622" s="152"/>
      <c r="B2622" s="152"/>
      <c r="C2622" s="152"/>
      <c r="D2622" s="152"/>
      <c r="E2622" s="152"/>
      <c r="F2622" s="62"/>
      <c r="G2622" s="62"/>
      <c r="I2622" s="152"/>
      <c r="K2622" s="152"/>
      <c r="L2622" s="152"/>
      <c r="M2622" s="152"/>
      <c r="N2622" s="152"/>
      <c r="O2622" s="63"/>
      <c r="P2622" s="152"/>
      <c r="Q2622" s="152"/>
      <c r="S2622" s="205"/>
      <c r="T2622" s="205"/>
      <c r="U2622" s="205"/>
      <c r="V2622" s="39"/>
      <c r="W2622" s="39"/>
      <c r="X2622" s="39"/>
      <c r="Y2622" s="39"/>
      <c r="AD2622" s="191"/>
      <c r="AE2622" s="191"/>
      <c r="AF2622" s="260"/>
      <c r="AG2622" s="191"/>
      <c r="AH2622" s="191"/>
      <c r="AI2622" s="260"/>
      <c r="AR2622" s="68"/>
      <c r="AS2622" s="68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5"/>
      <c r="BL2622" s="95"/>
      <c r="BM2622" s="95"/>
      <c r="BN2622" s="95"/>
      <c r="BO2622" s="95"/>
      <c r="BP2622" s="95"/>
      <c r="BQ2622" s="95"/>
      <c r="BR2622" s="95"/>
      <c r="BS2622" s="95"/>
      <c r="BT2622" s="95"/>
      <c r="BU2622" s="95"/>
      <c r="BV2622" s="95"/>
      <c r="BW2622" s="95"/>
      <c r="BX2622" s="95"/>
      <c r="BY2622" s="95"/>
      <c r="BZ2622" s="95"/>
      <c r="CD2622" s="95"/>
      <c r="CE2622" s="95"/>
      <c r="CF2622" s="95"/>
    </row>
    <row r="2623" spans="1:84" s="43" customFormat="1" x14ac:dyDescent="0.25">
      <c r="A2623" s="152"/>
      <c r="B2623" s="152"/>
      <c r="C2623" s="152"/>
      <c r="D2623" s="152"/>
      <c r="E2623" s="152"/>
      <c r="F2623" s="62"/>
      <c r="G2623" s="62"/>
      <c r="I2623" s="152"/>
      <c r="K2623" s="152"/>
      <c r="L2623" s="152"/>
      <c r="M2623" s="152"/>
      <c r="N2623" s="152"/>
      <c r="O2623" s="63"/>
      <c r="P2623" s="152"/>
      <c r="Q2623" s="152"/>
      <c r="S2623" s="205"/>
      <c r="T2623" s="205"/>
      <c r="U2623" s="205"/>
      <c r="V2623" s="39"/>
      <c r="W2623" s="39"/>
      <c r="X2623" s="39"/>
      <c r="Y2623" s="39"/>
      <c r="AD2623" s="191"/>
      <c r="AE2623" s="191"/>
      <c r="AF2623" s="260"/>
      <c r="AG2623" s="191"/>
      <c r="AH2623" s="191"/>
      <c r="AI2623" s="260"/>
      <c r="AR2623" s="68"/>
      <c r="AS2623" s="68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5"/>
      <c r="BL2623" s="95"/>
      <c r="BM2623" s="95"/>
      <c r="BN2623" s="95"/>
      <c r="BO2623" s="95"/>
      <c r="BP2623" s="95"/>
      <c r="BQ2623" s="95"/>
      <c r="BR2623" s="95"/>
      <c r="BS2623" s="95"/>
      <c r="BT2623" s="95"/>
      <c r="BU2623" s="95"/>
      <c r="BV2623" s="95"/>
      <c r="BW2623" s="95"/>
      <c r="BX2623" s="95"/>
      <c r="BY2623" s="95"/>
      <c r="BZ2623" s="95"/>
      <c r="CD2623" s="95"/>
      <c r="CE2623" s="95"/>
      <c r="CF2623" s="95"/>
    </row>
    <row r="2624" spans="1:84" s="43" customFormat="1" x14ac:dyDescent="0.25">
      <c r="A2624" s="152"/>
      <c r="B2624" s="152"/>
      <c r="C2624" s="152"/>
      <c r="D2624" s="152"/>
      <c r="E2624" s="152"/>
      <c r="F2624" s="62"/>
      <c r="G2624" s="62"/>
      <c r="I2624" s="152"/>
      <c r="K2624" s="152"/>
      <c r="L2624" s="152"/>
      <c r="M2624" s="152"/>
      <c r="N2624" s="152"/>
      <c r="O2624" s="63"/>
      <c r="P2624" s="152"/>
      <c r="Q2624" s="152"/>
      <c r="S2624" s="205"/>
      <c r="T2624" s="205"/>
      <c r="U2624" s="205"/>
      <c r="V2624" s="39"/>
      <c r="W2624" s="39"/>
      <c r="X2624" s="39"/>
      <c r="Y2624" s="39"/>
      <c r="AD2624" s="191"/>
      <c r="AE2624" s="191"/>
      <c r="AF2624" s="260"/>
      <c r="AG2624" s="191"/>
      <c r="AH2624" s="191"/>
      <c r="AI2624" s="260"/>
      <c r="AR2624" s="68"/>
      <c r="AS2624" s="68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5"/>
      <c r="BL2624" s="95"/>
      <c r="BM2624" s="95"/>
      <c r="BN2624" s="95"/>
      <c r="BO2624" s="95"/>
      <c r="BP2624" s="95"/>
      <c r="BQ2624" s="95"/>
      <c r="BR2624" s="95"/>
      <c r="BS2624" s="95"/>
      <c r="BT2624" s="95"/>
      <c r="BU2624" s="95"/>
      <c r="BV2624" s="95"/>
      <c r="BW2624" s="95"/>
      <c r="BX2624" s="95"/>
      <c r="BY2624" s="95"/>
      <c r="BZ2624" s="95"/>
      <c r="CD2624" s="95"/>
      <c r="CE2624" s="95"/>
      <c r="CF2624" s="95"/>
    </row>
    <row r="2625" spans="1:84" s="43" customFormat="1" x14ac:dyDescent="0.25">
      <c r="A2625" s="152"/>
      <c r="B2625" s="152"/>
      <c r="C2625" s="152"/>
      <c r="D2625" s="152"/>
      <c r="E2625" s="152"/>
      <c r="F2625" s="62"/>
      <c r="G2625" s="62"/>
      <c r="I2625" s="152"/>
      <c r="K2625" s="152"/>
      <c r="L2625" s="152"/>
      <c r="M2625" s="152"/>
      <c r="N2625" s="152"/>
      <c r="O2625" s="63"/>
      <c r="P2625" s="152"/>
      <c r="Q2625" s="152"/>
      <c r="S2625" s="205"/>
      <c r="T2625" s="205"/>
      <c r="U2625" s="205"/>
      <c r="V2625" s="39"/>
      <c r="W2625" s="39"/>
      <c r="X2625" s="39"/>
      <c r="Y2625" s="39"/>
      <c r="AD2625" s="191"/>
      <c r="AE2625" s="191"/>
      <c r="AF2625" s="260"/>
      <c r="AG2625" s="191"/>
      <c r="AH2625" s="191"/>
      <c r="AI2625" s="260"/>
      <c r="AR2625" s="68"/>
      <c r="AS2625" s="68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5"/>
      <c r="BL2625" s="95"/>
      <c r="BM2625" s="95"/>
      <c r="BN2625" s="95"/>
      <c r="BO2625" s="95"/>
      <c r="BP2625" s="95"/>
      <c r="BQ2625" s="95"/>
      <c r="BR2625" s="95"/>
      <c r="BS2625" s="95"/>
      <c r="BT2625" s="95"/>
      <c r="BU2625" s="95"/>
      <c r="BV2625" s="95"/>
      <c r="BW2625" s="95"/>
      <c r="BX2625" s="95"/>
      <c r="BY2625" s="95"/>
      <c r="BZ2625" s="95"/>
      <c r="CD2625" s="95"/>
      <c r="CE2625" s="95"/>
      <c r="CF2625" s="95"/>
    </row>
    <row r="2626" spans="1:84" s="43" customFormat="1" x14ac:dyDescent="0.25">
      <c r="A2626" s="152"/>
      <c r="B2626" s="152"/>
      <c r="C2626" s="152"/>
      <c r="D2626" s="152"/>
      <c r="E2626" s="152"/>
      <c r="F2626" s="62"/>
      <c r="G2626" s="62"/>
      <c r="I2626" s="152"/>
      <c r="K2626" s="152"/>
      <c r="L2626" s="152"/>
      <c r="M2626" s="152"/>
      <c r="N2626" s="152"/>
      <c r="O2626" s="63"/>
      <c r="P2626" s="152"/>
      <c r="Q2626" s="152"/>
      <c r="S2626" s="205"/>
      <c r="T2626" s="205"/>
      <c r="U2626" s="205"/>
      <c r="V2626" s="39"/>
      <c r="W2626" s="39"/>
      <c r="X2626" s="39"/>
      <c r="Y2626" s="39"/>
      <c r="AD2626" s="191"/>
      <c r="AE2626" s="191"/>
      <c r="AF2626" s="260"/>
      <c r="AG2626" s="191"/>
      <c r="AH2626" s="191"/>
      <c r="AI2626" s="260"/>
      <c r="AR2626" s="68"/>
      <c r="AS2626" s="68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5"/>
      <c r="BL2626" s="95"/>
      <c r="BM2626" s="95"/>
      <c r="BN2626" s="95"/>
      <c r="BO2626" s="95"/>
      <c r="BP2626" s="95"/>
      <c r="BQ2626" s="95"/>
      <c r="BR2626" s="95"/>
      <c r="BS2626" s="95"/>
      <c r="BT2626" s="95"/>
      <c r="BU2626" s="95"/>
      <c r="BV2626" s="95"/>
      <c r="BW2626" s="95"/>
      <c r="BX2626" s="95"/>
      <c r="BY2626" s="95"/>
      <c r="BZ2626" s="95"/>
      <c r="CD2626" s="95"/>
      <c r="CE2626" s="95"/>
      <c r="CF2626" s="95"/>
    </row>
    <row r="2627" spans="1:84" s="43" customFormat="1" x14ac:dyDescent="0.25">
      <c r="A2627" s="152"/>
      <c r="B2627" s="152"/>
      <c r="C2627" s="152"/>
      <c r="D2627" s="152"/>
      <c r="E2627" s="152"/>
      <c r="F2627" s="62"/>
      <c r="G2627" s="62"/>
      <c r="I2627" s="152"/>
      <c r="K2627" s="152"/>
      <c r="L2627" s="152"/>
      <c r="M2627" s="152"/>
      <c r="N2627" s="152"/>
      <c r="O2627" s="63"/>
      <c r="P2627" s="152"/>
      <c r="Q2627" s="152"/>
      <c r="S2627" s="205"/>
      <c r="T2627" s="205"/>
      <c r="U2627" s="205"/>
      <c r="V2627" s="39"/>
      <c r="W2627" s="39"/>
      <c r="X2627" s="39"/>
      <c r="Y2627" s="39"/>
      <c r="AD2627" s="191"/>
      <c r="AE2627" s="191"/>
      <c r="AF2627" s="260"/>
      <c r="AG2627" s="191"/>
      <c r="AH2627" s="191"/>
      <c r="AI2627" s="260"/>
      <c r="AR2627" s="68"/>
      <c r="AS2627" s="68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5"/>
      <c r="BL2627" s="95"/>
      <c r="BM2627" s="95"/>
      <c r="BN2627" s="95"/>
      <c r="BO2627" s="95"/>
      <c r="BP2627" s="95"/>
      <c r="BQ2627" s="95"/>
      <c r="BR2627" s="95"/>
      <c r="BS2627" s="95"/>
      <c r="BT2627" s="95"/>
      <c r="BU2627" s="95"/>
      <c r="BV2627" s="95"/>
      <c r="BW2627" s="95"/>
      <c r="BX2627" s="95"/>
      <c r="BY2627" s="95"/>
      <c r="BZ2627" s="95"/>
      <c r="CD2627" s="95"/>
      <c r="CE2627" s="95"/>
      <c r="CF2627" s="95"/>
    </row>
    <row r="2628" spans="1:84" s="43" customFormat="1" x14ac:dyDescent="0.25">
      <c r="A2628" s="152"/>
      <c r="B2628" s="152"/>
      <c r="C2628" s="152"/>
      <c r="D2628" s="152"/>
      <c r="E2628" s="152"/>
      <c r="F2628" s="62"/>
      <c r="G2628" s="62"/>
      <c r="I2628" s="152"/>
      <c r="K2628" s="152"/>
      <c r="L2628" s="152"/>
      <c r="M2628" s="152"/>
      <c r="N2628" s="152"/>
      <c r="O2628" s="63"/>
      <c r="P2628" s="152"/>
      <c r="Q2628" s="152"/>
      <c r="S2628" s="205"/>
      <c r="T2628" s="205"/>
      <c r="U2628" s="205"/>
      <c r="V2628" s="39"/>
      <c r="W2628" s="39"/>
      <c r="X2628" s="39"/>
      <c r="Y2628" s="39"/>
      <c r="AD2628" s="191"/>
      <c r="AE2628" s="191"/>
      <c r="AF2628" s="260"/>
      <c r="AG2628" s="191"/>
      <c r="AH2628" s="191"/>
      <c r="AI2628" s="260"/>
      <c r="AR2628" s="68"/>
      <c r="AS2628" s="68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5"/>
      <c r="BL2628" s="95"/>
      <c r="BM2628" s="95"/>
      <c r="BN2628" s="95"/>
      <c r="BO2628" s="95"/>
      <c r="BP2628" s="95"/>
      <c r="BQ2628" s="95"/>
      <c r="BR2628" s="95"/>
      <c r="BS2628" s="95"/>
      <c r="BT2628" s="95"/>
      <c r="BU2628" s="95"/>
      <c r="BV2628" s="95"/>
      <c r="BW2628" s="95"/>
      <c r="BX2628" s="95"/>
      <c r="BY2628" s="95"/>
      <c r="BZ2628" s="95"/>
      <c r="CD2628" s="95"/>
      <c r="CE2628" s="95"/>
      <c r="CF2628" s="95"/>
    </row>
    <row r="2629" spans="1:84" s="43" customFormat="1" x14ac:dyDescent="0.25">
      <c r="A2629" s="152"/>
      <c r="B2629" s="152"/>
      <c r="C2629" s="152"/>
      <c r="D2629" s="152"/>
      <c r="E2629" s="152"/>
      <c r="F2629" s="62"/>
      <c r="G2629" s="62"/>
      <c r="I2629" s="152"/>
      <c r="K2629" s="152"/>
      <c r="L2629" s="152"/>
      <c r="M2629" s="152"/>
      <c r="N2629" s="152"/>
      <c r="O2629" s="63"/>
      <c r="P2629" s="152"/>
      <c r="Q2629" s="152"/>
      <c r="S2629" s="205"/>
      <c r="T2629" s="205"/>
      <c r="U2629" s="205"/>
      <c r="V2629" s="39"/>
      <c r="W2629" s="39"/>
      <c r="X2629" s="39"/>
      <c r="Y2629" s="39"/>
      <c r="AD2629" s="191"/>
      <c r="AE2629" s="191"/>
      <c r="AF2629" s="260"/>
      <c r="AG2629" s="191"/>
      <c r="AH2629" s="191"/>
      <c r="AI2629" s="260"/>
      <c r="AR2629" s="68"/>
      <c r="AS2629" s="68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5"/>
      <c r="BL2629" s="95"/>
      <c r="BM2629" s="95"/>
      <c r="BN2629" s="95"/>
      <c r="BO2629" s="95"/>
      <c r="BP2629" s="95"/>
      <c r="BQ2629" s="95"/>
      <c r="BR2629" s="95"/>
      <c r="BS2629" s="95"/>
      <c r="BT2629" s="95"/>
      <c r="BU2629" s="95"/>
      <c r="BV2629" s="95"/>
      <c r="BW2629" s="95"/>
      <c r="BX2629" s="95"/>
      <c r="BY2629" s="95"/>
      <c r="BZ2629" s="95"/>
      <c r="CD2629" s="95"/>
      <c r="CE2629" s="95"/>
      <c r="CF2629" s="95"/>
    </row>
    <row r="2630" spans="1:84" s="43" customFormat="1" x14ac:dyDescent="0.25">
      <c r="A2630" s="152"/>
      <c r="B2630" s="152"/>
      <c r="C2630" s="152"/>
      <c r="D2630" s="152"/>
      <c r="E2630" s="152"/>
      <c r="F2630" s="62"/>
      <c r="G2630" s="62"/>
      <c r="I2630" s="152"/>
      <c r="K2630" s="152"/>
      <c r="L2630" s="152"/>
      <c r="M2630" s="152"/>
      <c r="N2630" s="152"/>
      <c r="O2630" s="63"/>
      <c r="P2630" s="152"/>
      <c r="Q2630" s="152"/>
      <c r="S2630" s="205"/>
      <c r="T2630" s="205"/>
      <c r="U2630" s="205"/>
      <c r="V2630" s="39"/>
      <c r="W2630" s="39"/>
      <c r="X2630" s="39"/>
      <c r="Y2630" s="39"/>
      <c r="AD2630" s="191"/>
      <c r="AE2630" s="191"/>
      <c r="AF2630" s="260"/>
      <c r="AG2630" s="191"/>
      <c r="AH2630" s="191"/>
      <c r="AI2630" s="260"/>
      <c r="AR2630" s="68"/>
      <c r="AS2630" s="68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5"/>
      <c r="BL2630" s="95"/>
      <c r="BM2630" s="95"/>
      <c r="BN2630" s="95"/>
      <c r="BO2630" s="95"/>
      <c r="BP2630" s="95"/>
      <c r="BQ2630" s="95"/>
      <c r="BR2630" s="95"/>
      <c r="BS2630" s="95"/>
      <c r="BT2630" s="95"/>
      <c r="BU2630" s="95"/>
      <c r="BV2630" s="95"/>
      <c r="BW2630" s="95"/>
      <c r="BX2630" s="95"/>
      <c r="BY2630" s="95"/>
      <c r="BZ2630" s="95"/>
      <c r="CD2630" s="95"/>
      <c r="CE2630" s="95"/>
      <c r="CF2630" s="95"/>
    </row>
    <row r="2631" spans="1:84" s="43" customFormat="1" x14ac:dyDescent="0.25">
      <c r="A2631" s="152"/>
      <c r="B2631" s="152"/>
      <c r="C2631" s="152"/>
      <c r="D2631" s="152"/>
      <c r="E2631" s="152"/>
      <c r="F2631" s="62"/>
      <c r="G2631" s="62"/>
      <c r="I2631" s="152"/>
      <c r="K2631" s="152"/>
      <c r="L2631" s="152"/>
      <c r="M2631" s="152"/>
      <c r="N2631" s="152"/>
      <c r="O2631" s="63"/>
      <c r="P2631" s="152"/>
      <c r="Q2631" s="152"/>
      <c r="S2631" s="205"/>
      <c r="T2631" s="205"/>
      <c r="U2631" s="205"/>
      <c r="V2631" s="39"/>
      <c r="W2631" s="39"/>
      <c r="X2631" s="39"/>
      <c r="Y2631" s="39"/>
      <c r="AD2631" s="191"/>
      <c r="AE2631" s="191"/>
      <c r="AF2631" s="260"/>
      <c r="AG2631" s="191"/>
      <c r="AH2631" s="191"/>
      <c r="AI2631" s="260"/>
      <c r="AR2631" s="68"/>
      <c r="AS2631" s="68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5"/>
      <c r="BL2631" s="95"/>
      <c r="BM2631" s="95"/>
      <c r="BN2631" s="95"/>
      <c r="BO2631" s="95"/>
      <c r="BP2631" s="95"/>
      <c r="BQ2631" s="95"/>
      <c r="BR2631" s="95"/>
      <c r="BS2631" s="95"/>
      <c r="BT2631" s="95"/>
      <c r="BU2631" s="95"/>
      <c r="BV2631" s="95"/>
      <c r="BW2631" s="95"/>
      <c r="BX2631" s="95"/>
      <c r="BY2631" s="95"/>
      <c r="BZ2631" s="95"/>
      <c r="CD2631" s="95"/>
      <c r="CE2631" s="95"/>
      <c r="CF2631" s="95"/>
    </row>
    <row r="2632" spans="1:84" s="43" customFormat="1" x14ac:dyDescent="0.25">
      <c r="A2632" s="152"/>
      <c r="B2632" s="152"/>
      <c r="C2632" s="152"/>
      <c r="D2632" s="152"/>
      <c r="E2632" s="152"/>
      <c r="F2632" s="62"/>
      <c r="G2632" s="62"/>
      <c r="I2632" s="152"/>
      <c r="K2632" s="152"/>
      <c r="L2632" s="152"/>
      <c r="M2632" s="152"/>
      <c r="N2632" s="152"/>
      <c r="O2632" s="63"/>
      <c r="P2632" s="152"/>
      <c r="Q2632" s="152"/>
      <c r="S2632" s="205"/>
      <c r="T2632" s="205"/>
      <c r="U2632" s="205"/>
      <c r="V2632" s="39"/>
      <c r="W2632" s="39"/>
      <c r="X2632" s="39"/>
      <c r="Y2632" s="39"/>
      <c r="AD2632" s="191"/>
      <c r="AE2632" s="191"/>
      <c r="AF2632" s="260"/>
      <c r="AG2632" s="191"/>
      <c r="AH2632" s="191"/>
      <c r="AI2632" s="260"/>
      <c r="AR2632" s="68"/>
      <c r="AS2632" s="68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5"/>
      <c r="BL2632" s="95"/>
      <c r="BM2632" s="95"/>
      <c r="BN2632" s="95"/>
      <c r="BO2632" s="95"/>
      <c r="BP2632" s="95"/>
      <c r="BQ2632" s="95"/>
      <c r="BR2632" s="95"/>
      <c r="BS2632" s="95"/>
      <c r="BT2632" s="95"/>
      <c r="BU2632" s="95"/>
      <c r="BV2632" s="95"/>
      <c r="BW2632" s="95"/>
      <c r="BX2632" s="95"/>
      <c r="BY2632" s="95"/>
      <c r="BZ2632" s="95"/>
      <c r="CD2632" s="95"/>
      <c r="CE2632" s="95"/>
      <c r="CF2632" s="95"/>
    </row>
    <row r="2633" spans="1:84" s="43" customFormat="1" x14ac:dyDescent="0.25">
      <c r="A2633" s="152"/>
      <c r="B2633" s="152"/>
      <c r="C2633" s="152"/>
      <c r="D2633" s="152"/>
      <c r="E2633" s="152"/>
      <c r="F2633" s="62"/>
      <c r="G2633" s="62"/>
      <c r="I2633" s="152"/>
      <c r="K2633" s="152"/>
      <c r="L2633" s="152"/>
      <c r="M2633" s="152"/>
      <c r="N2633" s="152"/>
      <c r="O2633" s="63"/>
      <c r="P2633" s="152"/>
      <c r="Q2633" s="152"/>
      <c r="S2633" s="205"/>
      <c r="T2633" s="205"/>
      <c r="U2633" s="205"/>
      <c r="V2633" s="39"/>
      <c r="W2633" s="39"/>
      <c r="X2633" s="39"/>
      <c r="Y2633" s="39"/>
      <c r="AD2633" s="191"/>
      <c r="AE2633" s="191"/>
      <c r="AF2633" s="260"/>
      <c r="AG2633" s="191"/>
      <c r="AH2633" s="191"/>
      <c r="AI2633" s="260"/>
      <c r="AR2633" s="68"/>
      <c r="AS2633" s="68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5"/>
      <c r="BL2633" s="95"/>
      <c r="BM2633" s="95"/>
      <c r="BN2633" s="95"/>
      <c r="BO2633" s="95"/>
      <c r="BP2633" s="95"/>
      <c r="BQ2633" s="95"/>
      <c r="BR2633" s="95"/>
      <c r="BS2633" s="95"/>
      <c r="BT2633" s="95"/>
      <c r="BU2633" s="95"/>
      <c r="BV2633" s="95"/>
      <c r="BW2633" s="95"/>
      <c r="BX2633" s="95"/>
      <c r="BY2633" s="95"/>
      <c r="BZ2633" s="95"/>
      <c r="CD2633" s="95"/>
      <c r="CE2633" s="95"/>
      <c r="CF2633" s="95"/>
    </row>
    <row r="2634" spans="1:84" s="43" customFormat="1" x14ac:dyDescent="0.25">
      <c r="A2634" s="152"/>
      <c r="B2634" s="152"/>
      <c r="C2634" s="152"/>
      <c r="D2634" s="152"/>
      <c r="E2634" s="152"/>
      <c r="F2634" s="62"/>
      <c r="G2634" s="62"/>
      <c r="I2634" s="152"/>
      <c r="K2634" s="152"/>
      <c r="L2634" s="152"/>
      <c r="M2634" s="152"/>
      <c r="N2634" s="152"/>
      <c r="O2634" s="63"/>
      <c r="P2634" s="152"/>
      <c r="Q2634" s="152"/>
      <c r="S2634" s="205"/>
      <c r="T2634" s="205"/>
      <c r="U2634" s="205"/>
      <c r="V2634" s="39"/>
      <c r="W2634" s="39"/>
      <c r="X2634" s="39"/>
      <c r="Y2634" s="39"/>
      <c r="AD2634" s="191"/>
      <c r="AE2634" s="191"/>
      <c r="AF2634" s="260"/>
      <c r="AG2634" s="191"/>
      <c r="AH2634" s="191"/>
      <c r="AI2634" s="260"/>
      <c r="AR2634" s="68"/>
      <c r="AS2634" s="68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5"/>
      <c r="BL2634" s="95"/>
      <c r="BM2634" s="95"/>
      <c r="BN2634" s="95"/>
      <c r="BO2634" s="95"/>
      <c r="BP2634" s="95"/>
      <c r="BQ2634" s="95"/>
      <c r="BR2634" s="95"/>
      <c r="BS2634" s="95"/>
      <c r="BT2634" s="95"/>
      <c r="BU2634" s="95"/>
      <c r="BV2634" s="95"/>
      <c r="BW2634" s="95"/>
      <c r="BX2634" s="95"/>
      <c r="BY2634" s="95"/>
      <c r="BZ2634" s="95"/>
      <c r="CD2634" s="95"/>
      <c r="CE2634" s="95"/>
      <c r="CF2634" s="95"/>
    </row>
    <row r="2635" spans="1:84" s="43" customFormat="1" x14ac:dyDescent="0.25">
      <c r="A2635" s="152"/>
      <c r="B2635" s="152"/>
      <c r="C2635" s="152"/>
      <c r="D2635" s="152"/>
      <c r="E2635" s="152"/>
      <c r="F2635" s="62"/>
      <c r="G2635" s="62"/>
      <c r="I2635" s="152"/>
      <c r="K2635" s="152"/>
      <c r="L2635" s="152"/>
      <c r="M2635" s="152"/>
      <c r="N2635" s="152"/>
      <c r="O2635" s="63"/>
      <c r="P2635" s="152"/>
      <c r="Q2635" s="152"/>
      <c r="S2635" s="205"/>
      <c r="T2635" s="205"/>
      <c r="U2635" s="205"/>
      <c r="V2635" s="39"/>
      <c r="W2635" s="39"/>
      <c r="X2635" s="39"/>
      <c r="Y2635" s="39"/>
      <c r="AD2635" s="191"/>
      <c r="AE2635" s="191"/>
      <c r="AF2635" s="260"/>
      <c r="AG2635" s="191"/>
      <c r="AH2635" s="191"/>
      <c r="AI2635" s="260"/>
      <c r="AR2635" s="68"/>
      <c r="AS2635" s="68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5"/>
      <c r="BL2635" s="95"/>
      <c r="BM2635" s="95"/>
      <c r="BN2635" s="95"/>
      <c r="BO2635" s="95"/>
      <c r="BP2635" s="95"/>
      <c r="BQ2635" s="95"/>
      <c r="BR2635" s="95"/>
      <c r="BS2635" s="95"/>
      <c r="BT2635" s="95"/>
      <c r="BU2635" s="95"/>
      <c r="BV2635" s="95"/>
      <c r="BW2635" s="95"/>
      <c r="BX2635" s="95"/>
      <c r="BY2635" s="95"/>
      <c r="BZ2635" s="95"/>
      <c r="CD2635" s="95"/>
      <c r="CE2635" s="95"/>
      <c r="CF2635" s="95"/>
    </row>
    <row r="2636" spans="1:84" s="43" customFormat="1" x14ac:dyDescent="0.25">
      <c r="A2636" s="152"/>
      <c r="B2636" s="152"/>
      <c r="C2636" s="152"/>
      <c r="D2636" s="152"/>
      <c r="E2636" s="152"/>
      <c r="F2636" s="62"/>
      <c r="G2636" s="62"/>
      <c r="I2636" s="152"/>
      <c r="K2636" s="152"/>
      <c r="L2636" s="152"/>
      <c r="M2636" s="152"/>
      <c r="N2636" s="152"/>
      <c r="O2636" s="63"/>
      <c r="P2636" s="152"/>
      <c r="Q2636" s="152"/>
      <c r="S2636" s="205"/>
      <c r="T2636" s="205"/>
      <c r="U2636" s="205"/>
      <c r="V2636" s="39"/>
      <c r="W2636" s="39"/>
      <c r="X2636" s="39"/>
      <c r="Y2636" s="39"/>
      <c r="AD2636" s="191"/>
      <c r="AE2636" s="191"/>
      <c r="AF2636" s="260"/>
      <c r="AG2636" s="191"/>
      <c r="AH2636" s="191"/>
      <c r="AI2636" s="260"/>
      <c r="AR2636" s="68"/>
      <c r="AS2636" s="68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5"/>
      <c r="BL2636" s="95"/>
      <c r="BM2636" s="95"/>
      <c r="BN2636" s="95"/>
      <c r="BO2636" s="95"/>
      <c r="BP2636" s="95"/>
      <c r="BQ2636" s="95"/>
      <c r="BR2636" s="95"/>
      <c r="BS2636" s="95"/>
      <c r="BT2636" s="95"/>
      <c r="BU2636" s="95"/>
      <c r="BV2636" s="95"/>
      <c r="BW2636" s="95"/>
      <c r="BX2636" s="95"/>
      <c r="BY2636" s="95"/>
      <c r="BZ2636" s="95"/>
      <c r="CD2636" s="95"/>
      <c r="CE2636" s="95"/>
      <c r="CF2636" s="95"/>
    </row>
    <row r="2637" spans="1:84" s="43" customFormat="1" x14ac:dyDescent="0.25">
      <c r="A2637" s="152"/>
      <c r="B2637" s="152"/>
      <c r="C2637" s="152"/>
      <c r="D2637" s="152"/>
      <c r="E2637" s="152"/>
      <c r="F2637" s="62"/>
      <c r="G2637" s="62"/>
      <c r="I2637" s="152"/>
      <c r="K2637" s="152"/>
      <c r="L2637" s="152"/>
      <c r="M2637" s="152"/>
      <c r="N2637" s="152"/>
      <c r="O2637" s="63"/>
      <c r="P2637" s="152"/>
      <c r="Q2637" s="152"/>
      <c r="S2637" s="205"/>
      <c r="T2637" s="205"/>
      <c r="U2637" s="205"/>
      <c r="V2637" s="39"/>
      <c r="W2637" s="39"/>
      <c r="X2637" s="39"/>
      <c r="Y2637" s="39"/>
      <c r="AD2637" s="191"/>
      <c r="AE2637" s="191"/>
      <c r="AF2637" s="260"/>
      <c r="AG2637" s="191"/>
      <c r="AH2637" s="191"/>
      <c r="AI2637" s="260"/>
      <c r="AR2637" s="68"/>
      <c r="AS2637" s="68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5"/>
      <c r="BL2637" s="95"/>
      <c r="BM2637" s="95"/>
      <c r="BN2637" s="95"/>
      <c r="BO2637" s="95"/>
      <c r="BP2637" s="95"/>
      <c r="BQ2637" s="95"/>
      <c r="BR2637" s="95"/>
      <c r="BS2637" s="95"/>
      <c r="BT2637" s="95"/>
      <c r="BU2637" s="95"/>
      <c r="BV2637" s="95"/>
      <c r="BW2637" s="95"/>
      <c r="BX2637" s="95"/>
      <c r="BY2637" s="95"/>
      <c r="BZ2637" s="95"/>
      <c r="CD2637" s="95"/>
      <c r="CE2637" s="95"/>
      <c r="CF2637" s="95"/>
    </row>
    <row r="2638" spans="1:84" s="43" customFormat="1" x14ac:dyDescent="0.25">
      <c r="A2638" s="152"/>
      <c r="B2638" s="152"/>
      <c r="C2638" s="152"/>
      <c r="D2638" s="152"/>
      <c r="E2638" s="152"/>
      <c r="F2638" s="62"/>
      <c r="G2638" s="62"/>
      <c r="I2638" s="152"/>
      <c r="K2638" s="152"/>
      <c r="L2638" s="152"/>
      <c r="M2638" s="152"/>
      <c r="N2638" s="152"/>
      <c r="O2638" s="63"/>
      <c r="P2638" s="152"/>
      <c r="Q2638" s="152"/>
      <c r="S2638" s="205"/>
      <c r="T2638" s="205"/>
      <c r="U2638" s="205"/>
      <c r="V2638" s="39"/>
      <c r="W2638" s="39"/>
      <c r="X2638" s="39"/>
      <c r="Y2638" s="39"/>
      <c r="AD2638" s="191"/>
      <c r="AE2638" s="191"/>
      <c r="AF2638" s="260"/>
      <c r="AG2638" s="191"/>
      <c r="AH2638" s="191"/>
      <c r="AI2638" s="260"/>
      <c r="AR2638" s="68"/>
      <c r="AS2638" s="68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5"/>
      <c r="BL2638" s="95"/>
      <c r="BM2638" s="95"/>
      <c r="BN2638" s="95"/>
      <c r="BO2638" s="95"/>
      <c r="BP2638" s="95"/>
      <c r="BQ2638" s="95"/>
      <c r="BR2638" s="95"/>
      <c r="BS2638" s="95"/>
      <c r="BT2638" s="95"/>
      <c r="BU2638" s="95"/>
      <c r="BV2638" s="95"/>
      <c r="BW2638" s="95"/>
      <c r="BX2638" s="95"/>
      <c r="BY2638" s="95"/>
      <c r="BZ2638" s="95"/>
      <c r="CD2638" s="95"/>
      <c r="CE2638" s="95"/>
      <c r="CF2638" s="95"/>
    </row>
    <row r="2639" spans="1:84" s="43" customFormat="1" x14ac:dyDescent="0.25">
      <c r="A2639" s="152"/>
      <c r="B2639" s="152"/>
      <c r="C2639" s="152"/>
      <c r="D2639" s="152"/>
      <c r="E2639" s="152"/>
      <c r="F2639" s="62"/>
      <c r="G2639" s="62"/>
      <c r="I2639" s="152"/>
      <c r="K2639" s="152"/>
      <c r="L2639" s="152"/>
      <c r="M2639" s="152"/>
      <c r="N2639" s="152"/>
      <c r="O2639" s="63"/>
      <c r="P2639" s="152"/>
      <c r="Q2639" s="152"/>
      <c r="S2639" s="205"/>
      <c r="T2639" s="205"/>
      <c r="U2639" s="205"/>
      <c r="V2639" s="39"/>
      <c r="W2639" s="39"/>
      <c r="X2639" s="39"/>
      <c r="Y2639" s="39"/>
      <c r="AD2639" s="191"/>
      <c r="AE2639" s="191"/>
      <c r="AF2639" s="260"/>
      <c r="AG2639" s="191"/>
      <c r="AH2639" s="191"/>
      <c r="AI2639" s="260"/>
      <c r="AR2639" s="68"/>
      <c r="AS2639" s="68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5"/>
      <c r="BL2639" s="95"/>
      <c r="BM2639" s="95"/>
      <c r="BN2639" s="95"/>
      <c r="BO2639" s="95"/>
      <c r="BP2639" s="95"/>
      <c r="BQ2639" s="95"/>
      <c r="BR2639" s="95"/>
      <c r="BS2639" s="95"/>
      <c r="BT2639" s="95"/>
      <c r="BU2639" s="95"/>
      <c r="BV2639" s="95"/>
      <c r="BW2639" s="95"/>
      <c r="BX2639" s="95"/>
      <c r="BY2639" s="95"/>
      <c r="BZ2639" s="95"/>
      <c r="CD2639" s="95"/>
      <c r="CE2639" s="95"/>
      <c r="CF2639" s="95"/>
    </row>
    <row r="2640" spans="1:84" s="43" customFormat="1" x14ac:dyDescent="0.25">
      <c r="A2640" s="152"/>
      <c r="B2640" s="152"/>
      <c r="C2640" s="152"/>
      <c r="D2640" s="152"/>
      <c r="E2640" s="152"/>
      <c r="F2640" s="62"/>
      <c r="G2640" s="62"/>
      <c r="I2640" s="152"/>
      <c r="K2640" s="152"/>
      <c r="L2640" s="152"/>
      <c r="M2640" s="152"/>
      <c r="N2640" s="152"/>
      <c r="O2640" s="63"/>
      <c r="P2640" s="152"/>
      <c r="Q2640" s="152"/>
      <c r="S2640" s="205"/>
      <c r="T2640" s="205"/>
      <c r="U2640" s="205"/>
      <c r="V2640" s="39"/>
      <c r="W2640" s="39"/>
      <c r="X2640" s="39"/>
      <c r="Y2640" s="39"/>
      <c r="AD2640" s="191"/>
      <c r="AE2640" s="191"/>
      <c r="AF2640" s="260"/>
      <c r="AG2640" s="191"/>
      <c r="AH2640" s="191"/>
      <c r="AI2640" s="260"/>
      <c r="AR2640" s="68"/>
      <c r="AS2640" s="68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5"/>
      <c r="BL2640" s="95"/>
      <c r="BM2640" s="95"/>
      <c r="BN2640" s="95"/>
      <c r="BO2640" s="95"/>
      <c r="BP2640" s="95"/>
      <c r="BQ2640" s="95"/>
      <c r="BR2640" s="95"/>
      <c r="BS2640" s="95"/>
      <c r="BT2640" s="95"/>
      <c r="BU2640" s="95"/>
      <c r="BV2640" s="95"/>
      <c r="BW2640" s="95"/>
      <c r="BX2640" s="95"/>
      <c r="BY2640" s="95"/>
      <c r="BZ2640" s="95"/>
      <c r="CD2640" s="95"/>
      <c r="CE2640" s="95"/>
      <c r="CF2640" s="95"/>
    </row>
    <row r="2641" spans="1:84" s="43" customFormat="1" x14ac:dyDescent="0.25">
      <c r="A2641" s="152"/>
      <c r="B2641" s="152"/>
      <c r="C2641" s="152"/>
      <c r="D2641" s="152"/>
      <c r="E2641" s="152"/>
      <c r="F2641" s="62"/>
      <c r="G2641" s="62"/>
      <c r="I2641" s="152"/>
      <c r="K2641" s="152"/>
      <c r="L2641" s="152"/>
      <c r="M2641" s="152"/>
      <c r="N2641" s="152"/>
      <c r="O2641" s="63"/>
      <c r="P2641" s="152"/>
      <c r="Q2641" s="152"/>
      <c r="S2641" s="205"/>
      <c r="T2641" s="205"/>
      <c r="U2641" s="205"/>
      <c r="V2641" s="39"/>
      <c r="W2641" s="39"/>
      <c r="X2641" s="39"/>
      <c r="Y2641" s="39"/>
      <c r="AD2641" s="191"/>
      <c r="AE2641" s="191"/>
      <c r="AF2641" s="260"/>
      <c r="AG2641" s="191"/>
      <c r="AH2641" s="191"/>
      <c r="AI2641" s="260"/>
      <c r="AR2641" s="68"/>
      <c r="AS2641" s="68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5"/>
      <c r="BL2641" s="95"/>
      <c r="BM2641" s="95"/>
      <c r="BN2641" s="95"/>
      <c r="BO2641" s="95"/>
      <c r="BP2641" s="95"/>
      <c r="BQ2641" s="95"/>
      <c r="BR2641" s="95"/>
      <c r="BS2641" s="95"/>
      <c r="BT2641" s="95"/>
      <c r="BU2641" s="95"/>
      <c r="BV2641" s="95"/>
      <c r="BW2641" s="95"/>
      <c r="BX2641" s="95"/>
      <c r="BY2641" s="95"/>
      <c r="BZ2641" s="95"/>
      <c r="CD2641" s="95"/>
      <c r="CE2641" s="95"/>
      <c r="CF2641" s="95"/>
    </row>
    <row r="2642" spans="1:84" s="43" customFormat="1" x14ac:dyDescent="0.25">
      <c r="A2642" s="152"/>
      <c r="B2642" s="152"/>
      <c r="C2642" s="152"/>
      <c r="D2642" s="152"/>
      <c r="E2642" s="152"/>
      <c r="F2642" s="62"/>
      <c r="G2642" s="62"/>
      <c r="I2642" s="152"/>
      <c r="K2642" s="152"/>
      <c r="L2642" s="152"/>
      <c r="M2642" s="152"/>
      <c r="N2642" s="152"/>
      <c r="O2642" s="63"/>
      <c r="P2642" s="152"/>
      <c r="Q2642" s="152"/>
      <c r="S2642" s="205"/>
      <c r="T2642" s="205"/>
      <c r="U2642" s="205"/>
      <c r="V2642" s="39"/>
      <c r="W2642" s="39"/>
      <c r="X2642" s="39"/>
      <c r="Y2642" s="39"/>
      <c r="AD2642" s="191"/>
      <c r="AE2642" s="191"/>
      <c r="AF2642" s="260"/>
      <c r="AG2642" s="191"/>
      <c r="AH2642" s="191"/>
      <c r="AI2642" s="260"/>
      <c r="AR2642" s="68"/>
      <c r="AS2642" s="68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5"/>
      <c r="BL2642" s="95"/>
      <c r="BM2642" s="95"/>
      <c r="BN2642" s="95"/>
      <c r="BO2642" s="95"/>
      <c r="BP2642" s="95"/>
      <c r="BQ2642" s="95"/>
      <c r="BR2642" s="95"/>
      <c r="BS2642" s="95"/>
      <c r="BT2642" s="95"/>
      <c r="BU2642" s="95"/>
      <c r="BV2642" s="95"/>
      <c r="BW2642" s="95"/>
      <c r="BX2642" s="95"/>
      <c r="BY2642" s="95"/>
      <c r="BZ2642" s="95"/>
      <c r="CD2642" s="95"/>
      <c r="CE2642" s="95"/>
      <c r="CF2642" s="95"/>
    </row>
    <row r="2643" spans="1:84" s="43" customFormat="1" x14ac:dyDescent="0.25">
      <c r="A2643" s="152"/>
      <c r="B2643" s="152"/>
      <c r="C2643" s="152"/>
      <c r="D2643" s="152"/>
      <c r="E2643" s="152"/>
      <c r="F2643" s="62"/>
      <c r="G2643" s="62"/>
      <c r="I2643" s="152"/>
      <c r="K2643" s="152"/>
      <c r="L2643" s="152"/>
      <c r="M2643" s="152"/>
      <c r="N2643" s="152"/>
      <c r="O2643" s="63"/>
      <c r="P2643" s="152"/>
      <c r="Q2643" s="152"/>
      <c r="S2643" s="205"/>
      <c r="T2643" s="205"/>
      <c r="U2643" s="205"/>
      <c r="V2643" s="39"/>
      <c r="W2643" s="39"/>
      <c r="X2643" s="39"/>
      <c r="Y2643" s="39"/>
      <c r="AD2643" s="191"/>
      <c r="AE2643" s="191"/>
      <c r="AF2643" s="260"/>
      <c r="AG2643" s="191"/>
      <c r="AH2643" s="191"/>
      <c r="AI2643" s="260"/>
      <c r="AR2643" s="68"/>
      <c r="AS2643" s="68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5"/>
      <c r="BL2643" s="95"/>
      <c r="BM2643" s="95"/>
      <c r="BN2643" s="95"/>
      <c r="BO2643" s="95"/>
      <c r="BP2643" s="95"/>
      <c r="BQ2643" s="95"/>
      <c r="BR2643" s="95"/>
      <c r="BS2643" s="95"/>
      <c r="BT2643" s="95"/>
      <c r="BU2643" s="95"/>
      <c r="BV2643" s="95"/>
      <c r="BW2643" s="95"/>
      <c r="BX2643" s="95"/>
      <c r="BY2643" s="95"/>
      <c r="BZ2643" s="95"/>
      <c r="CD2643" s="95"/>
      <c r="CE2643" s="95"/>
      <c r="CF2643" s="95"/>
    </row>
    <row r="2644" spans="1:84" s="43" customFormat="1" x14ac:dyDescent="0.25">
      <c r="A2644" s="152"/>
      <c r="B2644" s="152"/>
      <c r="C2644" s="152"/>
      <c r="D2644" s="152"/>
      <c r="E2644" s="152"/>
      <c r="F2644" s="62"/>
      <c r="G2644" s="62"/>
      <c r="I2644" s="152"/>
      <c r="K2644" s="152"/>
      <c r="L2644" s="152"/>
      <c r="M2644" s="152"/>
      <c r="N2644" s="152"/>
      <c r="O2644" s="63"/>
      <c r="P2644" s="152"/>
      <c r="Q2644" s="152"/>
      <c r="S2644" s="205"/>
      <c r="T2644" s="205"/>
      <c r="U2644" s="205"/>
      <c r="V2644" s="39"/>
      <c r="W2644" s="39"/>
      <c r="X2644" s="39"/>
      <c r="Y2644" s="39"/>
      <c r="AD2644" s="191"/>
      <c r="AE2644" s="191"/>
      <c r="AF2644" s="260"/>
      <c r="AG2644" s="191"/>
      <c r="AH2644" s="191"/>
      <c r="AI2644" s="260"/>
      <c r="AR2644" s="68"/>
      <c r="AS2644" s="68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5"/>
      <c r="BL2644" s="95"/>
      <c r="BM2644" s="95"/>
      <c r="BN2644" s="95"/>
      <c r="BO2644" s="95"/>
      <c r="BP2644" s="95"/>
      <c r="BQ2644" s="95"/>
      <c r="BR2644" s="95"/>
      <c r="BS2644" s="95"/>
      <c r="BT2644" s="95"/>
      <c r="BU2644" s="95"/>
      <c r="BV2644" s="95"/>
      <c r="BW2644" s="95"/>
      <c r="BX2644" s="95"/>
      <c r="BY2644" s="95"/>
      <c r="BZ2644" s="95"/>
      <c r="CD2644" s="95"/>
      <c r="CE2644" s="95"/>
      <c r="CF2644" s="95"/>
    </row>
    <row r="2645" spans="1:84" s="43" customFormat="1" x14ac:dyDescent="0.25">
      <c r="A2645" s="152"/>
      <c r="B2645" s="152"/>
      <c r="C2645" s="152"/>
      <c r="D2645" s="152"/>
      <c r="E2645" s="152"/>
      <c r="F2645" s="62"/>
      <c r="G2645" s="62"/>
      <c r="I2645" s="152"/>
      <c r="K2645" s="152"/>
      <c r="L2645" s="152"/>
      <c r="M2645" s="152"/>
      <c r="N2645" s="152"/>
      <c r="O2645" s="63"/>
      <c r="P2645" s="152"/>
      <c r="Q2645" s="152"/>
      <c r="S2645" s="205"/>
      <c r="T2645" s="205"/>
      <c r="U2645" s="205"/>
      <c r="V2645" s="39"/>
      <c r="W2645" s="39"/>
      <c r="X2645" s="39"/>
      <c r="Y2645" s="39"/>
      <c r="AD2645" s="191"/>
      <c r="AE2645" s="191"/>
      <c r="AF2645" s="260"/>
      <c r="AG2645" s="191"/>
      <c r="AH2645" s="191"/>
      <c r="AI2645" s="260"/>
      <c r="AR2645" s="68"/>
      <c r="AS2645" s="68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5"/>
      <c r="BL2645" s="95"/>
      <c r="BM2645" s="95"/>
      <c r="BN2645" s="95"/>
      <c r="BO2645" s="95"/>
      <c r="BP2645" s="95"/>
      <c r="BQ2645" s="95"/>
      <c r="BR2645" s="95"/>
      <c r="BS2645" s="95"/>
      <c r="BT2645" s="95"/>
      <c r="BU2645" s="95"/>
      <c r="BV2645" s="95"/>
      <c r="BW2645" s="95"/>
      <c r="BX2645" s="95"/>
      <c r="BY2645" s="95"/>
      <c r="BZ2645" s="95"/>
      <c r="CD2645" s="95"/>
      <c r="CE2645" s="95"/>
      <c r="CF2645" s="95"/>
    </row>
    <row r="2646" spans="1:84" s="43" customFormat="1" x14ac:dyDescent="0.25">
      <c r="A2646" s="152"/>
      <c r="B2646" s="152"/>
      <c r="C2646" s="152"/>
      <c r="D2646" s="152"/>
      <c r="E2646" s="152"/>
      <c r="F2646" s="62"/>
      <c r="G2646" s="62"/>
      <c r="I2646" s="152"/>
      <c r="K2646" s="152"/>
      <c r="L2646" s="152"/>
      <c r="M2646" s="152"/>
      <c r="N2646" s="152"/>
      <c r="O2646" s="63"/>
      <c r="P2646" s="152"/>
      <c r="Q2646" s="152"/>
      <c r="S2646" s="205"/>
      <c r="T2646" s="205"/>
      <c r="U2646" s="205"/>
      <c r="V2646" s="39"/>
      <c r="W2646" s="39"/>
      <c r="X2646" s="39"/>
      <c r="Y2646" s="39"/>
      <c r="AD2646" s="191"/>
      <c r="AE2646" s="191"/>
      <c r="AF2646" s="260"/>
      <c r="AG2646" s="191"/>
      <c r="AH2646" s="191"/>
      <c r="AI2646" s="260"/>
      <c r="AR2646" s="68"/>
      <c r="AS2646" s="68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5"/>
      <c r="BL2646" s="95"/>
      <c r="BM2646" s="95"/>
      <c r="BN2646" s="95"/>
      <c r="BO2646" s="95"/>
      <c r="BP2646" s="95"/>
      <c r="BQ2646" s="95"/>
      <c r="BR2646" s="95"/>
      <c r="BS2646" s="95"/>
      <c r="BT2646" s="95"/>
      <c r="BU2646" s="95"/>
      <c r="BV2646" s="95"/>
      <c r="BW2646" s="95"/>
      <c r="BX2646" s="95"/>
      <c r="BY2646" s="95"/>
      <c r="BZ2646" s="95"/>
      <c r="CD2646" s="95"/>
      <c r="CE2646" s="95"/>
      <c r="CF2646" s="95"/>
    </row>
    <row r="2647" spans="1:84" s="43" customFormat="1" x14ac:dyDescent="0.25">
      <c r="A2647" s="152"/>
      <c r="B2647" s="152"/>
      <c r="C2647" s="152"/>
      <c r="D2647" s="152"/>
      <c r="E2647" s="152"/>
      <c r="F2647" s="62"/>
      <c r="G2647" s="62"/>
      <c r="I2647" s="152"/>
      <c r="K2647" s="152"/>
      <c r="L2647" s="152"/>
      <c r="M2647" s="152"/>
      <c r="N2647" s="152"/>
      <c r="O2647" s="63"/>
      <c r="P2647" s="152"/>
      <c r="Q2647" s="152"/>
      <c r="S2647" s="205"/>
      <c r="T2647" s="205"/>
      <c r="U2647" s="205"/>
      <c r="V2647" s="39"/>
      <c r="W2647" s="39"/>
      <c r="X2647" s="39"/>
      <c r="Y2647" s="39"/>
      <c r="AD2647" s="191"/>
      <c r="AE2647" s="191"/>
      <c r="AF2647" s="260"/>
      <c r="AG2647" s="191"/>
      <c r="AH2647" s="191"/>
      <c r="AI2647" s="260"/>
      <c r="AR2647" s="68"/>
      <c r="AS2647" s="68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5"/>
      <c r="BL2647" s="95"/>
      <c r="BM2647" s="95"/>
      <c r="BN2647" s="95"/>
      <c r="BO2647" s="95"/>
      <c r="BP2647" s="95"/>
      <c r="BQ2647" s="95"/>
      <c r="BR2647" s="95"/>
      <c r="BS2647" s="95"/>
      <c r="BT2647" s="95"/>
      <c r="BU2647" s="95"/>
      <c r="BV2647" s="95"/>
      <c r="BW2647" s="95"/>
      <c r="BX2647" s="95"/>
      <c r="BY2647" s="95"/>
      <c r="BZ2647" s="95"/>
      <c r="CD2647" s="95"/>
      <c r="CE2647" s="95"/>
      <c r="CF2647" s="95"/>
    </row>
    <row r="2648" spans="1:84" s="43" customFormat="1" x14ac:dyDescent="0.25">
      <c r="A2648" s="152"/>
      <c r="B2648" s="152"/>
      <c r="C2648" s="152"/>
      <c r="D2648" s="152"/>
      <c r="E2648" s="152"/>
      <c r="F2648" s="62"/>
      <c r="G2648" s="62"/>
      <c r="I2648" s="152"/>
      <c r="K2648" s="152"/>
      <c r="L2648" s="152"/>
      <c r="M2648" s="152"/>
      <c r="N2648" s="152"/>
      <c r="O2648" s="63"/>
      <c r="P2648" s="152"/>
      <c r="Q2648" s="152"/>
      <c r="S2648" s="205"/>
      <c r="T2648" s="205"/>
      <c r="U2648" s="205"/>
      <c r="V2648" s="39"/>
      <c r="W2648" s="39"/>
      <c r="X2648" s="39"/>
      <c r="Y2648" s="39"/>
      <c r="AD2648" s="191"/>
      <c r="AE2648" s="191"/>
      <c r="AF2648" s="260"/>
      <c r="AG2648" s="191"/>
      <c r="AH2648" s="191"/>
      <c r="AI2648" s="260"/>
      <c r="AR2648" s="68"/>
      <c r="AS2648" s="68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5"/>
      <c r="BL2648" s="95"/>
      <c r="BM2648" s="95"/>
      <c r="BN2648" s="95"/>
      <c r="BO2648" s="95"/>
      <c r="BP2648" s="95"/>
      <c r="BQ2648" s="95"/>
      <c r="BR2648" s="95"/>
      <c r="BS2648" s="95"/>
      <c r="BT2648" s="95"/>
      <c r="BU2648" s="95"/>
      <c r="BV2648" s="95"/>
      <c r="BW2648" s="95"/>
      <c r="BX2648" s="95"/>
      <c r="BY2648" s="95"/>
      <c r="BZ2648" s="95"/>
      <c r="CD2648" s="95"/>
      <c r="CE2648" s="95"/>
      <c r="CF2648" s="95"/>
    </row>
    <row r="2649" spans="1:84" s="43" customFormat="1" x14ac:dyDescent="0.25">
      <c r="A2649" s="152"/>
      <c r="B2649" s="152"/>
      <c r="C2649" s="152"/>
      <c r="D2649" s="152"/>
      <c r="E2649" s="152"/>
      <c r="F2649" s="62"/>
      <c r="G2649" s="62"/>
      <c r="I2649" s="152"/>
      <c r="K2649" s="152"/>
      <c r="L2649" s="152"/>
      <c r="M2649" s="152"/>
      <c r="N2649" s="152"/>
      <c r="O2649" s="63"/>
      <c r="P2649" s="152"/>
      <c r="Q2649" s="152"/>
      <c r="S2649" s="205"/>
      <c r="T2649" s="205"/>
      <c r="U2649" s="205"/>
      <c r="V2649" s="39"/>
      <c r="W2649" s="39"/>
      <c r="X2649" s="39"/>
      <c r="Y2649" s="39"/>
      <c r="AD2649" s="191"/>
      <c r="AE2649" s="191"/>
      <c r="AF2649" s="260"/>
      <c r="AG2649" s="191"/>
      <c r="AH2649" s="191"/>
      <c r="AI2649" s="260"/>
      <c r="AR2649" s="68"/>
      <c r="AS2649" s="68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5"/>
      <c r="BL2649" s="95"/>
      <c r="BM2649" s="95"/>
      <c r="BN2649" s="95"/>
      <c r="BO2649" s="95"/>
      <c r="BP2649" s="95"/>
      <c r="BQ2649" s="95"/>
      <c r="BR2649" s="95"/>
      <c r="BS2649" s="95"/>
      <c r="BT2649" s="95"/>
      <c r="BU2649" s="95"/>
      <c r="BV2649" s="95"/>
      <c r="BW2649" s="95"/>
      <c r="BX2649" s="95"/>
      <c r="BY2649" s="95"/>
      <c r="BZ2649" s="95"/>
      <c r="CD2649" s="95"/>
      <c r="CE2649" s="95"/>
      <c r="CF2649" s="95"/>
    </row>
    <row r="2650" spans="1:84" s="43" customFormat="1" x14ac:dyDescent="0.25">
      <c r="A2650" s="152"/>
      <c r="B2650" s="152"/>
      <c r="C2650" s="152"/>
      <c r="D2650" s="152"/>
      <c r="E2650" s="152"/>
      <c r="F2650" s="62"/>
      <c r="G2650" s="62"/>
      <c r="I2650" s="152"/>
      <c r="K2650" s="152"/>
      <c r="L2650" s="152"/>
      <c r="M2650" s="152"/>
      <c r="N2650" s="152"/>
      <c r="O2650" s="63"/>
      <c r="P2650" s="152"/>
      <c r="Q2650" s="152"/>
      <c r="S2650" s="205"/>
      <c r="T2650" s="205"/>
      <c r="U2650" s="205"/>
      <c r="V2650" s="39"/>
      <c r="W2650" s="39"/>
      <c r="X2650" s="39"/>
      <c r="Y2650" s="39"/>
      <c r="AD2650" s="191"/>
      <c r="AE2650" s="191"/>
      <c r="AF2650" s="260"/>
      <c r="AG2650" s="191"/>
      <c r="AH2650" s="191"/>
      <c r="AI2650" s="260"/>
      <c r="AR2650" s="68"/>
      <c r="AS2650" s="68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5"/>
      <c r="BL2650" s="95"/>
      <c r="BM2650" s="95"/>
      <c r="BN2650" s="95"/>
      <c r="BO2650" s="95"/>
      <c r="BP2650" s="95"/>
      <c r="BQ2650" s="95"/>
      <c r="BR2650" s="95"/>
      <c r="BS2650" s="95"/>
      <c r="BT2650" s="95"/>
      <c r="BU2650" s="95"/>
      <c r="BV2650" s="95"/>
      <c r="BW2650" s="95"/>
      <c r="BX2650" s="95"/>
      <c r="BY2650" s="95"/>
      <c r="BZ2650" s="95"/>
      <c r="CD2650" s="95"/>
      <c r="CE2650" s="95"/>
      <c r="CF2650" s="95"/>
    </row>
    <row r="2651" spans="1:84" s="43" customFormat="1" x14ac:dyDescent="0.25">
      <c r="A2651" s="152"/>
      <c r="B2651" s="152"/>
      <c r="C2651" s="152"/>
      <c r="D2651" s="152"/>
      <c r="E2651" s="152"/>
      <c r="F2651" s="62"/>
      <c r="G2651" s="62"/>
      <c r="I2651" s="152"/>
      <c r="K2651" s="152"/>
      <c r="L2651" s="152"/>
      <c r="M2651" s="152"/>
      <c r="N2651" s="152"/>
      <c r="O2651" s="63"/>
      <c r="P2651" s="152"/>
      <c r="Q2651" s="152"/>
      <c r="S2651" s="205"/>
      <c r="T2651" s="205"/>
      <c r="U2651" s="205"/>
      <c r="V2651" s="39"/>
      <c r="W2651" s="39"/>
      <c r="X2651" s="39"/>
      <c r="Y2651" s="39"/>
      <c r="AD2651" s="191"/>
      <c r="AE2651" s="191"/>
      <c r="AF2651" s="260"/>
      <c r="AG2651" s="191"/>
      <c r="AH2651" s="191"/>
      <c r="AI2651" s="260"/>
      <c r="AR2651" s="68"/>
      <c r="AS2651" s="68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5"/>
      <c r="BL2651" s="95"/>
      <c r="BM2651" s="95"/>
      <c r="BN2651" s="95"/>
      <c r="BO2651" s="95"/>
      <c r="BP2651" s="95"/>
      <c r="BQ2651" s="95"/>
      <c r="BR2651" s="95"/>
      <c r="BS2651" s="95"/>
      <c r="BT2651" s="95"/>
      <c r="BU2651" s="95"/>
      <c r="BV2651" s="95"/>
      <c r="BW2651" s="95"/>
      <c r="BX2651" s="95"/>
      <c r="BY2651" s="95"/>
      <c r="BZ2651" s="95"/>
      <c r="CD2651" s="95"/>
      <c r="CE2651" s="95"/>
      <c r="CF2651" s="95"/>
    </row>
    <row r="2652" spans="1:84" s="43" customFormat="1" x14ac:dyDescent="0.25">
      <c r="A2652" s="152"/>
      <c r="B2652" s="152"/>
      <c r="C2652" s="152"/>
      <c r="D2652" s="152"/>
      <c r="E2652" s="152"/>
      <c r="F2652" s="62"/>
      <c r="G2652" s="62"/>
      <c r="I2652" s="152"/>
      <c r="K2652" s="152"/>
      <c r="L2652" s="152"/>
      <c r="M2652" s="152"/>
      <c r="N2652" s="152"/>
      <c r="O2652" s="63"/>
      <c r="P2652" s="152"/>
      <c r="Q2652" s="152"/>
      <c r="S2652" s="205"/>
      <c r="T2652" s="205"/>
      <c r="U2652" s="205"/>
      <c r="V2652" s="39"/>
      <c r="W2652" s="39"/>
      <c r="X2652" s="39"/>
      <c r="Y2652" s="39"/>
      <c r="AD2652" s="191"/>
      <c r="AE2652" s="191"/>
      <c r="AF2652" s="260"/>
      <c r="AG2652" s="191"/>
      <c r="AH2652" s="191"/>
      <c r="AI2652" s="260"/>
      <c r="AR2652" s="68"/>
      <c r="AS2652" s="68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5"/>
      <c r="BL2652" s="95"/>
      <c r="BM2652" s="95"/>
      <c r="BN2652" s="95"/>
      <c r="BO2652" s="95"/>
      <c r="BP2652" s="95"/>
      <c r="BQ2652" s="95"/>
      <c r="BR2652" s="95"/>
      <c r="BS2652" s="95"/>
      <c r="BT2652" s="95"/>
      <c r="BU2652" s="95"/>
      <c r="BV2652" s="95"/>
      <c r="BW2652" s="95"/>
      <c r="BX2652" s="95"/>
      <c r="BY2652" s="95"/>
      <c r="BZ2652" s="95"/>
      <c r="CD2652" s="95"/>
      <c r="CE2652" s="95"/>
      <c r="CF2652" s="95"/>
    </row>
    <row r="2653" spans="1:84" s="43" customFormat="1" x14ac:dyDescent="0.25">
      <c r="A2653" s="152"/>
      <c r="B2653" s="152"/>
      <c r="C2653" s="152"/>
      <c r="D2653" s="152"/>
      <c r="E2653" s="152"/>
      <c r="F2653" s="62"/>
      <c r="G2653" s="62"/>
      <c r="I2653" s="152"/>
      <c r="K2653" s="152"/>
      <c r="L2653" s="152"/>
      <c r="M2653" s="152"/>
      <c r="N2653" s="152"/>
      <c r="O2653" s="63"/>
      <c r="P2653" s="152"/>
      <c r="Q2653" s="152"/>
      <c r="S2653" s="205"/>
      <c r="T2653" s="205"/>
      <c r="U2653" s="205"/>
      <c r="V2653" s="39"/>
      <c r="W2653" s="39"/>
      <c r="X2653" s="39"/>
      <c r="Y2653" s="39"/>
      <c r="AD2653" s="191"/>
      <c r="AE2653" s="191"/>
      <c r="AF2653" s="260"/>
      <c r="AG2653" s="191"/>
      <c r="AH2653" s="191"/>
      <c r="AI2653" s="260"/>
      <c r="AR2653" s="68"/>
      <c r="AS2653" s="68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5"/>
      <c r="BL2653" s="95"/>
      <c r="BM2653" s="95"/>
      <c r="BN2653" s="95"/>
      <c r="BO2653" s="95"/>
      <c r="BP2653" s="95"/>
      <c r="BQ2653" s="95"/>
      <c r="BR2653" s="95"/>
      <c r="BS2653" s="95"/>
      <c r="BT2653" s="95"/>
      <c r="BU2653" s="95"/>
      <c r="BV2653" s="95"/>
      <c r="BW2653" s="95"/>
      <c r="BX2653" s="95"/>
      <c r="BY2653" s="95"/>
      <c r="BZ2653" s="95"/>
      <c r="CD2653" s="95"/>
      <c r="CE2653" s="95"/>
      <c r="CF2653" s="95"/>
    </row>
    <row r="2654" spans="1:84" s="43" customFormat="1" x14ac:dyDescent="0.25">
      <c r="A2654" s="152"/>
      <c r="B2654" s="152"/>
      <c r="C2654" s="152"/>
      <c r="D2654" s="152"/>
      <c r="E2654" s="152"/>
      <c r="F2654" s="62"/>
      <c r="G2654" s="62"/>
      <c r="I2654" s="152"/>
      <c r="K2654" s="152"/>
      <c r="L2654" s="152"/>
      <c r="M2654" s="152"/>
      <c r="N2654" s="152"/>
      <c r="O2654" s="63"/>
      <c r="P2654" s="152"/>
      <c r="Q2654" s="152"/>
      <c r="S2654" s="205"/>
      <c r="T2654" s="205"/>
      <c r="U2654" s="205"/>
      <c r="V2654" s="39"/>
      <c r="W2654" s="39"/>
      <c r="X2654" s="39"/>
      <c r="Y2654" s="39"/>
      <c r="AD2654" s="191"/>
      <c r="AE2654" s="191"/>
      <c r="AF2654" s="260"/>
      <c r="AG2654" s="191"/>
      <c r="AH2654" s="191"/>
      <c r="AI2654" s="260"/>
      <c r="AR2654" s="68"/>
      <c r="AS2654" s="68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5"/>
      <c r="BL2654" s="95"/>
      <c r="BM2654" s="95"/>
      <c r="BN2654" s="95"/>
      <c r="BO2654" s="95"/>
      <c r="BP2654" s="95"/>
      <c r="BQ2654" s="95"/>
      <c r="BR2654" s="95"/>
      <c r="BS2654" s="95"/>
      <c r="BT2654" s="95"/>
      <c r="BU2654" s="95"/>
      <c r="BV2654" s="95"/>
      <c r="BW2654" s="95"/>
      <c r="BX2654" s="95"/>
      <c r="BY2654" s="95"/>
      <c r="BZ2654" s="95"/>
      <c r="CD2654" s="95"/>
      <c r="CE2654" s="95"/>
      <c r="CF2654" s="95"/>
    </row>
    <row r="2655" spans="1:84" s="43" customFormat="1" x14ac:dyDescent="0.25">
      <c r="A2655" s="152"/>
      <c r="B2655" s="152"/>
      <c r="C2655" s="152"/>
      <c r="D2655" s="152"/>
      <c r="E2655" s="152"/>
      <c r="F2655" s="62"/>
      <c r="G2655" s="62"/>
      <c r="I2655" s="152"/>
      <c r="K2655" s="152"/>
      <c r="L2655" s="152"/>
      <c r="M2655" s="152"/>
      <c r="N2655" s="152"/>
      <c r="O2655" s="63"/>
      <c r="P2655" s="152"/>
      <c r="Q2655" s="152"/>
      <c r="S2655" s="205"/>
      <c r="T2655" s="205"/>
      <c r="U2655" s="205"/>
      <c r="V2655" s="39"/>
      <c r="W2655" s="39"/>
      <c r="X2655" s="39"/>
      <c r="Y2655" s="39"/>
      <c r="AD2655" s="191"/>
      <c r="AE2655" s="191"/>
      <c r="AF2655" s="260"/>
      <c r="AG2655" s="191"/>
      <c r="AH2655" s="191"/>
      <c r="AI2655" s="260"/>
      <c r="AR2655" s="68"/>
      <c r="AS2655" s="68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5"/>
      <c r="BL2655" s="95"/>
      <c r="BM2655" s="95"/>
      <c r="BN2655" s="95"/>
      <c r="BO2655" s="95"/>
      <c r="BP2655" s="95"/>
      <c r="BQ2655" s="95"/>
      <c r="BR2655" s="95"/>
      <c r="BS2655" s="95"/>
      <c r="BT2655" s="95"/>
      <c r="BU2655" s="95"/>
      <c r="BV2655" s="95"/>
      <c r="BW2655" s="95"/>
      <c r="BX2655" s="95"/>
      <c r="BY2655" s="95"/>
      <c r="BZ2655" s="95"/>
      <c r="CD2655" s="95"/>
      <c r="CE2655" s="95"/>
      <c r="CF2655" s="95"/>
    </row>
    <row r="2656" spans="1:84" s="43" customFormat="1" x14ac:dyDescent="0.25">
      <c r="A2656" s="152"/>
      <c r="B2656" s="152"/>
      <c r="C2656" s="152"/>
      <c r="D2656" s="152"/>
      <c r="E2656" s="152"/>
      <c r="F2656" s="62"/>
      <c r="G2656" s="62"/>
      <c r="I2656" s="152"/>
      <c r="K2656" s="152"/>
      <c r="L2656" s="152"/>
      <c r="M2656" s="152"/>
      <c r="N2656" s="152"/>
      <c r="O2656" s="63"/>
      <c r="P2656" s="152"/>
      <c r="Q2656" s="152"/>
      <c r="S2656" s="205"/>
      <c r="T2656" s="205"/>
      <c r="U2656" s="205"/>
      <c r="V2656" s="39"/>
      <c r="W2656" s="39"/>
      <c r="X2656" s="39"/>
      <c r="Y2656" s="39"/>
      <c r="AD2656" s="191"/>
      <c r="AE2656" s="191"/>
      <c r="AF2656" s="260"/>
      <c r="AG2656" s="191"/>
      <c r="AH2656" s="191"/>
      <c r="AI2656" s="260"/>
      <c r="AR2656" s="68"/>
      <c r="AS2656" s="68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5"/>
      <c r="BL2656" s="95"/>
      <c r="BM2656" s="95"/>
      <c r="BN2656" s="95"/>
      <c r="BO2656" s="95"/>
      <c r="BP2656" s="95"/>
      <c r="BQ2656" s="95"/>
      <c r="BR2656" s="95"/>
      <c r="BS2656" s="95"/>
      <c r="BT2656" s="95"/>
      <c r="BU2656" s="95"/>
      <c r="BV2656" s="95"/>
      <c r="BW2656" s="95"/>
      <c r="BX2656" s="95"/>
      <c r="BY2656" s="95"/>
      <c r="BZ2656" s="95"/>
      <c r="CD2656" s="95"/>
      <c r="CE2656" s="95"/>
      <c r="CF2656" s="95"/>
    </row>
    <row r="2657" spans="1:84" s="43" customFormat="1" x14ac:dyDescent="0.25">
      <c r="A2657" s="152"/>
      <c r="B2657" s="152"/>
      <c r="C2657" s="152"/>
      <c r="D2657" s="152"/>
      <c r="E2657" s="152"/>
      <c r="F2657" s="62"/>
      <c r="G2657" s="62"/>
      <c r="I2657" s="152"/>
      <c r="K2657" s="152"/>
      <c r="L2657" s="152"/>
      <c r="M2657" s="152"/>
      <c r="N2657" s="152"/>
      <c r="O2657" s="63"/>
      <c r="P2657" s="152"/>
      <c r="Q2657" s="152"/>
      <c r="S2657" s="205"/>
      <c r="T2657" s="205"/>
      <c r="U2657" s="205"/>
      <c r="V2657" s="39"/>
      <c r="W2657" s="39"/>
      <c r="X2657" s="39"/>
      <c r="Y2657" s="39"/>
      <c r="AD2657" s="191"/>
      <c r="AE2657" s="191"/>
      <c r="AF2657" s="260"/>
      <c r="AG2657" s="191"/>
      <c r="AH2657" s="191"/>
      <c r="AI2657" s="260"/>
      <c r="AR2657" s="68"/>
      <c r="AS2657" s="68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5"/>
      <c r="BL2657" s="95"/>
      <c r="BM2657" s="95"/>
      <c r="BN2657" s="95"/>
      <c r="BO2657" s="95"/>
      <c r="BP2657" s="95"/>
      <c r="BQ2657" s="95"/>
      <c r="BR2657" s="95"/>
      <c r="BS2657" s="95"/>
      <c r="BT2657" s="95"/>
      <c r="BU2657" s="95"/>
      <c r="BV2657" s="95"/>
      <c r="BW2657" s="95"/>
      <c r="BX2657" s="95"/>
      <c r="BY2657" s="95"/>
      <c r="BZ2657" s="95"/>
      <c r="CD2657" s="95"/>
      <c r="CE2657" s="95"/>
      <c r="CF2657" s="95"/>
    </row>
    <row r="2658" spans="1:84" s="43" customFormat="1" x14ac:dyDescent="0.25">
      <c r="A2658" s="152"/>
      <c r="B2658" s="152"/>
      <c r="C2658" s="152"/>
      <c r="D2658" s="152"/>
      <c r="E2658" s="152"/>
      <c r="F2658" s="62"/>
      <c r="G2658" s="62"/>
      <c r="I2658" s="152"/>
      <c r="K2658" s="152"/>
      <c r="L2658" s="152"/>
      <c r="M2658" s="152"/>
      <c r="N2658" s="152"/>
      <c r="O2658" s="63"/>
      <c r="P2658" s="152"/>
      <c r="Q2658" s="152"/>
      <c r="S2658" s="205"/>
      <c r="T2658" s="205"/>
      <c r="U2658" s="205"/>
      <c r="V2658" s="39"/>
      <c r="W2658" s="39"/>
      <c r="X2658" s="39"/>
      <c r="Y2658" s="39"/>
      <c r="AD2658" s="191"/>
      <c r="AE2658" s="191"/>
      <c r="AF2658" s="260"/>
      <c r="AG2658" s="191"/>
      <c r="AH2658" s="191"/>
      <c r="AI2658" s="260"/>
      <c r="AR2658" s="68"/>
      <c r="AS2658" s="68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5"/>
      <c r="BL2658" s="95"/>
      <c r="BM2658" s="95"/>
      <c r="BN2658" s="95"/>
      <c r="BO2658" s="95"/>
      <c r="BP2658" s="95"/>
      <c r="BQ2658" s="95"/>
      <c r="BR2658" s="95"/>
      <c r="BS2658" s="95"/>
      <c r="BT2658" s="95"/>
      <c r="BU2658" s="95"/>
      <c r="BV2658" s="95"/>
      <c r="BW2658" s="95"/>
      <c r="BX2658" s="95"/>
      <c r="BY2658" s="95"/>
      <c r="BZ2658" s="95"/>
      <c r="CD2658" s="95"/>
      <c r="CE2658" s="95"/>
      <c r="CF2658" s="95"/>
    </row>
    <row r="2659" spans="1:84" s="43" customFormat="1" x14ac:dyDescent="0.25">
      <c r="A2659" s="152"/>
      <c r="B2659" s="152"/>
      <c r="C2659" s="152"/>
      <c r="D2659" s="152"/>
      <c r="E2659" s="152"/>
      <c r="F2659" s="62"/>
      <c r="G2659" s="62"/>
      <c r="I2659" s="152"/>
      <c r="K2659" s="152"/>
      <c r="L2659" s="152"/>
      <c r="M2659" s="152"/>
      <c r="N2659" s="152"/>
      <c r="O2659" s="63"/>
      <c r="P2659" s="152"/>
      <c r="Q2659" s="152"/>
      <c r="S2659" s="205"/>
      <c r="T2659" s="205"/>
      <c r="U2659" s="205"/>
      <c r="V2659" s="39"/>
      <c r="W2659" s="39"/>
      <c r="X2659" s="39"/>
      <c r="Y2659" s="39"/>
      <c r="AD2659" s="191"/>
      <c r="AE2659" s="191"/>
      <c r="AF2659" s="260"/>
      <c r="AG2659" s="191"/>
      <c r="AH2659" s="191"/>
      <c r="AI2659" s="260"/>
      <c r="AR2659" s="68"/>
      <c r="AS2659" s="68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5"/>
      <c r="BL2659" s="95"/>
      <c r="BM2659" s="95"/>
      <c r="BN2659" s="95"/>
      <c r="BO2659" s="95"/>
      <c r="BP2659" s="95"/>
      <c r="BQ2659" s="95"/>
      <c r="BR2659" s="95"/>
      <c r="BS2659" s="95"/>
      <c r="BT2659" s="95"/>
      <c r="BU2659" s="95"/>
      <c r="BV2659" s="95"/>
      <c r="BW2659" s="95"/>
      <c r="BX2659" s="95"/>
      <c r="BY2659" s="95"/>
      <c r="BZ2659" s="95"/>
      <c r="CD2659" s="95"/>
      <c r="CE2659" s="95"/>
      <c r="CF2659" s="95"/>
    </row>
    <row r="2660" spans="1:84" s="43" customFormat="1" x14ac:dyDescent="0.25">
      <c r="A2660" s="152"/>
      <c r="B2660" s="152"/>
      <c r="C2660" s="152"/>
      <c r="D2660" s="152"/>
      <c r="E2660" s="152"/>
      <c r="F2660" s="62"/>
      <c r="G2660" s="62"/>
      <c r="I2660" s="152"/>
      <c r="K2660" s="152"/>
      <c r="L2660" s="152"/>
      <c r="M2660" s="152"/>
      <c r="N2660" s="152"/>
      <c r="O2660" s="63"/>
      <c r="P2660" s="152"/>
      <c r="Q2660" s="152"/>
      <c r="S2660" s="205"/>
      <c r="T2660" s="205"/>
      <c r="U2660" s="205"/>
      <c r="V2660" s="39"/>
      <c r="W2660" s="39"/>
      <c r="X2660" s="39"/>
      <c r="Y2660" s="39"/>
      <c r="AD2660" s="191"/>
      <c r="AE2660" s="191"/>
      <c r="AF2660" s="260"/>
      <c r="AG2660" s="191"/>
      <c r="AH2660" s="191"/>
      <c r="AI2660" s="260"/>
      <c r="AR2660" s="68"/>
      <c r="AS2660" s="68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5"/>
      <c r="BL2660" s="95"/>
      <c r="BM2660" s="95"/>
      <c r="BN2660" s="95"/>
      <c r="BO2660" s="95"/>
      <c r="BP2660" s="95"/>
      <c r="BQ2660" s="95"/>
      <c r="BR2660" s="95"/>
      <c r="BS2660" s="95"/>
      <c r="BT2660" s="95"/>
      <c r="BU2660" s="95"/>
      <c r="BV2660" s="95"/>
      <c r="BW2660" s="95"/>
      <c r="BX2660" s="95"/>
      <c r="BY2660" s="95"/>
      <c r="BZ2660" s="95"/>
      <c r="CD2660" s="95"/>
      <c r="CE2660" s="95"/>
      <c r="CF2660" s="95"/>
    </row>
    <row r="2661" spans="1:84" s="43" customFormat="1" x14ac:dyDescent="0.25">
      <c r="A2661" s="152"/>
      <c r="B2661" s="152"/>
      <c r="C2661" s="152"/>
      <c r="D2661" s="152"/>
      <c r="E2661" s="152"/>
      <c r="F2661" s="62"/>
      <c r="G2661" s="62"/>
      <c r="I2661" s="152"/>
      <c r="K2661" s="152"/>
      <c r="L2661" s="152"/>
      <c r="M2661" s="152"/>
      <c r="N2661" s="152"/>
      <c r="O2661" s="63"/>
      <c r="P2661" s="152"/>
      <c r="Q2661" s="152"/>
      <c r="S2661" s="205"/>
      <c r="T2661" s="205"/>
      <c r="U2661" s="205"/>
      <c r="V2661" s="39"/>
      <c r="W2661" s="39"/>
      <c r="X2661" s="39"/>
      <c r="Y2661" s="39"/>
      <c r="AD2661" s="191"/>
      <c r="AE2661" s="191"/>
      <c r="AF2661" s="260"/>
      <c r="AG2661" s="191"/>
      <c r="AH2661" s="191"/>
      <c r="AI2661" s="260"/>
      <c r="AR2661" s="68"/>
      <c r="AS2661" s="68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5"/>
      <c r="BL2661" s="95"/>
      <c r="BM2661" s="95"/>
      <c r="BN2661" s="95"/>
      <c r="BO2661" s="95"/>
      <c r="BP2661" s="95"/>
      <c r="BQ2661" s="95"/>
      <c r="BR2661" s="95"/>
      <c r="BS2661" s="95"/>
      <c r="BT2661" s="95"/>
      <c r="BU2661" s="95"/>
      <c r="BV2661" s="95"/>
      <c r="BW2661" s="95"/>
      <c r="BX2661" s="95"/>
      <c r="BY2661" s="95"/>
      <c r="BZ2661" s="95"/>
      <c r="CD2661" s="95"/>
      <c r="CE2661" s="95"/>
      <c r="CF2661" s="95"/>
    </row>
    <row r="2662" spans="1:84" s="43" customFormat="1" x14ac:dyDescent="0.25">
      <c r="A2662" s="152"/>
      <c r="B2662" s="152"/>
      <c r="C2662" s="152"/>
      <c r="D2662" s="152"/>
      <c r="E2662" s="152"/>
      <c r="F2662" s="62"/>
      <c r="G2662" s="62"/>
      <c r="I2662" s="152"/>
      <c r="K2662" s="152"/>
      <c r="L2662" s="152"/>
      <c r="M2662" s="152"/>
      <c r="N2662" s="152"/>
      <c r="O2662" s="63"/>
      <c r="P2662" s="152"/>
      <c r="Q2662" s="152"/>
      <c r="S2662" s="205"/>
      <c r="T2662" s="205"/>
      <c r="U2662" s="205"/>
      <c r="V2662" s="39"/>
      <c r="W2662" s="39"/>
      <c r="X2662" s="39"/>
      <c r="Y2662" s="39"/>
      <c r="AD2662" s="191"/>
      <c r="AE2662" s="191"/>
      <c r="AF2662" s="260"/>
      <c r="AG2662" s="191"/>
      <c r="AH2662" s="191"/>
      <c r="AI2662" s="260"/>
      <c r="AR2662" s="68"/>
      <c r="AS2662" s="68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5"/>
      <c r="BL2662" s="95"/>
      <c r="BM2662" s="95"/>
      <c r="BN2662" s="95"/>
      <c r="BO2662" s="95"/>
      <c r="BP2662" s="95"/>
      <c r="BQ2662" s="95"/>
      <c r="BR2662" s="95"/>
      <c r="BS2662" s="95"/>
      <c r="BT2662" s="95"/>
      <c r="BU2662" s="95"/>
      <c r="BV2662" s="95"/>
      <c r="BW2662" s="95"/>
      <c r="BX2662" s="95"/>
      <c r="BY2662" s="95"/>
      <c r="BZ2662" s="95"/>
      <c r="CD2662" s="95"/>
      <c r="CE2662" s="95"/>
      <c r="CF2662" s="95"/>
    </row>
    <row r="2663" spans="1:84" s="43" customFormat="1" x14ac:dyDescent="0.25">
      <c r="A2663" s="152"/>
      <c r="B2663" s="152"/>
      <c r="C2663" s="152"/>
      <c r="D2663" s="152"/>
      <c r="E2663" s="152"/>
      <c r="F2663" s="62"/>
      <c r="G2663" s="62"/>
      <c r="I2663" s="152"/>
      <c r="K2663" s="152"/>
      <c r="L2663" s="152"/>
      <c r="M2663" s="152"/>
      <c r="N2663" s="152"/>
      <c r="O2663" s="63"/>
      <c r="P2663" s="152"/>
      <c r="Q2663" s="152"/>
      <c r="S2663" s="205"/>
      <c r="T2663" s="205"/>
      <c r="U2663" s="205"/>
      <c r="V2663" s="39"/>
      <c r="W2663" s="39"/>
      <c r="X2663" s="39"/>
      <c r="Y2663" s="39"/>
      <c r="AD2663" s="191"/>
      <c r="AE2663" s="191"/>
      <c r="AF2663" s="260"/>
      <c r="AG2663" s="191"/>
      <c r="AH2663" s="191"/>
      <c r="AI2663" s="260"/>
      <c r="AR2663" s="68"/>
      <c r="AS2663" s="68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5"/>
      <c r="BL2663" s="95"/>
      <c r="BM2663" s="95"/>
      <c r="BN2663" s="95"/>
      <c r="BO2663" s="95"/>
      <c r="BP2663" s="95"/>
      <c r="BQ2663" s="95"/>
      <c r="BR2663" s="95"/>
      <c r="BS2663" s="95"/>
      <c r="BT2663" s="95"/>
      <c r="BU2663" s="95"/>
      <c r="BV2663" s="95"/>
      <c r="BW2663" s="95"/>
      <c r="BX2663" s="95"/>
      <c r="BY2663" s="95"/>
      <c r="BZ2663" s="95"/>
      <c r="CD2663" s="95"/>
      <c r="CE2663" s="95"/>
      <c r="CF2663" s="95"/>
    </row>
    <row r="2664" spans="1:84" s="43" customFormat="1" x14ac:dyDescent="0.25">
      <c r="A2664" s="152"/>
      <c r="B2664" s="152"/>
      <c r="C2664" s="152"/>
      <c r="D2664" s="152"/>
      <c r="E2664" s="152"/>
      <c r="F2664" s="62"/>
      <c r="G2664" s="62"/>
      <c r="I2664" s="152"/>
      <c r="K2664" s="152"/>
      <c r="L2664" s="152"/>
      <c r="M2664" s="152"/>
      <c r="N2664" s="152"/>
      <c r="O2664" s="63"/>
      <c r="P2664" s="152"/>
      <c r="Q2664" s="152"/>
      <c r="S2664" s="205"/>
      <c r="T2664" s="205"/>
      <c r="U2664" s="205"/>
      <c r="V2664" s="39"/>
      <c r="W2664" s="39"/>
      <c r="X2664" s="39"/>
      <c r="Y2664" s="39"/>
      <c r="AD2664" s="191"/>
      <c r="AE2664" s="191"/>
      <c r="AF2664" s="260"/>
      <c r="AG2664" s="191"/>
      <c r="AH2664" s="191"/>
      <c r="AI2664" s="260"/>
      <c r="AR2664" s="68"/>
      <c r="AS2664" s="68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5"/>
      <c r="BL2664" s="95"/>
      <c r="BM2664" s="95"/>
      <c r="BN2664" s="95"/>
      <c r="BO2664" s="95"/>
      <c r="BP2664" s="95"/>
      <c r="BQ2664" s="95"/>
      <c r="BR2664" s="95"/>
      <c r="BS2664" s="95"/>
      <c r="BT2664" s="95"/>
      <c r="BU2664" s="95"/>
      <c r="BV2664" s="95"/>
      <c r="BW2664" s="95"/>
      <c r="BX2664" s="95"/>
      <c r="BY2664" s="95"/>
      <c r="BZ2664" s="95"/>
      <c r="CD2664" s="95"/>
      <c r="CE2664" s="95"/>
      <c r="CF2664" s="95"/>
    </row>
    <row r="2665" spans="1:84" s="43" customFormat="1" x14ac:dyDescent="0.25">
      <c r="A2665" s="152"/>
      <c r="B2665" s="152"/>
      <c r="C2665" s="152"/>
      <c r="D2665" s="152"/>
      <c r="E2665" s="152"/>
      <c r="F2665" s="62"/>
      <c r="G2665" s="62"/>
      <c r="I2665" s="152"/>
      <c r="K2665" s="152"/>
      <c r="L2665" s="152"/>
      <c r="M2665" s="152"/>
      <c r="N2665" s="152"/>
      <c r="O2665" s="63"/>
      <c r="P2665" s="152"/>
      <c r="Q2665" s="152"/>
      <c r="S2665" s="205"/>
      <c r="T2665" s="205"/>
      <c r="U2665" s="205"/>
      <c r="V2665" s="39"/>
      <c r="W2665" s="39"/>
      <c r="X2665" s="39"/>
      <c r="Y2665" s="39"/>
      <c r="AD2665" s="191"/>
      <c r="AE2665" s="191"/>
      <c r="AF2665" s="260"/>
      <c r="AG2665" s="191"/>
      <c r="AH2665" s="191"/>
      <c r="AI2665" s="260"/>
      <c r="AR2665" s="68"/>
      <c r="AS2665" s="68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5"/>
      <c r="BL2665" s="95"/>
      <c r="BM2665" s="95"/>
      <c r="BN2665" s="95"/>
      <c r="BO2665" s="95"/>
      <c r="BP2665" s="95"/>
      <c r="BQ2665" s="95"/>
      <c r="BR2665" s="95"/>
      <c r="BS2665" s="95"/>
      <c r="BT2665" s="95"/>
      <c r="BU2665" s="95"/>
      <c r="BV2665" s="95"/>
      <c r="BW2665" s="95"/>
      <c r="BX2665" s="95"/>
      <c r="BY2665" s="95"/>
      <c r="BZ2665" s="95"/>
      <c r="CD2665" s="95"/>
      <c r="CE2665" s="95"/>
      <c r="CF2665" s="95"/>
    </row>
    <row r="2666" spans="1:84" s="43" customFormat="1" x14ac:dyDescent="0.25">
      <c r="A2666" s="152"/>
      <c r="B2666" s="152"/>
      <c r="C2666" s="152"/>
      <c r="D2666" s="152"/>
      <c r="E2666" s="152"/>
      <c r="F2666" s="62"/>
      <c r="G2666" s="62"/>
      <c r="I2666" s="152"/>
      <c r="K2666" s="152"/>
      <c r="L2666" s="152"/>
      <c r="M2666" s="152"/>
      <c r="N2666" s="152"/>
      <c r="O2666" s="63"/>
      <c r="P2666" s="152"/>
      <c r="Q2666" s="152"/>
      <c r="S2666" s="205"/>
      <c r="T2666" s="205"/>
      <c r="U2666" s="205"/>
      <c r="V2666" s="39"/>
      <c r="W2666" s="39"/>
      <c r="X2666" s="39"/>
      <c r="Y2666" s="39"/>
      <c r="AD2666" s="191"/>
      <c r="AE2666" s="191"/>
      <c r="AF2666" s="260"/>
      <c r="AG2666" s="191"/>
      <c r="AH2666" s="191"/>
      <c r="AI2666" s="260"/>
      <c r="AR2666" s="68"/>
      <c r="AS2666" s="68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5"/>
      <c r="BL2666" s="95"/>
      <c r="BM2666" s="95"/>
      <c r="BN2666" s="95"/>
      <c r="BO2666" s="95"/>
      <c r="BP2666" s="95"/>
      <c r="BQ2666" s="95"/>
      <c r="BR2666" s="95"/>
      <c r="BS2666" s="95"/>
      <c r="BT2666" s="95"/>
      <c r="BU2666" s="95"/>
      <c r="BV2666" s="95"/>
      <c r="BW2666" s="95"/>
      <c r="BX2666" s="95"/>
      <c r="BY2666" s="95"/>
      <c r="BZ2666" s="95"/>
      <c r="CD2666" s="95"/>
      <c r="CE2666" s="95"/>
      <c r="CF2666" s="95"/>
    </row>
    <row r="2667" spans="1:84" s="43" customFormat="1" x14ac:dyDescent="0.25">
      <c r="A2667" s="152"/>
      <c r="B2667" s="152"/>
      <c r="C2667" s="152"/>
      <c r="D2667" s="152"/>
      <c r="E2667" s="152"/>
      <c r="F2667" s="62"/>
      <c r="G2667" s="62"/>
      <c r="I2667" s="152"/>
      <c r="K2667" s="152"/>
      <c r="L2667" s="152"/>
      <c r="M2667" s="152"/>
      <c r="N2667" s="152"/>
      <c r="O2667" s="63"/>
      <c r="P2667" s="152"/>
      <c r="Q2667" s="152"/>
      <c r="S2667" s="205"/>
      <c r="T2667" s="205"/>
      <c r="U2667" s="205"/>
      <c r="V2667" s="39"/>
      <c r="W2667" s="39"/>
      <c r="X2667" s="39"/>
      <c r="Y2667" s="39"/>
      <c r="AD2667" s="191"/>
      <c r="AE2667" s="191"/>
      <c r="AF2667" s="260"/>
      <c r="AG2667" s="191"/>
      <c r="AH2667" s="191"/>
      <c r="AI2667" s="260"/>
      <c r="AR2667" s="68"/>
      <c r="AS2667" s="68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5"/>
      <c r="BL2667" s="95"/>
      <c r="BM2667" s="95"/>
      <c r="BN2667" s="95"/>
      <c r="BO2667" s="95"/>
      <c r="BP2667" s="95"/>
      <c r="BQ2667" s="95"/>
      <c r="BR2667" s="95"/>
      <c r="BS2667" s="95"/>
      <c r="BT2667" s="95"/>
      <c r="BU2667" s="95"/>
      <c r="BV2667" s="95"/>
      <c r="BW2667" s="95"/>
      <c r="BX2667" s="95"/>
      <c r="BY2667" s="95"/>
      <c r="BZ2667" s="95"/>
      <c r="CD2667" s="95"/>
      <c r="CE2667" s="95"/>
      <c r="CF2667" s="95"/>
    </row>
    <row r="2668" spans="1:84" s="43" customFormat="1" x14ac:dyDescent="0.25">
      <c r="A2668" s="152"/>
      <c r="B2668" s="152"/>
      <c r="C2668" s="152"/>
      <c r="D2668" s="152"/>
      <c r="E2668" s="152"/>
      <c r="F2668" s="62"/>
      <c r="G2668" s="62"/>
      <c r="I2668" s="152"/>
      <c r="K2668" s="152"/>
      <c r="L2668" s="152"/>
      <c r="M2668" s="152"/>
      <c r="N2668" s="152"/>
      <c r="O2668" s="63"/>
      <c r="P2668" s="152"/>
      <c r="Q2668" s="152"/>
      <c r="S2668" s="205"/>
      <c r="T2668" s="205"/>
      <c r="U2668" s="205"/>
      <c r="V2668" s="39"/>
      <c r="W2668" s="39"/>
      <c r="X2668" s="39"/>
      <c r="Y2668" s="39"/>
      <c r="AD2668" s="191"/>
      <c r="AE2668" s="191"/>
      <c r="AF2668" s="260"/>
      <c r="AG2668" s="191"/>
      <c r="AH2668" s="191"/>
      <c r="AI2668" s="260"/>
      <c r="AR2668" s="68"/>
      <c r="AS2668" s="68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5"/>
      <c r="BL2668" s="95"/>
      <c r="BM2668" s="95"/>
      <c r="BN2668" s="95"/>
      <c r="BO2668" s="95"/>
      <c r="BP2668" s="95"/>
      <c r="BQ2668" s="95"/>
      <c r="BR2668" s="95"/>
      <c r="BS2668" s="95"/>
      <c r="BT2668" s="95"/>
      <c r="BU2668" s="95"/>
      <c r="BV2668" s="95"/>
      <c r="BW2668" s="95"/>
      <c r="BX2668" s="95"/>
      <c r="BY2668" s="95"/>
      <c r="BZ2668" s="95"/>
      <c r="CD2668" s="95"/>
      <c r="CE2668" s="95"/>
      <c r="CF2668" s="95"/>
    </row>
    <row r="2669" spans="1:84" s="43" customFormat="1" x14ac:dyDescent="0.25">
      <c r="A2669" s="152"/>
      <c r="B2669" s="152"/>
      <c r="C2669" s="152"/>
      <c r="D2669" s="152"/>
      <c r="E2669" s="152"/>
      <c r="F2669" s="62"/>
      <c r="G2669" s="62"/>
      <c r="I2669" s="152"/>
      <c r="K2669" s="152"/>
      <c r="L2669" s="152"/>
      <c r="M2669" s="152"/>
      <c r="N2669" s="152"/>
      <c r="O2669" s="63"/>
      <c r="P2669" s="152"/>
      <c r="Q2669" s="152"/>
      <c r="S2669" s="205"/>
      <c r="T2669" s="205"/>
      <c r="U2669" s="205"/>
      <c r="V2669" s="39"/>
      <c r="W2669" s="39"/>
      <c r="X2669" s="39"/>
      <c r="Y2669" s="39"/>
      <c r="AD2669" s="191"/>
      <c r="AE2669" s="191"/>
      <c r="AF2669" s="260"/>
      <c r="AG2669" s="191"/>
      <c r="AH2669" s="191"/>
      <c r="AI2669" s="260"/>
      <c r="AR2669" s="68"/>
      <c r="AS2669" s="68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5"/>
      <c r="BL2669" s="95"/>
      <c r="BM2669" s="95"/>
      <c r="BN2669" s="95"/>
      <c r="BO2669" s="95"/>
      <c r="BP2669" s="95"/>
      <c r="BQ2669" s="95"/>
      <c r="BR2669" s="95"/>
      <c r="BS2669" s="95"/>
      <c r="BT2669" s="95"/>
      <c r="BU2669" s="95"/>
      <c r="BV2669" s="95"/>
      <c r="BW2669" s="95"/>
      <c r="BX2669" s="95"/>
      <c r="BY2669" s="95"/>
      <c r="BZ2669" s="95"/>
      <c r="CD2669" s="95"/>
      <c r="CE2669" s="95"/>
      <c r="CF2669" s="95"/>
    </row>
    <row r="2670" spans="1:84" s="43" customFormat="1" x14ac:dyDescent="0.25">
      <c r="A2670" s="152"/>
      <c r="B2670" s="152"/>
      <c r="C2670" s="152"/>
      <c r="D2670" s="152"/>
      <c r="E2670" s="152"/>
      <c r="F2670" s="62"/>
      <c r="G2670" s="62"/>
      <c r="I2670" s="152"/>
      <c r="K2670" s="152"/>
      <c r="L2670" s="152"/>
      <c r="M2670" s="152"/>
      <c r="N2670" s="152"/>
      <c r="O2670" s="63"/>
      <c r="P2670" s="152"/>
      <c r="Q2670" s="152"/>
      <c r="S2670" s="205"/>
      <c r="T2670" s="205"/>
      <c r="U2670" s="205"/>
      <c r="V2670" s="39"/>
      <c r="W2670" s="39"/>
      <c r="X2670" s="39"/>
      <c r="Y2670" s="39"/>
      <c r="AD2670" s="191"/>
      <c r="AE2670" s="191"/>
      <c r="AF2670" s="260"/>
      <c r="AG2670" s="191"/>
      <c r="AH2670" s="191"/>
      <c r="AI2670" s="260"/>
      <c r="AR2670" s="68"/>
      <c r="AS2670" s="68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5"/>
      <c r="BL2670" s="95"/>
      <c r="BM2670" s="95"/>
      <c r="BN2670" s="95"/>
      <c r="BO2670" s="95"/>
      <c r="BP2670" s="95"/>
      <c r="BQ2670" s="95"/>
      <c r="BR2670" s="95"/>
      <c r="BS2670" s="95"/>
      <c r="BT2670" s="95"/>
      <c r="BU2670" s="95"/>
      <c r="BV2670" s="95"/>
      <c r="BW2670" s="95"/>
      <c r="BX2670" s="95"/>
      <c r="BY2670" s="95"/>
      <c r="BZ2670" s="95"/>
      <c r="CD2670" s="95"/>
      <c r="CE2670" s="95"/>
      <c r="CF2670" s="95"/>
    </row>
    <row r="2671" spans="1:84" s="43" customFormat="1" x14ac:dyDescent="0.25">
      <c r="A2671" s="152"/>
      <c r="B2671" s="152"/>
      <c r="C2671" s="152"/>
      <c r="D2671" s="152"/>
      <c r="E2671" s="152"/>
      <c r="F2671" s="62"/>
      <c r="G2671" s="62"/>
      <c r="I2671" s="152"/>
      <c r="K2671" s="152"/>
      <c r="L2671" s="152"/>
      <c r="M2671" s="152"/>
      <c r="N2671" s="152"/>
      <c r="O2671" s="63"/>
      <c r="P2671" s="152"/>
      <c r="Q2671" s="152"/>
      <c r="S2671" s="205"/>
      <c r="T2671" s="205"/>
      <c r="U2671" s="205"/>
      <c r="V2671" s="39"/>
      <c r="W2671" s="39"/>
      <c r="X2671" s="39"/>
      <c r="Y2671" s="39"/>
      <c r="AD2671" s="191"/>
      <c r="AE2671" s="191"/>
      <c r="AF2671" s="260"/>
      <c r="AG2671" s="191"/>
      <c r="AH2671" s="191"/>
      <c r="AI2671" s="260"/>
      <c r="AR2671" s="68"/>
      <c r="AS2671" s="68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5"/>
      <c r="BL2671" s="95"/>
      <c r="BM2671" s="95"/>
      <c r="BN2671" s="95"/>
      <c r="BO2671" s="95"/>
      <c r="BP2671" s="95"/>
      <c r="BQ2671" s="95"/>
      <c r="BR2671" s="95"/>
      <c r="BS2671" s="95"/>
      <c r="BT2671" s="95"/>
      <c r="BU2671" s="95"/>
      <c r="BV2671" s="95"/>
      <c r="BW2671" s="95"/>
      <c r="BX2671" s="95"/>
      <c r="BY2671" s="95"/>
      <c r="BZ2671" s="95"/>
      <c r="CD2671" s="95"/>
      <c r="CE2671" s="95"/>
      <c r="CF2671" s="95"/>
    </row>
    <row r="2672" spans="1:84" s="43" customFormat="1" x14ac:dyDescent="0.25">
      <c r="A2672" s="152"/>
      <c r="B2672" s="152"/>
      <c r="C2672" s="152"/>
      <c r="D2672" s="152"/>
      <c r="E2672" s="152"/>
      <c r="F2672" s="62"/>
      <c r="G2672" s="62"/>
      <c r="I2672" s="152"/>
      <c r="K2672" s="152"/>
      <c r="L2672" s="152"/>
      <c r="M2672" s="152"/>
      <c r="N2672" s="152"/>
      <c r="O2672" s="63"/>
      <c r="P2672" s="152"/>
      <c r="Q2672" s="152"/>
      <c r="S2672" s="205"/>
      <c r="T2672" s="205"/>
      <c r="U2672" s="205"/>
      <c r="V2672" s="39"/>
      <c r="W2672" s="39"/>
      <c r="X2672" s="39"/>
      <c r="Y2672" s="39"/>
      <c r="AD2672" s="191"/>
      <c r="AE2672" s="191"/>
      <c r="AF2672" s="260"/>
      <c r="AG2672" s="191"/>
      <c r="AH2672" s="191"/>
      <c r="AI2672" s="260"/>
      <c r="AR2672" s="68"/>
      <c r="AS2672" s="68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5"/>
      <c r="BL2672" s="95"/>
      <c r="BM2672" s="95"/>
      <c r="BN2672" s="95"/>
      <c r="BO2672" s="95"/>
      <c r="BP2672" s="95"/>
      <c r="BQ2672" s="95"/>
      <c r="BR2672" s="95"/>
      <c r="BS2672" s="95"/>
      <c r="BT2672" s="95"/>
      <c r="BU2672" s="95"/>
      <c r="BV2672" s="95"/>
      <c r="BW2672" s="95"/>
      <c r="BX2672" s="95"/>
      <c r="BY2672" s="95"/>
      <c r="BZ2672" s="95"/>
      <c r="CD2672" s="95"/>
      <c r="CE2672" s="95"/>
      <c r="CF2672" s="95"/>
    </row>
    <row r="2673" spans="1:84" s="43" customFormat="1" x14ac:dyDescent="0.25">
      <c r="A2673" s="152"/>
      <c r="B2673" s="152"/>
      <c r="C2673" s="152"/>
      <c r="D2673" s="152"/>
      <c r="E2673" s="152"/>
      <c r="F2673" s="62"/>
      <c r="G2673" s="62"/>
      <c r="I2673" s="152"/>
      <c r="K2673" s="152"/>
      <c r="L2673" s="152"/>
      <c r="M2673" s="152"/>
      <c r="N2673" s="152"/>
      <c r="O2673" s="63"/>
      <c r="P2673" s="152"/>
      <c r="Q2673" s="152"/>
      <c r="S2673" s="205"/>
      <c r="T2673" s="205"/>
      <c r="U2673" s="205"/>
      <c r="V2673" s="39"/>
      <c r="W2673" s="39"/>
      <c r="X2673" s="39"/>
      <c r="Y2673" s="39"/>
      <c r="AD2673" s="191"/>
      <c r="AE2673" s="191"/>
      <c r="AF2673" s="260"/>
      <c r="AG2673" s="191"/>
      <c r="AH2673" s="191"/>
      <c r="AI2673" s="260"/>
      <c r="AR2673" s="68"/>
      <c r="AS2673" s="68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5"/>
      <c r="BL2673" s="95"/>
      <c r="BM2673" s="95"/>
      <c r="BN2673" s="95"/>
      <c r="BO2673" s="95"/>
      <c r="BP2673" s="95"/>
      <c r="BQ2673" s="95"/>
      <c r="BR2673" s="95"/>
      <c r="BS2673" s="95"/>
      <c r="BT2673" s="95"/>
      <c r="BU2673" s="95"/>
      <c r="BV2673" s="95"/>
      <c r="BW2673" s="95"/>
      <c r="BX2673" s="95"/>
      <c r="BY2673" s="95"/>
      <c r="BZ2673" s="95"/>
      <c r="CD2673" s="95"/>
      <c r="CE2673" s="95"/>
      <c r="CF2673" s="95"/>
    </row>
    <row r="2674" spans="1:84" s="43" customFormat="1" x14ac:dyDescent="0.25">
      <c r="A2674" s="152"/>
      <c r="B2674" s="152"/>
      <c r="C2674" s="152"/>
      <c r="D2674" s="152"/>
      <c r="E2674" s="152"/>
      <c r="F2674" s="62"/>
      <c r="G2674" s="62"/>
      <c r="I2674" s="152"/>
      <c r="K2674" s="152"/>
      <c r="L2674" s="152"/>
      <c r="M2674" s="152"/>
      <c r="N2674" s="152"/>
      <c r="O2674" s="63"/>
      <c r="P2674" s="152"/>
      <c r="Q2674" s="152"/>
      <c r="S2674" s="205"/>
      <c r="T2674" s="205"/>
      <c r="U2674" s="205"/>
      <c r="V2674" s="39"/>
      <c r="W2674" s="39"/>
      <c r="X2674" s="39"/>
      <c r="Y2674" s="39"/>
      <c r="AD2674" s="191"/>
      <c r="AE2674" s="191"/>
      <c r="AF2674" s="260"/>
      <c r="AG2674" s="191"/>
      <c r="AH2674" s="191"/>
      <c r="AI2674" s="260"/>
      <c r="AR2674" s="68"/>
      <c r="AS2674" s="68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5"/>
      <c r="BL2674" s="95"/>
      <c r="BM2674" s="95"/>
      <c r="BN2674" s="95"/>
      <c r="BO2674" s="95"/>
      <c r="BP2674" s="95"/>
      <c r="BQ2674" s="95"/>
      <c r="BR2674" s="95"/>
      <c r="BS2674" s="95"/>
      <c r="BT2674" s="95"/>
      <c r="BU2674" s="95"/>
      <c r="BV2674" s="95"/>
      <c r="BW2674" s="95"/>
      <c r="BX2674" s="95"/>
      <c r="BY2674" s="95"/>
      <c r="BZ2674" s="95"/>
      <c r="CD2674" s="95"/>
      <c r="CE2674" s="95"/>
      <c r="CF2674" s="95"/>
    </row>
    <row r="2675" spans="1:84" s="43" customFormat="1" x14ac:dyDescent="0.25">
      <c r="A2675" s="152"/>
      <c r="B2675" s="152"/>
      <c r="C2675" s="152"/>
      <c r="D2675" s="152"/>
      <c r="E2675" s="152"/>
      <c r="F2675" s="62"/>
      <c r="G2675" s="62"/>
      <c r="I2675" s="152"/>
      <c r="K2675" s="152"/>
      <c r="L2675" s="152"/>
      <c r="M2675" s="152"/>
      <c r="N2675" s="152"/>
      <c r="O2675" s="63"/>
      <c r="P2675" s="152"/>
      <c r="Q2675" s="152"/>
      <c r="S2675" s="205"/>
      <c r="T2675" s="205"/>
      <c r="U2675" s="205"/>
      <c r="V2675" s="39"/>
      <c r="W2675" s="39"/>
      <c r="X2675" s="39"/>
      <c r="Y2675" s="39"/>
      <c r="AD2675" s="191"/>
      <c r="AE2675" s="191"/>
      <c r="AF2675" s="260"/>
      <c r="AG2675" s="191"/>
      <c r="AH2675" s="191"/>
      <c r="AI2675" s="260"/>
      <c r="AR2675" s="68"/>
      <c r="AS2675" s="68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5"/>
      <c r="BL2675" s="95"/>
      <c r="BM2675" s="95"/>
      <c r="BN2675" s="95"/>
      <c r="BO2675" s="95"/>
      <c r="BP2675" s="95"/>
      <c r="BQ2675" s="95"/>
      <c r="BR2675" s="95"/>
      <c r="BS2675" s="95"/>
      <c r="BT2675" s="95"/>
      <c r="BU2675" s="95"/>
      <c r="BV2675" s="95"/>
      <c r="BW2675" s="95"/>
      <c r="BX2675" s="95"/>
      <c r="BY2675" s="95"/>
      <c r="BZ2675" s="95"/>
      <c r="CD2675" s="95"/>
      <c r="CE2675" s="95"/>
      <c r="CF2675" s="95"/>
    </row>
    <row r="2676" spans="1:84" s="43" customFormat="1" x14ac:dyDescent="0.25">
      <c r="A2676" s="152"/>
      <c r="B2676" s="152"/>
      <c r="C2676" s="152"/>
      <c r="D2676" s="152"/>
      <c r="E2676" s="152"/>
      <c r="F2676" s="62"/>
      <c r="G2676" s="62"/>
      <c r="I2676" s="152"/>
      <c r="K2676" s="152"/>
      <c r="L2676" s="152"/>
      <c r="M2676" s="152"/>
      <c r="N2676" s="152"/>
      <c r="O2676" s="63"/>
      <c r="P2676" s="152"/>
      <c r="Q2676" s="152"/>
      <c r="S2676" s="205"/>
      <c r="T2676" s="205"/>
      <c r="U2676" s="205"/>
      <c r="V2676" s="39"/>
      <c r="W2676" s="39"/>
      <c r="X2676" s="39"/>
      <c r="Y2676" s="39"/>
      <c r="AD2676" s="191"/>
      <c r="AE2676" s="191"/>
      <c r="AF2676" s="260"/>
      <c r="AG2676" s="191"/>
      <c r="AH2676" s="191"/>
      <c r="AI2676" s="260"/>
      <c r="AR2676" s="68"/>
      <c r="AS2676" s="68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5"/>
      <c r="BL2676" s="95"/>
      <c r="BM2676" s="95"/>
      <c r="BN2676" s="95"/>
      <c r="BO2676" s="95"/>
      <c r="BP2676" s="95"/>
      <c r="BQ2676" s="95"/>
      <c r="BR2676" s="95"/>
      <c r="BS2676" s="95"/>
      <c r="BT2676" s="95"/>
      <c r="BU2676" s="95"/>
      <c r="BV2676" s="95"/>
      <c r="BW2676" s="95"/>
      <c r="BX2676" s="95"/>
      <c r="BY2676" s="95"/>
      <c r="BZ2676" s="95"/>
      <c r="CD2676" s="95"/>
      <c r="CE2676" s="95"/>
      <c r="CF2676" s="95"/>
    </row>
    <row r="2677" spans="1:84" s="43" customFormat="1" x14ac:dyDescent="0.25">
      <c r="A2677" s="152"/>
      <c r="B2677" s="152"/>
      <c r="C2677" s="152"/>
      <c r="D2677" s="152"/>
      <c r="E2677" s="152"/>
      <c r="F2677" s="62"/>
      <c r="G2677" s="62"/>
      <c r="I2677" s="152"/>
      <c r="K2677" s="152"/>
      <c r="L2677" s="152"/>
      <c r="M2677" s="152"/>
      <c r="N2677" s="152"/>
      <c r="O2677" s="63"/>
      <c r="P2677" s="152"/>
      <c r="Q2677" s="152"/>
      <c r="S2677" s="205"/>
      <c r="T2677" s="205"/>
      <c r="U2677" s="205"/>
      <c r="V2677" s="39"/>
      <c r="W2677" s="39"/>
      <c r="X2677" s="39"/>
      <c r="Y2677" s="39"/>
      <c r="AD2677" s="191"/>
      <c r="AE2677" s="191"/>
      <c r="AF2677" s="260"/>
      <c r="AG2677" s="191"/>
      <c r="AH2677" s="191"/>
      <c r="AI2677" s="260"/>
      <c r="AR2677" s="68"/>
      <c r="AS2677" s="68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5"/>
      <c r="BL2677" s="95"/>
      <c r="BM2677" s="95"/>
      <c r="BN2677" s="95"/>
      <c r="BO2677" s="95"/>
      <c r="BP2677" s="95"/>
      <c r="BQ2677" s="95"/>
      <c r="BR2677" s="95"/>
      <c r="BS2677" s="95"/>
      <c r="BT2677" s="95"/>
      <c r="BU2677" s="95"/>
      <c r="BV2677" s="95"/>
      <c r="BW2677" s="95"/>
      <c r="BX2677" s="95"/>
      <c r="BY2677" s="95"/>
      <c r="BZ2677" s="95"/>
      <c r="CD2677" s="95"/>
      <c r="CE2677" s="95"/>
      <c r="CF2677" s="95"/>
    </row>
    <row r="2678" spans="1:84" s="43" customFormat="1" x14ac:dyDescent="0.25">
      <c r="A2678" s="152"/>
      <c r="B2678" s="152"/>
      <c r="C2678" s="152"/>
      <c r="D2678" s="152"/>
      <c r="E2678" s="152"/>
      <c r="F2678" s="62"/>
      <c r="G2678" s="62"/>
      <c r="I2678" s="152"/>
      <c r="K2678" s="152"/>
      <c r="L2678" s="152"/>
      <c r="M2678" s="152"/>
      <c r="N2678" s="152"/>
      <c r="O2678" s="63"/>
      <c r="P2678" s="152"/>
      <c r="Q2678" s="152"/>
      <c r="S2678" s="205"/>
      <c r="T2678" s="205"/>
      <c r="U2678" s="205"/>
      <c r="V2678" s="39"/>
      <c r="W2678" s="39"/>
      <c r="X2678" s="39"/>
      <c r="Y2678" s="39"/>
      <c r="AD2678" s="191"/>
      <c r="AE2678" s="191"/>
      <c r="AF2678" s="260"/>
      <c r="AG2678" s="191"/>
      <c r="AH2678" s="191"/>
      <c r="AI2678" s="260"/>
      <c r="AR2678" s="68"/>
      <c r="AS2678" s="68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5"/>
      <c r="BL2678" s="95"/>
      <c r="BM2678" s="95"/>
      <c r="BN2678" s="95"/>
      <c r="BO2678" s="95"/>
      <c r="BP2678" s="95"/>
      <c r="BQ2678" s="95"/>
      <c r="BR2678" s="95"/>
      <c r="BS2678" s="95"/>
      <c r="BT2678" s="95"/>
      <c r="BU2678" s="95"/>
      <c r="BV2678" s="95"/>
      <c r="BW2678" s="95"/>
      <c r="BX2678" s="95"/>
      <c r="BY2678" s="95"/>
      <c r="BZ2678" s="95"/>
      <c r="CD2678" s="95"/>
      <c r="CE2678" s="95"/>
      <c r="CF2678" s="95"/>
    </row>
    <row r="2679" spans="1:84" s="43" customFormat="1" x14ac:dyDescent="0.25">
      <c r="A2679" s="152"/>
      <c r="B2679" s="152"/>
      <c r="C2679" s="152"/>
      <c r="D2679" s="152"/>
      <c r="E2679" s="152"/>
      <c r="F2679" s="62"/>
      <c r="G2679" s="62"/>
      <c r="I2679" s="152"/>
      <c r="K2679" s="152"/>
      <c r="L2679" s="152"/>
      <c r="M2679" s="152"/>
      <c r="N2679" s="152"/>
      <c r="O2679" s="63"/>
      <c r="P2679" s="152"/>
      <c r="Q2679" s="152"/>
      <c r="S2679" s="205"/>
      <c r="T2679" s="205"/>
      <c r="U2679" s="205"/>
      <c r="V2679" s="39"/>
      <c r="W2679" s="39"/>
      <c r="X2679" s="39"/>
      <c r="Y2679" s="39"/>
      <c r="AD2679" s="191"/>
      <c r="AE2679" s="191"/>
      <c r="AF2679" s="260"/>
      <c r="AG2679" s="191"/>
      <c r="AH2679" s="191"/>
      <c r="AI2679" s="260"/>
      <c r="AR2679" s="68"/>
      <c r="AS2679" s="68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5"/>
      <c r="BL2679" s="95"/>
      <c r="BM2679" s="95"/>
      <c r="BN2679" s="95"/>
      <c r="BO2679" s="95"/>
      <c r="BP2679" s="95"/>
      <c r="BQ2679" s="95"/>
      <c r="BR2679" s="95"/>
      <c r="BS2679" s="95"/>
      <c r="BT2679" s="95"/>
      <c r="BU2679" s="95"/>
      <c r="BV2679" s="95"/>
      <c r="BW2679" s="95"/>
      <c r="BX2679" s="95"/>
      <c r="BY2679" s="95"/>
      <c r="BZ2679" s="95"/>
      <c r="CD2679" s="95"/>
      <c r="CE2679" s="95"/>
      <c r="CF2679" s="95"/>
    </row>
    <row r="2680" spans="1:84" s="43" customFormat="1" x14ac:dyDescent="0.25">
      <c r="A2680" s="152"/>
      <c r="B2680" s="152"/>
      <c r="C2680" s="152"/>
      <c r="D2680" s="152"/>
      <c r="E2680" s="152"/>
      <c r="F2680" s="62"/>
      <c r="G2680" s="62"/>
      <c r="I2680" s="152"/>
      <c r="K2680" s="152"/>
      <c r="L2680" s="152"/>
      <c r="M2680" s="152"/>
      <c r="N2680" s="152"/>
      <c r="O2680" s="63"/>
      <c r="P2680" s="152"/>
      <c r="Q2680" s="152"/>
      <c r="S2680" s="205"/>
      <c r="T2680" s="205"/>
      <c r="U2680" s="205"/>
      <c r="V2680" s="39"/>
      <c r="W2680" s="39"/>
      <c r="X2680" s="39"/>
      <c r="Y2680" s="39"/>
      <c r="AD2680" s="191"/>
      <c r="AE2680" s="191"/>
      <c r="AF2680" s="260"/>
      <c r="AG2680" s="191"/>
      <c r="AH2680" s="191"/>
      <c r="AI2680" s="260"/>
      <c r="AR2680" s="68"/>
      <c r="AS2680" s="68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5"/>
      <c r="BL2680" s="95"/>
      <c r="BM2680" s="95"/>
      <c r="BN2680" s="95"/>
      <c r="BO2680" s="95"/>
      <c r="BP2680" s="95"/>
      <c r="BQ2680" s="95"/>
      <c r="BR2680" s="95"/>
      <c r="BS2680" s="95"/>
      <c r="BT2680" s="95"/>
      <c r="BU2680" s="95"/>
      <c r="BV2680" s="95"/>
      <c r="BW2680" s="95"/>
      <c r="BX2680" s="95"/>
      <c r="BY2680" s="95"/>
      <c r="BZ2680" s="95"/>
      <c r="CD2680" s="95"/>
      <c r="CE2680" s="95"/>
      <c r="CF2680" s="95"/>
    </row>
    <row r="2681" spans="1:84" s="43" customFormat="1" x14ac:dyDescent="0.25">
      <c r="A2681" s="152"/>
      <c r="B2681" s="152"/>
      <c r="C2681" s="152"/>
      <c r="D2681" s="152"/>
      <c r="E2681" s="152"/>
      <c r="F2681" s="62"/>
      <c r="G2681" s="62"/>
      <c r="I2681" s="152"/>
      <c r="K2681" s="152"/>
      <c r="L2681" s="152"/>
      <c r="M2681" s="152"/>
      <c r="N2681" s="152"/>
      <c r="O2681" s="63"/>
      <c r="P2681" s="152"/>
      <c r="Q2681" s="152"/>
      <c r="S2681" s="205"/>
      <c r="T2681" s="205"/>
      <c r="U2681" s="205"/>
      <c r="V2681" s="39"/>
      <c r="W2681" s="39"/>
      <c r="X2681" s="39"/>
      <c r="Y2681" s="39"/>
      <c r="AD2681" s="191"/>
      <c r="AE2681" s="191"/>
      <c r="AF2681" s="260"/>
      <c r="AG2681" s="191"/>
      <c r="AH2681" s="191"/>
      <c r="AI2681" s="260"/>
      <c r="AR2681" s="68"/>
      <c r="AS2681" s="68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5"/>
      <c r="BL2681" s="95"/>
      <c r="BM2681" s="95"/>
      <c r="BN2681" s="95"/>
      <c r="BO2681" s="95"/>
      <c r="BP2681" s="95"/>
      <c r="BQ2681" s="95"/>
      <c r="BR2681" s="95"/>
      <c r="BS2681" s="95"/>
      <c r="BT2681" s="95"/>
      <c r="BU2681" s="95"/>
      <c r="BV2681" s="95"/>
      <c r="BW2681" s="95"/>
      <c r="BX2681" s="95"/>
      <c r="BY2681" s="95"/>
      <c r="BZ2681" s="95"/>
      <c r="CD2681" s="95"/>
      <c r="CE2681" s="95"/>
      <c r="CF2681" s="95"/>
    </row>
    <row r="2682" spans="1:84" s="43" customFormat="1" x14ac:dyDescent="0.25">
      <c r="A2682" s="152"/>
      <c r="B2682" s="152"/>
      <c r="C2682" s="152"/>
      <c r="D2682" s="152"/>
      <c r="E2682" s="152"/>
      <c r="F2682" s="62"/>
      <c r="G2682" s="62"/>
      <c r="I2682" s="152"/>
      <c r="K2682" s="152"/>
      <c r="L2682" s="152"/>
      <c r="M2682" s="152"/>
      <c r="N2682" s="152"/>
      <c r="O2682" s="63"/>
      <c r="P2682" s="152"/>
      <c r="Q2682" s="152"/>
      <c r="S2682" s="205"/>
      <c r="T2682" s="205"/>
      <c r="U2682" s="205"/>
      <c r="V2682" s="39"/>
      <c r="W2682" s="39"/>
      <c r="X2682" s="39"/>
      <c r="Y2682" s="39"/>
      <c r="AD2682" s="191"/>
      <c r="AE2682" s="191"/>
      <c r="AF2682" s="260"/>
      <c r="AG2682" s="191"/>
      <c r="AH2682" s="191"/>
      <c r="AI2682" s="260"/>
      <c r="AR2682" s="68"/>
      <c r="AS2682" s="68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5"/>
      <c r="BL2682" s="95"/>
      <c r="BM2682" s="95"/>
      <c r="BN2682" s="95"/>
      <c r="BO2682" s="95"/>
      <c r="BP2682" s="95"/>
      <c r="BQ2682" s="95"/>
      <c r="BR2682" s="95"/>
      <c r="BS2682" s="95"/>
      <c r="BT2682" s="95"/>
      <c r="BU2682" s="95"/>
      <c r="BV2682" s="95"/>
      <c r="BW2682" s="95"/>
      <c r="BX2682" s="95"/>
      <c r="BY2682" s="95"/>
      <c r="BZ2682" s="95"/>
      <c r="CD2682" s="95"/>
      <c r="CE2682" s="95"/>
      <c r="CF2682" s="95"/>
    </row>
    <row r="2683" spans="1:84" s="43" customFormat="1" x14ac:dyDescent="0.25">
      <c r="A2683" s="152"/>
      <c r="B2683" s="152"/>
      <c r="C2683" s="152"/>
      <c r="D2683" s="152"/>
      <c r="E2683" s="152"/>
      <c r="F2683" s="62"/>
      <c r="G2683" s="62"/>
      <c r="I2683" s="152"/>
      <c r="K2683" s="152"/>
      <c r="L2683" s="152"/>
      <c r="M2683" s="152"/>
      <c r="N2683" s="152"/>
      <c r="O2683" s="63"/>
      <c r="P2683" s="152"/>
      <c r="Q2683" s="152"/>
      <c r="S2683" s="205"/>
      <c r="T2683" s="205"/>
      <c r="U2683" s="205"/>
      <c r="V2683" s="39"/>
      <c r="W2683" s="39"/>
      <c r="X2683" s="39"/>
      <c r="Y2683" s="39"/>
      <c r="AD2683" s="191"/>
      <c r="AE2683" s="191"/>
      <c r="AF2683" s="260"/>
      <c r="AG2683" s="191"/>
      <c r="AH2683" s="191"/>
      <c r="AI2683" s="260"/>
      <c r="AR2683" s="68"/>
      <c r="AS2683" s="68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5"/>
      <c r="BL2683" s="95"/>
      <c r="BM2683" s="95"/>
      <c r="BN2683" s="95"/>
      <c r="BO2683" s="95"/>
      <c r="BP2683" s="95"/>
      <c r="BQ2683" s="95"/>
      <c r="BR2683" s="95"/>
      <c r="BS2683" s="95"/>
      <c r="BT2683" s="95"/>
      <c r="BU2683" s="95"/>
      <c r="BV2683" s="95"/>
      <c r="BW2683" s="95"/>
      <c r="BX2683" s="95"/>
      <c r="BY2683" s="95"/>
      <c r="BZ2683" s="95"/>
      <c r="CD2683" s="95"/>
      <c r="CE2683" s="95"/>
      <c r="CF2683" s="95"/>
    </row>
    <row r="2684" spans="1:84" s="43" customFormat="1" x14ac:dyDescent="0.25">
      <c r="A2684" s="152"/>
      <c r="B2684" s="152"/>
      <c r="C2684" s="152"/>
      <c r="D2684" s="152"/>
      <c r="E2684" s="152"/>
      <c r="F2684" s="62"/>
      <c r="G2684" s="62"/>
      <c r="I2684" s="152"/>
      <c r="K2684" s="152"/>
      <c r="L2684" s="152"/>
      <c r="M2684" s="152"/>
      <c r="N2684" s="152"/>
      <c r="O2684" s="63"/>
      <c r="P2684" s="152"/>
      <c r="Q2684" s="152"/>
      <c r="S2684" s="205"/>
      <c r="T2684" s="205"/>
      <c r="U2684" s="205"/>
      <c r="V2684" s="39"/>
      <c r="W2684" s="39"/>
      <c r="X2684" s="39"/>
      <c r="Y2684" s="39"/>
      <c r="AD2684" s="191"/>
      <c r="AE2684" s="191"/>
      <c r="AF2684" s="260"/>
      <c r="AG2684" s="191"/>
      <c r="AH2684" s="191"/>
      <c r="AI2684" s="260"/>
      <c r="AR2684" s="68"/>
      <c r="AS2684" s="68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5"/>
      <c r="BL2684" s="95"/>
      <c r="BM2684" s="95"/>
      <c r="BN2684" s="95"/>
      <c r="BO2684" s="95"/>
      <c r="BP2684" s="95"/>
      <c r="BQ2684" s="95"/>
      <c r="BR2684" s="95"/>
      <c r="BS2684" s="95"/>
      <c r="BT2684" s="95"/>
      <c r="BU2684" s="95"/>
      <c r="BV2684" s="95"/>
      <c r="BW2684" s="95"/>
      <c r="BX2684" s="95"/>
      <c r="BY2684" s="95"/>
      <c r="BZ2684" s="95"/>
      <c r="CD2684" s="95"/>
      <c r="CE2684" s="95"/>
      <c r="CF2684" s="95"/>
    </row>
    <row r="2685" spans="1:84" s="43" customFormat="1" x14ac:dyDescent="0.25">
      <c r="A2685" s="152"/>
      <c r="B2685" s="152"/>
      <c r="C2685" s="152"/>
      <c r="D2685" s="152"/>
      <c r="E2685" s="152"/>
      <c r="F2685" s="62"/>
      <c r="G2685" s="62"/>
      <c r="I2685" s="152"/>
      <c r="K2685" s="152"/>
      <c r="L2685" s="152"/>
      <c r="M2685" s="152"/>
      <c r="N2685" s="152"/>
      <c r="O2685" s="63"/>
      <c r="P2685" s="152"/>
      <c r="Q2685" s="152"/>
      <c r="S2685" s="205"/>
      <c r="T2685" s="205"/>
      <c r="U2685" s="205"/>
      <c r="V2685" s="39"/>
      <c r="W2685" s="39"/>
      <c r="X2685" s="39"/>
      <c r="Y2685" s="39"/>
      <c r="AD2685" s="191"/>
      <c r="AE2685" s="191"/>
      <c r="AF2685" s="260"/>
      <c r="AG2685" s="191"/>
      <c r="AH2685" s="191"/>
      <c r="AI2685" s="260"/>
      <c r="AR2685" s="68"/>
      <c r="AS2685" s="68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5"/>
      <c r="BL2685" s="95"/>
      <c r="BM2685" s="95"/>
      <c r="BN2685" s="95"/>
      <c r="BO2685" s="95"/>
      <c r="BP2685" s="95"/>
      <c r="BQ2685" s="95"/>
      <c r="BR2685" s="95"/>
      <c r="BS2685" s="95"/>
      <c r="BT2685" s="95"/>
      <c r="BU2685" s="95"/>
      <c r="BV2685" s="95"/>
      <c r="BW2685" s="95"/>
      <c r="BX2685" s="95"/>
      <c r="BY2685" s="95"/>
      <c r="BZ2685" s="95"/>
      <c r="CD2685" s="95"/>
      <c r="CE2685" s="95"/>
      <c r="CF2685" s="95"/>
    </row>
    <row r="2686" spans="1:84" s="43" customFormat="1" x14ac:dyDescent="0.25">
      <c r="A2686" s="152"/>
      <c r="B2686" s="152"/>
      <c r="C2686" s="152"/>
      <c r="D2686" s="152"/>
      <c r="E2686" s="152"/>
      <c r="F2686" s="62"/>
      <c r="G2686" s="62"/>
      <c r="I2686" s="152"/>
      <c r="K2686" s="152"/>
      <c r="L2686" s="152"/>
      <c r="M2686" s="152"/>
      <c r="N2686" s="152"/>
      <c r="O2686" s="63"/>
      <c r="P2686" s="152"/>
      <c r="Q2686" s="152"/>
      <c r="S2686" s="205"/>
      <c r="T2686" s="205"/>
      <c r="U2686" s="205"/>
      <c r="V2686" s="39"/>
      <c r="W2686" s="39"/>
      <c r="X2686" s="39"/>
      <c r="Y2686" s="39"/>
      <c r="AD2686" s="191"/>
      <c r="AE2686" s="191"/>
      <c r="AF2686" s="260"/>
      <c r="AG2686" s="191"/>
      <c r="AH2686" s="191"/>
      <c r="AI2686" s="260"/>
      <c r="AR2686" s="68"/>
      <c r="AS2686" s="68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5"/>
      <c r="BL2686" s="95"/>
      <c r="BM2686" s="95"/>
      <c r="BN2686" s="95"/>
      <c r="BO2686" s="95"/>
      <c r="BP2686" s="95"/>
      <c r="BQ2686" s="95"/>
      <c r="BR2686" s="95"/>
      <c r="BS2686" s="95"/>
      <c r="BT2686" s="95"/>
      <c r="BU2686" s="95"/>
      <c r="BV2686" s="95"/>
      <c r="BW2686" s="95"/>
      <c r="BX2686" s="95"/>
      <c r="BY2686" s="95"/>
      <c r="BZ2686" s="95"/>
      <c r="CD2686" s="95"/>
      <c r="CE2686" s="95"/>
      <c r="CF2686" s="95"/>
    </row>
    <row r="2687" spans="1:84" s="43" customFormat="1" x14ac:dyDescent="0.25">
      <c r="A2687" s="152"/>
      <c r="B2687" s="152"/>
      <c r="C2687" s="152"/>
      <c r="D2687" s="152"/>
      <c r="E2687" s="152"/>
      <c r="F2687" s="62"/>
      <c r="G2687" s="62"/>
      <c r="I2687" s="152"/>
      <c r="K2687" s="152"/>
      <c r="L2687" s="152"/>
      <c r="M2687" s="152"/>
      <c r="N2687" s="152"/>
      <c r="O2687" s="63"/>
      <c r="P2687" s="152"/>
      <c r="Q2687" s="152"/>
      <c r="S2687" s="205"/>
      <c r="T2687" s="205"/>
      <c r="U2687" s="205"/>
      <c r="V2687" s="39"/>
      <c r="W2687" s="39"/>
      <c r="X2687" s="39"/>
      <c r="Y2687" s="39"/>
      <c r="AD2687" s="191"/>
      <c r="AE2687" s="191"/>
      <c r="AF2687" s="260"/>
      <c r="AG2687" s="191"/>
      <c r="AH2687" s="191"/>
      <c r="AI2687" s="260"/>
      <c r="AR2687" s="68"/>
      <c r="AS2687" s="68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5"/>
      <c r="BL2687" s="95"/>
      <c r="BM2687" s="95"/>
      <c r="BN2687" s="95"/>
      <c r="BO2687" s="95"/>
      <c r="BP2687" s="95"/>
      <c r="BQ2687" s="95"/>
      <c r="BR2687" s="95"/>
      <c r="BS2687" s="95"/>
      <c r="BT2687" s="95"/>
      <c r="BU2687" s="95"/>
      <c r="BV2687" s="95"/>
      <c r="BW2687" s="95"/>
      <c r="BX2687" s="95"/>
      <c r="BY2687" s="95"/>
      <c r="BZ2687" s="95"/>
      <c r="CD2687" s="95"/>
      <c r="CE2687" s="95"/>
      <c r="CF2687" s="95"/>
    </row>
    <row r="2688" spans="1:84" s="43" customFormat="1" x14ac:dyDescent="0.25">
      <c r="A2688" s="152"/>
      <c r="B2688" s="152"/>
      <c r="C2688" s="152"/>
      <c r="D2688" s="152"/>
      <c r="E2688" s="152"/>
      <c r="F2688" s="62"/>
      <c r="G2688" s="62"/>
      <c r="I2688" s="152"/>
      <c r="K2688" s="152"/>
      <c r="L2688" s="152"/>
      <c r="M2688" s="152"/>
      <c r="N2688" s="152"/>
      <c r="O2688" s="63"/>
      <c r="P2688" s="152"/>
      <c r="Q2688" s="152"/>
      <c r="S2688" s="205"/>
      <c r="T2688" s="205"/>
      <c r="U2688" s="205"/>
      <c r="V2688" s="39"/>
      <c r="W2688" s="39"/>
      <c r="X2688" s="39"/>
      <c r="Y2688" s="39"/>
      <c r="AD2688" s="191"/>
      <c r="AE2688" s="191"/>
      <c r="AF2688" s="260"/>
      <c r="AG2688" s="191"/>
      <c r="AH2688" s="191"/>
      <c r="AI2688" s="260"/>
      <c r="AR2688" s="68"/>
      <c r="AS2688" s="68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5"/>
      <c r="BL2688" s="95"/>
      <c r="BM2688" s="95"/>
      <c r="BN2688" s="95"/>
      <c r="BO2688" s="95"/>
      <c r="BP2688" s="95"/>
      <c r="BQ2688" s="95"/>
      <c r="BR2688" s="95"/>
      <c r="BS2688" s="95"/>
      <c r="BT2688" s="95"/>
      <c r="BU2688" s="95"/>
      <c r="BV2688" s="95"/>
      <c r="BW2688" s="95"/>
      <c r="BX2688" s="95"/>
      <c r="BY2688" s="95"/>
      <c r="BZ2688" s="95"/>
      <c r="CD2688" s="95"/>
      <c r="CE2688" s="95"/>
      <c r="CF2688" s="95"/>
    </row>
    <row r="2689" spans="1:84" s="43" customFormat="1" x14ac:dyDescent="0.25">
      <c r="A2689" s="152"/>
      <c r="B2689" s="152"/>
      <c r="C2689" s="152"/>
      <c r="D2689" s="152"/>
      <c r="E2689" s="152"/>
      <c r="F2689" s="62"/>
      <c r="G2689" s="62"/>
      <c r="I2689" s="152"/>
      <c r="K2689" s="152"/>
      <c r="L2689" s="152"/>
      <c r="M2689" s="152"/>
      <c r="N2689" s="152"/>
      <c r="O2689" s="63"/>
      <c r="P2689" s="152"/>
      <c r="Q2689" s="152"/>
      <c r="S2689" s="205"/>
      <c r="T2689" s="205"/>
      <c r="U2689" s="205"/>
      <c r="V2689" s="39"/>
      <c r="W2689" s="39"/>
      <c r="X2689" s="39"/>
      <c r="Y2689" s="39"/>
      <c r="AD2689" s="191"/>
      <c r="AE2689" s="191"/>
      <c r="AF2689" s="260"/>
      <c r="AG2689" s="191"/>
      <c r="AH2689" s="191"/>
      <c r="AI2689" s="260"/>
      <c r="AR2689" s="68"/>
      <c r="AS2689" s="68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5"/>
      <c r="BL2689" s="95"/>
      <c r="BM2689" s="95"/>
      <c r="BN2689" s="95"/>
      <c r="BO2689" s="95"/>
      <c r="BP2689" s="95"/>
      <c r="BQ2689" s="95"/>
      <c r="BR2689" s="95"/>
      <c r="BS2689" s="95"/>
      <c r="BT2689" s="95"/>
      <c r="BU2689" s="95"/>
      <c r="BV2689" s="95"/>
      <c r="BW2689" s="95"/>
      <c r="BX2689" s="95"/>
      <c r="BY2689" s="95"/>
      <c r="BZ2689" s="95"/>
      <c r="CD2689" s="95"/>
      <c r="CE2689" s="95"/>
      <c r="CF2689" s="95"/>
    </row>
    <row r="2690" spans="1:84" s="43" customFormat="1" x14ac:dyDescent="0.25">
      <c r="A2690" s="152"/>
      <c r="B2690" s="152"/>
      <c r="C2690" s="152"/>
      <c r="D2690" s="152"/>
      <c r="E2690" s="152"/>
      <c r="F2690" s="62"/>
      <c r="G2690" s="62"/>
      <c r="I2690" s="152"/>
      <c r="K2690" s="152"/>
      <c r="L2690" s="152"/>
      <c r="M2690" s="152"/>
      <c r="N2690" s="152"/>
      <c r="O2690" s="63"/>
      <c r="P2690" s="152"/>
      <c r="Q2690" s="152"/>
      <c r="S2690" s="205"/>
      <c r="T2690" s="205"/>
      <c r="U2690" s="205"/>
      <c r="V2690" s="39"/>
      <c r="W2690" s="39"/>
      <c r="X2690" s="39"/>
      <c r="Y2690" s="39"/>
      <c r="AD2690" s="191"/>
      <c r="AE2690" s="191"/>
      <c r="AF2690" s="260"/>
      <c r="AG2690" s="191"/>
      <c r="AH2690" s="191"/>
      <c r="AI2690" s="260"/>
      <c r="AR2690" s="68"/>
      <c r="AS2690" s="68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5"/>
      <c r="BL2690" s="95"/>
      <c r="BM2690" s="95"/>
      <c r="BN2690" s="95"/>
      <c r="BO2690" s="95"/>
      <c r="BP2690" s="95"/>
      <c r="BQ2690" s="95"/>
      <c r="BR2690" s="95"/>
      <c r="BS2690" s="95"/>
      <c r="BT2690" s="95"/>
      <c r="BU2690" s="95"/>
      <c r="BV2690" s="95"/>
      <c r="BW2690" s="95"/>
      <c r="BX2690" s="95"/>
      <c r="BY2690" s="95"/>
      <c r="BZ2690" s="95"/>
      <c r="CD2690" s="95"/>
      <c r="CE2690" s="95"/>
      <c r="CF2690" s="95"/>
    </row>
    <row r="2691" spans="1:84" s="43" customFormat="1" x14ac:dyDescent="0.25">
      <c r="A2691" s="152"/>
      <c r="B2691" s="152"/>
      <c r="C2691" s="152"/>
      <c r="D2691" s="152"/>
      <c r="E2691" s="152"/>
      <c r="F2691" s="62"/>
      <c r="G2691" s="62"/>
      <c r="I2691" s="152"/>
      <c r="K2691" s="152"/>
      <c r="L2691" s="152"/>
      <c r="M2691" s="152"/>
      <c r="N2691" s="152"/>
      <c r="O2691" s="63"/>
      <c r="P2691" s="152"/>
      <c r="Q2691" s="152"/>
      <c r="S2691" s="205"/>
      <c r="T2691" s="205"/>
      <c r="U2691" s="205"/>
      <c r="V2691" s="39"/>
      <c r="W2691" s="39"/>
      <c r="X2691" s="39"/>
      <c r="Y2691" s="39"/>
      <c r="AD2691" s="191"/>
      <c r="AE2691" s="191"/>
      <c r="AF2691" s="260"/>
      <c r="AG2691" s="191"/>
      <c r="AH2691" s="191"/>
      <c r="AI2691" s="260"/>
      <c r="AR2691" s="68"/>
      <c r="AS2691" s="68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5"/>
      <c r="BL2691" s="95"/>
      <c r="BM2691" s="95"/>
      <c r="BN2691" s="95"/>
      <c r="BO2691" s="95"/>
      <c r="BP2691" s="95"/>
      <c r="BQ2691" s="95"/>
      <c r="BR2691" s="95"/>
      <c r="BS2691" s="95"/>
      <c r="BT2691" s="95"/>
      <c r="BU2691" s="95"/>
      <c r="BV2691" s="95"/>
      <c r="BW2691" s="95"/>
      <c r="BX2691" s="95"/>
      <c r="BY2691" s="95"/>
      <c r="BZ2691" s="95"/>
      <c r="CD2691" s="95"/>
      <c r="CE2691" s="95"/>
      <c r="CF2691" s="95"/>
    </row>
    <row r="2692" spans="1:84" s="43" customFormat="1" x14ac:dyDescent="0.25">
      <c r="A2692" s="152"/>
      <c r="B2692" s="152"/>
      <c r="C2692" s="152"/>
      <c r="D2692" s="152"/>
      <c r="E2692" s="152"/>
      <c r="F2692" s="62"/>
      <c r="G2692" s="62"/>
      <c r="I2692" s="152"/>
      <c r="K2692" s="152"/>
      <c r="L2692" s="152"/>
      <c r="M2692" s="152"/>
      <c r="N2692" s="152"/>
      <c r="O2692" s="63"/>
      <c r="P2692" s="152"/>
      <c r="Q2692" s="152"/>
      <c r="S2692" s="205"/>
      <c r="T2692" s="205"/>
      <c r="U2692" s="205"/>
      <c r="V2692" s="39"/>
      <c r="W2692" s="39"/>
      <c r="X2692" s="39"/>
      <c r="Y2692" s="39"/>
      <c r="AD2692" s="191"/>
      <c r="AE2692" s="191"/>
      <c r="AF2692" s="260"/>
      <c r="AG2692" s="191"/>
      <c r="AH2692" s="191"/>
      <c r="AI2692" s="260"/>
      <c r="AR2692" s="68"/>
      <c r="AS2692" s="68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5"/>
      <c r="BL2692" s="95"/>
      <c r="BM2692" s="95"/>
      <c r="BN2692" s="95"/>
      <c r="BO2692" s="95"/>
      <c r="BP2692" s="95"/>
      <c r="BQ2692" s="95"/>
      <c r="BR2692" s="95"/>
      <c r="BS2692" s="95"/>
      <c r="BT2692" s="95"/>
      <c r="BU2692" s="95"/>
      <c r="BV2692" s="95"/>
      <c r="BW2692" s="95"/>
      <c r="BX2692" s="95"/>
      <c r="BY2692" s="95"/>
      <c r="BZ2692" s="95"/>
      <c r="CD2692" s="95"/>
      <c r="CE2692" s="95"/>
      <c r="CF2692" s="95"/>
    </row>
    <row r="2693" spans="1:84" s="43" customFormat="1" x14ac:dyDescent="0.25">
      <c r="A2693" s="152"/>
      <c r="B2693" s="152"/>
      <c r="C2693" s="152"/>
      <c r="D2693" s="152"/>
      <c r="E2693" s="152"/>
      <c r="F2693" s="62"/>
      <c r="G2693" s="62"/>
      <c r="I2693" s="152"/>
      <c r="K2693" s="152"/>
      <c r="L2693" s="152"/>
      <c r="M2693" s="152"/>
      <c r="N2693" s="152"/>
      <c r="O2693" s="63"/>
      <c r="P2693" s="152"/>
      <c r="Q2693" s="152"/>
      <c r="S2693" s="205"/>
      <c r="T2693" s="205"/>
      <c r="U2693" s="205"/>
      <c r="V2693" s="39"/>
      <c r="W2693" s="39"/>
      <c r="X2693" s="39"/>
      <c r="Y2693" s="39"/>
      <c r="AD2693" s="191"/>
      <c r="AE2693" s="191"/>
      <c r="AF2693" s="260"/>
      <c r="AG2693" s="191"/>
      <c r="AH2693" s="191"/>
      <c r="AI2693" s="260"/>
      <c r="AR2693" s="68"/>
      <c r="AS2693" s="68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5"/>
      <c r="BL2693" s="95"/>
      <c r="BM2693" s="95"/>
      <c r="BN2693" s="95"/>
      <c r="BO2693" s="95"/>
      <c r="BP2693" s="95"/>
      <c r="BQ2693" s="95"/>
      <c r="BR2693" s="95"/>
      <c r="BS2693" s="95"/>
      <c r="BT2693" s="95"/>
      <c r="BU2693" s="95"/>
      <c r="BV2693" s="95"/>
      <c r="BW2693" s="95"/>
      <c r="BX2693" s="95"/>
      <c r="BY2693" s="95"/>
      <c r="BZ2693" s="95"/>
      <c r="CD2693" s="95"/>
      <c r="CE2693" s="95"/>
      <c r="CF2693" s="95"/>
    </row>
    <row r="2694" spans="1:84" s="43" customFormat="1" x14ac:dyDescent="0.25">
      <c r="A2694" s="152"/>
      <c r="B2694" s="152"/>
      <c r="C2694" s="152"/>
      <c r="D2694" s="152"/>
      <c r="E2694" s="152"/>
      <c r="F2694" s="62"/>
      <c r="G2694" s="62"/>
      <c r="I2694" s="152"/>
      <c r="K2694" s="152"/>
      <c r="L2694" s="152"/>
      <c r="M2694" s="152"/>
      <c r="N2694" s="152"/>
      <c r="O2694" s="63"/>
      <c r="P2694" s="152"/>
      <c r="Q2694" s="152"/>
      <c r="S2694" s="205"/>
      <c r="T2694" s="205"/>
      <c r="U2694" s="205"/>
      <c r="V2694" s="39"/>
      <c r="W2694" s="39"/>
      <c r="X2694" s="39"/>
      <c r="Y2694" s="39"/>
      <c r="AD2694" s="191"/>
      <c r="AE2694" s="191"/>
      <c r="AF2694" s="260"/>
      <c r="AG2694" s="191"/>
      <c r="AH2694" s="191"/>
      <c r="AI2694" s="260"/>
      <c r="AR2694" s="68"/>
      <c r="AS2694" s="68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5"/>
      <c r="BL2694" s="95"/>
      <c r="BM2694" s="95"/>
      <c r="BN2694" s="95"/>
      <c r="BO2694" s="95"/>
      <c r="BP2694" s="95"/>
      <c r="BQ2694" s="95"/>
      <c r="BR2694" s="95"/>
      <c r="BS2694" s="95"/>
      <c r="BT2694" s="95"/>
      <c r="BU2694" s="95"/>
      <c r="BV2694" s="95"/>
      <c r="BW2694" s="95"/>
      <c r="BX2694" s="95"/>
      <c r="BY2694" s="95"/>
      <c r="BZ2694" s="95"/>
      <c r="CD2694" s="95"/>
      <c r="CE2694" s="95"/>
      <c r="CF2694" s="95"/>
    </row>
    <row r="2695" spans="1:84" s="43" customFormat="1" x14ac:dyDescent="0.25">
      <c r="A2695" s="152"/>
      <c r="B2695" s="152"/>
      <c r="C2695" s="152"/>
      <c r="D2695" s="152"/>
      <c r="E2695" s="152"/>
      <c r="F2695" s="62"/>
      <c r="G2695" s="62"/>
      <c r="I2695" s="152"/>
      <c r="K2695" s="152"/>
      <c r="L2695" s="152"/>
      <c r="M2695" s="152"/>
      <c r="N2695" s="152"/>
      <c r="O2695" s="63"/>
      <c r="P2695" s="152"/>
      <c r="Q2695" s="152"/>
      <c r="S2695" s="205"/>
      <c r="T2695" s="205"/>
      <c r="U2695" s="205"/>
      <c r="V2695" s="39"/>
      <c r="W2695" s="39"/>
      <c r="X2695" s="39"/>
      <c r="Y2695" s="39"/>
      <c r="AD2695" s="191"/>
      <c r="AE2695" s="191"/>
      <c r="AF2695" s="260"/>
      <c r="AG2695" s="191"/>
      <c r="AH2695" s="191"/>
      <c r="AI2695" s="260"/>
      <c r="AR2695" s="68"/>
      <c r="AS2695" s="68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5"/>
      <c r="BL2695" s="95"/>
      <c r="BM2695" s="95"/>
      <c r="BN2695" s="95"/>
      <c r="BO2695" s="95"/>
      <c r="BP2695" s="95"/>
      <c r="BQ2695" s="95"/>
      <c r="BR2695" s="95"/>
      <c r="BS2695" s="95"/>
      <c r="BT2695" s="95"/>
      <c r="BU2695" s="95"/>
      <c r="BV2695" s="95"/>
      <c r="BW2695" s="95"/>
      <c r="BX2695" s="95"/>
      <c r="BY2695" s="95"/>
      <c r="BZ2695" s="95"/>
      <c r="CD2695" s="95"/>
      <c r="CE2695" s="95"/>
      <c r="CF2695" s="95"/>
    </row>
    <row r="2696" spans="1:84" s="43" customFormat="1" x14ac:dyDescent="0.25">
      <c r="A2696" s="152"/>
      <c r="B2696" s="152"/>
      <c r="C2696" s="152"/>
      <c r="D2696" s="152"/>
      <c r="E2696" s="152"/>
      <c r="F2696" s="62"/>
      <c r="G2696" s="62"/>
      <c r="I2696" s="152"/>
      <c r="K2696" s="152"/>
      <c r="L2696" s="152"/>
      <c r="M2696" s="152"/>
      <c r="N2696" s="152"/>
      <c r="O2696" s="63"/>
      <c r="P2696" s="152"/>
      <c r="Q2696" s="152"/>
      <c r="S2696" s="205"/>
      <c r="T2696" s="205"/>
      <c r="U2696" s="205"/>
      <c r="V2696" s="39"/>
      <c r="W2696" s="39"/>
      <c r="X2696" s="39"/>
      <c r="Y2696" s="39"/>
      <c r="AD2696" s="191"/>
      <c r="AE2696" s="191"/>
      <c r="AF2696" s="260"/>
      <c r="AG2696" s="191"/>
      <c r="AH2696" s="191"/>
      <c r="AI2696" s="260"/>
      <c r="AR2696" s="68"/>
      <c r="AS2696" s="68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5"/>
      <c r="BL2696" s="95"/>
      <c r="BM2696" s="95"/>
      <c r="BN2696" s="95"/>
      <c r="BO2696" s="95"/>
      <c r="BP2696" s="95"/>
      <c r="BQ2696" s="95"/>
      <c r="BR2696" s="95"/>
      <c r="BS2696" s="95"/>
      <c r="BT2696" s="95"/>
      <c r="BU2696" s="95"/>
      <c r="BV2696" s="95"/>
      <c r="BW2696" s="95"/>
      <c r="BX2696" s="95"/>
      <c r="BY2696" s="95"/>
      <c r="BZ2696" s="95"/>
      <c r="CD2696" s="95"/>
      <c r="CE2696" s="95"/>
      <c r="CF2696" s="95"/>
    </row>
    <row r="2697" spans="1:84" s="43" customFormat="1" x14ac:dyDescent="0.25">
      <c r="A2697" s="152"/>
      <c r="B2697" s="152"/>
      <c r="C2697" s="152"/>
      <c r="D2697" s="152"/>
      <c r="E2697" s="152"/>
      <c r="F2697" s="62"/>
      <c r="G2697" s="62"/>
      <c r="I2697" s="152"/>
      <c r="K2697" s="152"/>
      <c r="L2697" s="152"/>
      <c r="M2697" s="152"/>
      <c r="N2697" s="152"/>
      <c r="O2697" s="63"/>
      <c r="P2697" s="152"/>
      <c r="Q2697" s="152"/>
      <c r="S2697" s="205"/>
      <c r="T2697" s="205"/>
      <c r="U2697" s="205"/>
      <c r="V2697" s="39"/>
      <c r="W2697" s="39"/>
      <c r="X2697" s="39"/>
      <c r="Y2697" s="39"/>
      <c r="AD2697" s="191"/>
      <c r="AE2697" s="191"/>
      <c r="AF2697" s="260"/>
      <c r="AG2697" s="191"/>
      <c r="AH2697" s="191"/>
      <c r="AI2697" s="260"/>
      <c r="AR2697" s="68"/>
      <c r="AS2697" s="68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5"/>
      <c r="BL2697" s="95"/>
      <c r="BM2697" s="95"/>
      <c r="BN2697" s="95"/>
      <c r="BO2697" s="95"/>
      <c r="BP2697" s="95"/>
      <c r="BQ2697" s="95"/>
      <c r="BR2697" s="95"/>
      <c r="BS2697" s="95"/>
      <c r="BT2697" s="95"/>
      <c r="BU2697" s="95"/>
      <c r="BV2697" s="95"/>
      <c r="BW2697" s="95"/>
      <c r="BX2697" s="95"/>
      <c r="BY2697" s="95"/>
      <c r="BZ2697" s="95"/>
      <c r="CD2697" s="95"/>
      <c r="CE2697" s="95"/>
      <c r="CF2697" s="95"/>
    </row>
    <row r="2698" spans="1:84" s="43" customFormat="1" x14ac:dyDescent="0.25">
      <c r="A2698" s="152"/>
      <c r="B2698" s="152"/>
      <c r="C2698" s="152"/>
      <c r="D2698" s="152"/>
      <c r="E2698" s="152"/>
      <c r="F2698" s="62"/>
      <c r="G2698" s="62"/>
      <c r="I2698" s="152"/>
      <c r="K2698" s="152"/>
      <c r="L2698" s="152"/>
      <c r="M2698" s="152"/>
      <c r="N2698" s="152"/>
      <c r="O2698" s="63"/>
      <c r="P2698" s="152"/>
      <c r="Q2698" s="152"/>
      <c r="S2698" s="205"/>
      <c r="T2698" s="205"/>
      <c r="U2698" s="205"/>
      <c r="V2698" s="39"/>
      <c r="W2698" s="39"/>
      <c r="X2698" s="39"/>
      <c r="Y2698" s="39"/>
      <c r="AD2698" s="191"/>
      <c r="AE2698" s="191"/>
      <c r="AF2698" s="260"/>
      <c r="AG2698" s="191"/>
      <c r="AH2698" s="191"/>
      <c r="AI2698" s="260"/>
      <c r="AR2698" s="68"/>
      <c r="AS2698" s="68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5"/>
      <c r="BL2698" s="95"/>
      <c r="BM2698" s="95"/>
      <c r="BN2698" s="95"/>
      <c r="BO2698" s="95"/>
      <c r="BP2698" s="95"/>
      <c r="BQ2698" s="95"/>
      <c r="BR2698" s="95"/>
      <c r="BS2698" s="95"/>
      <c r="BT2698" s="95"/>
      <c r="BU2698" s="95"/>
      <c r="BV2698" s="95"/>
      <c r="BW2698" s="95"/>
      <c r="BX2698" s="95"/>
      <c r="BY2698" s="95"/>
      <c r="BZ2698" s="95"/>
      <c r="CD2698" s="95"/>
      <c r="CE2698" s="95"/>
      <c r="CF2698" s="95"/>
    </row>
    <row r="2699" spans="1:84" s="43" customFormat="1" x14ac:dyDescent="0.25">
      <c r="A2699" s="152"/>
      <c r="B2699" s="152"/>
      <c r="C2699" s="152"/>
      <c r="D2699" s="152"/>
      <c r="E2699" s="152"/>
      <c r="F2699" s="62"/>
      <c r="G2699" s="62"/>
      <c r="I2699" s="152"/>
      <c r="K2699" s="152"/>
      <c r="L2699" s="152"/>
      <c r="M2699" s="152"/>
      <c r="N2699" s="152"/>
      <c r="O2699" s="63"/>
      <c r="P2699" s="152"/>
      <c r="Q2699" s="152"/>
      <c r="S2699" s="205"/>
      <c r="T2699" s="205"/>
      <c r="U2699" s="205"/>
      <c r="V2699" s="39"/>
      <c r="W2699" s="39"/>
      <c r="X2699" s="39"/>
      <c r="Y2699" s="39"/>
      <c r="AD2699" s="191"/>
      <c r="AE2699" s="191"/>
      <c r="AF2699" s="260"/>
      <c r="AG2699" s="191"/>
      <c r="AH2699" s="191"/>
      <c r="AI2699" s="260"/>
      <c r="AR2699" s="68"/>
      <c r="AS2699" s="68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5"/>
      <c r="BL2699" s="95"/>
      <c r="BM2699" s="95"/>
      <c r="BN2699" s="95"/>
      <c r="BO2699" s="95"/>
      <c r="BP2699" s="95"/>
      <c r="BQ2699" s="95"/>
      <c r="BR2699" s="95"/>
      <c r="BS2699" s="95"/>
      <c r="BT2699" s="95"/>
      <c r="BU2699" s="95"/>
      <c r="BV2699" s="95"/>
      <c r="BW2699" s="95"/>
      <c r="BX2699" s="95"/>
      <c r="BY2699" s="95"/>
      <c r="BZ2699" s="95"/>
      <c r="CD2699" s="95"/>
      <c r="CE2699" s="95"/>
      <c r="CF2699" s="95"/>
    </row>
    <row r="2700" spans="1:84" s="43" customFormat="1" x14ac:dyDescent="0.25">
      <c r="A2700" s="152"/>
      <c r="B2700" s="152"/>
      <c r="C2700" s="152"/>
      <c r="D2700" s="152"/>
      <c r="E2700" s="152"/>
      <c r="F2700" s="62"/>
      <c r="G2700" s="62"/>
      <c r="I2700" s="152"/>
      <c r="K2700" s="152"/>
      <c r="L2700" s="152"/>
      <c r="M2700" s="152"/>
      <c r="N2700" s="152"/>
      <c r="O2700" s="63"/>
      <c r="P2700" s="152"/>
      <c r="Q2700" s="152"/>
      <c r="S2700" s="205"/>
      <c r="T2700" s="205"/>
      <c r="U2700" s="205"/>
      <c r="V2700" s="39"/>
      <c r="W2700" s="39"/>
      <c r="X2700" s="39"/>
      <c r="Y2700" s="39"/>
      <c r="AD2700" s="191"/>
      <c r="AE2700" s="191"/>
      <c r="AF2700" s="260"/>
      <c r="AG2700" s="191"/>
      <c r="AH2700" s="191"/>
      <c r="AI2700" s="260"/>
      <c r="AR2700" s="68"/>
      <c r="AS2700" s="68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5"/>
      <c r="BL2700" s="95"/>
      <c r="BM2700" s="95"/>
      <c r="BN2700" s="95"/>
      <c r="BO2700" s="95"/>
      <c r="BP2700" s="95"/>
      <c r="BQ2700" s="95"/>
      <c r="BR2700" s="95"/>
      <c r="BS2700" s="95"/>
      <c r="BT2700" s="95"/>
      <c r="BU2700" s="95"/>
      <c r="BV2700" s="95"/>
      <c r="BW2700" s="95"/>
      <c r="BX2700" s="95"/>
      <c r="BY2700" s="95"/>
      <c r="BZ2700" s="95"/>
      <c r="CD2700" s="95"/>
      <c r="CE2700" s="95"/>
      <c r="CF2700" s="95"/>
    </row>
    <row r="2701" spans="1:84" s="43" customFormat="1" x14ac:dyDescent="0.25">
      <c r="A2701" s="152"/>
      <c r="B2701" s="152"/>
      <c r="C2701" s="152"/>
      <c r="D2701" s="152"/>
      <c r="E2701" s="152"/>
      <c r="F2701" s="62"/>
      <c r="G2701" s="62"/>
      <c r="I2701" s="152"/>
      <c r="K2701" s="152"/>
      <c r="L2701" s="152"/>
      <c r="M2701" s="152"/>
      <c r="N2701" s="152"/>
      <c r="O2701" s="63"/>
      <c r="P2701" s="152"/>
      <c r="Q2701" s="152"/>
      <c r="S2701" s="205"/>
      <c r="T2701" s="205"/>
      <c r="U2701" s="205"/>
      <c r="V2701" s="39"/>
      <c r="W2701" s="39"/>
      <c r="X2701" s="39"/>
      <c r="Y2701" s="39"/>
      <c r="AD2701" s="191"/>
      <c r="AE2701" s="191"/>
      <c r="AF2701" s="260"/>
      <c r="AG2701" s="191"/>
      <c r="AH2701" s="191"/>
      <c r="AI2701" s="260"/>
      <c r="AR2701" s="68"/>
      <c r="AS2701" s="68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5"/>
      <c r="BL2701" s="95"/>
      <c r="BM2701" s="95"/>
      <c r="BN2701" s="95"/>
      <c r="BO2701" s="95"/>
      <c r="BP2701" s="95"/>
      <c r="BQ2701" s="95"/>
      <c r="BR2701" s="95"/>
      <c r="BS2701" s="95"/>
      <c r="BT2701" s="95"/>
      <c r="BU2701" s="95"/>
      <c r="BV2701" s="95"/>
      <c r="BW2701" s="95"/>
      <c r="BX2701" s="95"/>
      <c r="BY2701" s="95"/>
      <c r="BZ2701" s="95"/>
      <c r="CD2701" s="95"/>
      <c r="CE2701" s="95"/>
      <c r="CF2701" s="95"/>
    </row>
    <row r="2702" spans="1:84" s="43" customFormat="1" x14ac:dyDescent="0.25">
      <c r="A2702" s="152"/>
      <c r="B2702" s="152"/>
      <c r="C2702" s="152"/>
      <c r="D2702" s="152"/>
      <c r="E2702" s="152"/>
      <c r="F2702" s="62"/>
      <c r="G2702" s="62"/>
      <c r="I2702" s="152"/>
      <c r="K2702" s="152"/>
      <c r="L2702" s="152"/>
      <c r="M2702" s="152"/>
      <c r="N2702" s="152"/>
      <c r="O2702" s="63"/>
      <c r="P2702" s="152"/>
      <c r="Q2702" s="152"/>
      <c r="S2702" s="205"/>
      <c r="T2702" s="205"/>
      <c r="U2702" s="205"/>
      <c r="V2702" s="39"/>
      <c r="W2702" s="39"/>
      <c r="X2702" s="39"/>
      <c r="Y2702" s="39"/>
      <c r="AD2702" s="191"/>
      <c r="AE2702" s="191"/>
      <c r="AF2702" s="260"/>
      <c r="AG2702" s="191"/>
      <c r="AH2702" s="191"/>
      <c r="AI2702" s="260"/>
      <c r="AR2702" s="68"/>
      <c r="AS2702" s="68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5"/>
      <c r="BL2702" s="95"/>
      <c r="BM2702" s="95"/>
      <c r="BN2702" s="95"/>
      <c r="BO2702" s="95"/>
      <c r="BP2702" s="95"/>
      <c r="BQ2702" s="95"/>
      <c r="BR2702" s="95"/>
      <c r="BS2702" s="95"/>
      <c r="BT2702" s="95"/>
      <c r="BU2702" s="95"/>
      <c r="BV2702" s="95"/>
      <c r="BW2702" s="95"/>
      <c r="BX2702" s="95"/>
      <c r="BY2702" s="95"/>
      <c r="BZ2702" s="95"/>
      <c r="CD2702" s="95"/>
      <c r="CE2702" s="95"/>
      <c r="CF2702" s="95"/>
    </row>
    <row r="2703" spans="1:84" s="43" customFormat="1" x14ac:dyDescent="0.25">
      <c r="A2703" s="152"/>
      <c r="B2703" s="152"/>
      <c r="C2703" s="152"/>
      <c r="D2703" s="152"/>
      <c r="E2703" s="152"/>
      <c r="F2703" s="62"/>
      <c r="G2703" s="62"/>
      <c r="I2703" s="152"/>
      <c r="K2703" s="152"/>
      <c r="L2703" s="152"/>
      <c r="M2703" s="152"/>
      <c r="N2703" s="152"/>
      <c r="O2703" s="63"/>
      <c r="P2703" s="152"/>
      <c r="Q2703" s="152"/>
      <c r="S2703" s="205"/>
      <c r="T2703" s="205"/>
      <c r="U2703" s="205"/>
      <c r="V2703" s="39"/>
      <c r="W2703" s="39"/>
      <c r="X2703" s="39"/>
      <c r="Y2703" s="39"/>
      <c r="AD2703" s="191"/>
      <c r="AE2703" s="191"/>
      <c r="AF2703" s="260"/>
      <c r="AG2703" s="191"/>
      <c r="AH2703" s="191"/>
      <c r="AI2703" s="260"/>
      <c r="AR2703" s="68"/>
      <c r="AS2703" s="68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5"/>
      <c r="BL2703" s="95"/>
      <c r="BM2703" s="95"/>
      <c r="BN2703" s="95"/>
      <c r="BO2703" s="95"/>
      <c r="BP2703" s="95"/>
      <c r="BQ2703" s="95"/>
      <c r="BR2703" s="95"/>
      <c r="BS2703" s="95"/>
      <c r="BT2703" s="95"/>
      <c r="BU2703" s="95"/>
      <c r="BV2703" s="95"/>
      <c r="BW2703" s="95"/>
      <c r="BX2703" s="95"/>
      <c r="BY2703" s="95"/>
      <c r="BZ2703" s="95"/>
      <c r="CD2703" s="95"/>
      <c r="CE2703" s="95"/>
      <c r="CF2703" s="95"/>
    </row>
    <row r="2704" spans="1:84" s="43" customFormat="1" x14ac:dyDescent="0.25">
      <c r="A2704" s="152"/>
      <c r="B2704" s="152"/>
      <c r="C2704" s="152"/>
      <c r="D2704" s="152"/>
      <c r="E2704" s="152"/>
      <c r="F2704" s="62"/>
      <c r="G2704" s="62"/>
      <c r="I2704" s="152"/>
      <c r="K2704" s="152"/>
      <c r="L2704" s="152"/>
      <c r="M2704" s="152"/>
      <c r="N2704" s="152"/>
      <c r="O2704" s="63"/>
      <c r="P2704" s="152"/>
      <c r="Q2704" s="152"/>
      <c r="S2704" s="205"/>
      <c r="T2704" s="205"/>
      <c r="U2704" s="205"/>
      <c r="V2704" s="39"/>
      <c r="W2704" s="39"/>
      <c r="X2704" s="39"/>
      <c r="Y2704" s="39"/>
      <c r="AD2704" s="191"/>
      <c r="AE2704" s="191"/>
      <c r="AF2704" s="260"/>
      <c r="AG2704" s="191"/>
      <c r="AH2704" s="191"/>
      <c r="AI2704" s="260"/>
      <c r="AR2704" s="68"/>
      <c r="AS2704" s="68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5"/>
      <c r="BL2704" s="95"/>
      <c r="BM2704" s="95"/>
      <c r="BN2704" s="95"/>
      <c r="BO2704" s="95"/>
      <c r="BP2704" s="95"/>
      <c r="BQ2704" s="95"/>
      <c r="BR2704" s="95"/>
      <c r="BS2704" s="95"/>
      <c r="BT2704" s="95"/>
      <c r="BU2704" s="95"/>
      <c r="BV2704" s="95"/>
      <c r="BW2704" s="95"/>
      <c r="BX2704" s="95"/>
      <c r="BY2704" s="95"/>
      <c r="BZ2704" s="95"/>
      <c r="CD2704" s="95"/>
      <c r="CE2704" s="95"/>
      <c r="CF2704" s="95"/>
    </row>
    <row r="2705" spans="1:84" s="43" customFormat="1" x14ac:dyDescent="0.25">
      <c r="A2705" s="152"/>
      <c r="B2705" s="152"/>
      <c r="C2705" s="152"/>
      <c r="D2705" s="152"/>
      <c r="E2705" s="152"/>
      <c r="F2705" s="62"/>
      <c r="G2705" s="62"/>
      <c r="I2705" s="152"/>
      <c r="K2705" s="152"/>
      <c r="L2705" s="152"/>
      <c r="M2705" s="152"/>
      <c r="N2705" s="152"/>
      <c r="O2705" s="63"/>
      <c r="P2705" s="152"/>
      <c r="Q2705" s="152"/>
      <c r="S2705" s="205"/>
      <c r="T2705" s="205"/>
      <c r="U2705" s="205"/>
      <c r="V2705" s="39"/>
      <c r="W2705" s="39"/>
      <c r="X2705" s="39"/>
      <c r="Y2705" s="39"/>
      <c r="AD2705" s="191"/>
      <c r="AE2705" s="191"/>
      <c r="AF2705" s="260"/>
      <c r="AG2705" s="191"/>
      <c r="AH2705" s="191"/>
      <c r="AI2705" s="260"/>
      <c r="AR2705" s="68"/>
      <c r="AS2705" s="68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5"/>
      <c r="BL2705" s="95"/>
      <c r="BM2705" s="95"/>
      <c r="BN2705" s="95"/>
      <c r="BO2705" s="95"/>
      <c r="BP2705" s="95"/>
      <c r="BQ2705" s="95"/>
      <c r="BR2705" s="95"/>
      <c r="BS2705" s="95"/>
      <c r="BT2705" s="95"/>
      <c r="BU2705" s="95"/>
      <c r="BV2705" s="95"/>
      <c r="BW2705" s="95"/>
      <c r="BX2705" s="95"/>
      <c r="BY2705" s="95"/>
      <c r="BZ2705" s="95"/>
      <c r="CD2705" s="95"/>
      <c r="CE2705" s="95"/>
      <c r="CF2705" s="95"/>
    </row>
    <row r="2706" spans="1:84" s="43" customFormat="1" x14ac:dyDescent="0.25">
      <c r="A2706" s="152"/>
      <c r="B2706" s="152"/>
      <c r="C2706" s="152"/>
      <c r="D2706" s="152"/>
      <c r="E2706" s="152"/>
      <c r="F2706" s="62"/>
      <c r="G2706" s="62"/>
      <c r="I2706" s="152"/>
      <c r="K2706" s="152"/>
      <c r="L2706" s="152"/>
      <c r="M2706" s="152"/>
      <c r="N2706" s="152"/>
      <c r="O2706" s="63"/>
      <c r="P2706" s="152"/>
      <c r="Q2706" s="152"/>
      <c r="S2706" s="205"/>
      <c r="T2706" s="205"/>
      <c r="U2706" s="205"/>
      <c r="V2706" s="39"/>
      <c r="W2706" s="39"/>
      <c r="X2706" s="39"/>
      <c r="Y2706" s="39"/>
      <c r="AD2706" s="191"/>
      <c r="AE2706" s="191"/>
      <c r="AF2706" s="260"/>
      <c r="AG2706" s="191"/>
      <c r="AH2706" s="191"/>
      <c r="AI2706" s="260"/>
      <c r="AR2706" s="68"/>
      <c r="AS2706" s="68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5"/>
      <c r="BL2706" s="95"/>
      <c r="BM2706" s="95"/>
      <c r="BN2706" s="95"/>
      <c r="BO2706" s="95"/>
      <c r="BP2706" s="95"/>
      <c r="BQ2706" s="95"/>
      <c r="BR2706" s="95"/>
      <c r="BS2706" s="95"/>
      <c r="BT2706" s="95"/>
      <c r="BU2706" s="95"/>
      <c r="BV2706" s="95"/>
      <c r="BW2706" s="95"/>
      <c r="BX2706" s="95"/>
      <c r="BY2706" s="95"/>
      <c r="BZ2706" s="95"/>
      <c r="CD2706" s="95"/>
      <c r="CE2706" s="95"/>
      <c r="CF2706" s="95"/>
    </row>
    <row r="2707" spans="1:84" s="43" customFormat="1" x14ac:dyDescent="0.25">
      <c r="A2707" s="152"/>
      <c r="B2707" s="152"/>
      <c r="C2707" s="152"/>
      <c r="D2707" s="152"/>
      <c r="E2707" s="152"/>
      <c r="F2707" s="62"/>
      <c r="G2707" s="62"/>
      <c r="I2707" s="152"/>
      <c r="K2707" s="152"/>
      <c r="L2707" s="152"/>
      <c r="M2707" s="152"/>
      <c r="N2707" s="152"/>
      <c r="O2707" s="63"/>
      <c r="P2707" s="152"/>
      <c r="Q2707" s="152"/>
      <c r="S2707" s="205"/>
      <c r="T2707" s="205"/>
      <c r="U2707" s="205"/>
      <c r="V2707" s="39"/>
      <c r="W2707" s="39"/>
      <c r="X2707" s="39"/>
      <c r="Y2707" s="39"/>
      <c r="AD2707" s="191"/>
      <c r="AE2707" s="191"/>
      <c r="AF2707" s="260"/>
      <c r="AG2707" s="191"/>
      <c r="AH2707" s="191"/>
      <c r="AI2707" s="260"/>
      <c r="AR2707" s="68"/>
      <c r="AS2707" s="68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5"/>
      <c r="BL2707" s="95"/>
      <c r="BM2707" s="95"/>
      <c r="BN2707" s="95"/>
      <c r="BO2707" s="95"/>
      <c r="BP2707" s="95"/>
      <c r="BQ2707" s="95"/>
      <c r="BR2707" s="95"/>
      <c r="BS2707" s="95"/>
      <c r="BT2707" s="95"/>
      <c r="BU2707" s="95"/>
      <c r="BV2707" s="95"/>
      <c r="BW2707" s="95"/>
      <c r="BX2707" s="95"/>
      <c r="BY2707" s="95"/>
      <c r="BZ2707" s="95"/>
      <c r="CD2707" s="95"/>
      <c r="CE2707" s="95"/>
      <c r="CF2707" s="95"/>
    </row>
    <row r="2708" spans="1:84" s="43" customFormat="1" x14ac:dyDescent="0.25">
      <c r="A2708" s="152"/>
      <c r="B2708" s="152"/>
      <c r="C2708" s="152"/>
      <c r="D2708" s="152"/>
      <c r="E2708" s="152"/>
      <c r="F2708" s="62"/>
      <c r="G2708" s="62"/>
      <c r="I2708" s="152"/>
      <c r="K2708" s="152"/>
      <c r="L2708" s="152"/>
      <c r="M2708" s="152"/>
      <c r="N2708" s="152"/>
      <c r="O2708" s="63"/>
      <c r="P2708" s="152"/>
      <c r="Q2708" s="152"/>
      <c r="S2708" s="205"/>
      <c r="T2708" s="205"/>
      <c r="U2708" s="205"/>
      <c r="V2708" s="39"/>
      <c r="W2708" s="39"/>
      <c r="X2708" s="39"/>
      <c r="Y2708" s="39"/>
      <c r="AD2708" s="191"/>
      <c r="AE2708" s="191"/>
      <c r="AF2708" s="260"/>
      <c r="AG2708" s="191"/>
      <c r="AH2708" s="191"/>
      <c r="AI2708" s="260"/>
      <c r="AR2708" s="68"/>
      <c r="AS2708" s="68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5"/>
      <c r="BL2708" s="95"/>
      <c r="BM2708" s="95"/>
      <c r="BN2708" s="95"/>
      <c r="BO2708" s="95"/>
      <c r="BP2708" s="95"/>
      <c r="BQ2708" s="95"/>
      <c r="BR2708" s="95"/>
      <c r="BS2708" s="95"/>
      <c r="BT2708" s="95"/>
      <c r="BU2708" s="95"/>
      <c r="BV2708" s="95"/>
      <c r="BW2708" s="95"/>
      <c r="BX2708" s="95"/>
      <c r="BY2708" s="95"/>
      <c r="BZ2708" s="95"/>
      <c r="CD2708" s="95"/>
      <c r="CE2708" s="95"/>
      <c r="CF2708" s="95"/>
    </row>
    <row r="2709" spans="1:84" s="43" customFormat="1" x14ac:dyDescent="0.25">
      <c r="A2709" s="152"/>
      <c r="B2709" s="152"/>
      <c r="C2709" s="152"/>
      <c r="D2709" s="152"/>
      <c r="E2709" s="152"/>
      <c r="F2709" s="62"/>
      <c r="G2709" s="62"/>
      <c r="I2709" s="152"/>
      <c r="K2709" s="152"/>
      <c r="L2709" s="152"/>
      <c r="M2709" s="152"/>
      <c r="N2709" s="152"/>
      <c r="O2709" s="63"/>
      <c r="P2709" s="152"/>
      <c r="Q2709" s="152"/>
      <c r="S2709" s="205"/>
      <c r="T2709" s="205"/>
      <c r="U2709" s="205"/>
      <c r="V2709" s="39"/>
      <c r="W2709" s="39"/>
      <c r="X2709" s="39"/>
      <c r="Y2709" s="39"/>
      <c r="AD2709" s="191"/>
      <c r="AE2709" s="191"/>
      <c r="AF2709" s="260"/>
      <c r="AG2709" s="191"/>
      <c r="AH2709" s="191"/>
      <c r="AI2709" s="260"/>
      <c r="AR2709" s="68"/>
      <c r="AS2709" s="68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5"/>
      <c r="BL2709" s="95"/>
      <c r="BM2709" s="95"/>
      <c r="BN2709" s="95"/>
      <c r="BO2709" s="95"/>
      <c r="BP2709" s="95"/>
      <c r="BQ2709" s="95"/>
      <c r="BR2709" s="95"/>
      <c r="BS2709" s="95"/>
      <c r="BT2709" s="95"/>
      <c r="BU2709" s="95"/>
      <c r="BV2709" s="95"/>
      <c r="BW2709" s="95"/>
      <c r="BX2709" s="95"/>
      <c r="BY2709" s="95"/>
      <c r="BZ2709" s="95"/>
      <c r="CD2709" s="95"/>
      <c r="CE2709" s="95"/>
      <c r="CF2709" s="95"/>
    </row>
    <row r="2710" spans="1:84" s="43" customFormat="1" x14ac:dyDescent="0.25">
      <c r="A2710" s="152"/>
      <c r="B2710" s="152"/>
      <c r="C2710" s="152"/>
      <c r="D2710" s="152"/>
      <c r="E2710" s="152"/>
      <c r="F2710" s="62"/>
      <c r="G2710" s="62"/>
      <c r="I2710" s="152"/>
      <c r="K2710" s="152"/>
      <c r="L2710" s="152"/>
      <c r="M2710" s="152"/>
      <c r="N2710" s="152"/>
      <c r="O2710" s="63"/>
      <c r="P2710" s="152"/>
      <c r="Q2710" s="152"/>
      <c r="S2710" s="205"/>
      <c r="T2710" s="205"/>
      <c r="U2710" s="205"/>
      <c r="V2710" s="39"/>
      <c r="W2710" s="39"/>
      <c r="X2710" s="39"/>
      <c r="Y2710" s="39"/>
      <c r="AD2710" s="191"/>
      <c r="AE2710" s="191"/>
      <c r="AF2710" s="260"/>
      <c r="AG2710" s="191"/>
      <c r="AH2710" s="191"/>
      <c r="AI2710" s="260"/>
      <c r="AR2710" s="68"/>
      <c r="AS2710" s="68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5"/>
      <c r="BL2710" s="95"/>
      <c r="BM2710" s="95"/>
      <c r="BN2710" s="95"/>
      <c r="BO2710" s="95"/>
      <c r="BP2710" s="95"/>
      <c r="BQ2710" s="95"/>
      <c r="BR2710" s="95"/>
      <c r="BS2710" s="95"/>
      <c r="BT2710" s="95"/>
      <c r="BU2710" s="95"/>
      <c r="BV2710" s="95"/>
      <c r="BW2710" s="95"/>
      <c r="BX2710" s="95"/>
      <c r="BY2710" s="95"/>
      <c r="BZ2710" s="95"/>
      <c r="CD2710" s="95"/>
      <c r="CE2710" s="95"/>
      <c r="CF2710" s="95"/>
    </row>
    <row r="2711" spans="1:84" s="43" customFormat="1" x14ac:dyDescent="0.25">
      <c r="A2711" s="152"/>
      <c r="B2711" s="152"/>
      <c r="C2711" s="152"/>
      <c r="D2711" s="152"/>
      <c r="E2711" s="152"/>
      <c r="F2711" s="62"/>
      <c r="G2711" s="62"/>
      <c r="I2711" s="152"/>
      <c r="K2711" s="152"/>
      <c r="L2711" s="152"/>
      <c r="M2711" s="152"/>
      <c r="N2711" s="152"/>
      <c r="O2711" s="63"/>
      <c r="P2711" s="152"/>
      <c r="Q2711" s="152"/>
      <c r="S2711" s="205"/>
      <c r="T2711" s="205"/>
      <c r="U2711" s="205"/>
      <c r="V2711" s="39"/>
      <c r="W2711" s="39"/>
      <c r="X2711" s="39"/>
      <c r="Y2711" s="39"/>
      <c r="AD2711" s="191"/>
      <c r="AE2711" s="191"/>
      <c r="AF2711" s="260"/>
      <c r="AG2711" s="191"/>
      <c r="AH2711" s="191"/>
      <c r="AI2711" s="260"/>
      <c r="AR2711" s="68"/>
      <c r="AS2711" s="68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5"/>
      <c r="BL2711" s="95"/>
      <c r="BM2711" s="95"/>
      <c r="BN2711" s="95"/>
      <c r="BO2711" s="95"/>
      <c r="BP2711" s="95"/>
      <c r="BQ2711" s="95"/>
      <c r="BR2711" s="95"/>
      <c r="BS2711" s="95"/>
      <c r="BT2711" s="95"/>
      <c r="BU2711" s="95"/>
      <c r="BV2711" s="95"/>
      <c r="BW2711" s="95"/>
      <c r="BX2711" s="95"/>
      <c r="BY2711" s="95"/>
      <c r="BZ2711" s="95"/>
      <c r="CD2711" s="95"/>
      <c r="CE2711" s="95"/>
      <c r="CF2711" s="95"/>
    </row>
    <row r="2712" spans="1:84" s="43" customFormat="1" x14ac:dyDescent="0.25">
      <c r="A2712" s="152"/>
      <c r="B2712" s="152"/>
      <c r="C2712" s="152"/>
      <c r="D2712" s="152"/>
      <c r="E2712" s="152"/>
      <c r="F2712" s="62"/>
      <c r="G2712" s="62"/>
      <c r="I2712" s="152"/>
      <c r="K2712" s="152"/>
      <c r="L2712" s="152"/>
      <c r="M2712" s="152"/>
      <c r="N2712" s="152"/>
      <c r="O2712" s="63"/>
      <c r="P2712" s="152"/>
      <c r="Q2712" s="152"/>
      <c r="S2712" s="205"/>
      <c r="T2712" s="205"/>
      <c r="U2712" s="205"/>
      <c r="V2712" s="39"/>
      <c r="W2712" s="39"/>
      <c r="X2712" s="39"/>
      <c r="Y2712" s="39"/>
      <c r="AD2712" s="191"/>
      <c r="AE2712" s="191"/>
      <c r="AF2712" s="260"/>
      <c r="AG2712" s="191"/>
      <c r="AH2712" s="191"/>
      <c r="AI2712" s="260"/>
      <c r="AR2712" s="68"/>
      <c r="AS2712" s="68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5"/>
      <c r="BL2712" s="95"/>
      <c r="BM2712" s="95"/>
      <c r="BN2712" s="95"/>
      <c r="BO2712" s="95"/>
      <c r="BP2712" s="95"/>
      <c r="BQ2712" s="95"/>
      <c r="BR2712" s="95"/>
      <c r="BS2712" s="95"/>
      <c r="BT2712" s="95"/>
      <c r="BU2712" s="95"/>
      <c r="BV2712" s="95"/>
      <c r="BW2712" s="95"/>
      <c r="BX2712" s="95"/>
      <c r="BY2712" s="95"/>
      <c r="BZ2712" s="95"/>
      <c r="CD2712" s="95"/>
      <c r="CE2712" s="95"/>
      <c r="CF2712" s="95"/>
    </row>
    <row r="2713" spans="1:84" s="43" customFormat="1" x14ac:dyDescent="0.25">
      <c r="A2713" s="152"/>
      <c r="B2713" s="152"/>
      <c r="C2713" s="152"/>
      <c r="D2713" s="152"/>
      <c r="E2713" s="152"/>
      <c r="F2713" s="62"/>
      <c r="G2713" s="62"/>
      <c r="I2713" s="152"/>
      <c r="K2713" s="152"/>
      <c r="L2713" s="152"/>
      <c r="M2713" s="152"/>
      <c r="N2713" s="152"/>
      <c r="O2713" s="63"/>
      <c r="P2713" s="152"/>
      <c r="Q2713" s="152"/>
      <c r="S2713" s="205"/>
      <c r="T2713" s="205"/>
      <c r="U2713" s="205"/>
      <c r="V2713" s="39"/>
      <c r="W2713" s="39"/>
      <c r="X2713" s="39"/>
      <c r="Y2713" s="39"/>
      <c r="AD2713" s="191"/>
      <c r="AE2713" s="191"/>
      <c r="AF2713" s="260"/>
      <c r="AG2713" s="191"/>
      <c r="AH2713" s="191"/>
      <c r="AI2713" s="260"/>
      <c r="AR2713" s="68"/>
      <c r="AS2713" s="68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5"/>
      <c r="BL2713" s="95"/>
      <c r="BM2713" s="95"/>
      <c r="BN2713" s="95"/>
      <c r="BO2713" s="95"/>
      <c r="BP2713" s="95"/>
      <c r="BQ2713" s="95"/>
      <c r="BR2713" s="95"/>
      <c r="BS2713" s="95"/>
      <c r="BT2713" s="95"/>
      <c r="BU2713" s="95"/>
      <c r="BV2713" s="95"/>
      <c r="BW2713" s="95"/>
      <c r="BX2713" s="95"/>
      <c r="BY2713" s="95"/>
      <c r="BZ2713" s="95"/>
      <c r="CD2713" s="95"/>
      <c r="CE2713" s="95"/>
      <c r="CF2713" s="95"/>
    </row>
    <row r="2714" spans="1:84" s="43" customFormat="1" x14ac:dyDescent="0.25">
      <c r="A2714" s="152"/>
      <c r="B2714" s="152"/>
      <c r="C2714" s="152"/>
      <c r="D2714" s="152"/>
      <c r="E2714" s="152"/>
      <c r="F2714" s="62"/>
      <c r="G2714" s="62"/>
      <c r="I2714" s="152"/>
      <c r="K2714" s="152"/>
      <c r="L2714" s="152"/>
      <c r="M2714" s="152"/>
      <c r="N2714" s="152"/>
      <c r="O2714" s="63"/>
      <c r="P2714" s="152"/>
      <c r="Q2714" s="152"/>
      <c r="S2714" s="205"/>
      <c r="T2714" s="205"/>
      <c r="U2714" s="205"/>
      <c r="V2714" s="39"/>
      <c r="W2714" s="39"/>
      <c r="X2714" s="39"/>
      <c r="Y2714" s="39"/>
      <c r="AD2714" s="191"/>
      <c r="AE2714" s="191"/>
      <c r="AF2714" s="260"/>
      <c r="AG2714" s="191"/>
      <c r="AH2714" s="191"/>
      <c r="AI2714" s="260"/>
      <c r="AR2714" s="68"/>
      <c r="AS2714" s="68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5"/>
      <c r="BL2714" s="95"/>
      <c r="BM2714" s="95"/>
      <c r="BN2714" s="95"/>
      <c r="BO2714" s="95"/>
      <c r="BP2714" s="95"/>
      <c r="BQ2714" s="95"/>
      <c r="BR2714" s="95"/>
      <c r="BS2714" s="95"/>
      <c r="BT2714" s="95"/>
      <c r="BU2714" s="95"/>
      <c r="BV2714" s="95"/>
      <c r="BW2714" s="95"/>
      <c r="BX2714" s="95"/>
      <c r="BY2714" s="95"/>
      <c r="BZ2714" s="95"/>
      <c r="CD2714" s="95"/>
      <c r="CE2714" s="95"/>
      <c r="CF2714" s="95"/>
    </row>
    <row r="2715" spans="1:84" s="43" customFormat="1" x14ac:dyDescent="0.25">
      <c r="A2715" s="152"/>
      <c r="B2715" s="152"/>
      <c r="C2715" s="152"/>
      <c r="D2715" s="152"/>
      <c r="E2715" s="152"/>
      <c r="F2715" s="62"/>
      <c r="G2715" s="62"/>
      <c r="I2715" s="152"/>
      <c r="K2715" s="152"/>
      <c r="L2715" s="152"/>
      <c r="M2715" s="152"/>
      <c r="N2715" s="152"/>
      <c r="O2715" s="63"/>
      <c r="P2715" s="152"/>
      <c r="Q2715" s="152"/>
      <c r="S2715" s="205"/>
      <c r="T2715" s="205"/>
      <c r="U2715" s="205"/>
      <c r="V2715" s="39"/>
      <c r="W2715" s="39"/>
      <c r="X2715" s="39"/>
      <c r="Y2715" s="39"/>
      <c r="AD2715" s="191"/>
      <c r="AE2715" s="191"/>
      <c r="AF2715" s="260"/>
      <c r="AG2715" s="191"/>
      <c r="AH2715" s="191"/>
      <c r="AI2715" s="260"/>
      <c r="AR2715" s="68"/>
      <c r="AS2715" s="68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5"/>
      <c r="BL2715" s="95"/>
      <c r="BM2715" s="95"/>
      <c r="BN2715" s="95"/>
      <c r="BO2715" s="95"/>
      <c r="BP2715" s="95"/>
      <c r="BQ2715" s="95"/>
      <c r="BR2715" s="95"/>
      <c r="BS2715" s="95"/>
      <c r="BT2715" s="95"/>
      <c r="BU2715" s="95"/>
      <c r="BV2715" s="95"/>
      <c r="BW2715" s="95"/>
      <c r="BX2715" s="95"/>
      <c r="BY2715" s="95"/>
      <c r="BZ2715" s="95"/>
      <c r="CD2715" s="95"/>
      <c r="CE2715" s="95"/>
      <c r="CF2715" s="95"/>
    </row>
    <row r="2716" spans="1:84" s="43" customFormat="1" x14ac:dyDescent="0.25">
      <c r="A2716" s="152"/>
      <c r="B2716" s="152"/>
      <c r="C2716" s="152"/>
      <c r="D2716" s="152"/>
      <c r="E2716" s="152"/>
      <c r="F2716" s="62"/>
      <c r="G2716" s="62"/>
      <c r="I2716" s="152"/>
      <c r="K2716" s="152"/>
      <c r="L2716" s="152"/>
      <c r="M2716" s="152"/>
      <c r="N2716" s="152"/>
      <c r="O2716" s="63"/>
      <c r="P2716" s="152"/>
      <c r="Q2716" s="152"/>
      <c r="S2716" s="205"/>
      <c r="T2716" s="205"/>
      <c r="U2716" s="205"/>
      <c r="V2716" s="39"/>
      <c r="W2716" s="39"/>
      <c r="X2716" s="39"/>
      <c r="Y2716" s="39"/>
      <c r="AD2716" s="191"/>
      <c r="AE2716" s="191"/>
      <c r="AF2716" s="260"/>
      <c r="AG2716" s="191"/>
      <c r="AH2716" s="191"/>
      <c r="AI2716" s="260"/>
      <c r="AR2716" s="68"/>
      <c r="AS2716" s="68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5"/>
      <c r="BL2716" s="95"/>
      <c r="BM2716" s="95"/>
      <c r="BN2716" s="95"/>
      <c r="BO2716" s="95"/>
      <c r="BP2716" s="95"/>
      <c r="BQ2716" s="95"/>
      <c r="BR2716" s="95"/>
      <c r="BS2716" s="95"/>
      <c r="BT2716" s="95"/>
      <c r="BU2716" s="95"/>
      <c r="BV2716" s="95"/>
      <c r="BW2716" s="95"/>
      <c r="BX2716" s="95"/>
      <c r="BY2716" s="95"/>
      <c r="BZ2716" s="95"/>
      <c r="CD2716" s="95"/>
      <c r="CE2716" s="95"/>
      <c r="CF2716" s="95"/>
    </row>
    <row r="2717" spans="1:84" s="43" customFormat="1" x14ac:dyDescent="0.25">
      <c r="A2717" s="152"/>
      <c r="B2717" s="152"/>
      <c r="C2717" s="152"/>
      <c r="D2717" s="152"/>
      <c r="E2717" s="152"/>
      <c r="F2717" s="62"/>
      <c r="G2717" s="62"/>
      <c r="I2717" s="152"/>
      <c r="K2717" s="152"/>
      <c r="L2717" s="152"/>
      <c r="M2717" s="152"/>
      <c r="N2717" s="152"/>
      <c r="O2717" s="63"/>
      <c r="P2717" s="152"/>
      <c r="Q2717" s="152"/>
      <c r="S2717" s="205"/>
      <c r="T2717" s="205"/>
      <c r="U2717" s="205"/>
      <c r="V2717" s="39"/>
      <c r="W2717" s="39"/>
      <c r="X2717" s="39"/>
      <c r="Y2717" s="39"/>
      <c r="AD2717" s="191"/>
      <c r="AE2717" s="191"/>
      <c r="AF2717" s="260"/>
      <c r="AG2717" s="191"/>
      <c r="AH2717" s="191"/>
      <c r="AI2717" s="260"/>
      <c r="AR2717" s="68"/>
      <c r="AS2717" s="68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5"/>
      <c r="BL2717" s="95"/>
      <c r="BM2717" s="95"/>
      <c r="BN2717" s="95"/>
      <c r="BO2717" s="95"/>
      <c r="BP2717" s="95"/>
      <c r="BQ2717" s="95"/>
      <c r="BR2717" s="95"/>
      <c r="BS2717" s="95"/>
      <c r="BT2717" s="95"/>
      <c r="BU2717" s="95"/>
      <c r="BV2717" s="95"/>
      <c r="BW2717" s="95"/>
      <c r="BX2717" s="95"/>
      <c r="BY2717" s="95"/>
      <c r="BZ2717" s="95"/>
      <c r="CD2717" s="95"/>
      <c r="CE2717" s="95"/>
      <c r="CF2717" s="95"/>
    </row>
    <row r="2718" spans="1:84" s="43" customFormat="1" x14ac:dyDescent="0.25">
      <c r="A2718" s="152"/>
      <c r="B2718" s="152"/>
      <c r="C2718" s="152"/>
      <c r="D2718" s="152"/>
      <c r="E2718" s="152"/>
      <c r="F2718" s="62"/>
      <c r="G2718" s="62"/>
      <c r="I2718" s="152"/>
      <c r="K2718" s="152"/>
      <c r="L2718" s="152"/>
      <c r="M2718" s="152"/>
      <c r="N2718" s="152"/>
      <c r="O2718" s="63"/>
      <c r="P2718" s="152"/>
      <c r="Q2718" s="152"/>
      <c r="S2718" s="205"/>
      <c r="T2718" s="205"/>
      <c r="U2718" s="205"/>
      <c r="V2718" s="39"/>
      <c r="W2718" s="39"/>
      <c r="X2718" s="39"/>
      <c r="Y2718" s="39"/>
      <c r="AD2718" s="191"/>
      <c r="AE2718" s="191"/>
      <c r="AF2718" s="260"/>
      <c r="AG2718" s="191"/>
      <c r="AH2718" s="191"/>
      <c r="AI2718" s="260"/>
      <c r="AR2718" s="68"/>
      <c r="AS2718" s="68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5"/>
      <c r="BL2718" s="95"/>
      <c r="BM2718" s="95"/>
      <c r="BN2718" s="95"/>
      <c r="BO2718" s="95"/>
      <c r="BP2718" s="95"/>
      <c r="BQ2718" s="95"/>
      <c r="BR2718" s="95"/>
      <c r="BS2718" s="95"/>
      <c r="BT2718" s="95"/>
      <c r="BU2718" s="95"/>
      <c r="BV2718" s="95"/>
      <c r="BW2718" s="95"/>
      <c r="BX2718" s="95"/>
      <c r="BY2718" s="95"/>
      <c r="BZ2718" s="95"/>
      <c r="CD2718" s="95"/>
      <c r="CE2718" s="95"/>
      <c r="CF2718" s="95"/>
    </row>
    <row r="2719" spans="1:84" s="43" customFormat="1" x14ac:dyDescent="0.25">
      <c r="A2719" s="152"/>
      <c r="B2719" s="152"/>
      <c r="C2719" s="152"/>
      <c r="D2719" s="152"/>
      <c r="E2719" s="152"/>
      <c r="F2719" s="62"/>
      <c r="G2719" s="62"/>
      <c r="I2719" s="152"/>
      <c r="K2719" s="152"/>
      <c r="L2719" s="152"/>
      <c r="M2719" s="152"/>
      <c r="N2719" s="152"/>
      <c r="O2719" s="63"/>
      <c r="P2719" s="152"/>
      <c r="Q2719" s="152"/>
      <c r="S2719" s="205"/>
      <c r="T2719" s="205"/>
      <c r="U2719" s="205"/>
      <c r="V2719" s="39"/>
      <c r="W2719" s="39"/>
      <c r="X2719" s="39"/>
      <c r="Y2719" s="39"/>
      <c r="AD2719" s="191"/>
      <c r="AE2719" s="191"/>
      <c r="AF2719" s="260"/>
      <c r="AG2719" s="191"/>
      <c r="AH2719" s="191"/>
      <c r="AI2719" s="260"/>
      <c r="AR2719" s="68"/>
      <c r="AS2719" s="68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5"/>
      <c r="BL2719" s="95"/>
      <c r="BM2719" s="95"/>
      <c r="BN2719" s="95"/>
      <c r="BO2719" s="95"/>
      <c r="BP2719" s="95"/>
      <c r="BQ2719" s="95"/>
      <c r="BR2719" s="95"/>
      <c r="BS2719" s="95"/>
      <c r="BT2719" s="95"/>
      <c r="BU2719" s="95"/>
      <c r="BV2719" s="95"/>
      <c r="BW2719" s="95"/>
      <c r="BX2719" s="95"/>
      <c r="BY2719" s="95"/>
      <c r="BZ2719" s="95"/>
      <c r="CD2719" s="95"/>
      <c r="CE2719" s="95"/>
      <c r="CF2719" s="95"/>
    </row>
    <row r="2720" spans="1:84" s="43" customFormat="1" x14ac:dyDescent="0.25">
      <c r="A2720" s="152"/>
      <c r="B2720" s="152"/>
      <c r="C2720" s="152"/>
      <c r="D2720" s="152"/>
      <c r="E2720" s="152"/>
      <c r="F2720" s="62"/>
      <c r="G2720" s="62"/>
      <c r="I2720" s="152"/>
      <c r="K2720" s="152"/>
      <c r="L2720" s="152"/>
      <c r="M2720" s="152"/>
      <c r="N2720" s="152"/>
      <c r="O2720" s="63"/>
      <c r="P2720" s="152"/>
      <c r="Q2720" s="152"/>
      <c r="S2720" s="205"/>
      <c r="T2720" s="205"/>
      <c r="U2720" s="205"/>
      <c r="V2720" s="39"/>
      <c r="W2720" s="39"/>
      <c r="X2720" s="39"/>
      <c r="Y2720" s="39"/>
      <c r="AD2720" s="191"/>
      <c r="AE2720" s="191"/>
      <c r="AF2720" s="260"/>
      <c r="AG2720" s="191"/>
      <c r="AH2720" s="191"/>
      <c r="AI2720" s="260"/>
      <c r="AR2720" s="68"/>
      <c r="AS2720" s="68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5"/>
      <c r="BL2720" s="95"/>
      <c r="BM2720" s="95"/>
      <c r="BN2720" s="95"/>
      <c r="BO2720" s="95"/>
      <c r="BP2720" s="95"/>
      <c r="BQ2720" s="95"/>
      <c r="BR2720" s="95"/>
      <c r="BS2720" s="95"/>
      <c r="BT2720" s="95"/>
      <c r="BU2720" s="95"/>
      <c r="BV2720" s="95"/>
      <c r="BW2720" s="95"/>
      <c r="BX2720" s="95"/>
      <c r="BY2720" s="95"/>
      <c r="BZ2720" s="95"/>
      <c r="CD2720" s="95"/>
      <c r="CE2720" s="95"/>
      <c r="CF2720" s="95"/>
    </row>
    <row r="2721" spans="1:84" s="43" customFormat="1" x14ac:dyDescent="0.25">
      <c r="A2721" s="152"/>
      <c r="B2721" s="152"/>
      <c r="C2721" s="152"/>
      <c r="D2721" s="152"/>
      <c r="E2721" s="152"/>
      <c r="F2721" s="62"/>
      <c r="G2721" s="62"/>
      <c r="I2721" s="152"/>
      <c r="K2721" s="152"/>
      <c r="L2721" s="152"/>
      <c r="M2721" s="152"/>
      <c r="N2721" s="152"/>
      <c r="O2721" s="63"/>
      <c r="P2721" s="152"/>
      <c r="Q2721" s="152"/>
      <c r="S2721" s="205"/>
      <c r="T2721" s="205"/>
      <c r="U2721" s="205"/>
      <c r="V2721" s="39"/>
      <c r="W2721" s="39"/>
      <c r="X2721" s="39"/>
      <c r="Y2721" s="39"/>
      <c r="AD2721" s="191"/>
      <c r="AE2721" s="191"/>
      <c r="AF2721" s="260"/>
      <c r="AG2721" s="191"/>
      <c r="AH2721" s="191"/>
      <c r="AI2721" s="260"/>
      <c r="AR2721" s="68"/>
      <c r="AS2721" s="68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5"/>
      <c r="BL2721" s="95"/>
      <c r="BM2721" s="95"/>
      <c r="BN2721" s="95"/>
      <c r="BO2721" s="95"/>
      <c r="BP2721" s="95"/>
      <c r="BQ2721" s="95"/>
      <c r="BR2721" s="95"/>
      <c r="BS2721" s="95"/>
      <c r="BT2721" s="95"/>
      <c r="BU2721" s="95"/>
      <c r="BV2721" s="95"/>
      <c r="BW2721" s="95"/>
      <c r="BX2721" s="95"/>
      <c r="BY2721" s="95"/>
      <c r="BZ2721" s="95"/>
      <c r="CD2721" s="95"/>
      <c r="CE2721" s="95"/>
      <c r="CF2721" s="95"/>
    </row>
    <row r="2722" spans="1:84" s="43" customFormat="1" x14ac:dyDescent="0.25">
      <c r="A2722" s="152"/>
      <c r="B2722" s="152"/>
      <c r="C2722" s="152"/>
      <c r="D2722" s="152"/>
      <c r="E2722" s="152"/>
      <c r="F2722" s="62"/>
      <c r="G2722" s="62"/>
      <c r="I2722" s="152"/>
      <c r="K2722" s="152"/>
      <c r="L2722" s="152"/>
      <c r="M2722" s="152"/>
      <c r="N2722" s="152"/>
      <c r="O2722" s="63"/>
      <c r="P2722" s="152"/>
      <c r="Q2722" s="152"/>
      <c r="S2722" s="205"/>
      <c r="T2722" s="205"/>
      <c r="U2722" s="205"/>
      <c r="V2722" s="39"/>
      <c r="W2722" s="39"/>
      <c r="X2722" s="39"/>
      <c r="Y2722" s="39"/>
      <c r="AD2722" s="191"/>
      <c r="AE2722" s="191"/>
      <c r="AF2722" s="260"/>
      <c r="AG2722" s="191"/>
      <c r="AH2722" s="191"/>
      <c r="AI2722" s="260"/>
      <c r="AR2722" s="68"/>
      <c r="AS2722" s="68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5"/>
      <c r="BL2722" s="95"/>
      <c r="BM2722" s="95"/>
      <c r="BN2722" s="95"/>
      <c r="BO2722" s="95"/>
      <c r="BP2722" s="95"/>
      <c r="BQ2722" s="95"/>
      <c r="BR2722" s="95"/>
      <c r="BS2722" s="95"/>
      <c r="BT2722" s="95"/>
      <c r="BU2722" s="95"/>
      <c r="BV2722" s="95"/>
      <c r="BW2722" s="95"/>
      <c r="BX2722" s="95"/>
      <c r="BY2722" s="95"/>
      <c r="BZ2722" s="95"/>
      <c r="CD2722" s="95"/>
      <c r="CE2722" s="95"/>
      <c r="CF2722" s="95"/>
    </row>
    <row r="2723" spans="1:84" s="43" customFormat="1" x14ac:dyDescent="0.25">
      <c r="A2723" s="152"/>
      <c r="B2723" s="152"/>
      <c r="C2723" s="152"/>
      <c r="D2723" s="152"/>
      <c r="E2723" s="152"/>
      <c r="F2723" s="62"/>
      <c r="G2723" s="62"/>
      <c r="I2723" s="152"/>
      <c r="K2723" s="152"/>
      <c r="L2723" s="152"/>
      <c r="M2723" s="152"/>
      <c r="N2723" s="152"/>
      <c r="O2723" s="63"/>
      <c r="P2723" s="152"/>
      <c r="Q2723" s="152"/>
      <c r="S2723" s="205"/>
      <c r="T2723" s="205"/>
      <c r="U2723" s="205"/>
      <c r="V2723" s="39"/>
      <c r="W2723" s="39"/>
      <c r="X2723" s="39"/>
      <c r="Y2723" s="39"/>
      <c r="AD2723" s="191"/>
      <c r="AE2723" s="191"/>
      <c r="AF2723" s="260"/>
      <c r="AG2723" s="191"/>
      <c r="AH2723" s="191"/>
      <c r="AI2723" s="260"/>
      <c r="AR2723" s="68"/>
      <c r="AS2723" s="68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5"/>
      <c r="BL2723" s="95"/>
      <c r="BM2723" s="95"/>
      <c r="BN2723" s="95"/>
      <c r="BO2723" s="95"/>
      <c r="BP2723" s="95"/>
      <c r="BQ2723" s="95"/>
      <c r="BR2723" s="95"/>
      <c r="BS2723" s="95"/>
      <c r="BT2723" s="95"/>
      <c r="BU2723" s="95"/>
      <c r="BV2723" s="95"/>
      <c r="BW2723" s="95"/>
      <c r="BX2723" s="95"/>
      <c r="BY2723" s="95"/>
      <c r="BZ2723" s="95"/>
      <c r="CD2723" s="95"/>
      <c r="CE2723" s="95"/>
      <c r="CF2723" s="95"/>
    </row>
    <row r="2724" spans="1:84" s="43" customFormat="1" x14ac:dyDescent="0.25">
      <c r="A2724" s="152"/>
      <c r="B2724" s="152"/>
      <c r="C2724" s="152"/>
      <c r="D2724" s="152"/>
      <c r="E2724" s="152"/>
      <c r="F2724" s="62"/>
      <c r="G2724" s="62"/>
      <c r="I2724" s="152"/>
      <c r="K2724" s="152"/>
      <c r="L2724" s="152"/>
      <c r="M2724" s="152"/>
      <c r="N2724" s="152"/>
      <c r="O2724" s="63"/>
      <c r="P2724" s="152"/>
      <c r="Q2724" s="152"/>
      <c r="S2724" s="205"/>
      <c r="T2724" s="205"/>
      <c r="U2724" s="205"/>
      <c r="V2724" s="39"/>
      <c r="W2724" s="39"/>
      <c r="X2724" s="39"/>
      <c r="Y2724" s="39"/>
      <c r="AD2724" s="191"/>
      <c r="AE2724" s="191"/>
      <c r="AF2724" s="260"/>
      <c r="AG2724" s="191"/>
      <c r="AH2724" s="191"/>
      <c r="AI2724" s="260"/>
      <c r="AR2724" s="68"/>
      <c r="AS2724" s="68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5"/>
      <c r="BL2724" s="95"/>
      <c r="BM2724" s="95"/>
      <c r="BN2724" s="95"/>
      <c r="BO2724" s="95"/>
      <c r="BP2724" s="95"/>
      <c r="BQ2724" s="95"/>
      <c r="BR2724" s="95"/>
      <c r="BS2724" s="95"/>
      <c r="BT2724" s="95"/>
      <c r="BU2724" s="95"/>
      <c r="BV2724" s="95"/>
      <c r="BW2724" s="95"/>
      <c r="BX2724" s="95"/>
      <c r="BY2724" s="95"/>
      <c r="BZ2724" s="95"/>
      <c r="CD2724" s="95"/>
      <c r="CE2724" s="95"/>
      <c r="CF2724" s="95"/>
    </row>
    <row r="2725" spans="1:84" s="43" customFormat="1" x14ac:dyDescent="0.25">
      <c r="A2725" s="152"/>
      <c r="B2725" s="152"/>
      <c r="C2725" s="152"/>
      <c r="D2725" s="152"/>
      <c r="E2725" s="152"/>
      <c r="F2725" s="62"/>
      <c r="G2725" s="62"/>
      <c r="I2725" s="152"/>
      <c r="K2725" s="152"/>
      <c r="L2725" s="152"/>
      <c r="M2725" s="152"/>
      <c r="N2725" s="152"/>
      <c r="O2725" s="63"/>
      <c r="P2725" s="152"/>
      <c r="Q2725" s="152"/>
      <c r="S2725" s="205"/>
      <c r="T2725" s="205"/>
      <c r="U2725" s="205"/>
      <c r="V2725" s="39"/>
      <c r="W2725" s="39"/>
      <c r="X2725" s="39"/>
      <c r="Y2725" s="39"/>
      <c r="AD2725" s="191"/>
      <c r="AE2725" s="191"/>
      <c r="AF2725" s="260"/>
      <c r="AG2725" s="191"/>
      <c r="AH2725" s="191"/>
      <c r="AI2725" s="260"/>
      <c r="AR2725" s="68"/>
      <c r="AS2725" s="68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5"/>
      <c r="BL2725" s="95"/>
      <c r="BM2725" s="95"/>
      <c r="BN2725" s="95"/>
      <c r="BO2725" s="95"/>
      <c r="BP2725" s="95"/>
      <c r="BQ2725" s="95"/>
      <c r="BR2725" s="95"/>
      <c r="BS2725" s="95"/>
      <c r="BT2725" s="95"/>
      <c r="BU2725" s="95"/>
      <c r="BV2725" s="95"/>
      <c r="BW2725" s="95"/>
      <c r="BX2725" s="95"/>
      <c r="BY2725" s="95"/>
      <c r="BZ2725" s="95"/>
      <c r="CD2725" s="95"/>
      <c r="CE2725" s="95"/>
      <c r="CF2725" s="95"/>
    </row>
    <row r="2726" spans="1:84" s="43" customFormat="1" x14ac:dyDescent="0.25">
      <c r="A2726" s="152"/>
      <c r="B2726" s="152"/>
      <c r="C2726" s="152"/>
      <c r="D2726" s="152"/>
      <c r="E2726" s="152"/>
      <c r="F2726" s="62"/>
      <c r="G2726" s="62"/>
      <c r="I2726" s="152"/>
      <c r="K2726" s="152"/>
      <c r="L2726" s="152"/>
      <c r="M2726" s="152"/>
      <c r="N2726" s="152"/>
      <c r="O2726" s="63"/>
      <c r="P2726" s="152"/>
      <c r="Q2726" s="152"/>
      <c r="S2726" s="205"/>
      <c r="T2726" s="205"/>
      <c r="U2726" s="205"/>
      <c r="V2726" s="39"/>
      <c r="W2726" s="39"/>
      <c r="X2726" s="39"/>
      <c r="Y2726" s="39"/>
      <c r="AD2726" s="191"/>
      <c r="AE2726" s="191"/>
      <c r="AF2726" s="260"/>
      <c r="AG2726" s="191"/>
      <c r="AH2726" s="191"/>
      <c r="AI2726" s="260"/>
      <c r="AR2726" s="68"/>
      <c r="AS2726" s="68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5"/>
      <c r="BL2726" s="95"/>
      <c r="BM2726" s="95"/>
      <c r="BN2726" s="95"/>
      <c r="BO2726" s="95"/>
      <c r="BP2726" s="95"/>
      <c r="BQ2726" s="95"/>
      <c r="BR2726" s="95"/>
      <c r="BS2726" s="95"/>
      <c r="BT2726" s="95"/>
      <c r="BU2726" s="95"/>
      <c r="BV2726" s="95"/>
      <c r="BW2726" s="95"/>
      <c r="BX2726" s="95"/>
      <c r="BY2726" s="95"/>
      <c r="BZ2726" s="95"/>
      <c r="CD2726" s="95"/>
      <c r="CE2726" s="95"/>
      <c r="CF2726" s="95"/>
    </row>
    <row r="2727" spans="1:84" s="43" customFormat="1" x14ac:dyDescent="0.25">
      <c r="A2727" s="152"/>
      <c r="B2727" s="152"/>
      <c r="C2727" s="152"/>
      <c r="D2727" s="152"/>
      <c r="E2727" s="152"/>
      <c r="F2727" s="62"/>
      <c r="G2727" s="62"/>
      <c r="I2727" s="152"/>
      <c r="K2727" s="152"/>
      <c r="L2727" s="152"/>
      <c r="M2727" s="152"/>
      <c r="N2727" s="152"/>
      <c r="O2727" s="63"/>
      <c r="P2727" s="152"/>
      <c r="Q2727" s="152"/>
      <c r="S2727" s="205"/>
      <c r="T2727" s="205"/>
      <c r="U2727" s="205"/>
      <c r="V2727" s="39"/>
      <c r="W2727" s="39"/>
      <c r="X2727" s="39"/>
      <c r="Y2727" s="39"/>
      <c r="AD2727" s="191"/>
      <c r="AE2727" s="191"/>
      <c r="AF2727" s="260"/>
      <c r="AG2727" s="191"/>
      <c r="AH2727" s="191"/>
      <c r="AI2727" s="260"/>
      <c r="AR2727" s="68"/>
      <c r="AS2727" s="68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5"/>
      <c r="BL2727" s="95"/>
      <c r="BM2727" s="95"/>
      <c r="BN2727" s="95"/>
      <c r="BO2727" s="95"/>
      <c r="BP2727" s="95"/>
      <c r="BQ2727" s="95"/>
      <c r="BR2727" s="95"/>
      <c r="BS2727" s="95"/>
      <c r="BT2727" s="95"/>
      <c r="BU2727" s="95"/>
      <c r="BV2727" s="95"/>
      <c r="BW2727" s="95"/>
      <c r="BX2727" s="95"/>
      <c r="BY2727" s="95"/>
      <c r="BZ2727" s="95"/>
      <c r="CD2727" s="95"/>
      <c r="CE2727" s="95"/>
      <c r="CF2727" s="95"/>
    </row>
    <row r="2728" spans="1:84" s="43" customFormat="1" x14ac:dyDescent="0.25">
      <c r="A2728" s="152"/>
      <c r="B2728" s="152"/>
      <c r="C2728" s="152"/>
      <c r="D2728" s="152"/>
      <c r="E2728" s="152"/>
      <c r="F2728" s="62"/>
      <c r="G2728" s="62"/>
      <c r="I2728" s="152"/>
      <c r="K2728" s="152"/>
      <c r="L2728" s="152"/>
      <c r="M2728" s="152"/>
      <c r="N2728" s="152"/>
      <c r="O2728" s="63"/>
      <c r="P2728" s="152"/>
      <c r="Q2728" s="152"/>
      <c r="S2728" s="205"/>
      <c r="T2728" s="205"/>
      <c r="U2728" s="205"/>
      <c r="V2728" s="39"/>
      <c r="W2728" s="39"/>
      <c r="X2728" s="39"/>
      <c r="Y2728" s="39"/>
      <c r="AD2728" s="191"/>
      <c r="AE2728" s="191"/>
      <c r="AF2728" s="260"/>
      <c r="AG2728" s="191"/>
      <c r="AH2728" s="191"/>
      <c r="AI2728" s="260"/>
      <c r="AR2728" s="68"/>
      <c r="AS2728" s="68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5"/>
      <c r="BL2728" s="95"/>
      <c r="BM2728" s="95"/>
      <c r="BN2728" s="95"/>
      <c r="BO2728" s="95"/>
      <c r="BP2728" s="95"/>
      <c r="BQ2728" s="95"/>
      <c r="BR2728" s="95"/>
      <c r="BS2728" s="95"/>
      <c r="BT2728" s="95"/>
      <c r="BU2728" s="95"/>
      <c r="BV2728" s="95"/>
      <c r="BW2728" s="95"/>
      <c r="BX2728" s="95"/>
      <c r="BY2728" s="95"/>
      <c r="BZ2728" s="95"/>
      <c r="CD2728" s="95"/>
      <c r="CE2728" s="95"/>
      <c r="CF2728" s="95"/>
    </row>
    <row r="2729" spans="1:84" s="43" customFormat="1" x14ac:dyDescent="0.25">
      <c r="A2729" s="152"/>
      <c r="B2729" s="152"/>
      <c r="C2729" s="152"/>
      <c r="D2729" s="152"/>
      <c r="E2729" s="152"/>
      <c r="F2729" s="62"/>
      <c r="G2729" s="62"/>
      <c r="I2729" s="152"/>
      <c r="K2729" s="152"/>
      <c r="L2729" s="152"/>
      <c r="M2729" s="152"/>
      <c r="N2729" s="152"/>
      <c r="O2729" s="63"/>
      <c r="P2729" s="152"/>
      <c r="Q2729" s="152"/>
      <c r="S2729" s="205"/>
      <c r="T2729" s="205"/>
      <c r="U2729" s="205"/>
      <c r="V2729" s="39"/>
      <c r="W2729" s="39"/>
      <c r="X2729" s="39"/>
      <c r="Y2729" s="39"/>
      <c r="AD2729" s="191"/>
      <c r="AE2729" s="191"/>
      <c r="AF2729" s="260"/>
      <c r="AG2729" s="191"/>
      <c r="AH2729" s="191"/>
      <c r="AI2729" s="260"/>
      <c r="AR2729" s="68"/>
      <c r="AS2729" s="68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5"/>
      <c r="BL2729" s="95"/>
      <c r="BM2729" s="95"/>
      <c r="BN2729" s="95"/>
      <c r="BO2729" s="95"/>
      <c r="BP2729" s="95"/>
      <c r="BQ2729" s="95"/>
      <c r="BR2729" s="95"/>
      <c r="BS2729" s="95"/>
      <c r="BT2729" s="95"/>
      <c r="BU2729" s="95"/>
      <c r="BV2729" s="95"/>
      <c r="BW2729" s="95"/>
      <c r="BX2729" s="95"/>
      <c r="BY2729" s="95"/>
      <c r="BZ2729" s="95"/>
      <c r="CD2729" s="95"/>
      <c r="CE2729" s="95"/>
      <c r="CF2729" s="95"/>
    </row>
    <row r="2730" spans="1:84" s="43" customFormat="1" x14ac:dyDescent="0.25">
      <c r="A2730" s="152"/>
      <c r="B2730" s="152"/>
      <c r="C2730" s="152"/>
      <c r="D2730" s="152"/>
      <c r="E2730" s="152"/>
      <c r="F2730" s="62"/>
      <c r="G2730" s="62"/>
      <c r="I2730" s="152"/>
      <c r="K2730" s="152"/>
      <c r="L2730" s="152"/>
      <c r="M2730" s="152"/>
      <c r="N2730" s="152"/>
      <c r="O2730" s="63"/>
      <c r="P2730" s="152"/>
      <c r="Q2730" s="152"/>
      <c r="S2730" s="205"/>
      <c r="T2730" s="205"/>
      <c r="U2730" s="205"/>
      <c r="V2730" s="39"/>
      <c r="W2730" s="39"/>
      <c r="X2730" s="39"/>
      <c r="Y2730" s="39"/>
      <c r="AD2730" s="191"/>
      <c r="AE2730" s="191"/>
      <c r="AF2730" s="260"/>
      <c r="AG2730" s="191"/>
      <c r="AH2730" s="191"/>
      <c r="AI2730" s="260"/>
      <c r="AR2730" s="68"/>
      <c r="AS2730" s="68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5"/>
      <c r="BL2730" s="95"/>
      <c r="BM2730" s="95"/>
      <c r="BN2730" s="95"/>
      <c r="BO2730" s="95"/>
      <c r="BP2730" s="95"/>
      <c r="BQ2730" s="95"/>
      <c r="BR2730" s="95"/>
      <c r="BS2730" s="95"/>
      <c r="BT2730" s="95"/>
      <c r="BU2730" s="95"/>
      <c r="BV2730" s="95"/>
      <c r="BW2730" s="95"/>
      <c r="BX2730" s="95"/>
      <c r="BY2730" s="95"/>
      <c r="BZ2730" s="95"/>
      <c r="CD2730" s="95"/>
      <c r="CE2730" s="95"/>
      <c r="CF2730" s="95"/>
    </row>
    <row r="2731" spans="1:84" s="43" customFormat="1" x14ac:dyDescent="0.25">
      <c r="A2731" s="152"/>
      <c r="B2731" s="152"/>
      <c r="C2731" s="152"/>
      <c r="D2731" s="152"/>
      <c r="E2731" s="152"/>
      <c r="F2731" s="62"/>
      <c r="G2731" s="62"/>
      <c r="I2731" s="152"/>
      <c r="K2731" s="152"/>
      <c r="L2731" s="152"/>
      <c r="M2731" s="152"/>
      <c r="N2731" s="152"/>
      <c r="O2731" s="63"/>
      <c r="P2731" s="152"/>
      <c r="Q2731" s="152"/>
      <c r="S2731" s="205"/>
      <c r="T2731" s="205"/>
      <c r="U2731" s="205"/>
      <c r="V2731" s="39"/>
      <c r="W2731" s="39"/>
      <c r="X2731" s="39"/>
      <c r="Y2731" s="39"/>
      <c r="AD2731" s="191"/>
      <c r="AE2731" s="191"/>
      <c r="AF2731" s="260"/>
      <c r="AG2731" s="191"/>
      <c r="AH2731" s="191"/>
      <c r="AI2731" s="260"/>
      <c r="AR2731" s="68"/>
      <c r="AS2731" s="68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5"/>
      <c r="BL2731" s="95"/>
      <c r="BM2731" s="95"/>
      <c r="BN2731" s="95"/>
      <c r="BO2731" s="95"/>
      <c r="BP2731" s="95"/>
      <c r="BQ2731" s="95"/>
      <c r="BR2731" s="95"/>
      <c r="BS2731" s="95"/>
      <c r="BT2731" s="95"/>
      <c r="BU2731" s="95"/>
      <c r="BV2731" s="95"/>
      <c r="BW2731" s="95"/>
      <c r="BX2731" s="95"/>
      <c r="BY2731" s="95"/>
      <c r="BZ2731" s="95"/>
      <c r="CD2731" s="95"/>
      <c r="CE2731" s="95"/>
      <c r="CF2731" s="95"/>
    </row>
    <row r="2732" spans="1:84" s="43" customFormat="1" x14ac:dyDescent="0.25">
      <c r="A2732" s="152"/>
      <c r="B2732" s="152"/>
      <c r="C2732" s="152"/>
      <c r="D2732" s="152"/>
      <c r="E2732" s="152"/>
      <c r="F2732" s="62"/>
      <c r="G2732" s="62"/>
      <c r="I2732" s="152"/>
      <c r="K2732" s="152"/>
      <c r="L2732" s="152"/>
      <c r="M2732" s="152"/>
      <c r="N2732" s="152"/>
      <c r="O2732" s="63"/>
      <c r="P2732" s="152"/>
      <c r="Q2732" s="152"/>
      <c r="S2732" s="205"/>
      <c r="T2732" s="205"/>
      <c r="U2732" s="205"/>
      <c r="V2732" s="39"/>
      <c r="W2732" s="39"/>
      <c r="X2732" s="39"/>
      <c r="Y2732" s="39"/>
      <c r="AD2732" s="191"/>
      <c r="AE2732" s="191"/>
      <c r="AF2732" s="260"/>
      <c r="AG2732" s="191"/>
      <c r="AH2732" s="191"/>
      <c r="AI2732" s="260"/>
      <c r="AR2732" s="68"/>
      <c r="AS2732" s="68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5"/>
      <c r="BL2732" s="95"/>
      <c r="BM2732" s="95"/>
      <c r="BN2732" s="95"/>
      <c r="BO2732" s="95"/>
      <c r="BP2732" s="95"/>
      <c r="BQ2732" s="95"/>
      <c r="BR2732" s="95"/>
      <c r="BS2732" s="95"/>
      <c r="BT2732" s="95"/>
      <c r="BU2732" s="95"/>
      <c r="BV2732" s="95"/>
      <c r="BW2732" s="95"/>
      <c r="BX2732" s="95"/>
      <c r="BY2732" s="95"/>
      <c r="BZ2732" s="95"/>
      <c r="CD2732" s="95"/>
      <c r="CE2732" s="95"/>
      <c r="CF2732" s="95"/>
    </row>
    <row r="2733" spans="1:84" s="43" customFormat="1" x14ac:dyDescent="0.25">
      <c r="A2733" s="152"/>
      <c r="B2733" s="152"/>
      <c r="C2733" s="152"/>
      <c r="D2733" s="152"/>
      <c r="E2733" s="152"/>
      <c r="F2733" s="62"/>
      <c r="G2733" s="62"/>
      <c r="I2733" s="152"/>
      <c r="K2733" s="152"/>
      <c r="L2733" s="152"/>
      <c r="M2733" s="152"/>
      <c r="N2733" s="152"/>
      <c r="O2733" s="63"/>
      <c r="P2733" s="152"/>
      <c r="Q2733" s="152"/>
      <c r="S2733" s="205"/>
      <c r="T2733" s="205"/>
      <c r="U2733" s="205"/>
      <c r="V2733" s="39"/>
      <c r="W2733" s="39"/>
      <c r="X2733" s="39"/>
      <c r="Y2733" s="39"/>
      <c r="AD2733" s="191"/>
      <c r="AE2733" s="191"/>
      <c r="AF2733" s="260"/>
      <c r="AG2733" s="191"/>
      <c r="AH2733" s="191"/>
      <c r="AI2733" s="260"/>
      <c r="AR2733" s="68"/>
      <c r="AS2733" s="68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5"/>
      <c r="BL2733" s="95"/>
      <c r="BM2733" s="95"/>
      <c r="BN2733" s="95"/>
      <c r="BO2733" s="95"/>
      <c r="BP2733" s="95"/>
      <c r="BQ2733" s="95"/>
      <c r="BR2733" s="95"/>
      <c r="BS2733" s="95"/>
      <c r="BT2733" s="95"/>
      <c r="BU2733" s="95"/>
      <c r="BV2733" s="95"/>
      <c r="BW2733" s="95"/>
      <c r="BX2733" s="95"/>
      <c r="BY2733" s="95"/>
      <c r="BZ2733" s="95"/>
      <c r="CD2733" s="95"/>
      <c r="CE2733" s="95"/>
      <c r="CF2733" s="95"/>
    </row>
    <row r="2734" spans="1:84" s="43" customFormat="1" x14ac:dyDescent="0.25">
      <c r="A2734" s="152"/>
      <c r="B2734" s="152"/>
      <c r="C2734" s="152"/>
      <c r="D2734" s="152"/>
      <c r="E2734" s="152"/>
      <c r="F2734" s="62"/>
      <c r="G2734" s="62"/>
      <c r="I2734" s="152"/>
      <c r="K2734" s="152"/>
      <c r="L2734" s="152"/>
      <c r="M2734" s="152"/>
      <c r="N2734" s="152"/>
      <c r="O2734" s="63"/>
      <c r="P2734" s="152"/>
      <c r="Q2734" s="152"/>
      <c r="S2734" s="205"/>
      <c r="T2734" s="205"/>
      <c r="U2734" s="205"/>
      <c r="V2734" s="39"/>
      <c r="W2734" s="39"/>
      <c r="X2734" s="39"/>
      <c r="Y2734" s="39"/>
      <c r="AD2734" s="191"/>
      <c r="AE2734" s="191"/>
      <c r="AF2734" s="260"/>
      <c r="AG2734" s="191"/>
      <c r="AH2734" s="191"/>
      <c r="AI2734" s="260"/>
      <c r="AR2734" s="68"/>
      <c r="AS2734" s="68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5"/>
      <c r="BL2734" s="95"/>
      <c r="BM2734" s="95"/>
      <c r="BN2734" s="95"/>
      <c r="BO2734" s="95"/>
      <c r="BP2734" s="95"/>
      <c r="BQ2734" s="95"/>
      <c r="BR2734" s="95"/>
      <c r="BS2734" s="95"/>
      <c r="BT2734" s="95"/>
      <c r="BU2734" s="95"/>
      <c r="BV2734" s="95"/>
      <c r="BW2734" s="95"/>
      <c r="BX2734" s="95"/>
      <c r="BY2734" s="95"/>
      <c r="BZ2734" s="95"/>
      <c r="CD2734" s="95"/>
      <c r="CE2734" s="95"/>
      <c r="CF2734" s="95"/>
    </row>
    <row r="2735" spans="1:84" s="43" customFormat="1" x14ac:dyDescent="0.25">
      <c r="A2735" s="152"/>
      <c r="B2735" s="152"/>
      <c r="C2735" s="152"/>
      <c r="D2735" s="152"/>
      <c r="E2735" s="152"/>
      <c r="F2735" s="62"/>
      <c r="G2735" s="62"/>
      <c r="I2735" s="152"/>
      <c r="K2735" s="152"/>
      <c r="L2735" s="152"/>
      <c r="M2735" s="152"/>
      <c r="N2735" s="152"/>
      <c r="O2735" s="63"/>
      <c r="P2735" s="152"/>
      <c r="Q2735" s="152"/>
      <c r="S2735" s="205"/>
      <c r="T2735" s="205"/>
      <c r="U2735" s="205"/>
      <c r="V2735" s="39"/>
      <c r="W2735" s="39"/>
      <c r="X2735" s="39"/>
      <c r="Y2735" s="39"/>
      <c r="AD2735" s="191"/>
      <c r="AE2735" s="191"/>
      <c r="AF2735" s="260"/>
      <c r="AG2735" s="191"/>
      <c r="AH2735" s="191"/>
      <c r="AI2735" s="260"/>
      <c r="AR2735" s="68"/>
      <c r="AS2735" s="68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5"/>
      <c r="BL2735" s="95"/>
      <c r="BM2735" s="95"/>
      <c r="BN2735" s="95"/>
      <c r="BO2735" s="95"/>
      <c r="BP2735" s="95"/>
      <c r="BQ2735" s="95"/>
      <c r="BR2735" s="95"/>
      <c r="BS2735" s="95"/>
      <c r="BT2735" s="95"/>
      <c r="BU2735" s="95"/>
      <c r="BV2735" s="95"/>
      <c r="BW2735" s="95"/>
      <c r="BX2735" s="95"/>
      <c r="BY2735" s="95"/>
      <c r="BZ2735" s="95"/>
      <c r="CD2735" s="95"/>
      <c r="CE2735" s="95"/>
      <c r="CF2735" s="95"/>
    </row>
    <row r="2736" spans="1:84" s="43" customFormat="1" x14ac:dyDescent="0.25">
      <c r="A2736" s="152"/>
      <c r="B2736" s="152"/>
      <c r="C2736" s="152"/>
      <c r="D2736" s="152"/>
      <c r="E2736" s="152"/>
      <c r="F2736" s="62"/>
      <c r="G2736" s="62"/>
      <c r="I2736" s="152"/>
      <c r="K2736" s="152"/>
      <c r="L2736" s="152"/>
      <c r="M2736" s="152"/>
      <c r="N2736" s="152"/>
      <c r="O2736" s="63"/>
      <c r="P2736" s="152"/>
      <c r="Q2736" s="152"/>
      <c r="S2736" s="205"/>
      <c r="T2736" s="205"/>
      <c r="U2736" s="205"/>
      <c r="V2736" s="39"/>
      <c r="W2736" s="39"/>
      <c r="X2736" s="39"/>
      <c r="Y2736" s="39"/>
      <c r="AD2736" s="191"/>
      <c r="AE2736" s="191"/>
      <c r="AF2736" s="260"/>
      <c r="AG2736" s="191"/>
      <c r="AH2736" s="191"/>
      <c r="AI2736" s="260"/>
      <c r="AR2736" s="68"/>
      <c r="AS2736" s="68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5"/>
      <c r="BL2736" s="95"/>
      <c r="BM2736" s="95"/>
      <c r="BN2736" s="95"/>
      <c r="BO2736" s="95"/>
      <c r="BP2736" s="95"/>
      <c r="BQ2736" s="95"/>
      <c r="BR2736" s="95"/>
      <c r="BS2736" s="95"/>
      <c r="BT2736" s="95"/>
      <c r="BU2736" s="95"/>
      <c r="BV2736" s="95"/>
      <c r="BW2736" s="95"/>
      <c r="BX2736" s="95"/>
      <c r="BY2736" s="95"/>
      <c r="BZ2736" s="95"/>
      <c r="CD2736" s="95"/>
      <c r="CE2736" s="95"/>
      <c r="CF2736" s="95"/>
    </row>
    <row r="2737" spans="1:84" s="43" customFormat="1" x14ac:dyDescent="0.25">
      <c r="A2737" s="152"/>
      <c r="B2737" s="152"/>
      <c r="C2737" s="152"/>
      <c r="D2737" s="152"/>
      <c r="E2737" s="152"/>
      <c r="F2737" s="62"/>
      <c r="G2737" s="62"/>
      <c r="I2737" s="152"/>
      <c r="K2737" s="152"/>
      <c r="L2737" s="152"/>
      <c r="M2737" s="152"/>
      <c r="N2737" s="152"/>
      <c r="O2737" s="63"/>
      <c r="P2737" s="152"/>
      <c r="Q2737" s="152"/>
      <c r="S2737" s="205"/>
      <c r="T2737" s="205"/>
      <c r="U2737" s="205"/>
      <c r="V2737" s="39"/>
      <c r="W2737" s="39"/>
      <c r="X2737" s="39"/>
      <c r="Y2737" s="39"/>
      <c r="AD2737" s="191"/>
      <c r="AE2737" s="191"/>
      <c r="AF2737" s="260"/>
      <c r="AG2737" s="191"/>
      <c r="AH2737" s="191"/>
      <c r="AI2737" s="260"/>
      <c r="AR2737" s="68"/>
      <c r="AS2737" s="68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5"/>
      <c r="BL2737" s="95"/>
      <c r="BM2737" s="95"/>
      <c r="BN2737" s="95"/>
      <c r="BO2737" s="95"/>
      <c r="BP2737" s="95"/>
      <c r="BQ2737" s="95"/>
      <c r="BR2737" s="95"/>
      <c r="BS2737" s="95"/>
      <c r="BT2737" s="95"/>
      <c r="BU2737" s="95"/>
      <c r="BV2737" s="95"/>
      <c r="BW2737" s="95"/>
      <c r="BX2737" s="95"/>
      <c r="BY2737" s="95"/>
      <c r="BZ2737" s="95"/>
      <c r="CD2737" s="95"/>
      <c r="CE2737" s="95"/>
      <c r="CF2737" s="95"/>
    </row>
    <row r="2738" spans="1:84" s="43" customFormat="1" x14ac:dyDescent="0.25">
      <c r="A2738" s="152"/>
      <c r="B2738" s="152"/>
      <c r="C2738" s="152"/>
      <c r="D2738" s="152"/>
      <c r="E2738" s="152"/>
      <c r="F2738" s="62"/>
      <c r="G2738" s="62"/>
      <c r="I2738" s="152"/>
      <c r="K2738" s="152"/>
      <c r="L2738" s="152"/>
      <c r="M2738" s="152"/>
      <c r="N2738" s="152"/>
      <c r="O2738" s="63"/>
      <c r="P2738" s="152"/>
      <c r="Q2738" s="152"/>
      <c r="S2738" s="205"/>
      <c r="T2738" s="205"/>
      <c r="U2738" s="205"/>
      <c r="V2738" s="39"/>
      <c r="W2738" s="39"/>
      <c r="X2738" s="39"/>
      <c r="Y2738" s="39"/>
      <c r="AD2738" s="191"/>
      <c r="AE2738" s="191"/>
      <c r="AF2738" s="260"/>
      <c r="AG2738" s="191"/>
      <c r="AH2738" s="191"/>
      <c r="AI2738" s="260"/>
      <c r="AR2738" s="68"/>
      <c r="AS2738" s="68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5"/>
      <c r="BL2738" s="95"/>
      <c r="BM2738" s="95"/>
      <c r="BN2738" s="95"/>
      <c r="BO2738" s="95"/>
      <c r="BP2738" s="95"/>
      <c r="BQ2738" s="95"/>
      <c r="BR2738" s="95"/>
      <c r="BS2738" s="95"/>
      <c r="BT2738" s="95"/>
      <c r="BU2738" s="95"/>
      <c r="BV2738" s="95"/>
      <c r="BW2738" s="95"/>
      <c r="BX2738" s="95"/>
      <c r="BY2738" s="95"/>
      <c r="BZ2738" s="95"/>
      <c r="CD2738" s="95"/>
      <c r="CE2738" s="95"/>
      <c r="CF2738" s="95"/>
    </row>
    <row r="2739" spans="1:84" s="43" customFormat="1" x14ac:dyDescent="0.25">
      <c r="A2739" s="152"/>
      <c r="B2739" s="152"/>
      <c r="C2739" s="152"/>
      <c r="D2739" s="152"/>
      <c r="E2739" s="152"/>
      <c r="F2739" s="62"/>
      <c r="G2739" s="62"/>
      <c r="I2739" s="152"/>
      <c r="K2739" s="152"/>
      <c r="L2739" s="152"/>
      <c r="M2739" s="152"/>
      <c r="N2739" s="152"/>
      <c r="O2739" s="63"/>
      <c r="P2739" s="152"/>
      <c r="Q2739" s="152"/>
      <c r="S2739" s="205"/>
      <c r="T2739" s="205"/>
      <c r="U2739" s="205"/>
      <c r="V2739" s="39"/>
      <c r="W2739" s="39"/>
      <c r="X2739" s="39"/>
      <c r="Y2739" s="39"/>
      <c r="AD2739" s="191"/>
      <c r="AE2739" s="191"/>
      <c r="AF2739" s="260"/>
      <c r="AG2739" s="191"/>
      <c r="AH2739" s="191"/>
      <c r="AI2739" s="260"/>
      <c r="AR2739" s="68"/>
      <c r="AS2739" s="68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5"/>
      <c r="BL2739" s="95"/>
      <c r="BM2739" s="95"/>
      <c r="BN2739" s="95"/>
      <c r="BO2739" s="95"/>
      <c r="BP2739" s="95"/>
      <c r="BQ2739" s="95"/>
      <c r="BR2739" s="95"/>
      <c r="BS2739" s="95"/>
      <c r="BT2739" s="95"/>
      <c r="BU2739" s="95"/>
      <c r="BV2739" s="95"/>
      <c r="BW2739" s="95"/>
      <c r="BX2739" s="95"/>
      <c r="BY2739" s="95"/>
      <c r="BZ2739" s="95"/>
      <c r="CD2739" s="95"/>
      <c r="CE2739" s="95"/>
      <c r="CF2739" s="95"/>
    </row>
    <row r="2740" spans="1:84" s="43" customFormat="1" x14ac:dyDescent="0.25">
      <c r="A2740" s="152"/>
      <c r="B2740" s="152"/>
      <c r="C2740" s="152"/>
      <c r="D2740" s="152"/>
      <c r="E2740" s="152"/>
      <c r="F2740" s="62"/>
      <c r="G2740" s="62"/>
      <c r="I2740" s="152"/>
      <c r="K2740" s="152"/>
      <c r="L2740" s="152"/>
      <c r="M2740" s="152"/>
      <c r="N2740" s="152"/>
      <c r="O2740" s="63"/>
      <c r="P2740" s="152"/>
      <c r="Q2740" s="152"/>
      <c r="S2740" s="205"/>
      <c r="T2740" s="205"/>
      <c r="U2740" s="205"/>
      <c r="V2740" s="39"/>
      <c r="W2740" s="39"/>
      <c r="X2740" s="39"/>
      <c r="Y2740" s="39"/>
      <c r="AD2740" s="191"/>
      <c r="AE2740" s="191"/>
      <c r="AF2740" s="260"/>
      <c r="AG2740" s="191"/>
      <c r="AH2740" s="191"/>
      <c r="AI2740" s="260"/>
      <c r="AR2740" s="68"/>
      <c r="AS2740" s="68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5"/>
      <c r="BL2740" s="95"/>
      <c r="BM2740" s="95"/>
      <c r="BN2740" s="95"/>
      <c r="BO2740" s="95"/>
      <c r="BP2740" s="95"/>
      <c r="BQ2740" s="95"/>
      <c r="BR2740" s="95"/>
      <c r="BS2740" s="95"/>
      <c r="BT2740" s="95"/>
      <c r="BU2740" s="95"/>
      <c r="BV2740" s="95"/>
      <c r="BW2740" s="95"/>
      <c r="BX2740" s="95"/>
      <c r="BY2740" s="95"/>
      <c r="BZ2740" s="95"/>
      <c r="CD2740" s="95"/>
      <c r="CE2740" s="95"/>
      <c r="CF2740" s="95"/>
    </row>
    <row r="2741" spans="1:84" s="43" customFormat="1" x14ac:dyDescent="0.25">
      <c r="A2741" s="152"/>
      <c r="B2741" s="152"/>
      <c r="C2741" s="152"/>
      <c r="D2741" s="152"/>
      <c r="E2741" s="152"/>
      <c r="F2741" s="62"/>
      <c r="G2741" s="62"/>
      <c r="I2741" s="152"/>
      <c r="K2741" s="152"/>
      <c r="L2741" s="152"/>
      <c r="M2741" s="152"/>
      <c r="N2741" s="152"/>
      <c r="O2741" s="63"/>
      <c r="P2741" s="152"/>
      <c r="Q2741" s="152"/>
      <c r="S2741" s="205"/>
      <c r="T2741" s="205"/>
      <c r="U2741" s="205"/>
      <c r="V2741" s="39"/>
      <c r="W2741" s="39"/>
      <c r="X2741" s="39"/>
      <c r="Y2741" s="39"/>
      <c r="AD2741" s="191"/>
      <c r="AE2741" s="191"/>
      <c r="AF2741" s="260"/>
      <c r="AG2741" s="191"/>
      <c r="AH2741" s="191"/>
      <c r="AI2741" s="260"/>
      <c r="AR2741" s="68"/>
      <c r="AS2741" s="68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5"/>
      <c r="BL2741" s="95"/>
      <c r="BM2741" s="95"/>
      <c r="BN2741" s="95"/>
      <c r="BO2741" s="95"/>
      <c r="BP2741" s="95"/>
      <c r="BQ2741" s="95"/>
      <c r="BR2741" s="95"/>
      <c r="BS2741" s="95"/>
      <c r="BT2741" s="95"/>
      <c r="BU2741" s="95"/>
      <c r="BV2741" s="95"/>
      <c r="BW2741" s="95"/>
      <c r="BX2741" s="95"/>
      <c r="BY2741" s="95"/>
      <c r="BZ2741" s="95"/>
      <c r="CD2741" s="95"/>
      <c r="CE2741" s="95"/>
      <c r="CF2741" s="95"/>
    </row>
    <row r="2742" spans="1:84" s="43" customFormat="1" x14ac:dyDescent="0.25">
      <c r="A2742" s="152"/>
      <c r="B2742" s="152"/>
      <c r="C2742" s="152"/>
      <c r="D2742" s="152"/>
      <c r="E2742" s="152"/>
      <c r="F2742" s="62"/>
      <c r="G2742" s="62"/>
      <c r="I2742" s="152"/>
      <c r="K2742" s="152"/>
      <c r="L2742" s="152"/>
      <c r="M2742" s="152"/>
      <c r="N2742" s="152"/>
      <c r="O2742" s="63"/>
      <c r="P2742" s="152"/>
      <c r="Q2742" s="152"/>
      <c r="S2742" s="205"/>
      <c r="T2742" s="205"/>
      <c r="U2742" s="205"/>
      <c r="V2742" s="39"/>
      <c r="W2742" s="39"/>
      <c r="X2742" s="39"/>
      <c r="Y2742" s="39"/>
      <c r="AD2742" s="191"/>
      <c r="AE2742" s="191"/>
      <c r="AF2742" s="260"/>
      <c r="AG2742" s="191"/>
      <c r="AH2742" s="191"/>
      <c r="AI2742" s="260"/>
      <c r="AR2742" s="68"/>
      <c r="AS2742" s="68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5"/>
      <c r="BL2742" s="95"/>
      <c r="BM2742" s="95"/>
      <c r="BN2742" s="95"/>
      <c r="BO2742" s="95"/>
      <c r="BP2742" s="95"/>
      <c r="BQ2742" s="95"/>
      <c r="BR2742" s="95"/>
      <c r="BS2742" s="95"/>
      <c r="BT2742" s="95"/>
      <c r="BU2742" s="95"/>
      <c r="BV2742" s="95"/>
      <c r="BW2742" s="95"/>
      <c r="BX2742" s="95"/>
      <c r="BY2742" s="95"/>
      <c r="BZ2742" s="95"/>
      <c r="CD2742" s="95"/>
      <c r="CE2742" s="95"/>
      <c r="CF2742" s="95"/>
    </row>
    <row r="2743" spans="1:84" s="43" customFormat="1" x14ac:dyDescent="0.25">
      <c r="A2743" s="152"/>
      <c r="B2743" s="152"/>
      <c r="C2743" s="152"/>
      <c r="D2743" s="152"/>
      <c r="E2743" s="152"/>
      <c r="F2743" s="62"/>
      <c r="G2743" s="62"/>
      <c r="I2743" s="152"/>
      <c r="K2743" s="152"/>
      <c r="L2743" s="152"/>
      <c r="M2743" s="152"/>
      <c r="N2743" s="152"/>
      <c r="O2743" s="63"/>
      <c r="P2743" s="152"/>
      <c r="Q2743" s="152"/>
      <c r="S2743" s="205"/>
      <c r="T2743" s="205"/>
      <c r="U2743" s="205"/>
      <c r="V2743" s="39"/>
      <c r="W2743" s="39"/>
      <c r="X2743" s="39"/>
      <c r="Y2743" s="39"/>
      <c r="AD2743" s="191"/>
      <c r="AE2743" s="191"/>
      <c r="AF2743" s="260"/>
      <c r="AG2743" s="191"/>
      <c r="AH2743" s="191"/>
      <c r="AI2743" s="260"/>
      <c r="AR2743" s="68"/>
      <c r="AS2743" s="68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5"/>
      <c r="BL2743" s="95"/>
      <c r="BM2743" s="95"/>
      <c r="BN2743" s="95"/>
      <c r="BO2743" s="95"/>
      <c r="BP2743" s="95"/>
      <c r="BQ2743" s="95"/>
      <c r="BR2743" s="95"/>
      <c r="BS2743" s="95"/>
      <c r="BT2743" s="95"/>
      <c r="BU2743" s="95"/>
      <c r="BV2743" s="95"/>
      <c r="BW2743" s="95"/>
      <c r="BX2743" s="95"/>
      <c r="BY2743" s="95"/>
      <c r="BZ2743" s="95"/>
      <c r="CD2743" s="95"/>
      <c r="CE2743" s="95"/>
      <c r="CF2743" s="95"/>
    </row>
    <row r="2744" spans="1:84" s="43" customFormat="1" x14ac:dyDescent="0.25">
      <c r="A2744" s="152"/>
      <c r="B2744" s="152"/>
      <c r="C2744" s="152"/>
      <c r="D2744" s="152"/>
      <c r="E2744" s="152"/>
      <c r="F2744" s="62"/>
      <c r="G2744" s="62"/>
      <c r="I2744" s="152"/>
      <c r="K2744" s="152"/>
      <c r="L2744" s="152"/>
      <c r="M2744" s="152"/>
      <c r="N2744" s="152"/>
      <c r="O2744" s="63"/>
      <c r="P2744" s="152"/>
      <c r="Q2744" s="152"/>
      <c r="S2744" s="205"/>
      <c r="T2744" s="205"/>
      <c r="U2744" s="205"/>
      <c r="V2744" s="39"/>
      <c r="W2744" s="39"/>
      <c r="X2744" s="39"/>
      <c r="Y2744" s="39"/>
      <c r="AD2744" s="191"/>
      <c r="AE2744" s="191"/>
      <c r="AF2744" s="260"/>
      <c r="AG2744" s="191"/>
      <c r="AH2744" s="191"/>
      <c r="AI2744" s="260"/>
      <c r="AR2744" s="68"/>
      <c r="AS2744" s="68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5"/>
      <c r="BL2744" s="95"/>
      <c r="BM2744" s="95"/>
      <c r="BN2744" s="95"/>
      <c r="BO2744" s="95"/>
      <c r="BP2744" s="95"/>
      <c r="BQ2744" s="95"/>
      <c r="BR2744" s="95"/>
      <c r="BS2744" s="95"/>
      <c r="BT2744" s="95"/>
      <c r="BU2744" s="95"/>
      <c r="BV2744" s="95"/>
      <c r="BW2744" s="95"/>
      <c r="BX2744" s="95"/>
      <c r="BY2744" s="95"/>
      <c r="BZ2744" s="95"/>
      <c r="CD2744" s="95"/>
      <c r="CE2744" s="95"/>
      <c r="CF2744" s="95"/>
    </row>
    <row r="2745" spans="1:84" s="43" customFormat="1" x14ac:dyDescent="0.25">
      <c r="A2745" s="152"/>
      <c r="B2745" s="152"/>
      <c r="C2745" s="152"/>
      <c r="D2745" s="152"/>
      <c r="E2745" s="152"/>
      <c r="F2745" s="62"/>
      <c r="G2745" s="62"/>
      <c r="I2745" s="152"/>
      <c r="K2745" s="152"/>
      <c r="L2745" s="152"/>
      <c r="M2745" s="152"/>
      <c r="N2745" s="152"/>
      <c r="O2745" s="63"/>
      <c r="P2745" s="152"/>
      <c r="Q2745" s="152"/>
      <c r="S2745" s="205"/>
      <c r="T2745" s="205"/>
      <c r="U2745" s="205"/>
      <c r="V2745" s="39"/>
      <c r="W2745" s="39"/>
      <c r="X2745" s="39"/>
      <c r="Y2745" s="39"/>
      <c r="AD2745" s="191"/>
      <c r="AE2745" s="191"/>
      <c r="AF2745" s="260"/>
      <c r="AG2745" s="191"/>
      <c r="AH2745" s="191"/>
      <c r="AI2745" s="260"/>
      <c r="AR2745" s="68"/>
      <c r="AS2745" s="68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5"/>
      <c r="BL2745" s="95"/>
      <c r="BM2745" s="95"/>
      <c r="BN2745" s="95"/>
      <c r="BO2745" s="95"/>
      <c r="BP2745" s="95"/>
      <c r="BQ2745" s="95"/>
      <c r="BR2745" s="95"/>
      <c r="BS2745" s="95"/>
      <c r="BT2745" s="95"/>
      <c r="BU2745" s="95"/>
      <c r="BV2745" s="95"/>
      <c r="BW2745" s="95"/>
      <c r="BX2745" s="95"/>
      <c r="BY2745" s="95"/>
      <c r="BZ2745" s="95"/>
      <c r="CD2745" s="95"/>
      <c r="CE2745" s="95"/>
      <c r="CF2745" s="95"/>
    </row>
    <row r="2746" spans="1:84" s="43" customFormat="1" x14ac:dyDescent="0.25">
      <c r="A2746" s="152"/>
      <c r="B2746" s="152"/>
      <c r="C2746" s="152"/>
      <c r="D2746" s="152"/>
      <c r="E2746" s="152"/>
      <c r="F2746" s="62"/>
      <c r="G2746" s="62"/>
      <c r="I2746" s="152"/>
      <c r="K2746" s="152"/>
      <c r="L2746" s="152"/>
      <c r="M2746" s="152"/>
      <c r="N2746" s="152"/>
      <c r="O2746" s="63"/>
      <c r="P2746" s="152"/>
      <c r="Q2746" s="152"/>
      <c r="S2746" s="205"/>
      <c r="T2746" s="205"/>
      <c r="U2746" s="205"/>
      <c r="V2746" s="39"/>
      <c r="W2746" s="39"/>
      <c r="X2746" s="39"/>
      <c r="Y2746" s="39"/>
      <c r="AD2746" s="191"/>
      <c r="AE2746" s="191"/>
      <c r="AF2746" s="260"/>
      <c r="AG2746" s="191"/>
      <c r="AH2746" s="191"/>
      <c r="AI2746" s="260"/>
      <c r="AR2746" s="68"/>
      <c r="AS2746" s="68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5"/>
      <c r="BL2746" s="95"/>
      <c r="BM2746" s="95"/>
      <c r="BN2746" s="95"/>
      <c r="BO2746" s="95"/>
      <c r="BP2746" s="95"/>
      <c r="BQ2746" s="95"/>
      <c r="BR2746" s="95"/>
      <c r="BS2746" s="95"/>
      <c r="BT2746" s="95"/>
      <c r="BU2746" s="95"/>
      <c r="BV2746" s="95"/>
      <c r="BW2746" s="95"/>
      <c r="BX2746" s="95"/>
      <c r="BY2746" s="95"/>
      <c r="BZ2746" s="95"/>
      <c r="CD2746" s="95"/>
      <c r="CE2746" s="95"/>
      <c r="CF2746" s="95"/>
    </row>
    <row r="2747" spans="1:84" s="43" customFormat="1" x14ac:dyDescent="0.25">
      <c r="A2747" s="152"/>
      <c r="B2747" s="152"/>
      <c r="C2747" s="152"/>
      <c r="D2747" s="152"/>
      <c r="E2747" s="152"/>
      <c r="F2747" s="62"/>
      <c r="G2747" s="62"/>
      <c r="I2747" s="152"/>
      <c r="K2747" s="152"/>
      <c r="L2747" s="152"/>
      <c r="M2747" s="152"/>
      <c r="N2747" s="152"/>
      <c r="O2747" s="63"/>
      <c r="P2747" s="152"/>
      <c r="Q2747" s="152"/>
      <c r="S2747" s="205"/>
      <c r="T2747" s="205"/>
      <c r="U2747" s="205"/>
      <c r="V2747" s="39"/>
      <c r="W2747" s="39"/>
      <c r="X2747" s="39"/>
      <c r="Y2747" s="39"/>
      <c r="AD2747" s="191"/>
      <c r="AE2747" s="191"/>
      <c r="AF2747" s="260"/>
      <c r="AG2747" s="191"/>
      <c r="AH2747" s="191"/>
      <c r="AI2747" s="260"/>
      <c r="AR2747" s="68"/>
      <c r="AS2747" s="68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5"/>
      <c r="BL2747" s="95"/>
      <c r="BM2747" s="95"/>
      <c r="BN2747" s="95"/>
      <c r="BO2747" s="95"/>
      <c r="BP2747" s="95"/>
      <c r="BQ2747" s="95"/>
      <c r="BR2747" s="95"/>
      <c r="BS2747" s="95"/>
      <c r="BT2747" s="95"/>
      <c r="BU2747" s="95"/>
      <c r="BV2747" s="95"/>
      <c r="BW2747" s="95"/>
      <c r="BX2747" s="95"/>
      <c r="BY2747" s="95"/>
      <c r="BZ2747" s="95"/>
      <c r="CD2747" s="95"/>
      <c r="CE2747" s="95"/>
      <c r="CF2747" s="95"/>
    </row>
    <row r="2748" spans="1:84" s="43" customFormat="1" x14ac:dyDescent="0.25">
      <c r="A2748" s="152"/>
      <c r="B2748" s="152"/>
      <c r="C2748" s="152"/>
      <c r="D2748" s="152"/>
      <c r="E2748" s="152"/>
      <c r="F2748" s="62"/>
      <c r="G2748" s="62"/>
      <c r="I2748" s="152"/>
      <c r="K2748" s="152"/>
      <c r="L2748" s="152"/>
      <c r="M2748" s="152"/>
      <c r="N2748" s="152"/>
      <c r="O2748" s="63"/>
      <c r="P2748" s="152"/>
      <c r="Q2748" s="152"/>
      <c r="S2748" s="205"/>
      <c r="T2748" s="205"/>
      <c r="U2748" s="205"/>
      <c r="V2748" s="39"/>
      <c r="W2748" s="39"/>
      <c r="X2748" s="39"/>
      <c r="Y2748" s="39"/>
      <c r="AD2748" s="191"/>
      <c r="AE2748" s="191"/>
      <c r="AF2748" s="260"/>
      <c r="AG2748" s="191"/>
      <c r="AH2748" s="191"/>
      <c r="AI2748" s="260"/>
      <c r="AR2748" s="68"/>
      <c r="AS2748" s="68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5"/>
      <c r="BL2748" s="95"/>
      <c r="BM2748" s="95"/>
      <c r="BN2748" s="95"/>
      <c r="BO2748" s="95"/>
      <c r="BP2748" s="95"/>
      <c r="BQ2748" s="95"/>
      <c r="BR2748" s="95"/>
      <c r="BS2748" s="95"/>
      <c r="BT2748" s="95"/>
      <c r="BU2748" s="95"/>
      <c r="BV2748" s="95"/>
      <c r="BW2748" s="95"/>
      <c r="BX2748" s="95"/>
      <c r="BY2748" s="95"/>
      <c r="BZ2748" s="95"/>
      <c r="CD2748" s="95"/>
      <c r="CE2748" s="95"/>
      <c r="CF2748" s="95"/>
    </row>
    <row r="2749" spans="1:84" s="43" customFormat="1" x14ac:dyDescent="0.25">
      <c r="A2749" s="152"/>
      <c r="B2749" s="152"/>
      <c r="C2749" s="152"/>
      <c r="D2749" s="152"/>
      <c r="E2749" s="152"/>
      <c r="F2749" s="62"/>
      <c r="G2749" s="62"/>
      <c r="I2749" s="152"/>
      <c r="K2749" s="152"/>
      <c r="L2749" s="152"/>
      <c r="M2749" s="152"/>
      <c r="N2749" s="152"/>
      <c r="O2749" s="63"/>
      <c r="P2749" s="152"/>
      <c r="Q2749" s="152"/>
      <c r="S2749" s="205"/>
      <c r="T2749" s="205"/>
      <c r="U2749" s="205"/>
      <c r="V2749" s="39"/>
      <c r="W2749" s="39"/>
      <c r="X2749" s="39"/>
      <c r="Y2749" s="39"/>
      <c r="AD2749" s="191"/>
      <c r="AE2749" s="191"/>
      <c r="AF2749" s="260"/>
      <c r="AG2749" s="191"/>
      <c r="AH2749" s="191"/>
      <c r="AI2749" s="260"/>
      <c r="AR2749" s="68"/>
      <c r="AS2749" s="68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5"/>
      <c r="BL2749" s="95"/>
      <c r="BM2749" s="95"/>
      <c r="BN2749" s="95"/>
      <c r="BO2749" s="95"/>
      <c r="BP2749" s="95"/>
      <c r="BQ2749" s="95"/>
      <c r="BR2749" s="95"/>
      <c r="BS2749" s="95"/>
      <c r="BT2749" s="95"/>
      <c r="BU2749" s="95"/>
      <c r="BV2749" s="95"/>
      <c r="BW2749" s="95"/>
      <c r="BX2749" s="95"/>
      <c r="BY2749" s="95"/>
      <c r="BZ2749" s="95"/>
      <c r="CD2749" s="95"/>
      <c r="CE2749" s="95"/>
      <c r="CF2749" s="95"/>
    </row>
    <row r="2750" spans="1:84" s="43" customFormat="1" x14ac:dyDescent="0.25">
      <c r="A2750" s="152"/>
      <c r="B2750" s="152"/>
      <c r="C2750" s="152"/>
      <c r="D2750" s="152"/>
      <c r="E2750" s="152"/>
      <c r="F2750" s="62"/>
      <c r="G2750" s="62"/>
      <c r="I2750" s="152"/>
      <c r="K2750" s="152"/>
      <c r="L2750" s="152"/>
      <c r="M2750" s="152"/>
      <c r="N2750" s="152"/>
      <c r="O2750" s="63"/>
      <c r="P2750" s="152"/>
      <c r="Q2750" s="152"/>
      <c r="S2750" s="205"/>
      <c r="T2750" s="205"/>
      <c r="U2750" s="205"/>
      <c r="V2750" s="39"/>
      <c r="W2750" s="39"/>
      <c r="X2750" s="39"/>
      <c r="Y2750" s="39"/>
      <c r="AD2750" s="191"/>
      <c r="AE2750" s="191"/>
      <c r="AF2750" s="260"/>
      <c r="AG2750" s="191"/>
      <c r="AH2750" s="191"/>
      <c r="AI2750" s="260"/>
      <c r="AR2750" s="68"/>
      <c r="AS2750" s="68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5"/>
      <c r="BL2750" s="95"/>
      <c r="BM2750" s="95"/>
      <c r="BN2750" s="95"/>
      <c r="BO2750" s="95"/>
      <c r="BP2750" s="95"/>
      <c r="BQ2750" s="95"/>
      <c r="BR2750" s="95"/>
      <c r="BS2750" s="95"/>
      <c r="BT2750" s="95"/>
      <c r="BU2750" s="95"/>
      <c r="BV2750" s="95"/>
      <c r="BW2750" s="95"/>
      <c r="BX2750" s="95"/>
      <c r="BY2750" s="95"/>
      <c r="BZ2750" s="95"/>
      <c r="CD2750" s="95"/>
      <c r="CE2750" s="95"/>
      <c r="CF2750" s="95"/>
    </row>
    <row r="2751" spans="1:84" s="43" customFormat="1" x14ac:dyDescent="0.25">
      <c r="A2751" s="152"/>
      <c r="B2751" s="152"/>
      <c r="C2751" s="152"/>
      <c r="D2751" s="152"/>
      <c r="E2751" s="152"/>
      <c r="F2751" s="62"/>
      <c r="G2751" s="62"/>
      <c r="I2751" s="152"/>
      <c r="K2751" s="152"/>
      <c r="L2751" s="152"/>
      <c r="M2751" s="152"/>
      <c r="N2751" s="152"/>
      <c r="O2751" s="63"/>
      <c r="P2751" s="152"/>
      <c r="Q2751" s="152"/>
      <c r="S2751" s="205"/>
      <c r="T2751" s="205"/>
      <c r="U2751" s="205"/>
      <c r="V2751" s="39"/>
      <c r="W2751" s="39"/>
      <c r="X2751" s="39"/>
      <c r="Y2751" s="39"/>
      <c r="AD2751" s="191"/>
      <c r="AE2751" s="191"/>
      <c r="AF2751" s="260"/>
      <c r="AG2751" s="191"/>
      <c r="AH2751" s="191"/>
      <c r="AI2751" s="260"/>
      <c r="AR2751" s="68"/>
      <c r="AS2751" s="68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5"/>
      <c r="BL2751" s="95"/>
      <c r="BM2751" s="95"/>
      <c r="BN2751" s="95"/>
      <c r="BO2751" s="95"/>
      <c r="BP2751" s="95"/>
      <c r="BQ2751" s="95"/>
      <c r="BR2751" s="95"/>
      <c r="BS2751" s="95"/>
      <c r="BT2751" s="95"/>
      <c r="BU2751" s="95"/>
      <c r="BV2751" s="95"/>
      <c r="BW2751" s="95"/>
      <c r="BX2751" s="95"/>
      <c r="BY2751" s="95"/>
      <c r="BZ2751" s="95"/>
      <c r="CD2751" s="95"/>
      <c r="CE2751" s="95"/>
      <c r="CF2751" s="95"/>
    </row>
    <row r="2752" spans="1:84" s="43" customFormat="1" x14ac:dyDescent="0.25">
      <c r="A2752" s="152"/>
      <c r="B2752" s="152"/>
      <c r="C2752" s="152"/>
      <c r="D2752" s="152"/>
      <c r="E2752" s="152"/>
      <c r="F2752" s="62"/>
      <c r="G2752" s="62"/>
      <c r="I2752" s="152"/>
      <c r="K2752" s="152"/>
      <c r="L2752" s="152"/>
      <c r="M2752" s="152"/>
      <c r="N2752" s="152"/>
      <c r="O2752" s="63"/>
      <c r="P2752" s="152"/>
      <c r="Q2752" s="152"/>
      <c r="S2752" s="205"/>
      <c r="T2752" s="205"/>
      <c r="U2752" s="205"/>
      <c r="V2752" s="39"/>
      <c r="W2752" s="39"/>
      <c r="X2752" s="39"/>
      <c r="Y2752" s="39"/>
      <c r="AD2752" s="191"/>
      <c r="AE2752" s="191"/>
      <c r="AF2752" s="260"/>
      <c r="AG2752" s="191"/>
      <c r="AH2752" s="191"/>
      <c r="AI2752" s="260"/>
      <c r="AR2752" s="68"/>
      <c r="AS2752" s="68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5"/>
      <c r="BL2752" s="95"/>
      <c r="BM2752" s="95"/>
      <c r="BN2752" s="95"/>
      <c r="BO2752" s="95"/>
      <c r="BP2752" s="95"/>
      <c r="BQ2752" s="95"/>
      <c r="BR2752" s="95"/>
      <c r="BS2752" s="95"/>
      <c r="BT2752" s="95"/>
      <c r="BU2752" s="95"/>
      <c r="BV2752" s="95"/>
      <c r="BW2752" s="95"/>
      <c r="BX2752" s="95"/>
      <c r="BY2752" s="95"/>
      <c r="BZ2752" s="95"/>
      <c r="CD2752" s="95"/>
      <c r="CE2752" s="95"/>
      <c r="CF2752" s="95"/>
    </row>
    <row r="2753" spans="1:84" s="43" customFormat="1" x14ac:dyDescent="0.25">
      <c r="A2753" s="152"/>
      <c r="B2753" s="152"/>
      <c r="C2753" s="152"/>
      <c r="D2753" s="152"/>
      <c r="E2753" s="152"/>
      <c r="F2753" s="62"/>
      <c r="G2753" s="62"/>
      <c r="I2753" s="152"/>
      <c r="K2753" s="152"/>
      <c r="L2753" s="152"/>
      <c r="M2753" s="152"/>
      <c r="N2753" s="152"/>
      <c r="O2753" s="63"/>
      <c r="P2753" s="152"/>
      <c r="Q2753" s="152"/>
      <c r="S2753" s="205"/>
      <c r="T2753" s="205"/>
      <c r="U2753" s="205"/>
      <c r="V2753" s="39"/>
      <c r="W2753" s="39"/>
      <c r="X2753" s="39"/>
      <c r="Y2753" s="39"/>
      <c r="AD2753" s="191"/>
      <c r="AE2753" s="191"/>
      <c r="AF2753" s="260"/>
      <c r="AG2753" s="191"/>
      <c r="AH2753" s="191"/>
      <c r="AI2753" s="260"/>
      <c r="AR2753" s="68"/>
      <c r="AS2753" s="68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5"/>
      <c r="BL2753" s="95"/>
      <c r="BM2753" s="95"/>
      <c r="BN2753" s="95"/>
      <c r="BO2753" s="95"/>
      <c r="BP2753" s="95"/>
      <c r="BQ2753" s="95"/>
      <c r="BR2753" s="95"/>
      <c r="BS2753" s="95"/>
      <c r="BT2753" s="95"/>
      <c r="BU2753" s="95"/>
      <c r="BV2753" s="95"/>
      <c r="BW2753" s="95"/>
      <c r="BX2753" s="95"/>
      <c r="BY2753" s="95"/>
      <c r="BZ2753" s="95"/>
      <c r="CD2753" s="95"/>
      <c r="CE2753" s="95"/>
      <c r="CF2753" s="95"/>
    </row>
    <row r="2754" spans="1:84" s="43" customFormat="1" x14ac:dyDescent="0.25">
      <c r="A2754" s="152"/>
      <c r="B2754" s="152"/>
      <c r="C2754" s="152"/>
      <c r="D2754" s="152"/>
      <c r="E2754" s="152"/>
      <c r="F2754" s="62"/>
      <c r="G2754" s="62"/>
      <c r="I2754" s="152"/>
      <c r="K2754" s="152"/>
      <c r="L2754" s="152"/>
      <c r="M2754" s="152"/>
      <c r="N2754" s="152"/>
      <c r="O2754" s="63"/>
      <c r="P2754" s="152"/>
      <c r="Q2754" s="152"/>
      <c r="S2754" s="205"/>
      <c r="T2754" s="205"/>
      <c r="U2754" s="205"/>
      <c r="V2754" s="39"/>
      <c r="W2754" s="39"/>
      <c r="X2754" s="39"/>
      <c r="Y2754" s="39"/>
      <c r="AD2754" s="191"/>
      <c r="AE2754" s="191"/>
      <c r="AF2754" s="260"/>
      <c r="AG2754" s="191"/>
      <c r="AH2754" s="191"/>
      <c r="AI2754" s="260"/>
      <c r="AR2754" s="68"/>
      <c r="AS2754" s="68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5"/>
      <c r="BL2754" s="95"/>
      <c r="BM2754" s="95"/>
      <c r="BN2754" s="95"/>
      <c r="BO2754" s="95"/>
      <c r="BP2754" s="95"/>
      <c r="BQ2754" s="95"/>
      <c r="BR2754" s="95"/>
      <c r="BS2754" s="95"/>
      <c r="BT2754" s="95"/>
      <c r="BU2754" s="95"/>
      <c r="BV2754" s="95"/>
      <c r="BW2754" s="95"/>
      <c r="BX2754" s="95"/>
      <c r="BY2754" s="95"/>
      <c r="BZ2754" s="95"/>
      <c r="CD2754" s="95"/>
      <c r="CE2754" s="95"/>
      <c r="CF2754" s="95"/>
    </row>
    <row r="2755" spans="1:84" s="43" customFormat="1" x14ac:dyDescent="0.25">
      <c r="A2755" s="152"/>
      <c r="B2755" s="152"/>
      <c r="C2755" s="152"/>
      <c r="D2755" s="152"/>
      <c r="E2755" s="152"/>
      <c r="F2755" s="62"/>
      <c r="G2755" s="62"/>
      <c r="I2755" s="152"/>
      <c r="K2755" s="152"/>
      <c r="L2755" s="152"/>
      <c r="M2755" s="152"/>
      <c r="N2755" s="152"/>
      <c r="O2755" s="63"/>
      <c r="P2755" s="152"/>
      <c r="Q2755" s="152"/>
      <c r="S2755" s="205"/>
      <c r="T2755" s="205"/>
      <c r="U2755" s="205"/>
      <c r="V2755" s="39"/>
      <c r="W2755" s="39"/>
      <c r="X2755" s="39"/>
      <c r="Y2755" s="39"/>
      <c r="AD2755" s="191"/>
      <c r="AE2755" s="191"/>
      <c r="AF2755" s="260"/>
      <c r="AG2755" s="191"/>
      <c r="AH2755" s="191"/>
      <c r="AI2755" s="260"/>
      <c r="AR2755" s="68"/>
      <c r="AS2755" s="68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5"/>
      <c r="BL2755" s="95"/>
      <c r="BM2755" s="95"/>
      <c r="BN2755" s="95"/>
      <c r="BO2755" s="95"/>
      <c r="BP2755" s="95"/>
      <c r="BQ2755" s="95"/>
      <c r="BR2755" s="95"/>
      <c r="BS2755" s="95"/>
      <c r="BT2755" s="95"/>
      <c r="BU2755" s="95"/>
      <c r="BV2755" s="95"/>
      <c r="BW2755" s="95"/>
      <c r="BX2755" s="95"/>
      <c r="BY2755" s="95"/>
      <c r="BZ2755" s="95"/>
      <c r="CD2755" s="95"/>
      <c r="CE2755" s="95"/>
      <c r="CF2755" s="95"/>
    </row>
    <row r="2756" spans="1:84" s="43" customFormat="1" x14ac:dyDescent="0.25">
      <c r="A2756" s="152"/>
      <c r="B2756" s="152"/>
      <c r="C2756" s="152"/>
      <c r="D2756" s="152"/>
      <c r="E2756" s="152"/>
      <c r="F2756" s="62"/>
      <c r="G2756" s="62"/>
      <c r="I2756" s="152"/>
      <c r="K2756" s="152"/>
      <c r="L2756" s="152"/>
      <c r="M2756" s="152"/>
      <c r="N2756" s="152"/>
      <c r="O2756" s="63"/>
      <c r="P2756" s="152"/>
      <c r="Q2756" s="152"/>
      <c r="S2756" s="205"/>
      <c r="T2756" s="205"/>
      <c r="U2756" s="205"/>
      <c r="V2756" s="39"/>
      <c r="W2756" s="39"/>
      <c r="X2756" s="39"/>
      <c r="Y2756" s="39"/>
      <c r="AD2756" s="191"/>
      <c r="AE2756" s="191"/>
      <c r="AF2756" s="260"/>
      <c r="AG2756" s="191"/>
      <c r="AH2756" s="191"/>
      <c r="AI2756" s="260"/>
      <c r="AR2756" s="68"/>
      <c r="AS2756" s="68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5"/>
      <c r="BL2756" s="95"/>
      <c r="BM2756" s="95"/>
      <c r="BN2756" s="95"/>
      <c r="BO2756" s="95"/>
      <c r="BP2756" s="95"/>
      <c r="BQ2756" s="95"/>
      <c r="BR2756" s="95"/>
      <c r="BS2756" s="95"/>
      <c r="BT2756" s="95"/>
      <c r="BU2756" s="95"/>
      <c r="BV2756" s="95"/>
      <c r="BW2756" s="95"/>
      <c r="BX2756" s="95"/>
      <c r="BY2756" s="95"/>
      <c r="BZ2756" s="95"/>
      <c r="CD2756" s="95"/>
      <c r="CE2756" s="95"/>
      <c r="CF2756" s="95"/>
    </row>
    <row r="2757" spans="1:84" s="43" customFormat="1" x14ac:dyDescent="0.25">
      <c r="A2757" s="152"/>
      <c r="B2757" s="152"/>
      <c r="C2757" s="152"/>
      <c r="D2757" s="152"/>
      <c r="E2757" s="152"/>
      <c r="F2757" s="62"/>
      <c r="G2757" s="62"/>
      <c r="I2757" s="152"/>
      <c r="K2757" s="152"/>
      <c r="L2757" s="152"/>
      <c r="M2757" s="152"/>
      <c r="N2757" s="152"/>
      <c r="O2757" s="63"/>
      <c r="P2757" s="152"/>
      <c r="Q2757" s="152"/>
      <c r="S2757" s="205"/>
      <c r="T2757" s="205"/>
      <c r="U2757" s="205"/>
      <c r="V2757" s="39"/>
      <c r="W2757" s="39"/>
      <c r="X2757" s="39"/>
      <c r="Y2757" s="39"/>
      <c r="AD2757" s="191"/>
      <c r="AE2757" s="191"/>
      <c r="AF2757" s="260"/>
      <c r="AG2757" s="191"/>
      <c r="AH2757" s="191"/>
      <c r="AI2757" s="260"/>
      <c r="AR2757" s="68"/>
      <c r="AS2757" s="68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5"/>
      <c r="BL2757" s="95"/>
      <c r="BM2757" s="95"/>
      <c r="BN2757" s="95"/>
      <c r="BO2757" s="95"/>
      <c r="BP2757" s="95"/>
      <c r="BQ2757" s="95"/>
      <c r="BR2757" s="95"/>
      <c r="BS2757" s="95"/>
      <c r="BT2757" s="95"/>
      <c r="BU2757" s="95"/>
      <c r="BV2757" s="95"/>
      <c r="BW2757" s="95"/>
      <c r="BX2757" s="95"/>
      <c r="BY2757" s="95"/>
      <c r="BZ2757" s="95"/>
      <c r="CD2757" s="95"/>
      <c r="CE2757" s="95"/>
      <c r="CF2757" s="95"/>
    </row>
    <row r="2758" spans="1:84" s="43" customFormat="1" x14ac:dyDescent="0.25">
      <c r="A2758" s="152"/>
      <c r="B2758" s="152"/>
      <c r="C2758" s="152"/>
      <c r="D2758" s="152"/>
      <c r="E2758" s="152"/>
      <c r="F2758" s="62"/>
      <c r="G2758" s="62"/>
      <c r="I2758" s="152"/>
      <c r="K2758" s="152"/>
      <c r="L2758" s="152"/>
      <c r="M2758" s="152"/>
      <c r="N2758" s="152"/>
      <c r="O2758" s="63"/>
      <c r="P2758" s="152"/>
      <c r="Q2758" s="152"/>
      <c r="S2758" s="205"/>
      <c r="T2758" s="205"/>
      <c r="U2758" s="205"/>
      <c r="V2758" s="39"/>
      <c r="W2758" s="39"/>
      <c r="X2758" s="39"/>
      <c r="Y2758" s="39"/>
      <c r="AD2758" s="191"/>
      <c r="AE2758" s="191"/>
      <c r="AF2758" s="260"/>
      <c r="AG2758" s="191"/>
      <c r="AH2758" s="191"/>
      <c r="AI2758" s="260"/>
      <c r="AR2758" s="68"/>
      <c r="AS2758" s="68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5"/>
      <c r="BL2758" s="95"/>
      <c r="BM2758" s="95"/>
      <c r="BN2758" s="95"/>
      <c r="BO2758" s="95"/>
      <c r="BP2758" s="95"/>
      <c r="BQ2758" s="95"/>
      <c r="BR2758" s="95"/>
      <c r="BS2758" s="95"/>
      <c r="BT2758" s="95"/>
      <c r="BU2758" s="95"/>
      <c r="BV2758" s="95"/>
      <c r="BW2758" s="95"/>
      <c r="BX2758" s="95"/>
      <c r="BY2758" s="95"/>
      <c r="BZ2758" s="95"/>
      <c r="CD2758" s="95"/>
      <c r="CE2758" s="95"/>
      <c r="CF2758" s="95"/>
    </row>
    <row r="2759" spans="1:84" s="43" customFormat="1" x14ac:dyDescent="0.25">
      <c r="A2759" s="152"/>
      <c r="B2759" s="152"/>
      <c r="C2759" s="152"/>
      <c r="D2759" s="152"/>
      <c r="E2759" s="152"/>
      <c r="F2759" s="62"/>
      <c r="G2759" s="62"/>
      <c r="I2759" s="152"/>
      <c r="K2759" s="152"/>
      <c r="L2759" s="152"/>
      <c r="M2759" s="152"/>
      <c r="N2759" s="152"/>
      <c r="O2759" s="63"/>
      <c r="P2759" s="152"/>
      <c r="Q2759" s="152"/>
      <c r="S2759" s="205"/>
      <c r="T2759" s="205"/>
      <c r="U2759" s="205"/>
      <c r="V2759" s="39"/>
      <c r="W2759" s="39"/>
      <c r="X2759" s="39"/>
      <c r="Y2759" s="39"/>
      <c r="AD2759" s="191"/>
      <c r="AE2759" s="191"/>
      <c r="AF2759" s="260"/>
      <c r="AG2759" s="191"/>
      <c r="AH2759" s="191"/>
      <c r="AI2759" s="260"/>
      <c r="AR2759" s="68"/>
      <c r="AS2759" s="68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5"/>
      <c r="BL2759" s="95"/>
      <c r="BM2759" s="95"/>
      <c r="BN2759" s="95"/>
      <c r="BO2759" s="95"/>
      <c r="BP2759" s="95"/>
      <c r="BQ2759" s="95"/>
      <c r="BR2759" s="95"/>
      <c r="BS2759" s="95"/>
      <c r="BT2759" s="95"/>
      <c r="BU2759" s="95"/>
      <c r="BV2759" s="95"/>
      <c r="BW2759" s="95"/>
      <c r="BX2759" s="95"/>
      <c r="BY2759" s="95"/>
      <c r="BZ2759" s="95"/>
      <c r="CD2759" s="95"/>
      <c r="CE2759" s="95"/>
      <c r="CF2759" s="95"/>
    </row>
    <row r="2760" spans="1:84" s="43" customFormat="1" x14ac:dyDescent="0.25">
      <c r="A2760" s="152"/>
      <c r="B2760" s="152"/>
      <c r="C2760" s="152"/>
      <c r="D2760" s="152"/>
      <c r="E2760" s="152"/>
      <c r="F2760" s="62"/>
      <c r="G2760" s="62"/>
      <c r="I2760" s="152"/>
      <c r="K2760" s="152"/>
      <c r="L2760" s="152"/>
      <c r="M2760" s="152"/>
      <c r="N2760" s="152"/>
      <c r="O2760" s="63"/>
      <c r="P2760" s="152"/>
      <c r="Q2760" s="152"/>
      <c r="S2760" s="205"/>
      <c r="T2760" s="205"/>
      <c r="U2760" s="205"/>
      <c r="V2760" s="39"/>
      <c r="W2760" s="39"/>
      <c r="X2760" s="39"/>
      <c r="Y2760" s="39"/>
      <c r="AD2760" s="191"/>
      <c r="AE2760" s="191"/>
      <c r="AF2760" s="260"/>
      <c r="AG2760" s="191"/>
      <c r="AH2760" s="191"/>
      <c r="AI2760" s="260"/>
      <c r="AR2760" s="68"/>
      <c r="AS2760" s="68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5"/>
      <c r="BL2760" s="95"/>
      <c r="BM2760" s="95"/>
      <c r="BN2760" s="95"/>
      <c r="BO2760" s="95"/>
      <c r="BP2760" s="95"/>
      <c r="BQ2760" s="95"/>
      <c r="BR2760" s="95"/>
      <c r="BS2760" s="95"/>
      <c r="BT2760" s="95"/>
      <c r="BU2760" s="95"/>
      <c r="BV2760" s="95"/>
      <c r="BW2760" s="95"/>
      <c r="BX2760" s="95"/>
      <c r="BY2760" s="95"/>
      <c r="BZ2760" s="95"/>
      <c r="CD2760" s="95"/>
      <c r="CE2760" s="95"/>
      <c r="CF2760" s="95"/>
    </row>
    <row r="2761" spans="1:84" s="43" customFormat="1" x14ac:dyDescent="0.25">
      <c r="A2761" s="152"/>
      <c r="B2761" s="152"/>
      <c r="C2761" s="152"/>
      <c r="D2761" s="152"/>
      <c r="E2761" s="152"/>
      <c r="F2761" s="62"/>
      <c r="G2761" s="62"/>
      <c r="I2761" s="152"/>
      <c r="K2761" s="152"/>
      <c r="L2761" s="152"/>
      <c r="M2761" s="152"/>
      <c r="N2761" s="152"/>
      <c r="O2761" s="63"/>
      <c r="P2761" s="152"/>
      <c r="Q2761" s="152"/>
      <c r="S2761" s="205"/>
      <c r="T2761" s="205"/>
      <c r="U2761" s="205"/>
      <c r="V2761" s="39"/>
      <c r="W2761" s="39"/>
      <c r="X2761" s="39"/>
      <c r="Y2761" s="39"/>
      <c r="AD2761" s="191"/>
      <c r="AE2761" s="191"/>
      <c r="AF2761" s="260"/>
      <c r="AG2761" s="191"/>
      <c r="AH2761" s="191"/>
      <c r="AI2761" s="260"/>
      <c r="AR2761" s="68"/>
      <c r="AS2761" s="68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5"/>
      <c r="BL2761" s="95"/>
      <c r="BM2761" s="95"/>
      <c r="BN2761" s="95"/>
      <c r="BO2761" s="95"/>
      <c r="BP2761" s="95"/>
      <c r="BQ2761" s="95"/>
      <c r="BR2761" s="95"/>
      <c r="BS2761" s="95"/>
      <c r="BT2761" s="95"/>
      <c r="BU2761" s="95"/>
      <c r="BV2761" s="95"/>
      <c r="BW2761" s="95"/>
      <c r="BX2761" s="95"/>
      <c r="BY2761" s="95"/>
      <c r="BZ2761" s="95"/>
      <c r="CD2761" s="95"/>
      <c r="CE2761" s="95"/>
      <c r="CF2761" s="95"/>
    </row>
    <row r="2762" spans="1:84" s="43" customFormat="1" x14ac:dyDescent="0.25">
      <c r="A2762" s="152"/>
      <c r="B2762" s="152"/>
      <c r="C2762" s="152"/>
      <c r="D2762" s="152"/>
      <c r="E2762" s="152"/>
      <c r="F2762" s="62"/>
      <c r="G2762" s="62"/>
      <c r="I2762" s="152"/>
      <c r="K2762" s="152"/>
      <c r="L2762" s="152"/>
      <c r="M2762" s="152"/>
      <c r="N2762" s="152"/>
      <c r="O2762" s="63"/>
      <c r="P2762" s="152"/>
      <c r="Q2762" s="152"/>
      <c r="S2762" s="205"/>
      <c r="T2762" s="205"/>
      <c r="U2762" s="205"/>
      <c r="V2762" s="39"/>
      <c r="W2762" s="39"/>
      <c r="X2762" s="39"/>
      <c r="Y2762" s="39"/>
      <c r="AD2762" s="191"/>
      <c r="AE2762" s="191"/>
      <c r="AF2762" s="260"/>
      <c r="AG2762" s="191"/>
      <c r="AH2762" s="191"/>
      <c r="AI2762" s="260"/>
      <c r="AR2762" s="68"/>
      <c r="AS2762" s="68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5"/>
      <c r="BL2762" s="95"/>
      <c r="BM2762" s="95"/>
      <c r="BN2762" s="95"/>
      <c r="BO2762" s="95"/>
      <c r="BP2762" s="95"/>
      <c r="BQ2762" s="95"/>
      <c r="BR2762" s="95"/>
      <c r="BS2762" s="95"/>
      <c r="BT2762" s="95"/>
      <c r="BU2762" s="95"/>
      <c r="BV2762" s="95"/>
      <c r="BW2762" s="95"/>
      <c r="BX2762" s="95"/>
      <c r="BY2762" s="95"/>
      <c r="BZ2762" s="95"/>
      <c r="CD2762" s="95"/>
      <c r="CE2762" s="95"/>
      <c r="CF2762" s="95"/>
    </row>
    <row r="2763" spans="1:84" s="43" customFormat="1" x14ac:dyDescent="0.25">
      <c r="A2763" s="152"/>
      <c r="B2763" s="152"/>
      <c r="C2763" s="152"/>
      <c r="D2763" s="152"/>
      <c r="E2763" s="152"/>
      <c r="F2763" s="62"/>
      <c r="G2763" s="62"/>
      <c r="I2763" s="152"/>
      <c r="K2763" s="152"/>
      <c r="L2763" s="152"/>
      <c r="M2763" s="152"/>
      <c r="N2763" s="152"/>
      <c r="O2763" s="63"/>
      <c r="P2763" s="152"/>
      <c r="Q2763" s="152"/>
      <c r="S2763" s="205"/>
      <c r="T2763" s="205"/>
      <c r="U2763" s="205"/>
      <c r="V2763" s="39"/>
      <c r="W2763" s="39"/>
      <c r="X2763" s="39"/>
      <c r="Y2763" s="39"/>
      <c r="AD2763" s="191"/>
      <c r="AE2763" s="191"/>
      <c r="AF2763" s="260"/>
      <c r="AG2763" s="191"/>
      <c r="AH2763" s="191"/>
      <c r="AI2763" s="260"/>
      <c r="AR2763" s="68"/>
      <c r="AS2763" s="68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5"/>
      <c r="BL2763" s="95"/>
      <c r="BM2763" s="95"/>
      <c r="BN2763" s="95"/>
      <c r="BO2763" s="95"/>
      <c r="BP2763" s="95"/>
      <c r="BQ2763" s="95"/>
      <c r="BR2763" s="95"/>
      <c r="BS2763" s="95"/>
      <c r="BT2763" s="95"/>
      <c r="BU2763" s="95"/>
      <c r="BV2763" s="95"/>
      <c r="BW2763" s="95"/>
      <c r="BX2763" s="95"/>
      <c r="BY2763" s="95"/>
      <c r="BZ2763" s="95"/>
      <c r="CD2763" s="95"/>
      <c r="CE2763" s="95"/>
      <c r="CF2763" s="95"/>
    </row>
    <row r="2764" spans="1:84" s="43" customFormat="1" x14ac:dyDescent="0.25">
      <c r="A2764" s="152"/>
      <c r="B2764" s="152"/>
      <c r="C2764" s="152"/>
      <c r="D2764" s="152"/>
      <c r="E2764" s="152"/>
      <c r="F2764" s="62"/>
      <c r="G2764" s="62"/>
      <c r="I2764" s="152"/>
      <c r="K2764" s="152"/>
      <c r="L2764" s="152"/>
      <c r="M2764" s="152"/>
      <c r="N2764" s="152"/>
      <c r="O2764" s="63"/>
      <c r="P2764" s="152"/>
      <c r="Q2764" s="152"/>
      <c r="S2764" s="205"/>
      <c r="T2764" s="205"/>
      <c r="U2764" s="205"/>
      <c r="V2764" s="39"/>
      <c r="W2764" s="39"/>
      <c r="X2764" s="39"/>
      <c r="Y2764" s="39"/>
      <c r="AD2764" s="191"/>
      <c r="AE2764" s="191"/>
      <c r="AF2764" s="260"/>
      <c r="AG2764" s="191"/>
      <c r="AH2764" s="191"/>
      <c r="AI2764" s="260"/>
      <c r="AR2764" s="68"/>
      <c r="AS2764" s="68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5"/>
      <c r="BL2764" s="95"/>
      <c r="BM2764" s="95"/>
      <c r="BN2764" s="95"/>
      <c r="BO2764" s="95"/>
      <c r="BP2764" s="95"/>
      <c r="BQ2764" s="95"/>
      <c r="BR2764" s="95"/>
      <c r="BS2764" s="95"/>
      <c r="BT2764" s="95"/>
      <c r="BU2764" s="95"/>
      <c r="BV2764" s="95"/>
      <c r="BW2764" s="95"/>
      <c r="BX2764" s="95"/>
      <c r="BY2764" s="95"/>
      <c r="BZ2764" s="95"/>
      <c r="CD2764" s="95"/>
      <c r="CE2764" s="95"/>
      <c r="CF2764" s="95"/>
    </row>
    <row r="2765" spans="1:84" s="43" customFormat="1" x14ac:dyDescent="0.25">
      <c r="A2765" s="152"/>
      <c r="B2765" s="152"/>
      <c r="C2765" s="152"/>
      <c r="D2765" s="152"/>
      <c r="E2765" s="152"/>
      <c r="F2765" s="62"/>
      <c r="G2765" s="62"/>
      <c r="I2765" s="152"/>
      <c r="K2765" s="152"/>
      <c r="L2765" s="152"/>
      <c r="M2765" s="152"/>
      <c r="N2765" s="152"/>
      <c r="O2765" s="63"/>
      <c r="P2765" s="152"/>
      <c r="Q2765" s="152"/>
      <c r="S2765" s="205"/>
      <c r="T2765" s="205"/>
      <c r="U2765" s="205"/>
      <c r="V2765" s="39"/>
      <c r="W2765" s="39"/>
      <c r="X2765" s="39"/>
      <c r="Y2765" s="39"/>
      <c r="AD2765" s="191"/>
      <c r="AE2765" s="191"/>
      <c r="AF2765" s="260"/>
      <c r="AG2765" s="191"/>
      <c r="AH2765" s="191"/>
      <c r="AI2765" s="260"/>
      <c r="AR2765" s="68"/>
      <c r="AS2765" s="68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5"/>
      <c r="BL2765" s="95"/>
      <c r="BM2765" s="95"/>
      <c r="BN2765" s="95"/>
      <c r="BO2765" s="95"/>
      <c r="BP2765" s="95"/>
      <c r="BQ2765" s="95"/>
      <c r="BR2765" s="95"/>
      <c r="BS2765" s="95"/>
      <c r="BT2765" s="95"/>
      <c r="BU2765" s="95"/>
      <c r="BV2765" s="95"/>
      <c r="BW2765" s="95"/>
      <c r="BX2765" s="95"/>
      <c r="BY2765" s="95"/>
      <c r="BZ2765" s="95"/>
      <c r="CD2765" s="95"/>
      <c r="CE2765" s="95"/>
      <c r="CF2765" s="95"/>
    </row>
    <row r="2766" spans="1:84" s="43" customFormat="1" x14ac:dyDescent="0.25">
      <c r="A2766" s="152"/>
      <c r="B2766" s="152"/>
      <c r="C2766" s="152"/>
      <c r="D2766" s="152"/>
      <c r="E2766" s="152"/>
      <c r="F2766" s="62"/>
      <c r="G2766" s="62"/>
      <c r="I2766" s="152"/>
      <c r="K2766" s="152"/>
      <c r="L2766" s="152"/>
      <c r="M2766" s="152"/>
      <c r="N2766" s="152"/>
      <c r="O2766" s="63"/>
      <c r="P2766" s="152"/>
      <c r="Q2766" s="152"/>
      <c r="S2766" s="205"/>
      <c r="T2766" s="205"/>
      <c r="U2766" s="205"/>
      <c r="V2766" s="39"/>
      <c r="W2766" s="39"/>
      <c r="X2766" s="39"/>
      <c r="Y2766" s="39"/>
      <c r="AD2766" s="191"/>
      <c r="AE2766" s="191"/>
      <c r="AF2766" s="260"/>
      <c r="AG2766" s="191"/>
      <c r="AH2766" s="191"/>
      <c r="AI2766" s="260"/>
      <c r="AR2766" s="68"/>
      <c r="AS2766" s="68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5"/>
      <c r="BL2766" s="95"/>
      <c r="BM2766" s="95"/>
      <c r="BN2766" s="95"/>
      <c r="BO2766" s="95"/>
      <c r="BP2766" s="95"/>
      <c r="BQ2766" s="95"/>
      <c r="BR2766" s="95"/>
      <c r="BS2766" s="95"/>
      <c r="BT2766" s="95"/>
      <c r="BU2766" s="95"/>
      <c r="BV2766" s="95"/>
      <c r="BW2766" s="95"/>
      <c r="BX2766" s="95"/>
      <c r="BY2766" s="95"/>
      <c r="BZ2766" s="95"/>
      <c r="CD2766" s="95"/>
      <c r="CE2766" s="95"/>
      <c r="CF2766" s="95"/>
    </row>
    <row r="2767" spans="1:84" s="43" customFormat="1" x14ac:dyDescent="0.25">
      <c r="A2767" s="152"/>
      <c r="B2767" s="152"/>
      <c r="C2767" s="152"/>
      <c r="D2767" s="152"/>
      <c r="E2767" s="152"/>
      <c r="F2767" s="62"/>
      <c r="G2767" s="62"/>
      <c r="I2767" s="152"/>
      <c r="K2767" s="152"/>
      <c r="L2767" s="152"/>
      <c r="M2767" s="152"/>
      <c r="N2767" s="152"/>
      <c r="O2767" s="63"/>
      <c r="P2767" s="152"/>
      <c r="Q2767" s="152"/>
      <c r="S2767" s="205"/>
      <c r="T2767" s="205"/>
      <c r="U2767" s="205"/>
      <c r="V2767" s="39"/>
      <c r="W2767" s="39"/>
      <c r="X2767" s="39"/>
      <c r="Y2767" s="39"/>
      <c r="AD2767" s="191"/>
      <c r="AE2767" s="191"/>
      <c r="AF2767" s="260"/>
      <c r="AG2767" s="191"/>
      <c r="AH2767" s="191"/>
      <c r="AI2767" s="260"/>
      <c r="AR2767" s="68"/>
      <c r="AS2767" s="68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5"/>
      <c r="BL2767" s="95"/>
      <c r="BM2767" s="95"/>
      <c r="BN2767" s="95"/>
      <c r="BO2767" s="95"/>
      <c r="BP2767" s="95"/>
      <c r="BQ2767" s="95"/>
      <c r="BR2767" s="95"/>
      <c r="BS2767" s="95"/>
      <c r="BT2767" s="95"/>
      <c r="BU2767" s="95"/>
      <c r="BV2767" s="95"/>
      <c r="BW2767" s="95"/>
      <c r="BX2767" s="95"/>
      <c r="BY2767" s="95"/>
      <c r="BZ2767" s="95"/>
      <c r="CD2767" s="95"/>
      <c r="CE2767" s="95"/>
      <c r="CF2767" s="95"/>
    </row>
    <row r="2768" spans="1:84" s="43" customFormat="1" x14ac:dyDescent="0.25">
      <c r="A2768" s="152"/>
      <c r="B2768" s="152"/>
      <c r="C2768" s="152"/>
      <c r="D2768" s="152"/>
      <c r="E2768" s="152"/>
      <c r="F2768" s="62"/>
      <c r="G2768" s="62"/>
      <c r="I2768" s="152"/>
      <c r="K2768" s="152"/>
      <c r="L2768" s="152"/>
      <c r="M2768" s="152"/>
      <c r="N2768" s="152"/>
      <c r="O2768" s="63"/>
      <c r="P2768" s="152"/>
      <c r="Q2768" s="152"/>
      <c r="S2768" s="205"/>
      <c r="T2768" s="205"/>
      <c r="U2768" s="205"/>
      <c r="V2768" s="39"/>
      <c r="W2768" s="39"/>
      <c r="X2768" s="39"/>
      <c r="Y2768" s="39"/>
      <c r="AD2768" s="191"/>
      <c r="AE2768" s="191"/>
      <c r="AF2768" s="260"/>
      <c r="AG2768" s="191"/>
      <c r="AH2768" s="191"/>
      <c r="AI2768" s="260"/>
      <c r="AR2768" s="68"/>
      <c r="AS2768" s="68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5"/>
      <c r="BL2768" s="95"/>
      <c r="BM2768" s="95"/>
      <c r="BN2768" s="95"/>
      <c r="BO2768" s="95"/>
      <c r="BP2768" s="95"/>
      <c r="BQ2768" s="95"/>
      <c r="BR2768" s="95"/>
      <c r="BS2768" s="95"/>
      <c r="BT2768" s="95"/>
      <c r="BU2768" s="95"/>
      <c r="BV2768" s="95"/>
      <c r="BW2768" s="95"/>
      <c r="BX2768" s="95"/>
      <c r="BY2768" s="95"/>
      <c r="BZ2768" s="95"/>
      <c r="CD2768" s="95"/>
      <c r="CE2768" s="95"/>
      <c r="CF2768" s="95"/>
    </row>
    <row r="2769" spans="1:84" s="43" customFormat="1" x14ac:dyDescent="0.25">
      <c r="A2769" s="152"/>
      <c r="B2769" s="152"/>
      <c r="C2769" s="152"/>
      <c r="D2769" s="152"/>
      <c r="E2769" s="152"/>
      <c r="F2769" s="62"/>
      <c r="G2769" s="62"/>
      <c r="I2769" s="152"/>
      <c r="K2769" s="152"/>
      <c r="L2769" s="152"/>
      <c r="M2769" s="152"/>
      <c r="N2769" s="152"/>
      <c r="O2769" s="63"/>
      <c r="P2769" s="152"/>
      <c r="Q2769" s="152"/>
      <c r="S2769" s="205"/>
      <c r="T2769" s="205"/>
      <c r="U2769" s="205"/>
      <c r="V2769" s="39"/>
      <c r="W2769" s="39"/>
      <c r="X2769" s="39"/>
      <c r="Y2769" s="39"/>
      <c r="AD2769" s="191"/>
      <c r="AE2769" s="191"/>
      <c r="AF2769" s="260"/>
      <c r="AG2769" s="191"/>
      <c r="AH2769" s="191"/>
      <c r="AI2769" s="260"/>
      <c r="AR2769" s="68"/>
      <c r="AS2769" s="68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5"/>
      <c r="BL2769" s="95"/>
      <c r="BM2769" s="95"/>
      <c r="BN2769" s="95"/>
      <c r="BO2769" s="95"/>
      <c r="BP2769" s="95"/>
      <c r="BQ2769" s="95"/>
      <c r="BR2769" s="95"/>
      <c r="BS2769" s="95"/>
      <c r="BT2769" s="95"/>
      <c r="BU2769" s="95"/>
      <c r="BV2769" s="95"/>
      <c r="BW2769" s="95"/>
      <c r="BX2769" s="95"/>
      <c r="BY2769" s="95"/>
      <c r="BZ2769" s="95"/>
      <c r="CD2769" s="95"/>
      <c r="CE2769" s="95"/>
      <c r="CF2769" s="95"/>
    </row>
    <row r="2770" spans="1:84" s="43" customFormat="1" x14ac:dyDescent="0.25">
      <c r="A2770" s="152"/>
      <c r="B2770" s="152"/>
      <c r="C2770" s="152"/>
      <c r="D2770" s="152"/>
      <c r="E2770" s="152"/>
      <c r="F2770" s="62"/>
      <c r="G2770" s="62"/>
      <c r="I2770" s="152"/>
      <c r="K2770" s="152"/>
      <c r="L2770" s="152"/>
      <c r="M2770" s="152"/>
      <c r="N2770" s="152"/>
      <c r="O2770" s="63"/>
      <c r="P2770" s="152"/>
      <c r="Q2770" s="152"/>
      <c r="S2770" s="205"/>
      <c r="T2770" s="205"/>
      <c r="U2770" s="205"/>
      <c r="V2770" s="39"/>
      <c r="W2770" s="39"/>
      <c r="X2770" s="39"/>
      <c r="Y2770" s="39"/>
      <c r="AD2770" s="191"/>
      <c r="AE2770" s="191"/>
      <c r="AF2770" s="260"/>
      <c r="AG2770" s="191"/>
      <c r="AH2770" s="191"/>
      <c r="AI2770" s="260"/>
      <c r="AR2770" s="68"/>
      <c r="AS2770" s="68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5"/>
      <c r="BL2770" s="95"/>
      <c r="BM2770" s="95"/>
      <c r="BN2770" s="95"/>
      <c r="BO2770" s="95"/>
      <c r="BP2770" s="95"/>
      <c r="BQ2770" s="95"/>
      <c r="BR2770" s="95"/>
      <c r="BS2770" s="95"/>
      <c r="BT2770" s="95"/>
      <c r="BU2770" s="95"/>
      <c r="BV2770" s="95"/>
      <c r="BW2770" s="95"/>
      <c r="BX2770" s="95"/>
      <c r="BY2770" s="95"/>
      <c r="BZ2770" s="95"/>
      <c r="CD2770" s="95"/>
      <c r="CE2770" s="95"/>
      <c r="CF2770" s="95"/>
    </row>
    <row r="2771" spans="1:84" s="43" customFormat="1" x14ac:dyDescent="0.25">
      <c r="A2771" s="152"/>
      <c r="B2771" s="152"/>
      <c r="C2771" s="152"/>
      <c r="D2771" s="152"/>
      <c r="E2771" s="152"/>
      <c r="F2771" s="62"/>
      <c r="G2771" s="62"/>
      <c r="I2771" s="152"/>
      <c r="K2771" s="152"/>
      <c r="L2771" s="152"/>
      <c r="M2771" s="152"/>
      <c r="N2771" s="152"/>
      <c r="O2771" s="63"/>
      <c r="P2771" s="152"/>
      <c r="Q2771" s="152"/>
      <c r="S2771" s="205"/>
      <c r="T2771" s="205"/>
      <c r="U2771" s="205"/>
      <c r="V2771" s="39"/>
      <c r="W2771" s="39"/>
      <c r="X2771" s="39"/>
      <c r="Y2771" s="39"/>
      <c r="AD2771" s="191"/>
      <c r="AE2771" s="191"/>
      <c r="AF2771" s="260"/>
      <c r="AG2771" s="191"/>
      <c r="AH2771" s="191"/>
      <c r="AI2771" s="260"/>
      <c r="AR2771" s="68"/>
      <c r="AS2771" s="68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5"/>
      <c r="BL2771" s="95"/>
      <c r="BM2771" s="95"/>
      <c r="BN2771" s="95"/>
      <c r="BO2771" s="95"/>
      <c r="BP2771" s="95"/>
      <c r="BQ2771" s="95"/>
      <c r="BR2771" s="95"/>
      <c r="BS2771" s="95"/>
      <c r="BT2771" s="95"/>
      <c r="BU2771" s="95"/>
      <c r="BV2771" s="95"/>
      <c r="BW2771" s="95"/>
      <c r="BX2771" s="95"/>
      <c r="BY2771" s="95"/>
      <c r="BZ2771" s="95"/>
      <c r="CD2771" s="95"/>
      <c r="CE2771" s="95"/>
      <c r="CF2771" s="95"/>
    </row>
    <row r="2772" spans="1:84" s="43" customFormat="1" x14ac:dyDescent="0.25">
      <c r="A2772" s="152"/>
      <c r="B2772" s="152"/>
      <c r="C2772" s="152"/>
      <c r="D2772" s="152"/>
      <c r="E2772" s="152"/>
      <c r="F2772" s="62"/>
      <c r="G2772" s="62"/>
      <c r="I2772" s="152"/>
      <c r="K2772" s="152"/>
      <c r="L2772" s="152"/>
      <c r="M2772" s="152"/>
      <c r="N2772" s="152"/>
      <c r="O2772" s="63"/>
      <c r="P2772" s="152"/>
      <c r="Q2772" s="152"/>
      <c r="S2772" s="205"/>
      <c r="T2772" s="205"/>
      <c r="U2772" s="205"/>
      <c r="V2772" s="39"/>
      <c r="W2772" s="39"/>
      <c r="X2772" s="39"/>
      <c r="Y2772" s="39"/>
      <c r="AD2772" s="191"/>
      <c r="AE2772" s="191"/>
      <c r="AF2772" s="260"/>
      <c r="AG2772" s="191"/>
      <c r="AH2772" s="191"/>
      <c r="AI2772" s="260"/>
      <c r="AR2772" s="68"/>
      <c r="AS2772" s="68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5"/>
      <c r="BL2772" s="95"/>
      <c r="BM2772" s="95"/>
      <c r="BN2772" s="95"/>
      <c r="BO2772" s="95"/>
      <c r="BP2772" s="95"/>
      <c r="BQ2772" s="95"/>
      <c r="BR2772" s="95"/>
      <c r="BS2772" s="95"/>
      <c r="BT2772" s="95"/>
      <c r="BU2772" s="95"/>
      <c r="BV2772" s="95"/>
      <c r="BW2772" s="95"/>
      <c r="BX2772" s="95"/>
      <c r="BY2772" s="95"/>
      <c r="BZ2772" s="95"/>
      <c r="CD2772" s="95"/>
      <c r="CE2772" s="95"/>
      <c r="CF2772" s="95"/>
    </row>
    <row r="2773" spans="1:84" s="43" customFormat="1" x14ac:dyDescent="0.25">
      <c r="A2773" s="152"/>
      <c r="B2773" s="152"/>
      <c r="C2773" s="152"/>
      <c r="D2773" s="152"/>
      <c r="E2773" s="152"/>
      <c r="F2773" s="62"/>
      <c r="G2773" s="62"/>
      <c r="I2773" s="152"/>
      <c r="K2773" s="152"/>
      <c r="L2773" s="152"/>
      <c r="M2773" s="152"/>
      <c r="N2773" s="152"/>
      <c r="O2773" s="63"/>
      <c r="P2773" s="152"/>
      <c r="Q2773" s="152"/>
      <c r="S2773" s="205"/>
      <c r="T2773" s="205"/>
      <c r="U2773" s="205"/>
      <c r="V2773" s="39"/>
      <c r="W2773" s="39"/>
      <c r="X2773" s="39"/>
      <c r="Y2773" s="39"/>
      <c r="AD2773" s="191"/>
      <c r="AE2773" s="191"/>
      <c r="AF2773" s="260"/>
      <c r="AG2773" s="191"/>
      <c r="AH2773" s="191"/>
      <c r="AI2773" s="260"/>
      <c r="AR2773" s="68"/>
      <c r="AS2773" s="68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5"/>
      <c r="BL2773" s="95"/>
      <c r="BM2773" s="95"/>
      <c r="BN2773" s="95"/>
      <c r="BO2773" s="95"/>
      <c r="BP2773" s="95"/>
      <c r="BQ2773" s="95"/>
      <c r="BR2773" s="95"/>
      <c r="BS2773" s="95"/>
      <c r="BT2773" s="95"/>
      <c r="BU2773" s="95"/>
      <c r="BV2773" s="95"/>
      <c r="BW2773" s="95"/>
      <c r="BX2773" s="95"/>
      <c r="BY2773" s="95"/>
      <c r="BZ2773" s="95"/>
      <c r="CD2773" s="95"/>
      <c r="CE2773" s="95"/>
      <c r="CF2773" s="95"/>
    </row>
    <row r="2774" spans="1:84" s="43" customFormat="1" x14ac:dyDescent="0.25">
      <c r="A2774" s="152"/>
      <c r="B2774" s="152"/>
      <c r="C2774" s="152"/>
      <c r="D2774" s="152"/>
      <c r="E2774" s="152"/>
      <c r="F2774" s="62"/>
      <c r="G2774" s="62"/>
      <c r="I2774" s="152"/>
      <c r="K2774" s="152"/>
      <c r="L2774" s="152"/>
      <c r="M2774" s="152"/>
      <c r="N2774" s="152"/>
      <c r="O2774" s="63"/>
      <c r="P2774" s="152"/>
      <c r="Q2774" s="152"/>
      <c r="S2774" s="205"/>
      <c r="T2774" s="205"/>
      <c r="U2774" s="205"/>
      <c r="V2774" s="39"/>
      <c r="W2774" s="39"/>
      <c r="X2774" s="39"/>
      <c r="Y2774" s="39"/>
      <c r="AD2774" s="191"/>
      <c r="AE2774" s="191"/>
      <c r="AF2774" s="260"/>
      <c r="AG2774" s="191"/>
      <c r="AH2774" s="191"/>
      <c r="AI2774" s="260"/>
      <c r="AR2774" s="68"/>
      <c r="AS2774" s="68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5"/>
      <c r="BL2774" s="95"/>
      <c r="BM2774" s="95"/>
      <c r="BN2774" s="95"/>
      <c r="BO2774" s="95"/>
      <c r="BP2774" s="95"/>
      <c r="BQ2774" s="95"/>
      <c r="BR2774" s="95"/>
      <c r="BS2774" s="95"/>
      <c r="BT2774" s="95"/>
      <c r="BU2774" s="95"/>
      <c r="BV2774" s="95"/>
      <c r="BW2774" s="95"/>
      <c r="BX2774" s="95"/>
      <c r="BY2774" s="95"/>
      <c r="BZ2774" s="95"/>
      <c r="CD2774" s="95"/>
      <c r="CE2774" s="95"/>
      <c r="CF2774" s="95"/>
    </row>
    <row r="2775" spans="1:84" s="43" customFormat="1" x14ac:dyDescent="0.25">
      <c r="A2775" s="152"/>
      <c r="B2775" s="152"/>
      <c r="C2775" s="152"/>
      <c r="D2775" s="152"/>
      <c r="E2775" s="152"/>
      <c r="F2775" s="62"/>
      <c r="G2775" s="62"/>
      <c r="I2775" s="152"/>
      <c r="K2775" s="152"/>
      <c r="L2775" s="152"/>
      <c r="M2775" s="152"/>
      <c r="N2775" s="152"/>
      <c r="O2775" s="63"/>
      <c r="P2775" s="152"/>
      <c r="Q2775" s="152"/>
      <c r="S2775" s="205"/>
      <c r="T2775" s="205"/>
      <c r="U2775" s="205"/>
      <c r="V2775" s="39"/>
      <c r="W2775" s="39"/>
      <c r="X2775" s="39"/>
      <c r="Y2775" s="39"/>
      <c r="AD2775" s="191"/>
      <c r="AE2775" s="191"/>
      <c r="AF2775" s="260"/>
      <c r="AG2775" s="191"/>
      <c r="AH2775" s="191"/>
      <c r="AI2775" s="260"/>
      <c r="AR2775" s="68"/>
      <c r="AS2775" s="68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5"/>
      <c r="BL2775" s="95"/>
      <c r="BM2775" s="95"/>
      <c r="BN2775" s="95"/>
      <c r="BO2775" s="95"/>
      <c r="BP2775" s="95"/>
      <c r="BQ2775" s="95"/>
      <c r="BR2775" s="95"/>
      <c r="BS2775" s="95"/>
      <c r="BT2775" s="95"/>
      <c r="BU2775" s="95"/>
      <c r="BV2775" s="95"/>
      <c r="BW2775" s="95"/>
      <c r="BX2775" s="95"/>
      <c r="BY2775" s="95"/>
      <c r="BZ2775" s="95"/>
      <c r="CD2775" s="95"/>
      <c r="CE2775" s="95"/>
      <c r="CF2775" s="95"/>
    </row>
    <row r="2776" spans="1:84" s="43" customFormat="1" x14ac:dyDescent="0.25">
      <c r="A2776" s="152"/>
      <c r="B2776" s="152"/>
      <c r="C2776" s="152"/>
      <c r="D2776" s="152"/>
      <c r="E2776" s="152"/>
      <c r="F2776" s="62"/>
      <c r="G2776" s="62"/>
      <c r="I2776" s="152"/>
      <c r="K2776" s="152"/>
      <c r="L2776" s="152"/>
      <c r="M2776" s="152"/>
      <c r="N2776" s="152"/>
      <c r="O2776" s="63"/>
      <c r="P2776" s="152"/>
      <c r="Q2776" s="152"/>
      <c r="S2776" s="205"/>
      <c r="T2776" s="205"/>
      <c r="U2776" s="205"/>
      <c r="V2776" s="39"/>
      <c r="W2776" s="39"/>
      <c r="X2776" s="39"/>
      <c r="Y2776" s="39"/>
      <c r="AD2776" s="191"/>
      <c r="AE2776" s="191"/>
      <c r="AF2776" s="260"/>
      <c r="AG2776" s="191"/>
      <c r="AH2776" s="191"/>
      <c r="AI2776" s="260"/>
      <c r="AR2776" s="68"/>
      <c r="AS2776" s="68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5"/>
      <c r="BL2776" s="95"/>
      <c r="BM2776" s="95"/>
      <c r="BN2776" s="95"/>
      <c r="BO2776" s="95"/>
      <c r="BP2776" s="95"/>
      <c r="BQ2776" s="95"/>
      <c r="BR2776" s="95"/>
      <c r="BS2776" s="95"/>
      <c r="BT2776" s="95"/>
      <c r="BU2776" s="95"/>
      <c r="BV2776" s="95"/>
      <c r="BW2776" s="95"/>
      <c r="BX2776" s="95"/>
      <c r="BY2776" s="95"/>
      <c r="BZ2776" s="95"/>
      <c r="CD2776" s="95"/>
      <c r="CE2776" s="95"/>
      <c r="CF2776" s="95"/>
    </row>
    <row r="2777" spans="1:84" s="43" customFormat="1" x14ac:dyDescent="0.25">
      <c r="A2777" s="152"/>
      <c r="B2777" s="152"/>
      <c r="C2777" s="152"/>
      <c r="D2777" s="152"/>
      <c r="E2777" s="152"/>
      <c r="F2777" s="62"/>
      <c r="G2777" s="62"/>
      <c r="I2777" s="152"/>
      <c r="K2777" s="152"/>
      <c r="L2777" s="152"/>
      <c r="M2777" s="152"/>
      <c r="N2777" s="152"/>
      <c r="O2777" s="63"/>
      <c r="P2777" s="152"/>
      <c r="Q2777" s="152"/>
      <c r="S2777" s="205"/>
      <c r="T2777" s="205"/>
      <c r="U2777" s="205"/>
      <c r="V2777" s="39"/>
      <c r="W2777" s="39"/>
      <c r="X2777" s="39"/>
      <c r="Y2777" s="39"/>
      <c r="AD2777" s="191"/>
      <c r="AE2777" s="191"/>
      <c r="AF2777" s="260"/>
      <c r="AG2777" s="191"/>
      <c r="AH2777" s="191"/>
      <c r="AI2777" s="260"/>
      <c r="AR2777" s="68"/>
      <c r="AS2777" s="68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5"/>
      <c r="BL2777" s="95"/>
      <c r="BM2777" s="95"/>
      <c r="BN2777" s="95"/>
      <c r="BO2777" s="95"/>
      <c r="BP2777" s="95"/>
      <c r="BQ2777" s="95"/>
      <c r="BR2777" s="95"/>
      <c r="BS2777" s="95"/>
      <c r="BT2777" s="95"/>
      <c r="BU2777" s="95"/>
      <c r="BV2777" s="95"/>
      <c r="BW2777" s="95"/>
      <c r="BX2777" s="95"/>
      <c r="BY2777" s="95"/>
      <c r="BZ2777" s="95"/>
      <c r="CD2777" s="95"/>
      <c r="CE2777" s="95"/>
      <c r="CF2777" s="95"/>
    </row>
    <row r="2778" spans="1:84" s="43" customFormat="1" x14ac:dyDescent="0.25">
      <c r="A2778" s="152"/>
      <c r="B2778" s="152"/>
      <c r="C2778" s="152"/>
      <c r="D2778" s="152"/>
      <c r="E2778" s="152"/>
      <c r="F2778" s="62"/>
      <c r="G2778" s="62"/>
      <c r="I2778" s="152"/>
      <c r="K2778" s="152"/>
      <c r="L2778" s="152"/>
      <c r="M2778" s="152"/>
      <c r="N2778" s="152"/>
      <c r="O2778" s="63"/>
      <c r="P2778" s="152"/>
      <c r="Q2778" s="152"/>
      <c r="S2778" s="205"/>
      <c r="T2778" s="205"/>
      <c r="U2778" s="205"/>
      <c r="V2778" s="39"/>
      <c r="W2778" s="39"/>
      <c r="X2778" s="39"/>
      <c r="Y2778" s="39"/>
      <c r="AD2778" s="191"/>
      <c r="AE2778" s="191"/>
      <c r="AF2778" s="260"/>
      <c r="AG2778" s="191"/>
      <c r="AH2778" s="191"/>
      <c r="AI2778" s="260"/>
      <c r="AR2778" s="68"/>
      <c r="AS2778" s="68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5"/>
      <c r="BL2778" s="95"/>
      <c r="BM2778" s="95"/>
      <c r="BN2778" s="95"/>
      <c r="BO2778" s="95"/>
      <c r="BP2778" s="95"/>
      <c r="BQ2778" s="95"/>
      <c r="BR2778" s="95"/>
      <c r="BS2778" s="95"/>
      <c r="BT2778" s="95"/>
      <c r="BU2778" s="95"/>
      <c r="BV2778" s="95"/>
      <c r="BW2778" s="95"/>
      <c r="BX2778" s="95"/>
      <c r="BY2778" s="95"/>
      <c r="BZ2778" s="95"/>
      <c r="CD2778" s="95"/>
      <c r="CE2778" s="95"/>
      <c r="CF2778" s="95"/>
    </row>
    <row r="2779" spans="1:84" s="43" customFormat="1" x14ac:dyDescent="0.25">
      <c r="A2779" s="152"/>
      <c r="B2779" s="152"/>
      <c r="C2779" s="152"/>
      <c r="D2779" s="152"/>
      <c r="E2779" s="152"/>
      <c r="F2779" s="62"/>
      <c r="G2779" s="62"/>
      <c r="I2779" s="152"/>
      <c r="K2779" s="152"/>
      <c r="L2779" s="152"/>
      <c r="M2779" s="152"/>
      <c r="N2779" s="152"/>
      <c r="O2779" s="63"/>
      <c r="P2779" s="152"/>
      <c r="Q2779" s="152"/>
      <c r="S2779" s="205"/>
      <c r="T2779" s="205"/>
      <c r="U2779" s="205"/>
      <c r="V2779" s="39"/>
      <c r="W2779" s="39"/>
      <c r="X2779" s="39"/>
      <c r="Y2779" s="39"/>
      <c r="AD2779" s="191"/>
      <c r="AE2779" s="191"/>
      <c r="AF2779" s="260"/>
      <c r="AG2779" s="191"/>
      <c r="AH2779" s="191"/>
      <c r="AI2779" s="260"/>
      <c r="AR2779" s="68"/>
      <c r="AS2779" s="68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5"/>
      <c r="BL2779" s="95"/>
      <c r="BM2779" s="95"/>
      <c r="BN2779" s="95"/>
      <c r="BO2779" s="95"/>
      <c r="BP2779" s="95"/>
      <c r="BQ2779" s="95"/>
      <c r="BR2779" s="95"/>
      <c r="BS2779" s="95"/>
      <c r="BT2779" s="95"/>
      <c r="BU2779" s="95"/>
      <c r="BV2779" s="95"/>
      <c r="BW2779" s="95"/>
      <c r="BX2779" s="95"/>
      <c r="BY2779" s="95"/>
      <c r="BZ2779" s="95"/>
      <c r="CD2779" s="95"/>
      <c r="CE2779" s="95"/>
      <c r="CF2779" s="95"/>
    </row>
    <row r="2780" spans="1:84" s="43" customFormat="1" x14ac:dyDescent="0.25">
      <c r="A2780" s="152"/>
      <c r="B2780" s="152"/>
      <c r="C2780" s="152"/>
      <c r="D2780" s="152"/>
      <c r="E2780" s="152"/>
      <c r="F2780" s="62"/>
      <c r="G2780" s="62"/>
      <c r="I2780" s="152"/>
      <c r="K2780" s="152"/>
      <c r="L2780" s="152"/>
      <c r="M2780" s="152"/>
      <c r="N2780" s="152"/>
      <c r="O2780" s="63"/>
      <c r="P2780" s="152"/>
      <c r="Q2780" s="152"/>
      <c r="S2780" s="205"/>
      <c r="T2780" s="205"/>
      <c r="U2780" s="205"/>
      <c r="V2780" s="39"/>
      <c r="W2780" s="39"/>
      <c r="X2780" s="39"/>
      <c r="Y2780" s="39"/>
      <c r="AD2780" s="191"/>
      <c r="AE2780" s="191"/>
      <c r="AF2780" s="260"/>
      <c r="AG2780" s="191"/>
      <c r="AH2780" s="191"/>
      <c r="AI2780" s="260"/>
      <c r="AR2780" s="68"/>
      <c r="AS2780" s="68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5"/>
      <c r="BL2780" s="95"/>
      <c r="BM2780" s="95"/>
      <c r="BN2780" s="95"/>
      <c r="BO2780" s="95"/>
      <c r="BP2780" s="95"/>
      <c r="BQ2780" s="95"/>
      <c r="BR2780" s="95"/>
      <c r="BS2780" s="95"/>
      <c r="BT2780" s="95"/>
      <c r="BU2780" s="95"/>
      <c r="BV2780" s="95"/>
      <c r="BW2780" s="95"/>
      <c r="BX2780" s="95"/>
      <c r="BY2780" s="95"/>
      <c r="BZ2780" s="95"/>
      <c r="CD2780" s="95"/>
      <c r="CE2780" s="95"/>
      <c r="CF2780" s="95"/>
    </row>
    <row r="2781" spans="1:84" s="43" customFormat="1" x14ac:dyDescent="0.25">
      <c r="A2781" s="152"/>
      <c r="B2781" s="152"/>
      <c r="C2781" s="152"/>
      <c r="D2781" s="152"/>
      <c r="E2781" s="152"/>
      <c r="F2781" s="62"/>
      <c r="G2781" s="62"/>
      <c r="I2781" s="152"/>
      <c r="K2781" s="152"/>
      <c r="L2781" s="152"/>
      <c r="M2781" s="152"/>
      <c r="N2781" s="152"/>
      <c r="O2781" s="63"/>
      <c r="P2781" s="152"/>
      <c r="Q2781" s="152"/>
      <c r="S2781" s="205"/>
      <c r="T2781" s="205"/>
      <c r="U2781" s="205"/>
      <c r="V2781" s="39"/>
      <c r="W2781" s="39"/>
      <c r="X2781" s="39"/>
      <c r="Y2781" s="39"/>
      <c r="AD2781" s="191"/>
      <c r="AE2781" s="191"/>
      <c r="AF2781" s="260"/>
      <c r="AG2781" s="191"/>
      <c r="AH2781" s="191"/>
      <c r="AI2781" s="260"/>
      <c r="AR2781" s="68"/>
      <c r="AS2781" s="68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5"/>
      <c r="BL2781" s="95"/>
      <c r="BM2781" s="95"/>
      <c r="BN2781" s="95"/>
      <c r="BO2781" s="95"/>
      <c r="BP2781" s="95"/>
      <c r="BQ2781" s="95"/>
      <c r="BR2781" s="95"/>
      <c r="BS2781" s="95"/>
      <c r="BT2781" s="95"/>
      <c r="BU2781" s="95"/>
      <c r="BV2781" s="95"/>
      <c r="BW2781" s="95"/>
      <c r="BX2781" s="95"/>
      <c r="BY2781" s="95"/>
      <c r="BZ2781" s="95"/>
      <c r="CD2781" s="95"/>
      <c r="CE2781" s="95"/>
      <c r="CF2781" s="95"/>
    </row>
    <row r="2782" spans="1:84" s="43" customFormat="1" x14ac:dyDescent="0.25">
      <c r="A2782" s="152"/>
      <c r="B2782" s="152"/>
      <c r="C2782" s="152"/>
      <c r="D2782" s="152"/>
      <c r="E2782" s="152"/>
      <c r="F2782" s="62"/>
      <c r="G2782" s="62"/>
      <c r="I2782" s="152"/>
      <c r="K2782" s="152"/>
      <c r="L2782" s="152"/>
      <c r="M2782" s="152"/>
      <c r="N2782" s="152"/>
      <c r="O2782" s="63"/>
      <c r="P2782" s="152"/>
      <c r="Q2782" s="152"/>
      <c r="S2782" s="205"/>
      <c r="T2782" s="205"/>
      <c r="U2782" s="205"/>
      <c r="V2782" s="39"/>
      <c r="W2782" s="39"/>
      <c r="X2782" s="39"/>
      <c r="Y2782" s="39"/>
      <c r="AD2782" s="191"/>
      <c r="AE2782" s="191"/>
      <c r="AF2782" s="260"/>
      <c r="AG2782" s="191"/>
      <c r="AH2782" s="191"/>
      <c r="AI2782" s="260"/>
      <c r="AR2782" s="68"/>
      <c r="AS2782" s="68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5"/>
      <c r="BL2782" s="95"/>
      <c r="BM2782" s="95"/>
      <c r="BN2782" s="95"/>
      <c r="BO2782" s="95"/>
      <c r="BP2782" s="95"/>
      <c r="BQ2782" s="95"/>
      <c r="BR2782" s="95"/>
      <c r="BS2782" s="95"/>
      <c r="BT2782" s="95"/>
      <c r="BU2782" s="95"/>
      <c r="BV2782" s="95"/>
      <c r="BW2782" s="95"/>
      <c r="BX2782" s="95"/>
      <c r="BY2782" s="95"/>
      <c r="BZ2782" s="95"/>
      <c r="CD2782" s="95"/>
      <c r="CE2782" s="95"/>
      <c r="CF2782" s="95"/>
    </row>
    <row r="2783" spans="1:84" s="43" customFormat="1" x14ac:dyDescent="0.25">
      <c r="A2783" s="152"/>
      <c r="B2783" s="152"/>
      <c r="C2783" s="152"/>
      <c r="D2783" s="152"/>
      <c r="E2783" s="152"/>
      <c r="F2783" s="62"/>
      <c r="G2783" s="62"/>
      <c r="I2783" s="152"/>
      <c r="K2783" s="152"/>
      <c r="L2783" s="152"/>
      <c r="M2783" s="152"/>
      <c r="N2783" s="152"/>
      <c r="O2783" s="63"/>
      <c r="P2783" s="152"/>
      <c r="Q2783" s="152"/>
      <c r="S2783" s="205"/>
      <c r="T2783" s="205"/>
      <c r="U2783" s="205"/>
      <c r="V2783" s="39"/>
      <c r="W2783" s="39"/>
      <c r="X2783" s="39"/>
      <c r="Y2783" s="39"/>
      <c r="AD2783" s="191"/>
      <c r="AE2783" s="191"/>
      <c r="AF2783" s="260"/>
      <c r="AG2783" s="191"/>
      <c r="AH2783" s="191"/>
      <c r="AI2783" s="260"/>
      <c r="AR2783" s="68"/>
      <c r="AS2783" s="68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5"/>
      <c r="BL2783" s="95"/>
      <c r="BM2783" s="95"/>
      <c r="BN2783" s="95"/>
      <c r="BO2783" s="95"/>
      <c r="BP2783" s="95"/>
      <c r="BQ2783" s="95"/>
      <c r="BR2783" s="95"/>
      <c r="BS2783" s="95"/>
      <c r="BT2783" s="95"/>
      <c r="BU2783" s="95"/>
      <c r="BV2783" s="95"/>
      <c r="BW2783" s="95"/>
      <c r="BX2783" s="95"/>
      <c r="BY2783" s="95"/>
      <c r="BZ2783" s="95"/>
      <c r="CD2783" s="95"/>
      <c r="CE2783" s="95"/>
      <c r="CF2783" s="95"/>
    </row>
    <row r="2784" spans="1:84" s="43" customFormat="1" x14ac:dyDescent="0.25">
      <c r="A2784" s="152"/>
      <c r="B2784" s="152"/>
      <c r="C2784" s="152"/>
      <c r="D2784" s="152"/>
      <c r="E2784" s="152"/>
      <c r="F2784" s="62"/>
      <c r="G2784" s="62"/>
      <c r="I2784" s="152"/>
      <c r="K2784" s="152"/>
      <c r="L2784" s="152"/>
      <c r="M2784" s="152"/>
      <c r="N2784" s="152"/>
      <c r="O2784" s="63"/>
      <c r="P2784" s="152"/>
      <c r="Q2784" s="152"/>
      <c r="S2784" s="205"/>
      <c r="T2784" s="205"/>
      <c r="U2784" s="205"/>
      <c r="V2784" s="39"/>
      <c r="W2784" s="39"/>
      <c r="X2784" s="39"/>
      <c r="Y2784" s="39"/>
      <c r="AD2784" s="191"/>
      <c r="AE2784" s="191"/>
      <c r="AF2784" s="260"/>
      <c r="AG2784" s="191"/>
      <c r="AH2784" s="191"/>
      <c r="AI2784" s="260"/>
      <c r="AR2784" s="68"/>
      <c r="AS2784" s="68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5"/>
      <c r="BL2784" s="95"/>
      <c r="BM2784" s="95"/>
      <c r="BN2784" s="95"/>
      <c r="BO2784" s="95"/>
      <c r="BP2784" s="95"/>
      <c r="BQ2784" s="95"/>
      <c r="BR2784" s="95"/>
      <c r="BS2784" s="95"/>
      <c r="BT2784" s="95"/>
      <c r="BU2784" s="95"/>
      <c r="BV2784" s="95"/>
      <c r="BW2784" s="95"/>
      <c r="BX2784" s="95"/>
      <c r="BY2784" s="95"/>
      <c r="BZ2784" s="95"/>
      <c r="CD2784" s="95"/>
      <c r="CE2784" s="95"/>
      <c r="CF2784" s="95"/>
    </row>
    <row r="2785" spans="1:84" s="43" customFormat="1" x14ac:dyDescent="0.25">
      <c r="A2785" s="152"/>
      <c r="B2785" s="152"/>
      <c r="C2785" s="152"/>
      <c r="D2785" s="152"/>
      <c r="E2785" s="152"/>
      <c r="F2785" s="62"/>
      <c r="G2785" s="62"/>
      <c r="I2785" s="152"/>
      <c r="K2785" s="152"/>
      <c r="L2785" s="152"/>
      <c r="M2785" s="152"/>
      <c r="N2785" s="152"/>
      <c r="O2785" s="63"/>
      <c r="P2785" s="152"/>
      <c r="Q2785" s="152"/>
      <c r="S2785" s="205"/>
      <c r="T2785" s="205"/>
      <c r="U2785" s="205"/>
      <c r="V2785" s="39"/>
      <c r="W2785" s="39"/>
      <c r="X2785" s="39"/>
      <c r="Y2785" s="39"/>
      <c r="AD2785" s="191"/>
      <c r="AE2785" s="191"/>
      <c r="AF2785" s="260"/>
      <c r="AG2785" s="191"/>
      <c r="AH2785" s="191"/>
      <c r="AI2785" s="260"/>
      <c r="AR2785" s="68"/>
      <c r="AS2785" s="68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5"/>
      <c r="BL2785" s="95"/>
      <c r="BM2785" s="95"/>
      <c r="BN2785" s="95"/>
      <c r="BO2785" s="95"/>
      <c r="BP2785" s="95"/>
      <c r="BQ2785" s="95"/>
      <c r="BR2785" s="95"/>
      <c r="BS2785" s="95"/>
      <c r="BT2785" s="95"/>
      <c r="BU2785" s="95"/>
      <c r="BV2785" s="95"/>
      <c r="BW2785" s="95"/>
      <c r="BX2785" s="95"/>
      <c r="BY2785" s="95"/>
      <c r="BZ2785" s="95"/>
      <c r="CD2785" s="95"/>
      <c r="CE2785" s="95"/>
      <c r="CF2785" s="95"/>
    </row>
    <row r="2786" spans="1:84" s="43" customFormat="1" x14ac:dyDescent="0.25">
      <c r="A2786" s="152"/>
      <c r="B2786" s="152"/>
      <c r="C2786" s="152"/>
      <c r="D2786" s="152"/>
      <c r="E2786" s="152"/>
      <c r="F2786" s="62"/>
      <c r="G2786" s="62"/>
      <c r="I2786" s="152"/>
      <c r="K2786" s="152"/>
      <c r="L2786" s="152"/>
      <c r="M2786" s="152"/>
      <c r="N2786" s="152"/>
      <c r="O2786" s="63"/>
      <c r="P2786" s="152"/>
      <c r="Q2786" s="152"/>
      <c r="S2786" s="205"/>
      <c r="T2786" s="205"/>
      <c r="U2786" s="205"/>
      <c r="V2786" s="39"/>
      <c r="W2786" s="39"/>
      <c r="X2786" s="39"/>
      <c r="Y2786" s="39"/>
      <c r="AD2786" s="191"/>
      <c r="AE2786" s="191"/>
      <c r="AF2786" s="260"/>
      <c r="AG2786" s="191"/>
      <c r="AH2786" s="191"/>
      <c r="AI2786" s="260"/>
      <c r="AR2786" s="68"/>
      <c r="AS2786" s="68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5"/>
      <c r="BL2786" s="95"/>
      <c r="BM2786" s="95"/>
      <c r="BN2786" s="95"/>
      <c r="BO2786" s="95"/>
      <c r="BP2786" s="95"/>
      <c r="BQ2786" s="95"/>
      <c r="BR2786" s="95"/>
      <c r="BS2786" s="95"/>
      <c r="BT2786" s="95"/>
      <c r="BU2786" s="95"/>
      <c r="BV2786" s="95"/>
      <c r="BW2786" s="95"/>
      <c r="BX2786" s="95"/>
      <c r="BY2786" s="95"/>
      <c r="BZ2786" s="95"/>
      <c r="CD2786" s="95"/>
      <c r="CE2786" s="95"/>
      <c r="CF2786" s="95"/>
    </row>
    <row r="2787" spans="1:84" s="43" customFormat="1" x14ac:dyDescent="0.25">
      <c r="A2787" s="152"/>
      <c r="B2787" s="152"/>
      <c r="C2787" s="152"/>
      <c r="D2787" s="152"/>
      <c r="E2787" s="152"/>
      <c r="F2787" s="62"/>
      <c r="G2787" s="62"/>
      <c r="I2787" s="152"/>
      <c r="K2787" s="152"/>
      <c r="L2787" s="152"/>
      <c r="M2787" s="152"/>
      <c r="N2787" s="152"/>
      <c r="O2787" s="63"/>
      <c r="P2787" s="152"/>
      <c r="Q2787" s="152"/>
      <c r="S2787" s="205"/>
      <c r="T2787" s="205"/>
      <c r="U2787" s="205"/>
      <c r="V2787" s="39"/>
      <c r="W2787" s="39"/>
      <c r="X2787" s="39"/>
      <c r="Y2787" s="39"/>
      <c r="AD2787" s="191"/>
      <c r="AE2787" s="191"/>
      <c r="AF2787" s="260"/>
      <c r="AG2787" s="191"/>
      <c r="AH2787" s="191"/>
      <c r="AI2787" s="260"/>
      <c r="AR2787" s="68"/>
      <c r="AS2787" s="68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5"/>
      <c r="BL2787" s="95"/>
      <c r="BM2787" s="95"/>
      <c r="BN2787" s="95"/>
      <c r="BO2787" s="95"/>
      <c r="BP2787" s="95"/>
      <c r="BQ2787" s="95"/>
      <c r="BR2787" s="95"/>
      <c r="BS2787" s="95"/>
      <c r="BT2787" s="95"/>
      <c r="BU2787" s="95"/>
      <c r="BV2787" s="95"/>
      <c r="BW2787" s="95"/>
      <c r="BX2787" s="95"/>
      <c r="BY2787" s="95"/>
      <c r="BZ2787" s="95"/>
      <c r="CD2787" s="95"/>
      <c r="CE2787" s="95"/>
      <c r="CF2787" s="95"/>
    </row>
    <row r="2788" spans="1:84" s="43" customFormat="1" x14ac:dyDescent="0.25">
      <c r="A2788" s="152"/>
      <c r="B2788" s="152"/>
      <c r="C2788" s="152"/>
      <c r="D2788" s="152"/>
      <c r="E2788" s="152"/>
      <c r="F2788" s="62"/>
      <c r="G2788" s="62"/>
      <c r="I2788" s="152"/>
      <c r="K2788" s="152"/>
      <c r="L2788" s="152"/>
      <c r="M2788" s="152"/>
      <c r="N2788" s="152"/>
      <c r="O2788" s="63"/>
      <c r="P2788" s="152"/>
      <c r="Q2788" s="152"/>
      <c r="S2788" s="205"/>
      <c r="T2788" s="205"/>
      <c r="U2788" s="205"/>
      <c r="V2788" s="39"/>
      <c r="W2788" s="39"/>
      <c r="X2788" s="39"/>
      <c r="Y2788" s="39"/>
      <c r="AD2788" s="191"/>
      <c r="AE2788" s="191"/>
      <c r="AF2788" s="260"/>
      <c r="AG2788" s="191"/>
      <c r="AH2788" s="191"/>
      <c r="AI2788" s="260"/>
      <c r="AR2788" s="68"/>
      <c r="AS2788" s="68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5"/>
      <c r="BL2788" s="95"/>
      <c r="BM2788" s="95"/>
      <c r="BN2788" s="95"/>
      <c r="BO2788" s="95"/>
      <c r="BP2788" s="95"/>
      <c r="BQ2788" s="95"/>
      <c r="BR2788" s="95"/>
      <c r="BS2788" s="95"/>
      <c r="BT2788" s="95"/>
      <c r="BU2788" s="95"/>
      <c r="BV2788" s="95"/>
      <c r="BW2788" s="95"/>
      <c r="BX2788" s="95"/>
      <c r="BY2788" s="95"/>
      <c r="BZ2788" s="95"/>
      <c r="CD2788" s="95"/>
      <c r="CE2788" s="95"/>
      <c r="CF2788" s="95"/>
    </row>
    <row r="2789" spans="1:84" s="43" customFormat="1" x14ac:dyDescent="0.25">
      <c r="A2789" s="152"/>
      <c r="B2789" s="152"/>
      <c r="C2789" s="152"/>
      <c r="D2789" s="152"/>
      <c r="E2789" s="152"/>
      <c r="F2789" s="62"/>
      <c r="G2789" s="62"/>
      <c r="I2789" s="152"/>
      <c r="K2789" s="152"/>
      <c r="L2789" s="152"/>
      <c r="M2789" s="152"/>
      <c r="N2789" s="152"/>
      <c r="O2789" s="63"/>
      <c r="P2789" s="152"/>
      <c r="Q2789" s="152"/>
      <c r="S2789" s="205"/>
      <c r="T2789" s="205"/>
      <c r="U2789" s="205"/>
      <c r="V2789" s="39"/>
      <c r="W2789" s="39"/>
      <c r="X2789" s="39"/>
      <c r="Y2789" s="39"/>
      <c r="AD2789" s="191"/>
      <c r="AE2789" s="191"/>
      <c r="AF2789" s="260"/>
      <c r="AG2789" s="191"/>
      <c r="AH2789" s="191"/>
      <c r="AI2789" s="260"/>
      <c r="AR2789" s="68"/>
      <c r="AS2789" s="68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5"/>
      <c r="BL2789" s="95"/>
      <c r="BM2789" s="95"/>
      <c r="BN2789" s="95"/>
      <c r="BO2789" s="95"/>
      <c r="BP2789" s="95"/>
      <c r="BQ2789" s="95"/>
      <c r="BR2789" s="95"/>
      <c r="BS2789" s="95"/>
      <c r="BT2789" s="95"/>
      <c r="BU2789" s="95"/>
      <c r="BV2789" s="95"/>
      <c r="BW2789" s="95"/>
      <c r="BX2789" s="95"/>
      <c r="BY2789" s="95"/>
      <c r="BZ2789" s="95"/>
      <c r="CD2789" s="95"/>
      <c r="CE2789" s="95"/>
      <c r="CF2789" s="95"/>
    </row>
    <row r="2790" spans="1:84" s="43" customFormat="1" x14ac:dyDescent="0.25">
      <c r="A2790" s="152"/>
      <c r="B2790" s="152"/>
      <c r="C2790" s="152"/>
      <c r="D2790" s="152"/>
      <c r="E2790" s="152"/>
      <c r="F2790" s="62"/>
      <c r="G2790" s="62"/>
      <c r="I2790" s="152"/>
      <c r="K2790" s="152"/>
      <c r="L2790" s="152"/>
      <c r="M2790" s="152"/>
      <c r="N2790" s="152"/>
      <c r="O2790" s="63"/>
      <c r="P2790" s="152"/>
      <c r="Q2790" s="152"/>
      <c r="S2790" s="205"/>
      <c r="T2790" s="205"/>
      <c r="U2790" s="205"/>
      <c r="V2790" s="39"/>
      <c r="W2790" s="39"/>
      <c r="X2790" s="39"/>
      <c r="Y2790" s="39"/>
      <c r="AD2790" s="191"/>
      <c r="AE2790" s="191"/>
      <c r="AF2790" s="260"/>
      <c r="AG2790" s="191"/>
      <c r="AH2790" s="191"/>
      <c r="AI2790" s="260"/>
      <c r="AR2790" s="68"/>
      <c r="AS2790" s="68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5"/>
      <c r="BL2790" s="95"/>
      <c r="BM2790" s="95"/>
      <c r="BN2790" s="95"/>
      <c r="BO2790" s="95"/>
      <c r="BP2790" s="95"/>
      <c r="BQ2790" s="95"/>
      <c r="BR2790" s="95"/>
      <c r="BS2790" s="95"/>
      <c r="BT2790" s="95"/>
      <c r="BU2790" s="95"/>
      <c r="BV2790" s="95"/>
      <c r="BW2790" s="95"/>
      <c r="BX2790" s="95"/>
      <c r="BY2790" s="95"/>
      <c r="BZ2790" s="95"/>
      <c r="CD2790" s="95"/>
      <c r="CE2790" s="95"/>
      <c r="CF2790" s="95"/>
    </row>
    <row r="2791" spans="1:84" s="43" customFormat="1" x14ac:dyDescent="0.25">
      <c r="A2791" s="152"/>
      <c r="B2791" s="152"/>
      <c r="C2791" s="152"/>
      <c r="D2791" s="152"/>
      <c r="E2791" s="152"/>
      <c r="F2791" s="62"/>
      <c r="G2791" s="62"/>
      <c r="I2791" s="152"/>
      <c r="K2791" s="152"/>
      <c r="L2791" s="152"/>
      <c r="M2791" s="152"/>
      <c r="N2791" s="152"/>
      <c r="O2791" s="63"/>
      <c r="P2791" s="152"/>
      <c r="Q2791" s="152"/>
      <c r="S2791" s="205"/>
      <c r="T2791" s="205"/>
      <c r="U2791" s="205"/>
      <c r="V2791" s="39"/>
      <c r="W2791" s="39"/>
      <c r="X2791" s="39"/>
      <c r="Y2791" s="39"/>
      <c r="AD2791" s="191"/>
      <c r="AE2791" s="191"/>
      <c r="AF2791" s="260"/>
      <c r="AG2791" s="191"/>
      <c r="AH2791" s="191"/>
      <c r="AI2791" s="260"/>
      <c r="AR2791" s="68"/>
      <c r="AS2791" s="68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5"/>
      <c r="BL2791" s="95"/>
      <c r="BM2791" s="95"/>
      <c r="BN2791" s="95"/>
      <c r="BO2791" s="95"/>
      <c r="BP2791" s="95"/>
      <c r="BQ2791" s="95"/>
      <c r="BR2791" s="95"/>
      <c r="BS2791" s="95"/>
      <c r="BT2791" s="95"/>
      <c r="BU2791" s="95"/>
      <c r="BV2791" s="95"/>
      <c r="BW2791" s="95"/>
      <c r="BX2791" s="95"/>
      <c r="BY2791" s="95"/>
      <c r="BZ2791" s="95"/>
      <c r="CD2791" s="95"/>
      <c r="CE2791" s="95"/>
      <c r="CF2791" s="95"/>
    </row>
    <row r="2792" spans="1:84" s="43" customFormat="1" x14ac:dyDescent="0.25">
      <c r="A2792" s="152"/>
      <c r="B2792" s="152"/>
      <c r="C2792" s="152"/>
      <c r="D2792" s="152"/>
      <c r="E2792" s="152"/>
      <c r="F2792" s="62"/>
      <c r="G2792" s="62"/>
      <c r="I2792" s="152"/>
      <c r="K2792" s="152"/>
      <c r="L2792" s="152"/>
      <c r="M2792" s="152"/>
      <c r="N2792" s="152"/>
      <c r="O2792" s="63"/>
      <c r="P2792" s="152"/>
      <c r="Q2792" s="152"/>
      <c r="S2792" s="205"/>
      <c r="T2792" s="205"/>
      <c r="U2792" s="205"/>
      <c r="V2792" s="39"/>
      <c r="W2792" s="39"/>
      <c r="X2792" s="39"/>
      <c r="Y2792" s="39"/>
      <c r="AD2792" s="191"/>
      <c r="AE2792" s="191"/>
      <c r="AF2792" s="260"/>
      <c r="AG2792" s="191"/>
      <c r="AH2792" s="191"/>
      <c r="AI2792" s="260"/>
      <c r="AR2792" s="68"/>
      <c r="AS2792" s="68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5"/>
      <c r="BL2792" s="95"/>
      <c r="BM2792" s="95"/>
      <c r="BN2792" s="95"/>
      <c r="BO2792" s="95"/>
      <c r="BP2792" s="95"/>
      <c r="BQ2792" s="95"/>
      <c r="BR2792" s="95"/>
      <c r="BS2792" s="95"/>
      <c r="BT2792" s="95"/>
      <c r="BU2792" s="95"/>
      <c r="BV2792" s="95"/>
      <c r="BW2792" s="95"/>
      <c r="BX2792" s="95"/>
      <c r="BY2792" s="95"/>
      <c r="BZ2792" s="95"/>
      <c r="CD2792" s="95"/>
      <c r="CE2792" s="95"/>
      <c r="CF2792" s="95"/>
    </row>
    <row r="2793" spans="1:84" s="43" customFormat="1" x14ac:dyDescent="0.25">
      <c r="A2793" s="152"/>
      <c r="B2793" s="152"/>
      <c r="C2793" s="152"/>
      <c r="D2793" s="152"/>
      <c r="E2793" s="152"/>
      <c r="F2793" s="62"/>
      <c r="G2793" s="62"/>
      <c r="I2793" s="152"/>
      <c r="K2793" s="152"/>
      <c r="L2793" s="152"/>
      <c r="M2793" s="152"/>
      <c r="N2793" s="152"/>
      <c r="O2793" s="63"/>
      <c r="P2793" s="152"/>
      <c r="Q2793" s="152"/>
      <c r="S2793" s="205"/>
      <c r="T2793" s="205"/>
      <c r="U2793" s="205"/>
      <c r="V2793" s="39"/>
      <c r="W2793" s="39"/>
      <c r="X2793" s="39"/>
      <c r="Y2793" s="39"/>
      <c r="AD2793" s="191"/>
      <c r="AE2793" s="191"/>
      <c r="AF2793" s="260"/>
      <c r="AG2793" s="191"/>
      <c r="AH2793" s="191"/>
      <c r="AI2793" s="260"/>
      <c r="AR2793" s="68"/>
      <c r="AS2793" s="68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5"/>
      <c r="BL2793" s="95"/>
      <c r="BM2793" s="95"/>
      <c r="BN2793" s="95"/>
      <c r="BO2793" s="95"/>
      <c r="BP2793" s="95"/>
      <c r="BQ2793" s="95"/>
      <c r="BR2793" s="95"/>
      <c r="BS2793" s="95"/>
      <c r="BT2793" s="95"/>
      <c r="BU2793" s="95"/>
      <c r="BV2793" s="95"/>
      <c r="BW2793" s="95"/>
      <c r="BX2793" s="95"/>
      <c r="BY2793" s="95"/>
      <c r="BZ2793" s="95"/>
      <c r="CD2793" s="95"/>
      <c r="CE2793" s="95"/>
      <c r="CF2793" s="95"/>
    </row>
    <row r="2794" spans="1:84" s="43" customFormat="1" x14ac:dyDescent="0.25">
      <c r="A2794" s="152"/>
      <c r="B2794" s="152"/>
      <c r="C2794" s="152"/>
      <c r="D2794" s="152"/>
      <c r="E2794" s="152"/>
      <c r="F2794" s="62"/>
      <c r="G2794" s="62"/>
      <c r="I2794" s="152"/>
      <c r="K2794" s="152"/>
      <c r="L2794" s="152"/>
      <c r="M2794" s="152"/>
      <c r="N2794" s="152"/>
      <c r="O2794" s="63"/>
      <c r="P2794" s="152"/>
      <c r="Q2794" s="152"/>
      <c r="S2794" s="205"/>
      <c r="T2794" s="205"/>
      <c r="U2794" s="205"/>
      <c r="V2794" s="39"/>
      <c r="W2794" s="39"/>
      <c r="X2794" s="39"/>
      <c r="Y2794" s="39"/>
      <c r="AD2794" s="191"/>
      <c r="AE2794" s="191"/>
      <c r="AF2794" s="260"/>
      <c r="AG2794" s="191"/>
      <c r="AH2794" s="191"/>
      <c r="AI2794" s="260"/>
      <c r="AR2794" s="68"/>
      <c r="AS2794" s="68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5"/>
      <c r="BL2794" s="95"/>
      <c r="BM2794" s="95"/>
      <c r="BN2794" s="95"/>
      <c r="BO2794" s="95"/>
      <c r="BP2794" s="95"/>
      <c r="BQ2794" s="95"/>
      <c r="BR2794" s="95"/>
      <c r="BS2794" s="95"/>
      <c r="BT2794" s="95"/>
      <c r="BU2794" s="95"/>
      <c r="BV2794" s="95"/>
      <c r="BW2794" s="95"/>
      <c r="BX2794" s="95"/>
      <c r="BY2794" s="95"/>
      <c r="BZ2794" s="95"/>
      <c r="CD2794" s="95"/>
      <c r="CE2794" s="95"/>
      <c r="CF2794" s="95"/>
    </row>
    <row r="2795" spans="1:84" s="43" customFormat="1" x14ac:dyDescent="0.25">
      <c r="A2795" s="152"/>
      <c r="B2795" s="152"/>
      <c r="C2795" s="152"/>
      <c r="D2795" s="152"/>
      <c r="E2795" s="152"/>
      <c r="F2795" s="62"/>
      <c r="G2795" s="62"/>
      <c r="I2795" s="152"/>
      <c r="K2795" s="152"/>
      <c r="L2795" s="152"/>
      <c r="M2795" s="152"/>
      <c r="N2795" s="152"/>
      <c r="O2795" s="63"/>
      <c r="P2795" s="152"/>
      <c r="Q2795" s="152"/>
      <c r="S2795" s="205"/>
      <c r="T2795" s="205"/>
      <c r="U2795" s="205"/>
      <c r="V2795" s="39"/>
      <c r="W2795" s="39"/>
      <c r="X2795" s="39"/>
      <c r="Y2795" s="39"/>
      <c r="AD2795" s="191"/>
      <c r="AE2795" s="191"/>
      <c r="AF2795" s="260"/>
      <c r="AG2795" s="191"/>
      <c r="AH2795" s="191"/>
      <c r="AI2795" s="260"/>
      <c r="AR2795" s="68"/>
      <c r="AS2795" s="68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5"/>
      <c r="BL2795" s="95"/>
      <c r="BM2795" s="95"/>
      <c r="BN2795" s="95"/>
      <c r="BO2795" s="95"/>
      <c r="BP2795" s="95"/>
      <c r="BQ2795" s="95"/>
      <c r="BR2795" s="95"/>
      <c r="BS2795" s="95"/>
      <c r="BT2795" s="95"/>
      <c r="BU2795" s="95"/>
      <c r="BV2795" s="95"/>
      <c r="BW2795" s="95"/>
      <c r="BX2795" s="95"/>
      <c r="BY2795" s="95"/>
      <c r="BZ2795" s="95"/>
      <c r="CD2795" s="95"/>
      <c r="CE2795" s="95"/>
      <c r="CF2795" s="95"/>
    </row>
    <row r="2796" spans="1:84" s="43" customFormat="1" x14ac:dyDescent="0.25">
      <c r="A2796" s="152"/>
      <c r="B2796" s="152"/>
      <c r="C2796" s="152"/>
      <c r="D2796" s="152"/>
      <c r="E2796" s="152"/>
      <c r="F2796" s="62"/>
      <c r="G2796" s="62"/>
      <c r="I2796" s="152"/>
      <c r="K2796" s="152"/>
      <c r="L2796" s="152"/>
      <c r="M2796" s="152"/>
      <c r="N2796" s="152"/>
      <c r="O2796" s="63"/>
      <c r="P2796" s="152"/>
      <c r="Q2796" s="152"/>
      <c r="S2796" s="205"/>
      <c r="T2796" s="205"/>
      <c r="U2796" s="205"/>
      <c r="V2796" s="39"/>
      <c r="W2796" s="39"/>
      <c r="X2796" s="39"/>
      <c r="Y2796" s="39"/>
      <c r="AD2796" s="191"/>
      <c r="AE2796" s="191"/>
      <c r="AF2796" s="260"/>
      <c r="AG2796" s="191"/>
      <c r="AH2796" s="191"/>
      <c r="AI2796" s="260"/>
      <c r="AR2796" s="68"/>
      <c r="AS2796" s="68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5"/>
      <c r="BL2796" s="95"/>
      <c r="BM2796" s="95"/>
      <c r="BN2796" s="95"/>
      <c r="BO2796" s="95"/>
      <c r="BP2796" s="95"/>
      <c r="BQ2796" s="95"/>
      <c r="BR2796" s="95"/>
      <c r="BS2796" s="95"/>
      <c r="BT2796" s="95"/>
      <c r="BU2796" s="95"/>
      <c r="BV2796" s="95"/>
      <c r="BW2796" s="95"/>
      <c r="BX2796" s="95"/>
      <c r="BY2796" s="95"/>
      <c r="BZ2796" s="95"/>
      <c r="CD2796" s="95"/>
      <c r="CE2796" s="95"/>
      <c r="CF2796" s="95"/>
    </row>
    <row r="2797" spans="1:84" s="43" customFormat="1" x14ac:dyDescent="0.25">
      <c r="A2797" s="152"/>
      <c r="B2797" s="152"/>
      <c r="C2797" s="152"/>
      <c r="D2797" s="152"/>
      <c r="E2797" s="152"/>
      <c r="F2797" s="62"/>
      <c r="G2797" s="62"/>
      <c r="I2797" s="152"/>
      <c r="K2797" s="152"/>
      <c r="L2797" s="152"/>
      <c r="M2797" s="152"/>
      <c r="N2797" s="152"/>
      <c r="O2797" s="63"/>
      <c r="P2797" s="152"/>
      <c r="Q2797" s="152"/>
      <c r="S2797" s="205"/>
      <c r="T2797" s="205"/>
      <c r="U2797" s="205"/>
      <c r="V2797" s="39"/>
      <c r="W2797" s="39"/>
      <c r="X2797" s="39"/>
      <c r="Y2797" s="39"/>
      <c r="AD2797" s="191"/>
      <c r="AE2797" s="191"/>
      <c r="AF2797" s="260"/>
      <c r="AG2797" s="191"/>
      <c r="AH2797" s="191"/>
      <c r="AI2797" s="260"/>
      <c r="AR2797" s="68"/>
      <c r="AS2797" s="68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5"/>
      <c r="BL2797" s="95"/>
      <c r="BM2797" s="95"/>
      <c r="BN2797" s="95"/>
      <c r="BO2797" s="95"/>
      <c r="BP2797" s="95"/>
      <c r="BQ2797" s="95"/>
      <c r="BR2797" s="95"/>
      <c r="BS2797" s="95"/>
      <c r="BT2797" s="95"/>
      <c r="BU2797" s="95"/>
      <c r="BV2797" s="95"/>
      <c r="BW2797" s="95"/>
      <c r="BX2797" s="95"/>
      <c r="BY2797" s="95"/>
      <c r="BZ2797" s="95"/>
      <c r="CD2797" s="95"/>
      <c r="CE2797" s="95"/>
      <c r="CF2797" s="95"/>
    </row>
    <row r="2798" spans="1:84" s="43" customFormat="1" x14ac:dyDescent="0.25">
      <c r="A2798" s="152"/>
      <c r="B2798" s="152"/>
      <c r="C2798" s="152"/>
      <c r="D2798" s="152"/>
      <c r="E2798" s="152"/>
      <c r="F2798" s="62"/>
      <c r="G2798" s="62"/>
      <c r="I2798" s="152"/>
      <c r="K2798" s="152"/>
      <c r="L2798" s="152"/>
      <c r="M2798" s="152"/>
      <c r="N2798" s="152"/>
      <c r="O2798" s="63"/>
      <c r="P2798" s="152"/>
      <c r="Q2798" s="152"/>
      <c r="S2798" s="205"/>
      <c r="T2798" s="205"/>
      <c r="U2798" s="205"/>
      <c r="V2798" s="39"/>
      <c r="W2798" s="39"/>
      <c r="X2798" s="39"/>
      <c r="Y2798" s="39"/>
      <c r="AD2798" s="191"/>
      <c r="AE2798" s="191"/>
      <c r="AF2798" s="260"/>
      <c r="AG2798" s="191"/>
      <c r="AH2798" s="191"/>
      <c r="AI2798" s="260"/>
      <c r="AR2798" s="68"/>
      <c r="AS2798" s="68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5"/>
      <c r="BL2798" s="95"/>
      <c r="BM2798" s="95"/>
      <c r="BN2798" s="95"/>
      <c r="BO2798" s="95"/>
      <c r="BP2798" s="95"/>
      <c r="BQ2798" s="95"/>
      <c r="BR2798" s="95"/>
      <c r="BS2798" s="95"/>
      <c r="BT2798" s="95"/>
      <c r="BU2798" s="95"/>
      <c r="BV2798" s="95"/>
      <c r="BW2798" s="95"/>
      <c r="BX2798" s="95"/>
      <c r="BY2798" s="95"/>
      <c r="BZ2798" s="95"/>
      <c r="CD2798" s="95"/>
      <c r="CE2798" s="95"/>
      <c r="CF2798" s="95"/>
    </row>
    <row r="2799" spans="1:84" s="43" customFormat="1" x14ac:dyDescent="0.25">
      <c r="A2799" s="152"/>
      <c r="B2799" s="152"/>
      <c r="C2799" s="152"/>
      <c r="D2799" s="152"/>
      <c r="E2799" s="152"/>
      <c r="F2799" s="62"/>
      <c r="G2799" s="62"/>
      <c r="I2799" s="152"/>
      <c r="K2799" s="152"/>
      <c r="L2799" s="152"/>
      <c r="M2799" s="152"/>
      <c r="N2799" s="152"/>
      <c r="O2799" s="63"/>
      <c r="P2799" s="152"/>
      <c r="Q2799" s="152"/>
      <c r="S2799" s="205"/>
      <c r="T2799" s="205"/>
      <c r="U2799" s="205"/>
      <c r="V2799" s="39"/>
      <c r="W2799" s="39"/>
      <c r="X2799" s="39"/>
      <c r="Y2799" s="39"/>
      <c r="AD2799" s="191"/>
      <c r="AE2799" s="191"/>
      <c r="AF2799" s="260"/>
      <c r="AG2799" s="191"/>
      <c r="AH2799" s="191"/>
      <c r="AI2799" s="260"/>
      <c r="AR2799" s="68"/>
      <c r="AS2799" s="68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5"/>
      <c r="BL2799" s="95"/>
      <c r="BM2799" s="95"/>
      <c r="BN2799" s="95"/>
      <c r="BO2799" s="95"/>
      <c r="BP2799" s="95"/>
      <c r="BQ2799" s="95"/>
      <c r="BR2799" s="95"/>
      <c r="BS2799" s="95"/>
      <c r="BT2799" s="95"/>
      <c r="BU2799" s="95"/>
      <c r="BV2799" s="95"/>
      <c r="BW2799" s="95"/>
      <c r="BX2799" s="95"/>
      <c r="BY2799" s="95"/>
      <c r="BZ2799" s="95"/>
      <c r="CD2799" s="95"/>
      <c r="CE2799" s="95"/>
      <c r="CF2799" s="95"/>
    </row>
    <row r="2800" spans="1:84" s="43" customFormat="1" x14ac:dyDescent="0.25">
      <c r="A2800" s="152"/>
      <c r="B2800" s="152"/>
      <c r="C2800" s="152"/>
      <c r="D2800" s="152"/>
      <c r="E2800" s="152"/>
      <c r="F2800" s="62"/>
      <c r="G2800" s="62"/>
      <c r="I2800" s="152"/>
      <c r="K2800" s="152"/>
      <c r="L2800" s="152"/>
      <c r="M2800" s="152"/>
      <c r="N2800" s="152"/>
      <c r="O2800" s="63"/>
      <c r="P2800" s="152"/>
      <c r="Q2800" s="152"/>
      <c r="S2800" s="205"/>
      <c r="T2800" s="205"/>
      <c r="U2800" s="205"/>
      <c r="V2800" s="39"/>
      <c r="W2800" s="39"/>
      <c r="X2800" s="39"/>
      <c r="Y2800" s="39"/>
      <c r="AD2800" s="191"/>
      <c r="AE2800" s="191"/>
      <c r="AF2800" s="260"/>
      <c r="AG2800" s="191"/>
      <c r="AH2800" s="191"/>
      <c r="AI2800" s="260"/>
      <c r="AR2800" s="68"/>
      <c r="AS2800" s="68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5"/>
      <c r="BL2800" s="95"/>
      <c r="BM2800" s="95"/>
      <c r="BN2800" s="95"/>
      <c r="BO2800" s="95"/>
      <c r="BP2800" s="95"/>
      <c r="BQ2800" s="95"/>
      <c r="BR2800" s="95"/>
      <c r="BS2800" s="95"/>
      <c r="BT2800" s="95"/>
      <c r="BU2800" s="95"/>
      <c r="BV2800" s="95"/>
      <c r="BW2800" s="95"/>
      <c r="BX2800" s="95"/>
      <c r="BY2800" s="95"/>
      <c r="BZ2800" s="95"/>
      <c r="CD2800" s="95"/>
      <c r="CE2800" s="95"/>
      <c r="CF2800" s="95"/>
    </row>
    <row r="2801" spans="1:84" s="43" customFormat="1" x14ac:dyDescent="0.25">
      <c r="A2801" s="152"/>
      <c r="B2801" s="152"/>
      <c r="C2801" s="152"/>
      <c r="D2801" s="152"/>
      <c r="E2801" s="152"/>
      <c r="F2801" s="62"/>
      <c r="G2801" s="62"/>
      <c r="I2801" s="152"/>
      <c r="K2801" s="152"/>
      <c r="L2801" s="152"/>
      <c r="M2801" s="152"/>
      <c r="N2801" s="152"/>
      <c r="O2801" s="63"/>
      <c r="P2801" s="152"/>
      <c r="Q2801" s="152"/>
      <c r="S2801" s="205"/>
      <c r="T2801" s="205"/>
      <c r="U2801" s="205"/>
      <c r="V2801" s="39"/>
      <c r="W2801" s="39"/>
      <c r="X2801" s="39"/>
      <c r="Y2801" s="39"/>
      <c r="AD2801" s="191"/>
      <c r="AE2801" s="191"/>
      <c r="AF2801" s="260"/>
      <c r="AG2801" s="191"/>
      <c r="AH2801" s="191"/>
      <c r="AI2801" s="260"/>
      <c r="AR2801" s="68"/>
      <c r="AS2801" s="68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5"/>
      <c r="BL2801" s="95"/>
      <c r="BM2801" s="95"/>
      <c r="BN2801" s="95"/>
      <c r="BO2801" s="95"/>
      <c r="BP2801" s="95"/>
      <c r="BQ2801" s="95"/>
      <c r="BR2801" s="95"/>
      <c r="BS2801" s="95"/>
      <c r="BT2801" s="95"/>
      <c r="BU2801" s="95"/>
      <c r="BV2801" s="95"/>
      <c r="BW2801" s="95"/>
      <c r="BX2801" s="95"/>
      <c r="BY2801" s="95"/>
      <c r="BZ2801" s="95"/>
      <c r="CD2801" s="95"/>
      <c r="CE2801" s="95"/>
      <c r="CF2801" s="95"/>
    </row>
    <row r="2802" spans="1:84" s="43" customFormat="1" x14ac:dyDescent="0.25">
      <c r="A2802" s="152"/>
      <c r="B2802" s="152"/>
      <c r="C2802" s="152"/>
      <c r="D2802" s="152"/>
      <c r="E2802" s="152"/>
      <c r="F2802" s="62"/>
      <c r="G2802" s="62"/>
      <c r="I2802" s="152"/>
      <c r="K2802" s="152"/>
      <c r="L2802" s="152"/>
      <c r="M2802" s="152"/>
      <c r="N2802" s="152"/>
      <c r="O2802" s="63"/>
      <c r="P2802" s="152"/>
      <c r="Q2802" s="152"/>
      <c r="S2802" s="205"/>
      <c r="T2802" s="205"/>
      <c r="U2802" s="205"/>
      <c r="V2802" s="39"/>
      <c r="W2802" s="39"/>
      <c r="X2802" s="39"/>
      <c r="Y2802" s="39"/>
      <c r="AD2802" s="191"/>
      <c r="AE2802" s="191"/>
      <c r="AF2802" s="260"/>
      <c r="AG2802" s="191"/>
      <c r="AH2802" s="191"/>
      <c r="AI2802" s="260"/>
      <c r="AR2802" s="68"/>
      <c r="AS2802" s="68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5"/>
      <c r="BL2802" s="95"/>
      <c r="BM2802" s="95"/>
      <c r="BN2802" s="95"/>
      <c r="BO2802" s="95"/>
      <c r="BP2802" s="95"/>
      <c r="BQ2802" s="95"/>
      <c r="BR2802" s="95"/>
      <c r="BS2802" s="95"/>
      <c r="BT2802" s="95"/>
      <c r="BU2802" s="95"/>
      <c r="BV2802" s="95"/>
      <c r="BW2802" s="95"/>
      <c r="BX2802" s="95"/>
      <c r="BY2802" s="95"/>
      <c r="BZ2802" s="95"/>
      <c r="CD2802" s="95"/>
      <c r="CE2802" s="95"/>
      <c r="CF2802" s="95"/>
    </row>
    <row r="2803" spans="1:84" s="43" customFormat="1" x14ac:dyDescent="0.25">
      <c r="A2803" s="152"/>
      <c r="B2803" s="152"/>
      <c r="C2803" s="152"/>
      <c r="D2803" s="152"/>
      <c r="E2803" s="152"/>
      <c r="F2803" s="62"/>
      <c r="G2803" s="62"/>
      <c r="I2803" s="152"/>
      <c r="K2803" s="152"/>
      <c r="L2803" s="152"/>
      <c r="M2803" s="152"/>
      <c r="N2803" s="152"/>
      <c r="O2803" s="63"/>
      <c r="P2803" s="152"/>
      <c r="Q2803" s="152"/>
      <c r="S2803" s="205"/>
      <c r="T2803" s="205"/>
      <c r="U2803" s="205"/>
      <c r="V2803" s="39"/>
      <c r="W2803" s="39"/>
      <c r="X2803" s="39"/>
      <c r="Y2803" s="39"/>
      <c r="AD2803" s="191"/>
      <c r="AE2803" s="191"/>
      <c r="AF2803" s="260"/>
      <c r="AG2803" s="191"/>
      <c r="AH2803" s="191"/>
      <c r="AI2803" s="260"/>
      <c r="AR2803" s="68"/>
      <c r="AS2803" s="68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5"/>
      <c r="BL2803" s="95"/>
      <c r="BM2803" s="95"/>
      <c r="BN2803" s="95"/>
      <c r="BO2803" s="95"/>
      <c r="BP2803" s="95"/>
      <c r="BQ2803" s="95"/>
      <c r="BR2803" s="95"/>
      <c r="BS2803" s="95"/>
      <c r="BT2803" s="95"/>
      <c r="BU2803" s="95"/>
      <c r="BV2803" s="95"/>
      <c r="BW2803" s="95"/>
      <c r="BX2803" s="95"/>
      <c r="BY2803" s="95"/>
      <c r="BZ2803" s="95"/>
      <c r="CD2803" s="95"/>
      <c r="CE2803" s="95"/>
      <c r="CF2803" s="95"/>
    </row>
    <row r="2804" spans="1:84" s="43" customFormat="1" x14ac:dyDescent="0.25">
      <c r="A2804" s="152"/>
      <c r="B2804" s="152"/>
      <c r="C2804" s="152"/>
      <c r="D2804" s="152"/>
      <c r="E2804" s="152"/>
      <c r="F2804" s="62"/>
      <c r="G2804" s="62"/>
      <c r="I2804" s="152"/>
      <c r="K2804" s="152"/>
      <c r="L2804" s="152"/>
      <c r="M2804" s="152"/>
      <c r="N2804" s="152"/>
      <c r="O2804" s="63"/>
      <c r="P2804" s="152"/>
      <c r="Q2804" s="152"/>
      <c r="S2804" s="205"/>
      <c r="T2804" s="205"/>
      <c r="U2804" s="205"/>
      <c r="V2804" s="39"/>
      <c r="W2804" s="39"/>
      <c r="X2804" s="39"/>
      <c r="Y2804" s="39"/>
      <c r="AD2804" s="191"/>
      <c r="AE2804" s="191"/>
      <c r="AF2804" s="260"/>
      <c r="AG2804" s="191"/>
      <c r="AH2804" s="191"/>
      <c r="AI2804" s="260"/>
      <c r="AR2804" s="68"/>
      <c r="AS2804" s="68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5"/>
      <c r="BL2804" s="95"/>
      <c r="BM2804" s="95"/>
      <c r="BN2804" s="95"/>
      <c r="BO2804" s="95"/>
      <c r="BP2804" s="95"/>
      <c r="BQ2804" s="95"/>
      <c r="BR2804" s="95"/>
      <c r="BS2804" s="95"/>
      <c r="BT2804" s="95"/>
      <c r="BU2804" s="95"/>
      <c r="BV2804" s="95"/>
      <c r="BW2804" s="95"/>
      <c r="BX2804" s="95"/>
      <c r="BY2804" s="95"/>
      <c r="BZ2804" s="95"/>
      <c r="CD2804" s="95"/>
      <c r="CE2804" s="95"/>
      <c r="CF2804" s="95"/>
    </row>
    <row r="2805" spans="1:84" s="43" customFormat="1" x14ac:dyDescent="0.25">
      <c r="A2805" s="152"/>
      <c r="B2805" s="152"/>
      <c r="C2805" s="152"/>
      <c r="D2805" s="152"/>
      <c r="E2805" s="152"/>
      <c r="F2805" s="62"/>
      <c r="G2805" s="62"/>
      <c r="I2805" s="152"/>
      <c r="K2805" s="152"/>
      <c r="L2805" s="152"/>
      <c r="M2805" s="152"/>
      <c r="N2805" s="152"/>
      <c r="O2805" s="63"/>
      <c r="P2805" s="152"/>
      <c r="Q2805" s="152"/>
      <c r="S2805" s="205"/>
      <c r="T2805" s="205"/>
      <c r="U2805" s="205"/>
      <c r="V2805" s="39"/>
      <c r="W2805" s="39"/>
      <c r="X2805" s="39"/>
      <c r="Y2805" s="39"/>
      <c r="AD2805" s="191"/>
      <c r="AE2805" s="191"/>
      <c r="AF2805" s="260"/>
      <c r="AG2805" s="191"/>
      <c r="AH2805" s="191"/>
      <c r="AI2805" s="260"/>
      <c r="AR2805" s="68"/>
      <c r="AS2805" s="68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5"/>
      <c r="BL2805" s="95"/>
      <c r="BM2805" s="95"/>
      <c r="BN2805" s="95"/>
      <c r="BO2805" s="95"/>
      <c r="BP2805" s="95"/>
      <c r="BQ2805" s="95"/>
      <c r="BR2805" s="95"/>
      <c r="BS2805" s="95"/>
      <c r="BT2805" s="95"/>
      <c r="BU2805" s="95"/>
      <c r="BV2805" s="95"/>
      <c r="BW2805" s="95"/>
      <c r="BX2805" s="95"/>
      <c r="BY2805" s="95"/>
      <c r="BZ2805" s="95"/>
      <c r="CD2805" s="95"/>
      <c r="CE2805" s="95"/>
      <c r="CF2805" s="95"/>
    </row>
    <row r="2806" spans="1:84" s="43" customFormat="1" x14ac:dyDescent="0.25">
      <c r="A2806" s="152"/>
      <c r="B2806" s="152"/>
      <c r="C2806" s="152"/>
      <c r="D2806" s="152"/>
      <c r="E2806" s="152"/>
      <c r="F2806" s="62"/>
      <c r="G2806" s="62"/>
      <c r="I2806" s="152"/>
      <c r="K2806" s="152"/>
      <c r="L2806" s="152"/>
      <c r="M2806" s="152"/>
      <c r="N2806" s="152"/>
      <c r="O2806" s="63"/>
      <c r="P2806" s="152"/>
      <c r="Q2806" s="152"/>
      <c r="S2806" s="205"/>
      <c r="T2806" s="205"/>
      <c r="U2806" s="205"/>
      <c r="V2806" s="39"/>
      <c r="W2806" s="39"/>
      <c r="X2806" s="39"/>
      <c r="Y2806" s="39"/>
      <c r="AD2806" s="191"/>
      <c r="AE2806" s="191"/>
      <c r="AF2806" s="260"/>
      <c r="AG2806" s="191"/>
      <c r="AH2806" s="191"/>
      <c r="AI2806" s="260"/>
      <c r="AR2806" s="68"/>
      <c r="AS2806" s="68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5"/>
      <c r="BL2806" s="95"/>
      <c r="BM2806" s="95"/>
      <c r="BN2806" s="95"/>
      <c r="BO2806" s="95"/>
      <c r="BP2806" s="95"/>
      <c r="BQ2806" s="95"/>
      <c r="BR2806" s="95"/>
      <c r="BS2806" s="95"/>
      <c r="BT2806" s="95"/>
      <c r="BU2806" s="95"/>
      <c r="BV2806" s="95"/>
      <c r="BW2806" s="95"/>
      <c r="BX2806" s="95"/>
      <c r="BY2806" s="95"/>
      <c r="BZ2806" s="95"/>
      <c r="CD2806" s="95"/>
      <c r="CE2806" s="95"/>
      <c r="CF2806" s="95"/>
    </row>
    <row r="2807" spans="1:84" s="43" customFormat="1" x14ac:dyDescent="0.25">
      <c r="A2807" s="152"/>
      <c r="B2807" s="152"/>
      <c r="C2807" s="152"/>
      <c r="D2807" s="152"/>
      <c r="E2807" s="152"/>
      <c r="F2807" s="62"/>
      <c r="G2807" s="62"/>
      <c r="I2807" s="152"/>
      <c r="K2807" s="152"/>
      <c r="L2807" s="152"/>
      <c r="M2807" s="152"/>
      <c r="N2807" s="152"/>
      <c r="O2807" s="63"/>
      <c r="P2807" s="152"/>
      <c r="Q2807" s="152"/>
      <c r="S2807" s="205"/>
      <c r="T2807" s="205"/>
      <c r="U2807" s="205"/>
      <c r="V2807" s="39"/>
      <c r="W2807" s="39"/>
      <c r="X2807" s="39"/>
      <c r="Y2807" s="39"/>
      <c r="AD2807" s="191"/>
      <c r="AE2807" s="191"/>
      <c r="AF2807" s="260"/>
      <c r="AG2807" s="191"/>
      <c r="AH2807" s="191"/>
      <c r="AI2807" s="260"/>
      <c r="AR2807" s="68"/>
      <c r="AS2807" s="68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5"/>
      <c r="BL2807" s="95"/>
      <c r="BM2807" s="95"/>
      <c r="BN2807" s="95"/>
      <c r="BO2807" s="95"/>
      <c r="BP2807" s="95"/>
      <c r="BQ2807" s="95"/>
      <c r="BR2807" s="95"/>
      <c r="BS2807" s="95"/>
      <c r="BT2807" s="95"/>
      <c r="BU2807" s="95"/>
      <c r="BV2807" s="95"/>
      <c r="BW2807" s="95"/>
      <c r="BX2807" s="95"/>
      <c r="BY2807" s="95"/>
      <c r="BZ2807" s="95"/>
      <c r="CD2807" s="95"/>
      <c r="CE2807" s="95"/>
      <c r="CF2807" s="95"/>
    </row>
    <row r="2808" spans="1:84" s="43" customFormat="1" x14ac:dyDescent="0.25">
      <c r="A2808" s="152"/>
      <c r="B2808" s="152"/>
      <c r="C2808" s="152"/>
      <c r="D2808" s="152"/>
      <c r="E2808" s="152"/>
      <c r="F2808" s="62"/>
      <c r="G2808" s="62"/>
      <c r="I2808" s="152"/>
      <c r="K2808" s="152"/>
      <c r="L2808" s="152"/>
      <c r="M2808" s="152"/>
      <c r="N2808" s="152"/>
      <c r="O2808" s="63"/>
      <c r="P2808" s="152"/>
      <c r="Q2808" s="152"/>
      <c r="S2808" s="205"/>
      <c r="T2808" s="205"/>
      <c r="U2808" s="205"/>
      <c r="V2808" s="39"/>
      <c r="W2808" s="39"/>
      <c r="X2808" s="39"/>
      <c r="Y2808" s="39"/>
      <c r="AD2808" s="191"/>
      <c r="AE2808" s="191"/>
      <c r="AF2808" s="260"/>
      <c r="AG2808" s="191"/>
      <c r="AH2808" s="191"/>
      <c r="AI2808" s="260"/>
      <c r="AR2808" s="68"/>
      <c r="AS2808" s="68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5"/>
      <c r="BL2808" s="95"/>
      <c r="BM2808" s="95"/>
      <c r="BN2808" s="95"/>
      <c r="BO2808" s="95"/>
      <c r="BP2808" s="95"/>
      <c r="BQ2808" s="95"/>
      <c r="BR2808" s="95"/>
      <c r="BS2808" s="95"/>
      <c r="BT2808" s="95"/>
      <c r="BU2808" s="95"/>
      <c r="BV2808" s="95"/>
      <c r="BW2808" s="95"/>
      <c r="BX2808" s="95"/>
      <c r="BY2808" s="95"/>
      <c r="BZ2808" s="95"/>
      <c r="CD2808" s="95"/>
      <c r="CE2808" s="95"/>
      <c r="CF2808" s="95"/>
    </row>
    <row r="2809" spans="1:84" s="43" customFormat="1" x14ac:dyDescent="0.25">
      <c r="A2809" s="152"/>
      <c r="B2809" s="152"/>
      <c r="C2809" s="152"/>
      <c r="D2809" s="152"/>
      <c r="E2809" s="152"/>
      <c r="F2809" s="62"/>
      <c r="G2809" s="62"/>
      <c r="I2809" s="152"/>
      <c r="K2809" s="152"/>
      <c r="L2809" s="152"/>
      <c r="M2809" s="152"/>
      <c r="N2809" s="152"/>
      <c r="O2809" s="63"/>
      <c r="P2809" s="152"/>
      <c r="Q2809" s="152"/>
      <c r="S2809" s="205"/>
      <c r="T2809" s="205"/>
      <c r="U2809" s="205"/>
      <c r="V2809" s="39"/>
      <c r="W2809" s="39"/>
      <c r="X2809" s="39"/>
      <c r="Y2809" s="39"/>
      <c r="AD2809" s="191"/>
      <c r="AE2809" s="191"/>
      <c r="AF2809" s="260"/>
      <c r="AG2809" s="191"/>
      <c r="AH2809" s="191"/>
      <c r="AI2809" s="260"/>
      <c r="AR2809" s="68"/>
      <c r="AS2809" s="68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5"/>
      <c r="BL2809" s="95"/>
      <c r="BM2809" s="95"/>
      <c r="BN2809" s="95"/>
      <c r="BO2809" s="95"/>
      <c r="BP2809" s="95"/>
      <c r="BQ2809" s="95"/>
      <c r="BR2809" s="95"/>
      <c r="BS2809" s="95"/>
      <c r="BT2809" s="95"/>
      <c r="BU2809" s="95"/>
      <c r="BV2809" s="95"/>
      <c r="BW2809" s="95"/>
      <c r="BX2809" s="95"/>
      <c r="BY2809" s="95"/>
      <c r="BZ2809" s="95"/>
      <c r="CD2809" s="95"/>
      <c r="CE2809" s="95"/>
      <c r="CF2809" s="95"/>
    </row>
    <row r="2810" spans="1:84" s="43" customFormat="1" x14ac:dyDescent="0.25">
      <c r="A2810" s="152"/>
      <c r="B2810" s="152"/>
      <c r="C2810" s="152"/>
      <c r="D2810" s="152"/>
      <c r="E2810" s="152"/>
      <c r="F2810" s="62"/>
      <c r="G2810" s="62"/>
      <c r="I2810" s="152"/>
      <c r="K2810" s="152"/>
      <c r="L2810" s="152"/>
      <c r="M2810" s="152"/>
      <c r="N2810" s="152"/>
      <c r="O2810" s="63"/>
      <c r="P2810" s="152"/>
      <c r="Q2810" s="152"/>
      <c r="S2810" s="205"/>
      <c r="T2810" s="205"/>
      <c r="U2810" s="205"/>
      <c r="V2810" s="39"/>
      <c r="W2810" s="39"/>
      <c r="X2810" s="39"/>
      <c r="Y2810" s="39"/>
      <c r="AD2810" s="191"/>
      <c r="AE2810" s="191"/>
      <c r="AF2810" s="260"/>
      <c r="AG2810" s="191"/>
      <c r="AH2810" s="191"/>
      <c r="AI2810" s="260"/>
      <c r="AR2810" s="68"/>
      <c r="AS2810" s="68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5"/>
      <c r="BL2810" s="95"/>
      <c r="BM2810" s="95"/>
      <c r="BN2810" s="95"/>
      <c r="BO2810" s="95"/>
      <c r="BP2810" s="95"/>
      <c r="BQ2810" s="95"/>
      <c r="BR2810" s="95"/>
      <c r="BS2810" s="95"/>
      <c r="BT2810" s="95"/>
      <c r="BU2810" s="95"/>
      <c r="BV2810" s="95"/>
      <c r="BW2810" s="95"/>
      <c r="BX2810" s="95"/>
      <c r="BY2810" s="95"/>
      <c r="BZ2810" s="95"/>
      <c r="CD2810" s="95"/>
      <c r="CE2810" s="95"/>
      <c r="CF2810" s="95"/>
    </row>
    <row r="2811" spans="1:84" s="43" customFormat="1" x14ac:dyDescent="0.25">
      <c r="A2811" s="152"/>
      <c r="B2811" s="152"/>
      <c r="C2811" s="152"/>
      <c r="D2811" s="152"/>
      <c r="E2811" s="152"/>
      <c r="F2811" s="62"/>
      <c r="G2811" s="62"/>
      <c r="I2811" s="152"/>
      <c r="K2811" s="152"/>
      <c r="L2811" s="152"/>
      <c r="M2811" s="152"/>
      <c r="N2811" s="152"/>
      <c r="O2811" s="63"/>
      <c r="P2811" s="152"/>
      <c r="Q2811" s="152"/>
      <c r="S2811" s="205"/>
      <c r="T2811" s="205"/>
      <c r="U2811" s="205"/>
      <c r="V2811" s="39"/>
      <c r="W2811" s="39"/>
      <c r="X2811" s="39"/>
      <c r="Y2811" s="39"/>
      <c r="AD2811" s="191"/>
      <c r="AE2811" s="191"/>
      <c r="AF2811" s="260"/>
      <c r="AG2811" s="191"/>
      <c r="AH2811" s="191"/>
      <c r="AI2811" s="260"/>
      <c r="AR2811" s="68"/>
      <c r="AS2811" s="68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5"/>
      <c r="BL2811" s="95"/>
      <c r="BM2811" s="95"/>
      <c r="BN2811" s="95"/>
      <c r="BO2811" s="95"/>
      <c r="BP2811" s="95"/>
      <c r="BQ2811" s="95"/>
      <c r="BR2811" s="95"/>
      <c r="BS2811" s="95"/>
      <c r="BT2811" s="95"/>
      <c r="BU2811" s="95"/>
      <c r="BV2811" s="95"/>
      <c r="BW2811" s="95"/>
      <c r="BX2811" s="95"/>
      <c r="BY2811" s="95"/>
      <c r="BZ2811" s="95"/>
      <c r="CD2811" s="95"/>
      <c r="CE2811" s="95"/>
      <c r="CF2811" s="95"/>
    </row>
    <row r="2812" spans="1:84" s="43" customFormat="1" x14ac:dyDescent="0.25">
      <c r="A2812" s="152"/>
      <c r="B2812" s="152"/>
      <c r="C2812" s="152"/>
      <c r="D2812" s="152"/>
      <c r="E2812" s="152"/>
      <c r="F2812" s="62"/>
      <c r="G2812" s="62"/>
      <c r="I2812" s="152"/>
      <c r="K2812" s="152"/>
      <c r="L2812" s="152"/>
      <c r="M2812" s="152"/>
      <c r="N2812" s="152"/>
      <c r="O2812" s="63"/>
      <c r="P2812" s="152"/>
      <c r="Q2812" s="152"/>
      <c r="S2812" s="205"/>
      <c r="T2812" s="205"/>
      <c r="U2812" s="205"/>
      <c r="V2812" s="39"/>
      <c r="W2812" s="39"/>
      <c r="X2812" s="39"/>
      <c r="Y2812" s="39"/>
      <c r="AD2812" s="191"/>
      <c r="AE2812" s="191"/>
      <c r="AF2812" s="260"/>
      <c r="AG2812" s="191"/>
      <c r="AH2812" s="191"/>
      <c r="AI2812" s="260"/>
      <c r="AR2812" s="68"/>
      <c r="AS2812" s="68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5"/>
      <c r="BL2812" s="95"/>
      <c r="BM2812" s="95"/>
      <c r="BN2812" s="95"/>
      <c r="BO2812" s="95"/>
      <c r="BP2812" s="95"/>
      <c r="BQ2812" s="95"/>
      <c r="BR2812" s="95"/>
      <c r="BS2812" s="95"/>
      <c r="BT2812" s="95"/>
      <c r="BU2812" s="95"/>
      <c r="BV2812" s="95"/>
      <c r="BW2812" s="95"/>
      <c r="BX2812" s="95"/>
      <c r="BY2812" s="95"/>
      <c r="BZ2812" s="95"/>
      <c r="CD2812" s="95"/>
      <c r="CE2812" s="95"/>
      <c r="CF2812" s="95"/>
    </row>
    <row r="2813" spans="1:84" s="43" customFormat="1" x14ac:dyDescent="0.25">
      <c r="A2813" s="152"/>
      <c r="B2813" s="152"/>
      <c r="C2813" s="152"/>
      <c r="D2813" s="152"/>
      <c r="E2813" s="152"/>
      <c r="F2813" s="62"/>
      <c r="G2813" s="62"/>
      <c r="I2813" s="152"/>
      <c r="K2813" s="152"/>
      <c r="L2813" s="152"/>
      <c r="M2813" s="152"/>
      <c r="N2813" s="152"/>
      <c r="O2813" s="63"/>
      <c r="P2813" s="152"/>
      <c r="Q2813" s="152"/>
      <c r="S2813" s="205"/>
      <c r="T2813" s="205"/>
      <c r="U2813" s="205"/>
      <c r="V2813" s="39"/>
      <c r="W2813" s="39"/>
      <c r="X2813" s="39"/>
      <c r="Y2813" s="39"/>
      <c r="AD2813" s="191"/>
      <c r="AE2813" s="191"/>
      <c r="AF2813" s="260"/>
      <c r="AG2813" s="191"/>
      <c r="AH2813" s="191"/>
      <c r="AI2813" s="260"/>
      <c r="AR2813" s="68"/>
      <c r="AS2813" s="68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5"/>
      <c r="BL2813" s="95"/>
      <c r="BM2813" s="95"/>
      <c r="BN2813" s="95"/>
      <c r="BO2813" s="95"/>
      <c r="BP2813" s="95"/>
      <c r="BQ2813" s="95"/>
      <c r="BR2813" s="95"/>
      <c r="BS2813" s="95"/>
      <c r="BT2813" s="95"/>
      <c r="BU2813" s="95"/>
      <c r="BV2813" s="95"/>
      <c r="BW2813" s="95"/>
      <c r="BX2813" s="95"/>
      <c r="BY2813" s="95"/>
      <c r="BZ2813" s="95"/>
      <c r="CD2813" s="95"/>
      <c r="CE2813" s="95"/>
      <c r="CF2813" s="95"/>
    </row>
    <row r="2814" spans="1:84" s="43" customFormat="1" x14ac:dyDescent="0.25">
      <c r="A2814" s="152"/>
      <c r="B2814" s="152"/>
      <c r="C2814" s="152"/>
      <c r="D2814" s="152"/>
      <c r="E2814" s="152"/>
      <c r="F2814" s="62"/>
      <c r="G2814" s="62"/>
      <c r="I2814" s="152"/>
      <c r="K2814" s="152"/>
      <c r="L2814" s="152"/>
      <c r="M2814" s="152"/>
      <c r="N2814" s="152"/>
      <c r="O2814" s="63"/>
      <c r="P2814" s="152"/>
      <c r="Q2814" s="152"/>
      <c r="S2814" s="205"/>
      <c r="T2814" s="205"/>
      <c r="U2814" s="205"/>
      <c r="V2814" s="39"/>
      <c r="W2814" s="39"/>
      <c r="X2814" s="39"/>
      <c r="Y2814" s="39"/>
      <c r="AD2814" s="191"/>
      <c r="AE2814" s="191"/>
      <c r="AF2814" s="260"/>
      <c r="AG2814" s="191"/>
      <c r="AH2814" s="191"/>
      <c r="AI2814" s="260"/>
      <c r="AR2814" s="68"/>
      <c r="AS2814" s="68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5"/>
      <c r="BL2814" s="95"/>
      <c r="BM2814" s="95"/>
      <c r="BN2814" s="95"/>
      <c r="BO2814" s="95"/>
      <c r="BP2814" s="95"/>
      <c r="BQ2814" s="95"/>
      <c r="BR2814" s="95"/>
      <c r="BS2814" s="95"/>
      <c r="BT2814" s="95"/>
      <c r="BU2814" s="95"/>
      <c r="BV2814" s="95"/>
      <c r="BW2814" s="95"/>
      <c r="BX2814" s="95"/>
      <c r="BY2814" s="95"/>
      <c r="BZ2814" s="95"/>
      <c r="CD2814" s="95"/>
      <c r="CE2814" s="95"/>
      <c r="CF2814" s="95"/>
    </row>
    <row r="2815" spans="1:84" s="43" customFormat="1" x14ac:dyDescent="0.25">
      <c r="A2815" s="152"/>
      <c r="B2815" s="152"/>
      <c r="C2815" s="152"/>
      <c r="D2815" s="152"/>
      <c r="E2815" s="152"/>
      <c r="F2815" s="62"/>
      <c r="G2815" s="62"/>
      <c r="I2815" s="152"/>
      <c r="K2815" s="152"/>
      <c r="L2815" s="152"/>
      <c r="M2815" s="152"/>
      <c r="N2815" s="152"/>
      <c r="O2815" s="63"/>
      <c r="P2815" s="152"/>
      <c r="Q2815" s="152"/>
      <c r="S2815" s="205"/>
      <c r="T2815" s="205"/>
      <c r="U2815" s="205"/>
      <c r="V2815" s="39"/>
      <c r="W2815" s="39"/>
      <c r="X2815" s="39"/>
      <c r="Y2815" s="39"/>
      <c r="AD2815" s="191"/>
      <c r="AE2815" s="191"/>
      <c r="AF2815" s="260"/>
      <c r="AG2815" s="191"/>
      <c r="AH2815" s="191"/>
      <c r="AI2815" s="260"/>
      <c r="AR2815" s="68"/>
      <c r="AS2815" s="68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5"/>
      <c r="BL2815" s="95"/>
      <c r="BM2815" s="95"/>
      <c r="BN2815" s="95"/>
      <c r="BO2815" s="95"/>
      <c r="BP2815" s="95"/>
      <c r="BQ2815" s="95"/>
      <c r="BR2815" s="95"/>
      <c r="BS2815" s="95"/>
      <c r="BT2815" s="95"/>
      <c r="BU2815" s="95"/>
      <c r="BV2815" s="95"/>
      <c r="BW2815" s="95"/>
      <c r="BX2815" s="95"/>
      <c r="BY2815" s="95"/>
      <c r="BZ2815" s="95"/>
      <c r="CD2815" s="95"/>
      <c r="CE2815" s="95"/>
      <c r="CF2815" s="95"/>
    </row>
    <row r="2816" spans="1:84" s="43" customFormat="1" x14ac:dyDescent="0.25">
      <c r="A2816" s="152"/>
      <c r="B2816" s="152"/>
      <c r="C2816" s="152"/>
      <c r="D2816" s="152"/>
      <c r="E2816" s="152"/>
      <c r="F2816" s="62"/>
      <c r="G2816" s="62"/>
      <c r="I2816" s="152"/>
      <c r="K2816" s="152"/>
      <c r="L2816" s="152"/>
      <c r="M2816" s="152"/>
      <c r="N2816" s="152"/>
      <c r="O2816" s="63"/>
      <c r="P2816" s="152"/>
      <c r="Q2816" s="152"/>
      <c r="S2816" s="205"/>
      <c r="T2816" s="205"/>
      <c r="U2816" s="205"/>
      <c r="V2816" s="39"/>
      <c r="W2816" s="39"/>
      <c r="X2816" s="39"/>
      <c r="Y2816" s="39"/>
      <c r="AD2816" s="191"/>
      <c r="AE2816" s="191"/>
      <c r="AF2816" s="260"/>
      <c r="AG2816" s="191"/>
      <c r="AH2816" s="191"/>
      <c r="AI2816" s="260"/>
      <c r="AR2816" s="68"/>
      <c r="AS2816" s="68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5"/>
      <c r="BL2816" s="95"/>
      <c r="BM2816" s="95"/>
      <c r="BN2816" s="95"/>
      <c r="BO2816" s="95"/>
      <c r="BP2816" s="95"/>
      <c r="BQ2816" s="95"/>
      <c r="BR2816" s="95"/>
      <c r="BS2816" s="95"/>
      <c r="BT2816" s="95"/>
      <c r="BU2816" s="95"/>
      <c r="BV2816" s="95"/>
      <c r="BW2816" s="95"/>
      <c r="BX2816" s="95"/>
      <c r="BY2816" s="95"/>
      <c r="BZ2816" s="95"/>
      <c r="CD2816" s="95"/>
      <c r="CE2816" s="95"/>
      <c r="CF2816" s="95"/>
    </row>
    <row r="2817" spans="1:84" s="43" customFormat="1" x14ac:dyDescent="0.25">
      <c r="A2817" s="152"/>
      <c r="B2817" s="152"/>
      <c r="C2817" s="152"/>
      <c r="D2817" s="152"/>
      <c r="E2817" s="152"/>
      <c r="F2817" s="62"/>
      <c r="G2817" s="62"/>
      <c r="I2817" s="152"/>
      <c r="K2817" s="152"/>
      <c r="L2817" s="152"/>
      <c r="M2817" s="152"/>
      <c r="N2817" s="152"/>
      <c r="O2817" s="63"/>
      <c r="P2817" s="152"/>
      <c r="Q2817" s="152"/>
      <c r="S2817" s="205"/>
      <c r="T2817" s="205"/>
      <c r="U2817" s="205"/>
      <c r="V2817" s="39"/>
      <c r="W2817" s="39"/>
      <c r="X2817" s="39"/>
      <c r="Y2817" s="39"/>
      <c r="AD2817" s="191"/>
      <c r="AE2817" s="191"/>
      <c r="AF2817" s="260"/>
      <c r="AG2817" s="191"/>
      <c r="AH2817" s="191"/>
      <c r="AI2817" s="260"/>
      <c r="AR2817" s="68"/>
      <c r="AS2817" s="68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5"/>
      <c r="BL2817" s="95"/>
      <c r="BM2817" s="95"/>
      <c r="BN2817" s="95"/>
      <c r="BO2817" s="95"/>
      <c r="BP2817" s="95"/>
      <c r="BQ2817" s="95"/>
      <c r="BR2817" s="95"/>
      <c r="BS2817" s="95"/>
      <c r="BT2817" s="95"/>
      <c r="BU2817" s="95"/>
      <c r="BV2817" s="95"/>
      <c r="BW2817" s="95"/>
      <c r="BX2817" s="95"/>
      <c r="BY2817" s="95"/>
      <c r="BZ2817" s="95"/>
      <c r="CD2817" s="95"/>
      <c r="CE2817" s="95"/>
      <c r="CF2817" s="95"/>
    </row>
    <row r="2818" spans="1:84" s="43" customFormat="1" x14ac:dyDescent="0.25">
      <c r="A2818" s="152"/>
      <c r="B2818" s="152"/>
      <c r="C2818" s="152"/>
      <c r="D2818" s="152"/>
      <c r="E2818" s="152"/>
      <c r="F2818" s="62"/>
      <c r="G2818" s="62"/>
      <c r="I2818" s="152"/>
      <c r="K2818" s="152"/>
      <c r="L2818" s="152"/>
      <c r="M2818" s="152"/>
      <c r="N2818" s="152"/>
      <c r="O2818" s="63"/>
      <c r="P2818" s="152"/>
      <c r="Q2818" s="152"/>
      <c r="S2818" s="205"/>
      <c r="T2818" s="205"/>
      <c r="U2818" s="205"/>
      <c r="V2818" s="39"/>
      <c r="W2818" s="39"/>
      <c r="X2818" s="39"/>
      <c r="Y2818" s="39"/>
      <c r="AD2818" s="191"/>
      <c r="AE2818" s="191"/>
      <c r="AF2818" s="260"/>
      <c r="AG2818" s="191"/>
      <c r="AH2818" s="191"/>
      <c r="AI2818" s="260"/>
      <c r="AR2818" s="68"/>
      <c r="AS2818" s="68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5"/>
      <c r="BL2818" s="95"/>
      <c r="BM2818" s="95"/>
      <c r="BN2818" s="95"/>
      <c r="BO2818" s="95"/>
      <c r="BP2818" s="95"/>
      <c r="BQ2818" s="95"/>
      <c r="BR2818" s="95"/>
      <c r="BS2818" s="95"/>
      <c r="BT2818" s="95"/>
      <c r="BU2818" s="95"/>
      <c r="BV2818" s="95"/>
      <c r="BW2818" s="95"/>
      <c r="BX2818" s="95"/>
      <c r="BY2818" s="95"/>
      <c r="BZ2818" s="95"/>
      <c r="CD2818" s="95"/>
      <c r="CE2818" s="95"/>
      <c r="CF2818" s="95"/>
    </row>
    <row r="2819" spans="1:84" s="43" customFormat="1" x14ac:dyDescent="0.25">
      <c r="A2819" s="152"/>
      <c r="B2819" s="152"/>
      <c r="C2819" s="152"/>
      <c r="D2819" s="152"/>
      <c r="E2819" s="152"/>
      <c r="F2819" s="62"/>
      <c r="G2819" s="62"/>
      <c r="I2819" s="152"/>
      <c r="K2819" s="152"/>
      <c r="L2819" s="152"/>
      <c r="M2819" s="152"/>
      <c r="N2819" s="152"/>
      <c r="O2819" s="63"/>
      <c r="P2819" s="152"/>
      <c r="Q2819" s="152"/>
      <c r="S2819" s="205"/>
      <c r="T2819" s="205"/>
      <c r="U2819" s="205"/>
      <c r="V2819" s="39"/>
      <c r="W2819" s="39"/>
      <c r="X2819" s="39"/>
      <c r="Y2819" s="39"/>
      <c r="AD2819" s="191"/>
      <c r="AE2819" s="191"/>
      <c r="AF2819" s="260"/>
      <c r="AG2819" s="191"/>
      <c r="AH2819" s="191"/>
      <c r="AI2819" s="260"/>
      <c r="AR2819" s="68"/>
      <c r="AS2819" s="68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5"/>
      <c r="BL2819" s="95"/>
      <c r="BM2819" s="95"/>
      <c r="BN2819" s="95"/>
      <c r="BO2819" s="95"/>
      <c r="BP2819" s="95"/>
      <c r="BQ2819" s="95"/>
      <c r="BR2819" s="95"/>
      <c r="BS2819" s="95"/>
      <c r="BT2819" s="95"/>
      <c r="BU2819" s="95"/>
      <c r="BV2819" s="95"/>
      <c r="BW2819" s="95"/>
      <c r="BX2819" s="95"/>
      <c r="BY2819" s="95"/>
      <c r="BZ2819" s="95"/>
      <c r="CD2819" s="95"/>
      <c r="CE2819" s="95"/>
      <c r="CF2819" s="95"/>
    </row>
    <row r="2820" spans="1:84" s="43" customFormat="1" x14ac:dyDescent="0.25">
      <c r="A2820" s="152"/>
      <c r="B2820" s="152"/>
      <c r="C2820" s="152"/>
      <c r="D2820" s="152"/>
      <c r="E2820" s="152"/>
      <c r="F2820" s="62"/>
      <c r="G2820" s="62"/>
      <c r="I2820" s="152"/>
      <c r="K2820" s="152"/>
      <c r="L2820" s="152"/>
      <c r="M2820" s="152"/>
      <c r="N2820" s="152"/>
      <c r="O2820" s="63"/>
      <c r="P2820" s="152"/>
      <c r="Q2820" s="152"/>
      <c r="S2820" s="205"/>
      <c r="T2820" s="205"/>
      <c r="U2820" s="205"/>
      <c r="V2820" s="39"/>
      <c r="W2820" s="39"/>
      <c r="X2820" s="39"/>
      <c r="Y2820" s="39"/>
      <c r="AD2820" s="191"/>
      <c r="AE2820" s="191"/>
      <c r="AF2820" s="260"/>
      <c r="AG2820" s="191"/>
      <c r="AH2820" s="191"/>
      <c r="AI2820" s="260"/>
      <c r="AR2820" s="68"/>
      <c r="AS2820" s="68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5"/>
      <c r="BL2820" s="95"/>
      <c r="BM2820" s="95"/>
      <c r="BN2820" s="95"/>
      <c r="BO2820" s="95"/>
      <c r="BP2820" s="95"/>
      <c r="BQ2820" s="95"/>
      <c r="BR2820" s="95"/>
      <c r="BS2820" s="95"/>
      <c r="BT2820" s="95"/>
      <c r="BU2820" s="95"/>
      <c r="BV2820" s="95"/>
      <c r="BW2820" s="95"/>
      <c r="BX2820" s="95"/>
      <c r="BY2820" s="95"/>
      <c r="BZ2820" s="95"/>
      <c r="CD2820" s="95"/>
      <c r="CE2820" s="95"/>
      <c r="CF2820" s="95"/>
    </row>
    <row r="2821" spans="1:84" s="43" customFormat="1" x14ac:dyDescent="0.25">
      <c r="A2821" s="152"/>
      <c r="B2821" s="152"/>
      <c r="C2821" s="152"/>
      <c r="D2821" s="152"/>
      <c r="E2821" s="152"/>
      <c r="F2821" s="62"/>
      <c r="G2821" s="62"/>
      <c r="I2821" s="152"/>
      <c r="K2821" s="152"/>
      <c r="L2821" s="152"/>
      <c r="M2821" s="152"/>
      <c r="N2821" s="152"/>
      <c r="O2821" s="63"/>
      <c r="P2821" s="152"/>
      <c r="Q2821" s="152"/>
      <c r="S2821" s="205"/>
      <c r="T2821" s="205"/>
      <c r="U2821" s="205"/>
      <c r="V2821" s="39"/>
      <c r="W2821" s="39"/>
      <c r="X2821" s="39"/>
      <c r="Y2821" s="39"/>
      <c r="AD2821" s="191"/>
      <c r="AE2821" s="191"/>
      <c r="AF2821" s="260"/>
      <c r="AG2821" s="191"/>
      <c r="AH2821" s="191"/>
      <c r="AI2821" s="260"/>
      <c r="AR2821" s="68"/>
      <c r="AS2821" s="68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5"/>
      <c r="BL2821" s="95"/>
      <c r="BM2821" s="95"/>
      <c r="BN2821" s="95"/>
      <c r="BO2821" s="95"/>
      <c r="BP2821" s="95"/>
      <c r="BQ2821" s="95"/>
      <c r="BR2821" s="95"/>
      <c r="BS2821" s="95"/>
      <c r="BT2821" s="95"/>
      <c r="BU2821" s="95"/>
      <c r="BV2821" s="95"/>
      <c r="BW2821" s="95"/>
      <c r="BX2821" s="95"/>
      <c r="BY2821" s="95"/>
      <c r="BZ2821" s="95"/>
      <c r="CD2821" s="95"/>
      <c r="CE2821" s="95"/>
      <c r="CF2821" s="95"/>
    </row>
    <row r="2822" spans="1:84" s="43" customFormat="1" x14ac:dyDescent="0.25">
      <c r="A2822" s="152"/>
      <c r="B2822" s="152"/>
      <c r="C2822" s="152"/>
      <c r="D2822" s="152"/>
      <c r="E2822" s="152"/>
      <c r="F2822" s="62"/>
      <c r="G2822" s="62"/>
      <c r="I2822" s="152"/>
      <c r="K2822" s="152"/>
      <c r="L2822" s="152"/>
      <c r="M2822" s="152"/>
      <c r="N2822" s="152"/>
      <c r="O2822" s="63"/>
      <c r="P2822" s="152"/>
      <c r="Q2822" s="152"/>
      <c r="S2822" s="205"/>
      <c r="T2822" s="205"/>
      <c r="U2822" s="205"/>
      <c r="V2822" s="39"/>
      <c r="W2822" s="39"/>
      <c r="X2822" s="39"/>
      <c r="Y2822" s="39"/>
      <c r="AD2822" s="191"/>
      <c r="AE2822" s="191"/>
      <c r="AF2822" s="260"/>
      <c r="AG2822" s="191"/>
      <c r="AH2822" s="191"/>
      <c r="AI2822" s="260"/>
      <c r="AR2822" s="68"/>
      <c r="AS2822" s="68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5"/>
      <c r="BL2822" s="95"/>
      <c r="BM2822" s="95"/>
      <c r="BN2822" s="95"/>
      <c r="BO2822" s="95"/>
      <c r="BP2822" s="95"/>
      <c r="BQ2822" s="95"/>
      <c r="BR2822" s="95"/>
      <c r="BS2822" s="95"/>
      <c r="BT2822" s="95"/>
      <c r="BU2822" s="95"/>
      <c r="BV2822" s="95"/>
      <c r="BW2822" s="95"/>
      <c r="BX2822" s="95"/>
      <c r="BY2822" s="95"/>
      <c r="BZ2822" s="95"/>
      <c r="CD2822" s="95"/>
      <c r="CE2822" s="95"/>
      <c r="CF2822" s="95"/>
    </row>
    <row r="2823" spans="1:84" s="43" customFormat="1" x14ac:dyDescent="0.25">
      <c r="A2823" s="152"/>
      <c r="B2823" s="152"/>
      <c r="C2823" s="152"/>
      <c r="D2823" s="152"/>
      <c r="E2823" s="152"/>
      <c r="F2823" s="62"/>
      <c r="G2823" s="62"/>
      <c r="I2823" s="152"/>
      <c r="K2823" s="152"/>
      <c r="L2823" s="152"/>
      <c r="M2823" s="152"/>
      <c r="N2823" s="152"/>
      <c r="O2823" s="63"/>
      <c r="P2823" s="152"/>
      <c r="Q2823" s="152"/>
      <c r="S2823" s="205"/>
      <c r="T2823" s="205"/>
      <c r="U2823" s="205"/>
      <c r="V2823" s="39"/>
      <c r="W2823" s="39"/>
      <c r="X2823" s="39"/>
      <c r="Y2823" s="39"/>
      <c r="AD2823" s="191"/>
      <c r="AE2823" s="191"/>
      <c r="AF2823" s="260"/>
      <c r="AG2823" s="191"/>
      <c r="AH2823" s="191"/>
      <c r="AI2823" s="260"/>
      <c r="AR2823" s="68"/>
      <c r="AS2823" s="68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5"/>
      <c r="BL2823" s="95"/>
      <c r="BM2823" s="95"/>
      <c r="BN2823" s="95"/>
      <c r="BO2823" s="95"/>
      <c r="BP2823" s="95"/>
      <c r="BQ2823" s="95"/>
      <c r="BR2823" s="95"/>
      <c r="BS2823" s="95"/>
      <c r="BT2823" s="95"/>
      <c r="BU2823" s="95"/>
      <c r="BV2823" s="95"/>
      <c r="BW2823" s="95"/>
      <c r="BX2823" s="95"/>
      <c r="BY2823" s="95"/>
      <c r="BZ2823" s="95"/>
      <c r="CD2823" s="95"/>
      <c r="CE2823" s="95"/>
      <c r="CF2823" s="95"/>
    </row>
    <row r="2824" spans="1:84" s="43" customFormat="1" x14ac:dyDescent="0.25">
      <c r="A2824" s="152"/>
      <c r="B2824" s="152"/>
      <c r="C2824" s="152"/>
      <c r="D2824" s="152"/>
      <c r="E2824" s="152"/>
      <c r="F2824" s="62"/>
      <c r="G2824" s="62"/>
      <c r="I2824" s="152"/>
      <c r="K2824" s="152"/>
      <c r="L2824" s="152"/>
      <c r="M2824" s="152"/>
      <c r="N2824" s="152"/>
      <c r="O2824" s="63"/>
      <c r="P2824" s="152"/>
      <c r="Q2824" s="152"/>
      <c r="S2824" s="205"/>
      <c r="T2824" s="205"/>
      <c r="U2824" s="205"/>
      <c r="V2824" s="39"/>
      <c r="W2824" s="39"/>
      <c r="X2824" s="39"/>
      <c r="Y2824" s="39"/>
      <c r="AD2824" s="191"/>
      <c r="AE2824" s="191"/>
      <c r="AF2824" s="260"/>
      <c r="AG2824" s="191"/>
      <c r="AH2824" s="191"/>
      <c r="AI2824" s="260"/>
      <c r="AR2824" s="68"/>
      <c r="AS2824" s="68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5"/>
      <c r="BL2824" s="95"/>
      <c r="BM2824" s="95"/>
      <c r="BN2824" s="95"/>
      <c r="BO2824" s="95"/>
      <c r="BP2824" s="95"/>
      <c r="BQ2824" s="95"/>
      <c r="BR2824" s="95"/>
      <c r="BS2824" s="95"/>
      <c r="BT2824" s="95"/>
      <c r="BU2824" s="95"/>
      <c r="BV2824" s="95"/>
      <c r="BW2824" s="95"/>
      <c r="BX2824" s="95"/>
      <c r="BY2824" s="95"/>
      <c r="BZ2824" s="95"/>
      <c r="CD2824" s="95"/>
      <c r="CE2824" s="95"/>
      <c r="CF2824" s="95"/>
    </row>
    <row r="2825" spans="1:84" s="43" customFormat="1" x14ac:dyDescent="0.25">
      <c r="A2825" s="152"/>
      <c r="B2825" s="152"/>
      <c r="C2825" s="152"/>
      <c r="D2825" s="152"/>
      <c r="E2825" s="152"/>
      <c r="F2825" s="62"/>
      <c r="G2825" s="62"/>
      <c r="I2825" s="152"/>
      <c r="K2825" s="152"/>
      <c r="L2825" s="152"/>
      <c r="M2825" s="152"/>
      <c r="N2825" s="152"/>
      <c r="O2825" s="63"/>
      <c r="P2825" s="152"/>
      <c r="Q2825" s="152"/>
      <c r="S2825" s="205"/>
      <c r="T2825" s="205"/>
      <c r="U2825" s="205"/>
      <c r="V2825" s="39"/>
      <c r="W2825" s="39"/>
      <c r="X2825" s="39"/>
      <c r="Y2825" s="39"/>
      <c r="AD2825" s="191"/>
      <c r="AE2825" s="191"/>
      <c r="AF2825" s="260"/>
      <c r="AG2825" s="191"/>
      <c r="AH2825" s="191"/>
      <c r="AI2825" s="260"/>
      <c r="AR2825" s="68"/>
      <c r="AS2825" s="68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5"/>
      <c r="BL2825" s="95"/>
      <c r="BM2825" s="95"/>
      <c r="BN2825" s="95"/>
      <c r="BO2825" s="95"/>
      <c r="BP2825" s="95"/>
      <c r="BQ2825" s="95"/>
      <c r="BR2825" s="95"/>
      <c r="BS2825" s="95"/>
      <c r="BT2825" s="95"/>
      <c r="BU2825" s="95"/>
      <c r="BV2825" s="95"/>
      <c r="BW2825" s="95"/>
      <c r="BX2825" s="95"/>
      <c r="BY2825" s="95"/>
      <c r="BZ2825" s="95"/>
      <c r="CD2825" s="95"/>
      <c r="CE2825" s="95"/>
      <c r="CF2825" s="95"/>
    </row>
    <row r="2826" spans="1:84" s="43" customFormat="1" x14ac:dyDescent="0.25">
      <c r="A2826" s="152"/>
      <c r="B2826" s="152"/>
      <c r="C2826" s="152"/>
      <c r="D2826" s="152"/>
      <c r="E2826" s="152"/>
      <c r="F2826" s="62"/>
      <c r="G2826" s="62"/>
      <c r="I2826" s="152"/>
      <c r="K2826" s="152"/>
      <c r="L2826" s="152"/>
      <c r="M2826" s="152"/>
      <c r="N2826" s="152"/>
      <c r="O2826" s="63"/>
      <c r="P2826" s="152"/>
      <c r="Q2826" s="152"/>
      <c r="S2826" s="205"/>
      <c r="T2826" s="205"/>
      <c r="U2826" s="205"/>
      <c r="V2826" s="39"/>
      <c r="W2826" s="39"/>
      <c r="X2826" s="39"/>
      <c r="Y2826" s="39"/>
      <c r="AD2826" s="191"/>
      <c r="AE2826" s="191"/>
      <c r="AF2826" s="260"/>
      <c r="AG2826" s="191"/>
      <c r="AH2826" s="191"/>
      <c r="AI2826" s="260"/>
      <c r="AR2826" s="68"/>
      <c r="AS2826" s="68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5"/>
      <c r="BL2826" s="95"/>
      <c r="BM2826" s="95"/>
      <c r="BN2826" s="95"/>
      <c r="BO2826" s="95"/>
      <c r="BP2826" s="95"/>
      <c r="BQ2826" s="95"/>
      <c r="BR2826" s="95"/>
      <c r="BS2826" s="95"/>
      <c r="BT2826" s="95"/>
      <c r="BU2826" s="95"/>
      <c r="BV2826" s="95"/>
      <c r="BW2826" s="95"/>
      <c r="BX2826" s="95"/>
      <c r="BY2826" s="95"/>
      <c r="BZ2826" s="95"/>
      <c r="CD2826" s="95"/>
      <c r="CE2826" s="95"/>
      <c r="CF2826" s="95"/>
    </row>
    <row r="2827" spans="1:84" s="43" customFormat="1" x14ac:dyDescent="0.25">
      <c r="A2827" s="152"/>
      <c r="B2827" s="152"/>
      <c r="C2827" s="152"/>
      <c r="D2827" s="152"/>
      <c r="E2827" s="152"/>
      <c r="F2827" s="62"/>
      <c r="G2827" s="62"/>
      <c r="I2827" s="152"/>
      <c r="K2827" s="152"/>
      <c r="L2827" s="152"/>
      <c r="M2827" s="152"/>
      <c r="N2827" s="152"/>
      <c r="O2827" s="63"/>
      <c r="P2827" s="152"/>
      <c r="Q2827" s="152"/>
      <c r="S2827" s="205"/>
      <c r="T2827" s="205"/>
      <c r="U2827" s="205"/>
      <c r="V2827" s="39"/>
      <c r="W2827" s="39"/>
      <c r="X2827" s="39"/>
      <c r="Y2827" s="39"/>
      <c r="AD2827" s="191"/>
      <c r="AE2827" s="191"/>
      <c r="AF2827" s="260"/>
      <c r="AG2827" s="191"/>
      <c r="AH2827" s="191"/>
      <c r="AI2827" s="260"/>
      <c r="AR2827" s="68"/>
      <c r="AS2827" s="68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5"/>
      <c r="BL2827" s="95"/>
      <c r="BM2827" s="95"/>
      <c r="BN2827" s="95"/>
      <c r="BO2827" s="95"/>
      <c r="BP2827" s="95"/>
      <c r="BQ2827" s="95"/>
      <c r="BR2827" s="95"/>
      <c r="BS2827" s="95"/>
      <c r="BT2827" s="95"/>
      <c r="BU2827" s="95"/>
      <c r="BV2827" s="95"/>
      <c r="BW2827" s="95"/>
      <c r="BX2827" s="95"/>
      <c r="BY2827" s="95"/>
      <c r="BZ2827" s="95"/>
      <c r="CD2827" s="95"/>
      <c r="CE2827" s="95"/>
      <c r="CF2827" s="95"/>
    </row>
    <row r="2828" spans="1:84" s="43" customFormat="1" x14ac:dyDescent="0.25">
      <c r="A2828" s="152"/>
      <c r="B2828" s="152"/>
      <c r="C2828" s="152"/>
      <c r="D2828" s="152"/>
      <c r="E2828" s="152"/>
      <c r="F2828" s="62"/>
      <c r="G2828" s="62"/>
      <c r="I2828" s="152"/>
      <c r="K2828" s="152"/>
      <c r="L2828" s="152"/>
      <c r="M2828" s="152"/>
      <c r="N2828" s="152"/>
      <c r="O2828" s="63"/>
      <c r="P2828" s="152"/>
      <c r="Q2828" s="152"/>
      <c r="S2828" s="205"/>
      <c r="T2828" s="205"/>
      <c r="U2828" s="205"/>
      <c r="V2828" s="39"/>
      <c r="W2828" s="39"/>
      <c r="X2828" s="39"/>
      <c r="Y2828" s="39"/>
      <c r="AD2828" s="191"/>
      <c r="AE2828" s="191"/>
      <c r="AF2828" s="260"/>
      <c r="AG2828" s="191"/>
      <c r="AH2828" s="191"/>
      <c r="AI2828" s="260"/>
      <c r="AR2828" s="68"/>
      <c r="AS2828" s="68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5"/>
      <c r="BL2828" s="95"/>
      <c r="BM2828" s="95"/>
      <c r="BN2828" s="95"/>
      <c r="BO2828" s="95"/>
      <c r="BP2828" s="95"/>
      <c r="BQ2828" s="95"/>
      <c r="BR2828" s="95"/>
      <c r="BS2828" s="95"/>
      <c r="BT2828" s="95"/>
      <c r="BU2828" s="95"/>
      <c r="BV2828" s="95"/>
      <c r="BW2828" s="95"/>
      <c r="BX2828" s="95"/>
      <c r="BY2828" s="95"/>
      <c r="BZ2828" s="95"/>
      <c r="CD2828" s="95"/>
      <c r="CE2828" s="95"/>
      <c r="CF2828" s="95"/>
    </row>
    <row r="2829" spans="1:84" s="43" customFormat="1" x14ac:dyDescent="0.25">
      <c r="A2829" s="152"/>
      <c r="B2829" s="152"/>
      <c r="C2829" s="152"/>
      <c r="D2829" s="152"/>
      <c r="E2829" s="152"/>
      <c r="F2829" s="62"/>
      <c r="G2829" s="62"/>
      <c r="I2829" s="152"/>
      <c r="K2829" s="152"/>
      <c r="L2829" s="152"/>
      <c r="M2829" s="152"/>
      <c r="N2829" s="152"/>
      <c r="O2829" s="63"/>
      <c r="P2829" s="152"/>
      <c r="Q2829" s="152"/>
      <c r="S2829" s="205"/>
      <c r="T2829" s="205"/>
      <c r="U2829" s="205"/>
      <c r="V2829" s="39"/>
      <c r="W2829" s="39"/>
      <c r="X2829" s="39"/>
      <c r="Y2829" s="39"/>
      <c r="AD2829" s="191"/>
      <c r="AE2829" s="191"/>
      <c r="AF2829" s="260"/>
      <c r="AG2829" s="191"/>
      <c r="AH2829" s="191"/>
      <c r="AI2829" s="260"/>
      <c r="AR2829" s="68"/>
      <c r="AS2829" s="68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5"/>
      <c r="BL2829" s="95"/>
      <c r="BM2829" s="95"/>
      <c r="BN2829" s="95"/>
      <c r="BO2829" s="95"/>
      <c r="BP2829" s="95"/>
      <c r="BQ2829" s="95"/>
      <c r="BR2829" s="95"/>
      <c r="BS2829" s="95"/>
      <c r="BT2829" s="95"/>
      <c r="BU2829" s="95"/>
      <c r="BV2829" s="95"/>
      <c r="BW2829" s="95"/>
      <c r="BX2829" s="95"/>
      <c r="BY2829" s="95"/>
      <c r="BZ2829" s="95"/>
      <c r="CD2829" s="95"/>
      <c r="CE2829" s="95"/>
      <c r="CF2829" s="95"/>
    </row>
    <row r="2830" spans="1:84" s="43" customFormat="1" x14ac:dyDescent="0.25">
      <c r="A2830" s="152"/>
      <c r="B2830" s="152"/>
      <c r="C2830" s="152"/>
      <c r="D2830" s="152"/>
      <c r="E2830" s="152"/>
      <c r="F2830" s="62"/>
      <c r="G2830" s="62"/>
      <c r="I2830" s="152"/>
      <c r="K2830" s="152"/>
      <c r="L2830" s="152"/>
      <c r="M2830" s="152"/>
      <c r="N2830" s="152"/>
      <c r="O2830" s="63"/>
      <c r="P2830" s="152"/>
      <c r="Q2830" s="152"/>
      <c r="S2830" s="205"/>
      <c r="T2830" s="205"/>
      <c r="U2830" s="205"/>
      <c r="V2830" s="39"/>
      <c r="W2830" s="39"/>
      <c r="X2830" s="39"/>
      <c r="Y2830" s="39"/>
      <c r="AD2830" s="191"/>
      <c r="AE2830" s="191"/>
      <c r="AF2830" s="260"/>
      <c r="AG2830" s="191"/>
      <c r="AH2830" s="191"/>
      <c r="AI2830" s="260"/>
      <c r="AR2830" s="68"/>
      <c r="AS2830" s="68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5"/>
      <c r="BL2830" s="95"/>
      <c r="BM2830" s="95"/>
      <c r="BN2830" s="95"/>
      <c r="BO2830" s="95"/>
      <c r="BP2830" s="95"/>
      <c r="BQ2830" s="95"/>
      <c r="BR2830" s="95"/>
      <c r="BS2830" s="95"/>
      <c r="BT2830" s="95"/>
      <c r="BU2830" s="95"/>
      <c r="BV2830" s="95"/>
      <c r="BW2830" s="95"/>
      <c r="BX2830" s="95"/>
      <c r="BY2830" s="95"/>
      <c r="BZ2830" s="95"/>
      <c r="CD2830" s="95"/>
      <c r="CE2830" s="95"/>
      <c r="CF2830" s="95"/>
    </row>
    <row r="2831" spans="1:84" s="43" customFormat="1" x14ac:dyDescent="0.25">
      <c r="A2831" s="152"/>
      <c r="B2831" s="152"/>
      <c r="C2831" s="152"/>
      <c r="D2831" s="152"/>
      <c r="E2831" s="152"/>
      <c r="F2831" s="62"/>
      <c r="G2831" s="62"/>
      <c r="I2831" s="152"/>
      <c r="K2831" s="152"/>
      <c r="L2831" s="152"/>
      <c r="M2831" s="152"/>
      <c r="N2831" s="152"/>
      <c r="O2831" s="63"/>
      <c r="P2831" s="152"/>
      <c r="Q2831" s="152"/>
      <c r="S2831" s="205"/>
      <c r="T2831" s="205"/>
      <c r="U2831" s="205"/>
      <c r="V2831" s="39"/>
      <c r="W2831" s="39"/>
      <c r="X2831" s="39"/>
      <c r="Y2831" s="39"/>
      <c r="AD2831" s="191"/>
      <c r="AE2831" s="191"/>
      <c r="AF2831" s="260"/>
      <c r="AG2831" s="191"/>
      <c r="AH2831" s="191"/>
      <c r="AI2831" s="260"/>
      <c r="AR2831" s="68"/>
      <c r="AS2831" s="68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5"/>
      <c r="BL2831" s="95"/>
      <c r="BM2831" s="95"/>
      <c r="BN2831" s="95"/>
      <c r="BO2831" s="95"/>
      <c r="BP2831" s="95"/>
      <c r="BQ2831" s="95"/>
      <c r="BR2831" s="95"/>
      <c r="BS2831" s="95"/>
      <c r="BT2831" s="95"/>
      <c r="BU2831" s="95"/>
      <c r="BV2831" s="95"/>
      <c r="BW2831" s="95"/>
      <c r="BX2831" s="95"/>
      <c r="BY2831" s="95"/>
      <c r="BZ2831" s="95"/>
      <c r="CD2831" s="95"/>
      <c r="CE2831" s="95"/>
      <c r="CF2831" s="95"/>
    </row>
    <row r="2832" spans="1:84" s="43" customFormat="1" x14ac:dyDescent="0.25">
      <c r="A2832" s="152"/>
      <c r="B2832" s="152"/>
      <c r="C2832" s="152"/>
      <c r="D2832" s="152"/>
      <c r="E2832" s="152"/>
      <c r="F2832" s="62"/>
      <c r="G2832" s="62"/>
      <c r="I2832" s="152"/>
      <c r="K2832" s="152"/>
      <c r="L2832" s="152"/>
      <c r="M2832" s="152"/>
      <c r="N2832" s="152"/>
      <c r="O2832" s="63"/>
      <c r="P2832" s="152"/>
      <c r="Q2832" s="152"/>
      <c r="S2832" s="205"/>
      <c r="T2832" s="205"/>
      <c r="U2832" s="205"/>
      <c r="V2832" s="39"/>
      <c r="W2832" s="39"/>
      <c r="X2832" s="39"/>
      <c r="Y2832" s="39"/>
      <c r="AD2832" s="191"/>
      <c r="AE2832" s="191"/>
      <c r="AF2832" s="260"/>
      <c r="AG2832" s="191"/>
      <c r="AH2832" s="191"/>
      <c r="AI2832" s="260"/>
      <c r="AR2832" s="68"/>
      <c r="AS2832" s="68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5"/>
      <c r="BL2832" s="95"/>
      <c r="BM2832" s="95"/>
      <c r="BN2832" s="95"/>
      <c r="BO2832" s="95"/>
      <c r="BP2832" s="95"/>
      <c r="BQ2832" s="95"/>
      <c r="BR2832" s="95"/>
      <c r="BS2832" s="95"/>
      <c r="BT2832" s="95"/>
      <c r="BU2832" s="95"/>
      <c r="BV2832" s="95"/>
      <c r="BW2832" s="95"/>
      <c r="BX2832" s="95"/>
      <c r="BY2832" s="95"/>
      <c r="BZ2832" s="95"/>
      <c r="CD2832" s="95"/>
      <c r="CE2832" s="95"/>
      <c r="CF2832" s="95"/>
    </row>
    <row r="2833" spans="1:84" s="43" customFormat="1" x14ac:dyDescent="0.25">
      <c r="A2833" s="152"/>
      <c r="B2833" s="152"/>
      <c r="C2833" s="152"/>
      <c r="D2833" s="152"/>
      <c r="E2833" s="152"/>
      <c r="F2833" s="62"/>
      <c r="G2833" s="62"/>
      <c r="I2833" s="152"/>
      <c r="K2833" s="152"/>
      <c r="L2833" s="152"/>
      <c r="M2833" s="152"/>
      <c r="N2833" s="152"/>
      <c r="O2833" s="63"/>
      <c r="P2833" s="152"/>
      <c r="Q2833" s="152"/>
      <c r="S2833" s="205"/>
      <c r="T2833" s="205"/>
      <c r="U2833" s="205"/>
      <c r="V2833" s="39"/>
      <c r="W2833" s="39"/>
      <c r="X2833" s="39"/>
      <c r="Y2833" s="39"/>
      <c r="AD2833" s="191"/>
      <c r="AE2833" s="191"/>
      <c r="AF2833" s="260"/>
      <c r="AG2833" s="191"/>
      <c r="AH2833" s="191"/>
      <c r="AI2833" s="260"/>
      <c r="AR2833" s="68"/>
      <c r="AS2833" s="68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5"/>
      <c r="BL2833" s="95"/>
      <c r="BM2833" s="95"/>
      <c r="BN2833" s="95"/>
      <c r="BO2833" s="95"/>
      <c r="BP2833" s="95"/>
      <c r="BQ2833" s="95"/>
      <c r="BR2833" s="95"/>
      <c r="BS2833" s="95"/>
      <c r="BT2833" s="95"/>
      <c r="BU2833" s="95"/>
      <c r="BV2833" s="95"/>
      <c r="BW2833" s="95"/>
      <c r="BX2833" s="95"/>
      <c r="BY2833" s="95"/>
      <c r="BZ2833" s="95"/>
      <c r="CD2833" s="95"/>
      <c r="CE2833" s="95"/>
      <c r="CF2833" s="95"/>
    </row>
    <row r="2834" spans="1:84" s="43" customFormat="1" x14ac:dyDescent="0.25">
      <c r="A2834" s="152"/>
      <c r="B2834" s="152"/>
      <c r="C2834" s="152"/>
      <c r="D2834" s="152"/>
      <c r="E2834" s="152"/>
      <c r="F2834" s="62"/>
      <c r="G2834" s="62"/>
      <c r="I2834" s="152"/>
      <c r="K2834" s="152"/>
      <c r="L2834" s="152"/>
      <c r="M2834" s="152"/>
      <c r="N2834" s="152"/>
      <c r="O2834" s="63"/>
      <c r="P2834" s="152"/>
      <c r="Q2834" s="152"/>
      <c r="S2834" s="205"/>
      <c r="T2834" s="205"/>
      <c r="U2834" s="205"/>
      <c r="V2834" s="39"/>
      <c r="W2834" s="39"/>
      <c r="X2834" s="39"/>
      <c r="Y2834" s="39"/>
      <c r="AD2834" s="191"/>
      <c r="AE2834" s="191"/>
      <c r="AF2834" s="260"/>
      <c r="AG2834" s="191"/>
      <c r="AH2834" s="191"/>
      <c r="AI2834" s="260"/>
      <c r="AR2834" s="68"/>
      <c r="AS2834" s="68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5"/>
      <c r="BL2834" s="95"/>
      <c r="BM2834" s="95"/>
      <c r="BN2834" s="95"/>
      <c r="BO2834" s="95"/>
      <c r="BP2834" s="95"/>
      <c r="BQ2834" s="95"/>
      <c r="BR2834" s="95"/>
      <c r="BS2834" s="95"/>
      <c r="BT2834" s="95"/>
      <c r="BU2834" s="95"/>
      <c r="BV2834" s="95"/>
      <c r="BW2834" s="95"/>
      <c r="BX2834" s="95"/>
      <c r="BY2834" s="95"/>
      <c r="BZ2834" s="95"/>
      <c r="CD2834" s="95"/>
      <c r="CE2834" s="95"/>
      <c r="CF2834" s="95"/>
    </row>
    <row r="2835" spans="1:84" s="43" customFormat="1" x14ac:dyDescent="0.25">
      <c r="A2835" s="152"/>
      <c r="B2835" s="152"/>
      <c r="C2835" s="152"/>
      <c r="D2835" s="152"/>
      <c r="E2835" s="152"/>
      <c r="F2835" s="62"/>
      <c r="G2835" s="62"/>
      <c r="I2835" s="152"/>
      <c r="K2835" s="152"/>
      <c r="L2835" s="152"/>
      <c r="M2835" s="152"/>
      <c r="N2835" s="152"/>
      <c r="O2835" s="63"/>
      <c r="P2835" s="152"/>
      <c r="Q2835" s="152"/>
      <c r="S2835" s="205"/>
      <c r="T2835" s="205"/>
      <c r="U2835" s="205"/>
      <c r="V2835" s="39"/>
      <c r="W2835" s="39"/>
      <c r="X2835" s="39"/>
      <c r="Y2835" s="39"/>
      <c r="AD2835" s="191"/>
      <c r="AE2835" s="191"/>
      <c r="AF2835" s="260"/>
      <c r="AG2835" s="191"/>
      <c r="AH2835" s="191"/>
      <c r="AI2835" s="260"/>
      <c r="AR2835" s="68"/>
      <c r="AS2835" s="68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5"/>
      <c r="BL2835" s="95"/>
      <c r="BM2835" s="95"/>
      <c r="BN2835" s="95"/>
      <c r="BO2835" s="95"/>
      <c r="BP2835" s="95"/>
      <c r="BQ2835" s="95"/>
      <c r="BR2835" s="95"/>
      <c r="BS2835" s="95"/>
      <c r="BT2835" s="95"/>
      <c r="BU2835" s="95"/>
      <c r="BV2835" s="95"/>
      <c r="BW2835" s="95"/>
      <c r="BX2835" s="95"/>
      <c r="BY2835" s="95"/>
      <c r="BZ2835" s="95"/>
      <c r="CD2835" s="95"/>
      <c r="CE2835" s="95"/>
      <c r="CF2835" s="95"/>
    </row>
    <row r="2836" spans="1:84" s="43" customFormat="1" x14ac:dyDescent="0.25">
      <c r="A2836" s="152"/>
      <c r="B2836" s="152"/>
      <c r="C2836" s="152"/>
      <c r="D2836" s="152"/>
      <c r="E2836" s="152"/>
      <c r="F2836" s="62"/>
      <c r="G2836" s="62"/>
      <c r="I2836" s="152"/>
      <c r="K2836" s="152"/>
      <c r="L2836" s="152"/>
      <c r="M2836" s="152"/>
      <c r="N2836" s="152"/>
      <c r="O2836" s="63"/>
      <c r="P2836" s="152"/>
      <c r="Q2836" s="152"/>
      <c r="S2836" s="205"/>
      <c r="T2836" s="205"/>
      <c r="U2836" s="205"/>
      <c r="V2836" s="39"/>
      <c r="W2836" s="39"/>
      <c r="X2836" s="39"/>
      <c r="Y2836" s="39"/>
      <c r="AD2836" s="191"/>
      <c r="AE2836" s="191"/>
      <c r="AF2836" s="260"/>
      <c r="AG2836" s="191"/>
      <c r="AH2836" s="191"/>
      <c r="AI2836" s="260"/>
      <c r="AR2836" s="68"/>
      <c r="AS2836" s="68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5"/>
      <c r="BL2836" s="95"/>
      <c r="BM2836" s="95"/>
      <c r="BN2836" s="95"/>
      <c r="BO2836" s="95"/>
      <c r="BP2836" s="95"/>
      <c r="BQ2836" s="95"/>
      <c r="BR2836" s="95"/>
      <c r="BS2836" s="95"/>
      <c r="BT2836" s="95"/>
      <c r="BU2836" s="95"/>
      <c r="BV2836" s="95"/>
      <c r="BW2836" s="95"/>
      <c r="BX2836" s="95"/>
      <c r="BY2836" s="95"/>
      <c r="BZ2836" s="95"/>
      <c r="CD2836" s="95"/>
      <c r="CE2836" s="95"/>
      <c r="CF2836" s="95"/>
    </row>
    <row r="2837" spans="1:84" s="43" customFormat="1" x14ac:dyDescent="0.25">
      <c r="A2837" s="152"/>
      <c r="B2837" s="152"/>
      <c r="C2837" s="152"/>
      <c r="D2837" s="152"/>
      <c r="E2837" s="152"/>
      <c r="F2837" s="62"/>
      <c r="G2837" s="62"/>
      <c r="I2837" s="152"/>
      <c r="K2837" s="152"/>
      <c r="L2837" s="152"/>
      <c r="M2837" s="152"/>
      <c r="N2837" s="152"/>
      <c r="O2837" s="63"/>
      <c r="P2837" s="152"/>
      <c r="Q2837" s="152"/>
      <c r="S2837" s="205"/>
      <c r="T2837" s="205"/>
      <c r="U2837" s="205"/>
      <c r="V2837" s="39"/>
      <c r="W2837" s="39"/>
      <c r="X2837" s="39"/>
      <c r="Y2837" s="39"/>
      <c r="AD2837" s="191"/>
      <c r="AE2837" s="191"/>
      <c r="AF2837" s="260"/>
      <c r="AG2837" s="191"/>
      <c r="AH2837" s="191"/>
      <c r="AI2837" s="260"/>
      <c r="AR2837" s="68"/>
      <c r="AS2837" s="68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5"/>
      <c r="BL2837" s="95"/>
      <c r="BM2837" s="95"/>
      <c r="BN2837" s="95"/>
      <c r="BO2837" s="95"/>
      <c r="BP2837" s="95"/>
      <c r="BQ2837" s="95"/>
      <c r="BR2837" s="95"/>
      <c r="BS2837" s="95"/>
      <c r="BT2837" s="95"/>
      <c r="BU2837" s="95"/>
      <c r="BV2837" s="95"/>
      <c r="BW2837" s="95"/>
      <c r="BX2837" s="95"/>
      <c r="BY2837" s="95"/>
      <c r="BZ2837" s="95"/>
      <c r="CD2837" s="95"/>
      <c r="CE2837" s="95"/>
      <c r="CF2837" s="95"/>
    </row>
    <row r="2838" spans="1:84" s="43" customFormat="1" x14ac:dyDescent="0.25">
      <c r="A2838" s="152"/>
      <c r="B2838" s="152"/>
      <c r="C2838" s="152"/>
      <c r="D2838" s="152"/>
      <c r="E2838" s="152"/>
      <c r="F2838" s="62"/>
      <c r="G2838" s="62"/>
      <c r="I2838" s="152"/>
      <c r="K2838" s="152"/>
      <c r="L2838" s="152"/>
      <c r="M2838" s="152"/>
      <c r="N2838" s="152"/>
      <c r="O2838" s="63"/>
      <c r="P2838" s="152"/>
      <c r="Q2838" s="152"/>
      <c r="S2838" s="205"/>
      <c r="T2838" s="205"/>
      <c r="U2838" s="205"/>
      <c r="V2838" s="39"/>
      <c r="W2838" s="39"/>
      <c r="X2838" s="39"/>
      <c r="Y2838" s="39"/>
      <c r="AD2838" s="191"/>
      <c r="AE2838" s="191"/>
      <c r="AF2838" s="260"/>
      <c r="AG2838" s="191"/>
      <c r="AH2838" s="191"/>
      <c r="AI2838" s="260"/>
      <c r="AR2838" s="68"/>
      <c r="AS2838" s="68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5"/>
      <c r="BL2838" s="95"/>
      <c r="BM2838" s="95"/>
      <c r="BN2838" s="95"/>
      <c r="BO2838" s="95"/>
      <c r="BP2838" s="95"/>
      <c r="BQ2838" s="95"/>
      <c r="BR2838" s="95"/>
      <c r="BS2838" s="95"/>
      <c r="BT2838" s="95"/>
      <c r="BU2838" s="95"/>
      <c r="BV2838" s="95"/>
      <c r="BW2838" s="95"/>
      <c r="BX2838" s="95"/>
      <c r="BY2838" s="95"/>
      <c r="BZ2838" s="95"/>
      <c r="CD2838" s="95"/>
      <c r="CE2838" s="95"/>
      <c r="CF2838" s="95"/>
    </row>
    <row r="2839" spans="1:84" s="43" customFormat="1" x14ac:dyDescent="0.25">
      <c r="A2839" s="152"/>
      <c r="B2839" s="152"/>
      <c r="C2839" s="152"/>
      <c r="D2839" s="152"/>
      <c r="E2839" s="152"/>
      <c r="F2839" s="62"/>
      <c r="G2839" s="62"/>
      <c r="I2839" s="152"/>
      <c r="K2839" s="152"/>
      <c r="L2839" s="152"/>
      <c r="M2839" s="152"/>
      <c r="N2839" s="152"/>
      <c r="O2839" s="63"/>
      <c r="P2839" s="152"/>
      <c r="Q2839" s="152"/>
      <c r="S2839" s="205"/>
      <c r="T2839" s="205"/>
      <c r="U2839" s="205"/>
      <c r="V2839" s="39"/>
      <c r="W2839" s="39"/>
      <c r="X2839" s="39"/>
      <c r="Y2839" s="39"/>
      <c r="AD2839" s="191"/>
      <c r="AE2839" s="191"/>
      <c r="AF2839" s="260"/>
      <c r="AG2839" s="191"/>
      <c r="AH2839" s="191"/>
      <c r="AI2839" s="260"/>
      <c r="AR2839" s="68"/>
      <c r="AS2839" s="68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5"/>
      <c r="BL2839" s="95"/>
      <c r="BM2839" s="95"/>
      <c r="BN2839" s="95"/>
      <c r="BO2839" s="95"/>
      <c r="BP2839" s="95"/>
      <c r="BQ2839" s="95"/>
      <c r="BR2839" s="95"/>
      <c r="BS2839" s="95"/>
      <c r="BT2839" s="95"/>
      <c r="BU2839" s="95"/>
      <c r="BV2839" s="95"/>
      <c r="BW2839" s="95"/>
      <c r="BX2839" s="95"/>
      <c r="BY2839" s="95"/>
      <c r="BZ2839" s="95"/>
      <c r="CD2839" s="95"/>
      <c r="CE2839" s="95"/>
      <c r="CF2839" s="95"/>
    </row>
    <row r="2840" spans="1:84" s="43" customFormat="1" x14ac:dyDescent="0.25">
      <c r="A2840" s="152"/>
      <c r="B2840" s="152"/>
      <c r="C2840" s="152"/>
      <c r="D2840" s="152"/>
      <c r="E2840" s="152"/>
      <c r="F2840" s="62"/>
      <c r="G2840" s="62"/>
      <c r="I2840" s="152"/>
      <c r="K2840" s="152"/>
      <c r="L2840" s="152"/>
      <c r="M2840" s="152"/>
      <c r="N2840" s="152"/>
      <c r="O2840" s="63"/>
      <c r="P2840" s="152"/>
      <c r="Q2840" s="152"/>
      <c r="S2840" s="205"/>
      <c r="T2840" s="205"/>
      <c r="U2840" s="205"/>
      <c r="V2840" s="39"/>
      <c r="W2840" s="39"/>
      <c r="X2840" s="39"/>
      <c r="Y2840" s="39"/>
      <c r="AD2840" s="191"/>
      <c r="AE2840" s="191"/>
      <c r="AF2840" s="260"/>
      <c r="AG2840" s="191"/>
      <c r="AH2840" s="191"/>
      <c r="AI2840" s="260"/>
      <c r="AR2840" s="68"/>
      <c r="AS2840" s="68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5"/>
      <c r="BL2840" s="95"/>
      <c r="BM2840" s="95"/>
      <c r="BN2840" s="95"/>
      <c r="BO2840" s="95"/>
      <c r="BP2840" s="95"/>
      <c r="BQ2840" s="95"/>
      <c r="BR2840" s="95"/>
      <c r="BS2840" s="95"/>
      <c r="BT2840" s="95"/>
      <c r="BU2840" s="95"/>
      <c r="BV2840" s="95"/>
      <c r="BW2840" s="95"/>
      <c r="BX2840" s="95"/>
      <c r="BY2840" s="95"/>
      <c r="BZ2840" s="95"/>
      <c r="CD2840" s="95"/>
      <c r="CE2840" s="95"/>
      <c r="CF2840" s="95"/>
    </row>
    <row r="2841" spans="1:84" s="43" customFormat="1" x14ac:dyDescent="0.25">
      <c r="A2841" s="152"/>
      <c r="B2841" s="152"/>
      <c r="C2841" s="152"/>
      <c r="D2841" s="152"/>
      <c r="E2841" s="152"/>
      <c r="F2841" s="62"/>
      <c r="G2841" s="62"/>
      <c r="I2841" s="152"/>
      <c r="K2841" s="152"/>
      <c r="L2841" s="152"/>
      <c r="M2841" s="152"/>
      <c r="N2841" s="152"/>
      <c r="O2841" s="63"/>
      <c r="P2841" s="152"/>
      <c r="Q2841" s="152"/>
      <c r="S2841" s="205"/>
      <c r="T2841" s="205"/>
      <c r="U2841" s="205"/>
      <c r="V2841" s="39"/>
      <c r="W2841" s="39"/>
      <c r="X2841" s="39"/>
      <c r="Y2841" s="39"/>
      <c r="AD2841" s="191"/>
      <c r="AE2841" s="191"/>
      <c r="AF2841" s="260"/>
      <c r="AG2841" s="191"/>
      <c r="AH2841" s="191"/>
      <c r="AI2841" s="260"/>
      <c r="AR2841" s="68"/>
      <c r="AS2841" s="68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5"/>
      <c r="BL2841" s="95"/>
      <c r="BM2841" s="95"/>
      <c r="BN2841" s="95"/>
      <c r="BO2841" s="95"/>
      <c r="BP2841" s="95"/>
      <c r="BQ2841" s="95"/>
      <c r="BR2841" s="95"/>
      <c r="BS2841" s="95"/>
      <c r="BT2841" s="95"/>
      <c r="BU2841" s="95"/>
      <c r="BV2841" s="95"/>
      <c r="BW2841" s="95"/>
      <c r="BX2841" s="95"/>
      <c r="BY2841" s="95"/>
      <c r="BZ2841" s="95"/>
      <c r="CD2841" s="95"/>
      <c r="CE2841" s="95"/>
      <c r="CF2841" s="95"/>
    </row>
    <row r="2842" spans="1:84" s="43" customFormat="1" x14ac:dyDescent="0.25">
      <c r="A2842" s="152"/>
      <c r="B2842" s="152"/>
      <c r="C2842" s="152"/>
      <c r="D2842" s="152"/>
      <c r="E2842" s="152"/>
      <c r="F2842" s="62"/>
      <c r="G2842" s="62"/>
      <c r="I2842" s="152"/>
      <c r="K2842" s="152"/>
      <c r="L2842" s="152"/>
      <c r="M2842" s="152"/>
      <c r="N2842" s="152"/>
      <c r="O2842" s="63"/>
      <c r="P2842" s="152"/>
      <c r="Q2842" s="152"/>
      <c r="S2842" s="205"/>
      <c r="T2842" s="205"/>
      <c r="U2842" s="205"/>
      <c r="V2842" s="39"/>
      <c r="W2842" s="39"/>
      <c r="X2842" s="39"/>
      <c r="Y2842" s="39"/>
      <c r="AD2842" s="191"/>
      <c r="AE2842" s="191"/>
      <c r="AF2842" s="260"/>
      <c r="AG2842" s="191"/>
      <c r="AH2842" s="191"/>
      <c r="AI2842" s="260"/>
      <c r="AR2842" s="68"/>
      <c r="AS2842" s="68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5"/>
      <c r="BL2842" s="95"/>
      <c r="BM2842" s="95"/>
      <c r="BN2842" s="95"/>
      <c r="BO2842" s="95"/>
      <c r="BP2842" s="95"/>
      <c r="BQ2842" s="95"/>
      <c r="BR2842" s="95"/>
      <c r="BS2842" s="95"/>
      <c r="BT2842" s="95"/>
      <c r="BU2842" s="95"/>
      <c r="BV2842" s="95"/>
      <c r="BW2842" s="95"/>
      <c r="BX2842" s="95"/>
      <c r="BY2842" s="95"/>
      <c r="BZ2842" s="95"/>
      <c r="CD2842" s="95"/>
      <c r="CE2842" s="95"/>
      <c r="CF2842" s="95"/>
    </row>
    <row r="2843" spans="1:84" s="43" customFormat="1" x14ac:dyDescent="0.25">
      <c r="A2843" s="152"/>
      <c r="B2843" s="152"/>
      <c r="C2843" s="152"/>
      <c r="D2843" s="152"/>
      <c r="E2843" s="152"/>
      <c r="F2843" s="62"/>
      <c r="G2843" s="62"/>
      <c r="I2843" s="152"/>
      <c r="K2843" s="152"/>
      <c r="L2843" s="152"/>
      <c r="M2843" s="152"/>
      <c r="N2843" s="152"/>
      <c r="O2843" s="63"/>
      <c r="P2843" s="152"/>
      <c r="Q2843" s="152"/>
      <c r="S2843" s="205"/>
      <c r="T2843" s="205"/>
      <c r="U2843" s="205"/>
      <c r="V2843" s="39"/>
      <c r="W2843" s="39"/>
      <c r="X2843" s="39"/>
      <c r="Y2843" s="39"/>
      <c r="AD2843" s="191"/>
      <c r="AE2843" s="191"/>
      <c r="AF2843" s="260"/>
      <c r="AG2843" s="191"/>
      <c r="AH2843" s="191"/>
      <c r="AI2843" s="260"/>
      <c r="AR2843" s="68"/>
      <c r="AS2843" s="68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5"/>
      <c r="BL2843" s="95"/>
      <c r="BM2843" s="95"/>
      <c r="BN2843" s="95"/>
      <c r="BO2843" s="95"/>
      <c r="BP2843" s="95"/>
      <c r="BQ2843" s="95"/>
      <c r="BR2843" s="95"/>
      <c r="BS2843" s="95"/>
      <c r="BT2843" s="95"/>
      <c r="BU2843" s="95"/>
      <c r="BV2843" s="95"/>
      <c r="BW2843" s="95"/>
      <c r="BX2843" s="95"/>
      <c r="BY2843" s="95"/>
      <c r="BZ2843" s="95"/>
      <c r="CD2843" s="95"/>
      <c r="CE2843" s="95"/>
      <c r="CF2843" s="95"/>
    </row>
    <row r="2844" spans="1:84" s="43" customFormat="1" x14ac:dyDescent="0.25">
      <c r="A2844" s="152"/>
      <c r="B2844" s="152"/>
      <c r="C2844" s="152"/>
      <c r="D2844" s="152"/>
      <c r="E2844" s="152"/>
      <c r="F2844" s="62"/>
      <c r="G2844" s="62"/>
      <c r="I2844" s="152"/>
      <c r="K2844" s="152"/>
      <c r="L2844" s="152"/>
      <c r="M2844" s="152"/>
      <c r="N2844" s="152"/>
      <c r="O2844" s="63"/>
      <c r="P2844" s="152"/>
      <c r="Q2844" s="152"/>
      <c r="S2844" s="205"/>
      <c r="T2844" s="205"/>
      <c r="U2844" s="205"/>
      <c r="V2844" s="39"/>
      <c r="W2844" s="39"/>
      <c r="X2844" s="39"/>
      <c r="Y2844" s="39"/>
      <c r="AD2844" s="191"/>
      <c r="AE2844" s="191"/>
      <c r="AF2844" s="260"/>
      <c r="AG2844" s="191"/>
      <c r="AH2844" s="191"/>
      <c r="AI2844" s="260"/>
      <c r="AR2844" s="68"/>
      <c r="AS2844" s="68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5"/>
      <c r="BL2844" s="95"/>
      <c r="BM2844" s="95"/>
      <c r="BN2844" s="95"/>
      <c r="BO2844" s="95"/>
      <c r="BP2844" s="95"/>
      <c r="BQ2844" s="95"/>
      <c r="BR2844" s="95"/>
      <c r="BS2844" s="95"/>
      <c r="BT2844" s="95"/>
      <c r="BU2844" s="95"/>
      <c r="BV2844" s="95"/>
      <c r="BW2844" s="95"/>
      <c r="BX2844" s="95"/>
      <c r="BY2844" s="95"/>
      <c r="BZ2844" s="95"/>
      <c r="CD2844" s="95"/>
      <c r="CE2844" s="95"/>
      <c r="CF2844" s="95"/>
    </row>
    <row r="2845" spans="1:84" s="43" customFormat="1" x14ac:dyDescent="0.25">
      <c r="A2845" s="152"/>
      <c r="B2845" s="152"/>
      <c r="C2845" s="152"/>
      <c r="D2845" s="152"/>
      <c r="E2845" s="152"/>
      <c r="F2845" s="62"/>
      <c r="G2845" s="62"/>
      <c r="I2845" s="152"/>
      <c r="K2845" s="152"/>
      <c r="L2845" s="152"/>
      <c r="M2845" s="152"/>
      <c r="N2845" s="152"/>
      <c r="O2845" s="63"/>
      <c r="P2845" s="152"/>
      <c r="Q2845" s="152"/>
      <c r="S2845" s="205"/>
      <c r="T2845" s="205"/>
      <c r="U2845" s="205"/>
      <c r="V2845" s="39"/>
      <c r="W2845" s="39"/>
      <c r="X2845" s="39"/>
      <c r="Y2845" s="39"/>
      <c r="AD2845" s="191"/>
      <c r="AE2845" s="191"/>
      <c r="AF2845" s="260"/>
      <c r="AG2845" s="191"/>
      <c r="AH2845" s="191"/>
      <c r="AI2845" s="260"/>
      <c r="AR2845" s="68"/>
      <c r="AS2845" s="68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5"/>
      <c r="BL2845" s="95"/>
      <c r="BM2845" s="95"/>
      <c r="BN2845" s="95"/>
      <c r="BO2845" s="95"/>
      <c r="BP2845" s="95"/>
      <c r="BQ2845" s="95"/>
      <c r="BR2845" s="95"/>
      <c r="BS2845" s="95"/>
      <c r="BT2845" s="95"/>
      <c r="BU2845" s="95"/>
      <c r="BV2845" s="95"/>
      <c r="BW2845" s="95"/>
      <c r="BX2845" s="95"/>
      <c r="BY2845" s="95"/>
      <c r="BZ2845" s="95"/>
      <c r="CD2845" s="95"/>
      <c r="CE2845" s="95"/>
      <c r="CF2845" s="95"/>
    </row>
    <row r="2846" spans="1:84" s="43" customFormat="1" x14ac:dyDescent="0.25">
      <c r="A2846" s="152"/>
      <c r="B2846" s="152"/>
      <c r="C2846" s="152"/>
      <c r="D2846" s="152"/>
      <c r="E2846" s="152"/>
      <c r="F2846" s="62"/>
      <c r="G2846" s="62"/>
      <c r="I2846" s="152"/>
      <c r="K2846" s="152"/>
      <c r="L2846" s="152"/>
      <c r="M2846" s="152"/>
      <c r="N2846" s="152"/>
      <c r="O2846" s="63"/>
      <c r="P2846" s="152"/>
      <c r="Q2846" s="152"/>
      <c r="S2846" s="205"/>
      <c r="T2846" s="205"/>
      <c r="U2846" s="205"/>
      <c r="V2846" s="39"/>
      <c r="W2846" s="39"/>
      <c r="X2846" s="39"/>
      <c r="Y2846" s="39"/>
      <c r="AD2846" s="191"/>
      <c r="AE2846" s="191"/>
      <c r="AF2846" s="260"/>
      <c r="AG2846" s="191"/>
      <c r="AH2846" s="191"/>
      <c r="AI2846" s="260"/>
      <c r="AR2846" s="68"/>
      <c r="AS2846" s="68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5"/>
      <c r="BL2846" s="95"/>
      <c r="BM2846" s="95"/>
      <c r="BN2846" s="95"/>
      <c r="BO2846" s="95"/>
      <c r="BP2846" s="95"/>
      <c r="BQ2846" s="95"/>
      <c r="BR2846" s="95"/>
      <c r="BS2846" s="95"/>
      <c r="BT2846" s="95"/>
      <c r="BU2846" s="95"/>
      <c r="BV2846" s="95"/>
      <c r="BW2846" s="95"/>
      <c r="BX2846" s="95"/>
      <c r="BY2846" s="95"/>
      <c r="BZ2846" s="95"/>
      <c r="CD2846" s="95"/>
      <c r="CE2846" s="95"/>
      <c r="CF2846" s="95"/>
    </row>
    <row r="2847" spans="1:84" s="43" customFormat="1" x14ac:dyDescent="0.25">
      <c r="A2847" s="152"/>
      <c r="B2847" s="152"/>
      <c r="C2847" s="152"/>
      <c r="D2847" s="152"/>
      <c r="E2847" s="152"/>
      <c r="F2847" s="62"/>
      <c r="G2847" s="62"/>
      <c r="I2847" s="152"/>
      <c r="K2847" s="152"/>
      <c r="L2847" s="152"/>
      <c r="M2847" s="152"/>
      <c r="N2847" s="152"/>
      <c r="O2847" s="63"/>
      <c r="P2847" s="152"/>
      <c r="Q2847" s="152"/>
      <c r="S2847" s="205"/>
      <c r="T2847" s="205"/>
      <c r="U2847" s="205"/>
      <c r="V2847" s="39"/>
      <c r="W2847" s="39"/>
      <c r="X2847" s="39"/>
      <c r="Y2847" s="39"/>
      <c r="AD2847" s="191"/>
      <c r="AE2847" s="191"/>
      <c r="AF2847" s="260"/>
      <c r="AG2847" s="191"/>
      <c r="AH2847" s="191"/>
      <c r="AI2847" s="260"/>
      <c r="AR2847" s="68"/>
      <c r="AS2847" s="68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5"/>
      <c r="BL2847" s="95"/>
      <c r="BM2847" s="95"/>
      <c r="BN2847" s="95"/>
      <c r="BO2847" s="95"/>
      <c r="BP2847" s="95"/>
      <c r="BQ2847" s="95"/>
      <c r="BR2847" s="95"/>
      <c r="BS2847" s="95"/>
      <c r="BT2847" s="95"/>
      <c r="BU2847" s="95"/>
      <c r="BV2847" s="95"/>
      <c r="BW2847" s="95"/>
      <c r="BX2847" s="95"/>
      <c r="BY2847" s="95"/>
      <c r="BZ2847" s="95"/>
      <c r="CD2847" s="95"/>
      <c r="CE2847" s="95"/>
      <c r="CF2847" s="95"/>
    </row>
    <row r="2848" spans="1:84" s="43" customFormat="1" x14ac:dyDescent="0.25">
      <c r="A2848" s="152"/>
      <c r="B2848" s="152"/>
      <c r="C2848" s="152"/>
      <c r="D2848" s="152"/>
      <c r="E2848" s="152"/>
      <c r="F2848" s="62"/>
      <c r="G2848" s="62"/>
      <c r="I2848" s="152"/>
      <c r="K2848" s="152"/>
      <c r="L2848" s="152"/>
      <c r="M2848" s="152"/>
      <c r="N2848" s="152"/>
      <c r="O2848" s="63"/>
      <c r="P2848" s="152"/>
      <c r="Q2848" s="152"/>
      <c r="S2848" s="205"/>
      <c r="T2848" s="205"/>
      <c r="U2848" s="205"/>
      <c r="V2848" s="39"/>
      <c r="W2848" s="39"/>
      <c r="X2848" s="39"/>
      <c r="Y2848" s="39"/>
      <c r="AD2848" s="191"/>
      <c r="AE2848" s="191"/>
      <c r="AF2848" s="260"/>
      <c r="AG2848" s="191"/>
      <c r="AH2848" s="191"/>
      <c r="AI2848" s="260"/>
      <c r="AR2848" s="68"/>
      <c r="AS2848" s="68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5"/>
      <c r="BL2848" s="95"/>
      <c r="BM2848" s="95"/>
      <c r="BN2848" s="95"/>
      <c r="BO2848" s="95"/>
      <c r="BP2848" s="95"/>
      <c r="BQ2848" s="95"/>
      <c r="BR2848" s="95"/>
      <c r="BS2848" s="95"/>
      <c r="BT2848" s="95"/>
      <c r="BU2848" s="95"/>
      <c r="BV2848" s="95"/>
      <c r="BW2848" s="95"/>
      <c r="BX2848" s="95"/>
      <c r="BY2848" s="95"/>
      <c r="BZ2848" s="95"/>
      <c r="CD2848" s="95"/>
      <c r="CE2848" s="95"/>
      <c r="CF2848" s="95"/>
    </row>
    <row r="2849" spans="1:84" s="43" customFormat="1" x14ac:dyDescent="0.25">
      <c r="A2849" s="152"/>
      <c r="B2849" s="152"/>
      <c r="C2849" s="152"/>
      <c r="D2849" s="152"/>
      <c r="E2849" s="152"/>
      <c r="F2849" s="62"/>
      <c r="G2849" s="62"/>
      <c r="I2849" s="152"/>
      <c r="K2849" s="152"/>
      <c r="L2849" s="152"/>
      <c r="M2849" s="152"/>
      <c r="N2849" s="152"/>
      <c r="O2849" s="63"/>
      <c r="P2849" s="152"/>
      <c r="Q2849" s="152"/>
      <c r="S2849" s="205"/>
      <c r="T2849" s="205"/>
      <c r="U2849" s="205"/>
      <c r="V2849" s="39"/>
      <c r="W2849" s="39"/>
      <c r="X2849" s="39"/>
      <c r="Y2849" s="39"/>
      <c r="AD2849" s="191"/>
      <c r="AE2849" s="191"/>
      <c r="AF2849" s="260"/>
      <c r="AG2849" s="191"/>
      <c r="AH2849" s="191"/>
      <c r="AI2849" s="260"/>
      <c r="AR2849" s="68"/>
      <c r="AS2849" s="68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5"/>
      <c r="BL2849" s="95"/>
      <c r="BM2849" s="95"/>
      <c r="BN2849" s="95"/>
      <c r="BO2849" s="95"/>
      <c r="BP2849" s="95"/>
      <c r="BQ2849" s="95"/>
      <c r="BR2849" s="95"/>
      <c r="BS2849" s="95"/>
      <c r="BT2849" s="95"/>
      <c r="BU2849" s="95"/>
      <c r="BV2849" s="95"/>
      <c r="BW2849" s="95"/>
      <c r="BX2849" s="95"/>
      <c r="BY2849" s="95"/>
      <c r="BZ2849" s="95"/>
      <c r="CD2849" s="95"/>
      <c r="CE2849" s="95"/>
      <c r="CF2849" s="95"/>
    </row>
    <row r="2850" spans="1:84" s="43" customFormat="1" x14ac:dyDescent="0.25">
      <c r="A2850" s="152"/>
      <c r="B2850" s="152"/>
      <c r="C2850" s="152"/>
      <c r="D2850" s="152"/>
      <c r="E2850" s="152"/>
      <c r="F2850" s="62"/>
      <c r="G2850" s="62"/>
      <c r="I2850" s="152"/>
      <c r="K2850" s="152"/>
      <c r="L2850" s="152"/>
      <c r="M2850" s="152"/>
      <c r="N2850" s="152"/>
      <c r="O2850" s="63"/>
      <c r="P2850" s="152"/>
      <c r="Q2850" s="152"/>
      <c r="S2850" s="205"/>
      <c r="T2850" s="205"/>
      <c r="U2850" s="205"/>
      <c r="V2850" s="39"/>
      <c r="W2850" s="39"/>
      <c r="X2850" s="39"/>
      <c r="Y2850" s="39"/>
      <c r="AD2850" s="191"/>
      <c r="AE2850" s="191"/>
      <c r="AF2850" s="260"/>
      <c r="AG2850" s="191"/>
      <c r="AH2850" s="191"/>
      <c r="AI2850" s="260"/>
      <c r="AR2850" s="68"/>
      <c r="AS2850" s="68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5"/>
      <c r="BL2850" s="95"/>
      <c r="BM2850" s="95"/>
      <c r="BN2850" s="95"/>
      <c r="BO2850" s="95"/>
      <c r="BP2850" s="95"/>
      <c r="BQ2850" s="95"/>
      <c r="BR2850" s="95"/>
      <c r="BS2850" s="95"/>
      <c r="BT2850" s="95"/>
      <c r="BU2850" s="95"/>
      <c r="BV2850" s="95"/>
      <c r="BW2850" s="95"/>
      <c r="BX2850" s="95"/>
      <c r="BY2850" s="95"/>
      <c r="BZ2850" s="95"/>
      <c r="CD2850" s="95"/>
      <c r="CE2850" s="95"/>
      <c r="CF2850" s="95"/>
    </row>
    <row r="2851" spans="1:84" s="43" customFormat="1" x14ac:dyDescent="0.25">
      <c r="A2851" s="152"/>
      <c r="B2851" s="152"/>
      <c r="C2851" s="152"/>
      <c r="D2851" s="152"/>
      <c r="E2851" s="152"/>
      <c r="F2851" s="62"/>
      <c r="G2851" s="62"/>
      <c r="I2851" s="152"/>
      <c r="K2851" s="152"/>
      <c r="L2851" s="152"/>
      <c r="M2851" s="152"/>
      <c r="N2851" s="152"/>
      <c r="O2851" s="63"/>
      <c r="P2851" s="152"/>
      <c r="Q2851" s="152"/>
      <c r="S2851" s="205"/>
      <c r="T2851" s="205"/>
      <c r="U2851" s="205"/>
      <c r="V2851" s="39"/>
      <c r="W2851" s="39"/>
      <c r="X2851" s="39"/>
      <c r="Y2851" s="39"/>
      <c r="AD2851" s="191"/>
      <c r="AE2851" s="191"/>
      <c r="AF2851" s="260"/>
      <c r="AG2851" s="191"/>
      <c r="AH2851" s="191"/>
      <c r="AI2851" s="260"/>
      <c r="AR2851" s="68"/>
      <c r="AS2851" s="68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5"/>
      <c r="BL2851" s="95"/>
      <c r="BM2851" s="95"/>
      <c r="BN2851" s="95"/>
      <c r="BO2851" s="95"/>
      <c r="BP2851" s="95"/>
      <c r="BQ2851" s="95"/>
      <c r="BR2851" s="95"/>
      <c r="BS2851" s="95"/>
      <c r="BT2851" s="95"/>
      <c r="BU2851" s="95"/>
      <c r="BV2851" s="95"/>
      <c r="BW2851" s="95"/>
      <c r="BX2851" s="95"/>
      <c r="BY2851" s="95"/>
      <c r="BZ2851" s="95"/>
      <c r="CD2851" s="95"/>
      <c r="CE2851" s="95"/>
      <c r="CF2851" s="95"/>
    </row>
    <row r="2852" spans="1:84" s="43" customFormat="1" x14ac:dyDescent="0.25">
      <c r="A2852" s="152"/>
      <c r="B2852" s="152"/>
      <c r="C2852" s="152"/>
      <c r="D2852" s="152"/>
      <c r="E2852" s="152"/>
      <c r="F2852" s="62"/>
      <c r="G2852" s="62"/>
      <c r="I2852" s="152"/>
      <c r="K2852" s="152"/>
      <c r="L2852" s="152"/>
      <c r="M2852" s="152"/>
      <c r="N2852" s="152"/>
      <c r="O2852" s="63"/>
      <c r="P2852" s="152"/>
      <c r="Q2852" s="152"/>
      <c r="S2852" s="205"/>
      <c r="T2852" s="205"/>
      <c r="U2852" s="205"/>
      <c r="V2852" s="39"/>
      <c r="W2852" s="39"/>
      <c r="X2852" s="39"/>
      <c r="Y2852" s="39"/>
      <c r="AD2852" s="191"/>
      <c r="AE2852" s="191"/>
      <c r="AF2852" s="260"/>
      <c r="AG2852" s="191"/>
      <c r="AH2852" s="191"/>
      <c r="AI2852" s="260"/>
      <c r="AR2852" s="68"/>
      <c r="AS2852" s="68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5"/>
      <c r="BL2852" s="95"/>
      <c r="BM2852" s="95"/>
      <c r="BN2852" s="95"/>
      <c r="BO2852" s="95"/>
      <c r="BP2852" s="95"/>
      <c r="BQ2852" s="95"/>
      <c r="BR2852" s="95"/>
      <c r="BS2852" s="95"/>
      <c r="BT2852" s="95"/>
      <c r="BU2852" s="95"/>
      <c r="BV2852" s="95"/>
      <c r="BW2852" s="95"/>
      <c r="BX2852" s="95"/>
      <c r="BY2852" s="95"/>
      <c r="BZ2852" s="95"/>
      <c r="CD2852" s="95"/>
      <c r="CE2852" s="95"/>
      <c r="CF2852" s="95"/>
    </row>
    <row r="2853" spans="1:84" s="43" customFormat="1" x14ac:dyDescent="0.25">
      <c r="A2853" s="152"/>
      <c r="B2853" s="152"/>
      <c r="C2853" s="152"/>
      <c r="D2853" s="152"/>
      <c r="E2853" s="152"/>
      <c r="F2853" s="62"/>
      <c r="G2853" s="62"/>
      <c r="I2853" s="152"/>
      <c r="K2853" s="152"/>
      <c r="L2853" s="152"/>
      <c r="M2853" s="152"/>
      <c r="N2853" s="152"/>
      <c r="O2853" s="63"/>
      <c r="P2853" s="152"/>
      <c r="Q2853" s="152"/>
      <c r="S2853" s="205"/>
      <c r="T2853" s="205"/>
      <c r="U2853" s="205"/>
      <c r="V2853" s="39"/>
      <c r="W2853" s="39"/>
      <c r="X2853" s="39"/>
      <c r="Y2853" s="39"/>
      <c r="AD2853" s="191"/>
      <c r="AE2853" s="191"/>
      <c r="AF2853" s="260"/>
      <c r="AG2853" s="191"/>
      <c r="AH2853" s="191"/>
      <c r="AI2853" s="260"/>
      <c r="AR2853" s="68"/>
      <c r="AS2853" s="68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5"/>
      <c r="BL2853" s="95"/>
      <c r="BM2853" s="95"/>
      <c r="BN2853" s="95"/>
      <c r="BO2853" s="95"/>
      <c r="BP2853" s="95"/>
      <c r="BQ2853" s="95"/>
      <c r="BR2853" s="95"/>
      <c r="BS2853" s="95"/>
      <c r="BT2853" s="95"/>
      <c r="BU2853" s="95"/>
      <c r="BV2853" s="95"/>
      <c r="BW2853" s="95"/>
      <c r="BX2853" s="95"/>
      <c r="BY2853" s="95"/>
      <c r="BZ2853" s="95"/>
      <c r="CD2853" s="95"/>
      <c r="CE2853" s="95"/>
      <c r="CF2853" s="95"/>
    </row>
    <row r="2854" spans="1:84" s="43" customFormat="1" x14ac:dyDescent="0.25">
      <c r="A2854" s="152"/>
      <c r="B2854" s="152"/>
      <c r="C2854" s="152"/>
      <c r="D2854" s="152"/>
      <c r="E2854" s="152"/>
      <c r="F2854" s="62"/>
      <c r="G2854" s="62"/>
      <c r="I2854" s="152"/>
      <c r="K2854" s="152"/>
      <c r="L2854" s="152"/>
      <c r="M2854" s="152"/>
      <c r="N2854" s="152"/>
      <c r="O2854" s="63"/>
      <c r="P2854" s="152"/>
      <c r="Q2854" s="152"/>
      <c r="S2854" s="205"/>
      <c r="T2854" s="205"/>
      <c r="U2854" s="205"/>
      <c r="V2854" s="39"/>
      <c r="W2854" s="39"/>
      <c r="X2854" s="39"/>
      <c r="Y2854" s="39"/>
      <c r="AD2854" s="191"/>
      <c r="AE2854" s="191"/>
      <c r="AF2854" s="260"/>
      <c r="AG2854" s="191"/>
      <c r="AH2854" s="191"/>
      <c r="AI2854" s="260"/>
      <c r="AR2854" s="68"/>
      <c r="AS2854" s="68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5"/>
      <c r="BL2854" s="95"/>
      <c r="BM2854" s="95"/>
      <c r="BN2854" s="95"/>
      <c r="BO2854" s="95"/>
      <c r="BP2854" s="95"/>
      <c r="BQ2854" s="95"/>
      <c r="BR2854" s="95"/>
      <c r="BS2854" s="95"/>
      <c r="BT2854" s="95"/>
      <c r="BU2854" s="95"/>
      <c r="BV2854" s="95"/>
      <c r="BW2854" s="95"/>
      <c r="BX2854" s="95"/>
      <c r="BY2854" s="95"/>
      <c r="BZ2854" s="95"/>
      <c r="CD2854" s="95"/>
      <c r="CE2854" s="95"/>
      <c r="CF2854" s="95"/>
    </row>
    <row r="2855" spans="1:84" s="43" customFormat="1" x14ac:dyDescent="0.25">
      <c r="A2855" s="152"/>
      <c r="B2855" s="152"/>
      <c r="C2855" s="152"/>
      <c r="D2855" s="152"/>
      <c r="E2855" s="152"/>
      <c r="F2855" s="62"/>
      <c r="G2855" s="62"/>
      <c r="I2855" s="152"/>
      <c r="K2855" s="152"/>
      <c r="L2855" s="152"/>
      <c r="M2855" s="152"/>
      <c r="N2855" s="152"/>
      <c r="O2855" s="63"/>
      <c r="P2855" s="152"/>
      <c r="Q2855" s="152"/>
      <c r="S2855" s="205"/>
      <c r="T2855" s="205"/>
      <c r="U2855" s="205"/>
      <c r="V2855" s="39"/>
      <c r="W2855" s="39"/>
      <c r="X2855" s="39"/>
      <c r="Y2855" s="39"/>
      <c r="AD2855" s="191"/>
      <c r="AE2855" s="191"/>
      <c r="AF2855" s="260"/>
      <c r="AG2855" s="191"/>
      <c r="AH2855" s="191"/>
      <c r="AI2855" s="260"/>
      <c r="AR2855" s="68"/>
      <c r="AS2855" s="68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5"/>
      <c r="BL2855" s="95"/>
      <c r="BM2855" s="95"/>
      <c r="BN2855" s="95"/>
      <c r="BO2855" s="95"/>
      <c r="BP2855" s="95"/>
      <c r="BQ2855" s="95"/>
      <c r="BR2855" s="95"/>
      <c r="BS2855" s="95"/>
      <c r="BT2855" s="95"/>
      <c r="BU2855" s="95"/>
      <c r="BV2855" s="95"/>
      <c r="BW2855" s="95"/>
      <c r="BX2855" s="95"/>
      <c r="BY2855" s="95"/>
      <c r="BZ2855" s="95"/>
      <c r="CD2855" s="95"/>
      <c r="CE2855" s="95"/>
      <c r="CF2855" s="95"/>
    </row>
    <row r="2856" spans="1:84" s="43" customFormat="1" x14ac:dyDescent="0.25">
      <c r="A2856" s="152"/>
      <c r="B2856" s="152"/>
      <c r="C2856" s="152"/>
      <c r="D2856" s="152"/>
      <c r="E2856" s="152"/>
      <c r="F2856" s="62"/>
      <c r="G2856" s="62"/>
      <c r="I2856" s="152"/>
      <c r="K2856" s="152"/>
      <c r="L2856" s="152"/>
      <c r="M2856" s="152"/>
      <c r="N2856" s="152"/>
      <c r="O2856" s="63"/>
      <c r="P2856" s="152"/>
      <c r="Q2856" s="152"/>
      <c r="S2856" s="205"/>
      <c r="T2856" s="205"/>
      <c r="U2856" s="205"/>
      <c r="V2856" s="39"/>
      <c r="W2856" s="39"/>
      <c r="X2856" s="39"/>
      <c r="Y2856" s="39"/>
      <c r="AD2856" s="191"/>
      <c r="AE2856" s="191"/>
      <c r="AF2856" s="260"/>
      <c r="AG2856" s="191"/>
      <c r="AH2856" s="191"/>
      <c r="AI2856" s="260"/>
      <c r="AR2856" s="68"/>
      <c r="AS2856" s="68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5"/>
      <c r="BL2856" s="95"/>
      <c r="BM2856" s="95"/>
      <c r="BN2856" s="95"/>
      <c r="BO2856" s="95"/>
      <c r="BP2856" s="95"/>
      <c r="BQ2856" s="95"/>
      <c r="BR2856" s="95"/>
      <c r="BS2856" s="95"/>
      <c r="BT2856" s="95"/>
      <c r="BU2856" s="95"/>
      <c r="BV2856" s="95"/>
      <c r="BW2856" s="95"/>
      <c r="BX2856" s="95"/>
      <c r="BY2856" s="95"/>
      <c r="BZ2856" s="95"/>
      <c r="CD2856" s="95"/>
      <c r="CE2856" s="95"/>
      <c r="CF2856" s="95"/>
    </row>
    <row r="2857" spans="1:84" s="43" customFormat="1" x14ac:dyDescent="0.25">
      <c r="A2857" s="152"/>
      <c r="B2857" s="152"/>
      <c r="C2857" s="152"/>
      <c r="D2857" s="152"/>
      <c r="E2857" s="152"/>
      <c r="F2857" s="62"/>
      <c r="G2857" s="62"/>
      <c r="I2857" s="152"/>
      <c r="K2857" s="152"/>
      <c r="L2857" s="152"/>
      <c r="M2857" s="152"/>
      <c r="N2857" s="152"/>
      <c r="O2857" s="63"/>
      <c r="P2857" s="152"/>
      <c r="Q2857" s="152"/>
      <c r="S2857" s="205"/>
      <c r="T2857" s="205"/>
      <c r="U2857" s="205"/>
      <c r="V2857" s="39"/>
      <c r="W2857" s="39"/>
      <c r="X2857" s="39"/>
      <c r="Y2857" s="39"/>
      <c r="AD2857" s="191"/>
      <c r="AE2857" s="191"/>
      <c r="AF2857" s="260"/>
      <c r="AG2857" s="191"/>
      <c r="AH2857" s="191"/>
      <c r="AI2857" s="260"/>
      <c r="AR2857" s="68"/>
      <c r="AS2857" s="68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5"/>
      <c r="BL2857" s="95"/>
      <c r="BM2857" s="95"/>
      <c r="BN2857" s="95"/>
      <c r="BO2857" s="95"/>
      <c r="BP2857" s="95"/>
      <c r="BQ2857" s="95"/>
      <c r="BR2857" s="95"/>
      <c r="BS2857" s="95"/>
      <c r="BT2857" s="95"/>
      <c r="BU2857" s="95"/>
      <c r="BV2857" s="95"/>
      <c r="BW2857" s="95"/>
      <c r="BX2857" s="95"/>
      <c r="BY2857" s="95"/>
      <c r="BZ2857" s="95"/>
      <c r="CD2857" s="95"/>
      <c r="CE2857" s="95"/>
      <c r="CF2857" s="95"/>
    </row>
    <row r="2858" spans="1:84" s="43" customFormat="1" x14ac:dyDescent="0.25">
      <c r="A2858" s="152"/>
      <c r="B2858" s="152"/>
      <c r="C2858" s="152"/>
      <c r="D2858" s="152"/>
      <c r="E2858" s="152"/>
      <c r="F2858" s="62"/>
      <c r="G2858" s="62"/>
      <c r="I2858" s="152"/>
      <c r="K2858" s="152"/>
      <c r="L2858" s="152"/>
      <c r="M2858" s="152"/>
      <c r="N2858" s="152"/>
      <c r="O2858" s="63"/>
      <c r="P2858" s="152"/>
      <c r="Q2858" s="152"/>
      <c r="S2858" s="205"/>
      <c r="T2858" s="205"/>
      <c r="U2858" s="205"/>
      <c r="V2858" s="39"/>
      <c r="W2858" s="39"/>
      <c r="X2858" s="39"/>
      <c r="Y2858" s="39"/>
      <c r="AD2858" s="191"/>
      <c r="AE2858" s="191"/>
      <c r="AF2858" s="260"/>
      <c r="AG2858" s="191"/>
      <c r="AH2858" s="191"/>
      <c r="AI2858" s="260"/>
      <c r="AR2858" s="68"/>
      <c r="AS2858" s="68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5"/>
      <c r="BL2858" s="95"/>
      <c r="BM2858" s="95"/>
      <c r="BN2858" s="95"/>
      <c r="BO2858" s="95"/>
      <c r="BP2858" s="95"/>
      <c r="BQ2858" s="95"/>
      <c r="BR2858" s="95"/>
      <c r="BS2858" s="95"/>
      <c r="BT2858" s="95"/>
      <c r="BU2858" s="95"/>
      <c r="BV2858" s="95"/>
      <c r="BW2858" s="95"/>
      <c r="BX2858" s="95"/>
      <c r="BY2858" s="95"/>
      <c r="BZ2858" s="95"/>
      <c r="CD2858" s="95"/>
      <c r="CE2858" s="95"/>
      <c r="CF2858" s="95"/>
    </row>
    <row r="2859" spans="1:84" s="43" customFormat="1" x14ac:dyDescent="0.25">
      <c r="A2859" s="152"/>
      <c r="B2859" s="152"/>
      <c r="C2859" s="152"/>
      <c r="D2859" s="152"/>
      <c r="E2859" s="152"/>
      <c r="F2859" s="62"/>
      <c r="G2859" s="62"/>
      <c r="I2859" s="152"/>
      <c r="K2859" s="152"/>
      <c r="L2859" s="152"/>
      <c r="M2859" s="152"/>
      <c r="N2859" s="152"/>
      <c r="O2859" s="63"/>
      <c r="P2859" s="152"/>
      <c r="Q2859" s="152"/>
      <c r="S2859" s="205"/>
      <c r="T2859" s="205"/>
      <c r="U2859" s="205"/>
      <c r="V2859" s="39"/>
      <c r="W2859" s="39"/>
      <c r="X2859" s="39"/>
      <c r="Y2859" s="39"/>
      <c r="AD2859" s="191"/>
      <c r="AE2859" s="191"/>
      <c r="AF2859" s="260"/>
      <c r="AG2859" s="191"/>
      <c r="AH2859" s="191"/>
      <c r="AI2859" s="260"/>
      <c r="AR2859" s="68"/>
      <c r="AS2859" s="68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5"/>
      <c r="BL2859" s="95"/>
      <c r="BM2859" s="95"/>
      <c r="BN2859" s="95"/>
      <c r="BO2859" s="95"/>
      <c r="BP2859" s="95"/>
      <c r="BQ2859" s="95"/>
      <c r="BR2859" s="95"/>
      <c r="BS2859" s="95"/>
      <c r="BT2859" s="95"/>
      <c r="BU2859" s="95"/>
      <c r="BV2859" s="95"/>
      <c r="BW2859" s="95"/>
      <c r="BX2859" s="95"/>
      <c r="BY2859" s="95"/>
      <c r="BZ2859" s="95"/>
      <c r="CD2859" s="95"/>
      <c r="CE2859" s="95"/>
      <c r="CF2859" s="95"/>
    </row>
    <row r="2860" spans="1:84" s="43" customFormat="1" x14ac:dyDescent="0.25">
      <c r="A2860" s="152"/>
      <c r="B2860" s="152"/>
      <c r="C2860" s="152"/>
      <c r="D2860" s="152"/>
      <c r="E2860" s="152"/>
      <c r="F2860" s="62"/>
      <c r="G2860" s="62"/>
      <c r="I2860" s="152"/>
      <c r="K2860" s="152"/>
      <c r="L2860" s="152"/>
      <c r="M2860" s="152"/>
      <c r="N2860" s="152"/>
      <c r="O2860" s="63"/>
      <c r="P2860" s="152"/>
      <c r="Q2860" s="152"/>
      <c r="S2860" s="205"/>
      <c r="T2860" s="205"/>
      <c r="U2860" s="205"/>
      <c r="V2860" s="39"/>
      <c r="W2860" s="39"/>
      <c r="X2860" s="39"/>
      <c r="Y2860" s="39"/>
      <c r="AD2860" s="191"/>
      <c r="AE2860" s="191"/>
      <c r="AF2860" s="260"/>
      <c r="AG2860" s="191"/>
      <c r="AH2860" s="191"/>
      <c r="AI2860" s="260"/>
      <c r="AR2860" s="68"/>
      <c r="AS2860" s="68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5"/>
      <c r="BL2860" s="95"/>
      <c r="BM2860" s="95"/>
      <c r="BN2860" s="95"/>
      <c r="BO2860" s="95"/>
      <c r="BP2860" s="95"/>
      <c r="BQ2860" s="95"/>
      <c r="BR2860" s="95"/>
      <c r="BS2860" s="95"/>
      <c r="BT2860" s="95"/>
      <c r="BU2860" s="95"/>
      <c r="BV2860" s="95"/>
      <c r="BW2860" s="95"/>
      <c r="BX2860" s="95"/>
      <c r="BY2860" s="95"/>
      <c r="BZ2860" s="95"/>
      <c r="CD2860" s="95"/>
      <c r="CE2860" s="95"/>
      <c r="CF2860" s="95"/>
    </row>
    <row r="2861" spans="1:84" s="43" customFormat="1" x14ac:dyDescent="0.25">
      <c r="A2861" s="152"/>
      <c r="B2861" s="152"/>
      <c r="C2861" s="152"/>
      <c r="D2861" s="152"/>
      <c r="E2861" s="152"/>
      <c r="F2861" s="62"/>
      <c r="G2861" s="62"/>
      <c r="I2861" s="152"/>
      <c r="K2861" s="152"/>
      <c r="L2861" s="152"/>
      <c r="M2861" s="152"/>
      <c r="N2861" s="152"/>
      <c r="O2861" s="63"/>
      <c r="P2861" s="152"/>
      <c r="Q2861" s="152"/>
      <c r="S2861" s="205"/>
      <c r="T2861" s="205"/>
      <c r="U2861" s="205"/>
      <c r="V2861" s="39"/>
      <c r="W2861" s="39"/>
      <c r="X2861" s="39"/>
      <c r="Y2861" s="39"/>
      <c r="AD2861" s="191"/>
      <c r="AE2861" s="191"/>
      <c r="AF2861" s="260"/>
      <c r="AG2861" s="191"/>
      <c r="AH2861" s="191"/>
      <c r="AI2861" s="260"/>
      <c r="AR2861" s="68"/>
      <c r="AS2861" s="68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5"/>
      <c r="BL2861" s="95"/>
      <c r="BM2861" s="95"/>
      <c r="BN2861" s="95"/>
      <c r="BO2861" s="95"/>
      <c r="BP2861" s="95"/>
      <c r="BQ2861" s="95"/>
      <c r="BR2861" s="95"/>
      <c r="BS2861" s="95"/>
      <c r="BT2861" s="95"/>
      <c r="BU2861" s="95"/>
      <c r="BV2861" s="95"/>
      <c r="BW2861" s="95"/>
      <c r="BX2861" s="95"/>
      <c r="BY2861" s="95"/>
      <c r="BZ2861" s="95"/>
      <c r="CD2861" s="95"/>
      <c r="CE2861" s="95"/>
      <c r="CF2861" s="95"/>
    </row>
    <row r="2862" spans="1:84" s="43" customFormat="1" x14ac:dyDescent="0.25">
      <c r="A2862" s="152"/>
      <c r="B2862" s="152"/>
      <c r="C2862" s="152"/>
      <c r="D2862" s="152"/>
      <c r="E2862" s="152"/>
      <c r="F2862" s="62"/>
      <c r="G2862" s="62"/>
      <c r="I2862" s="152"/>
      <c r="K2862" s="152"/>
      <c r="L2862" s="152"/>
      <c r="M2862" s="152"/>
      <c r="N2862" s="152"/>
      <c r="O2862" s="63"/>
      <c r="P2862" s="152"/>
      <c r="Q2862" s="152"/>
      <c r="S2862" s="205"/>
      <c r="T2862" s="205"/>
      <c r="U2862" s="205"/>
      <c r="V2862" s="39"/>
      <c r="W2862" s="39"/>
      <c r="X2862" s="39"/>
      <c r="Y2862" s="39"/>
      <c r="AD2862" s="191"/>
      <c r="AE2862" s="191"/>
      <c r="AF2862" s="260"/>
      <c r="AG2862" s="191"/>
      <c r="AH2862" s="191"/>
      <c r="AI2862" s="260"/>
      <c r="AR2862" s="68"/>
      <c r="AS2862" s="68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5"/>
      <c r="BL2862" s="95"/>
      <c r="BM2862" s="95"/>
      <c r="BN2862" s="95"/>
      <c r="BO2862" s="95"/>
      <c r="BP2862" s="95"/>
      <c r="BQ2862" s="95"/>
      <c r="BR2862" s="95"/>
      <c r="BS2862" s="95"/>
      <c r="BT2862" s="95"/>
      <c r="BU2862" s="95"/>
      <c r="BV2862" s="95"/>
      <c r="BW2862" s="95"/>
      <c r="BX2862" s="95"/>
      <c r="BY2862" s="95"/>
      <c r="BZ2862" s="95"/>
      <c r="CD2862" s="95"/>
      <c r="CE2862" s="95"/>
      <c r="CF2862" s="95"/>
    </row>
    <row r="2863" spans="1:84" s="43" customFormat="1" x14ac:dyDescent="0.25">
      <c r="A2863" s="152"/>
      <c r="B2863" s="152"/>
      <c r="C2863" s="152"/>
      <c r="D2863" s="152"/>
      <c r="E2863" s="152"/>
      <c r="F2863" s="62"/>
      <c r="G2863" s="62"/>
      <c r="I2863" s="152"/>
      <c r="K2863" s="152"/>
      <c r="L2863" s="152"/>
      <c r="M2863" s="152"/>
      <c r="N2863" s="152"/>
      <c r="O2863" s="63"/>
      <c r="P2863" s="152"/>
      <c r="Q2863" s="152"/>
      <c r="S2863" s="205"/>
      <c r="T2863" s="205"/>
      <c r="U2863" s="205"/>
      <c r="V2863" s="39"/>
      <c r="W2863" s="39"/>
      <c r="X2863" s="39"/>
      <c r="Y2863" s="39"/>
      <c r="AD2863" s="191"/>
      <c r="AE2863" s="191"/>
      <c r="AF2863" s="260"/>
      <c r="AG2863" s="191"/>
      <c r="AH2863" s="191"/>
      <c r="AI2863" s="260"/>
      <c r="AR2863" s="68"/>
      <c r="AS2863" s="68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5"/>
      <c r="BL2863" s="95"/>
      <c r="BM2863" s="95"/>
      <c r="BN2863" s="95"/>
      <c r="BO2863" s="95"/>
      <c r="BP2863" s="95"/>
      <c r="BQ2863" s="95"/>
      <c r="BR2863" s="95"/>
      <c r="BS2863" s="95"/>
      <c r="BT2863" s="95"/>
      <c r="BU2863" s="95"/>
      <c r="BV2863" s="95"/>
      <c r="BW2863" s="95"/>
      <c r="BX2863" s="95"/>
      <c r="BY2863" s="95"/>
      <c r="BZ2863" s="95"/>
      <c r="CD2863" s="95"/>
      <c r="CE2863" s="95"/>
      <c r="CF2863" s="95"/>
    </row>
    <row r="2864" spans="1:84" s="43" customFormat="1" x14ac:dyDescent="0.25">
      <c r="A2864" s="152"/>
      <c r="B2864" s="152"/>
      <c r="C2864" s="152"/>
      <c r="D2864" s="152"/>
      <c r="E2864" s="152"/>
      <c r="F2864" s="62"/>
      <c r="G2864" s="62"/>
      <c r="I2864" s="152"/>
      <c r="K2864" s="152"/>
      <c r="L2864" s="152"/>
      <c r="M2864" s="152"/>
      <c r="N2864" s="152"/>
      <c r="O2864" s="63"/>
      <c r="P2864" s="152"/>
      <c r="Q2864" s="152"/>
      <c r="S2864" s="205"/>
      <c r="T2864" s="205"/>
      <c r="U2864" s="205"/>
      <c r="V2864" s="39"/>
      <c r="W2864" s="39"/>
      <c r="X2864" s="39"/>
      <c r="Y2864" s="39"/>
      <c r="AD2864" s="191"/>
      <c r="AE2864" s="191"/>
      <c r="AF2864" s="260"/>
      <c r="AG2864" s="191"/>
      <c r="AH2864" s="191"/>
      <c r="AI2864" s="260"/>
      <c r="AR2864" s="68"/>
      <c r="AS2864" s="68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5"/>
      <c r="BL2864" s="95"/>
      <c r="BM2864" s="95"/>
      <c r="BN2864" s="95"/>
      <c r="BO2864" s="95"/>
      <c r="BP2864" s="95"/>
      <c r="BQ2864" s="95"/>
      <c r="BR2864" s="95"/>
      <c r="BS2864" s="95"/>
      <c r="BT2864" s="95"/>
      <c r="BU2864" s="95"/>
      <c r="BV2864" s="95"/>
      <c r="BW2864" s="95"/>
      <c r="BX2864" s="95"/>
      <c r="BY2864" s="95"/>
      <c r="BZ2864" s="95"/>
      <c r="CD2864" s="95"/>
      <c r="CE2864" s="95"/>
      <c r="CF2864" s="95"/>
    </row>
    <row r="2865" spans="1:84" s="43" customFormat="1" x14ac:dyDescent="0.25">
      <c r="A2865" s="152"/>
      <c r="B2865" s="152"/>
      <c r="C2865" s="152"/>
      <c r="D2865" s="152"/>
      <c r="E2865" s="152"/>
      <c r="F2865" s="62"/>
      <c r="G2865" s="62"/>
      <c r="I2865" s="152"/>
      <c r="K2865" s="152"/>
      <c r="L2865" s="152"/>
      <c r="M2865" s="152"/>
      <c r="N2865" s="152"/>
      <c r="O2865" s="63"/>
      <c r="P2865" s="152"/>
      <c r="Q2865" s="152"/>
      <c r="S2865" s="205"/>
      <c r="T2865" s="205"/>
      <c r="U2865" s="205"/>
      <c r="V2865" s="39"/>
      <c r="W2865" s="39"/>
      <c r="X2865" s="39"/>
      <c r="Y2865" s="39"/>
      <c r="AD2865" s="191"/>
      <c r="AE2865" s="191"/>
      <c r="AF2865" s="260"/>
      <c r="AG2865" s="191"/>
      <c r="AH2865" s="191"/>
      <c r="AI2865" s="260"/>
      <c r="AR2865" s="68"/>
      <c r="AS2865" s="68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5"/>
      <c r="BL2865" s="95"/>
      <c r="BM2865" s="95"/>
      <c r="BN2865" s="95"/>
      <c r="BO2865" s="95"/>
      <c r="BP2865" s="95"/>
      <c r="BQ2865" s="95"/>
      <c r="BR2865" s="95"/>
      <c r="BS2865" s="95"/>
      <c r="BT2865" s="95"/>
      <c r="BU2865" s="95"/>
      <c r="BV2865" s="95"/>
      <c r="BW2865" s="95"/>
      <c r="BX2865" s="95"/>
      <c r="BY2865" s="95"/>
      <c r="BZ2865" s="95"/>
      <c r="CD2865" s="95"/>
      <c r="CE2865" s="95"/>
      <c r="CF2865" s="95"/>
    </row>
    <row r="2866" spans="1:84" s="43" customFormat="1" x14ac:dyDescent="0.25">
      <c r="A2866" s="152"/>
      <c r="B2866" s="152"/>
      <c r="C2866" s="152"/>
      <c r="D2866" s="152"/>
      <c r="E2866" s="152"/>
      <c r="F2866" s="62"/>
      <c r="G2866" s="62"/>
      <c r="I2866" s="152"/>
      <c r="K2866" s="152"/>
      <c r="L2866" s="152"/>
      <c r="M2866" s="152"/>
      <c r="N2866" s="152"/>
      <c r="O2866" s="63"/>
      <c r="P2866" s="152"/>
      <c r="Q2866" s="152"/>
      <c r="S2866" s="205"/>
      <c r="T2866" s="205"/>
      <c r="U2866" s="205"/>
      <c r="V2866" s="39"/>
      <c r="W2866" s="39"/>
      <c r="X2866" s="39"/>
      <c r="Y2866" s="39"/>
      <c r="AD2866" s="191"/>
      <c r="AE2866" s="191"/>
      <c r="AF2866" s="260"/>
      <c r="AG2866" s="191"/>
      <c r="AH2866" s="191"/>
      <c r="AI2866" s="260"/>
      <c r="AR2866" s="68"/>
      <c r="AS2866" s="68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5"/>
      <c r="BL2866" s="95"/>
      <c r="BM2866" s="95"/>
      <c r="BN2866" s="95"/>
      <c r="BO2866" s="95"/>
      <c r="BP2866" s="95"/>
      <c r="BQ2866" s="95"/>
      <c r="BR2866" s="95"/>
      <c r="BS2866" s="95"/>
      <c r="BT2866" s="95"/>
      <c r="BU2866" s="95"/>
      <c r="BV2866" s="95"/>
      <c r="BW2866" s="95"/>
      <c r="BX2866" s="95"/>
      <c r="BY2866" s="95"/>
      <c r="BZ2866" s="95"/>
      <c r="CD2866" s="95"/>
      <c r="CE2866" s="95"/>
      <c r="CF2866" s="95"/>
    </row>
    <row r="2867" spans="1:84" s="43" customFormat="1" x14ac:dyDescent="0.25">
      <c r="A2867" s="152"/>
      <c r="B2867" s="152"/>
      <c r="C2867" s="152"/>
      <c r="D2867" s="152"/>
      <c r="E2867" s="152"/>
      <c r="F2867" s="62"/>
      <c r="G2867" s="62"/>
      <c r="I2867" s="152"/>
      <c r="K2867" s="152"/>
      <c r="L2867" s="152"/>
      <c r="M2867" s="152"/>
      <c r="N2867" s="152"/>
      <c r="O2867" s="63"/>
      <c r="P2867" s="152"/>
      <c r="Q2867" s="152"/>
      <c r="S2867" s="205"/>
      <c r="T2867" s="205"/>
      <c r="U2867" s="205"/>
      <c r="V2867" s="39"/>
      <c r="W2867" s="39"/>
      <c r="X2867" s="39"/>
      <c r="Y2867" s="39"/>
      <c r="AD2867" s="191"/>
      <c r="AE2867" s="191"/>
      <c r="AF2867" s="260"/>
      <c r="AG2867" s="191"/>
      <c r="AH2867" s="191"/>
      <c r="AI2867" s="260"/>
      <c r="AR2867" s="68"/>
      <c r="AS2867" s="68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5"/>
      <c r="BL2867" s="95"/>
      <c r="BM2867" s="95"/>
      <c r="BN2867" s="95"/>
      <c r="BO2867" s="95"/>
      <c r="BP2867" s="95"/>
      <c r="BQ2867" s="95"/>
      <c r="BR2867" s="95"/>
      <c r="BS2867" s="95"/>
      <c r="BT2867" s="95"/>
      <c r="BU2867" s="95"/>
      <c r="BV2867" s="95"/>
      <c r="BW2867" s="95"/>
      <c r="BX2867" s="95"/>
      <c r="BY2867" s="95"/>
      <c r="BZ2867" s="95"/>
      <c r="CD2867" s="95"/>
      <c r="CE2867" s="95"/>
      <c r="CF2867" s="95"/>
    </row>
    <row r="2868" spans="1:84" s="43" customFormat="1" x14ac:dyDescent="0.25">
      <c r="A2868" s="152"/>
      <c r="B2868" s="152"/>
      <c r="C2868" s="152"/>
      <c r="D2868" s="152"/>
      <c r="E2868" s="152"/>
      <c r="F2868" s="62"/>
      <c r="G2868" s="62"/>
      <c r="I2868" s="152"/>
      <c r="K2868" s="152"/>
      <c r="L2868" s="152"/>
      <c r="M2868" s="152"/>
      <c r="N2868" s="152"/>
      <c r="O2868" s="63"/>
      <c r="P2868" s="152"/>
      <c r="Q2868" s="152"/>
      <c r="S2868" s="205"/>
      <c r="T2868" s="205"/>
      <c r="U2868" s="205"/>
      <c r="V2868" s="39"/>
      <c r="W2868" s="39"/>
      <c r="X2868" s="39"/>
      <c r="Y2868" s="39"/>
      <c r="AD2868" s="191"/>
      <c r="AE2868" s="191"/>
      <c r="AF2868" s="260"/>
      <c r="AG2868" s="191"/>
      <c r="AH2868" s="191"/>
      <c r="AI2868" s="260"/>
      <c r="AR2868" s="68"/>
      <c r="AS2868" s="68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5"/>
      <c r="BL2868" s="95"/>
      <c r="BM2868" s="95"/>
      <c r="BN2868" s="95"/>
      <c r="BO2868" s="95"/>
      <c r="BP2868" s="95"/>
      <c r="BQ2868" s="95"/>
      <c r="BR2868" s="95"/>
      <c r="BS2868" s="95"/>
      <c r="BT2868" s="95"/>
      <c r="BU2868" s="95"/>
      <c r="BV2868" s="95"/>
      <c r="BW2868" s="95"/>
      <c r="BX2868" s="95"/>
      <c r="BY2868" s="95"/>
      <c r="BZ2868" s="95"/>
      <c r="CD2868" s="95"/>
      <c r="CE2868" s="95"/>
      <c r="CF2868" s="95"/>
    </row>
    <row r="2869" spans="1:84" s="43" customFormat="1" x14ac:dyDescent="0.25">
      <c r="A2869" s="152"/>
      <c r="B2869" s="152"/>
      <c r="C2869" s="152"/>
      <c r="D2869" s="152"/>
      <c r="E2869" s="152"/>
      <c r="F2869" s="62"/>
      <c r="G2869" s="62"/>
      <c r="I2869" s="152"/>
      <c r="K2869" s="152"/>
      <c r="L2869" s="152"/>
      <c r="M2869" s="152"/>
      <c r="N2869" s="152"/>
      <c r="O2869" s="63"/>
      <c r="P2869" s="152"/>
      <c r="Q2869" s="152"/>
      <c r="S2869" s="205"/>
      <c r="T2869" s="205"/>
      <c r="U2869" s="205"/>
      <c r="V2869" s="39"/>
      <c r="W2869" s="39"/>
      <c r="X2869" s="39"/>
      <c r="Y2869" s="39"/>
      <c r="AD2869" s="191"/>
      <c r="AE2869" s="191"/>
      <c r="AF2869" s="260"/>
      <c r="AG2869" s="191"/>
      <c r="AH2869" s="191"/>
      <c r="AI2869" s="260"/>
      <c r="AR2869" s="68"/>
      <c r="AS2869" s="68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5"/>
      <c r="BL2869" s="95"/>
      <c r="BM2869" s="95"/>
      <c r="BN2869" s="95"/>
      <c r="BO2869" s="95"/>
      <c r="BP2869" s="95"/>
      <c r="BQ2869" s="95"/>
      <c r="BR2869" s="95"/>
      <c r="BS2869" s="95"/>
      <c r="BT2869" s="95"/>
      <c r="BU2869" s="95"/>
      <c r="BV2869" s="95"/>
      <c r="BW2869" s="95"/>
      <c r="BX2869" s="95"/>
      <c r="BY2869" s="95"/>
      <c r="BZ2869" s="95"/>
      <c r="CD2869" s="95"/>
      <c r="CE2869" s="95"/>
      <c r="CF2869" s="95"/>
    </row>
    <row r="2870" spans="1:84" s="43" customFormat="1" x14ac:dyDescent="0.25">
      <c r="A2870" s="152"/>
      <c r="B2870" s="152"/>
      <c r="C2870" s="152"/>
      <c r="D2870" s="152"/>
      <c r="E2870" s="152"/>
      <c r="F2870" s="62"/>
      <c r="G2870" s="62"/>
      <c r="I2870" s="152"/>
      <c r="K2870" s="152"/>
      <c r="L2870" s="152"/>
      <c r="M2870" s="152"/>
      <c r="N2870" s="152"/>
      <c r="O2870" s="63"/>
      <c r="P2870" s="152"/>
      <c r="Q2870" s="152"/>
      <c r="S2870" s="205"/>
      <c r="T2870" s="205"/>
      <c r="U2870" s="205"/>
      <c r="V2870" s="39"/>
      <c r="W2870" s="39"/>
      <c r="X2870" s="39"/>
      <c r="Y2870" s="39"/>
      <c r="AD2870" s="191"/>
      <c r="AE2870" s="191"/>
      <c r="AF2870" s="260"/>
      <c r="AG2870" s="191"/>
      <c r="AH2870" s="191"/>
      <c r="AI2870" s="260"/>
      <c r="AR2870" s="68"/>
      <c r="AS2870" s="68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5"/>
      <c r="BL2870" s="95"/>
      <c r="BM2870" s="95"/>
      <c r="BN2870" s="95"/>
      <c r="BO2870" s="95"/>
      <c r="BP2870" s="95"/>
      <c r="BQ2870" s="95"/>
      <c r="BR2870" s="95"/>
      <c r="BS2870" s="95"/>
      <c r="BT2870" s="95"/>
      <c r="BU2870" s="95"/>
      <c r="BV2870" s="95"/>
      <c r="BW2870" s="95"/>
      <c r="BX2870" s="95"/>
      <c r="BY2870" s="95"/>
      <c r="BZ2870" s="95"/>
      <c r="CD2870" s="95"/>
      <c r="CE2870" s="95"/>
      <c r="CF2870" s="95"/>
    </row>
    <row r="2871" spans="1:84" s="43" customFormat="1" x14ac:dyDescent="0.25">
      <c r="A2871" s="152"/>
      <c r="B2871" s="152"/>
      <c r="C2871" s="152"/>
      <c r="D2871" s="152"/>
      <c r="E2871" s="152"/>
      <c r="F2871" s="62"/>
      <c r="G2871" s="62"/>
      <c r="I2871" s="152"/>
      <c r="K2871" s="152"/>
      <c r="L2871" s="152"/>
      <c r="M2871" s="152"/>
      <c r="N2871" s="152"/>
      <c r="O2871" s="63"/>
      <c r="P2871" s="152"/>
      <c r="Q2871" s="152"/>
      <c r="S2871" s="205"/>
      <c r="T2871" s="205"/>
      <c r="U2871" s="205"/>
      <c r="V2871" s="39"/>
      <c r="W2871" s="39"/>
      <c r="X2871" s="39"/>
      <c r="Y2871" s="39"/>
      <c r="AD2871" s="191"/>
      <c r="AE2871" s="191"/>
      <c r="AF2871" s="260"/>
      <c r="AG2871" s="191"/>
      <c r="AH2871" s="191"/>
      <c r="AI2871" s="260"/>
      <c r="AR2871" s="68"/>
      <c r="AS2871" s="68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5"/>
      <c r="BL2871" s="95"/>
      <c r="BM2871" s="95"/>
      <c r="BN2871" s="95"/>
      <c r="BO2871" s="95"/>
      <c r="BP2871" s="95"/>
      <c r="BQ2871" s="95"/>
      <c r="BR2871" s="95"/>
      <c r="BS2871" s="95"/>
      <c r="BT2871" s="95"/>
      <c r="BU2871" s="95"/>
      <c r="BV2871" s="95"/>
      <c r="BW2871" s="95"/>
      <c r="BX2871" s="95"/>
      <c r="BY2871" s="95"/>
      <c r="BZ2871" s="95"/>
      <c r="CD2871" s="95"/>
      <c r="CE2871" s="95"/>
      <c r="CF2871" s="95"/>
    </row>
    <row r="2872" spans="1:84" s="43" customFormat="1" x14ac:dyDescent="0.25">
      <c r="A2872" s="152"/>
      <c r="B2872" s="152"/>
      <c r="C2872" s="152"/>
      <c r="D2872" s="152"/>
      <c r="E2872" s="152"/>
      <c r="F2872" s="62"/>
      <c r="G2872" s="62"/>
      <c r="I2872" s="152"/>
      <c r="K2872" s="152"/>
      <c r="L2872" s="152"/>
      <c r="M2872" s="152"/>
      <c r="N2872" s="152"/>
      <c r="O2872" s="63"/>
      <c r="P2872" s="152"/>
      <c r="Q2872" s="152"/>
      <c r="S2872" s="205"/>
      <c r="T2872" s="205"/>
      <c r="U2872" s="205"/>
      <c r="V2872" s="39"/>
      <c r="W2872" s="39"/>
      <c r="X2872" s="39"/>
      <c r="Y2872" s="39"/>
      <c r="AD2872" s="191"/>
      <c r="AE2872" s="191"/>
      <c r="AF2872" s="260"/>
      <c r="AG2872" s="191"/>
      <c r="AH2872" s="191"/>
      <c r="AI2872" s="260"/>
      <c r="AR2872" s="68"/>
      <c r="AS2872" s="68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5"/>
      <c r="BL2872" s="95"/>
      <c r="BM2872" s="95"/>
      <c r="BN2872" s="95"/>
      <c r="BO2872" s="95"/>
      <c r="BP2872" s="95"/>
      <c r="BQ2872" s="95"/>
      <c r="BR2872" s="95"/>
      <c r="BS2872" s="95"/>
      <c r="BT2872" s="95"/>
      <c r="BU2872" s="95"/>
      <c r="BV2872" s="95"/>
      <c r="BW2872" s="95"/>
      <c r="BX2872" s="95"/>
      <c r="BY2872" s="95"/>
      <c r="BZ2872" s="95"/>
      <c r="CD2872" s="95"/>
      <c r="CE2872" s="95"/>
      <c r="CF2872" s="95"/>
    </row>
    <row r="2873" spans="1:84" s="43" customFormat="1" x14ac:dyDescent="0.25">
      <c r="A2873" s="152"/>
      <c r="B2873" s="152"/>
      <c r="C2873" s="152"/>
      <c r="D2873" s="152"/>
      <c r="E2873" s="152"/>
      <c r="F2873" s="62"/>
      <c r="G2873" s="62"/>
      <c r="I2873" s="152"/>
      <c r="K2873" s="152"/>
      <c r="L2873" s="152"/>
      <c r="M2873" s="152"/>
      <c r="N2873" s="152"/>
      <c r="O2873" s="63"/>
      <c r="P2873" s="152"/>
      <c r="Q2873" s="152"/>
      <c r="S2873" s="205"/>
      <c r="T2873" s="205"/>
      <c r="U2873" s="205"/>
      <c r="V2873" s="39"/>
      <c r="W2873" s="39"/>
      <c r="X2873" s="39"/>
      <c r="Y2873" s="39"/>
      <c r="AD2873" s="191"/>
      <c r="AE2873" s="191"/>
      <c r="AF2873" s="260"/>
      <c r="AG2873" s="191"/>
      <c r="AH2873" s="191"/>
      <c r="AI2873" s="260"/>
      <c r="AR2873" s="68"/>
      <c r="AS2873" s="68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5"/>
      <c r="BL2873" s="95"/>
      <c r="BM2873" s="95"/>
      <c r="BN2873" s="95"/>
      <c r="BO2873" s="95"/>
      <c r="BP2873" s="95"/>
      <c r="BQ2873" s="95"/>
      <c r="BR2873" s="95"/>
      <c r="BS2873" s="95"/>
      <c r="BT2873" s="95"/>
      <c r="BU2873" s="95"/>
      <c r="BV2873" s="95"/>
      <c r="BW2873" s="95"/>
      <c r="BX2873" s="95"/>
      <c r="BY2873" s="95"/>
      <c r="BZ2873" s="95"/>
      <c r="CD2873" s="95"/>
      <c r="CE2873" s="95"/>
      <c r="CF2873" s="95"/>
    </row>
    <row r="2874" spans="1:84" s="43" customFormat="1" x14ac:dyDescent="0.25">
      <c r="A2874" s="152"/>
      <c r="B2874" s="152"/>
      <c r="C2874" s="152"/>
      <c r="D2874" s="152"/>
      <c r="E2874" s="152"/>
      <c r="F2874" s="62"/>
      <c r="G2874" s="62"/>
      <c r="I2874" s="152"/>
      <c r="K2874" s="152"/>
      <c r="L2874" s="152"/>
      <c r="M2874" s="152"/>
      <c r="N2874" s="152"/>
      <c r="O2874" s="63"/>
      <c r="P2874" s="152"/>
      <c r="Q2874" s="152"/>
      <c r="S2874" s="205"/>
      <c r="T2874" s="205"/>
      <c r="U2874" s="205"/>
      <c r="V2874" s="39"/>
      <c r="W2874" s="39"/>
      <c r="X2874" s="39"/>
      <c r="Y2874" s="39"/>
      <c r="AD2874" s="191"/>
      <c r="AE2874" s="191"/>
      <c r="AF2874" s="260"/>
      <c r="AG2874" s="191"/>
      <c r="AH2874" s="191"/>
      <c r="AI2874" s="260"/>
      <c r="AR2874" s="68"/>
      <c r="AS2874" s="68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5"/>
      <c r="BL2874" s="95"/>
      <c r="BM2874" s="95"/>
      <c r="BN2874" s="95"/>
      <c r="BO2874" s="95"/>
      <c r="BP2874" s="95"/>
      <c r="BQ2874" s="95"/>
      <c r="BR2874" s="95"/>
      <c r="BS2874" s="95"/>
      <c r="BT2874" s="95"/>
      <c r="BU2874" s="95"/>
      <c r="BV2874" s="95"/>
      <c r="BW2874" s="95"/>
      <c r="BX2874" s="95"/>
      <c r="BY2874" s="95"/>
      <c r="BZ2874" s="95"/>
      <c r="CD2874" s="95"/>
      <c r="CE2874" s="95"/>
      <c r="CF2874" s="95"/>
    </row>
    <row r="2875" spans="1:84" s="43" customFormat="1" x14ac:dyDescent="0.25">
      <c r="A2875" s="152"/>
      <c r="B2875" s="152"/>
      <c r="C2875" s="152"/>
      <c r="D2875" s="152"/>
      <c r="E2875" s="152"/>
      <c r="F2875" s="62"/>
      <c r="G2875" s="62"/>
      <c r="I2875" s="152"/>
      <c r="K2875" s="152"/>
      <c r="L2875" s="152"/>
      <c r="M2875" s="152"/>
      <c r="N2875" s="152"/>
      <c r="O2875" s="63"/>
      <c r="P2875" s="152"/>
      <c r="Q2875" s="152"/>
      <c r="S2875" s="205"/>
      <c r="T2875" s="205"/>
      <c r="U2875" s="205"/>
      <c r="V2875" s="39"/>
      <c r="W2875" s="39"/>
      <c r="X2875" s="39"/>
      <c r="Y2875" s="39"/>
      <c r="AD2875" s="191"/>
      <c r="AE2875" s="191"/>
      <c r="AF2875" s="260"/>
      <c r="AG2875" s="191"/>
      <c r="AH2875" s="191"/>
      <c r="AI2875" s="260"/>
      <c r="AR2875" s="68"/>
      <c r="AS2875" s="68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5"/>
      <c r="BL2875" s="95"/>
      <c r="BM2875" s="95"/>
      <c r="BN2875" s="95"/>
      <c r="BO2875" s="95"/>
      <c r="BP2875" s="95"/>
      <c r="BQ2875" s="95"/>
      <c r="BR2875" s="95"/>
      <c r="BS2875" s="95"/>
      <c r="BT2875" s="95"/>
      <c r="BU2875" s="95"/>
      <c r="BV2875" s="95"/>
      <c r="BW2875" s="95"/>
      <c r="BX2875" s="95"/>
      <c r="BY2875" s="95"/>
      <c r="BZ2875" s="95"/>
      <c r="CD2875" s="95"/>
      <c r="CE2875" s="95"/>
      <c r="CF2875" s="95"/>
    </row>
    <row r="2876" spans="1:84" s="43" customFormat="1" x14ac:dyDescent="0.25">
      <c r="A2876" s="152"/>
      <c r="B2876" s="152"/>
      <c r="C2876" s="152"/>
      <c r="D2876" s="152"/>
      <c r="E2876" s="152"/>
      <c r="F2876" s="62"/>
      <c r="G2876" s="62"/>
      <c r="I2876" s="152"/>
      <c r="K2876" s="152"/>
      <c r="L2876" s="152"/>
      <c r="M2876" s="152"/>
      <c r="N2876" s="152"/>
      <c r="O2876" s="63"/>
      <c r="P2876" s="152"/>
      <c r="Q2876" s="152"/>
      <c r="S2876" s="205"/>
      <c r="T2876" s="205"/>
      <c r="U2876" s="205"/>
      <c r="V2876" s="39"/>
      <c r="W2876" s="39"/>
      <c r="X2876" s="39"/>
      <c r="Y2876" s="39"/>
      <c r="AD2876" s="191"/>
      <c r="AE2876" s="191"/>
      <c r="AF2876" s="260"/>
      <c r="AG2876" s="191"/>
      <c r="AH2876" s="191"/>
      <c r="AI2876" s="260"/>
      <c r="AR2876" s="68"/>
      <c r="AS2876" s="68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5"/>
      <c r="BL2876" s="95"/>
      <c r="BM2876" s="95"/>
      <c r="BN2876" s="95"/>
      <c r="BO2876" s="95"/>
      <c r="BP2876" s="95"/>
      <c r="BQ2876" s="95"/>
      <c r="BR2876" s="95"/>
      <c r="BS2876" s="95"/>
      <c r="BT2876" s="95"/>
      <c r="BU2876" s="95"/>
      <c r="BV2876" s="95"/>
      <c r="BW2876" s="95"/>
      <c r="BX2876" s="95"/>
      <c r="BY2876" s="95"/>
      <c r="BZ2876" s="95"/>
      <c r="CD2876" s="95"/>
      <c r="CE2876" s="95"/>
      <c r="CF2876" s="95"/>
    </row>
    <row r="2877" spans="1:84" s="43" customFormat="1" x14ac:dyDescent="0.25">
      <c r="A2877" s="152"/>
      <c r="B2877" s="152"/>
      <c r="C2877" s="152"/>
      <c r="D2877" s="152"/>
      <c r="E2877" s="152"/>
      <c r="F2877" s="62"/>
      <c r="G2877" s="62"/>
      <c r="I2877" s="152"/>
      <c r="K2877" s="152"/>
      <c r="L2877" s="152"/>
      <c r="M2877" s="152"/>
      <c r="N2877" s="152"/>
      <c r="O2877" s="63"/>
      <c r="P2877" s="152"/>
      <c r="Q2877" s="152"/>
      <c r="S2877" s="205"/>
      <c r="T2877" s="205"/>
      <c r="U2877" s="205"/>
      <c r="V2877" s="39"/>
      <c r="W2877" s="39"/>
      <c r="X2877" s="39"/>
      <c r="Y2877" s="39"/>
      <c r="AD2877" s="191"/>
      <c r="AE2877" s="191"/>
      <c r="AF2877" s="260"/>
      <c r="AG2877" s="191"/>
      <c r="AH2877" s="191"/>
      <c r="AI2877" s="260"/>
      <c r="AR2877" s="68"/>
      <c r="AS2877" s="68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5"/>
      <c r="BL2877" s="95"/>
      <c r="BM2877" s="95"/>
      <c r="BN2877" s="95"/>
      <c r="BO2877" s="95"/>
      <c r="BP2877" s="95"/>
      <c r="BQ2877" s="95"/>
      <c r="BR2877" s="95"/>
      <c r="BS2877" s="95"/>
      <c r="BT2877" s="95"/>
      <c r="BU2877" s="95"/>
      <c r="BV2877" s="95"/>
      <c r="BW2877" s="95"/>
      <c r="BX2877" s="95"/>
      <c r="BY2877" s="95"/>
      <c r="BZ2877" s="95"/>
      <c r="CD2877" s="95"/>
      <c r="CE2877" s="95"/>
      <c r="CF2877" s="95"/>
    </row>
    <row r="2878" spans="1:84" s="43" customFormat="1" x14ac:dyDescent="0.25">
      <c r="A2878" s="152"/>
      <c r="B2878" s="152"/>
      <c r="C2878" s="152"/>
      <c r="D2878" s="152"/>
      <c r="E2878" s="152"/>
      <c r="F2878" s="62"/>
      <c r="G2878" s="62"/>
      <c r="I2878" s="152"/>
      <c r="K2878" s="152"/>
      <c r="L2878" s="152"/>
      <c r="M2878" s="152"/>
      <c r="N2878" s="152"/>
      <c r="O2878" s="63"/>
      <c r="P2878" s="152"/>
      <c r="Q2878" s="152"/>
      <c r="S2878" s="205"/>
      <c r="T2878" s="205"/>
      <c r="U2878" s="205"/>
      <c r="V2878" s="39"/>
      <c r="W2878" s="39"/>
      <c r="X2878" s="39"/>
      <c r="Y2878" s="39"/>
      <c r="AD2878" s="191"/>
      <c r="AE2878" s="191"/>
      <c r="AF2878" s="260"/>
      <c r="AG2878" s="191"/>
      <c r="AH2878" s="191"/>
      <c r="AI2878" s="260"/>
      <c r="AR2878" s="68"/>
      <c r="AS2878" s="68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5"/>
      <c r="BL2878" s="95"/>
      <c r="BM2878" s="95"/>
      <c r="BN2878" s="95"/>
      <c r="BO2878" s="95"/>
      <c r="BP2878" s="95"/>
      <c r="BQ2878" s="95"/>
      <c r="BR2878" s="95"/>
      <c r="BS2878" s="95"/>
      <c r="BT2878" s="95"/>
      <c r="BU2878" s="95"/>
      <c r="BV2878" s="95"/>
      <c r="BW2878" s="95"/>
      <c r="BX2878" s="95"/>
      <c r="BY2878" s="95"/>
      <c r="BZ2878" s="95"/>
      <c r="CD2878" s="95"/>
      <c r="CE2878" s="95"/>
      <c r="CF2878" s="95"/>
    </row>
    <row r="2879" spans="1:84" s="43" customFormat="1" x14ac:dyDescent="0.25">
      <c r="A2879" s="152"/>
      <c r="B2879" s="152"/>
      <c r="C2879" s="152"/>
      <c r="D2879" s="152"/>
      <c r="E2879" s="152"/>
      <c r="F2879" s="62"/>
      <c r="G2879" s="62"/>
      <c r="I2879" s="152"/>
      <c r="K2879" s="152"/>
      <c r="L2879" s="152"/>
      <c r="M2879" s="152"/>
      <c r="N2879" s="152"/>
      <c r="O2879" s="63"/>
      <c r="P2879" s="152"/>
      <c r="Q2879" s="152"/>
      <c r="S2879" s="205"/>
      <c r="T2879" s="205"/>
      <c r="U2879" s="205"/>
      <c r="V2879" s="39"/>
      <c r="W2879" s="39"/>
      <c r="X2879" s="39"/>
      <c r="Y2879" s="39"/>
      <c r="AD2879" s="191"/>
      <c r="AE2879" s="191"/>
      <c r="AF2879" s="260"/>
      <c r="AG2879" s="191"/>
      <c r="AH2879" s="191"/>
      <c r="AI2879" s="260"/>
      <c r="AR2879" s="68"/>
      <c r="AS2879" s="68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5"/>
      <c r="BL2879" s="95"/>
      <c r="BM2879" s="95"/>
      <c r="BN2879" s="95"/>
      <c r="BO2879" s="95"/>
      <c r="BP2879" s="95"/>
      <c r="BQ2879" s="95"/>
      <c r="BR2879" s="95"/>
      <c r="BS2879" s="95"/>
      <c r="BT2879" s="95"/>
      <c r="BU2879" s="95"/>
      <c r="BV2879" s="95"/>
      <c r="BW2879" s="95"/>
      <c r="BX2879" s="95"/>
      <c r="BY2879" s="95"/>
      <c r="BZ2879" s="95"/>
      <c r="CD2879" s="95"/>
      <c r="CE2879" s="95"/>
      <c r="CF2879" s="95"/>
    </row>
    <row r="2880" spans="1:84" s="43" customFormat="1" x14ac:dyDescent="0.25">
      <c r="A2880" s="152"/>
      <c r="B2880" s="152"/>
      <c r="C2880" s="152"/>
      <c r="D2880" s="152"/>
      <c r="E2880" s="152"/>
      <c r="F2880" s="62"/>
      <c r="G2880" s="62"/>
      <c r="I2880" s="152"/>
      <c r="K2880" s="152"/>
      <c r="L2880" s="152"/>
      <c r="M2880" s="152"/>
      <c r="N2880" s="152"/>
      <c r="O2880" s="63"/>
      <c r="P2880" s="152"/>
      <c r="Q2880" s="152"/>
      <c r="S2880" s="205"/>
      <c r="T2880" s="205"/>
      <c r="U2880" s="205"/>
      <c r="V2880" s="39"/>
      <c r="W2880" s="39"/>
      <c r="X2880" s="39"/>
      <c r="Y2880" s="39"/>
      <c r="AD2880" s="191"/>
      <c r="AE2880" s="191"/>
      <c r="AF2880" s="260"/>
      <c r="AG2880" s="191"/>
      <c r="AH2880" s="191"/>
      <c r="AI2880" s="260"/>
      <c r="AR2880" s="68"/>
      <c r="AS2880" s="68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5"/>
      <c r="BL2880" s="95"/>
      <c r="BM2880" s="95"/>
      <c r="BN2880" s="95"/>
      <c r="BO2880" s="95"/>
      <c r="BP2880" s="95"/>
      <c r="BQ2880" s="95"/>
      <c r="BR2880" s="95"/>
      <c r="BS2880" s="95"/>
      <c r="BT2880" s="95"/>
      <c r="BU2880" s="95"/>
      <c r="BV2880" s="95"/>
      <c r="BW2880" s="95"/>
      <c r="BX2880" s="95"/>
      <c r="BY2880" s="95"/>
      <c r="BZ2880" s="95"/>
      <c r="CD2880" s="95"/>
      <c r="CE2880" s="95"/>
      <c r="CF2880" s="95"/>
    </row>
    <row r="2881" spans="1:84" s="43" customFormat="1" x14ac:dyDescent="0.25">
      <c r="A2881" s="152"/>
      <c r="B2881" s="152"/>
      <c r="C2881" s="152"/>
      <c r="D2881" s="152"/>
      <c r="E2881" s="152"/>
      <c r="F2881" s="62"/>
      <c r="G2881" s="62"/>
      <c r="I2881" s="152"/>
      <c r="K2881" s="152"/>
      <c r="L2881" s="152"/>
      <c r="M2881" s="152"/>
      <c r="N2881" s="152"/>
      <c r="O2881" s="63"/>
      <c r="P2881" s="152"/>
      <c r="Q2881" s="152"/>
      <c r="S2881" s="205"/>
      <c r="T2881" s="205"/>
      <c r="U2881" s="205"/>
      <c r="V2881" s="39"/>
      <c r="W2881" s="39"/>
      <c r="X2881" s="39"/>
      <c r="Y2881" s="39"/>
      <c r="AD2881" s="191"/>
      <c r="AE2881" s="191"/>
      <c r="AF2881" s="260"/>
      <c r="AG2881" s="191"/>
      <c r="AH2881" s="191"/>
      <c r="AI2881" s="260"/>
      <c r="AR2881" s="68"/>
      <c r="AS2881" s="68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5"/>
      <c r="BL2881" s="95"/>
      <c r="BM2881" s="95"/>
      <c r="BN2881" s="95"/>
      <c r="BO2881" s="95"/>
      <c r="BP2881" s="95"/>
      <c r="BQ2881" s="95"/>
      <c r="BR2881" s="95"/>
      <c r="BS2881" s="95"/>
      <c r="BT2881" s="95"/>
      <c r="BU2881" s="95"/>
      <c r="BV2881" s="95"/>
      <c r="BW2881" s="95"/>
      <c r="BX2881" s="95"/>
      <c r="BY2881" s="95"/>
      <c r="BZ2881" s="95"/>
      <c r="CD2881" s="95"/>
      <c r="CE2881" s="95"/>
      <c r="CF2881" s="95"/>
    </row>
    <row r="2882" spans="1:84" s="43" customFormat="1" x14ac:dyDescent="0.25">
      <c r="A2882" s="152"/>
      <c r="B2882" s="152"/>
      <c r="C2882" s="152"/>
      <c r="D2882" s="152"/>
      <c r="E2882" s="152"/>
      <c r="F2882" s="62"/>
      <c r="G2882" s="62"/>
      <c r="I2882" s="152"/>
      <c r="K2882" s="152"/>
      <c r="L2882" s="152"/>
      <c r="M2882" s="152"/>
      <c r="N2882" s="152"/>
      <c r="O2882" s="63"/>
      <c r="P2882" s="152"/>
      <c r="Q2882" s="152"/>
      <c r="S2882" s="205"/>
      <c r="T2882" s="205"/>
      <c r="U2882" s="205"/>
      <c r="V2882" s="39"/>
      <c r="W2882" s="39"/>
      <c r="X2882" s="39"/>
      <c r="Y2882" s="39"/>
      <c r="AD2882" s="191"/>
      <c r="AE2882" s="191"/>
      <c r="AF2882" s="260"/>
      <c r="AG2882" s="191"/>
      <c r="AH2882" s="191"/>
      <c r="AI2882" s="260"/>
      <c r="AR2882" s="68"/>
      <c r="AS2882" s="68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5"/>
      <c r="BL2882" s="95"/>
      <c r="BM2882" s="95"/>
      <c r="BN2882" s="95"/>
      <c r="BO2882" s="95"/>
      <c r="BP2882" s="95"/>
      <c r="BQ2882" s="95"/>
      <c r="BR2882" s="95"/>
      <c r="BS2882" s="95"/>
      <c r="BT2882" s="95"/>
      <c r="BU2882" s="95"/>
      <c r="BV2882" s="95"/>
      <c r="BW2882" s="95"/>
      <c r="BX2882" s="95"/>
      <c r="BY2882" s="95"/>
      <c r="BZ2882" s="95"/>
      <c r="CD2882" s="95"/>
      <c r="CE2882" s="95"/>
      <c r="CF2882" s="95"/>
    </row>
    <row r="2883" spans="1:84" s="43" customFormat="1" x14ac:dyDescent="0.25">
      <c r="A2883" s="152"/>
      <c r="B2883" s="152"/>
      <c r="C2883" s="152"/>
      <c r="D2883" s="152"/>
      <c r="E2883" s="152"/>
      <c r="F2883" s="62"/>
      <c r="G2883" s="62"/>
      <c r="I2883" s="152"/>
      <c r="K2883" s="152"/>
      <c r="L2883" s="152"/>
      <c r="M2883" s="152"/>
      <c r="N2883" s="152"/>
      <c r="O2883" s="63"/>
      <c r="P2883" s="152"/>
      <c r="Q2883" s="152"/>
      <c r="S2883" s="205"/>
      <c r="T2883" s="205"/>
      <c r="U2883" s="205"/>
      <c r="V2883" s="39"/>
      <c r="W2883" s="39"/>
      <c r="X2883" s="39"/>
      <c r="Y2883" s="39"/>
      <c r="AD2883" s="191"/>
      <c r="AE2883" s="191"/>
      <c r="AF2883" s="260"/>
      <c r="AG2883" s="191"/>
      <c r="AH2883" s="191"/>
      <c r="AI2883" s="260"/>
      <c r="AR2883" s="68"/>
      <c r="AS2883" s="68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5"/>
      <c r="BL2883" s="95"/>
      <c r="BM2883" s="95"/>
      <c r="BN2883" s="95"/>
      <c r="BO2883" s="95"/>
      <c r="BP2883" s="95"/>
      <c r="BQ2883" s="95"/>
      <c r="BR2883" s="95"/>
      <c r="BS2883" s="95"/>
      <c r="BT2883" s="95"/>
      <c r="BU2883" s="95"/>
      <c r="BV2883" s="95"/>
      <c r="BW2883" s="95"/>
      <c r="BX2883" s="95"/>
      <c r="BY2883" s="95"/>
      <c r="BZ2883" s="95"/>
      <c r="CD2883" s="95"/>
      <c r="CE2883" s="95"/>
      <c r="CF2883" s="95"/>
    </row>
    <row r="2884" spans="1:84" s="43" customFormat="1" x14ac:dyDescent="0.25">
      <c r="A2884" s="152"/>
      <c r="B2884" s="152"/>
      <c r="C2884" s="152"/>
      <c r="D2884" s="152"/>
      <c r="E2884" s="152"/>
      <c r="F2884" s="62"/>
      <c r="G2884" s="62"/>
      <c r="I2884" s="152"/>
      <c r="K2884" s="152"/>
      <c r="L2884" s="152"/>
      <c r="M2884" s="152"/>
      <c r="N2884" s="152"/>
      <c r="O2884" s="63"/>
      <c r="P2884" s="152"/>
      <c r="Q2884" s="152"/>
      <c r="S2884" s="205"/>
      <c r="T2884" s="205"/>
      <c r="U2884" s="205"/>
      <c r="V2884" s="39"/>
      <c r="W2884" s="39"/>
      <c r="X2884" s="39"/>
      <c r="Y2884" s="39"/>
      <c r="AD2884" s="191"/>
      <c r="AE2884" s="191"/>
      <c r="AF2884" s="260"/>
      <c r="AG2884" s="191"/>
      <c r="AH2884" s="191"/>
      <c r="AI2884" s="260"/>
      <c r="AR2884" s="68"/>
      <c r="AS2884" s="68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5"/>
      <c r="BL2884" s="95"/>
      <c r="BM2884" s="95"/>
      <c r="BN2884" s="95"/>
      <c r="BO2884" s="95"/>
      <c r="BP2884" s="95"/>
      <c r="BQ2884" s="95"/>
      <c r="BR2884" s="95"/>
      <c r="BS2884" s="95"/>
      <c r="BT2884" s="95"/>
      <c r="BU2884" s="95"/>
      <c r="BV2884" s="95"/>
      <c r="BW2884" s="95"/>
      <c r="BX2884" s="95"/>
      <c r="BY2884" s="95"/>
      <c r="BZ2884" s="95"/>
      <c r="CD2884" s="95"/>
      <c r="CE2884" s="95"/>
      <c r="CF2884" s="95"/>
    </row>
    <row r="2885" spans="1:84" s="43" customFormat="1" x14ac:dyDescent="0.25">
      <c r="A2885" s="152"/>
      <c r="B2885" s="152"/>
      <c r="C2885" s="152"/>
      <c r="D2885" s="152"/>
      <c r="E2885" s="152"/>
      <c r="F2885" s="62"/>
      <c r="G2885" s="62"/>
      <c r="I2885" s="152"/>
      <c r="K2885" s="152"/>
      <c r="L2885" s="152"/>
      <c r="M2885" s="152"/>
      <c r="N2885" s="152"/>
      <c r="O2885" s="63"/>
      <c r="P2885" s="152"/>
      <c r="Q2885" s="152"/>
      <c r="S2885" s="205"/>
      <c r="T2885" s="205"/>
      <c r="U2885" s="205"/>
      <c r="V2885" s="39"/>
      <c r="W2885" s="39"/>
      <c r="X2885" s="39"/>
      <c r="Y2885" s="39"/>
      <c r="AD2885" s="191"/>
      <c r="AE2885" s="191"/>
      <c r="AF2885" s="260"/>
      <c r="AG2885" s="191"/>
      <c r="AH2885" s="191"/>
      <c r="AI2885" s="260"/>
      <c r="AR2885" s="68"/>
      <c r="AS2885" s="68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5"/>
      <c r="BL2885" s="95"/>
      <c r="BM2885" s="95"/>
      <c r="BN2885" s="95"/>
      <c r="BO2885" s="95"/>
      <c r="BP2885" s="95"/>
      <c r="BQ2885" s="95"/>
      <c r="BR2885" s="95"/>
      <c r="BS2885" s="95"/>
      <c r="BT2885" s="95"/>
      <c r="BU2885" s="95"/>
      <c r="BV2885" s="95"/>
      <c r="BW2885" s="95"/>
      <c r="BX2885" s="95"/>
      <c r="BY2885" s="95"/>
      <c r="BZ2885" s="95"/>
      <c r="CD2885" s="95"/>
      <c r="CE2885" s="95"/>
      <c r="CF2885" s="95"/>
    </row>
    <row r="2886" spans="1:84" s="43" customFormat="1" x14ac:dyDescent="0.25">
      <c r="A2886" s="152"/>
      <c r="B2886" s="152"/>
      <c r="C2886" s="152"/>
      <c r="D2886" s="152"/>
      <c r="E2886" s="152"/>
      <c r="F2886" s="62"/>
      <c r="G2886" s="62"/>
      <c r="I2886" s="152"/>
      <c r="K2886" s="152"/>
      <c r="L2886" s="152"/>
      <c r="M2886" s="152"/>
      <c r="N2886" s="152"/>
      <c r="O2886" s="63"/>
      <c r="P2886" s="152"/>
      <c r="Q2886" s="152"/>
      <c r="S2886" s="205"/>
      <c r="T2886" s="205"/>
      <c r="U2886" s="205"/>
      <c r="V2886" s="39"/>
      <c r="W2886" s="39"/>
      <c r="X2886" s="39"/>
      <c r="Y2886" s="39"/>
      <c r="AD2886" s="191"/>
      <c r="AE2886" s="191"/>
      <c r="AF2886" s="260"/>
      <c r="AG2886" s="191"/>
      <c r="AH2886" s="191"/>
      <c r="AI2886" s="260"/>
      <c r="AR2886" s="68"/>
      <c r="AS2886" s="68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5"/>
      <c r="BL2886" s="95"/>
      <c r="BM2886" s="95"/>
      <c r="BN2886" s="95"/>
      <c r="BO2886" s="95"/>
      <c r="BP2886" s="95"/>
      <c r="BQ2886" s="95"/>
      <c r="BR2886" s="95"/>
      <c r="BS2886" s="95"/>
      <c r="BT2886" s="95"/>
      <c r="BU2886" s="95"/>
      <c r="BV2886" s="95"/>
      <c r="BW2886" s="95"/>
      <c r="BX2886" s="95"/>
      <c r="BY2886" s="95"/>
      <c r="BZ2886" s="95"/>
      <c r="CD2886" s="95"/>
      <c r="CE2886" s="95"/>
      <c r="CF2886" s="95"/>
    </row>
    <row r="2887" spans="1:84" s="43" customFormat="1" x14ac:dyDescent="0.25">
      <c r="A2887" s="152"/>
      <c r="B2887" s="152"/>
      <c r="C2887" s="152"/>
      <c r="D2887" s="152"/>
      <c r="E2887" s="152"/>
      <c r="F2887" s="62"/>
      <c r="G2887" s="62"/>
      <c r="I2887" s="152"/>
      <c r="K2887" s="152"/>
      <c r="L2887" s="152"/>
      <c r="M2887" s="152"/>
      <c r="N2887" s="152"/>
      <c r="O2887" s="63"/>
      <c r="P2887" s="152"/>
      <c r="Q2887" s="152"/>
      <c r="S2887" s="205"/>
      <c r="T2887" s="205"/>
      <c r="U2887" s="205"/>
      <c r="V2887" s="39"/>
      <c r="W2887" s="39"/>
      <c r="X2887" s="39"/>
      <c r="Y2887" s="39"/>
      <c r="AD2887" s="191"/>
      <c r="AE2887" s="191"/>
      <c r="AF2887" s="260"/>
      <c r="AG2887" s="191"/>
      <c r="AH2887" s="191"/>
      <c r="AI2887" s="260"/>
      <c r="AR2887" s="68"/>
      <c r="AS2887" s="68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5"/>
      <c r="BL2887" s="95"/>
      <c r="BM2887" s="95"/>
      <c r="BN2887" s="95"/>
      <c r="BO2887" s="95"/>
      <c r="BP2887" s="95"/>
      <c r="BQ2887" s="95"/>
      <c r="BR2887" s="95"/>
      <c r="BS2887" s="95"/>
      <c r="BT2887" s="95"/>
      <c r="BU2887" s="95"/>
      <c r="BV2887" s="95"/>
      <c r="BW2887" s="95"/>
      <c r="BX2887" s="95"/>
      <c r="BY2887" s="95"/>
      <c r="BZ2887" s="95"/>
      <c r="CD2887" s="95"/>
      <c r="CE2887" s="95"/>
      <c r="CF2887" s="95"/>
    </row>
    <row r="2888" spans="1:84" s="43" customFormat="1" x14ac:dyDescent="0.25">
      <c r="A2888" s="152"/>
      <c r="B2888" s="152"/>
      <c r="C2888" s="152"/>
      <c r="D2888" s="152"/>
      <c r="E2888" s="152"/>
      <c r="F2888" s="62"/>
      <c r="G2888" s="62"/>
      <c r="I2888" s="152"/>
      <c r="K2888" s="152"/>
      <c r="L2888" s="152"/>
      <c r="M2888" s="152"/>
      <c r="N2888" s="152"/>
      <c r="O2888" s="63"/>
      <c r="P2888" s="152"/>
      <c r="Q2888" s="152"/>
      <c r="S2888" s="205"/>
      <c r="T2888" s="205"/>
      <c r="U2888" s="205"/>
      <c r="V2888" s="39"/>
      <c r="W2888" s="39"/>
      <c r="X2888" s="39"/>
      <c r="Y2888" s="39"/>
      <c r="AD2888" s="191"/>
      <c r="AE2888" s="191"/>
      <c r="AF2888" s="260"/>
      <c r="AG2888" s="191"/>
      <c r="AH2888" s="191"/>
      <c r="AI2888" s="260"/>
      <c r="AR2888" s="68"/>
      <c r="AS2888" s="68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5"/>
      <c r="BL2888" s="95"/>
      <c r="BM2888" s="95"/>
      <c r="BN2888" s="95"/>
      <c r="BO2888" s="95"/>
      <c r="BP2888" s="95"/>
      <c r="BQ2888" s="95"/>
      <c r="BR2888" s="95"/>
      <c r="BS2888" s="95"/>
      <c r="BT2888" s="95"/>
      <c r="BU2888" s="95"/>
      <c r="BV2888" s="95"/>
      <c r="BW2888" s="95"/>
      <c r="BX2888" s="95"/>
      <c r="BY2888" s="95"/>
      <c r="BZ2888" s="95"/>
      <c r="CD2888" s="95"/>
      <c r="CE2888" s="95"/>
      <c r="CF2888" s="95"/>
    </row>
    <row r="2889" spans="1:84" s="43" customFormat="1" x14ac:dyDescent="0.25">
      <c r="A2889" s="152"/>
      <c r="B2889" s="152"/>
      <c r="C2889" s="152"/>
      <c r="D2889" s="152"/>
      <c r="E2889" s="152"/>
      <c r="F2889" s="62"/>
      <c r="G2889" s="62"/>
      <c r="I2889" s="152"/>
      <c r="K2889" s="152"/>
      <c r="L2889" s="152"/>
      <c r="M2889" s="152"/>
      <c r="N2889" s="152"/>
      <c r="O2889" s="63"/>
      <c r="P2889" s="152"/>
      <c r="Q2889" s="152"/>
      <c r="S2889" s="205"/>
      <c r="T2889" s="205"/>
      <c r="U2889" s="205"/>
      <c r="V2889" s="39"/>
      <c r="W2889" s="39"/>
      <c r="X2889" s="39"/>
      <c r="Y2889" s="39"/>
      <c r="AD2889" s="191"/>
      <c r="AE2889" s="191"/>
      <c r="AF2889" s="260"/>
      <c r="AG2889" s="191"/>
      <c r="AH2889" s="191"/>
      <c r="AI2889" s="260"/>
      <c r="AR2889" s="68"/>
      <c r="AS2889" s="68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5"/>
      <c r="BL2889" s="95"/>
      <c r="BM2889" s="95"/>
      <c r="BN2889" s="95"/>
      <c r="BO2889" s="95"/>
      <c r="BP2889" s="95"/>
      <c r="BQ2889" s="95"/>
      <c r="BR2889" s="95"/>
      <c r="BS2889" s="95"/>
      <c r="BT2889" s="95"/>
      <c r="BU2889" s="95"/>
      <c r="BV2889" s="95"/>
      <c r="BW2889" s="95"/>
      <c r="BX2889" s="95"/>
      <c r="BY2889" s="95"/>
      <c r="BZ2889" s="95"/>
      <c r="CD2889" s="95"/>
      <c r="CE2889" s="95"/>
      <c r="CF2889" s="95"/>
    </row>
    <row r="2890" spans="1:84" s="43" customFormat="1" x14ac:dyDescent="0.25">
      <c r="A2890" s="152"/>
      <c r="B2890" s="152"/>
      <c r="C2890" s="152"/>
      <c r="D2890" s="152"/>
      <c r="E2890" s="152"/>
      <c r="F2890" s="62"/>
      <c r="G2890" s="62"/>
      <c r="I2890" s="152"/>
      <c r="K2890" s="152"/>
      <c r="L2890" s="152"/>
      <c r="M2890" s="152"/>
      <c r="N2890" s="152"/>
      <c r="O2890" s="63"/>
      <c r="P2890" s="152"/>
      <c r="Q2890" s="152"/>
      <c r="S2890" s="205"/>
      <c r="T2890" s="205"/>
      <c r="U2890" s="205"/>
      <c r="V2890" s="39"/>
      <c r="W2890" s="39"/>
      <c r="X2890" s="39"/>
      <c r="Y2890" s="39"/>
      <c r="AD2890" s="191"/>
      <c r="AE2890" s="191"/>
      <c r="AF2890" s="260"/>
      <c r="AG2890" s="191"/>
      <c r="AH2890" s="191"/>
      <c r="AI2890" s="260"/>
      <c r="AR2890" s="68"/>
      <c r="AS2890" s="68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5"/>
      <c r="BL2890" s="95"/>
      <c r="BM2890" s="95"/>
      <c r="BN2890" s="95"/>
      <c r="BO2890" s="95"/>
      <c r="BP2890" s="95"/>
      <c r="BQ2890" s="95"/>
      <c r="BR2890" s="95"/>
      <c r="BS2890" s="95"/>
      <c r="BT2890" s="95"/>
      <c r="BU2890" s="95"/>
      <c r="BV2890" s="95"/>
      <c r="BW2890" s="95"/>
      <c r="BX2890" s="95"/>
      <c r="BY2890" s="95"/>
      <c r="BZ2890" s="95"/>
      <c r="CD2890" s="95"/>
      <c r="CE2890" s="95"/>
      <c r="CF2890" s="95"/>
    </row>
    <row r="2891" spans="1:84" s="43" customFormat="1" x14ac:dyDescent="0.25">
      <c r="A2891" s="152"/>
      <c r="B2891" s="152"/>
      <c r="C2891" s="152"/>
      <c r="D2891" s="152"/>
      <c r="E2891" s="152"/>
      <c r="F2891" s="62"/>
      <c r="G2891" s="62"/>
      <c r="I2891" s="152"/>
      <c r="K2891" s="152"/>
      <c r="L2891" s="152"/>
      <c r="M2891" s="152"/>
      <c r="N2891" s="152"/>
      <c r="O2891" s="63"/>
      <c r="P2891" s="152"/>
      <c r="Q2891" s="152"/>
      <c r="S2891" s="205"/>
      <c r="T2891" s="205"/>
      <c r="U2891" s="205"/>
      <c r="V2891" s="39"/>
      <c r="W2891" s="39"/>
      <c r="X2891" s="39"/>
      <c r="Y2891" s="39"/>
      <c r="AD2891" s="191"/>
      <c r="AE2891" s="191"/>
      <c r="AF2891" s="260"/>
      <c r="AG2891" s="191"/>
      <c r="AH2891" s="191"/>
      <c r="AI2891" s="260"/>
      <c r="AR2891" s="68"/>
      <c r="AS2891" s="68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5"/>
      <c r="BL2891" s="95"/>
      <c r="BM2891" s="95"/>
      <c r="BN2891" s="95"/>
      <c r="BO2891" s="95"/>
      <c r="BP2891" s="95"/>
      <c r="BQ2891" s="95"/>
      <c r="BR2891" s="95"/>
      <c r="BS2891" s="95"/>
      <c r="BT2891" s="95"/>
      <c r="BU2891" s="95"/>
      <c r="BV2891" s="95"/>
      <c r="BW2891" s="95"/>
      <c r="BX2891" s="95"/>
      <c r="BY2891" s="95"/>
      <c r="BZ2891" s="95"/>
      <c r="CD2891" s="95"/>
      <c r="CE2891" s="95"/>
      <c r="CF2891" s="95"/>
    </row>
    <row r="2892" spans="1:84" s="43" customFormat="1" x14ac:dyDescent="0.25">
      <c r="A2892" s="152"/>
      <c r="B2892" s="152"/>
      <c r="C2892" s="152"/>
      <c r="D2892" s="152"/>
      <c r="E2892" s="152"/>
      <c r="F2892" s="62"/>
      <c r="G2892" s="62"/>
      <c r="I2892" s="152"/>
      <c r="K2892" s="152"/>
      <c r="L2892" s="152"/>
      <c r="M2892" s="152"/>
      <c r="N2892" s="152"/>
      <c r="O2892" s="63"/>
      <c r="P2892" s="152"/>
      <c r="Q2892" s="152"/>
      <c r="S2892" s="205"/>
      <c r="T2892" s="205"/>
      <c r="U2892" s="205"/>
      <c r="V2892" s="39"/>
      <c r="W2892" s="39"/>
      <c r="X2892" s="39"/>
      <c r="Y2892" s="39"/>
      <c r="AD2892" s="191"/>
      <c r="AE2892" s="191"/>
      <c r="AF2892" s="260"/>
      <c r="AG2892" s="191"/>
      <c r="AH2892" s="191"/>
      <c r="AI2892" s="260"/>
      <c r="AR2892" s="68"/>
      <c r="AS2892" s="68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5"/>
      <c r="BL2892" s="95"/>
      <c r="BM2892" s="95"/>
      <c r="BN2892" s="95"/>
      <c r="BO2892" s="95"/>
      <c r="BP2892" s="95"/>
      <c r="BQ2892" s="95"/>
      <c r="BR2892" s="95"/>
      <c r="BS2892" s="95"/>
      <c r="BT2892" s="95"/>
      <c r="BU2892" s="95"/>
      <c r="BV2892" s="95"/>
      <c r="BW2892" s="95"/>
      <c r="BX2892" s="95"/>
      <c r="BY2892" s="95"/>
      <c r="BZ2892" s="95"/>
      <c r="CD2892" s="95"/>
      <c r="CE2892" s="95"/>
      <c r="CF2892" s="95"/>
    </row>
    <row r="2893" spans="1:84" s="43" customFormat="1" x14ac:dyDescent="0.25">
      <c r="A2893" s="152"/>
      <c r="B2893" s="152"/>
      <c r="C2893" s="152"/>
      <c r="D2893" s="152"/>
      <c r="E2893" s="152"/>
      <c r="F2893" s="62"/>
      <c r="G2893" s="62"/>
      <c r="I2893" s="152"/>
      <c r="K2893" s="152"/>
      <c r="L2893" s="152"/>
      <c r="M2893" s="152"/>
      <c r="N2893" s="152"/>
      <c r="O2893" s="63"/>
      <c r="P2893" s="152"/>
      <c r="Q2893" s="152"/>
      <c r="S2893" s="205"/>
      <c r="T2893" s="205"/>
      <c r="U2893" s="205"/>
      <c r="V2893" s="39"/>
      <c r="W2893" s="39"/>
      <c r="X2893" s="39"/>
      <c r="Y2893" s="39"/>
      <c r="AD2893" s="191"/>
      <c r="AE2893" s="191"/>
      <c r="AF2893" s="260"/>
      <c r="AG2893" s="191"/>
      <c r="AH2893" s="191"/>
      <c r="AI2893" s="260"/>
      <c r="AR2893" s="68"/>
      <c r="AS2893" s="68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5"/>
      <c r="BL2893" s="95"/>
      <c r="BM2893" s="95"/>
      <c r="BN2893" s="95"/>
      <c r="BO2893" s="95"/>
      <c r="BP2893" s="95"/>
      <c r="BQ2893" s="95"/>
      <c r="BR2893" s="95"/>
      <c r="BS2893" s="95"/>
      <c r="BT2893" s="95"/>
      <c r="BU2893" s="95"/>
      <c r="BV2893" s="95"/>
      <c r="BW2893" s="95"/>
      <c r="BX2893" s="95"/>
      <c r="BY2893" s="95"/>
      <c r="BZ2893" s="95"/>
      <c r="CD2893" s="95"/>
      <c r="CE2893" s="95"/>
      <c r="CF2893" s="95"/>
    </row>
    <row r="2894" spans="1:84" s="43" customFormat="1" x14ac:dyDescent="0.25">
      <c r="A2894" s="152"/>
      <c r="B2894" s="152"/>
      <c r="C2894" s="152"/>
      <c r="D2894" s="152"/>
      <c r="E2894" s="152"/>
      <c r="F2894" s="62"/>
      <c r="G2894" s="62"/>
      <c r="I2894" s="152"/>
      <c r="K2894" s="152"/>
      <c r="L2894" s="152"/>
      <c r="M2894" s="152"/>
      <c r="N2894" s="152"/>
      <c r="O2894" s="63"/>
      <c r="P2894" s="152"/>
      <c r="Q2894" s="152"/>
      <c r="S2894" s="205"/>
      <c r="T2894" s="205"/>
      <c r="U2894" s="205"/>
      <c r="V2894" s="39"/>
      <c r="W2894" s="39"/>
      <c r="X2894" s="39"/>
      <c r="Y2894" s="39"/>
      <c r="AD2894" s="191"/>
      <c r="AE2894" s="191"/>
      <c r="AF2894" s="260"/>
      <c r="AG2894" s="191"/>
      <c r="AH2894" s="191"/>
      <c r="AI2894" s="260"/>
      <c r="AR2894" s="68"/>
      <c r="AS2894" s="68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5"/>
      <c r="BL2894" s="95"/>
      <c r="BM2894" s="95"/>
      <c r="BN2894" s="95"/>
      <c r="BO2894" s="95"/>
      <c r="BP2894" s="95"/>
      <c r="BQ2894" s="95"/>
      <c r="BR2894" s="95"/>
      <c r="BS2894" s="95"/>
      <c r="BT2894" s="95"/>
      <c r="BU2894" s="95"/>
      <c r="BV2894" s="95"/>
      <c r="BW2894" s="95"/>
      <c r="BX2894" s="95"/>
      <c r="BY2894" s="95"/>
      <c r="BZ2894" s="95"/>
      <c r="CD2894" s="95"/>
      <c r="CE2894" s="95"/>
      <c r="CF2894" s="95"/>
    </row>
    <row r="2895" spans="1:84" s="43" customFormat="1" x14ac:dyDescent="0.25">
      <c r="A2895" s="152"/>
      <c r="B2895" s="152"/>
      <c r="C2895" s="152"/>
      <c r="D2895" s="152"/>
      <c r="E2895" s="152"/>
      <c r="F2895" s="62"/>
      <c r="G2895" s="62"/>
      <c r="I2895" s="152"/>
      <c r="K2895" s="152"/>
      <c r="L2895" s="152"/>
      <c r="M2895" s="152"/>
      <c r="N2895" s="152"/>
      <c r="O2895" s="63"/>
      <c r="P2895" s="152"/>
      <c r="Q2895" s="152"/>
      <c r="S2895" s="205"/>
      <c r="T2895" s="205"/>
      <c r="U2895" s="205"/>
      <c r="V2895" s="39"/>
      <c r="W2895" s="39"/>
      <c r="X2895" s="39"/>
      <c r="Y2895" s="39"/>
      <c r="AD2895" s="191"/>
      <c r="AE2895" s="191"/>
      <c r="AF2895" s="260"/>
      <c r="AG2895" s="191"/>
      <c r="AH2895" s="191"/>
      <c r="AI2895" s="260"/>
      <c r="AR2895" s="68"/>
      <c r="AS2895" s="68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5"/>
      <c r="BL2895" s="95"/>
      <c r="BM2895" s="95"/>
      <c r="BN2895" s="95"/>
      <c r="BO2895" s="95"/>
      <c r="BP2895" s="95"/>
      <c r="BQ2895" s="95"/>
      <c r="BR2895" s="95"/>
      <c r="BS2895" s="95"/>
      <c r="BT2895" s="95"/>
      <c r="BU2895" s="95"/>
      <c r="BV2895" s="95"/>
      <c r="BW2895" s="95"/>
      <c r="BX2895" s="95"/>
      <c r="BY2895" s="95"/>
      <c r="BZ2895" s="95"/>
      <c r="CD2895" s="95"/>
      <c r="CE2895" s="95"/>
      <c r="CF2895" s="95"/>
    </row>
    <row r="2896" spans="1:84" s="43" customFormat="1" x14ac:dyDescent="0.25">
      <c r="A2896" s="152"/>
      <c r="B2896" s="152"/>
      <c r="C2896" s="152"/>
      <c r="D2896" s="152"/>
      <c r="E2896" s="152"/>
      <c r="F2896" s="62"/>
      <c r="G2896" s="62"/>
      <c r="I2896" s="152"/>
      <c r="K2896" s="152"/>
      <c r="L2896" s="152"/>
      <c r="M2896" s="152"/>
      <c r="N2896" s="152"/>
      <c r="O2896" s="63"/>
      <c r="P2896" s="152"/>
      <c r="Q2896" s="152"/>
      <c r="S2896" s="205"/>
      <c r="T2896" s="205"/>
      <c r="U2896" s="205"/>
      <c r="V2896" s="39"/>
      <c r="W2896" s="39"/>
      <c r="X2896" s="39"/>
      <c r="Y2896" s="39"/>
      <c r="AD2896" s="191"/>
      <c r="AE2896" s="191"/>
      <c r="AF2896" s="260"/>
      <c r="AG2896" s="191"/>
      <c r="AH2896" s="191"/>
      <c r="AI2896" s="260"/>
      <c r="AR2896" s="68"/>
      <c r="AS2896" s="68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5"/>
      <c r="BL2896" s="95"/>
      <c r="BM2896" s="95"/>
      <c r="BN2896" s="95"/>
      <c r="BO2896" s="95"/>
      <c r="BP2896" s="95"/>
      <c r="BQ2896" s="95"/>
      <c r="BR2896" s="95"/>
      <c r="BS2896" s="95"/>
      <c r="BT2896" s="95"/>
      <c r="BU2896" s="95"/>
      <c r="BV2896" s="95"/>
      <c r="BW2896" s="95"/>
      <c r="BX2896" s="95"/>
      <c r="BY2896" s="95"/>
      <c r="BZ2896" s="95"/>
      <c r="CD2896" s="95"/>
      <c r="CE2896" s="95"/>
      <c r="CF2896" s="95"/>
    </row>
    <row r="2897" spans="1:84" s="43" customFormat="1" x14ac:dyDescent="0.25">
      <c r="A2897" s="152"/>
      <c r="B2897" s="152"/>
      <c r="C2897" s="152"/>
      <c r="D2897" s="152"/>
      <c r="E2897" s="152"/>
      <c r="F2897" s="62"/>
      <c r="G2897" s="62"/>
      <c r="I2897" s="152"/>
      <c r="K2897" s="152"/>
      <c r="L2897" s="152"/>
      <c r="M2897" s="152"/>
      <c r="N2897" s="152"/>
      <c r="O2897" s="63"/>
      <c r="P2897" s="152"/>
      <c r="Q2897" s="152"/>
      <c r="S2897" s="205"/>
      <c r="T2897" s="205"/>
      <c r="U2897" s="205"/>
      <c r="V2897" s="39"/>
      <c r="W2897" s="39"/>
      <c r="X2897" s="39"/>
      <c r="Y2897" s="39"/>
      <c r="AD2897" s="191"/>
      <c r="AE2897" s="191"/>
      <c r="AF2897" s="260"/>
      <c r="AG2897" s="191"/>
      <c r="AH2897" s="191"/>
      <c r="AI2897" s="260"/>
      <c r="AR2897" s="68"/>
      <c r="AS2897" s="68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5"/>
      <c r="BL2897" s="95"/>
      <c r="BM2897" s="95"/>
      <c r="BN2897" s="95"/>
      <c r="BO2897" s="95"/>
      <c r="BP2897" s="95"/>
      <c r="BQ2897" s="95"/>
      <c r="BR2897" s="95"/>
      <c r="BS2897" s="95"/>
      <c r="BT2897" s="95"/>
      <c r="BU2897" s="95"/>
      <c r="BV2897" s="95"/>
      <c r="BW2897" s="95"/>
      <c r="BX2897" s="95"/>
      <c r="BY2897" s="95"/>
      <c r="BZ2897" s="95"/>
      <c r="CD2897" s="95"/>
      <c r="CE2897" s="95"/>
      <c r="CF2897" s="95"/>
    </row>
    <row r="2898" spans="1:84" s="43" customFormat="1" x14ac:dyDescent="0.25">
      <c r="A2898" s="152"/>
      <c r="B2898" s="152"/>
      <c r="C2898" s="152"/>
      <c r="D2898" s="152"/>
      <c r="E2898" s="152"/>
      <c r="F2898" s="62"/>
      <c r="G2898" s="62"/>
      <c r="I2898" s="152"/>
      <c r="K2898" s="152"/>
      <c r="L2898" s="152"/>
      <c r="M2898" s="152"/>
      <c r="N2898" s="152"/>
      <c r="O2898" s="63"/>
      <c r="P2898" s="152"/>
      <c r="Q2898" s="152"/>
      <c r="S2898" s="205"/>
      <c r="T2898" s="205"/>
      <c r="U2898" s="205"/>
      <c r="V2898" s="39"/>
      <c r="W2898" s="39"/>
      <c r="X2898" s="39"/>
      <c r="Y2898" s="39"/>
      <c r="AD2898" s="191"/>
      <c r="AE2898" s="191"/>
      <c r="AF2898" s="260"/>
      <c r="AG2898" s="191"/>
      <c r="AH2898" s="191"/>
      <c r="AI2898" s="260"/>
      <c r="AR2898" s="68"/>
      <c r="AS2898" s="68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5"/>
      <c r="BL2898" s="95"/>
      <c r="BM2898" s="95"/>
      <c r="BN2898" s="95"/>
      <c r="BO2898" s="95"/>
      <c r="BP2898" s="95"/>
      <c r="BQ2898" s="95"/>
      <c r="BR2898" s="95"/>
      <c r="BS2898" s="95"/>
      <c r="BT2898" s="95"/>
      <c r="BU2898" s="95"/>
      <c r="BV2898" s="95"/>
      <c r="BW2898" s="95"/>
      <c r="BX2898" s="95"/>
      <c r="BY2898" s="95"/>
      <c r="BZ2898" s="95"/>
      <c r="CD2898" s="95"/>
      <c r="CE2898" s="95"/>
      <c r="CF2898" s="95"/>
    </row>
    <row r="2899" spans="1:84" s="43" customFormat="1" x14ac:dyDescent="0.25">
      <c r="A2899" s="152"/>
      <c r="B2899" s="152"/>
      <c r="C2899" s="152"/>
      <c r="D2899" s="152"/>
      <c r="E2899" s="152"/>
      <c r="F2899" s="62"/>
      <c r="G2899" s="62"/>
      <c r="I2899" s="152"/>
      <c r="K2899" s="152"/>
      <c r="L2899" s="152"/>
      <c r="M2899" s="152"/>
      <c r="N2899" s="152"/>
      <c r="O2899" s="63"/>
      <c r="P2899" s="152"/>
      <c r="Q2899" s="152"/>
      <c r="S2899" s="205"/>
      <c r="T2899" s="205"/>
      <c r="U2899" s="205"/>
      <c r="V2899" s="39"/>
      <c r="W2899" s="39"/>
      <c r="X2899" s="39"/>
      <c r="Y2899" s="39"/>
      <c r="AD2899" s="191"/>
      <c r="AE2899" s="191"/>
      <c r="AF2899" s="260"/>
      <c r="AG2899" s="191"/>
      <c r="AH2899" s="191"/>
      <c r="AI2899" s="260"/>
      <c r="AR2899" s="68"/>
      <c r="AS2899" s="68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5"/>
      <c r="BL2899" s="95"/>
      <c r="BM2899" s="95"/>
      <c r="BN2899" s="95"/>
      <c r="BO2899" s="95"/>
      <c r="BP2899" s="95"/>
      <c r="BQ2899" s="95"/>
      <c r="BR2899" s="95"/>
      <c r="BS2899" s="95"/>
      <c r="BT2899" s="95"/>
      <c r="BU2899" s="95"/>
      <c r="BV2899" s="95"/>
      <c r="BW2899" s="95"/>
      <c r="BX2899" s="95"/>
      <c r="BY2899" s="95"/>
      <c r="BZ2899" s="95"/>
      <c r="CD2899" s="95"/>
      <c r="CE2899" s="95"/>
      <c r="CF2899" s="95"/>
    </row>
    <row r="2900" spans="1:84" s="43" customFormat="1" x14ac:dyDescent="0.25">
      <c r="A2900" s="152"/>
      <c r="B2900" s="152"/>
      <c r="C2900" s="152"/>
      <c r="D2900" s="152"/>
      <c r="E2900" s="152"/>
      <c r="F2900" s="62"/>
      <c r="G2900" s="62"/>
      <c r="I2900" s="152"/>
      <c r="K2900" s="152"/>
      <c r="L2900" s="152"/>
      <c r="M2900" s="152"/>
      <c r="N2900" s="152"/>
      <c r="O2900" s="63"/>
      <c r="P2900" s="152"/>
      <c r="Q2900" s="152"/>
      <c r="S2900" s="205"/>
      <c r="T2900" s="205"/>
      <c r="U2900" s="205"/>
      <c r="V2900" s="39"/>
      <c r="W2900" s="39"/>
      <c r="X2900" s="39"/>
      <c r="Y2900" s="39"/>
      <c r="AD2900" s="191"/>
      <c r="AE2900" s="191"/>
      <c r="AF2900" s="260"/>
      <c r="AG2900" s="191"/>
      <c r="AH2900" s="191"/>
      <c r="AI2900" s="260"/>
      <c r="AR2900" s="68"/>
      <c r="AS2900" s="68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5"/>
      <c r="BL2900" s="95"/>
      <c r="BM2900" s="95"/>
      <c r="BN2900" s="95"/>
      <c r="BO2900" s="95"/>
      <c r="BP2900" s="95"/>
      <c r="BQ2900" s="95"/>
      <c r="BR2900" s="95"/>
      <c r="BS2900" s="95"/>
      <c r="BT2900" s="95"/>
      <c r="BU2900" s="95"/>
      <c r="BV2900" s="95"/>
      <c r="BW2900" s="95"/>
      <c r="BX2900" s="95"/>
      <c r="BY2900" s="95"/>
      <c r="BZ2900" s="95"/>
      <c r="CD2900" s="95"/>
      <c r="CE2900" s="95"/>
      <c r="CF2900" s="95"/>
    </row>
    <row r="2901" spans="1:84" s="43" customFormat="1" x14ac:dyDescent="0.25">
      <c r="A2901" s="152"/>
      <c r="B2901" s="152"/>
      <c r="C2901" s="152"/>
      <c r="D2901" s="152"/>
      <c r="E2901" s="152"/>
      <c r="F2901" s="62"/>
      <c r="G2901" s="62"/>
      <c r="I2901" s="152"/>
      <c r="K2901" s="152"/>
      <c r="L2901" s="152"/>
      <c r="M2901" s="152"/>
      <c r="N2901" s="152"/>
      <c r="O2901" s="63"/>
      <c r="P2901" s="152"/>
      <c r="Q2901" s="152"/>
      <c r="S2901" s="205"/>
      <c r="T2901" s="205"/>
      <c r="U2901" s="205"/>
      <c r="V2901" s="39"/>
      <c r="W2901" s="39"/>
      <c r="X2901" s="39"/>
      <c r="Y2901" s="39"/>
      <c r="AD2901" s="191"/>
      <c r="AE2901" s="191"/>
      <c r="AF2901" s="260"/>
      <c r="AG2901" s="191"/>
      <c r="AH2901" s="191"/>
      <c r="AI2901" s="260"/>
      <c r="AR2901" s="68"/>
      <c r="AS2901" s="68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5"/>
      <c r="BL2901" s="95"/>
      <c r="BM2901" s="95"/>
      <c r="BN2901" s="95"/>
      <c r="BO2901" s="95"/>
      <c r="BP2901" s="95"/>
      <c r="BQ2901" s="95"/>
      <c r="BR2901" s="95"/>
      <c r="BS2901" s="95"/>
      <c r="BT2901" s="95"/>
      <c r="BU2901" s="95"/>
      <c r="BV2901" s="95"/>
      <c r="BW2901" s="95"/>
      <c r="BX2901" s="95"/>
      <c r="BY2901" s="95"/>
      <c r="BZ2901" s="95"/>
      <c r="CD2901" s="95"/>
      <c r="CE2901" s="95"/>
      <c r="CF2901" s="95"/>
    </row>
    <row r="2902" spans="1:84" s="43" customFormat="1" x14ac:dyDescent="0.25">
      <c r="A2902" s="152"/>
      <c r="B2902" s="152"/>
      <c r="C2902" s="152"/>
      <c r="D2902" s="152"/>
      <c r="E2902" s="152"/>
      <c r="F2902" s="62"/>
      <c r="G2902" s="62"/>
      <c r="I2902" s="152"/>
      <c r="K2902" s="152"/>
      <c r="L2902" s="152"/>
      <c r="M2902" s="152"/>
      <c r="N2902" s="152"/>
      <c r="O2902" s="63"/>
      <c r="P2902" s="152"/>
      <c r="Q2902" s="152"/>
      <c r="S2902" s="205"/>
      <c r="T2902" s="205"/>
      <c r="U2902" s="205"/>
      <c r="V2902" s="39"/>
      <c r="W2902" s="39"/>
      <c r="X2902" s="39"/>
      <c r="Y2902" s="39"/>
      <c r="AD2902" s="191"/>
      <c r="AE2902" s="191"/>
      <c r="AF2902" s="260"/>
      <c r="AG2902" s="191"/>
      <c r="AH2902" s="191"/>
      <c r="AI2902" s="260"/>
      <c r="AR2902" s="68"/>
      <c r="AS2902" s="68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5"/>
      <c r="BL2902" s="95"/>
      <c r="BM2902" s="95"/>
      <c r="BN2902" s="95"/>
      <c r="BO2902" s="95"/>
      <c r="BP2902" s="95"/>
      <c r="BQ2902" s="95"/>
      <c r="BR2902" s="95"/>
      <c r="BS2902" s="95"/>
      <c r="BT2902" s="95"/>
      <c r="BU2902" s="95"/>
      <c r="BV2902" s="95"/>
      <c r="BW2902" s="95"/>
      <c r="BX2902" s="95"/>
      <c r="BY2902" s="95"/>
      <c r="BZ2902" s="95"/>
      <c r="CD2902" s="95"/>
      <c r="CE2902" s="95"/>
      <c r="CF2902" s="95"/>
    </row>
    <row r="2903" spans="1:84" s="43" customFormat="1" x14ac:dyDescent="0.25">
      <c r="A2903" s="152"/>
      <c r="B2903" s="152"/>
      <c r="C2903" s="152"/>
      <c r="D2903" s="152"/>
      <c r="E2903" s="152"/>
      <c r="F2903" s="62"/>
      <c r="G2903" s="62"/>
      <c r="I2903" s="152"/>
      <c r="K2903" s="152"/>
      <c r="L2903" s="152"/>
      <c r="M2903" s="152"/>
      <c r="N2903" s="152"/>
      <c r="O2903" s="63"/>
      <c r="P2903" s="152"/>
      <c r="Q2903" s="152"/>
      <c r="S2903" s="205"/>
      <c r="T2903" s="205"/>
      <c r="U2903" s="205"/>
      <c r="V2903" s="39"/>
      <c r="W2903" s="39"/>
      <c r="X2903" s="39"/>
      <c r="Y2903" s="39"/>
      <c r="AD2903" s="191"/>
      <c r="AE2903" s="191"/>
      <c r="AF2903" s="260"/>
      <c r="AG2903" s="191"/>
      <c r="AH2903" s="191"/>
      <c r="AI2903" s="260"/>
      <c r="AR2903" s="68"/>
      <c r="AS2903" s="68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5"/>
      <c r="BL2903" s="95"/>
      <c r="BM2903" s="95"/>
      <c r="BN2903" s="95"/>
      <c r="BO2903" s="95"/>
      <c r="BP2903" s="95"/>
      <c r="BQ2903" s="95"/>
      <c r="BR2903" s="95"/>
      <c r="BS2903" s="95"/>
      <c r="BT2903" s="95"/>
      <c r="BU2903" s="95"/>
      <c r="BV2903" s="95"/>
      <c r="BW2903" s="95"/>
      <c r="BX2903" s="95"/>
      <c r="BY2903" s="95"/>
      <c r="BZ2903" s="95"/>
      <c r="CD2903" s="95"/>
      <c r="CE2903" s="95"/>
      <c r="CF2903" s="95"/>
    </row>
    <row r="2904" spans="1:84" s="43" customFormat="1" x14ac:dyDescent="0.25">
      <c r="A2904" s="152"/>
      <c r="B2904" s="152"/>
      <c r="C2904" s="152"/>
      <c r="D2904" s="152"/>
      <c r="E2904" s="152"/>
      <c r="F2904" s="62"/>
      <c r="G2904" s="62"/>
      <c r="I2904" s="152"/>
      <c r="K2904" s="152"/>
      <c r="L2904" s="152"/>
      <c r="M2904" s="152"/>
      <c r="N2904" s="152"/>
      <c r="O2904" s="63"/>
      <c r="P2904" s="152"/>
      <c r="Q2904" s="152"/>
      <c r="S2904" s="205"/>
      <c r="T2904" s="205"/>
      <c r="U2904" s="205"/>
      <c r="V2904" s="39"/>
      <c r="W2904" s="39"/>
      <c r="X2904" s="39"/>
      <c r="Y2904" s="39"/>
      <c r="AD2904" s="191"/>
      <c r="AE2904" s="191"/>
      <c r="AF2904" s="260"/>
      <c r="AG2904" s="191"/>
      <c r="AH2904" s="191"/>
      <c r="AI2904" s="260"/>
      <c r="AR2904" s="68"/>
      <c r="AS2904" s="68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5"/>
      <c r="BL2904" s="95"/>
      <c r="BM2904" s="95"/>
      <c r="BN2904" s="95"/>
      <c r="BO2904" s="95"/>
      <c r="BP2904" s="95"/>
      <c r="BQ2904" s="95"/>
      <c r="BR2904" s="95"/>
      <c r="BS2904" s="95"/>
      <c r="BT2904" s="95"/>
      <c r="BU2904" s="95"/>
      <c r="BV2904" s="95"/>
      <c r="BW2904" s="95"/>
      <c r="BX2904" s="95"/>
      <c r="BY2904" s="95"/>
      <c r="BZ2904" s="95"/>
      <c r="CD2904" s="95"/>
      <c r="CE2904" s="95"/>
      <c r="CF2904" s="95"/>
    </row>
    <row r="2905" spans="1:84" s="43" customFormat="1" x14ac:dyDescent="0.25">
      <c r="A2905" s="152"/>
      <c r="B2905" s="152"/>
      <c r="C2905" s="152"/>
      <c r="D2905" s="152"/>
      <c r="E2905" s="152"/>
      <c r="F2905" s="62"/>
      <c r="G2905" s="62"/>
      <c r="I2905" s="152"/>
      <c r="K2905" s="152"/>
      <c r="L2905" s="152"/>
      <c r="M2905" s="152"/>
      <c r="N2905" s="152"/>
      <c r="O2905" s="63"/>
      <c r="P2905" s="152"/>
      <c r="Q2905" s="152"/>
      <c r="S2905" s="205"/>
      <c r="T2905" s="205"/>
      <c r="U2905" s="205"/>
      <c r="V2905" s="39"/>
      <c r="W2905" s="39"/>
      <c r="X2905" s="39"/>
      <c r="Y2905" s="39"/>
      <c r="AD2905" s="191"/>
      <c r="AE2905" s="191"/>
      <c r="AF2905" s="260"/>
      <c r="AG2905" s="191"/>
      <c r="AH2905" s="191"/>
      <c r="AI2905" s="260"/>
      <c r="AR2905" s="68"/>
      <c r="AS2905" s="68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5"/>
      <c r="BL2905" s="95"/>
      <c r="BM2905" s="95"/>
      <c r="BN2905" s="95"/>
      <c r="BO2905" s="95"/>
      <c r="BP2905" s="95"/>
      <c r="BQ2905" s="95"/>
      <c r="BR2905" s="95"/>
      <c r="BS2905" s="95"/>
      <c r="BT2905" s="95"/>
      <c r="BU2905" s="95"/>
      <c r="BV2905" s="95"/>
      <c r="BW2905" s="95"/>
      <c r="BX2905" s="95"/>
      <c r="BY2905" s="95"/>
      <c r="BZ2905" s="95"/>
      <c r="CD2905" s="95"/>
      <c r="CE2905" s="95"/>
      <c r="CF2905" s="95"/>
    </row>
    <row r="2906" spans="1:84" s="43" customFormat="1" x14ac:dyDescent="0.25">
      <c r="A2906" s="152"/>
      <c r="B2906" s="152"/>
      <c r="C2906" s="152"/>
      <c r="D2906" s="152"/>
      <c r="E2906" s="152"/>
      <c r="F2906" s="62"/>
      <c r="G2906" s="62"/>
      <c r="I2906" s="152"/>
      <c r="K2906" s="152"/>
      <c r="L2906" s="152"/>
      <c r="M2906" s="152"/>
      <c r="N2906" s="152"/>
      <c r="O2906" s="63"/>
      <c r="P2906" s="152"/>
      <c r="Q2906" s="152"/>
      <c r="S2906" s="205"/>
      <c r="T2906" s="205"/>
      <c r="U2906" s="205"/>
      <c r="V2906" s="39"/>
      <c r="W2906" s="39"/>
      <c r="X2906" s="39"/>
      <c r="Y2906" s="39"/>
      <c r="AD2906" s="191"/>
      <c r="AE2906" s="191"/>
      <c r="AF2906" s="260"/>
      <c r="AG2906" s="191"/>
      <c r="AH2906" s="191"/>
      <c r="AI2906" s="260"/>
      <c r="AR2906" s="68"/>
      <c r="AS2906" s="68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5"/>
      <c r="BL2906" s="95"/>
      <c r="BM2906" s="95"/>
      <c r="BN2906" s="95"/>
      <c r="BO2906" s="95"/>
      <c r="BP2906" s="95"/>
      <c r="BQ2906" s="95"/>
      <c r="BR2906" s="95"/>
      <c r="BS2906" s="95"/>
      <c r="BT2906" s="95"/>
      <c r="BU2906" s="95"/>
      <c r="BV2906" s="95"/>
      <c r="BW2906" s="95"/>
      <c r="BX2906" s="95"/>
      <c r="BY2906" s="95"/>
      <c r="BZ2906" s="95"/>
      <c r="CD2906" s="95"/>
      <c r="CE2906" s="95"/>
      <c r="CF2906" s="95"/>
    </row>
    <row r="2907" spans="1:84" s="43" customFormat="1" x14ac:dyDescent="0.25">
      <c r="A2907" s="152"/>
      <c r="B2907" s="152"/>
      <c r="C2907" s="152"/>
      <c r="D2907" s="152"/>
      <c r="E2907" s="152"/>
      <c r="F2907" s="62"/>
      <c r="G2907" s="62"/>
      <c r="I2907" s="152"/>
      <c r="K2907" s="152"/>
      <c r="L2907" s="152"/>
      <c r="M2907" s="152"/>
      <c r="N2907" s="152"/>
      <c r="O2907" s="63"/>
      <c r="P2907" s="152"/>
      <c r="Q2907" s="152"/>
      <c r="S2907" s="205"/>
      <c r="T2907" s="205"/>
      <c r="U2907" s="205"/>
      <c r="V2907" s="39"/>
      <c r="W2907" s="39"/>
      <c r="X2907" s="39"/>
      <c r="Y2907" s="39"/>
      <c r="AD2907" s="191"/>
      <c r="AE2907" s="191"/>
      <c r="AF2907" s="260"/>
      <c r="AG2907" s="191"/>
      <c r="AH2907" s="191"/>
      <c r="AI2907" s="260"/>
      <c r="AR2907" s="68"/>
      <c r="AS2907" s="68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5"/>
      <c r="BL2907" s="95"/>
      <c r="BM2907" s="95"/>
      <c r="BN2907" s="95"/>
      <c r="BO2907" s="95"/>
      <c r="BP2907" s="95"/>
      <c r="BQ2907" s="95"/>
      <c r="BR2907" s="95"/>
      <c r="BS2907" s="95"/>
      <c r="BT2907" s="95"/>
      <c r="BU2907" s="95"/>
      <c r="BV2907" s="95"/>
      <c r="BW2907" s="95"/>
      <c r="BX2907" s="95"/>
      <c r="BY2907" s="95"/>
      <c r="BZ2907" s="95"/>
      <c r="CD2907" s="95"/>
      <c r="CE2907" s="95"/>
      <c r="CF2907" s="95"/>
    </row>
    <row r="2908" spans="1:84" s="43" customFormat="1" x14ac:dyDescent="0.25">
      <c r="A2908" s="152"/>
      <c r="B2908" s="152"/>
      <c r="C2908" s="152"/>
      <c r="D2908" s="152"/>
      <c r="E2908" s="152"/>
      <c r="F2908" s="62"/>
      <c r="G2908" s="62"/>
      <c r="I2908" s="152"/>
      <c r="K2908" s="152"/>
      <c r="L2908" s="152"/>
      <c r="M2908" s="152"/>
      <c r="N2908" s="152"/>
      <c r="O2908" s="63"/>
      <c r="P2908" s="152"/>
      <c r="Q2908" s="152"/>
      <c r="S2908" s="205"/>
      <c r="T2908" s="205"/>
      <c r="U2908" s="205"/>
      <c r="V2908" s="39"/>
      <c r="W2908" s="39"/>
      <c r="X2908" s="39"/>
      <c r="Y2908" s="39"/>
      <c r="AD2908" s="191"/>
      <c r="AE2908" s="191"/>
      <c r="AF2908" s="260"/>
      <c r="AG2908" s="191"/>
      <c r="AH2908" s="191"/>
      <c r="AI2908" s="260"/>
      <c r="AR2908" s="68"/>
      <c r="AS2908" s="68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5"/>
      <c r="BL2908" s="95"/>
      <c r="BM2908" s="95"/>
      <c r="BN2908" s="95"/>
      <c r="BO2908" s="95"/>
      <c r="BP2908" s="95"/>
      <c r="BQ2908" s="95"/>
      <c r="BR2908" s="95"/>
      <c r="BS2908" s="95"/>
      <c r="BT2908" s="95"/>
      <c r="BU2908" s="95"/>
      <c r="BV2908" s="95"/>
      <c r="BW2908" s="95"/>
      <c r="BX2908" s="95"/>
      <c r="BY2908" s="95"/>
      <c r="BZ2908" s="95"/>
      <c r="CD2908" s="95"/>
      <c r="CE2908" s="95"/>
      <c r="CF2908" s="95"/>
    </row>
    <row r="2909" spans="1:84" s="43" customFormat="1" x14ac:dyDescent="0.25">
      <c r="A2909" s="152"/>
      <c r="B2909" s="152"/>
      <c r="C2909" s="152"/>
      <c r="D2909" s="152"/>
      <c r="E2909" s="152"/>
      <c r="F2909" s="62"/>
      <c r="G2909" s="62"/>
      <c r="I2909" s="152"/>
      <c r="K2909" s="152"/>
      <c r="L2909" s="152"/>
      <c r="M2909" s="152"/>
      <c r="N2909" s="152"/>
      <c r="O2909" s="63"/>
      <c r="P2909" s="152"/>
      <c r="Q2909" s="152"/>
      <c r="S2909" s="205"/>
      <c r="T2909" s="205"/>
      <c r="U2909" s="205"/>
      <c r="V2909" s="39"/>
      <c r="W2909" s="39"/>
      <c r="X2909" s="39"/>
      <c r="Y2909" s="39"/>
      <c r="AD2909" s="191"/>
      <c r="AE2909" s="191"/>
      <c r="AF2909" s="260"/>
      <c r="AG2909" s="191"/>
      <c r="AH2909" s="191"/>
      <c r="AI2909" s="260"/>
      <c r="AR2909" s="68"/>
      <c r="AS2909" s="68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5"/>
      <c r="BL2909" s="95"/>
      <c r="BM2909" s="95"/>
      <c r="BN2909" s="95"/>
      <c r="BO2909" s="95"/>
      <c r="BP2909" s="95"/>
      <c r="BQ2909" s="95"/>
      <c r="BR2909" s="95"/>
      <c r="BS2909" s="95"/>
      <c r="BT2909" s="95"/>
      <c r="BU2909" s="95"/>
      <c r="BV2909" s="95"/>
      <c r="BW2909" s="95"/>
      <c r="BX2909" s="95"/>
      <c r="BY2909" s="95"/>
      <c r="BZ2909" s="95"/>
      <c r="CD2909" s="95"/>
      <c r="CE2909" s="95"/>
      <c r="CF2909" s="95"/>
    </row>
    <row r="2910" spans="1:84" s="43" customFormat="1" x14ac:dyDescent="0.25">
      <c r="A2910" s="152"/>
      <c r="B2910" s="152"/>
      <c r="C2910" s="152"/>
      <c r="D2910" s="152"/>
      <c r="E2910" s="152"/>
      <c r="F2910" s="62"/>
      <c r="G2910" s="62"/>
      <c r="I2910" s="152"/>
      <c r="K2910" s="152"/>
      <c r="L2910" s="152"/>
      <c r="M2910" s="152"/>
      <c r="N2910" s="152"/>
      <c r="O2910" s="63"/>
      <c r="P2910" s="152"/>
      <c r="Q2910" s="152"/>
      <c r="S2910" s="205"/>
      <c r="T2910" s="205"/>
      <c r="U2910" s="205"/>
      <c r="V2910" s="39"/>
      <c r="W2910" s="39"/>
      <c r="X2910" s="39"/>
      <c r="Y2910" s="39"/>
      <c r="AD2910" s="191"/>
      <c r="AE2910" s="191"/>
      <c r="AF2910" s="260"/>
      <c r="AG2910" s="191"/>
      <c r="AH2910" s="191"/>
      <c r="AI2910" s="260"/>
      <c r="AR2910" s="68"/>
      <c r="AS2910" s="68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5"/>
      <c r="BL2910" s="95"/>
      <c r="BM2910" s="95"/>
      <c r="BN2910" s="95"/>
      <c r="BO2910" s="95"/>
      <c r="BP2910" s="95"/>
      <c r="BQ2910" s="95"/>
      <c r="BR2910" s="95"/>
      <c r="BS2910" s="95"/>
      <c r="BT2910" s="95"/>
      <c r="BU2910" s="95"/>
      <c r="BV2910" s="95"/>
      <c r="BW2910" s="95"/>
      <c r="BX2910" s="95"/>
      <c r="BY2910" s="95"/>
      <c r="BZ2910" s="95"/>
      <c r="CD2910" s="95"/>
      <c r="CE2910" s="95"/>
      <c r="CF2910" s="95"/>
    </row>
    <row r="2911" spans="1:84" s="43" customFormat="1" x14ac:dyDescent="0.25">
      <c r="A2911" s="152"/>
      <c r="B2911" s="152"/>
      <c r="C2911" s="152"/>
      <c r="D2911" s="152"/>
      <c r="E2911" s="152"/>
      <c r="F2911" s="62"/>
      <c r="G2911" s="62"/>
      <c r="I2911" s="152"/>
      <c r="K2911" s="152"/>
      <c r="L2911" s="152"/>
      <c r="M2911" s="152"/>
      <c r="N2911" s="152"/>
      <c r="O2911" s="63"/>
      <c r="P2911" s="152"/>
      <c r="Q2911" s="152"/>
      <c r="S2911" s="205"/>
      <c r="T2911" s="205"/>
      <c r="U2911" s="205"/>
      <c r="V2911" s="39"/>
      <c r="W2911" s="39"/>
      <c r="X2911" s="39"/>
      <c r="Y2911" s="39"/>
      <c r="AD2911" s="191"/>
      <c r="AE2911" s="191"/>
      <c r="AF2911" s="260"/>
      <c r="AG2911" s="191"/>
      <c r="AH2911" s="191"/>
      <c r="AI2911" s="260"/>
      <c r="AR2911" s="68"/>
      <c r="AS2911" s="68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5"/>
      <c r="BL2911" s="95"/>
      <c r="BM2911" s="95"/>
      <c r="BN2911" s="95"/>
      <c r="BO2911" s="95"/>
      <c r="BP2911" s="95"/>
      <c r="BQ2911" s="95"/>
      <c r="BR2911" s="95"/>
      <c r="BS2911" s="95"/>
      <c r="BT2911" s="95"/>
      <c r="BU2911" s="95"/>
      <c r="BV2911" s="95"/>
      <c r="BW2911" s="95"/>
      <c r="BX2911" s="95"/>
      <c r="BY2911" s="95"/>
      <c r="BZ2911" s="95"/>
      <c r="CD2911" s="95"/>
      <c r="CE2911" s="95"/>
      <c r="CF2911" s="95"/>
    </row>
    <row r="2912" spans="1:84" s="43" customFormat="1" x14ac:dyDescent="0.25">
      <c r="A2912" s="152"/>
      <c r="B2912" s="152"/>
      <c r="C2912" s="152"/>
      <c r="D2912" s="152"/>
      <c r="E2912" s="152"/>
      <c r="F2912" s="62"/>
      <c r="G2912" s="62"/>
      <c r="I2912" s="152"/>
      <c r="K2912" s="152"/>
      <c r="L2912" s="152"/>
      <c r="M2912" s="152"/>
      <c r="N2912" s="152"/>
      <c r="O2912" s="63"/>
      <c r="P2912" s="152"/>
      <c r="Q2912" s="152"/>
      <c r="S2912" s="205"/>
      <c r="T2912" s="205"/>
      <c r="U2912" s="205"/>
      <c r="V2912" s="39"/>
      <c r="W2912" s="39"/>
      <c r="X2912" s="39"/>
      <c r="Y2912" s="39"/>
      <c r="AD2912" s="191"/>
      <c r="AE2912" s="191"/>
      <c r="AF2912" s="260"/>
      <c r="AG2912" s="191"/>
      <c r="AH2912" s="191"/>
      <c r="AI2912" s="260"/>
      <c r="AR2912" s="68"/>
      <c r="AS2912" s="68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5"/>
      <c r="BL2912" s="95"/>
      <c r="BM2912" s="95"/>
      <c r="BN2912" s="95"/>
      <c r="BO2912" s="95"/>
      <c r="BP2912" s="95"/>
      <c r="BQ2912" s="95"/>
      <c r="BR2912" s="95"/>
      <c r="BS2912" s="95"/>
      <c r="BT2912" s="95"/>
      <c r="BU2912" s="95"/>
      <c r="BV2912" s="95"/>
      <c r="BW2912" s="95"/>
      <c r="BX2912" s="95"/>
      <c r="BY2912" s="95"/>
      <c r="BZ2912" s="95"/>
      <c r="CD2912" s="95"/>
      <c r="CE2912" s="95"/>
      <c r="CF2912" s="95"/>
    </row>
    <row r="2913" spans="1:84" s="43" customFormat="1" x14ac:dyDescent="0.25">
      <c r="A2913" s="152"/>
      <c r="B2913" s="152"/>
      <c r="C2913" s="152"/>
      <c r="D2913" s="152"/>
      <c r="E2913" s="152"/>
      <c r="F2913" s="62"/>
      <c r="G2913" s="62"/>
      <c r="I2913" s="152"/>
      <c r="K2913" s="152"/>
      <c r="L2913" s="152"/>
      <c r="M2913" s="152"/>
      <c r="N2913" s="152"/>
      <c r="O2913" s="63"/>
      <c r="P2913" s="152"/>
      <c r="Q2913" s="152"/>
      <c r="S2913" s="205"/>
      <c r="T2913" s="205"/>
      <c r="U2913" s="205"/>
      <c r="V2913" s="39"/>
      <c r="W2913" s="39"/>
      <c r="X2913" s="39"/>
      <c r="Y2913" s="39"/>
      <c r="AD2913" s="191"/>
      <c r="AE2913" s="191"/>
      <c r="AF2913" s="260"/>
      <c r="AG2913" s="191"/>
      <c r="AH2913" s="191"/>
      <c r="AI2913" s="260"/>
      <c r="AR2913" s="68"/>
      <c r="AS2913" s="68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5"/>
      <c r="BL2913" s="95"/>
      <c r="BM2913" s="95"/>
      <c r="BN2913" s="95"/>
      <c r="BO2913" s="95"/>
      <c r="BP2913" s="95"/>
      <c r="BQ2913" s="95"/>
      <c r="BR2913" s="95"/>
      <c r="BS2913" s="95"/>
      <c r="BT2913" s="95"/>
      <c r="BU2913" s="95"/>
      <c r="BV2913" s="95"/>
      <c r="BW2913" s="95"/>
      <c r="BX2913" s="95"/>
      <c r="BY2913" s="95"/>
      <c r="BZ2913" s="95"/>
      <c r="CD2913" s="95"/>
      <c r="CE2913" s="95"/>
      <c r="CF2913" s="95"/>
    </row>
    <row r="2914" spans="1:84" s="43" customFormat="1" x14ac:dyDescent="0.25">
      <c r="A2914" s="152"/>
      <c r="B2914" s="152"/>
      <c r="C2914" s="152"/>
      <c r="D2914" s="152"/>
      <c r="E2914" s="152"/>
      <c r="F2914" s="62"/>
      <c r="G2914" s="62"/>
      <c r="I2914" s="152"/>
      <c r="K2914" s="152"/>
      <c r="L2914" s="152"/>
      <c r="M2914" s="152"/>
      <c r="N2914" s="152"/>
      <c r="O2914" s="63"/>
      <c r="P2914" s="152"/>
      <c r="Q2914" s="152"/>
      <c r="S2914" s="205"/>
      <c r="T2914" s="205"/>
      <c r="U2914" s="205"/>
      <c r="V2914" s="39"/>
      <c r="W2914" s="39"/>
      <c r="X2914" s="39"/>
      <c r="Y2914" s="39"/>
      <c r="AD2914" s="191"/>
      <c r="AE2914" s="191"/>
      <c r="AF2914" s="260"/>
      <c r="AG2914" s="191"/>
      <c r="AH2914" s="191"/>
      <c r="AI2914" s="260"/>
      <c r="AR2914" s="68"/>
      <c r="AS2914" s="68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5"/>
      <c r="BL2914" s="95"/>
      <c r="BM2914" s="95"/>
      <c r="BN2914" s="95"/>
      <c r="BO2914" s="95"/>
      <c r="BP2914" s="95"/>
      <c r="BQ2914" s="95"/>
      <c r="BR2914" s="95"/>
      <c r="BS2914" s="95"/>
      <c r="BT2914" s="95"/>
      <c r="BU2914" s="95"/>
      <c r="BV2914" s="95"/>
      <c r="BW2914" s="95"/>
      <c r="BX2914" s="95"/>
      <c r="BY2914" s="95"/>
      <c r="BZ2914" s="95"/>
      <c r="CD2914" s="95"/>
      <c r="CE2914" s="95"/>
      <c r="CF2914" s="95"/>
    </row>
    <row r="2915" spans="1:84" s="43" customFormat="1" x14ac:dyDescent="0.25">
      <c r="A2915" s="152"/>
      <c r="B2915" s="152"/>
      <c r="C2915" s="152"/>
      <c r="D2915" s="152"/>
      <c r="E2915" s="152"/>
      <c r="F2915" s="62"/>
      <c r="G2915" s="62"/>
      <c r="I2915" s="152"/>
      <c r="K2915" s="152"/>
      <c r="L2915" s="152"/>
      <c r="M2915" s="152"/>
      <c r="N2915" s="152"/>
      <c r="O2915" s="63"/>
      <c r="P2915" s="152"/>
      <c r="Q2915" s="152"/>
      <c r="S2915" s="205"/>
      <c r="T2915" s="205"/>
      <c r="U2915" s="205"/>
      <c r="V2915" s="39"/>
      <c r="W2915" s="39"/>
      <c r="X2915" s="39"/>
      <c r="Y2915" s="39"/>
      <c r="AD2915" s="191"/>
      <c r="AE2915" s="191"/>
      <c r="AF2915" s="260"/>
      <c r="AG2915" s="191"/>
      <c r="AH2915" s="191"/>
      <c r="AI2915" s="260"/>
      <c r="AR2915" s="68"/>
      <c r="AS2915" s="68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5"/>
      <c r="BL2915" s="95"/>
      <c r="BM2915" s="95"/>
      <c r="BN2915" s="95"/>
      <c r="BO2915" s="95"/>
      <c r="BP2915" s="95"/>
      <c r="BQ2915" s="95"/>
      <c r="BR2915" s="95"/>
      <c r="BS2915" s="95"/>
      <c r="BT2915" s="95"/>
      <c r="BU2915" s="95"/>
      <c r="BV2915" s="95"/>
      <c r="BW2915" s="95"/>
      <c r="BX2915" s="95"/>
      <c r="BY2915" s="95"/>
      <c r="BZ2915" s="95"/>
      <c r="CD2915" s="95"/>
      <c r="CE2915" s="95"/>
      <c r="CF2915" s="95"/>
    </row>
    <row r="2916" spans="1:84" s="43" customFormat="1" x14ac:dyDescent="0.25">
      <c r="A2916" s="152"/>
      <c r="B2916" s="152"/>
      <c r="C2916" s="152"/>
      <c r="D2916" s="152"/>
      <c r="E2916" s="152"/>
      <c r="F2916" s="62"/>
      <c r="G2916" s="62"/>
      <c r="I2916" s="152"/>
      <c r="K2916" s="152"/>
      <c r="L2916" s="152"/>
      <c r="M2916" s="152"/>
      <c r="N2916" s="152"/>
      <c r="O2916" s="63"/>
      <c r="P2916" s="152"/>
      <c r="Q2916" s="152"/>
      <c r="S2916" s="205"/>
      <c r="T2916" s="205"/>
      <c r="U2916" s="205"/>
      <c r="V2916" s="39"/>
      <c r="W2916" s="39"/>
      <c r="X2916" s="39"/>
      <c r="Y2916" s="39"/>
      <c r="AD2916" s="191"/>
      <c r="AE2916" s="191"/>
      <c r="AF2916" s="260"/>
      <c r="AG2916" s="191"/>
      <c r="AH2916" s="191"/>
      <c r="AI2916" s="260"/>
      <c r="AR2916" s="68"/>
      <c r="AS2916" s="68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5"/>
      <c r="BL2916" s="95"/>
      <c r="BM2916" s="95"/>
      <c r="BN2916" s="95"/>
      <c r="BO2916" s="95"/>
      <c r="BP2916" s="95"/>
      <c r="BQ2916" s="95"/>
      <c r="BR2916" s="95"/>
      <c r="BS2916" s="95"/>
      <c r="BT2916" s="95"/>
      <c r="BU2916" s="95"/>
      <c r="BV2916" s="95"/>
      <c r="BW2916" s="95"/>
      <c r="BX2916" s="95"/>
      <c r="BY2916" s="95"/>
      <c r="BZ2916" s="95"/>
      <c r="CD2916" s="95"/>
      <c r="CE2916" s="95"/>
      <c r="CF2916" s="95"/>
    </row>
    <row r="2917" spans="1:84" s="43" customFormat="1" x14ac:dyDescent="0.25">
      <c r="A2917" s="152"/>
      <c r="B2917" s="152"/>
      <c r="C2917" s="152"/>
      <c r="D2917" s="152"/>
      <c r="E2917" s="152"/>
      <c r="F2917" s="62"/>
      <c r="G2917" s="62"/>
      <c r="I2917" s="152"/>
      <c r="K2917" s="152"/>
      <c r="L2917" s="152"/>
      <c r="M2917" s="152"/>
      <c r="N2917" s="152"/>
      <c r="O2917" s="63"/>
      <c r="P2917" s="152"/>
      <c r="Q2917" s="152"/>
      <c r="S2917" s="205"/>
      <c r="T2917" s="205"/>
      <c r="U2917" s="205"/>
      <c r="V2917" s="39"/>
      <c r="W2917" s="39"/>
      <c r="X2917" s="39"/>
      <c r="Y2917" s="39"/>
      <c r="AD2917" s="191"/>
      <c r="AE2917" s="191"/>
      <c r="AF2917" s="260"/>
      <c r="AG2917" s="191"/>
      <c r="AH2917" s="191"/>
      <c r="AI2917" s="260"/>
      <c r="AR2917" s="68"/>
      <c r="AS2917" s="68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5"/>
      <c r="BL2917" s="95"/>
      <c r="BM2917" s="95"/>
      <c r="BN2917" s="95"/>
      <c r="BO2917" s="95"/>
      <c r="BP2917" s="95"/>
      <c r="BQ2917" s="95"/>
      <c r="BR2917" s="95"/>
      <c r="BS2917" s="95"/>
      <c r="BT2917" s="95"/>
      <c r="BU2917" s="95"/>
      <c r="BV2917" s="95"/>
      <c r="BW2917" s="95"/>
      <c r="BX2917" s="95"/>
      <c r="BY2917" s="95"/>
      <c r="BZ2917" s="95"/>
      <c r="CD2917" s="95"/>
      <c r="CE2917" s="95"/>
      <c r="CF2917" s="95"/>
    </row>
    <row r="2918" spans="1:84" s="43" customFormat="1" x14ac:dyDescent="0.25">
      <c r="A2918" s="152"/>
      <c r="B2918" s="152"/>
      <c r="C2918" s="152"/>
      <c r="D2918" s="152"/>
      <c r="E2918" s="152"/>
      <c r="F2918" s="62"/>
      <c r="G2918" s="62"/>
      <c r="I2918" s="152"/>
      <c r="K2918" s="152"/>
      <c r="L2918" s="152"/>
      <c r="M2918" s="152"/>
      <c r="N2918" s="152"/>
      <c r="O2918" s="63"/>
      <c r="P2918" s="152"/>
      <c r="Q2918" s="152"/>
      <c r="S2918" s="205"/>
      <c r="T2918" s="205"/>
      <c r="U2918" s="205"/>
      <c r="V2918" s="39"/>
      <c r="W2918" s="39"/>
      <c r="X2918" s="39"/>
      <c r="Y2918" s="39"/>
      <c r="AD2918" s="191"/>
      <c r="AE2918" s="191"/>
      <c r="AF2918" s="260"/>
      <c r="AG2918" s="191"/>
      <c r="AH2918" s="191"/>
      <c r="AI2918" s="260"/>
      <c r="AR2918" s="68"/>
      <c r="AS2918" s="68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5"/>
      <c r="BL2918" s="95"/>
      <c r="BM2918" s="95"/>
      <c r="BN2918" s="95"/>
      <c r="BO2918" s="95"/>
      <c r="BP2918" s="95"/>
      <c r="BQ2918" s="95"/>
      <c r="BR2918" s="95"/>
      <c r="BS2918" s="95"/>
      <c r="BT2918" s="95"/>
      <c r="BU2918" s="95"/>
      <c r="BV2918" s="95"/>
      <c r="BW2918" s="95"/>
      <c r="BX2918" s="95"/>
      <c r="BY2918" s="95"/>
      <c r="BZ2918" s="95"/>
      <c r="CD2918" s="95"/>
      <c r="CE2918" s="95"/>
      <c r="CF2918" s="95"/>
    </row>
    <row r="2919" spans="1:84" s="43" customFormat="1" x14ac:dyDescent="0.25">
      <c r="A2919" s="152"/>
      <c r="B2919" s="152"/>
      <c r="C2919" s="152"/>
      <c r="D2919" s="152"/>
      <c r="E2919" s="152"/>
      <c r="F2919" s="62"/>
      <c r="G2919" s="62"/>
      <c r="I2919" s="152"/>
      <c r="K2919" s="152"/>
      <c r="L2919" s="152"/>
      <c r="M2919" s="152"/>
      <c r="N2919" s="152"/>
      <c r="O2919" s="63"/>
      <c r="P2919" s="152"/>
      <c r="Q2919" s="152"/>
      <c r="S2919" s="205"/>
      <c r="T2919" s="205"/>
      <c r="U2919" s="205"/>
      <c r="V2919" s="39"/>
      <c r="W2919" s="39"/>
      <c r="X2919" s="39"/>
      <c r="Y2919" s="39"/>
      <c r="AD2919" s="191"/>
      <c r="AE2919" s="191"/>
      <c r="AF2919" s="260"/>
      <c r="AG2919" s="191"/>
      <c r="AH2919" s="191"/>
      <c r="AI2919" s="260"/>
      <c r="AR2919" s="68"/>
      <c r="AS2919" s="68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5"/>
      <c r="BL2919" s="95"/>
      <c r="BM2919" s="95"/>
      <c r="BN2919" s="95"/>
      <c r="BO2919" s="95"/>
      <c r="BP2919" s="95"/>
      <c r="BQ2919" s="95"/>
      <c r="BR2919" s="95"/>
      <c r="BS2919" s="95"/>
      <c r="BT2919" s="95"/>
      <c r="BU2919" s="95"/>
      <c r="BV2919" s="95"/>
      <c r="BW2919" s="95"/>
      <c r="BX2919" s="95"/>
      <c r="BY2919" s="95"/>
      <c r="BZ2919" s="95"/>
      <c r="CD2919" s="95"/>
      <c r="CE2919" s="95"/>
      <c r="CF2919" s="95"/>
    </row>
    <row r="2920" spans="1:84" s="43" customFormat="1" x14ac:dyDescent="0.25">
      <c r="A2920" s="152"/>
      <c r="B2920" s="152"/>
      <c r="C2920" s="152"/>
      <c r="D2920" s="152"/>
      <c r="E2920" s="152"/>
      <c r="F2920" s="62"/>
      <c r="G2920" s="62"/>
      <c r="I2920" s="152"/>
      <c r="K2920" s="152"/>
      <c r="L2920" s="152"/>
      <c r="M2920" s="152"/>
      <c r="N2920" s="152"/>
      <c r="O2920" s="63"/>
      <c r="P2920" s="152"/>
      <c r="Q2920" s="152"/>
      <c r="S2920" s="205"/>
      <c r="T2920" s="205"/>
      <c r="U2920" s="205"/>
      <c r="V2920" s="39"/>
      <c r="W2920" s="39"/>
      <c r="X2920" s="39"/>
      <c r="Y2920" s="39"/>
      <c r="AD2920" s="191"/>
      <c r="AE2920" s="191"/>
      <c r="AF2920" s="260"/>
      <c r="AG2920" s="191"/>
      <c r="AH2920" s="191"/>
      <c r="AI2920" s="260"/>
      <c r="AR2920" s="68"/>
      <c r="AS2920" s="68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5"/>
      <c r="BL2920" s="95"/>
      <c r="BM2920" s="95"/>
      <c r="BN2920" s="95"/>
      <c r="BO2920" s="95"/>
      <c r="BP2920" s="95"/>
      <c r="BQ2920" s="95"/>
      <c r="BR2920" s="95"/>
      <c r="BS2920" s="95"/>
      <c r="BT2920" s="95"/>
      <c r="BU2920" s="95"/>
      <c r="BV2920" s="95"/>
      <c r="BW2920" s="95"/>
      <c r="BX2920" s="95"/>
      <c r="BY2920" s="95"/>
      <c r="BZ2920" s="95"/>
      <c r="CD2920" s="95"/>
      <c r="CE2920" s="95"/>
      <c r="CF2920" s="95"/>
    </row>
    <row r="2921" spans="1:84" s="43" customFormat="1" x14ac:dyDescent="0.25">
      <c r="A2921" s="152"/>
      <c r="B2921" s="152"/>
      <c r="C2921" s="152"/>
      <c r="D2921" s="152"/>
      <c r="E2921" s="152"/>
      <c r="F2921" s="62"/>
      <c r="G2921" s="62"/>
      <c r="I2921" s="152"/>
      <c r="K2921" s="152"/>
      <c r="L2921" s="152"/>
      <c r="M2921" s="152"/>
      <c r="N2921" s="152"/>
      <c r="O2921" s="63"/>
      <c r="P2921" s="152"/>
      <c r="Q2921" s="152"/>
      <c r="S2921" s="205"/>
      <c r="T2921" s="205"/>
      <c r="U2921" s="205"/>
      <c r="V2921" s="39"/>
      <c r="W2921" s="39"/>
      <c r="X2921" s="39"/>
      <c r="Y2921" s="39"/>
      <c r="AD2921" s="191"/>
      <c r="AE2921" s="191"/>
      <c r="AF2921" s="260"/>
      <c r="AG2921" s="191"/>
      <c r="AH2921" s="191"/>
      <c r="AI2921" s="260"/>
      <c r="AR2921" s="68"/>
      <c r="AS2921" s="68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5"/>
      <c r="BL2921" s="95"/>
      <c r="BM2921" s="95"/>
      <c r="BN2921" s="95"/>
      <c r="BO2921" s="95"/>
      <c r="BP2921" s="95"/>
      <c r="BQ2921" s="95"/>
      <c r="BR2921" s="95"/>
      <c r="BS2921" s="95"/>
      <c r="BT2921" s="95"/>
      <c r="BU2921" s="95"/>
      <c r="BV2921" s="95"/>
      <c r="BW2921" s="95"/>
      <c r="BX2921" s="95"/>
      <c r="BY2921" s="95"/>
      <c r="BZ2921" s="95"/>
      <c r="CD2921" s="95"/>
      <c r="CE2921" s="95"/>
      <c r="CF2921" s="95"/>
    </row>
    <row r="2922" spans="1:84" s="43" customFormat="1" x14ac:dyDescent="0.25">
      <c r="A2922" s="152"/>
      <c r="B2922" s="152"/>
      <c r="C2922" s="152"/>
      <c r="D2922" s="152"/>
      <c r="E2922" s="152"/>
      <c r="F2922" s="62"/>
      <c r="G2922" s="62"/>
      <c r="I2922" s="152"/>
      <c r="K2922" s="152"/>
      <c r="L2922" s="152"/>
      <c r="M2922" s="152"/>
      <c r="N2922" s="152"/>
      <c r="O2922" s="63"/>
      <c r="P2922" s="152"/>
      <c r="Q2922" s="152"/>
      <c r="S2922" s="205"/>
      <c r="T2922" s="205"/>
      <c r="U2922" s="205"/>
      <c r="V2922" s="39"/>
      <c r="W2922" s="39"/>
      <c r="X2922" s="39"/>
      <c r="Y2922" s="39"/>
      <c r="AD2922" s="191"/>
      <c r="AE2922" s="191"/>
      <c r="AF2922" s="260"/>
      <c r="AG2922" s="191"/>
      <c r="AH2922" s="191"/>
      <c r="AI2922" s="260"/>
      <c r="AR2922" s="68"/>
      <c r="AS2922" s="68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5"/>
      <c r="BL2922" s="95"/>
      <c r="BM2922" s="95"/>
      <c r="BN2922" s="95"/>
      <c r="BO2922" s="95"/>
      <c r="BP2922" s="95"/>
      <c r="BQ2922" s="95"/>
      <c r="BR2922" s="95"/>
      <c r="BS2922" s="95"/>
      <c r="BT2922" s="95"/>
      <c r="BU2922" s="95"/>
      <c r="BV2922" s="95"/>
      <c r="BW2922" s="95"/>
      <c r="BX2922" s="95"/>
      <c r="BY2922" s="95"/>
      <c r="BZ2922" s="95"/>
      <c r="CD2922" s="95"/>
      <c r="CE2922" s="95"/>
      <c r="CF2922" s="95"/>
    </row>
    <row r="2923" spans="1:84" s="43" customFormat="1" x14ac:dyDescent="0.25">
      <c r="A2923" s="152"/>
      <c r="B2923" s="152"/>
      <c r="C2923" s="152"/>
      <c r="D2923" s="152"/>
      <c r="E2923" s="152"/>
      <c r="F2923" s="62"/>
      <c r="G2923" s="62"/>
      <c r="I2923" s="152"/>
      <c r="K2923" s="152"/>
      <c r="L2923" s="152"/>
      <c r="M2923" s="152"/>
      <c r="N2923" s="152"/>
      <c r="O2923" s="63"/>
      <c r="P2923" s="152"/>
      <c r="Q2923" s="152"/>
      <c r="S2923" s="205"/>
      <c r="T2923" s="205"/>
      <c r="U2923" s="205"/>
      <c r="V2923" s="39"/>
      <c r="W2923" s="39"/>
      <c r="X2923" s="39"/>
      <c r="Y2923" s="39"/>
      <c r="AD2923" s="191"/>
      <c r="AE2923" s="191"/>
      <c r="AF2923" s="260"/>
      <c r="AG2923" s="191"/>
      <c r="AH2923" s="191"/>
      <c r="AI2923" s="260"/>
      <c r="AR2923" s="68"/>
      <c r="AS2923" s="68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5"/>
      <c r="BL2923" s="95"/>
      <c r="BM2923" s="95"/>
      <c r="BN2923" s="95"/>
      <c r="BO2923" s="95"/>
      <c r="BP2923" s="95"/>
      <c r="BQ2923" s="95"/>
      <c r="BR2923" s="95"/>
      <c r="BS2923" s="95"/>
      <c r="BT2923" s="95"/>
      <c r="BU2923" s="95"/>
      <c r="BV2923" s="95"/>
      <c r="BW2923" s="95"/>
      <c r="BX2923" s="95"/>
      <c r="BY2923" s="95"/>
      <c r="BZ2923" s="95"/>
      <c r="CD2923" s="95"/>
      <c r="CE2923" s="95"/>
      <c r="CF2923" s="95"/>
    </row>
    <row r="2924" spans="1:84" s="43" customFormat="1" x14ac:dyDescent="0.25">
      <c r="A2924" s="152"/>
      <c r="B2924" s="152"/>
      <c r="C2924" s="152"/>
      <c r="D2924" s="152"/>
      <c r="E2924" s="152"/>
      <c r="F2924" s="62"/>
      <c r="G2924" s="62"/>
      <c r="I2924" s="152"/>
      <c r="K2924" s="152"/>
      <c r="L2924" s="152"/>
      <c r="M2924" s="152"/>
      <c r="N2924" s="152"/>
      <c r="O2924" s="63"/>
      <c r="P2924" s="152"/>
      <c r="Q2924" s="152"/>
      <c r="S2924" s="205"/>
      <c r="T2924" s="205"/>
      <c r="U2924" s="205"/>
      <c r="V2924" s="39"/>
      <c r="W2924" s="39"/>
      <c r="X2924" s="39"/>
      <c r="Y2924" s="39"/>
      <c r="AD2924" s="191"/>
      <c r="AE2924" s="191"/>
      <c r="AF2924" s="260"/>
      <c r="AG2924" s="191"/>
      <c r="AH2924" s="191"/>
      <c r="AI2924" s="260"/>
      <c r="AR2924" s="68"/>
      <c r="AS2924" s="68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5"/>
      <c r="BL2924" s="95"/>
      <c r="BM2924" s="95"/>
      <c r="BN2924" s="95"/>
      <c r="BO2924" s="95"/>
      <c r="BP2924" s="95"/>
      <c r="BQ2924" s="95"/>
      <c r="BR2924" s="95"/>
      <c r="BS2924" s="95"/>
      <c r="BT2924" s="95"/>
      <c r="BU2924" s="95"/>
      <c r="BV2924" s="95"/>
      <c r="BW2924" s="95"/>
      <c r="BX2924" s="95"/>
      <c r="BY2924" s="95"/>
      <c r="BZ2924" s="95"/>
      <c r="CD2924" s="95"/>
      <c r="CE2924" s="95"/>
      <c r="CF2924" s="95"/>
    </row>
    <row r="2925" spans="1:84" s="43" customFormat="1" x14ac:dyDescent="0.25">
      <c r="A2925" s="152"/>
      <c r="B2925" s="152"/>
      <c r="C2925" s="152"/>
      <c r="D2925" s="152"/>
      <c r="E2925" s="152"/>
      <c r="F2925" s="62"/>
      <c r="G2925" s="62"/>
      <c r="I2925" s="152"/>
      <c r="K2925" s="152"/>
      <c r="L2925" s="152"/>
      <c r="M2925" s="152"/>
      <c r="N2925" s="152"/>
      <c r="O2925" s="63"/>
      <c r="P2925" s="152"/>
      <c r="Q2925" s="152"/>
      <c r="S2925" s="205"/>
      <c r="T2925" s="205"/>
      <c r="U2925" s="205"/>
      <c r="V2925" s="39"/>
      <c r="W2925" s="39"/>
      <c r="X2925" s="39"/>
      <c r="Y2925" s="39"/>
      <c r="AD2925" s="191"/>
      <c r="AE2925" s="191"/>
      <c r="AF2925" s="260"/>
      <c r="AG2925" s="191"/>
      <c r="AH2925" s="191"/>
      <c r="AI2925" s="260"/>
      <c r="AR2925" s="68"/>
      <c r="AS2925" s="68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5"/>
      <c r="BL2925" s="95"/>
      <c r="BM2925" s="95"/>
      <c r="BN2925" s="95"/>
      <c r="BO2925" s="95"/>
      <c r="BP2925" s="95"/>
      <c r="BQ2925" s="95"/>
      <c r="BR2925" s="95"/>
      <c r="BS2925" s="95"/>
      <c r="BT2925" s="95"/>
      <c r="BU2925" s="95"/>
      <c r="BV2925" s="95"/>
      <c r="BW2925" s="95"/>
      <c r="BX2925" s="95"/>
      <c r="BY2925" s="95"/>
      <c r="BZ2925" s="95"/>
      <c r="CD2925" s="95"/>
      <c r="CE2925" s="95"/>
      <c r="CF2925" s="95"/>
    </row>
    <row r="2926" spans="1:84" s="43" customFormat="1" x14ac:dyDescent="0.25">
      <c r="A2926" s="152"/>
      <c r="B2926" s="152"/>
      <c r="C2926" s="152"/>
      <c r="D2926" s="152"/>
      <c r="E2926" s="152"/>
      <c r="F2926" s="62"/>
      <c r="G2926" s="62"/>
      <c r="I2926" s="152"/>
      <c r="K2926" s="152"/>
      <c r="L2926" s="152"/>
      <c r="M2926" s="152"/>
      <c r="N2926" s="152"/>
      <c r="O2926" s="63"/>
      <c r="P2926" s="152"/>
      <c r="Q2926" s="152"/>
      <c r="S2926" s="205"/>
      <c r="T2926" s="205"/>
      <c r="U2926" s="205"/>
      <c r="V2926" s="39"/>
      <c r="W2926" s="39"/>
      <c r="X2926" s="39"/>
      <c r="Y2926" s="39"/>
      <c r="AD2926" s="191"/>
      <c r="AE2926" s="191"/>
      <c r="AF2926" s="260"/>
      <c r="AG2926" s="191"/>
      <c r="AH2926" s="191"/>
      <c r="AI2926" s="260"/>
      <c r="AR2926" s="68"/>
      <c r="AS2926" s="68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5"/>
      <c r="BL2926" s="95"/>
      <c r="BM2926" s="95"/>
      <c r="BN2926" s="95"/>
      <c r="BO2926" s="95"/>
      <c r="BP2926" s="95"/>
      <c r="BQ2926" s="95"/>
      <c r="BR2926" s="95"/>
      <c r="BS2926" s="95"/>
      <c r="BT2926" s="95"/>
      <c r="BU2926" s="95"/>
      <c r="BV2926" s="95"/>
      <c r="BW2926" s="95"/>
      <c r="BX2926" s="95"/>
      <c r="BY2926" s="95"/>
      <c r="BZ2926" s="95"/>
      <c r="CD2926" s="95"/>
      <c r="CE2926" s="95"/>
      <c r="CF2926" s="95"/>
    </row>
    <row r="2927" spans="1:84" s="43" customFormat="1" x14ac:dyDescent="0.25">
      <c r="A2927" s="152"/>
      <c r="B2927" s="152"/>
      <c r="C2927" s="152"/>
      <c r="D2927" s="152"/>
      <c r="E2927" s="152"/>
      <c r="F2927" s="62"/>
      <c r="G2927" s="62"/>
      <c r="I2927" s="152"/>
      <c r="K2927" s="152"/>
      <c r="L2927" s="152"/>
      <c r="M2927" s="152"/>
      <c r="N2927" s="152"/>
      <c r="O2927" s="63"/>
      <c r="P2927" s="152"/>
      <c r="Q2927" s="152"/>
      <c r="S2927" s="205"/>
      <c r="T2927" s="205"/>
      <c r="U2927" s="205"/>
      <c r="V2927" s="39"/>
      <c r="W2927" s="39"/>
      <c r="X2927" s="39"/>
      <c r="Y2927" s="39"/>
      <c r="AD2927" s="191"/>
      <c r="AE2927" s="191"/>
      <c r="AF2927" s="260"/>
      <c r="AG2927" s="191"/>
      <c r="AH2927" s="191"/>
      <c r="AI2927" s="260"/>
      <c r="AR2927" s="68"/>
      <c r="AS2927" s="68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5"/>
      <c r="BL2927" s="95"/>
      <c r="BM2927" s="95"/>
      <c r="BN2927" s="95"/>
      <c r="BO2927" s="95"/>
      <c r="BP2927" s="95"/>
      <c r="BQ2927" s="95"/>
      <c r="BR2927" s="95"/>
      <c r="BS2927" s="95"/>
      <c r="BT2927" s="95"/>
      <c r="BU2927" s="95"/>
      <c r="BV2927" s="95"/>
      <c r="BW2927" s="95"/>
      <c r="BX2927" s="95"/>
      <c r="BY2927" s="95"/>
      <c r="BZ2927" s="95"/>
      <c r="CD2927" s="95"/>
      <c r="CE2927" s="95"/>
      <c r="CF2927" s="95"/>
    </row>
    <row r="2928" spans="1:84" s="43" customFormat="1" x14ac:dyDescent="0.25">
      <c r="A2928" s="152"/>
      <c r="B2928" s="152"/>
      <c r="C2928" s="152"/>
      <c r="D2928" s="152"/>
      <c r="E2928" s="152"/>
      <c r="F2928" s="62"/>
      <c r="G2928" s="62"/>
      <c r="I2928" s="152"/>
      <c r="K2928" s="152"/>
      <c r="L2928" s="152"/>
      <c r="M2928" s="152"/>
      <c r="N2928" s="152"/>
      <c r="O2928" s="63"/>
      <c r="P2928" s="152"/>
      <c r="Q2928" s="152"/>
      <c r="S2928" s="205"/>
      <c r="T2928" s="205"/>
      <c r="U2928" s="205"/>
      <c r="V2928" s="39"/>
      <c r="W2928" s="39"/>
      <c r="X2928" s="39"/>
      <c r="Y2928" s="39"/>
      <c r="AD2928" s="191"/>
      <c r="AE2928" s="191"/>
      <c r="AF2928" s="260"/>
      <c r="AG2928" s="191"/>
      <c r="AH2928" s="191"/>
      <c r="AI2928" s="260"/>
      <c r="AR2928" s="68"/>
      <c r="AS2928" s="68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5"/>
      <c r="BL2928" s="95"/>
      <c r="BM2928" s="95"/>
      <c r="BN2928" s="95"/>
      <c r="BO2928" s="95"/>
      <c r="BP2928" s="95"/>
      <c r="BQ2928" s="95"/>
      <c r="BR2928" s="95"/>
      <c r="BS2928" s="95"/>
      <c r="BT2928" s="95"/>
      <c r="BU2928" s="95"/>
      <c r="BV2928" s="95"/>
      <c r="BW2928" s="95"/>
      <c r="BX2928" s="95"/>
      <c r="BY2928" s="95"/>
      <c r="BZ2928" s="95"/>
      <c r="CD2928" s="95"/>
      <c r="CE2928" s="95"/>
      <c r="CF2928" s="95"/>
    </row>
    <row r="2929" spans="1:84" s="43" customFormat="1" x14ac:dyDescent="0.25">
      <c r="A2929" s="152"/>
      <c r="B2929" s="152"/>
      <c r="C2929" s="152"/>
      <c r="D2929" s="152"/>
      <c r="E2929" s="152"/>
      <c r="F2929" s="62"/>
      <c r="G2929" s="62"/>
      <c r="I2929" s="152"/>
      <c r="K2929" s="152"/>
      <c r="L2929" s="152"/>
      <c r="M2929" s="152"/>
      <c r="N2929" s="152"/>
      <c r="O2929" s="63"/>
      <c r="P2929" s="152"/>
      <c r="Q2929" s="152"/>
      <c r="S2929" s="205"/>
      <c r="T2929" s="205"/>
      <c r="U2929" s="205"/>
      <c r="V2929" s="39"/>
      <c r="W2929" s="39"/>
      <c r="X2929" s="39"/>
      <c r="Y2929" s="39"/>
      <c r="AD2929" s="191"/>
      <c r="AE2929" s="191"/>
      <c r="AF2929" s="260"/>
      <c r="AG2929" s="191"/>
      <c r="AH2929" s="191"/>
      <c r="AI2929" s="260"/>
      <c r="AR2929" s="68"/>
      <c r="AS2929" s="68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5"/>
      <c r="BL2929" s="95"/>
      <c r="BM2929" s="95"/>
      <c r="BN2929" s="95"/>
      <c r="BO2929" s="95"/>
      <c r="BP2929" s="95"/>
      <c r="BQ2929" s="95"/>
      <c r="BR2929" s="95"/>
      <c r="BS2929" s="95"/>
      <c r="BT2929" s="95"/>
      <c r="BU2929" s="95"/>
      <c r="BV2929" s="95"/>
      <c r="BW2929" s="95"/>
      <c r="BX2929" s="95"/>
      <c r="BY2929" s="95"/>
      <c r="BZ2929" s="95"/>
      <c r="CD2929" s="95"/>
      <c r="CE2929" s="95"/>
      <c r="CF2929" s="95"/>
    </row>
    <row r="2930" spans="1:84" s="43" customFormat="1" x14ac:dyDescent="0.25">
      <c r="A2930" s="152"/>
      <c r="B2930" s="152"/>
      <c r="C2930" s="152"/>
      <c r="D2930" s="152"/>
      <c r="E2930" s="152"/>
      <c r="F2930" s="62"/>
      <c r="G2930" s="62"/>
      <c r="I2930" s="152"/>
      <c r="K2930" s="152"/>
      <c r="L2930" s="152"/>
      <c r="M2930" s="152"/>
      <c r="N2930" s="152"/>
      <c r="O2930" s="63"/>
      <c r="P2930" s="152"/>
      <c r="Q2930" s="152"/>
      <c r="S2930" s="205"/>
      <c r="T2930" s="205"/>
      <c r="U2930" s="205"/>
      <c r="V2930" s="39"/>
      <c r="W2930" s="39"/>
      <c r="X2930" s="39"/>
      <c r="Y2930" s="39"/>
      <c r="AD2930" s="191"/>
      <c r="AE2930" s="191"/>
      <c r="AF2930" s="260"/>
      <c r="AG2930" s="191"/>
      <c r="AH2930" s="191"/>
      <c r="AI2930" s="260"/>
      <c r="AR2930" s="68"/>
      <c r="AS2930" s="68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5"/>
      <c r="BL2930" s="95"/>
      <c r="BM2930" s="95"/>
      <c r="BN2930" s="95"/>
      <c r="BO2930" s="95"/>
      <c r="BP2930" s="95"/>
      <c r="BQ2930" s="95"/>
      <c r="BR2930" s="95"/>
      <c r="BS2930" s="95"/>
      <c r="BT2930" s="95"/>
      <c r="BU2930" s="95"/>
      <c r="BV2930" s="95"/>
      <c r="BW2930" s="95"/>
      <c r="BX2930" s="95"/>
      <c r="BY2930" s="95"/>
      <c r="BZ2930" s="95"/>
      <c r="CD2930" s="95"/>
      <c r="CE2930" s="95"/>
      <c r="CF2930" s="95"/>
    </row>
    <row r="2931" spans="1:84" s="43" customFormat="1" x14ac:dyDescent="0.25">
      <c r="A2931" s="152"/>
      <c r="B2931" s="152"/>
      <c r="C2931" s="152"/>
      <c r="D2931" s="152"/>
      <c r="E2931" s="152"/>
      <c r="F2931" s="62"/>
      <c r="G2931" s="62"/>
      <c r="I2931" s="152"/>
      <c r="K2931" s="152"/>
      <c r="L2931" s="152"/>
      <c r="M2931" s="152"/>
      <c r="N2931" s="152"/>
      <c r="O2931" s="63"/>
      <c r="P2931" s="152"/>
      <c r="Q2931" s="152"/>
      <c r="S2931" s="205"/>
      <c r="T2931" s="205"/>
      <c r="U2931" s="205"/>
      <c r="V2931" s="39"/>
      <c r="W2931" s="39"/>
      <c r="X2931" s="39"/>
      <c r="Y2931" s="39"/>
      <c r="AD2931" s="191"/>
      <c r="AE2931" s="191"/>
      <c r="AF2931" s="260"/>
      <c r="AG2931" s="191"/>
      <c r="AH2931" s="191"/>
      <c r="AI2931" s="260"/>
      <c r="AR2931" s="68"/>
      <c r="AS2931" s="68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5"/>
      <c r="BL2931" s="95"/>
      <c r="BM2931" s="95"/>
      <c r="BN2931" s="95"/>
      <c r="BO2931" s="95"/>
      <c r="BP2931" s="95"/>
      <c r="BQ2931" s="95"/>
      <c r="BR2931" s="95"/>
      <c r="BS2931" s="95"/>
      <c r="BT2931" s="95"/>
      <c r="BU2931" s="95"/>
      <c r="BV2931" s="95"/>
      <c r="BW2931" s="95"/>
      <c r="BX2931" s="95"/>
      <c r="BY2931" s="95"/>
      <c r="BZ2931" s="95"/>
      <c r="CD2931" s="95"/>
      <c r="CE2931" s="95"/>
      <c r="CF2931" s="95"/>
    </row>
    <row r="2932" spans="1:84" s="43" customFormat="1" x14ac:dyDescent="0.25">
      <c r="A2932" s="152"/>
      <c r="B2932" s="152"/>
      <c r="C2932" s="152"/>
      <c r="D2932" s="152"/>
      <c r="E2932" s="152"/>
      <c r="F2932" s="62"/>
      <c r="G2932" s="62"/>
      <c r="I2932" s="152"/>
      <c r="K2932" s="152"/>
      <c r="L2932" s="152"/>
      <c r="M2932" s="152"/>
      <c r="N2932" s="152"/>
      <c r="O2932" s="63"/>
      <c r="P2932" s="152"/>
      <c r="Q2932" s="152"/>
      <c r="S2932" s="205"/>
      <c r="T2932" s="205"/>
      <c r="U2932" s="205"/>
      <c r="V2932" s="39"/>
      <c r="W2932" s="39"/>
      <c r="X2932" s="39"/>
      <c r="Y2932" s="39"/>
      <c r="AD2932" s="191"/>
      <c r="AE2932" s="191"/>
      <c r="AF2932" s="260"/>
      <c r="AG2932" s="191"/>
      <c r="AH2932" s="191"/>
      <c r="AI2932" s="260"/>
      <c r="AR2932" s="68"/>
      <c r="AS2932" s="68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5"/>
      <c r="BL2932" s="95"/>
      <c r="BM2932" s="95"/>
      <c r="BN2932" s="95"/>
      <c r="BO2932" s="95"/>
      <c r="BP2932" s="95"/>
      <c r="BQ2932" s="95"/>
      <c r="BR2932" s="95"/>
      <c r="BS2932" s="95"/>
      <c r="BT2932" s="95"/>
      <c r="BU2932" s="95"/>
      <c r="BV2932" s="95"/>
      <c r="BW2932" s="95"/>
      <c r="BX2932" s="95"/>
      <c r="BY2932" s="95"/>
      <c r="BZ2932" s="95"/>
      <c r="CD2932" s="95"/>
      <c r="CE2932" s="95"/>
      <c r="CF2932" s="95"/>
    </row>
    <row r="2933" spans="1:84" s="43" customFormat="1" x14ac:dyDescent="0.25">
      <c r="A2933" s="152"/>
      <c r="B2933" s="152"/>
      <c r="C2933" s="152"/>
      <c r="D2933" s="152"/>
      <c r="E2933" s="152"/>
      <c r="F2933" s="62"/>
      <c r="G2933" s="62"/>
      <c r="I2933" s="152"/>
      <c r="K2933" s="152"/>
      <c r="L2933" s="152"/>
      <c r="M2933" s="152"/>
      <c r="N2933" s="152"/>
      <c r="O2933" s="63"/>
      <c r="P2933" s="152"/>
      <c r="Q2933" s="152"/>
      <c r="S2933" s="205"/>
      <c r="T2933" s="205"/>
      <c r="U2933" s="205"/>
      <c r="V2933" s="39"/>
      <c r="W2933" s="39"/>
      <c r="X2933" s="39"/>
      <c r="Y2933" s="39"/>
      <c r="AD2933" s="191"/>
      <c r="AE2933" s="191"/>
      <c r="AF2933" s="260"/>
      <c r="AG2933" s="191"/>
      <c r="AH2933" s="191"/>
      <c r="AI2933" s="260"/>
      <c r="AR2933" s="68"/>
      <c r="AS2933" s="68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5"/>
      <c r="BL2933" s="95"/>
      <c r="BM2933" s="95"/>
      <c r="BN2933" s="95"/>
      <c r="BO2933" s="95"/>
      <c r="BP2933" s="95"/>
      <c r="BQ2933" s="95"/>
      <c r="BR2933" s="95"/>
      <c r="BS2933" s="95"/>
      <c r="BT2933" s="95"/>
      <c r="BU2933" s="95"/>
      <c r="BV2933" s="95"/>
      <c r="BW2933" s="95"/>
      <c r="BX2933" s="95"/>
      <c r="BY2933" s="95"/>
      <c r="BZ2933" s="95"/>
      <c r="CD2933" s="95"/>
      <c r="CE2933" s="95"/>
      <c r="CF2933" s="95"/>
    </row>
    <row r="2934" spans="1:84" s="43" customFormat="1" x14ac:dyDescent="0.25">
      <c r="A2934" s="152"/>
      <c r="B2934" s="152"/>
      <c r="C2934" s="152"/>
      <c r="D2934" s="152"/>
      <c r="E2934" s="152"/>
      <c r="F2934" s="62"/>
      <c r="G2934" s="62"/>
      <c r="I2934" s="152"/>
      <c r="K2934" s="152"/>
      <c r="L2934" s="152"/>
      <c r="M2934" s="152"/>
      <c r="N2934" s="152"/>
      <c r="O2934" s="63"/>
      <c r="P2934" s="152"/>
      <c r="Q2934" s="152"/>
      <c r="S2934" s="205"/>
      <c r="T2934" s="205"/>
      <c r="U2934" s="205"/>
      <c r="V2934" s="39"/>
      <c r="W2934" s="39"/>
      <c r="X2934" s="39"/>
      <c r="Y2934" s="39"/>
      <c r="AD2934" s="191"/>
      <c r="AE2934" s="191"/>
      <c r="AF2934" s="260"/>
      <c r="AG2934" s="191"/>
      <c r="AH2934" s="191"/>
      <c r="AI2934" s="260"/>
      <c r="AR2934" s="68"/>
      <c r="AS2934" s="68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5"/>
      <c r="BL2934" s="95"/>
      <c r="BM2934" s="95"/>
      <c r="BN2934" s="95"/>
      <c r="BO2934" s="95"/>
      <c r="BP2934" s="95"/>
      <c r="BQ2934" s="95"/>
      <c r="BR2934" s="95"/>
      <c r="BS2934" s="95"/>
      <c r="BT2934" s="95"/>
      <c r="BU2934" s="95"/>
      <c r="BV2934" s="95"/>
      <c r="BW2934" s="95"/>
      <c r="BX2934" s="95"/>
      <c r="BY2934" s="95"/>
      <c r="BZ2934" s="95"/>
      <c r="CD2934" s="95"/>
      <c r="CE2934" s="95"/>
      <c r="CF2934" s="95"/>
    </row>
    <row r="2935" spans="1:84" s="43" customFormat="1" x14ac:dyDescent="0.25">
      <c r="A2935" s="152"/>
      <c r="B2935" s="152"/>
      <c r="C2935" s="152"/>
      <c r="D2935" s="152"/>
      <c r="E2935" s="152"/>
      <c r="F2935" s="62"/>
      <c r="G2935" s="62"/>
      <c r="I2935" s="152"/>
      <c r="K2935" s="152"/>
      <c r="L2935" s="152"/>
      <c r="M2935" s="152"/>
      <c r="N2935" s="152"/>
      <c r="O2935" s="63"/>
      <c r="P2935" s="152"/>
      <c r="Q2935" s="152"/>
      <c r="S2935" s="205"/>
      <c r="T2935" s="205"/>
      <c r="U2935" s="205"/>
      <c r="V2935" s="39"/>
      <c r="W2935" s="39"/>
      <c r="X2935" s="39"/>
      <c r="Y2935" s="39"/>
      <c r="AD2935" s="191"/>
      <c r="AE2935" s="191"/>
      <c r="AF2935" s="260"/>
      <c r="AG2935" s="191"/>
      <c r="AH2935" s="191"/>
      <c r="AI2935" s="260"/>
      <c r="AR2935" s="68"/>
      <c r="AS2935" s="68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5"/>
      <c r="BL2935" s="95"/>
      <c r="BM2935" s="95"/>
      <c r="BN2935" s="95"/>
      <c r="BO2935" s="95"/>
      <c r="BP2935" s="95"/>
      <c r="BQ2935" s="95"/>
      <c r="BR2935" s="95"/>
      <c r="BS2935" s="95"/>
      <c r="BT2935" s="95"/>
      <c r="BU2935" s="95"/>
      <c r="BV2935" s="95"/>
      <c r="BW2935" s="95"/>
      <c r="BX2935" s="95"/>
      <c r="BY2935" s="95"/>
      <c r="BZ2935" s="95"/>
      <c r="CD2935" s="95"/>
      <c r="CE2935" s="95"/>
      <c r="CF2935" s="95"/>
    </row>
    <row r="2936" spans="1:84" s="43" customFormat="1" x14ac:dyDescent="0.25">
      <c r="A2936" s="152"/>
      <c r="B2936" s="152"/>
      <c r="C2936" s="152"/>
      <c r="D2936" s="152"/>
      <c r="E2936" s="152"/>
      <c r="F2936" s="62"/>
      <c r="G2936" s="62"/>
      <c r="I2936" s="152"/>
      <c r="K2936" s="152"/>
      <c r="L2936" s="152"/>
      <c r="M2936" s="152"/>
      <c r="N2936" s="152"/>
      <c r="O2936" s="63"/>
      <c r="P2936" s="152"/>
      <c r="Q2936" s="152"/>
      <c r="S2936" s="205"/>
      <c r="T2936" s="205"/>
      <c r="U2936" s="205"/>
      <c r="V2936" s="39"/>
      <c r="W2936" s="39"/>
      <c r="X2936" s="39"/>
      <c r="Y2936" s="39"/>
      <c r="AD2936" s="191"/>
      <c r="AE2936" s="191"/>
      <c r="AF2936" s="260"/>
      <c r="AG2936" s="191"/>
      <c r="AH2936" s="191"/>
      <c r="AI2936" s="260"/>
      <c r="AR2936" s="68"/>
      <c r="AS2936" s="68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5"/>
      <c r="BL2936" s="95"/>
      <c r="BM2936" s="95"/>
      <c r="BN2936" s="95"/>
      <c r="BO2936" s="95"/>
      <c r="BP2936" s="95"/>
      <c r="BQ2936" s="95"/>
      <c r="BR2936" s="95"/>
      <c r="BS2936" s="95"/>
      <c r="BT2936" s="95"/>
      <c r="BU2936" s="95"/>
      <c r="BV2936" s="95"/>
      <c r="BW2936" s="95"/>
      <c r="BX2936" s="95"/>
      <c r="BY2936" s="95"/>
      <c r="BZ2936" s="95"/>
      <c r="CD2936" s="95"/>
      <c r="CE2936" s="95"/>
      <c r="CF2936" s="95"/>
    </row>
    <row r="2937" spans="1:84" s="43" customFormat="1" x14ac:dyDescent="0.25">
      <c r="A2937" s="152"/>
      <c r="B2937" s="152"/>
      <c r="C2937" s="152"/>
      <c r="D2937" s="152"/>
      <c r="E2937" s="152"/>
      <c r="F2937" s="62"/>
      <c r="G2937" s="62"/>
      <c r="I2937" s="152"/>
      <c r="K2937" s="152"/>
      <c r="L2937" s="152"/>
      <c r="M2937" s="152"/>
      <c r="N2937" s="152"/>
      <c r="O2937" s="63"/>
      <c r="P2937" s="152"/>
      <c r="Q2937" s="152"/>
      <c r="S2937" s="205"/>
      <c r="T2937" s="205"/>
      <c r="U2937" s="205"/>
      <c r="V2937" s="39"/>
      <c r="W2937" s="39"/>
      <c r="X2937" s="39"/>
      <c r="Y2937" s="39"/>
      <c r="AD2937" s="191"/>
      <c r="AE2937" s="191"/>
      <c r="AF2937" s="260"/>
      <c r="AG2937" s="191"/>
      <c r="AH2937" s="191"/>
      <c r="AI2937" s="260"/>
      <c r="AR2937" s="68"/>
      <c r="AS2937" s="68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5"/>
      <c r="BL2937" s="95"/>
      <c r="BM2937" s="95"/>
      <c r="BN2937" s="95"/>
      <c r="BO2937" s="95"/>
      <c r="BP2937" s="95"/>
      <c r="BQ2937" s="95"/>
      <c r="BR2937" s="95"/>
      <c r="BS2937" s="95"/>
      <c r="BT2937" s="95"/>
      <c r="BU2937" s="95"/>
      <c r="BV2937" s="95"/>
      <c r="BW2937" s="95"/>
      <c r="BX2937" s="95"/>
      <c r="BY2937" s="95"/>
      <c r="BZ2937" s="95"/>
      <c r="CD2937" s="95"/>
      <c r="CE2937" s="95"/>
      <c r="CF2937" s="95"/>
    </row>
    <row r="2938" spans="1:84" s="43" customFormat="1" x14ac:dyDescent="0.25">
      <c r="A2938" s="152"/>
      <c r="B2938" s="152"/>
      <c r="C2938" s="152"/>
      <c r="D2938" s="152"/>
      <c r="E2938" s="152"/>
      <c r="F2938" s="62"/>
      <c r="G2938" s="62"/>
      <c r="I2938" s="152"/>
      <c r="K2938" s="152"/>
      <c r="L2938" s="152"/>
      <c r="M2938" s="152"/>
      <c r="N2938" s="152"/>
      <c r="O2938" s="63"/>
      <c r="P2938" s="152"/>
      <c r="Q2938" s="152"/>
      <c r="S2938" s="205"/>
      <c r="T2938" s="205"/>
      <c r="U2938" s="205"/>
      <c r="V2938" s="39"/>
      <c r="W2938" s="39"/>
      <c r="X2938" s="39"/>
      <c r="Y2938" s="39"/>
      <c r="AD2938" s="191"/>
      <c r="AE2938" s="191"/>
      <c r="AF2938" s="260"/>
      <c r="AG2938" s="191"/>
      <c r="AH2938" s="191"/>
      <c r="AI2938" s="260"/>
      <c r="AR2938" s="68"/>
      <c r="AS2938" s="68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5"/>
      <c r="BL2938" s="95"/>
      <c r="BM2938" s="95"/>
      <c r="BN2938" s="95"/>
      <c r="BO2938" s="95"/>
      <c r="BP2938" s="95"/>
      <c r="BQ2938" s="95"/>
      <c r="BR2938" s="95"/>
      <c r="BS2938" s="95"/>
      <c r="BT2938" s="95"/>
      <c r="BU2938" s="95"/>
      <c r="BV2938" s="95"/>
      <c r="BW2938" s="95"/>
      <c r="BX2938" s="95"/>
      <c r="BY2938" s="95"/>
      <c r="BZ2938" s="95"/>
      <c r="CD2938" s="95"/>
      <c r="CE2938" s="95"/>
      <c r="CF2938" s="95"/>
    </row>
    <row r="2939" spans="1:84" s="43" customFormat="1" x14ac:dyDescent="0.25">
      <c r="A2939" s="152"/>
      <c r="B2939" s="152"/>
      <c r="C2939" s="152"/>
      <c r="D2939" s="152"/>
      <c r="E2939" s="152"/>
      <c r="F2939" s="62"/>
      <c r="G2939" s="62"/>
      <c r="I2939" s="152"/>
      <c r="K2939" s="152"/>
      <c r="L2939" s="152"/>
      <c r="M2939" s="152"/>
      <c r="N2939" s="152"/>
      <c r="O2939" s="63"/>
      <c r="P2939" s="152"/>
      <c r="Q2939" s="152"/>
      <c r="S2939" s="205"/>
      <c r="T2939" s="205"/>
      <c r="U2939" s="205"/>
      <c r="V2939" s="39"/>
      <c r="W2939" s="39"/>
      <c r="X2939" s="39"/>
      <c r="Y2939" s="39"/>
      <c r="AD2939" s="191"/>
      <c r="AE2939" s="191"/>
      <c r="AF2939" s="260"/>
      <c r="AG2939" s="191"/>
      <c r="AH2939" s="191"/>
      <c r="AI2939" s="260"/>
      <c r="AR2939" s="68"/>
      <c r="AS2939" s="68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5"/>
      <c r="BL2939" s="95"/>
      <c r="BM2939" s="95"/>
      <c r="BN2939" s="95"/>
      <c r="BO2939" s="95"/>
      <c r="BP2939" s="95"/>
      <c r="BQ2939" s="95"/>
      <c r="BR2939" s="95"/>
      <c r="BS2939" s="95"/>
      <c r="BT2939" s="95"/>
      <c r="BU2939" s="95"/>
      <c r="BV2939" s="95"/>
      <c r="BW2939" s="95"/>
      <c r="BX2939" s="95"/>
      <c r="BY2939" s="95"/>
      <c r="BZ2939" s="95"/>
      <c r="CD2939" s="95"/>
      <c r="CE2939" s="95"/>
      <c r="CF2939" s="95"/>
    </row>
    <row r="2940" spans="1:84" s="43" customFormat="1" x14ac:dyDescent="0.25">
      <c r="A2940" s="152"/>
      <c r="B2940" s="152"/>
      <c r="C2940" s="152"/>
      <c r="D2940" s="152"/>
      <c r="E2940" s="152"/>
      <c r="F2940" s="62"/>
      <c r="G2940" s="62"/>
      <c r="I2940" s="152"/>
      <c r="K2940" s="152"/>
      <c r="L2940" s="152"/>
      <c r="M2940" s="152"/>
      <c r="N2940" s="152"/>
      <c r="O2940" s="63"/>
      <c r="P2940" s="152"/>
      <c r="Q2940" s="152"/>
      <c r="S2940" s="205"/>
      <c r="T2940" s="205"/>
      <c r="U2940" s="205"/>
      <c r="V2940" s="39"/>
      <c r="W2940" s="39"/>
      <c r="X2940" s="39"/>
      <c r="Y2940" s="39"/>
      <c r="AD2940" s="191"/>
      <c r="AE2940" s="191"/>
      <c r="AF2940" s="260"/>
      <c r="AG2940" s="191"/>
      <c r="AH2940" s="191"/>
      <c r="AI2940" s="260"/>
      <c r="AR2940" s="68"/>
      <c r="AS2940" s="68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5"/>
      <c r="BL2940" s="95"/>
      <c r="BM2940" s="95"/>
      <c r="BN2940" s="95"/>
      <c r="BO2940" s="95"/>
      <c r="BP2940" s="95"/>
      <c r="BQ2940" s="95"/>
      <c r="BR2940" s="95"/>
      <c r="BS2940" s="95"/>
      <c r="BT2940" s="95"/>
      <c r="BU2940" s="95"/>
      <c r="BV2940" s="95"/>
      <c r="BW2940" s="95"/>
      <c r="BX2940" s="95"/>
      <c r="BY2940" s="95"/>
      <c r="BZ2940" s="95"/>
      <c r="CD2940" s="95"/>
      <c r="CE2940" s="95"/>
      <c r="CF2940" s="95"/>
    </row>
    <row r="2941" spans="1:84" s="43" customFormat="1" x14ac:dyDescent="0.25">
      <c r="A2941" s="152"/>
      <c r="B2941" s="152"/>
      <c r="C2941" s="152"/>
      <c r="D2941" s="152"/>
      <c r="E2941" s="152"/>
      <c r="F2941" s="62"/>
      <c r="G2941" s="62"/>
      <c r="I2941" s="152"/>
      <c r="K2941" s="152"/>
      <c r="L2941" s="152"/>
      <c r="M2941" s="152"/>
      <c r="N2941" s="152"/>
      <c r="O2941" s="63"/>
      <c r="P2941" s="152"/>
      <c r="Q2941" s="152"/>
      <c r="S2941" s="205"/>
      <c r="T2941" s="205"/>
      <c r="U2941" s="205"/>
      <c r="V2941" s="39"/>
      <c r="W2941" s="39"/>
      <c r="X2941" s="39"/>
      <c r="Y2941" s="39"/>
      <c r="AD2941" s="191"/>
      <c r="AE2941" s="191"/>
      <c r="AF2941" s="260"/>
      <c r="AG2941" s="191"/>
      <c r="AH2941" s="191"/>
      <c r="AI2941" s="260"/>
      <c r="AR2941" s="68"/>
      <c r="AS2941" s="68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5"/>
      <c r="BL2941" s="95"/>
      <c r="BM2941" s="95"/>
      <c r="BN2941" s="95"/>
      <c r="BO2941" s="95"/>
      <c r="BP2941" s="95"/>
      <c r="BQ2941" s="95"/>
      <c r="BR2941" s="95"/>
      <c r="BS2941" s="95"/>
      <c r="BT2941" s="95"/>
      <c r="BU2941" s="95"/>
      <c r="BV2941" s="95"/>
      <c r="BW2941" s="95"/>
      <c r="BX2941" s="95"/>
      <c r="BY2941" s="95"/>
      <c r="BZ2941" s="95"/>
      <c r="CD2941" s="95"/>
      <c r="CE2941" s="95"/>
      <c r="CF2941" s="95"/>
    </row>
    <row r="2942" spans="1:84" s="43" customFormat="1" x14ac:dyDescent="0.25">
      <c r="A2942" s="152"/>
      <c r="B2942" s="152"/>
      <c r="C2942" s="152"/>
      <c r="D2942" s="152"/>
      <c r="E2942" s="152"/>
      <c r="F2942" s="62"/>
      <c r="G2942" s="62"/>
      <c r="I2942" s="152"/>
      <c r="K2942" s="152"/>
      <c r="L2942" s="152"/>
      <c r="M2942" s="152"/>
      <c r="N2942" s="152"/>
      <c r="O2942" s="63"/>
      <c r="P2942" s="152"/>
      <c r="Q2942" s="152"/>
      <c r="S2942" s="205"/>
      <c r="T2942" s="205"/>
      <c r="U2942" s="205"/>
      <c r="V2942" s="39"/>
      <c r="W2942" s="39"/>
      <c r="X2942" s="39"/>
      <c r="Y2942" s="39"/>
      <c r="AD2942" s="191"/>
      <c r="AE2942" s="191"/>
      <c r="AF2942" s="260"/>
      <c r="AG2942" s="191"/>
      <c r="AH2942" s="191"/>
      <c r="AI2942" s="260"/>
      <c r="AR2942" s="68"/>
      <c r="AS2942" s="68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5"/>
      <c r="BL2942" s="95"/>
      <c r="BM2942" s="95"/>
      <c r="BN2942" s="95"/>
      <c r="BO2942" s="95"/>
      <c r="BP2942" s="95"/>
      <c r="BQ2942" s="95"/>
      <c r="BR2942" s="95"/>
      <c r="BS2942" s="95"/>
      <c r="BT2942" s="95"/>
      <c r="BU2942" s="95"/>
      <c r="BV2942" s="95"/>
      <c r="BW2942" s="95"/>
      <c r="BX2942" s="95"/>
      <c r="BY2942" s="95"/>
      <c r="BZ2942" s="95"/>
      <c r="CD2942" s="95"/>
      <c r="CE2942" s="95"/>
      <c r="CF2942" s="95"/>
    </row>
    <row r="2943" spans="1:84" s="43" customFormat="1" x14ac:dyDescent="0.25">
      <c r="A2943" s="152"/>
      <c r="B2943" s="152"/>
      <c r="C2943" s="152"/>
      <c r="D2943" s="152"/>
      <c r="E2943" s="152"/>
      <c r="F2943" s="62"/>
      <c r="G2943" s="62"/>
      <c r="I2943" s="152"/>
      <c r="K2943" s="152"/>
      <c r="L2943" s="152"/>
      <c r="M2943" s="152"/>
      <c r="N2943" s="152"/>
      <c r="O2943" s="63"/>
      <c r="P2943" s="152"/>
      <c r="Q2943" s="152"/>
      <c r="S2943" s="205"/>
      <c r="T2943" s="205"/>
      <c r="U2943" s="205"/>
      <c r="V2943" s="39"/>
      <c r="W2943" s="39"/>
      <c r="X2943" s="39"/>
      <c r="Y2943" s="39"/>
      <c r="AD2943" s="191"/>
      <c r="AE2943" s="191"/>
      <c r="AF2943" s="260"/>
      <c r="AG2943" s="191"/>
      <c r="AH2943" s="191"/>
      <c r="AI2943" s="260"/>
      <c r="AR2943" s="68"/>
      <c r="AS2943" s="68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5"/>
      <c r="BL2943" s="95"/>
      <c r="BM2943" s="95"/>
      <c r="BN2943" s="95"/>
      <c r="BO2943" s="95"/>
      <c r="BP2943" s="95"/>
      <c r="BQ2943" s="95"/>
      <c r="BR2943" s="95"/>
      <c r="BS2943" s="95"/>
      <c r="BT2943" s="95"/>
      <c r="BU2943" s="95"/>
      <c r="BV2943" s="95"/>
      <c r="BW2943" s="95"/>
      <c r="BX2943" s="95"/>
      <c r="BY2943" s="95"/>
      <c r="BZ2943" s="95"/>
      <c r="CD2943" s="95"/>
      <c r="CE2943" s="95"/>
      <c r="CF2943" s="95"/>
    </row>
    <row r="2944" spans="1:84" s="43" customFormat="1" x14ac:dyDescent="0.25">
      <c r="A2944" s="152"/>
      <c r="B2944" s="152"/>
      <c r="C2944" s="152"/>
      <c r="D2944" s="152"/>
      <c r="E2944" s="152"/>
      <c r="F2944" s="62"/>
      <c r="G2944" s="62"/>
      <c r="I2944" s="152"/>
      <c r="K2944" s="152"/>
      <c r="L2944" s="152"/>
      <c r="M2944" s="152"/>
      <c r="N2944" s="152"/>
      <c r="O2944" s="63"/>
      <c r="P2944" s="152"/>
      <c r="Q2944" s="152"/>
      <c r="S2944" s="205"/>
      <c r="T2944" s="205"/>
      <c r="U2944" s="205"/>
      <c r="V2944" s="39"/>
      <c r="W2944" s="39"/>
      <c r="X2944" s="39"/>
      <c r="Y2944" s="39"/>
      <c r="AD2944" s="191"/>
      <c r="AE2944" s="191"/>
      <c r="AF2944" s="260"/>
      <c r="AG2944" s="191"/>
      <c r="AH2944" s="191"/>
      <c r="AI2944" s="260"/>
      <c r="AR2944" s="68"/>
      <c r="AS2944" s="68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5"/>
      <c r="BL2944" s="95"/>
      <c r="BM2944" s="95"/>
      <c r="BN2944" s="95"/>
      <c r="BO2944" s="95"/>
      <c r="BP2944" s="95"/>
      <c r="BQ2944" s="95"/>
      <c r="BR2944" s="95"/>
      <c r="BS2944" s="95"/>
      <c r="BT2944" s="95"/>
      <c r="BU2944" s="95"/>
      <c r="BV2944" s="95"/>
      <c r="BW2944" s="95"/>
      <c r="BX2944" s="95"/>
      <c r="BY2944" s="95"/>
      <c r="BZ2944" s="95"/>
      <c r="CD2944" s="95"/>
      <c r="CE2944" s="95"/>
      <c r="CF2944" s="95"/>
    </row>
    <row r="2945" spans="1:84" s="43" customFormat="1" x14ac:dyDescent="0.25">
      <c r="A2945" s="152"/>
      <c r="B2945" s="152"/>
      <c r="C2945" s="152"/>
      <c r="D2945" s="152"/>
      <c r="E2945" s="152"/>
      <c r="F2945" s="62"/>
      <c r="G2945" s="62"/>
      <c r="I2945" s="152"/>
      <c r="K2945" s="152"/>
      <c r="L2945" s="152"/>
      <c r="M2945" s="152"/>
      <c r="N2945" s="152"/>
      <c r="O2945" s="63"/>
      <c r="P2945" s="152"/>
      <c r="Q2945" s="152"/>
      <c r="S2945" s="205"/>
      <c r="T2945" s="205"/>
      <c r="U2945" s="205"/>
      <c r="V2945" s="39"/>
      <c r="W2945" s="39"/>
      <c r="X2945" s="39"/>
      <c r="Y2945" s="39"/>
      <c r="AD2945" s="191"/>
      <c r="AE2945" s="191"/>
      <c r="AF2945" s="260"/>
      <c r="AG2945" s="191"/>
      <c r="AH2945" s="191"/>
      <c r="AI2945" s="260"/>
      <c r="AR2945" s="68"/>
      <c r="AS2945" s="68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5"/>
      <c r="BL2945" s="95"/>
      <c r="BM2945" s="95"/>
      <c r="BN2945" s="95"/>
      <c r="BO2945" s="95"/>
      <c r="BP2945" s="95"/>
      <c r="BQ2945" s="95"/>
      <c r="BR2945" s="95"/>
      <c r="BS2945" s="95"/>
      <c r="BT2945" s="95"/>
      <c r="BU2945" s="95"/>
      <c r="BV2945" s="95"/>
      <c r="BW2945" s="95"/>
      <c r="BX2945" s="95"/>
      <c r="BY2945" s="95"/>
      <c r="BZ2945" s="95"/>
      <c r="CD2945" s="95"/>
      <c r="CE2945" s="95"/>
      <c r="CF2945" s="95"/>
    </row>
    <row r="2946" spans="1:84" s="43" customFormat="1" x14ac:dyDescent="0.25">
      <c r="A2946" s="152"/>
      <c r="B2946" s="152"/>
      <c r="C2946" s="152"/>
      <c r="D2946" s="152"/>
      <c r="E2946" s="152"/>
      <c r="F2946" s="62"/>
      <c r="G2946" s="62"/>
      <c r="I2946" s="152"/>
      <c r="K2946" s="152"/>
      <c r="L2946" s="152"/>
      <c r="M2946" s="152"/>
      <c r="N2946" s="152"/>
      <c r="O2946" s="63"/>
      <c r="P2946" s="152"/>
      <c r="Q2946" s="152"/>
      <c r="S2946" s="205"/>
      <c r="T2946" s="205"/>
      <c r="U2946" s="205"/>
      <c r="V2946" s="39"/>
      <c r="W2946" s="39"/>
      <c r="X2946" s="39"/>
      <c r="Y2946" s="39"/>
      <c r="AD2946" s="191"/>
      <c r="AE2946" s="191"/>
      <c r="AF2946" s="260"/>
      <c r="AG2946" s="191"/>
      <c r="AH2946" s="191"/>
      <c r="AI2946" s="260"/>
      <c r="AR2946" s="68"/>
      <c r="AS2946" s="68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5"/>
      <c r="BL2946" s="95"/>
      <c r="BM2946" s="95"/>
      <c r="BN2946" s="95"/>
      <c r="BO2946" s="95"/>
      <c r="BP2946" s="95"/>
      <c r="BQ2946" s="95"/>
      <c r="BR2946" s="95"/>
      <c r="BS2946" s="95"/>
      <c r="BT2946" s="95"/>
      <c r="BU2946" s="95"/>
      <c r="BV2946" s="95"/>
      <c r="BW2946" s="95"/>
      <c r="BX2946" s="95"/>
      <c r="BY2946" s="95"/>
      <c r="BZ2946" s="95"/>
      <c r="CD2946" s="95"/>
      <c r="CE2946" s="95"/>
      <c r="CF2946" s="95"/>
    </row>
    <row r="2947" spans="1:84" s="43" customFormat="1" x14ac:dyDescent="0.25">
      <c r="A2947" s="152"/>
      <c r="B2947" s="152"/>
      <c r="C2947" s="152"/>
      <c r="D2947" s="152"/>
      <c r="E2947" s="152"/>
      <c r="F2947" s="62"/>
      <c r="G2947" s="62"/>
      <c r="I2947" s="152"/>
      <c r="K2947" s="152"/>
      <c r="L2947" s="152"/>
      <c r="M2947" s="152"/>
      <c r="N2947" s="152"/>
      <c r="O2947" s="63"/>
      <c r="P2947" s="152"/>
      <c r="Q2947" s="152"/>
      <c r="S2947" s="205"/>
      <c r="T2947" s="205"/>
      <c r="U2947" s="205"/>
      <c r="V2947" s="39"/>
      <c r="W2947" s="39"/>
      <c r="X2947" s="39"/>
      <c r="Y2947" s="39"/>
      <c r="AD2947" s="191"/>
      <c r="AE2947" s="191"/>
      <c r="AF2947" s="260"/>
      <c r="AG2947" s="191"/>
      <c r="AH2947" s="191"/>
      <c r="AI2947" s="260"/>
      <c r="AR2947" s="68"/>
      <c r="AS2947" s="68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5"/>
      <c r="BL2947" s="95"/>
      <c r="BM2947" s="95"/>
      <c r="BN2947" s="95"/>
      <c r="BO2947" s="95"/>
      <c r="BP2947" s="95"/>
      <c r="BQ2947" s="95"/>
      <c r="BR2947" s="95"/>
      <c r="BS2947" s="95"/>
      <c r="BT2947" s="95"/>
      <c r="BU2947" s="95"/>
      <c r="BV2947" s="95"/>
      <c r="BW2947" s="95"/>
      <c r="BX2947" s="95"/>
      <c r="BY2947" s="95"/>
      <c r="BZ2947" s="95"/>
      <c r="CD2947" s="95"/>
      <c r="CE2947" s="95"/>
      <c r="CF2947" s="95"/>
    </row>
    <row r="2948" spans="1:84" s="43" customFormat="1" x14ac:dyDescent="0.25">
      <c r="A2948" s="152"/>
      <c r="B2948" s="152"/>
      <c r="C2948" s="152"/>
      <c r="D2948" s="152"/>
      <c r="E2948" s="152"/>
      <c r="F2948" s="62"/>
      <c r="G2948" s="62"/>
      <c r="I2948" s="152"/>
      <c r="K2948" s="152"/>
      <c r="L2948" s="152"/>
      <c r="M2948" s="152"/>
      <c r="N2948" s="152"/>
      <c r="O2948" s="63"/>
      <c r="P2948" s="152"/>
      <c r="Q2948" s="152"/>
      <c r="S2948" s="205"/>
      <c r="T2948" s="205"/>
      <c r="U2948" s="205"/>
      <c r="V2948" s="39"/>
      <c r="W2948" s="39"/>
      <c r="X2948" s="39"/>
      <c r="Y2948" s="39"/>
      <c r="AD2948" s="191"/>
      <c r="AE2948" s="191"/>
      <c r="AF2948" s="260"/>
      <c r="AG2948" s="191"/>
      <c r="AH2948" s="191"/>
      <c r="AI2948" s="260"/>
      <c r="AR2948" s="68"/>
      <c r="AS2948" s="68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5"/>
      <c r="BL2948" s="95"/>
      <c r="BM2948" s="95"/>
      <c r="BN2948" s="95"/>
      <c r="BO2948" s="95"/>
      <c r="BP2948" s="95"/>
      <c r="BQ2948" s="95"/>
      <c r="BR2948" s="95"/>
      <c r="BS2948" s="95"/>
      <c r="BT2948" s="95"/>
      <c r="BU2948" s="95"/>
      <c r="BV2948" s="95"/>
      <c r="BW2948" s="95"/>
      <c r="BX2948" s="95"/>
      <c r="BY2948" s="95"/>
      <c r="BZ2948" s="95"/>
      <c r="CD2948" s="95"/>
      <c r="CE2948" s="95"/>
      <c r="CF2948" s="95"/>
    </row>
    <row r="2949" spans="1:84" s="43" customFormat="1" x14ac:dyDescent="0.25">
      <c r="A2949" s="152"/>
      <c r="B2949" s="152"/>
      <c r="C2949" s="152"/>
      <c r="D2949" s="152"/>
      <c r="E2949" s="152"/>
      <c r="F2949" s="62"/>
      <c r="G2949" s="62"/>
      <c r="I2949" s="152"/>
      <c r="K2949" s="152"/>
      <c r="L2949" s="152"/>
      <c r="M2949" s="152"/>
      <c r="N2949" s="152"/>
      <c r="O2949" s="63"/>
      <c r="P2949" s="152"/>
      <c r="Q2949" s="152"/>
      <c r="S2949" s="205"/>
      <c r="T2949" s="205"/>
      <c r="U2949" s="205"/>
      <c r="V2949" s="39"/>
      <c r="W2949" s="39"/>
      <c r="X2949" s="39"/>
      <c r="Y2949" s="39"/>
      <c r="AD2949" s="191"/>
      <c r="AE2949" s="191"/>
      <c r="AF2949" s="260"/>
      <c r="AG2949" s="191"/>
      <c r="AH2949" s="191"/>
      <c r="AI2949" s="260"/>
      <c r="AR2949" s="68"/>
      <c r="AS2949" s="68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5"/>
      <c r="BL2949" s="95"/>
      <c r="BM2949" s="95"/>
      <c r="BN2949" s="95"/>
      <c r="BO2949" s="95"/>
      <c r="BP2949" s="95"/>
      <c r="BQ2949" s="95"/>
      <c r="BR2949" s="95"/>
      <c r="BS2949" s="95"/>
      <c r="BT2949" s="95"/>
      <c r="BU2949" s="95"/>
      <c r="BV2949" s="95"/>
      <c r="BW2949" s="95"/>
      <c r="BX2949" s="95"/>
      <c r="BY2949" s="95"/>
      <c r="BZ2949" s="95"/>
      <c r="CD2949" s="95"/>
      <c r="CE2949" s="95"/>
      <c r="CF2949" s="95"/>
    </row>
    <row r="2950" spans="1:84" s="43" customFormat="1" x14ac:dyDescent="0.25">
      <c r="A2950" s="152"/>
      <c r="B2950" s="152"/>
      <c r="C2950" s="152"/>
      <c r="D2950" s="152"/>
      <c r="E2950" s="152"/>
      <c r="F2950" s="62"/>
      <c r="G2950" s="62"/>
      <c r="I2950" s="152"/>
      <c r="K2950" s="152"/>
      <c r="L2950" s="152"/>
      <c r="M2950" s="152"/>
      <c r="N2950" s="152"/>
      <c r="O2950" s="63"/>
      <c r="P2950" s="152"/>
      <c r="Q2950" s="152"/>
      <c r="S2950" s="205"/>
      <c r="T2950" s="205"/>
      <c r="U2950" s="205"/>
      <c r="V2950" s="39"/>
      <c r="W2950" s="39"/>
      <c r="X2950" s="39"/>
      <c r="Y2950" s="39"/>
      <c r="AD2950" s="191"/>
      <c r="AE2950" s="191"/>
      <c r="AF2950" s="260"/>
      <c r="AG2950" s="191"/>
      <c r="AH2950" s="191"/>
      <c r="AI2950" s="260"/>
      <c r="AR2950" s="68"/>
      <c r="AS2950" s="68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5"/>
      <c r="BL2950" s="95"/>
      <c r="BM2950" s="95"/>
      <c r="BN2950" s="95"/>
      <c r="BO2950" s="95"/>
      <c r="BP2950" s="95"/>
      <c r="BQ2950" s="95"/>
      <c r="BR2950" s="95"/>
      <c r="BS2950" s="95"/>
      <c r="BT2950" s="95"/>
      <c r="BU2950" s="95"/>
      <c r="BV2950" s="95"/>
      <c r="BW2950" s="95"/>
      <c r="BX2950" s="95"/>
      <c r="BY2950" s="95"/>
      <c r="BZ2950" s="95"/>
      <c r="CD2950" s="95"/>
      <c r="CE2950" s="95"/>
      <c r="CF2950" s="95"/>
    </row>
    <row r="2951" spans="1:84" s="43" customFormat="1" x14ac:dyDescent="0.25">
      <c r="A2951" s="152"/>
      <c r="B2951" s="152"/>
      <c r="C2951" s="152"/>
      <c r="D2951" s="152"/>
      <c r="E2951" s="152"/>
      <c r="F2951" s="62"/>
      <c r="G2951" s="62"/>
      <c r="I2951" s="152"/>
      <c r="K2951" s="152"/>
      <c r="L2951" s="152"/>
      <c r="M2951" s="152"/>
      <c r="N2951" s="152"/>
      <c r="O2951" s="63"/>
      <c r="P2951" s="152"/>
      <c r="Q2951" s="152"/>
      <c r="S2951" s="205"/>
      <c r="T2951" s="205"/>
      <c r="U2951" s="205"/>
      <c r="V2951" s="39"/>
      <c r="W2951" s="39"/>
      <c r="X2951" s="39"/>
      <c r="Y2951" s="39"/>
      <c r="AD2951" s="191"/>
      <c r="AE2951" s="191"/>
      <c r="AF2951" s="260"/>
      <c r="AG2951" s="191"/>
      <c r="AH2951" s="191"/>
      <c r="AI2951" s="260"/>
      <c r="AR2951" s="68"/>
      <c r="AS2951" s="68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5"/>
      <c r="BL2951" s="95"/>
      <c r="BM2951" s="95"/>
      <c r="BN2951" s="95"/>
      <c r="BO2951" s="95"/>
      <c r="BP2951" s="95"/>
      <c r="BQ2951" s="95"/>
      <c r="BR2951" s="95"/>
      <c r="BS2951" s="95"/>
      <c r="BT2951" s="95"/>
      <c r="BU2951" s="95"/>
      <c r="BV2951" s="95"/>
      <c r="BW2951" s="95"/>
      <c r="BX2951" s="95"/>
      <c r="BY2951" s="95"/>
      <c r="BZ2951" s="95"/>
      <c r="CD2951" s="95"/>
      <c r="CE2951" s="95"/>
      <c r="CF2951" s="95"/>
    </row>
    <row r="2952" spans="1:84" s="43" customFormat="1" x14ac:dyDescent="0.25">
      <c r="A2952" s="152"/>
      <c r="B2952" s="152"/>
      <c r="C2952" s="152"/>
      <c r="D2952" s="152"/>
      <c r="E2952" s="152"/>
      <c r="F2952" s="62"/>
      <c r="G2952" s="62"/>
      <c r="I2952" s="152"/>
      <c r="K2952" s="152"/>
      <c r="L2952" s="152"/>
      <c r="M2952" s="152"/>
      <c r="N2952" s="152"/>
      <c r="O2952" s="63"/>
      <c r="P2952" s="152"/>
      <c r="Q2952" s="152"/>
      <c r="S2952" s="205"/>
      <c r="T2952" s="205"/>
      <c r="U2952" s="205"/>
      <c r="V2952" s="39"/>
      <c r="W2952" s="39"/>
      <c r="X2952" s="39"/>
      <c r="Y2952" s="39"/>
      <c r="AD2952" s="191"/>
      <c r="AE2952" s="191"/>
      <c r="AF2952" s="260"/>
      <c r="AG2952" s="191"/>
      <c r="AH2952" s="191"/>
      <c r="AI2952" s="260"/>
      <c r="AR2952" s="68"/>
      <c r="AS2952" s="68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5"/>
      <c r="BL2952" s="95"/>
      <c r="BM2952" s="95"/>
      <c r="BN2952" s="95"/>
      <c r="BO2952" s="95"/>
      <c r="BP2952" s="95"/>
      <c r="BQ2952" s="95"/>
      <c r="BR2952" s="95"/>
      <c r="BS2952" s="95"/>
      <c r="BT2952" s="95"/>
      <c r="BU2952" s="95"/>
      <c r="BV2952" s="95"/>
      <c r="BW2952" s="95"/>
      <c r="BX2952" s="95"/>
      <c r="BY2952" s="95"/>
      <c r="BZ2952" s="95"/>
      <c r="CD2952" s="95"/>
      <c r="CE2952" s="95"/>
      <c r="CF2952" s="95"/>
    </row>
    <row r="2953" spans="1:84" s="43" customFormat="1" x14ac:dyDescent="0.25">
      <c r="A2953" s="152"/>
      <c r="B2953" s="152"/>
      <c r="C2953" s="152"/>
      <c r="D2953" s="152"/>
      <c r="E2953" s="152"/>
      <c r="F2953" s="62"/>
      <c r="G2953" s="62"/>
      <c r="I2953" s="152"/>
      <c r="K2953" s="152"/>
      <c r="L2953" s="152"/>
      <c r="M2953" s="152"/>
      <c r="N2953" s="152"/>
      <c r="O2953" s="63"/>
      <c r="P2953" s="152"/>
      <c r="Q2953" s="152"/>
      <c r="S2953" s="205"/>
      <c r="T2953" s="205"/>
      <c r="U2953" s="205"/>
      <c r="V2953" s="39"/>
      <c r="W2953" s="39"/>
      <c r="X2953" s="39"/>
      <c r="Y2953" s="39"/>
      <c r="AD2953" s="191"/>
      <c r="AE2953" s="191"/>
      <c r="AF2953" s="260"/>
      <c r="AG2953" s="191"/>
      <c r="AH2953" s="191"/>
      <c r="AI2953" s="260"/>
      <c r="AR2953" s="68"/>
      <c r="AS2953" s="68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5"/>
      <c r="BL2953" s="95"/>
      <c r="BM2953" s="95"/>
      <c r="BN2953" s="95"/>
      <c r="BO2953" s="95"/>
      <c r="BP2953" s="95"/>
      <c r="BQ2953" s="95"/>
      <c r="BR2953" s="95"/>
      <c r="BS2953" s="95"/>
      <c r="BT2953" s="95"/>
      <c r="BU2953" s="95"/>
      <c r="BV2953" s="95"/>
      <c r="BW2953" s="95"/>
      <c r="BX2953" s="95"/>
      <c r="BY2953" s="95"/>
      <c r="BZ2953" s="95"/>
      <c r="CD2953" s="95"/>
      <c r="CE2953" s="95"/>
      <c r="CF2953" s="95"/>
    </row>
    <row r="2954" spans="1:84" s="43" customFormat="1" x14ac:dyDescent="0.25">
      <c r="A2954" s="152"/>
      <c r="B2954" s="152"/>
      <c r="C2954" s="152"/>
      <c r="D2954" s="152"/>
      <c r="E2954" s="152"/>
      <c r="F2954" s="62"/>
      <c r="G2954" s="62"/>
      <c r="I2954" s="152"/>
      <c r="K2954" s="152"/>
      <c r="L2954" s="152"/>
      <c r="M2954" s="152"/>
      <c r="N2954" s="152"/>
      <c r="O2954" s="63"/>
      <c r="P2954" s="152"/>
      <c r="Q2954" s="152"/>
      <c r="S2954" s="205"/>
      <c r="T2954" s="205"/>
      <c r="U2954" s="205"/>
      <c r="V2954" s="39"/>
      <c r="W2954" s="39"/>
      <c r="X2954" s="39"/>
      <c r="Y2954" s="39"/>
      <c r="AD2954" s="191"/>
      <c r="AE2954" s="191"/>
      <c r="AF2954" s="260"/>
      <c r="AG2954" s="191"/>
      <c r="AH2954" s="191"/>
      <c r="AI2954" s="260"/>
      <c r="AR2954" s="68"/>
      <c r="AS2954" s="68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5"/>
      <c r="BL2954" s="95"/>
      <c r="BM2954" s="95"/>
      <c r="BN2954" s="95"/>
      <c r="BO2954" s="95"/>
      <c r="BP2954" s="95"/>
      <c r="BQ2954" s="95"/>
      <c r="BR2954" s="95"/>
      <c r="BS2954" s="95"/>
      <c r="BT2954" s="95"/>
      <c r="BU2954" s="95"/>
      <c r="BV2954" s="95"/>
      <c r="BW2954" s="95"/>
      <c r="BX2954" s="95"/>
      <c r="BY2954" s="95"/>
      <c r="BZ2954" s="95"/>
      <c r="CD2954" s="95"/>
      <c r="CE2954" s="95"/>
      <c r="CF2954" s="95"/>
    </row>
    <row r="2955" spans="1:84" s="43" customFormat="1" x14ac:dyDescent="0.25">
      <c r="A2955" s="152"/>
      <c r="B2955" s="152"/>
      <c r="C2955" s="152"/>
      <c r="D2955" s="152"/>
      <c r="E2955" s="152"/>
      <c r="F2955" s="62"/>
      <c r="G2955" s="62"/>
      <c r="I2955" s="152"/>
      <c r="K2955" s="152"/>
      <c r="L2955" s="152"/>
      <c r="M2955" s="152"/>
      <c r="N2955" s="152"/>
      <c r="O2955" s="63"/>
      <c r="P2955" s="152"/>
      <c r="Q2955" s="152"/>
      <c r="S2955" s="205"/>
      <c r="T2955" s="205"/>
      <c r="U2955" s="205"/>
      <c r="V2955" s="39"/>
      <c r="W2955" s="39"/>
      <c r="X2955" s="39"/>
      <c r="Y2955" s="39"/>
      <c r="AD2955" s="191"/>
      <c r="AE2955" s="191"/>
      <c r="AF2955" s="260"/>
      <c r="AG2955" s="191"/>
      <c r="AH2955" s="191"/>
      <c r="AI2955" s="260"/>
      <c r="AR2955" s="68"/>
      <c r="AS2955" s="68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5"/>
      <c r="BL2955" s="95"/>
      <c r="BM2955" s="95"/>
      <c r="BN2955" s="95"/>
      <c r="BO2955" s="95"/>
      <c r="BP2955" s="95"/>
      <c r="BQ2955" s="95"/>
      <c r="BR2955" s="95"/>
      <c r="BS2955" s="95"/>
      <c r="BT2955" s="95"/>
      <c r="BU2955" s="95"/>
      <c r="BV2955" s="95"/>
      <c r="BW2955" s="95"/>
      <c r="BX2955" s="95"/>
      <c r="BY2955" s="95"/>
      <c r="BZ2955" s="95"/>
      <c r="CD2955" s="95"/>
      <c r="CE2955" s="95"/>
      <c r="CF2955" s="95"/>
    </row>
    <row r="2956" spans="1:84" s="43" customFormat="1" x14ac:dyDescent="0.25">
      <c r="A2956" s="152"/>
      <c r="B2956" s="152"/>
      <c r="C2956" s="152"/>
      <c r="D2956" s="152"/>
      <c r="E2956" s="152"/>
      <c r="F2956" s="62"/>
      <c r="G2956" s="62"/>
      <c r="I2956" s="152"/>
      <c r="K2956" s="152"/>
      <c r="L2956" s="152"/>
      <c r="M2956" s="152"/>
      <c r="N2956" s="152"/>
      <c r="O2956" s="63"/>
      <c r="P2956" s="152"/>
      <c r="Q2956" s="152"/>
      <c r="S2956" s="205"/>
      <c r="T2956" s="205"/>
      <c r="U2956" s="205"/>
      <c r="V2956" s="39"/>
      <c r="W2956" s="39"/>
      <c r="X2956" s="39"/>
      <c r="Y2956" s="39"/>
      <c r="AD2956" s="191"/>
      <c r="AE2956" s="191"/>
      <c r="AF2956" s="260"/>
      <c r="AG2956" s="191"/>
      <c r="AH2956" s="191"/>
      <c r="AI2956" s="260"/>
      <c r="AR2956" s="68"/>
      <c r="AS2956" s="68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5"/>
      <c r="BL2956" s="95"/>
      <c r="BM2956" s="95"/>
      <c r="BN2956" s="95"/>
      <c r="BO2956" s="95"/>
      <c r="BP2956" s="95"/>
      <c r="BQ2956" s="95"/>
      <c r="BR2956" s="95"/>
      <c r="BS2956" s="95"/>
      <c r="BT2956" s="95"/>
      <c r="BU2956" s="95"/>
      <c r="BV2956" s="95"/>
      <c r="BW2956" s="95"/>
      <c r="BX2956" s="95"/>
      <c r="BY2956" s="95"/>
      <c r="BZ2956" s="95"/>
      <c r="CD2956" s="95"/>
      <c r="CE2956" s="95"/>
      <c r="CF2956" s="95"/>
    </row>
    <row r="2957" spans="1:84" s="43" customFormat="1" x14ac:dyDescent="0.25">
      <c r="A2957" s="152"/>
      <c r="B2957" s="152"/>
      <c r="C2957" s="152"/>
      <c r="D2957" s="152"/>
      <c r="E2957" s="152"/>
      <c r="F2957" s="62"/>
      <c r="G2957" s="62"/>
      <c r="I2957" s="152"/>
      <c r="K2957" s="152"/>
      <c r="L2957" s="152"/>
      <c r="M2957" s="152"/>
      <c r="N2957" s="152"/>
      <c r="O2957" s="63"/>
      <c r="P2957" s="152"/>
      <c r="Q2957" s="152"/>
      <c r="S2957" s="205"/>
      <c r="T2957" s="205"/>
      <c r="U2957" s="205"/>
      <c r="V2957" s="39"/>
      <c r="W2957" s="39"/>
      <c r="X2957" s="39"/>
      <c r="Y2957" s="39"/>
      <c r="AD2957" s="191"/>
      <c r="AE2957" s="191"/>
      <c r="AF2957" s="260"/>
      <c r="AG2957" s="191"/>
      <c r="AH2957" s="191"/>
      <c r="AI2957" s="260"/>
      <c r="AR2957" s="68"/>
      <c r="AS2957" s="68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5"/>
      <c r="BL2957" s="95"/>
      <c r="BM2957" s="95"/>
      <c r="BN2957" s="95"/>
      <c r="BO2957" s="95"/>
      <c r="BP2957" s="95"/>
      <c r="BQ2957" s="95"/>
      <c r="BR2957" s="95"/>
      <c r="BS2957" s="95"/>
      <c r="BT2957" s="95"/>
      <c r="BU2957" s="95"/>
      <c r="BV2957" s="95"/>
      <c r="BW2957" s="95"/>
      <c r="BX2957" s="95"/>
      <c r="BY2957" s="95"/>
      <c r="BZ2957" s="95"/>
      <c r="CD2957" s="95"/>
      <c r="CE2957" s="95"/>
      <c r="CF2957" s="95"/>
    </row>
    <row r="2958" spans="1:84" s="43" customFormat="1" x14ac:dyDescent="0.25">
      <c r="A2958" s="152"/>
      <c r="B2958" s="152"/>
      <c r="C2958" s="152"/>
      <c r="D2958" s="152"/>
      <c r="E2958" s="152"/>
      <c r="F2958" s="62"/>
      <c r="G2958" s="62"/>
      <c r="I2958" s="152"/>
      <c r="K2958" s="152"/>
      <c r="L2958" s="152"/>
      <c r="M2958" s="152"/>
      <c r="N2958" s="152"/>
      <c r="O2958" s="63"/>
      <c r="P2958" s="152"/>
      <c r="Q2958" s="152"/>
      <c r="S2958" s="205"/>
      <c r="T2958" s="205"/>
      <c r="U2958" s="205"/>
      <c r="V2958" s="39"/>
      <c r="W2958" s="39"/>
      <c r="X2958" s="39"/>
      <c r="Y2958" s="39"/>
      <c r="AD2958" s="191"/>
      <c r="AE2958" s="191"/>
      <c r="AF2958" s="260"/>
      <c r="AG2958" s="191"/>
      <c r="AH2958" s="191"/>
      <c r="AI2958" s="260"/>
      <c r="AR2958" s="68"/>
      <c r="AS2958" s="68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5"/>
      <c r="BL2958" s="95"/>
      <c r="BM2958" s="95"/>
      <c r="BN2958" s="95"/>
      <c r="BO2958" s="95"/>
      <c r="BP2958" s="95"/>
      <c r="BQ2958" s="95"/>
      <c r="BR2958" s="95"/>
      <c r="BS2958" s="95"/>
      <c r="BT2958" s="95"/>
      <c r="BU2958" s="95"/>
      <c r="BV2958" s="95"/>
      <c r="BW2958" s="95"/>
      <c r="BX2958" s="95"/>
      <c r="BY2958" s="95"/>
      <c r="BZ2958" s="95"/>
      <c r="CD2958" s="95"/>
      <c r="CE2958" s="95"/>
      <c r="CF2958" s="95"/>
    </row>
    <row r="2959" spans="1:84" s="43" customFormat="1" x14ac:dyDescent="0.25">
      <c r="A2959" s="152"/>
      <c r="B2959" s="152"/>
      <c r="C2959" s="152"/>
      <c r="D2959" s="152"/>
      <c r="E2959" s="152"/>
      <c r="F2959" s="62"/>
      <c r="G2959" s="62"/>
      <c r="I2959" s="152"/>
      <c r="K2959" s="152"/>
      <c r="L2959" s="152"/>
      <c r="M2959" s="152"/>
      <c r="N2959" s="152"/>
      <c r="O2959" s="63"/>
      <c r="P2959" s="152"/>
      <c r="Q2959" s="152"/>
      <c r="S2959" s="205"/>
      <c r="T2959" s="205"/>
      <c r="U2959" s="205"/>
      <c r="V2959" s="39"/>
      <c r="W2959" s="39"/>
      <c r="X2959" s="39"/>
      <c r="Y2959" s="39"/>
      <c r="AD2959" s="191"/>
      <c r="AE2959" s="191"/>
      <c r="AF2959" s="260"/>
      <c r="AG2959" s="191"/>
      <c r="AH2959" s="191"/>
      <c r="AI2959" s="260"/>
      <c r="AR2959" s="68"/>
      <c r="AS2959" s="68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5"/>
      <c r="BL2959" s="95"/>
      <c r="BM2959" s="95"/>
      <c r="BN2959" s="95"/>
      <c r="BO2959" s="95"/>
      <c r="BP2959" s="95"/>
      <c r="BQ2959" s="95"/>
      <c r="BR2959" s="95"/>
      <c r="BS2959" s="95"/>
      <c r="BT2959" s="95"/>
      <c r="BU2959" s="95"/>
      <c r="BV2959" s="95"/>
      <c r="BW2959" s="95"/>
      <c r="BX2959" s="95"/>
      <c r="BY2959" s="95"/>
      <c r="BZ2959" s="95"/>
      <c r="CD2959" s="95"/>
      <c r="CE2959" s="95"/>
      <c r="CF2959" s="95"/>
    </row>
    <row r="2960" spans="1:84" s="43" customFormat="1" x14ac:dyDescent="0.25">
      <c r="A2960" s="152"/>
      <c r="B2960" s="152"/>
      <c r="C2960" s="152"/>
      <c r="D2960" s="152"/>
      <c r="E2960" s="152"/>
      <c r="F2960" s="62"/>
      <c r="G2960" s="62"/>
      <c r="I2960" s="152"/>
      <c r="K2960" s="152"/>
      <c r="L2960" s="152"/>
      <c r="M2960" s="152"/>
      <c r="N2960" s="152"/>
      <c r="O2960" s="63"/>
      <c r="P2960" s="152"/>
      <c r="Q2960" s="152"/>
      <c r="S2960" s="205"/>
      <c r="T2960" s="205"/>
      <c r="U2960" s="205"/>
      <c r="V2960" s="39"/>
      <c r="W2960" s="39"/>
      <c r="X2960" s="39"/>
      <c r="Y2960" s="39"/>
      <c r="AD2960" s="191"/>
      <c r="AE2960" s="191"/>
      <c r="AF2960" s="260"/>
      <c r="AG2960" s="191"/>
      <c r="AH2960" s="191"/>
      <c r="AI2960" s="260"/>
      <c r="AR2960" s="68"/>
      <c r="AS2960" s="68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5"/>
      <c r="BL2960" s="95"/>
      <c r="BM2960" s="95"/>
      <c r="BN2960" s="95"/>
      <c r="BO2960" s="95"/>
      <c r="BP2960" s="95"/>
      <c r="BQ2960" s="95"/>
      <c r="BR2960" s="95"/>
      <c r="BS2960" s="95"/>
      <c r="BT2960" s="95"/>
      <c r="BU2960" s="95"/>
      <c r="BV2960" s="95"/>
      <c r="BW2960" s="95"/>
      <c r="BX2960" s="95"/>
      <c r="BY2960" s="95"/>
      <c r="BZ2960" s="95"/>
      <c r="CD2960" s="95"/>
      <c r="CE2960" s="95"/>
      <c r="CF2960" s="95"/>
    </row>
    <row r="2961" spans="1:84" s="43" customFormat="1" x14ac:dyDescent="0.25">
      <c r="A2961" s="152"/>
      <c r="B2961" s="152"/>
      <c r="C2961" s="152"/>
      <c r="D2961" s="152"/>
      <c r="E2961" s="152"/>
      <c r="F2961" s="62"/>
      <c r="G2961" s="62"/>
      <c r="I2961" s="152"/>
      <c r="K2961" s="152"/>
      <c r="L2961" s="152"/>
      <c r="M2961" s="152"/>
      <c r="N2961" s="152"/>
      <c r="O2961" s="63"/>
      <c r="P2961" s="152"/>
      <c r="Q2961" s="152"/>
      <c r="S2961" s="205"/>
      <c r="T2961" s="205"/>
      <c r="U2961" s="205"/>
      <c r="V2961" s="39"/>
      <c r="W2961" s="39"/>
      <c r="X2961" s="39"/>
      <c r="Y2961" s="39"/>
      <c r="AD2961" s="191"/>
      <c r="AE2961" s="191"/>
      <c r="AF2961" s="260"/>
      <c r="AG2961" s="191"/>
      <c r="AH2961" s="191"/>
      <c r="AI2961" s="260"/>
      <c r="AR2961" s="68"/>
      <c r="AS2961" s="68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5"/>
      <c r="BL2961" s="95"/>
      <c r="BM2961" s="95"/>
      <c r="BN2961" s="95"/>
      <c r="BO2961" s="95"/>
      <c r="BP2961" s="95"/>
      <c r="BQ2961" s="95"/>
      <c r="BR2961" s="95"/>
      <c r="BS2961" s="95"/>
      <c r="BT2961" s="95"/>
      <c r="BU2961" s="95"/>
      <c r="BV2961" s="95"/>
      <c r="BW2961" s="95"/>
      <c r="BX2961" s="95"/>
      <c r="BY2961" s="95"/>
      <c r="BZ2961" s="95"/>
      <c r="CD2961" s="95"/>
      <c r="CE2961" s="95"/>
      <c r="CF2961" s="95"/>
    </row>
    <row r="2962" spans="1:84" s="43" customFormat="1" x14ac:dyDescent="0.25">
      <c r="A2962" s="152"/>
      <c r="B2962" s="152"/>
      <c r="C2962" s="152"/>
      <c r="D2962" s="152"/>
      <c r="E2962" s="152"/>
      <c r="F2962" s="62"/>
      <c r="G2962" s="62"/>
      <c r="I2962" s="152"/>
      <c r="K2962" s="152"/>
      <c r="L2962" s="152"/>
      <c r="M2962" s="152"/>
      <c r="N2962" s="152"/>
      <c r="O2962" s="63"/>
      <c r="P2962" s="152"/>
      <c r="Q2962" s="152"/>
      <c r="S2962" s="205"/>
      <c r="T2962" s="205"/>
      <c r="U2962" s="205"/>
      <c r="V2962" s="39"/>
      <c r="W2962" s="39"/>
      <c r="X2962" s="39"/>
      <c r="Y2962" s="39"/>
      <c r="AD2962" s="191"/>
      <c r="AE2962" s="191"/>
      <c r="AF2962" s="260"/>
      <c r="AG2962" s="191"/>
      <c r="AH2962" s="191"/>
      <c r="AI2962" s="260"/>
      <c r="AR2962" s="68"/>
      <c r="AS2962" s="68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5"/>
      <c r="BL2962" s="95"/>
      <c r="BM2962" s="95"/>
      <c r="BN2962" s="95"/>
      <c r="BO2962" s="95"/>
      <c r="BP2962" s="95"/>
      <c r="BQ2962" s="95"/>
      <c r="BR2962" s="95"/>
      <c r="BS2962" s="95"/>
      <c r="BT2962" s="95"/>
      <c r="BU2962" s="95"/>
      <c r="BV2962" s="95"/>
      <c r="BW2962" s="95"/>
      <c r="BX2962" s="95"/>
      <c r="BY2962" s="95"/>
      <c r="BZ2962" s="95"/>
      <c r="CD2962" s="95"/>
      <c r="CE2962" s="95"/>
      <c r="CF2962" s="95"/>
    </row>
    <row r="2963" spans="1:84" s="43" customFormat="1" x14ac:dyDescent="0.25">
      <c r="A2963" s="152"/>
      <c r="B2963" s="152"/>
      <c r="C2963" s="152"/>
      <c r="D2963" s="152"/>
      <c r="E2963" s="152"/>
      <c r="F2963" s="62"/>
      <c r="G2963" s="62"/>
      <c r="I2963" s="152"/>
      <c r="K2963" s="152"/>
      <c r="L2963" s="152"/>
      <c r="M2963" s="152"/>
      <c r="N2963" s="152"/>
      <c r="O2963" s="63"/>
      <c r="P2963" s="152"/>
      <c r="Q2963" s="152"/>
      <c r="S2963" s="205"/>
      <c r="T2963" s="205"/>
      <c r="U2963" s="205"/>
      <c r="V2963" s="39"/>
      <c r="W2963" s="39"/>
      <c r="X2963" s="39"/>
      <c r="Y2963" s="39"/>
      <c r="AD2963" s="191"/>
      <c r="AE2963" s="191"/>
      <c r="AF2963" s="260"/>
      <c r="AG2963" s="191"/>
      <c r="AH2963" s="191"/>
      <c r="AI2963" s="260"/>
      <c r="AR2963" s="68"/>
      <c r="AS2963" s="68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5"/>
      <c r="BL2963" s="95"/>
      <c r="BM2963" s="95"/>
      <c r="BN2963" s="95"/>
      <c r="BO2963" s="95"/>
      <c r="BP2963" s="95"/>
      <c r="BQ2963" s="95"/>
      <c r="BR2963" s="95"/>
      <c r="BS2963" s="95"/>
      <c r="BT2963" s="95"/>
      <c r="BU2963" s="95"/>
      <c r="BV2963" s="95"/>
      <c r="BW2963" s="95"/>
      <c r="BX2963" s="95"/>
      <c r="BY2963" s="95"/>
      <c r="BZ2963" s="95"/>
      <c r="CD2963" s="95"/>
      <c r="CE2963" s="95"/>
      <c r="CF2963" s="95"/>
    </row>
    <row r="2964" spans="1:84" s="43" customFormat="1" x14ac:dyDescent="0.25">
      <c r="A2964" s="152"/>
      <c r="B2964" s="152"/>
      <c r="C2964" s="152"/>
      <c r="D2964" s="152"/>
      <c r="E2964" s="152"/>
      <c r="F2964" s="62"/>
      <c r="G2964" s="62"/>
      <c r="I2964" s="152"/>
      <c r="K2964" s="152"/>
      <c r="L2964" s="152"/>
      <c r="M2964" s="152"/>
      <c r="N2964" s="152"/>
      <c r="O2964" s="63"/>
      <c r="P2964" s="152"/>
      <c r="Q2964" s="152"/>
      <c r="S2964" s="205"/>
      <c r="T2964" s="205"/>
      <c r="U2964" s="205"/>
      <c r="V2964" s="39"/>
      <c r="W2964" s="39"/>
      <c r="X2964" s="39"/>
      <c r="Y2964" s="39"/>
      <c r="AD2964" s="191"/>
      <c r="AE2964" s="191"/>
      <c r="AF2964" s="260"/>
      <c r="AG2964" s="191"/>
      <c r="AH2964" s="191"/>
      <c r="AI2964" s="260"/>
      <c r="AR2964" s="68"/>
      <c r="AS2964" s="68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5"/>
      <c r="BL2964" s="95"/>
      <c r="BM2964" s="95"/>
      <c r="BN2964" s="95"/>
      <c r="BO2964" s="95"/>
      <c r="BP2964" s="95"/>
      <c r="BQ2964" s="95"/>
      <c r="BR2964" s="95"/>
      <c r="BS2964" s="95"/>
      <c r="BT2964" s="95"/>
      <c r="BU2964" s="95"/>
      <c r="BV2964" s="95"/>
      <c r="BW2964" s="95"/>
      <c r="BX2964" s="95"/>
      <c r="BY2964" s="95"/>
      <c r="BZ2964" s="95"/>
      <c r="CD2964" s="95"/>
      <c r="CE2964" s="95"/>
      <c r="CF2964" s="95"/>
    </row>
    <row r="2965" spans="1:84" s="43" customFormat="1" x14ac:dyDescent="0.25">
      <c r="A2965" s="152"/>
      <c r="B2965" s="152"/>
      <c r="C2965" s="152"/>
      <c r="D2965" s="152"/>
      <c r="E2965" s="152"/>
      <c r="F2965" s="62"/>
      <c r="G2965" s="62"/>
      <c r="I2965" s="152"/>
      <c r="K2965" s="152"/>
      <c r="L2965" s="152"/>
      <c r="M2965" s="152"/>
      <c r="N2965" s="152"/>
      <c r="O2965" s="63"/>
      <c r="P2965" s="152"/>
      <c r="Q2965" s="152"/>
      <c r="S2965" s="205"/>
      <c r="T2965" s="205"/>
      <c r="U2965" s="205"/>
      <c r="V2965" s="39"/>
      <c r="W2965" s="39"/>
      <c r="X2965" s="39"/>
      <c r="Y2965" s="39"/>
      <c r="AD2965" s="191"/>
      <c r="AE2965" s="191"/>
      <c r="AF2965" s="260"/>
      <c r="AG2965" s="191"/>
      <c r="AH2965" s="191"/>
      <c r="AI2965" s="260"/>
      <c r="AR2965" s="68"/>
      <c r="AS2965" s="68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5"/>
      <c r="BL2965" s="95"/>
      <c r="BM2965" s="95"/>
      <c r="BN2965" s="95"/>
      <c r="BO2965" s="95"/>
      <c r="BP2965" s="95"/>
      <c r="BQ2965" s="95"/>
      <c r="BR2965" s="95"/>
      <c r="BS2965" s="95"/>
      <c r="BT2965" s="95"/>
      <c r="BU2965" s="95"/>
      <c r="BV2965" s="95"/>
      <c r="BW2965" s="95"/>
      <c r="BX2965" s="95"/>
      <c r="BY2965" s="95"/>
      <c r="BZ2965" s="95"/>
      <c r="CD2965" s="95"/>
      <c r="CE2965" s="95"/>
      <c r="CF2965" s="95"/>
    </row>
    <row r="2966" spans="1:84" s="43" customFormat="1" x14ac:dyDescent="0.25">
      <c r="A2966" s="152"/>
      <c r="B2966" s="152"/>
      <c r="C2966" s="152"/>
      <c r="D2966" s="152"/>
      <c r="E2966" s="152"/>
      <c r="F2966" s="62"/>
      <c r="G2966" s="62"/>
      <c r="I2966" s="152"/>
      <c r="K2966" s="152"/>
      <c r="L2966" s="152"/>
      <c r="M2966" s="152"/>
      <c r="N2966" s="152"/>
      <c r="O2966" s="63"/>
      <c r="P2966" s="152"/>
      <c r="Q2966" s="152"/>
      <c r="S2966" s="205"/>
      <c r="T2966" s="205"/>
      <c r="U2966" s="205"/>
      <c r="V2966" s="39"/>
      <c r="W2966" s="39"/>
      <c r="X2966" s="39"/>
      <c r="Y2966" s="39"/>
      <c r="AD2966" s="191"/>
      <c r="AE2966" s="191"/>
      <c r="AF2966" s="260"/>
      <c r="AG2966" s="191"/>
      <c r="AH2966" s="191"/>
      <c r="AI2966" s="260"/>
      <c r="AR2966" s="68"/>
      <c r="AS2966" s="68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5"/>
      <c r="BL2966" s="95"/>
      <c r="BM2966" s="95"/>
      <c r="BN2966" s="95"/>
      <c r="BO2966" s="95"/>
      <c r="BP2966" s="95"/>
      <c r="BQ2966" s="95"/>
      <c r="BR2966" s="95"/>
      <c r="BS2966" s="95"/>
      <c r="BT2966" s="95"/>
      <c r="BU2966" s="95"/>
      <c r="BV2966" s="95"/>
      <c r="BW2966" s="95"/>
      <c r="BX2966" s="95"/>
      <c r="BY2966" s="95"/>
      <c r="BZ2966" s="95"/>
      <c r="CD2966" s="95"/>
      <c r="CE2966" s="95"/>
      <c r="CF2966" s="95"/>
    </row>
    <row r="2967" spans="1:84" s="43" customFormat="1" x14ac:dyDescent="0.25">
      <c r="A2967" s="152"/>
      <c r="B2967" s="152"/>
      <c r="C2967" s="152"/>
      <c r="D2967" s="152"/>
      <c r="E2967" s="152"/>
      <c r="F2967" s="62"/>
      <c r="G2967" s="62"/>
      <c r="I2967" s="152"/>
      <c r="K2967" s="152"/>
      <c r="L2967" s="152"/>
      <c r="M2967" s="152"/>
      <c r="N2967" s="152"/>
      <c r="O2967" s="63"/>
      <c r="P2967" s="152"/>
      <c r="Q2967" s="152"/>
      <c r="S2967" s="205"/>
      <c r="T2967" s="205"/>
      <c r="U2967" s="205"/>
      <c r="V2967" s="39"/>
      <c r="W2967" s="39"/>
      <c r="X2967" s="39"/>
      <c r="Y2967" s="39"/>
      <c r="AD2967" s="191"/>
      <c r="AE2967" s="191"/>
      <c r="AF2967" s="260"/>
      <c r="AG2967" s="191"/>
      <c r="AH2967" s="191"/>
      <c r="AI2967" s="260"/>
      <c r="AR2967" s="68"/>
      <c r="AS2967" s="68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5"/>
      <c r="BL2967" s="95"/>
      <c r="BM2967" s="95"/>
      <c r="BN2967" s="95"/>
      <c r="BO2967" s="95"/>
      <c r="BP2967" s="95"/>
      <c r="BQ2967" s="95"/>
      <c r="BR2967" s="95"/>
      <c r="BS2967" s="95"/>
      <c r="BT2967" s="95"/>
      <c r="BU2967" s="95"/>
      <c r="BV2967" s="95"/>
      <c r="BW2967" s="95"/>
      <c r="BX2967" s="95"/>
      <c r="BY2967" s="95"/>
      <c r="BZ2967" s="95"/>
      <c r="CD2967" s="95"/>
      <c r="CE2967" s="95"/>
      <c r="CF2967" s="95"/>
    </row>
    <row r="2968" spans="1:84" s="43" customFormat="1" x14ac:dyDescent="0.25">
      <c r="A2968" s="152"/>
      <c r="B2968" s="152"/>
      <c r="C2968" s="152"/>
      <c r="D2968" s="152"/>
      <c r="E2968" s="152"/>
      <c r="F2968" s="62"/>
      <c r="G2968" s="62"/>
      <c r="I2968" s="152"/>
      <c r="K2968" s="152"/>
      <c r="L2968" s="152"/>
      <c r="M2968" s="152"/>
      <c r="N2968" s="152"/>
      <c r="O2968" s="63"/>
      <c r="P2968" s="152"/>
      <c r="Q2968" s="152"/>
      <c r="S2968" s="205"/>
      <c r="T2968" s="205"/>
      <c r="U2968" s="205"/>
      <c r="V2968" s="39"/>
      <c r="W2968" s="39"/>
      <c r="X2968" s="39"/>
      <c r="Y2968" s="39"/>
      <c r="AD2968" s="191"/>
      <c r="AE2968" s="191"/>
      <c r="AF2968" s="260"/>
      <c r="AG2968" s="191"/>
      <c r="AH2968" s="191"/>
      <c r="AI2968" s="260"/>
      <c r="AR2968" s="68"/>
      <c r="AS2968" s="68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5"/>
      <c r="BL2968" s="95"/>
      <c r="BM2968" s="95"/>
      <c r="BN2968" s="95"/>
      <c r="BO2968" s="95"/>
      <c r="BP2968" s="95"/>
      <c r="BQ2968" s="95"/>
      <c r="BR2968" s="95"/>
      <c r="BS2968" s="95"/>
      <c r="BT2968" s="95"/>
      <c r="BU2968" s="95"/>
      <c r="BV2968" s="95"/>
      <c r="BW2968" s="95"/>
      <c r="BX2968" s="95"/>
      <c r="BY2968" s="95"/>
      <c r="BZ2968" s="95"/>
      <c r="CD2968" s="95"/>
      <c r="CE2968" s="95"/>
      <c r="CF2968" s="95"/>
    </row>
    <row r="2969" spans="1:84" s="43" customFormat="1" x14ac:dyDescent="0.25">
      <c r="A2969" s="152"/>
      <c r="B2969" s="152"/>
      <c r="C2969" s="152"/>
      <c r="D2969" s="152"/>
      <c r="E2969" s="152"/>
      <c r="F2969" s="62"/>
      <c r="G2969" s="62"/>
      <c r="I2969" s="152"/>
      <c r="K2969" s="152"/>
      <c r="L2969" s="152"/>
      <c r="M2969" s="152"/>
      <c r="N2969" s="152"/>
      <c r="O2969" s="63"/>
      <c r="P2969" s="152"/>
      <c r="Q2969" s="152"/>
      <c r="S2969" s="205"/>
      <c r="T2969" s="205"/>
      <c r="U2969" s="205"/>
      <c r="V2969" s="39"/>
      <c r="W2969" s="39"/>
      <c r="X2969" s="39"/>
      <c r="Y2969" s="39"/>
      <c r="AD2969" s="191"/>
      <c r="AE2969" s="191"/>
      <c r="AF2969" s="260"/>
      <c r="AG2969" s="191"/>
      <c r="AH2969" s="191"/>
      <c r="AI2969" s="260"/>
      <c r="AR2969" s="68"/>
      <c r="AS2969" s="68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5"/>
      <c r="BL2969" s="95"/>
      <c r="BM2969" s="95"/>
      <c r="BN2969" s="95"/>
      <c r="BO2969" s="95"/>
      <c r="BP2969" s="95"/>
      <c r="BQ2969" s="95"/>
      <c r="BR2969" s="95"/>
      <c r="BS2969" s="95"/>
      <c r="BT2969" s="95"/>
      <c r="BU2969" s="95"/>
      <c r="BV2969" s="95"/>
      <c r="BW2969" s="95"/>
      <c r="BX2969" s="95"/>
      <c r="BY2969" s="95"/>
      <c r="BZ2969" s="95"/>
      <c r="CD2969" s="95"/>
      <c r="CE2969" s="95"/>
      <c r="CF2969" s="95"/>
    </row>
    <row r="2970" spans="1:84" s="43" customFormat="1" x14ac:dyDescent="0.25">
      <c r="A2970" s="152"/>
      <c r="B2970" s="152"/>
      <c r="C2970" s="152"/>
      <c r="D2970" s="152"/>
      <c r="E2970" s="152"/>
      <c r="F2970" s="62"/>
      <c r="G2970" s="62"/>
      <c r="I2970" s="152"/>
      <c r="K2970" s="152"/>
      <c r="L2970" s="152"/>
      <c r="M2970" s="152"/>
      <c r="N2970" s="152"/>
      <c r="O2970" s="63"/>
      <c r="P2970" s="152"/>
      <c r="Q2970" s="152"/>
      <c r="S2970" s="205"/>
      <c r="T2970" s="205"/>
      <c r="U2970" s="205"/>
      <c r="V2970" s="39"/>
      <c r="W2970" s="39"/>
      <c r="X2970" s="39"/>
      <c r="Y2970" s="39"/>
      <c r="AD2970" s="191"/>
      <c r="AE2970" s="191"/>
      <c r="AF2970" s="260"/>
      <c r="AG2970" s="191"/>
      <c r="AH2970" s="191"/>
      <c r="AI2970" s="260"/>
      <c r="AR2970" s="68"/>
      <c r="AS2970" s="68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5"/>
      <c r="BL2970" s="95"/>
      <c r="BM2970" s="95"/>
      <c r="BN2970" s="95"/>
      <c r="BO2970" s="95"/>
      <c r="BP2970" s="95"/>
      <c r="BQ2970" s="95"/>
      <c r="BR2970" s="95"/>
      <c r="BS2970" s="95"/>
      <c r="BT2970" s="95"/>
      <c r="BU2970" s="95"/>
      <c r="BV2970" s="95"/>
      <c r="BW2970" s="95"/>
      <c r="BX2970" s="95"/>
      <c r="BY2970" s="95"/>
      <c r="BZ2970" s="95"/>
      <c r="CD2970" s="95"/>
      <c r="CE2970" s="95"/>
      <c r="CF2970" s="95"/>
    </row>
    <row r="2971" spans="1:84" s="43" customFormat="1" x14ac:dyDescent="0.25">
      <c r="A2971" s="152"/>
      <c r="B2971" s="152"/>
      <c r="C2971" s="152"/>
      <c r="D2971" s="152"/>
      <c r="E2971" s="152"/>
      <c r="F2971" s="62"/>
      <c r="G2971" s="62"/>
      <c r="I2971" s="152"/>
      <c r="K2971" s="152"/>
      <c r="L2971" s="152"/>
      <c r="M2971" s="152"/>
      <c r="N2971" s="152"/>
      <c r="O2971" s="63"/>
      <c r="P2971" s="152"/>
      <c r="Q2971" s="152"/>
      <c r="S2971" s="205"/>
      <c r="T2971" s="205"/>
      <c r="U2971" s="205"/>
      <c r="V2971" s="39"/>
      <c r="W2971" s="39"/>
      <c r="X2971" s="39"/>
      <c r="Y2971" s="39"/>
      <c r="AD2971" s="191"/>
      <c r="AE2971" s="191"/>
      <c r="AF2971" s="260"/>
      <c r="AG2971" s="191"/>
      <c r="AH2971" s="191"/>
      <c r="AI2971" s="260"/>
      <c r="AR2971" s="68"/>
      <c r="AS2971" s="68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5"/>
      <c r="BL2971" s="95"/>
      <c r="BM2971" s="95"/>
      <c r="BN2971" s="95"/>
      <c r="BO2971" s="95"/>
      <c r="BP2971" s="95"/>
      <c r="BQ2971" s="95"/>
      <c r="BR2971" s="95"/>
      <c r="BS2971" s="95"/>
      <c r="BT2971" s="95"/>
      <c r="BU2971" s="95"/>
      <c r="BV2971" s="95"/>
      <c r="BW2971" s="95"/>
      <c r="BX2971" s="95"/>
      <c r="BY2971" s="95"/>
      <c r="BZ2971" s="95"/>
      <c r="CD2971" s="95"/>
      <c r="CE2971" s="95"/>
      <c r="CF2971" s="95"/>
    </row>
    <row r="2972" spans="1:84" s="43" customFormat="1" x14ac:dyDescent="0.25">
      <c r="A2972" s="152"/>
      <c r="B2972" s="152"/>
      <c r="C2972" s="152"/>
      <c r="D2972" s="152"/>
      <c r="E2972" s="152"/>
      <c r="F2972" s="62"/>
      <c r="G2972" s="62"/>
      <c r="I2972" s="152"/>
      <c r="K2972" s="152"/>
      <c r="L2972" s="152"/>
      <c r="M2972" s="152"/>
      <c r="N2972" s="152"/>
      <c r="O2972" s="63"/>
      <c r="P2972" s="152"/>
      <c r="Q2972" s="152"/>
      <c r="S2972" s="205"/>
      <c r="T2972" s="205"/>
      <c r="U2972" s="205"/>
      <c r="V2972" s="39"/>
      <c r="W2972" s="39"/>
      <c r="X2972" s="39"/>
      <c r="Y2972" s="39"/>
      <c r="AD2972" s="191"/>
      <c r="AE2972" s="191"/>
      <c r="AF2972" s="260"/>
      <c r="AG2972" s="191"/>
      <c r="AH2972" s="191"/>
      <c r="AI2972" s="260"/>
      <c r="AR2972" s="68"/>
      <c r="AS2972" s="68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5"/>
      <c r="BL2972" s="95"/>
      <c r="BM2972" s="95"/>
      <c r="BN2972" s="95"/>
      <c r="BO2972" s="95"/>
      <c r="BP2972" s="95"/>
      <c r="BQ2972" s="95"/>
      <c r="BR2972" s="95"/>
      <c r="BS2972" s="95"/>
      <c r="BT2972" s="95"/>
      <c r="BU2972" s="95"/>
      <c r="BV2972" s="95"/>
      <c r="BW2972" s="95"/>
      <c r="BX2972" s="95"/>
      <c r="BY2972" s="95"/>
      <c r="BZ2972" s="95"/>
      <c r="CD2972" s="95"/>
      <c r="CE2972" s="95"/>
      <c r="CF2972" s="95"/>
    </row>
    <row r="2973" spans="1:84" s="43" customFormat="1" x14ac:dyDescent="0.25">
      <c r="A2973" s="152"/>
      <c r="B2973" s="152"/>
      <c r="C2973" s="152"/>
      <c r="D2973" s="152"/>
      <c r="E2973" s="152"/>
      <c r="F2973" s="62"/>
      <c r="G2973" s="62"/>
      <c r="I2973" s="152"/>
      <c r="K2973" s="152"/>
      <c r="L2973" s="152"/>
      <c r="M2973" s="152"/>
      <c r="N2973" s="152"/>
      <c r="O2973" s="63"/>
      <c r="P2973" s="152"/>
      <c r="Q2973" s="152"/>
      <c r="S2973" s="205"/>
      <c r="T2973" s="205"/>
      <c r="U2973" s="205"/>
      <c r="V2973" s="39"/>
      <c r="W2973" s="39"/>
      <c r="X2973" s="39"/>
      <c r="Y2973" s="39"/>
      <c r="AD2973" s="191"/>
      <c r="AE2973" s="191"/>
      <c r="AF2973" s="260"/>
      <c r="AG2973" s="191"/>
      <c r="AH2973" s="191"/>
      <c r="AI2973" s="260"/>
      <c r="AR2973" s="68"/>
      <c r="AS2973" s="68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5"/>
      <c r="BL2973" s="95"/>
      <c r="BM2973" s="95"/>
      <c r="BN2973" s="95"/>
      <c r="BO2973" s="95"/>
      <c r="BP2973" s="95"/>
      <c r="BQ2973" s="95"/>
      <c r="BR2973" s="95"/>
      <c r="BS2973" s="95"/>
      <c r="BT2973" s="95"/>
      <c r="BU2973" s="95"/>
      <c r="BV2973" s="95"/>
      <c r="BW2973" s="95"/>
      <c r="BX2973" s="95"/>
      <c r="BY2973" s="95"/>
      <c r="BZ2973" s="95"/>
      <c r="CD2973" s="95"/>
      <c r="CE2973" s="95"/>
      <c r="CF2973" s="95"/>
    </row>
    <row r="2974" spans="1:84" s="43" customFormat="1" x14ac:dyDescent="0.25">
      <c r="A2974" s="152"/>
      <c r="B2974" s="152"/>
      <c r="C2974" s="152"/>
      <c r="D2974" s="152"/>
      <c r="E2974" s="152"/>
      <c r="F2974" s="62"/>
      <c r="G2974" s="62"/>
      <c r="I2974" s="152"/>
      <c r="K2974" s="152"/>
      <c r="L2974" s="152"/>
      <c r="M2974" s="152"/>
      <c r="N2974" s="152"/>
      <c r="O2974" s="63"/>
      <c r="P2974" s="152"/>
      <c r="Q2974" s="152"/>
      <c r="S2974" s="205"/>
      <c r="T2974" s="205"/>
      <c r="U2974" s="205"/>
      <c r="V2974" s="39"/>
      <c r="W2974" s="39"/>
      <c r="X2974" s="39"/>
      <c r="Y2974" s="39"/>
      <c r="AD2974" s="191"/>
      <c r="AE2974" s="191"/>
      <c r="AF2974" s="260"/>
      <c r="AG2974" s="191"/>
      <c r="AH2974" s="191"/>
      <c r="AI2974" s="260"/>
      <c r="AR2974" s="68"/>
      <c r="AS2974" s="68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5"/>
      <c r="BL2974" s="95"/>
      <c r="BM2974" s="95"/>
      <c r="BN2974" s="95"/>
      <c r="BO2974" s="95"/>
      <c r="BP2974" s="95"/>
      <c r="BQ2974" s="95"/>
      <c r="BR2974" s="95"/>
      <c r="BS2974" s="95"/>
      <c r="BT2974" s="95"/>
      <c r="BU2974" s="95"/>
      <c r="BV2974" s="95"/>
      <c r="BW2974" s="95"/>
      <c r="BX2974" s="95"/>
      <c r="BY2974" s="95"/>
      <c r="BZ2974" s="95"/>
      <c r="CD2974" s="95"/>
      <c r="CE2974" s="95"/>
      <c r="CF2974" s="95"/>
    </row>
    <row r="2975" spans="1:84" s="43" customFormat="1" x14ac:dyDescent="0.25">
      <c r="A2975" s="152"/>
      <c r="B2975" s="152"/>
      <c r="C2975" s="152"/>
      <c r="D2975" s="152"/>
      <c r="E2975" s="152"/>
      <c r="F2975" s="62"/>
      <c r="G2975" s="62"/>
      <c r="I2975" s="152"/>
      <c r="K2975" s="152"/>
      <c r="L2975" s="152"/>
      <c r="M2975" s="152"/>
      <c r="N2975" s="152"/>
      <c r="O2975" s="63"/>
      <c r="P2975" s="152"/>
      <c r="Q2975" s="152"/>
      <c r="S2975" s="205"/>
      <c r="T2975" s="205"/>
      <c r="U2975" s="205"/>
      <c r="V2975" s="39"/>
      <c r="W2975" s="39"/>
      <c r="X2975" s="39"/>
      <c r="Y2975" s="39"/>
      <c r="AD2975" s="191"/>
      <c r="AE2975" s="191"/>
      <c r="AF2975" s="260"/>
      <c r="AG2975" s="191"/>
      <c r="AH2975" s="191"/>
      <c r="AI2975" s="260"/>
      <c r="AR2975" s="68"/>
      <c r="AS2975" s="68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5"/>
      <c r="BL2975" s="95"/>
      <c r="BM2975" s="95"/>
      <c r="BN2975" s="95"/>
      <c r="BO2975" s="95"/>
      <c r="BP2975" s="95"/>
      <c r="BQ2975" s="95"/>
      <c r="BR2975" s="95"/>
      <c r="BS2975" s="95"/>
      <c r="BT2975" s="95"/>
      <c r="BU2975" s="95"/>
      <c r="BV2975" s="95"/>
      <c r="BW2975" s="95"/>
      <c r="BX2975" s="95"/>
      <c r="BY2975" s="95"/>
      <c r="BZ2975" s="95"/>
      <c r="CD2975" s="95"/>
      <c r="CE2975" s="95"/>
      <c r="CF2975" s="95"/>
    </row>
    <row r="2976" spans="1:84" s="43" customFormat="1" x14ac:dyDescent="0.25">
      <c r="A2976" s="152"/>
      <c r="B2976" s="152"/>
      <c r="C2976" s="152"/>
      <c r="D2976" s="152"/>
      <c r="E2976" s="152"/>
      <c r="F2976" s="62"/>
      <c r="G2976" s="62"/>
      <c r="I2976" s="152"/>
      <c r="K2976" s="152"/>
      <c r="L2976" s="152"/>
      <c r="M2976" s="152"/>
      <c r="N2976" s="152"/>
      <c r="O2976" s="63"/>
      <c r="P2976" s="152"/>
      <c r="Q2976" s="152"/>
      <c r="S2976" s="205"/>
      <c r="T2976" s="205"/>
      <c r="U2976" s="205"/>
      <c r="V2976" s="39"/>
      <c r="W2976" s="39"/>
      <c r="X2976" s="39"/>
      <c r="Y2976" s="39"/>
      <c r="AD2976" s="191"/>
      <c r="AE2976" s="191"/>
      <c r="AF2976" s="260"/>
      <c r="AG2976" s="191"/>
      <c r="AH2976" s="191"/>
      <c r="AI2976" s="260"/>
      <c r="AR2976" s="68"/>
      <c r="AS2976" s="68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5"/>
      <c r="BL2976" s="95"/>
      <c r="BM2976" s="95"/>
      <c r="BN2976" s="95"/>
      <c r="BO2976" s="95"/>
      <c r="BP2976" s="95"/>
      <c r="BQ2976" s="95"/>
      <c r="BR2976" s="95"/>
      <c r="BS2976" s="95"/>
      <c r="BT2976" s="95"/>
      <c r="BU2976" s="95"/>
      <c r="BV2976" s="95"/>
      <c r="BW2976" s="95"/>
      <c r="BX2976" s="95"/>
      <c r="BY2976" s="95"/>
      <c r="BZ2976" s="95"/>
      <c r="CD2976" s="95"/>
      <c r="CE2976" s="95"/>
      <c r="CF2976" s="95"/>
    </row>
    <row r="2977" spans="1:84" s="43" customFormat="1" x14ac:dyDescent="0.25">
      <c r="A2977" s="152"/>
      <c r="B2977" s="152"/>
      <c r="C2977" s="152"/>
      <c r="D2977" s="152"/>
      <c r="E2977" s="152"/>
      <c r="F2977" s="62"/>
      <c r="G2977" s="62"/>
      <c r="I2977" s="152"/>
      <c r="K2977" s="152"/>
      <c r="L2977" s="152"/>
      <c r="M2977" s="152"/>
      <c r="N2977" s="152"/>
      <c r="O2977" s="63"/>
      <c r="P2977" s="152"/>
      <c r="Q2977" s="152"/>
      <c r="S2977" s="205"/>
      <c r="T2977" s="205"/>
      <c r="U2977" s="205"/>
      <c r="V2977" s="39"/>
      <c r="W2977" s="39"/>
      <c r="X2977" s="39"/>
      <c r="Y2977" s="39"/>
      <c r="AD2977" s="191"/>
      <c r="AE2977" s="191"/>
      <c r="AF2977" s="260"/>
      <c r="AG2977" s="191"/>
      <c r="AH2977" s="191"/>
      <c r="AI2977" s="260"/>
      <c r="AR2977" s="68"/>
      <c r="AS2977" s="68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5"/>
      <c r="BL2977" s="95"/>
      <c r="BM2977" s="95"/>
      <c r="BN2977" s="95"/>
      <c r="BO2977" s="95"/>
      <c r="BP2977" s="95"/>
      <c r="BQ2977" s="95"/>
      <c r="BR2977" s="95"/>
      <c r="BS2977" s="95"/>
      <c r="BT2977" s="95"/>
      <c r="BU2977" s="95"/>
      <c r="BV2977" s="95"/>
      <c r="BW2977" s="95"/>
      <c r="BX2977" s="95"/>
      <c r="BY2977" s="95"/>
      <c r="BZ2977" s="95"/>
      <c r="CD2977" s="95"/>
      <c r="CE2977" s="95"/>
      <c r="CF2977" s="95"/>
    </row>
    <row r="2978" spans="1:84" s="43" customFormat="1" x14ac:dyDescent="0.25">
      <c r="A2978" s="152"/>
      <c r="B2978" s="152"/>
      <c r="C2978" s="152"/>
      <c r="D2978" s="152"/>
      <c r="E2978" s="152"/>
      <c r="F2978" s="62"/>
      <c r="G2978" s="62"/>
      <c r="I2978" s="152"/>
      <c r="K2978" s="152"/>
      <c r="L2978" s="152"/>
      <c r="M2978" s="152"/>
      <c r="N2978" s="152"/>
      <c r="O2978" s="63"/>
      <c r="P2978" s="152"/>
      <c r="Q2978" s="152"/>
      <c r="S2978" s="205"/>
      <c r="T2978" s="205"/>
      <c r="U2978" s="205"/>
      <c r="V2978" s="39"/>
      <c r="W2978" s="39"/>
      <c r="X2978" s="39"/>
      <c r="Y2978" s="39"/>
      <c r="AD2978" s="191"/>
      <c r="AE2978" s="191"/>
      <c r="AF2978" s="260"/>
      <c r="AG2978" s="191"/>
      <c r="AH2978" s="191"/>
      <c r="AI2978" s="260"/>
      <c r="AR2978" s="68"/>
      <c r="AS2978" s="68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5"/>
      <c r="BL2978" s="95"/>
      <c r="BM2978" s="95"/>
      <c r="BN2978" s="95"/>
      <c r="BO2978" s="95"/>
      <c r="BP2978" s="95"/>
      <c r="BQ2978" s="95"/>
      <c r="BR2978" s="95"/>
      <c r="BS2978" s="95"/>
      <c r="BT2978" s="95"/>
      <c r="BU2978" s="95"/>
      <c r="BV2978" s="95"/>
      <c r="BW2978" s="95"/>
      <c r="BX2978" s="95"/>
      <c r="BY2978" s="95"/>
      <c r="BZ2978" s="95"/>
      <c r="CD2978" s="95"/>
      <c r="CE2978" s="95"/>
      <c r="CF2978" s="95"/>
    </row>
    <row r="2979" spans="1:84" s="43" customFormat="1" x14ac:dyDescent="0.25">
      <c r="A2979" s="152"/>
      <c r="B2979" s="152"/>
      <c r="C2979" s="152"/>
      <c r="D2979" s="152"/>
      <c r="E2979" s="152"/>
      <c r="F2979" s="62"/>
      <c r="G2979" s="62"/>
      <c r="I2979" s="152"/>
      <c r="K2979" s="152"/>
      <c r="L2979" s="152"/>
      <c r="M2979" s="152"/>
      <c r="N2979" s="152"/>
      <c r="O2979" s="63"/>
      <c r="P2979" s="152"/>
      <c r="Q2979" s="152"/>
      <c r="S2979" s="205"/>
      <c r="T2979" s="205"/>
      <c r="U2979" s="205"/>
      <c r="V2979" s="39"/>
      <c r="W2979" s="39"/>
      <c r="X2979" s="39"/>
      <c r="Y2979" s="39"/>
      <c r="AD2979" s="191"/>
      <c r="AE2979" s="191"/>
      <c r="AF2979" s="260"/>
      <c r="AG2979" s="191"/>
      <c r="AH2979" s="191"/>
      <c r="AI2979" s="260"/>
      <c r="AR2979" s="68"/>
      <c r="AS2979" s="68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5"/>
      <c r="BL2979" s="95"/>
      <c r="BM2979" s="95"/>
      <c r="BN2979" s="95"/>
      <c r="BO2979" s="95"/>
      <c r="BP2979" s="95"/>
      <c r="BQ2979" s="95"/>
      <c r="BR2979" s="95"/>
      <c r="BS2979" s="95"/>
      <c r="BT2979" s="95"/>
      <c r="BU2979" s="95"/>
      <c r="BV2979" s="95"/>
      <c r="BW2979" s="95"/>
      <c r="BX2979" s="95"/>
      <c r="BY2979" s="95"/>
      <c r="BZ2979" s="95"/>
      <c r="CD2979" s="95"/>
      <c r="CE2979" s="95"/>
      <c r="CF2979" s="95"/>
    </row>
    <row r="2980" spans="1:84" s="43" customFormat="1" x14ac:dyDescent="0.25">
      <c r="A2980" s="152"/>
      <c r="B2980" s="152"/>
      <c r="C2980" s="152"/>
      <c r="D2980" s="152"/>
      <c r="E2980" s="152"/>
      <c r="F2980" s="62"/>
      <c r="G2980" s="62"/>
      <c r="I2980" s="152"/>
      <c r="K2980" s="152"/>
      <c r="L2980" s="152"/>
      <c r="M2980" s="152"/>
      <c r="N2980" s="152"/>
      <c r="O2980" s="63"/>
      <c r="P2980" s="152"/>
      <c r="Q2980" s="152"/>
      <c r="S2980" s="205"/>
      <c r="T2980" s="205"/>
      <c r="U2980" s="205"/>
      <c r="V2980" s="39"/>
      <c r="W2980" s="39"/>
      <c r="X2980" s="39"/>
      <c r="Y2980" s="39"/>
      <c r="AD2980" s="191"/>
      <c r="AE2980" s="191"/>
      <c r="AF2980" s="260"/>
      <c r="AG2980" s="191"/>
      <c r="AH2980" s="191"/>
      <c r="AI2980" s="260"/>
      <c r="AR2980" s="68"/>
      <c r="AS2980" s="68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5"/>
      <c r="BL2980" s="95"/>
      <c r="BM2980" s="95"/>
      <c r="BN2980" s="95"/>
      <c r="BO2980" s="95"/>
      <c r="BP2980" s="95"/>
      <c r="BQ2980" s="95"/>
      <c r="BR2980" s="95"/>
      <c r="BS2980" s="95"/>
      <c r="BT2980" s="95"/>
      <c r="BU2980" s="95"/>
      <c r="BV2980" s="95"/>
      <c r="BW2980" s="95"/>
      <c r="BX2980" s="95"/>
      <c r="BY2980" s="95"/>
      <c r="BZ2980" s="95"/>
      <c r="CD2980" s="95"/>
      <c r="CE2980" s="95"/>
      <c r="CF2980" s="95"/>
    </row>
    <row r="2981" spans="1:84" s="43" customFormat="1" x14ac:dyDescent="0.25">
      <c r="A2981" s="152"/>
      <c r="B2981" s="152"/>
      <c r="C2981" s="152"/>
      <c r="D2981" s="152"/>
      <c r="E2981" s="152"/>
      <c r="F2981" s="62"/>
      <c r="G2981" s="62"/>
      <c r="I2981" s="152"/>
      <c r="K2981" s="152"/>
      <c r="L2981" s="152"/>
      <c r="M2981" s="152"/>
      <c r="N2981" s="152"/>
      <c r="O2981" s="63"/>
      <c r="P2981" s="152"/>
      <c r="Q2981" s="152"/>
      <c r="S2981" s="205"/>
      <c r="T2981" s="205"/>
      <c r="U2981" s="205"/>
      <c r="V2981" s="39"/>
      <c r="W2981" s="39"/>
      <c r="X2981" s="39"/>
      <c r="Y2981" s="39"/>
      <c r="AD2981" s="191"/>
      <c r="AE2981" s="191"/>
      <c r="AF2981" s="260"/>
      <c r="AG2981" s="191"/>
      <c r="AH2981" s="191"/>
      <c r="AI2981" s="260"/>
      <c r="AR2981" s="68"/>
      <c r="AS2981" s="68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5"/>
      <c r="BL2981" s="95"/>
      <c r="BM2981" s="95"/>
      <c r="BN2981" s="95"/>
      <c r="BO2981" s="95"/>
      <c r="BP2981" s="95"/>
      <c r="BQ2981" s="95"/>
      <c r="BR2981" s="95"/>
      <c r="BS2981" s="95"/>
      <c r="BT2981" s="95"/>
      <c r="BU2981" s="95"/>
      <c r="BV2981" s="95"/>
      <c r="BW2981" s="95"/>
      <c r="BX2981" s="95"/>
      <c r="BY2981" s="95"/>
      <c r="BZ2981" s="95"/>
      <c r="CD2981" s="95"/>
      <c r="CE2981" s="95"/>
      <c r="CF2981" s="95"/>
    </row>
    <row r="2982" spans="1:84" s="43" customFormat="1" x14ac:dyDescent="0.25">
      <c r="A2982" s="152"/>
      <c r="B2982" s="152"/>
      <c r="C2982" s="152"/>
      <c r="D2982" s="152"/>
      <c r="E2982" s="152"/>
      <c r="F2982" s="62"/>
      <c r="G2982" s="62"/>
      <c r="I2982" s="152"/>
      <c r="K2982" s="152"/>
      <c r="L2982" s="152"/>
      <c r="M2982" s="152"/>
      <c r="N2982" s="152"/>
      <c r="O2982" s="63"/>
      <c r="P2982" s="152"/>
      <c r="Q2982" s="152"/>
      <c r="S2982" s="205"/>
      <c r="T2982" s="205"/>
      <c r="U2982" s="205"/>
      <c r="V2982" s="39"/>
      <c r="W2982" s="39"/>
      <c r="X2982" s="39"/>
      <c r="Y2982" s="39"/>
      <c r="AD2982" s="191"/>
      <c r="AE2982" s="191"/>
      <c r="AF2982" s="260"/>
      <c r="AG2982" s="191"/>
      <c r="AH2982" s="191"/>
      <c r="AI2982" s="260"/>
      <c r="AR2982" s="68"/>
      <c r="AS2982" s="68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5"/>
      <c r="BL2982" s="95"/>
      <c r="BM2982" s="95"/>
      <c r="BN2982" s="95"/>
      <c r="BO2982" s="95"/>
      <c r="BP2982" s="95"/>
      <c r="BQ2982" s="95"/>
      <c r="BR2982" s="95"/>
      <c r="BS2982" s="95"/>
      <c r="BT2982" s="95"/>
      <c r="BU2982" s="95"/>
      <c r="BV2982" s="95"/>
      <c r="BW2982" s="95"/>
      <c r="BX2982" s="95"/>
      <c r="BY2982" s="95"/>
      <c r="BZ2982" s="95"/>
      <c r="CD2982" s="95"/>
      <c r="CE2982" s="95"/>
      <c r="CF2982" s="95"/>
    </row>
    <row r="2983" spans="1:84" s="43" customFormat="1" x14ac:dyDescent="0.25">
      <c r="A2983" s="152"/>
      <c r="B2983" s="152"/>
      <c r="C2983" s="152"/>
      <c r="D2983" s="152"/>
      <c r="E2983" s="152"/>
      <c r="F2983" s="62"/>
      <c r="G2983" s="62"/>
      <c r="I2983" s="152"/>
      <c r="K2983" s="152"/>
      <c r="L2983" s="152"/>
      <c r="M2983" s="152"/>
      <c r="N2983" s="152"/>
      <c r="O2983" s="63"/>
      <c r="P2983" s="152"/>
      <c r="Q2983" s="152"/>
      <c r="S2983" s="205"/>
      <c r="T2983" s="205"/>
      <c r="U2983" s="205"/>
      <c r="V2983" s="39"/>
      <c r="W2983" s="39"/>
      <c r="X2983" s="39"/>
      <c r="Y2983" s="39"/>
      <c r="AD2983" s="191"/>
      <c r="AE2983" s="191"/>
      <c r="AF2983" s="260"/>
      <c r="AG2983" s="191"/>
      <c r="AH2983" s="191"/>
      <c r="AI2983" s="260"/>
      <c r="AR2983" s="68"/>
      <c r="AS2983" s="68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5"/>
      <c r="BL2983" s="95"/>
      <c r="BM2983" s="95"/>
      <c r="BN2983" s="95"/>
      <c r="BO2983" s="95"/>
      <c r="BP2983" s="95"/>
      <c r="BQ2983" s="95"/>
      <c r="BR2983" s="95"/>
      <c r="BS2983" s="95"/>
      <c r="BT2983" s="95"/>
      <c r="BU2983" s="95"/>
      <c r="BV2983" s="95"/>
      <c r="BW2983" s="95"/>
      <c r="BX2983" s="95"/>
      <c r="BY2983" s="95"/>
      <c r="BZ2983" s="95"/>
      <c r="CD2983" s="95"/>
      <c r="CE2983" s="95"/>
      <c r="CF2983" s="95"/>
    </row>
    <row r="2984" spans="1:84" s="43" customFormat="1" x14ac:dyDescent="0.25">
      <c r="A2984" s="152"/>
      <c r="B2984" s="152"/>
      <c r="C2984" s="152"/>
      <c r="D2984" s="152"/>
      <c r="E2984" s="152"/>
      <c r="F2984" s="62"/>
      <c r="G2984" s="62"/>
      <c r="I2984" s="152"/>
      <c r="K2984" s="152"/>
      <c r="L2984" s="152"/>
      <c r="M2984" s="152"/>
      <c r="N2984" s="152"/>
      <c r="O2984" s="63"/>
      <c r="P2984" s="152"/>
      <c r="Q2984" s="152"/>
      <c r="S2984" s="205"/>
      <c r="T2984" s="205"/>
      <c r="U2984" s="205"/>
      <c r="V2984" s="39"/>
      <c r="W2984" s="39"/>
      <c r="X2984" s="39"/>
      <c r="Y2984" s="39"/>
      <c r="AD2984" s="191"/>
      <c r="AE2984" s="191"/>
      <c r="AF2984" s="260"/>
      <c r="AG2984" s="191"/>
      <c r="AH2984" s="191"/>
      <c r="AI2984" s="260"/>
      <c r="AR2984" s="68"/>
      <c r="AS2984" s="68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5"/>
      <c r="BL2984" s="95"/>
      <c r="BM2984" s="95"/>
      <c r="BN2984" s="95"/>
      <c r="BO2984" s="95"/>
      <c r="BP2984" s="95"/>
      <c r="BQ2984" s="95"/>
      <c r="BR2984" s="95"/>
      <c r="BS2984" s="95"/>
      <c r="BT2984" s="95"/>
      <c r="BU2984" s="95"/>
      <c r="BV2984" s="95"/>
      <c r="BW2984" s="95"/>
      <c r="BX2984" s="95"/>
      <c r="BY2984" s="95"/>
      <c r="BZ2984" s="95"/>
      <c r="CD2984" s="95"/>
      <c r="CE2984" s="95"/>
      <c r="CF2984" s="95"/>
    </row>
    <row r="2985" spans="1:84" s="43" customFormat="1" x14ac:dyDescent="0.25">
      <c r="A2985" s="152"/>
      <c r="B2985" s="152"/>
      <c r="C2985" s="152"/>
      <c r="D2985" s="152"/>
      <c r="E2985" s="152"/>
      <c r="F2985" s="62"/>
      <c r="G2985" s="62"/>
      <c r="I2985" s="152"/>
      <c r="K2985" s="152"/>
      <c r="L2985" s="152"/>
      <c r="M2985" s="152"/>
      <c r="N2985" s="152"/>
      <c r="O2985" s="63"/>
      <c r="P2985" s="152"/>
      <c r="Q2985" s="152"/>
      <c r="S2985" s="205"/>
      <c r="T2985" s="205"/>
      <c r="U2985" s="205"/>
      <c r="V2985" s="39"/>
      <c r="W2985" s="39"/>
      <c r="X2985" s="39"/>
      <c r="Y2985" s="39"/>
      <c r="AD2985" s="191"/>
      <c r="AE2985" s="191"/>
      <c r="AF2985" s="260"/>
      <c r="AG2985" s="191"/>
      <c r="AH2985" s="191"/>
      <c r="AI2985" s="260"/>
      <c r="AR2985" s="68"/>
      <c r="AS2985" s="68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5"/>
      <c r="BL2985" s="95"/>
      <c r="BM2985" s="95"/>
      <c r="BN2985" s="95"/>
      <c r="BO2985" s="95"/>
      <c r="BP2985" s="95"/>
      <c r="BQ2985" s="95"/>
      <c r="BR2985" s="95"/>
      <c r="BS2985" s="95"/>
      <c r="BT2985" s="95"/>
      <c r="BU2985" s="95"/>
      <c r="BV2985" s="95"/>
      <c r="BW2985" s="95"/>
      <c r="BX2985" s="95"/>
      <c r="BY2985" s="95"/>
      <c r="BZ2985" s="95"/>
      <c r="CD2985" s="95"/>
      <c r="CE2985" s="95"/>
      <c r="CF2985" s="95"/>
    </row>
    <row r="2986" spans="1:84" s="43" customFormat="1" x14ac:dyDescent="0.25">
      <c r="A2986" s="152"/>
      <c r="B2986" s="152"/>
      <c r="C2986" s="152"/>
      <c r="D2986" s="152"/>
      <c r="E2986" s="152"/>
      <c r="F2986" s="62"/>
      <c r="G2986" s="62"/>
      <c r="I2986" s="152"/>
      <c r="K2986" s="152"/>
      <c r="L2986" s="152"/>
      <c r="M2986" s="152"/>
      <c r="N2986" s="152"/>
      <c r="O2986" s="63"/>
      <c r="P2986" s="152"/>
      <c r="Q2986" s="152"/>
      <c r="S2986" s="205"/>
      <c r="T2986" s="205"/>
      <c r="U2986" s="205"/>
      <c r="V2986" s="39"/>
      <c r="W2986" s="39"/>
      <c r="X2986" s="39"/>
      <c r="Y2986" s="39"/>
      <c r="AD2986" s="191"/>
      <c r="AE2986" s="191"/>
      <c r="AF2986" s="260"/>
      <c r="AG2986" s="191"/>
      <c r="AH2986" s="191"/>
      <c r="AI2986" s="260"/>
      <c r="AR2986" s="68"/>
      <c r="AS2986" s="68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5"/>
      <c r="BL2986" s="95"/>
      <c r="BM2986" s="95"/>
      <c r="BN2986" s="95"/>
      <c r="BO2986" s="95"/>
      <c r="BP2986" s="95"/>
      <c r="BQ2986" s="95"/>
      <c r="BR2986" s="95"/>
      <c r="BS2986" s="95"/>
      <c r="BT2986" s="95"/>
      <c r="BU2986" s="95"/>
      <c r="BV2986" s="95"/>
      <c r="BW2986" s="95"/>
      <c r="BX2986" s="95"/>
      <c r="BY2986" s="95"/>
      <c r="BZ2986" s="95"/>
      <c r="CD2986" s="95"/>
      <c r="CE2986" s="95"/>
      <c r="CF2986" s="95"/>
    </row>
    <row r="2987" spans="1:84" s="43" customFormat="1" x14ac:dyDescent="0.25">
      <c r="A2987" s="152"/>
      <c r="B2987" s="152"/>
      <c r="C2987" s="152"/>
      <c r="D2987" s="152"/>
      <c r="E2987" s="152"/>
      <c r="F2987" s="62"/>
      <c r="G2987" s="62"/>
      <c r="I2987" s="152"/>
      <c r="K2987" s="152"/>
      <c r="L2987" s="152"/>
      <c r="M2987" s="152"/>
      <c r="N2987" s="152"/>
      <c r="O2987" s="63"/>
      <c r="P2987" s="152"/>
      <c r="Q2987" s="152"/>
      <c r="S2987" s="205"/>
      <c r="T2987" s="205"/>
      <c r="U2987" s="205"/>
      <c r="V2987" s="39"/>
      <c r="W2987" s="39"/>
      <c r="X2987" s="39"/>
      <c r="Y2987" s="39"/>
      <c r="AD2987" s="191"/>
      <c r="AE2987" s="191"/>
      <c r="AF2987" s="260"/>
      <c r="AG2987" s="191"/>
      <c r="AH2987" s="191"/>
      <c r="AI2987" s="260"/>
      <c r="AR2987" s="68"/>
      <c r="AS2987" s="68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5"/>
      <c r="BL2987" s="95"/>
      <c r="BM2987" s="95"/>
      <c r="BN2987" s="95"/>
      <c r="BO2987" s="95"/>
      <c r="BP2987" s="95"/>
      <c r="BQ2987" s="95"/>
      <c r="BR2987" s="95"/>
      <c r="BS2987" s="95"/>
      <c r="BT2987" s="95"/>
      <c r="BU2987" s="95"/>
      <c r="BV2987" s="95"/>
      <c r="BW2987" s="95"/>
      <c r="BX2987" s="95"/>
      <c r="BY2987" s="95"/>
      <c r="BZ2987" s="95"/>
      <c r="CD2987" s="95"/>
      <c r="CE2987" s="95"/>
      <c r="CF2987" s="95"/>
    </row>
    <row r="2988" spans="1:84" s="43" customFormat="1" x14ac:dyDescent="0.25">
      <c r="A2988" s="152"/>
      <c r="B2988" s="152"/>
      <c r="C2988" s="152"/>
      <c r="D2988" s="152"/>
      <c r="E2988" s="152"/>
      <c r="F2988" s="62"/>
      <c r="G2988" s="62"/>
      <c r="I2988" s="152"/>
      <c r="K2988" s="152"/>
      <c r="L2988" s="152"/>
      <c r="M2988" s="152"/>
      <c r="N2988" s="152"/>
      <c r="O2988" s="63"/>
      <c r="P2988" s="152"/>
      <c r="Q2988" s="152"/>
      <c r="S2988" s="205"/>
      <c r="T2988" s="205"/>
      <c r="U2988" s="205"/>
      <c r="V2988" s="39"/>
      <c r="W2988" s="39"/>
      <c r="X2988" s="39"/>
      <c r="Y2988" s="39"/>
      <c r="AD2988" s="191"/>
      <c r="AE2988" s="191"/>
      <c r="AF2988" s="260"/>
      <c r="AG2988" s="191"/>
      <c r="AH2988" s="191"/>
      <c r="AI2988" s="260"/>
      <c r="AR2988" s="68"/>
      <c r="AS2988" s="68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5"/>
      <c r="BL2988" s="95"/>
      <c r="BM2988" s="95"/>
      <c r="BN2988" s="95"/>
      <c r="BO2988" s="95"/>
      <c r="BP2988" s="95"/>
      <c r="BQ2988" s="95"/>
      <c r="BR2988" s="95"/>
      <c r="BS2988" s="95"/>
      <c r="BT2988" s="95"/>
      <c r="BU2988" s="95"/>
      <c r="BV2988" s="95"/>
      <c r="BW2988" s="95"/>
      <c r="BX2988" s="95"/>
      <c r="BY2988" s="95"/>
      <c r="BZ2988" s="95"/>
      <c r="CD2988" s="95"/>
      <c r="CE2988" s="95"/>
      <c r="CF2988" s="95"/>
    </row>
    <row r="2989" spans="1:84" s="43" customFormat="1" x14ac:dyDescent="0.25">
      <c r="A2989" s="152"/>
      <c r="B2989" s="152"/>
      <c r="C2989" s="152"/>
      <c r="D2989" s="152"/>
      <c r="E2989" s="152"/>
      <c r="F2989" s="62"/>
      <c r="G2989" s="62"/>
      <c r="I2989" s="152"/>
      <c r="K2989" s="152"/>
      <c r="L2989" s="152"/>
      <c r="M2989" s="152"/>
      <c r="N2989" s="152"/>
      <c r="O2989" s="63"/>
      <c r="P2989" s="152"/>
      <c r="Q2989" s="152"/>
      <c r="S2989" s="205"/>
      <c r="T2989" s="205"/>
      <c r="U2989" s="205"/>
      <c r="V2989" s="39"/>
      <c r="W2989" s="39"/>
      <c r="X2989" s="39"/>
      <c r="Y2989" s="39"/>
      <c r="AD2989" s="191"/>
      <c r="AE2989" s="191"/>
      <c r="AF2989" s="260"/>
      <c r="AG2989" s="191"/>
      <c r="AH2989" s="191"/>
      <c r="AI2989" s="260"/>
      <c r="AR2989" s="68"/>
      <c r="AS2989" s="68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5"/>
      <c r="BL2989" s="95"/>
      <c r="BM2989" s="95"/>
      <c r="BN2989" s="95"/>
      <c r="BO2989" s="95"/>
      <c r="BP2989" s="95"/>
      <c r="BQ2989" s="95"/>
      <c r="BR2989" s="95"/>
      <c r="BS2989" s="95"/>
      <c r="BT2989" s="95"/>
      <c r="BU2989" s="95"/>
      <c r="BV2989" s="95"/>
      <c r="BW2989" s="95"/>
      <c r="BX2989" s="95"/>
      <c r="BY2989" s="95"/>
      <c r="BZ2989" s="95"/>
      <c r="CD2989" s="95"/>
      <c r="CE2989" s="95"/>
      <c r="CF2989" s="95"/>
    </row>
    <row r="2990" spans="1:84" s="43" customFormat="1" x14ac:dyDescent="0.25">
      <c r="A2990" s="152"/>
      <c r="B2990" s="152"/>
      <c r="C2990" s="152"/>
      <c r="D2990" s="152"/>
      <c r="E2990" s="152"/>
      <c r="F2990" s="62"/>
      <c r="G2990" s="62"/>
      <c r="I2990" s="152"/>
      <c r="K2990" s="152"/>
      <c r="L2990" s="152"/>
      <c r="M2990" s="152"/>
      <c r="N2990" s="152"/>
      <c r="O2990" s="63"/>
      <c r="P2990" s="152"/>
      <c r="Q2990" s="152"/>
      <c r="S2990" s="205"/>
      <c r="T2990" s="205"/>
      <c r="U2990" s="205"/>
      <c r="V2990" s="39"/>
      <c r="W2990" s="39"/>
      <c r="X2990" s="39"/>
      <c r="Y2990" s="39"/>
      <c r="AD2990" s="191"/>
      <c r="AE2990" s="191"/>
      <c r="AF2990" s="260"/>
      <c r="AG2990" s="191"/>
      <c r="AH2990" s="191"/>
      <c r="AI2990" s="260"/>
      <c r="AR2990" s="68"/>
      <c r="AS2990" s="68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5"/>
      <c r="BL2990" s="95"/>
      <c r="BM2990" s="95"/>
      <c r="BN2990" s="95"/>
      <c r="BO2990" s="95"/>
      <c r="BP2990" s="95"/>
      <c r="BQ2990" s="95"/>
      <c r="BR2990" s="95"/>
      <c r="BS2990" s="95"/>
      <c r="BT2990" s="95"/>
      <c r="BU2990" s="95"/>
      <c r="BV2990" s="95"/>
      <c r="BW2990" s="95"/>
      <c r="BX2990" s="95"/>
      <c r="BY2990" s="95"/>
      <c r="BZ2990" s="95"/>
      <c r="CD2990" s="95"/>
      <c r="CE2990" s="95"/>
      <c r="CF2990" s="95"/>
    </row>
    <row r="2991" spans="1:84" s="43" customFormat="1" x14ac:dyDescent="0.25">
      <c r="A2991" s="152"/>
      <c r="B2991" s="152"/>
      <c r="C2991" s="152"/>
      <c r="D2991" s="152"/>
      <c r="E2991" s="152"/>
      <c r="F2991" s="62"/>
      <c r="G2991" s="62"/>
      <c r="I2991" s="152"/>
      <c r="K2991" s="152"/>
      <c r="L2991" s="152"/>
      <c r="M2991" s="152"/>
      <c r="N2991" s="152"/>
      <c r="O2991" s="63"/>
      <c r="P2991" s="152"/>
      <c r="Q2991" s="152"/>
      <c r="S2991" s="205"/>
      <c r="T2991" s="205"/>
      <c r="U2991" s="205"/>
      <c r="V2991" s="39"/>
      <c r="W2991" s="39"/>
      <c r="X2991" s="39"/>
      <c r="Y2991" s="39"/>
      <c r="AD2991" s="191"/>
      <c r="AE2991" s="191"/>
      <c r="AF2991" s="260"/>
      <c r="AG2991" s="191"/>
      <c r="AH2991" s="191"/>
      <c r="AI2991" s="260"/>
      <c r="AR2991" s="68"/>
      <c r="AS2991" s="68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5"/>
      <c r="BL2991" s="95"/>
      <c r="BM2991" s="95"/>
      <c r="BN2991" s="95"/>
      <c r="BO2991" s="95"/>
      <c r="BP2991" s="95"/>
      <c r="BQ2991" s="95"/>
      <c r="BR2991" s="95"/>
      <c r="BS2991" s="95"/>
      <c r="BT2991" s="95"/>
      <c r="BU2991" s="95"/>
      <c r="BV2991" s="95"/>
      <c r="BW2991" s="95"/>
      <c r="BX2991" s="95"/>
      <c r="BY2991" s="95"/>
      <c r="BZ2991" s="95"/>
      <c r="CD2991" s="95"/>
      <c r="CE2991" s="95"/>
      <c r="CF2991" s="95"/>
    </row>
    <row r="2992" spans="1:84" s="43" customFormat="1" x14ac:dyDescent="0.25">
      <c r="A2992" s="152"/>
      <c r="B2992" s="152"/>
      <c r="C2992" s="152"/>
      <c r="D2992" s="152"/>
      <c r="E2992" s="152"/>
      <c r="F2992" s="62"/>
      <c r="G2992" s="62"/>
      <c r="I2992" s="152"/>
      <c r="K2992" s="152"/>
      <c r="L2992" s="152"/>
      <c r="M2992" s="152"/>
      <c r="N2992" s="152"/>
      <c r="O2992" s="63"/>
      <c r="P2992" s="152"/>
      <c r="Q2992" s="152"/>
      <c r="S2992" s="205"/>
      <c r="T2992" s="205"/>
      <c r="U2992" s="205"/>
      <c r="V2992" s="39"/>
      <c r="W2992" s="39"/>
      <c r="X2992" s="39"/>
      <c r="Y2992" s="39"/>
      <c r="AD2992" s="191"/>
      <c r="AE2992" s="191"/>
      <c r="AF2992" s="260"/>
      <c r="AG2992" s="191"/>
      <c r="AH2992" s="191"/>
      <c r="AI2992" s="260"/>
      <c r="AR2992" s="68"/>
      <c r="AS2992" s="68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5"/>
      <c r="BL2992" s="95"/>
      <c r="BM2992" s="95"/>
      <c r="BN2992" s="95"/>
      <c r="BO2992" s="95"/>
      <c r="BP2992" s="95"/>
      <c r="BQ2992" s="95"/>
      <c r="BR2992" s="95"/>
      <c r="BS2992" s="95"/>
      <c r="BT2992" s="95"/>
      <c r="BU2992" s="95"/>
      <c r="BV2992" s="95"/>
      <c r="BW2992" s="95"/>
      <c r="BX2992" s="95"/>
      <c r="BY2992" s="95"/>
      <c r="BZ2992" s="95"/>
      <c r="CD2992" s="95"/>
      <c r="CE2992" s="95"/>
      <c r="CF2992" s="95"/>
    </row>
    <row r="2993" spans="1:84" s="43" customFormat="1" x14ac:dyDescent="0.25">
      <c r="A2993" s="152"/>
      <c r="B2993" s="152"/>
      <c r="C2993" s="152"/>
      <c r="D2993" s="152"/>
      <c r="E2993" s="152"/>
      <c r="F2993" s="62"/>
      <c r="G2993" s="62"/>
      <c r="I2993" s="152"/>
      <c r="K2993" s="152"/>
      <c r="L2993" s="152"/>
      <c r="M2993" s="152"/>
      <c r="N2993" s="152"/>
      <c r="O2993" s="63"/>
      <c r="P2993" s="152"/>
      <c r="Q2993" s="152"/>
      <c r="S2993" s="205"/>
      <c r="T2993" s="205"/>
      <c r="U2993" s="205"/>
      <c r="V2993" s="39"/>
      <c r="W2993" s="39"/>
      <c r="X2993" s="39"/>
      <c r="Y2993" s="39"/>
      <c r="AD2993" s="191"/>
      <c r="AE2993" s="191"/>
      <c r="AF2993" s="260"/>
      <c r="AG2993" s="191"/>
      <c r="AH2993" s="191"/>
      <c r="AI2993" s="260"/>
      <c r="AR2993" s="68"/>
      <c r="AS2993" s="68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5"/>
      <c r="BL2993" s="95"/>
      <c r="BM2993" s="95"/>
      <c r="BN2993" s="95"/>
      <c r="BO2993" s="95"/>
      <c r="BP2993" s="95"/>
      <c r="BQ2993" s="95"/>
      <c r="BR2993" s="95"/>
      <c r="BS2993" s="95"/>
      <c r="BT2993" s="95"/>
      <c r="BU2993" s="95"/>
      <c r="BV2993" s="95"/>
      <c r="BW2993" s="95"/>
      <c r="BX2993" s="95"/>
      <c r="BY2993" s="95"/>
      <c r="BZ2993" s="95"/>
      <c r="CD2993" s="95"/>
      <c r="CE2993" s="95"/>
      <c r="CF2993" s="95"/>
    </row>
    <row r="2994" spans="1:84" s="43" customFormat="1" x14ac:dyDescent="0.25">
      <c r="A2994" s="152"/>
      <c r="B2994" s="152"/>
      <c r="C2994" s="152"/>
      <c r="D2994" s="152"/>
      <c r="E2994" s="152"/>
      <c r="F2994" s="62"/>
      <c r="G2994" s="62"/>
      <c r="I2994" s="152"/>
      <c r="K2994" s="152"/>
      <c r="L2994" s="152"/>
      <c r="M2994" s="152"/>
      <c r="N2994" s="152"/>
      <c r="O2994" s="63"/>
      <c r="P2994" s="152"/>
      <c r="Q2994" s="152"/>
      <c r="S2994" s="205"/>
      <c r="T2994" s="205"/>
      <c r="U2994" s="205"/>
      <c r="V2994" s="39"/>
      <c r="W2994" s="39"/>
      <c r="X2994" s="39"/>
      <c r="Y2994" s="39"/>
      <c r="AD2994" s="191"/>
      <c r="AE2994" s="191"/>
      <c r="AF2994" s="260"/>
      <c r="AG2994" s="191"/>
      <c r="AH2994" s="191"/>
      <c r="AI2994" s="260"/>
      <c r="AR2994" s="68"/>
      <c r="AS2994" s="68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5"/>
      <c r="BL2994" s="95"/>
      <c r="BM2994" s="95"/>
      <c r="BN2994" s="95"/>
      <c r="BO2994" s="95"/>
      <c r="BP2994" s="95"/>
      <c r="BQ2994" s="95"/>
      <c r="BR2994" s="95"/>
      <c r="BS2994" s="95"/>
      <c r="BT2994" s="95"/>
      <c r="BU2994" s="95"/>
      <c r="BV2994" s="95"/>
      <c r="BW2994" s="95"/>
      <c r="BX2994" s="95"/>
      <c r="BY2994" s="95"/>
      <c r="BZ2994" s="95"/>
      <c r="CD2994" s="95"/>
      <c r="CE2994" s="95"/>
      <c r="CF2994" s="95"/>
    </row>
    <row r="2995" spans="1:84" s="43" customFormat="1" x14ac:dyDescent="0.25">
      <c r="A2995" s="152"/>
      <c r="B2995" s="152"/>
      <c r="C2995" s="152"/>
      <c r="D2995" s="152"/>
      <c r="E2995" s="152"/>
      <c r="F2995" s="62"/>
      <c r="G2995" s="62"/>
      <c r="I2995" s="152"/>
      <c r="K2995" s="152"/>
      <c r="L2995" s="152"/>
      <c r="M2995" s="152"/>
      <c r="N2995" s="152"/>
      <c r="O2995" s="63"/>
      <c r="P2995" s="152"/>
      <c r="Q2995" s="152"/>
      <c r="S2995" s="205"/>
      <c r="T2995" s="205"/>
      <c r="U2995" s="205"/>
      <c r="V2995" s="39"/>
      <c r="W2995" s="39"/>
      <c r="X2995" s="39"/>
      <c r="Y2995" s="39"/>
      <c r="AD2995" s="191"/>
      <c r="AE2995" s="191"/>
      <c r="AF2995" s="260"/>
      <c r="AG2995" s="191"/>
      <c r="AH2995" s="191"/>
      <c r="AI2995" s="260"/>
      <c r="AR2995" s="68"/>
      <c r="AS2995" s="68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5"/>
      <c r="BL2995" s="95"/>
      <c r="BM2995" s="95"/>
      <c r="BN2995" s="95"/>
      <c r="BO2995" s="95"/>
      <c r="BP2995" s="95"/>
      <c r="BQ2995" s="95"/>
      <c r="BR2995" s="95"/>
      <c r="BS2995" s="95"/>
      <c r="BT2995" s="95"/>
      <c r="BU2995" s="95"/>
      <c r="BV2995" s="95"/>
      <c r="BW2995" s="95"/>
      <c r="BX2995" s="95"/>
      <c r="BY2995" s="95"/>
      <c r="BZ2995" s="95"/>
      <c r="CD2995" s="95"/>
      <c r="CE2995" s="95"/>
      <c r="CF2995" s="95"/>
    </row>
    <row r="2996" spans="1:84" s="43" customFormat="1" x14ac:dyDescent="0.25">
      <c r="A2996" s="152"/>
      <c r="B2996" s="152"/>
      <c r="C2996" s="152"/>
      <c r="D2996" s="152"/>
      <c r="E2996" s="152"/>
      <c r="F2996" s="62"/>
      <c r="G2996" s="62"/>
      <c r="I2996" s="152"/>
      <c r="K2996" s="152"/>
      <c r="L2996" s="152"/>
      <c r="M2996" s="152"/>
      <c r="N2996" s="152"/>
      <c r="O2996" s="63"/>
      <c r="P2996" s="152"/>
      <c r="Q2996" s="152"/>
      <c r="S2996" s="205"/>
      <c r="T2996" s="205"/>
      <c r="U2996" s="205"/>
      <c r="V2996" s="39"/>
      <c r="W2996" s="39"/>
      <c r="X2996" s="39"/>
      <c r="Y2996" s="39"/>
      <c r="AD2996" s="191"/>
      <c r="AE2996" s="191"/>
      <c r="AF2996" s="260"/>
      <c r="AG2996" s="191"/>
      <c r="AH2996" s="191"/>
      <c r="AI2996" s="260"/>
      <c r="AR2996" s="68"/>
      <c r="AS2996" s="68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5"/>
      <c r="BL2996" s="95"/>
      <c r="BM2996" s="95"/>
      <c r="BN2996" s="95"/>
      <c r="BO2996" s="95"/>
      <c r="BP2996" s="95"/>
      <c r="BQ2996" s="95"/>
      <c r="BR2996" s="95"/>
      <c r="BS2996" s="95"/>
      <c r="BT2996" s="95"/>
      <c r="BU2996" s="95"/>
      <c r="BV2996" s="95"/>
      <c r="BW2996" s="95"/>
      <c r="BX2996" s="95"/>
      <c r="BY2996" s="95"/>
      <c r="BZ2996" s="95"/>
      <c r="CD2996" s="95"/>
      <c r="CE2996" s="95"/>
      <c r="CF2996" s="95"/>
    </row>
    <row r="2997" spans="1:84" s="43" customFormat="1" x14ac:dyDescent="0.25">
      <c r="A2997" s="152"/>
      <c r="B2997" s="152"/>
      <c r="C2997" s="152"/>
      <c r="D2997" s="152"/>
      <c r="E2997" s="152"/>
      <c r="F2997" s="62"/>
      <c r="G2997" s="62"/>
      <c r="I2997" s="152"/>
      <c r="K2997" s="152"/>
      <c r="L2997" s="152"/>
      <c r="M2997" s="152"/>
      <c r="N2997" s="152"/>
      <c r="O2997" s="63"/>
      <c r="P2997" s="152"/>
      <c r="Q2997" s="152"/>
      <c r="S2997" s="205"/>
      <c r="T2997" s="205"/>
      <c r="U2997" s="205"/>
      <c r="V2997" s="39"/>
      <c r="W2997" s="39"/>
      <c r="X2997" s="39"/>
      <c r="Y2997" s="39"/>
      <c r="AD2997" s="191"/>
      <c r="AE2997" s="191"/>
      <c r="AF2997" s="260"/>
      <c r="AG2997" s="191"/>
      <c r="AH2997" s="191"/>
      <c r="AI2997" s="260"/>
      <c r="AR2997" s="68"/>
      <c r="AS2997" s="68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5"/>
      <c r="BL2997" s="95"/>
      <c r="BM2997" s="95"/>
      <c r="BN2997" s="95"/>
      <c r="BO2997" s="95"/>
      <c r="BP2997" s="95"/>
      <c r="BQ2997" s="95"/>
      <c r="BR2997" s="95"/>
      <c r="BS2997" s="95"/>
      <c r="BT2997" s="95"/>
      <c r="BU2997" s="95"/>
      <c r="BV2997" s="95"/>
      <c r="BW2997" s="95"/>
      <c r="BX2997" s="95"/>
      <c r="BY2997" s="95"/>
      <c r="BZ2997" s="95"/>
      <c r="CD2997" s="95"/>
      <c r="CE2997" s="95"/>
      <c r="CF2997" s="95"/>
    </row>
    <row r="2998" spans="1:84" s="43" customFormat="1" x14ac:dyDescent="0.25">
      <c r="A2998" s="152"/>
      <c r="B2998" s="152"/>
      <c r="C2998" s="152"/>
      <c r="D2998" s="152"/>
      <c r="E2998" s="152"/>
      <c r="F2998" s="62"/>
      <c r="G2998" s="62"/>
      <c r="I2998" s="152"/>
      <c r="K2998" s="152"/>
      <c r="L2998" s="152"/>
      <c r="M2998" s="152"/>
      <c r="N2998" s="152"/>
      <c r="O2998" s="63"/>
      <c r="P2998" s="152"/>
      <c r="Q2998" s="152"/>
      <c r="S2998" s="205"/>
      <c r="T2998" s="205"/>
      <c r="U2998" s="205"/>
      <c r="V2998" s="39"/>
      <c r="W2998" s="39"/>
      <c r="X2998" s="39"/>
      <c r="Y2998" s="39"/>
      <c r="AD2998" s="191"/>
      <c r="AE2998" s="191"/>
      <c r="AF2998" s="260"/>
      <c r="AG2998" s="191"/>
      <c r="AH2998" s="191"/>
      <c r="AI2998" s="260"/>
      <c r="AR2998" s="68"/>
      <c r="AS2998" s="68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5"/>
      <c r="BL2998" s="95"/>
      <c r="BM2998" s="95"/>
      <c r="BN2998" s="95"/>
      <c r="BO2998" s="95"/>
      <c r="BP2998" s="95"/>
      <c r="BQ2998" s="95"/>
      <c r="BR2998" s="95"/>
      <c r="BS2998" s="95"/>
      <c r="BT2998" s="95"/>
      <c r="BU2998" s="95"/>
      <c r="BV2998" s="95"/>
      <c r="BW2998" s="95"/>
      <c r="BX2998" s="95"/>
      <c r="BY2998" s="95"/>
      <c r="BZ2998" s="95"/>
      <c r="CD2998" s="95"/>
      <c r="CE2998" s="95"/>
      <c r="CF2998" s="95"/>
    </row>
    <row r="2999" spans="1:84" s="43" customFormat="1" x14ac:dyDescent="0.25">
      <c r="A2999" s="152"/>
      <c r="B2999" s="152"/>
      <c r="C2999" s="152"/>
      <c r="D2999" s="152"/>
      <c r="E2999" s="152"/>
      <c r="F2999" s="62"/>
      <c r="G2999" s="62"/>
      <c r="I2999" s="152"/>
      <c r="K2999" s="152"/>
      <c r="L2999" s="152"/>
      <c r="M2999" s="152"/>
      <c r="N2999" s="152"/>
      <c r="O2999" s="63"/>
      <c r="P2999" s="152"/>
      <c r="Q2999" s="152"/>
      <c r="S2999" s="205"/>
      <c r="T2999" s="205"/>
      <c r="U2999" s="205"/>
      <c r="V2999" s="39"/>
      <c r="W2999" s="39"/>
      <c r="X2999" s="39"/>
      <c r="Y2999" s="39"/>
      <c r="AD2999" s="191"/>
      <c r="AE2999" s="191"/>
      <c r="AF2999" s="260"/>
      <c r="AG2999" s="191"/>
      <c r="AH2999" s="191"/>
      <c r="AI2999" s="260"/>
      <c r="AR2999" s="68"/>
      <c r="AS2999" s="68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5"/>
      <c r="BL2999" s="95"/>
      <c r="BM2999" s="95"/>
      <c r="BN2999" s="95"/>
      <c r="BO2999" s="95"/>
      <c r="BP2999" s="95"/>
      <c r="BQ2999" s="95"/>
      <c r="BR2999" s="95"/>
      <c r="BS2999" s="95"/>
      <c r="BT2999" s="95"/>
      <c r="BU2999" s="95"/>
      <c r="BV2999" s="95"/>
      <c r="BW2999" s="95"/>
      <c r="BX2999" s="95"/>
      <c r="BY2999" s="95"/>
      <c r="BZ2999" s="95"/>
      <c r="CD2999" s="95"/>
      <c r="CE2999" s="95"/>
      <c r="CF2999" s="95"/>
    </row>
    <row r="3000" spans="1:84" s="43" customFormat="1" x14ac:dyDescent="0.25">
      <c r="A3000" s="152"/>
      <c r="B3000" s="152"/>
      <c r="C3000" s="152"/>
      <c r="D3000" s="152"/>
      <c r="E3000" s="152"/>
      <c r="F3000" s="62"/>
      <c r="G3000" s="62"/>
      <c r="I3000" s="152"/>
      <c r="K3000" s="152"/>
      <c r="L3000" s="152"/>
      <c r="M3000" s="152"/>
      <c r="N3000" s="152"/>
      <c r="O3000" s="63"/>
      <c r="P3000" s="152"/>
      <c r="Q3000" s="152"/>
      <c r="S3000" s="205"/>
      <c r="T3000" s="205"/>
      <c r="U3000" s="205"/>
      <c r="V3000" s="39"/>
      <c r="W3000" s="39"/>
      <c r="X3000" s="39"/>
      <c r="Y3000" s="39"/>
      <c r="AD3000" s="191"/>
      <c r="AE3000" s="191"/>
      <c r="AF3000" s="260"/>
      <c r="AG3000" s="191"/>
      <c r="AH3000" s="191"/>
      <c r="AI3000" s="260"/>
      <c r="AR3000" s="68"/>
      <c r="AS3000" s="68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5"/>
      <c r="BL3000" s="95"/>
      <c r="BM3000" s="95"/>
      <c r="BN3000" s="95"/>
      <c r="BO3000" s="95"/>
      <c r="BP3000" s="95"/>
      <c r="BQ3000" s="95"/>
      <c r="BR3000" s="95"/>
      <c r="BS3000" s="95"/>
      <c r="BT3000" s="95"/>
      <c r="BU3000" s="95"/>
      <c r="BV3000" s="95"/>
      <c r="BW3000" s="95"/>
      <c r="BX3000" s="95"/>
      <c r="BY3000" s="95"/>
      <c r="BZ3000" s="95"/>
      <c r="CD3000" s="95"/>
      <c r="CE3000" s="95"/>
      <c r="CF3000" s="95"/>
    </row>
    <row r="3001" spans="1:84" s="43" customFormat="1" x14ac:dyDescent="0.25">
      <c r="A3001" s="152"/>
      <c r="B3001" s="152"/>
      <c r="C3001" s="152"/>
      <c r="D3001" s="152"/>
      <c r="E3001" s="152"/>
      <c r="F3001" s="62"/>
      <c r="G3001" s="62"/>
      <c r="I3001" s="152"/>
      <c r="K3001" s="152"/>
      <c r="L3001" s="152"/>
      <c r="M3001" s="152"/>
      <c r="N3001" s="152"/>
      <c r="O3001" s="63"/>
      <c r="P3001" s="152"/>
      <c r="Q3001" s="152"/>
      <c r="S3001" s="205"/>
      <c r="T3001" s="205"/>
      <c r="U3001" s="205"/>
      <c r="V3001" s="39"/>
      <c r="W3001" s="39"/>
      <c r="X3001" s="39"/>
      <c r="Y3001" s="39"/>
      <c r="AD3001" s="191"/>
      <c r="AE3001" s="191"/>
      <c r="AF3001" s="260"/>
      <c r="AG3001" s="191"/>
      <c r="AH3001" s="191"/>
      <c r="AI3001" s="260"/>
      <c r="AR3001" s="68"/>
      <c r="AS3001" s="68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5"/>
      <c r="BL3001" s="95"/>
      <c r="BM3001" s="95"/>
      <c r="BN3001" s="95"/>
      <c r="BO3001" s="95"/>
      <c r="BP3001" s="95"/>
      <c r="BQ3001" s="95"/>
      <c r="BR3001" s="95"/>
      <c r="BS3001" s="95"/>
      <c r="BT3001" s="95"/>
      <c r="BU3001" s="95"/>
      <c r="BV3001" s="95"/>
      <c r="BW3001" s="95"/>
      <c r="BX3001" s="95"/>
      <c r="BY3001" s="95"/>
      <c r="BZ3001" s="95"/>
      <c r="CD3001" s="95"/>
      <c r="CE3001" s="95"/>
      <c r="CF3001" s="95"/>
    </row>
    <row r="3002" spans="1:84" s="43" customFormat="1" x14ac:dyDescent="0.25">
      <c r="A3002" s="152"/>
      <c r="B3002" s="152"/>
      <c r="C3002" s="152"/>
      <c r="D3002" s="152"/>
      <c r="E3002" s="152"/>
      <c r="F3002" s="62"/>
      <c r="G3002" s="62"/>
      <c r="I3002" s="152"/>
      <c r="K3002" s="152"/>
      <c r="L3002" s="152"/>
      <c r="M3002" s="152"/>
      <c r="N3002" s="152"/>
      <c r="O3002" s="63"/>
      <c r="P3002" s="152"/>
      <c r="Q3002" s="152"/>
      <c r="S3002" s="205"/>
      <c r="T3002" s="205"/>
      <c r="U3002" s="205"/>
      <c r="V3002" s="39"/>
      <c r="W3002" s="39"/>
      <c r="X3002" s="39"/>
      <c r="Y3002" s="39"/>
      <c r="AD3002" s="191"/>
      <c r="AE3002" s="191"/>
      <c r="AF3002" s="260"/>
      <c r="AG3002" s="191"/>
      <c r="AH3002" s="191"/>
      <c r="AI3002" s="260"/>
      <c r="AR3002" s="68"/>
      <c r="AS3002" s="68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5"/>
      <c r="BL3002" s="95"/>
      <c r="BM3002" s="95"/>
      <c r="BN3002" s="95"/>
      <c r="BO3002" s="95"/>
      <c r="BP3002" s="95"/>
      <c r="BQ3002" s="95"/>
      <c r="BR3002" s="95"/>
      <c r="BS3002" s="95"/>
      <c r="BT3002" s="95"/>
      <c r="BU3002" s="95"/>
      <c r="BV3002" s="95"/>
      <c r="BW3002" s="95"/>
      <c r="BX3002" s="95"/>
      <c r="BY3002" s="95"/>
      <c r="BZ3002" s="95"/>
      <c r="CD3002" s="95"/>
      <c r="CE3002" s="95"/>
      <c r="CF3002" s="95"/>
    </row>
    <row r="3003" spans="1:84" s="43" customFormat="1" x14ac:dyDescent="0.25">
      <c r="A3003" s="152"/>
      <c r="B3003" s="152"/>
      <c r="C3003" s="152"/>
      <c r="D3003" s="152"/>
      <c r="E3003" s="152"/>
      <c r="F3003" s="62"/>
      <c r="G3003" s="62"/>
      <c r="I3003" s="152"/>
      <c r="K3003" s="152"/>
      <c r="L3003" s="152"/>
      <c r="M3003" s="152"/>
      <c r="N3003" s="152"/>
      <c r="O3003" s="63"/>
      <c r="P3003" s="152"/>
      <c r="Q3003" s="152"/>
      <c r="S3003" s="205"/>
      <c r="T3003" s="205"/>
      <c r="U3003" s="205"/>
      <c r="V3003" s="39"/>
      <c r="W3003" s="39"/>
      <c r="X3003" s="39"/>
      <c r="Y3003" s="39"/>
      <c r="AD3003" s="191"/>
      <c r="AE3003" s="191"/>
      <c r="AF3003" s="260"/>
      <c r="AG3003" s="191"/>
      <c r="AH3003" s="191"/>
      <c r="AI3003" s="260"/>
      <c r="AR3003" s="68"/>
      <c r="AS3003" s="68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5"/>
      <c r="BL3003" s="95"/>
      <c r="BM3003" s="95"/>
      <c r="BN3003" s="95"/>
      <c r="BO3003" s="95"/>
      <c r="BP3003" s="95"/>
      <c r="BQ3003" s="95"/>
      <c r="BR3003" s="95"/>
      <c r="BS3003" s="95"/>
      <c r="BT3003" s="95"/>
      <c r="BU3003" s="95"/>
      <c r="BV3003" s="95"/>
      <c r="BW3003" s="95"/>
      <c r="BX3003" s="95"/>
      <c r="BY3003" s="95"/>
      <c r="BZ3003" s="95"/>
      <c r="CD3003" s="95"/>
      <c r="CE3003" s="95"/>
      <c r="CF3003" s="95"/>
    </row>
    <row r="3004" spans="1:84" s="43" customFormat="1" x14ac:dyDescent="0.25">
      <c r="A3004" s="152"/>
      <c r="B3004" s="152"/>
      <c r="C3004" s="152"/>
      <c r="D3004" s="152"/>
      <c r="E3004" s="152"/>
      <c r="F3004" s="62"/>
      <c r="G3004" s="62"/>
      <c r="I3004" s="152"/>
      <c r="K3004" s="152"/>
      <c r="L3004" s="152"/>
      <c r="M3004" s="152"/>
      <c r="N3004" s="152"/>
      <c r="O3004" s="63"/>
      <c r="P3004" s="152"/>
      <c r="Q3004" s="152"/>
      <c r="S3004" s="205"/>
      <c r="T3004" s="205"/>
      <c r="U3004" s="205"/>
      <c r="V3004" s="39"/>
      <c r="W3004" s="39"/>
      <c r="X3004" s="39"/>
      <c r="Y3004" s="39"/>
      <c r="AD3004" s="191"/>
      <c r="AE3004" s="191"/>
      <c r="AF3004" s="260"/>
      <c r="AG3004" s="191"/>
      <c r="AH3004" s="191"/>
      <c r="AI3004" s="260"/>
      <c r="AR3004" s="68"/>
      <c r="AS3004" s="68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5"/>
      <c r="BL3004" s="95"/>
      <c r="BM3004" s="95"/>
      <c r="BN3004" s="95"/>
      <c r="BO3004" s="95"/>
      <c r="BP3004" s="95"/>
      <c r="BQ3004" s="95"/>
      <c r="BR3004" s="95"/>
      <c r="BS3004" s="95"/>
      <c r="BT3004" s="95"/>
      <c r="BU3004" s="95"/>
      <c r="BV3004" s="95"/>
      <c r="BW3004" s="95"/>
      <c r="BX3004" s="95"/>
      <c r="BY3004" s="95"/>
      <c r="BZ3004" s="95"/>
      <c r="CD3004" s="95"/>
      <c r="CE3004" s="95"/>
      <c r="CF3004" s="95"/>
    </row>
    <row r="3005" spans="1:84" s="43" customFormat="1" x14ac:dyDescent="0.25">
      <c r="A3005" s="152"/>
      <c r="B3005" s="152"/>
      <c r="C3005" s="152"/>
      <c r="D3005" s="152"/>
      <c r="E3005" s="152"/>
      <c r="F3005" s="62"/>
      <c r="G3005" s="62"/>
      <c r="I3005" s="152"/>
      <c r="K3005" s="152"/>
      <c r="L3005" s="152"/>
      <c r="M3005" s="152"/>
      <c r="N3005" s="152"/>
      <c r="O3005" s="63"/>
      <c r="P3005" s="152"/>
      <c r="Q3005" s="152"/>
      <c r="S3005" s="205"/>
      <c r="T3005" s="205"/>
      <c r="U3005" s="205"/>
      <c r="V3005" s="39"/>
      <c r="W3005" s="39"/>
      <c r="X3005" s="39"/>
      <c r="Y3005" s="39"/>
      <c r="AD3005" s="191"/>
      <c r="AE3005" s="191"/>
      <c r="AF3005" s="260"/>
      <c r="AG3005" s="191"/>
      <c r="AH3005" s="191"/>
      <c r="AI3005" s="260"/>
      <c r="AR3005" s="68"/>
      <c r="AS3005" s="68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5"/>
      <c r="BL3005" s="95"/>
      <c r="BM3005" s="95"/>
      <c r="BN3005" s="95"/>
      <c r="BO3005" s="95"/>
      <c r="BP3005" s="95"/>
      <c r="BQ3005" s="95"/>
      <c r="BR3005" s="95"/>
      <c r="BS3005" s="95"/>
      <c r="BT3005" s="95"/>
      <c r="BU3005" s="95"/>
      <c r="BV3005" s="95"/>
      <c r="BW3005" s="95"/>
      <c r="BX3005" s="95"/>
      <c r="BY3005" s="95"/>
      <c r="BZ3005" s="95"/>
      <c r="CD3005" s="95"/>
      <c r="CE3005" s="95"/>
      <c r="CF3005" s="95"/>
    </row>
    <row r="3006" spans="1:84" s="43" customFormat="1" x14ac:dyDescent="0.25">
      <c r="A3006" s="152"/>
      <c r="B3006" s="152"/>
      <c r="C3006" s="152"/>
      <c r="D3006" s="152"/>
      <c r="E3006" s="152"/>
      <c r="F3006" s="62"/>
      <c r="G3006" s="62"/>
      <c r="I3006" s="152"/>
      <c r="K3006" s="152"/>
      <c r="L3006" s="152"/>
      <c r="M3006" s="152"/>
      <c r="N3006" s="152"/>
      <c r="O3006" s="63"/>
      <c r="P3006" s="152"/>
      <c r="Q3006" s="152"/>
      <c r="S3006" s="205"/>
      <c r="T3006" s="205"/>
      <c r="U3006" s="205"/>
      <c r="V3006" s="39"/>
      <c r="W3006" s="39"/>
      <c r="X3006" s="39"/>
      <c r="Y3006" s="39"/>
      <c r="AD3006" s="191"/>
      <c r="AE3006" s="191"/>
      <c r="AF3006" s="260"/>
      <c r="AG3006" s="191"/>
      <c r="AH3006" s="191"/>
      <c r="AI3006" s="260"/>
      <c r="AR3006" s="68"/>
      <c r="AS3006" s="68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5"/>
      <c r="BL3006" s="95"/>
      <c r="BM3006" s="95"/>
      <c r="BN3006" s="95"/>
      <c r="BO3006" s="95"/>
      <c r="BP3006" s="95"/>
      <c r="BQ3006" s="95"/>
      <c r="BR3006" s="95"/>
      <c r="BS3006" s="95"/>
      <c r="BT3006" s="95"/>
      <c r="BU3006" s="95"/>
      <c r="BV3006" s="95"/>
      <c r="BW3006" s="95"/>
      <c r="BX3006" s="95"/>
      <c r="BY3006" s="95"/>
      <c r="BZ3006" s="95"/>
      <c r="CD3006" s="95"/>
      <c r="CE3006" s="95"/>
      <c r="CF3006" s="95"/>
    </row>
    <row r="3007" spans="1:84" s="43" customFormat="1" x14ac:dyDescent="0.25">
      <c r="A3007" s="152"/>
      <c r="B3007" s="152"/>
      <c r="C3007" s="152"/>
      <c r="D3007" s="152"/>
      <c r="E3007" s="152"/>
      <c r="F3007" s="62"/>
      <c r="G3007" s="62"/>
      <c r="I3007" s="152"/>
      <c r="K3007" s="152"/>
      <c r="L3007" s="152"/>
      <c r="M3007" s="152"/>
      <c r="N3007" s="152"/>
      <c r="O3007" s="63"/>
      <c r="P3007" s="152"/>
      <c r="Q3007" s="152"/>
      <c r="S3007" s="205"/>
      <c r="T3007" s="205"/>
      <c r="U3007" s="205"/>
      <c r="V3007" s="39"/>
      <c r="W3007" s="39"/>
      <c r="X3007" s="39"/>
      <c r="Y3007" s="39"/>
      <c r="AD3007" s="191"/>
      <c r="AE3007" s="191"/>
      <c r="AF3007" s="260"/>
      <c r="AG3007" s="191"/>
      <c r="AH3007" s="191"/>
      <c r="AI3007" s="260"/>
      <c r="AR3007" s="68"/>
      <c r="AS3007" s="68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5"/>
      <c r="BL3007" s="95"/>
      <c r="BM3007" s="95"/>
      <c r="BN3007" s="95"/>
      <c r="BO3007" s="95"/>
      <c r="BP3007" s="95"/>
      <c r="BQ3007" s="95"/>
      <c r="BR3007" s="95"/>
      <c r="BS3007" s="95"/>
      <c r="BT3007" s="95"/>
      <c r="BU3007" s="95"/>
      <c r="BV3007" s="95"/>
      <c r="BW3007" s="95"/>
      <c r="BX3007" s="95"/>
      <c r="BY3007" s="95"/>
      <c r="BZ3007" s="95"/>
      <c r="CD3007" s="95"/>
      <c r="CE3007" s="95"/>
      <c r="CF3007" s="95"/>
    </row>
    <row r="3008" spans="1:84" s="43" customFormat="1" x14ac:dyDescent="0.25">
      <c r="A3008" s="152"/>
      <c r="B3008" s="152"/>
      <c r="C3008" s="152"/>
      <c r="D3008" s="152"/>
      <c r="E3008" s="152"/>
      <c r="F3008" s="62"/>
      <c r="G3008" s="62"/>
      <c r="I3008" s="152"/>
      <c r="K3008" s="152"/>
      <c r="L3008" s="152"/>
      <c r="M3008" s="152"/>
      <c r="N3008" s="152"/>
      <c r="O3008" s="63"/>
      <c r="P3008" s="152"/>
      <c r="Q3008" s="152"/>
      <c r="S3008" s="205"/>
      <c r="T3008" s="205"/>
      <c r="U3008" s="205"/>
      <c r="V3008" s="39"/>
      <c r="W3008" s="39"/>
      <c r="X3008" s="39"/>
      <c r="Y3008" s="39"/>
      <c r="AD3008" s="191"/>
      <c r="AE3008" s="191"/>
      <c r="AF3008" s="260"/>
      <c r="AG3008" s="191"/>
      <c r="AH3008" s="191"/>
      <c r="AI3008" s="260"/>
      <c r="AR3008" s="68"/>
      <c r="AS3008" s="68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5"/>
      <c r="BL3008" s="95"/>
      <c r="BM3008" s="95"/>
      <c r="BN3008" s="95"/>
      <c r="BO3008" s="95"/>
      <c r="BP3008" s="95"/>
      <c r="BQ3008" s="95"/>
      <c r="BR3008" s="95"/>
      <c r="BS3008" s="95"/>
      <c r="BT3008" s="95"/>
      <c r="BU3008" s="95"/>
      <c r="BV3008" s="95"/>
      <c r="BW3008" s="95"/>
      <c r="BX3008" s="95"/>
      <c r="BY3008" s="95"/>
      <c r="BZ3008" s="95"/>
      <c r="CD3008" s="95"/>
      <c r="CE3008" s="95"/>
      <c r="CF3008" s="95"/>
    </row>
    <row r="3009" spans="1:84" s="43" customFormat="1" x14ac:dyDescent="0.25">
      <c r="A3009" s="152"/>
      <c r="B3009" s="152"/>
      <c r="C3009" s="152"/>
      <c r="D3009" s="152"/>
      <c r="E3009" s="152"/>
      <c r="F3009" s="62"/>
      <c r="G3009" s="62"/>
      <c r="I3009" s="152"/>
      <c r="K3009" s="152"/>
      <c r="L3009" s="152"/>
      <c r="M3009" s="152"/>
      <c r="N3009" s="152"/>
      <c r="O3009" s="63"/>
      <c r="P3009" s="152"/>
      <c r="Q3009" s="152"/>
      <c r="S3009" s="205"/>
      <c r="T3009" s="205"/>
      <c r="U3009" s="205"/>
      <c r="V3009" s="39"/>
      <c r="W3009" s="39"/>
      <c r="X3009" s="39"/>
      <c r="Y3009" s="39"/>
      <c r="AD3009" s="191"/>
      <c r="AE3009" s="191"/>
      <c r="AF3009" s="260"/>
      <c r="AG3009" s="191"/>
      <c r="AH3009" s="191"/>
      <c r="AI3009" s="260"/>
      <c r="AR3009" s="68"/>
      <c r="AS3009" s="68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5"/>
      <c r="BL3009" s="95"/>
      <c r="BM3009" s="95"/>
      <c r="BN3009" s="95"/>
      <c r="BO3009" s="95"/>
      <c r="BP3009" s="95"/>
      <c r="BQ3009" s="95"/>
      <c r="BR3009" s="95"/>
      <c r="BS3009" s="95"/>
      <c r="BT3009" s="95"/>
      <c r="BU3009" s="95"/>
      <c r="BV3009" s="95"/>
      <c r="BW3009" s="95"/>
      <c r="BX3009" s="95"/>
      <c r="BY3009" s="95"/>
      <c r="BZ3009" s="95"/>
      <c r="CD3009" s="95"/>
      <c r="CE3009" s="95"/>
      <c r="CF3009" s="95"/>
    </row>
    <row r="3010" spans="1:84" s="43" customFormat="1" x14ac:dyDescent="0.25">
      <c r="A3010" s="152"/>
      <c r="B3010" s="152"/>
      <c r="C3010" s="152"/>
      <c r="D3010" s="152"/>
      <c r="E3010" s="152"/>
      <c r="F3010" s="62"/>
      <c r="G3010" s="62"/>
      <c r="I3010" s="152"/>
      <c r="K3010" s="152"/>
      <c r="L3010" s="152"/>
      <c r="M3010" s="152"/>
      <c r="N3010" s="152"/>
      <c r="O3010" s="63"/>
      <c r="P3010" s="152"/>
      <c r="Q3010" s="152"/>
      <c r="S3010" s="205"/>
      <c r="T3010" s="205"/>
      <c r="U3010" s="205"/>
      <c r="V3010" s="39"/>
      <c r="W3010" s="39"/>
      <c r="X3010" s="39"/>
      <c r="Y3010" s="39"/>
      <c r="AD3010" s="191"/>
      <c r="AE3010" s="191"/>
      <c r="AF3010" s="260"/>
      <c r="AG3010" s="191"/>
      <c r="AH3010" s="191"/>
      <c r="AI3010" s="260"/>
      <c r="AR3010" s="68"/>
      <c r="AS3010" s="68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5"/>
      <c r="BL3010" s="95"/>
      <c r="BM3010" s="95"/>
      <c r="BN3010" s="95"/>
      <c r="BO3010" s="95"/>
      <c r="BP3010" s="95"/>
      <c r="BQ3010" s="95"/>
      <c r="BR3010" s="95"/>
      <c r="BS3010" s="95"/>
      <c r="BT3010" s="95"/>
      <c r="BU3010" s="95"/>
      <c r="BV3010" s="95"/>
      <c r="BW3010" s="95"/>
      <c r="BX3010" s="95"/>
      <c r="BY3010" s="95"/>
      <c r="BZ3010" s="95"/>
      <c r="CD3010" s="95"/>
      <c r="CE3010" s="95"/>
      <c r="CF3010" s="95"/>
    </row>
    <row r="3011" spans="1:84" s="43" customFormat="1" x14ac:dyDescent="0.25">
      <c r="A3011" s="152"/>
      <c r="B3011" s="152"/>
      <c r="C3011" s="152"/>
      <c r="D3011" s="152"/>
      <c r="E3011" s="152"/>
      <c r="F3011" s="62"/>
      <c r="G3011" s="62"/>
      <c r="I3011" s="152"/>
      <c r="K3011" s="152"/>
      <c r="L3011" s="152"/>
      <c r="M3011" s="152"/>
      <c r="N3011" s="152"/>
      <c r="O3011" s="63"/>
      <c r="P3011" s="152"/>
      <c r="Q3011" s="152"/>
      <c r="S3011" s="205"/>
      <c r="T3011" s="205"/>
      <c r="U3011" s="205"/>
      <c r="V3011" s="39"/>
      <c r="W3011" s="39"/>
      <c r="X3011" s="39"/>
      <c r="Y3011" s="39"/>
      <c r="AD3011" s="191"/>
      <c r="AE3011" s="191"/>
      <c r="AF3011" s="260"/>
      <c r="AG3011" s="191"/>
      <c r="AH3011" s="191"/>
      <c r="AI3011" s="260"/>
      <c r="AR3011" s="68"/>
      <c r="AS3011" s="68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5"/>
      <c r="BL3011" s="95"/>
      <c r="BM3011" s="95"/>
      <c r="BN3011" s="95"/>
      <c r="BO3011" s="95"/>
      <c r="BP3011" s="95"/>
      <c r="BQ3011" s="95"/>
      <c r="BR3011" s="95"/>
      <c r="BS3011" s="95"/>
      <c r="BT3011" s="95"/>
      <c r="BU3011" s="95"/>
      <c r="BV3011" s="95"/>
      <c r="BW3011" s="95"/>
      <c r="BX3011" s="95"/>
      <c r="BY3011" s="95"/>
      <c r="BZ3011" s="95"/>
      <c r="CD3011" s="95"/>
      <c r="CE3011" s="95"/>
      <c r="CF3011" s="95"/>
    </row>
    <row r="3012" spans="1:84" s="43" customFormat="1" x14ac:dyDescent="0.25">
      <c r="A3012" s="152"/>
      <c r="B3012" s="152"/>
      <c r="C3012" s="152"/>
      <c r="D3012" s="152"/>
      <c r="E3012" s="152"/>
      <c r="F3012" s="62"/>
      <c r="G3012" s="62"/>
      <c r="I3012" s="152"/>
      <c r="K3012" s="152"/>
      <c r="L3012" s="152"/>
      <c r="M3012" s="152"/>
      <c r="N3012" s="152"/>
      <c r="O3012" s="63"/>
      <c r="P3012" s="152"/>
      <c r="Q3012" s="152"/>
      <c r="S3012" s="205"/>
      <c r="T3012" s="205"/>
      <c r="U3012" s="205"/>
      <c r="V3012" s="39"/>
      <c r="W3012" s="39"/>
      <c r="X3012" s="39"/>
      <c r="Y3012" s="39"/>
      <c r="AD3012" s="191"/>
      <c r="AE3012" s="191"/>
      <c r="AF3012" s="260"/>
      <c r="AG3012" s="191"/>
      <c r="AH3012" s="191"/>
      <c r="AI3012" s="260"/>
      <c r="AR3012" s="68"/>
      <c r="AS3012" s="68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5"/>
      <c r="BL3012" s="95"/>
      <c r="BM3012" s="95"/>
      <c r="BN3012" s="95"/>
      <c r="BO3012" s="95"/>
      <c r="BP3012" s="95"/>
      <c r="BQ3012" s="95"/>
      <c r="BR3012" s="95"/>
      <c r="BS3012" s="95"/>
      <c r="BT3012" s="95"/>
      <c r="BU3012" s="95"/>
      <c r="BV3012" s="95"/>
      <c r="BW3012" s="95"/>
      <c r="BX3012" s="95"/>
      <c r="BY3012" s="95"/>
      <c r="BZ3012" s="95"/>
      <c r="CD3012" s="95"/>
      <c r="CE3012" s="95"/>
      <c r="CF3012" s="95"/>
    </row>
    <row r="3013" spans="1:84" s="43" customFormat="1" x14ac:dyDescent="0.25">
      <c r="A3013" s="152"/>
      <c r="B3013" s="152"/>
      <c r="C3013" s="152"/>
      <c r="D3013" s="152"/>
      <c r="E3013" s="152"/>
      <c r="F3013" s="62"/>
      <c r="G3013" s="62"/>
      <c r="I3013" s="152"/>
      <c r="K3013" s="152"/>
      <c r="L3013" s="152"/>
      <c r="M3013" s="152"/>
      <c r="N3013" s="152"/>
      <c r="O3013" s="63"/>
      <c r="P3013" s="152"/>
      <c r="Q3013" s="152"/>
      <c r="S3013" s="205"/>
      <c r="T3013" s="205"/>
      <c r="U3013" s="205"/>
      <c r="V3013" s="39"/>
      <c r="W3013" s="39"/>
      <c r="X3013" s="39"/>
      <c r="Y3013" s="39"/>
      <c r="AD3013" s="191"/>
      <c r="AE3013" s="191"/>
      <c r="AF3013" s="260"/>
      <c r="AG3013" s="191"/>
      <c r="AH3013" s="191"/>
      <c r="AI3013" s="260"/>
      <c r="AR3013" s="68"/>
      <c r="AS3013" s="68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5"/>
      <c r="BL3013" s="95"/>
      <c r="BM3013" s="95"/>
      <c r="BN3013" s="95"/>
      <c r="BO3013" s="95"/>
      <c r="BP3013" s="95"/>
      <c r="BQ3013" s="95"/>
      <c r="BR3013" s="95"/>
      <c r="BS3013" s="95"/>
      <c r="BT3013" s="95"/>
      <c r="BU3013" s="95"/>
      <c r="BV3013" s="95"/>
      <c r="BW3013" s="95"/>
      <c r="BX3013" s="95"/>
      <c r="BY3013" s="95"/>
      <c r="BZ3013" s="95"/>
      <c r="CD3013" s="95"/>
      <c r="CE3013" s="95"/>
      <c r="CF3013" s="95"/>
    </row>
    <row r="3014" spans="1:84" s="43" customFormat="1" x14ac:dyDescent="0.25">
      <c r="A3014" s="152"/>
      <c r="B3014" s="152"/>
      <c r="C3014" s="152"/>
      <c r="D3014" s="152"/>
      <c r="E3014" s="152"/>
      <c r="F3014" s="62"/>
      <c r="G3014" s="62"/>
      <c r="I3014" s="152"/>
      <c r="K3014" s="152"/>
      <c r="L3014" s="152"/>
      <c r="M3014" s="152"/>
      <c r="N3014" s="152"/>
      <c r="O3014" s="63"/>
      <c r="P3014" s="152"/>
      <c r="Q3014" s="152"/>
      <c r="S3014" s="205"/>
      <c r="T3014" s="205"/>
      <c r="U3014" s="205"/>
      <c r="V3014" s="39"/>
      <c r="W3014" s="39"/>
      <c r="X3014" s="39"/>
      <c r="Y3014" s="39"/>
      <c r="AD3014" s="191"/>
      <c r="AE3014" s="191"/>
      <c r="AF3014" s="260"/>
      <c r="AG3014" s="191"/>
      <c r="AH3014" s="191"/>
      <c r="AI3014" s="260"/>
      <c r="AR3014" s="68"/>
      <c r="AS3014" s="68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5"/>
      <c r="BL3014" s="95"/>
      <c r="BM3014" s="95"/>
      <c r="BN3014" s="95"/>
      <c r="BO3014" s="95"/>
      <c r="BP3014" s="95"/>
      <c r="BQ3014" s="95"/>
      <c r="BR3014" s="95"/>
      <c r="BS3014" s="95"/>
      <c r="BT3014" s="95"/>
      <c r="BU3014" s="95"/>
      <c r="BV3014" s="95"/>
      <c r="BW3014" s="95"/>
      <c r="BX3014" s="95"/>
      <c r="BY3014" s="95"/>
      <c r="BZ3014" s="95"/>
      <c r="CD3014" s="95"/>
      <c r="CE3014" s="95"/>
      <c r="CF3014" s="95"/>
    </row>
    <row r="3015" spans="1:84" s="43" customFormat="1" x14ac:dyDescent="0.25">
      <c r="A3015" s="152"/>
      <c r="B3015" s="152"/>
      <c r="C3015" s="152"/>
      <c r="D3015" s="152"/>
      <c r="E3015" s="152"/>
      <c r="F3015" s="62"/>
      <c r="G3015" s="62"/>
      <c r="I3015" s="152"/>
      <c r="K3015" s="152"/>
      <c r="L3015" s="152"/>
      <c r="M3015" s="152"/>
      <c r="N3015" s="152"/>
      <c r="O3015" s="63"/>
      <c r="P3015" s="152"/>
      <c r="Q3015" s="152"/>
      <c r="S3015" s="205"/>
      <c r="T3015" s="205"/>
      <c r="U3015" s="205"/>
      <c r="V3015" s="39"/>
      <c r="W3015" s="39"/>
      <c r="X3015" s="39"/>
      <c r="Y3015" s="39"/>
      <c r="AD3015" s="191"/>
      <c r="AE3015" s="191"/>
      <c r="AF3015" s="260"/>
      <c r="AG3015" s="191"/>
      <c r="AH3015" s="191"/>
      <c r="AI3015" s="260"/>
      <c r="AR3015" s="68"/>
      <c r="AS3015" s="68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5"/>
      <c r="BL3015" s="95"/>
      <c r="BM3015" s="95"/>
      <c r="BN3015" s="95"/>
      <c r="BO3015" s="95"/>
      <c r="BP3015" s="95"/>
      <c r="BQ3015" s="95"/>
      <c r="BR3015" s="95"/>
      <c r="BS3015" s="95"/>
      <c r="BT3015" s="95"/>
      <c r="BU3015" s="95"/>
      <c r="BV3015" s="95"/>
      <c r="BW3015" s="95"/>
      <c r="BX3015" s="95"/>
      <c r="BY3015" s="95"/>
      <c r="BZ3015" s="95"/>
      <c r="CD3015" s="95"/>
      <c r="CE3015" s="95"/>
      <c r="CF3015" s="95"/>
    </row>
    <row r="3016" spans="1:84" s="43" customFormat="1" x14ac:dyDescent="0.25">
      <c r="A3016" s="152"/>
      <c r="B3016" s="152"/>
      <c r="C3016" s="152"/>
      <c r="D3016" s="152"/>
      <c r="E3016" s="152"/>
      <c r="F3016" s="62"/>
      <c r="G3016" s="62"/>
      <c r="I3016" s="152"/>
      <c r="K3016" s="152"/>
      <c r="L3016" s="152"/>
      <c r="M3016" s="152"/>
      <c r="N3016" s="152"/>
      <c r="O3016" s="63"/>
      <c r="P3016" s="152"/>
      <c r="Q3016" s="152"/>
      <c r="S3016" s="205"/>
      <c r="T3016" s="205"/>
      <c r="U3016" s="205"/>
      <c r="V3016" s="39"/>
      <c r="W3016" s="39"/>
      <c r="X3016" s="39"/>
      <c r="Y3016" s="39"/>
      <c r="AD3016" s="191"/>
      <c r="AE3016" s="191"/>
      <c r="AF3016" s="260"/>
      <c r="AG3016" s="191"/>
      <c r="AH3016" s="191"/>
      <c r="AI3016" s="260"/>
      <c r="AR3016" s="68"/>
      <c r="AS3016" s="68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5"/>
      <c r="BL3016" s="95"/>
      <c r="BM3016" s="95"/>
      <c r="BN3016" s="95"/>
      <c r="BO3016" s="95"/>
      <c r="BP3016" s="95"/>
      <c r="BQ3016" s="95"/>
      <c r="BR3016" s="95"/>
      <c r="BS3016" s="95"/>
      <c r="BT3016" s="95"/>
      <c r="BU3016" s="95"/>
      <c r="BV3016" s="95"/>
      <c r="BW3016" s="95"/>
      <c r="BX3016" s="95"/>
      <c r="BY3016" s="95"/>
      <c r="BZ3016" s="95"/>
      <c r="CD3016" s="95"/>
      <c r="CE3016" s="95"/>
      <c r="CF3016" s="95"/>
    </row>
    <row r="3017" spans="1:84" s="43" customFormat="1" x14ac:dyDescent="0.25">
      <c r="A3017" s="152"/>
      <c r="B3017" s="152"/>
      <c r="C3017" s="152"/>
      <c r="D3017" s="152"/>
      <c r="E3017" s="152"/>
      <c r="F3017" s="62"/>
      <c r="G3017" s="62"/>
      <c r="I3017" s="152"/>
      <c r="K3017" s="152"/>
      <c r="L3017" s="152"/>
      <c r="M3017" s="152"/>
      <c r="N3017" s="152"/>
      <c r="O3017" s="63"/>
      <c r="P3017" s="152"/>
      <c r="Q3017" s="152"/>
      <c r="S3017" s="205"/>
      <c r="T3017" s="205"/>
      <c r="U3017" s="205"/>
      <c r="V3017" s="39"/>
      <c r="W3017" s="39"/>
      <c r="X3017" s="39"/>
      <c r="Y3017" s="39"/>
      <c r="AD3017" s="191"/>
      <c r="AE3017" s="191"/>
      <c r="AF3017" s="260"/>
      <c r="AG3017" s="191"/>
      <c r="AH3017" s="191"/>
      <c r="AI3017" s="260"/>
      <c r="AR3017" s="68"/>
      <c r="AS3017" s="68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5"/>
      <c r="BL3017" s="95"/>
      <c r="BM3017" s="95"/>
      <c r="BN3017" s="95"/>
      <c r="BO3017" s="95"/>
      <c r="BP3017" s="95"/>
      <c r="BQ3017" s="95"/>
      <c r="BR3017" s="95"/>
      <c r="BS3017" s="95"/>
      <c r="BT3017" s="95"/>
      <c r="BU3017" s="95"/>
      <c r="BV3017" s="95"/>
      <c r="BW3017" s="95"/>
      <c r="BX3017" s="95"/>
      <c r="BY3017" s="95"/>
      <c r="BZ3017" s="95"/>
      <c r="CD3017" s="95"/>
      <c r="CE3017" s="95"/>
      <c r="CF3017" s="95"/>
    </row>
    <row r="3018" spans="1:84" s="43" customFormat="1" x14ac:dyDescent="0.25">
      <c r="A3018" s="152"/>
      <c r="B3018" s="152"/>
      <c r="C3018" s="152"/>
      <c r="D3018" s="152"/>
      <c r="E3018" s="152"/>
      <c r="F3018" s="62"/>
      <c r="G3018" s="62"/>
      <c r="I3018" s="152"/>
      <c r="K3018" s="152"/>
      <c r="L3018" s="152"/>
      <c r="M3018" s="152"/>
      <c r="N3018" s="152"/>
      <c r="O3018" s="63"/>
      <c r="P3018" s="152"/>
      <c r="Q3018" s="152"/>
      <c r="S3018" s="205"/>
      <c r="T3018" s="205"/>
      <c r="U3018" s="205"/>
      <c r="V3018" s="39"/>
      <c r="W3018" s="39"/>
      <c r="X3018" s="39"/>
      <c r="Y3018" s="39"/>
      <c r="AD3018" s="191"/>
      <c r="AE3018" s="191"/>
      <c r="AF3018" s="260"/>
      <c r="AG3018" s="191"/>
      <c r="AH3018" s="191"/>
      <c r="AI3018" s="260"/>
      <c r="AR3018" s="68"/>
      <c r="AS3018" s="68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5"/>
      <c r="BL3018" s="95"/>
      <c r="BM3018" s="95"/>
      <c r="BN3018" s="95"/>
      <c r="BO3018" s="95"/>
      <c r="BP3018" s="95"/>
      <c r="BQ3018" s="95"/>
      <c r="BR3018" s="95"/>
      <c r="BS3018" s="95"/>
      <c r="BT3018" s="95"/>
      <c r="BU3018" s="95"/>
      <c r="BV3018" s="95"/>
      <c r="BW3018" s="95"/>
      <c r="BX3018" s="95"/>
      <c r="BY3018" s="95"/>
      <c r="BZ3018" s="95"/>
      <c r="CD3018" s="95"/>
      <c r="CE3018" s="95"/>
      <c r="CF3018" s="95"/>
    </row>
    <row r="3019" spans="1:84" s="43" customFormat="1" x14ac:dyDescent="0.25">
      <c r="A3019" s="152"/>
      <c r="B3019" s="152"/>
      <c r="C3019" s="152"/>
      <c r="D3019" s="152"/>
      <c r="E3019" s="152"/>
      <c r="F3019" s="62"/>
      <c r="G3019" s="62"/>
      <c r="I3019" s="152"/>
      <c r="K3019" s="152"/>
      <c r="L3019" s="152"/>
      <c r="M3019" s="152"/>
      <c r="N3019" s="152"/>
      <c r="O3019" s="63"/>
      <c r="P3019" s="152"/>
      <c r="Q3019" s="152"/>
      <c r="S3019" s="205"/>
      <c r="T3019" s="205"/>
      <c r="U3019" s="205"/>
      <c r="V3019" s="39"/>
      <c r="W3019" s="39"/>
      <c r="X3019" s="39"/>
      <c r="Y3019" s="39"/>
      <c r="AD3019" s="191"/>
      <c r="AE3019" s="191"/>
      <c r="AF3019" s="260"/>
      <c r="AG3019" s="191"/>
      <c r="AH3019" s="191"/>
      <c r="AI3019" s="260"/>
      <c r="AR3019" s="68"/>
      <c r="AS3019" s="68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5"/>
      <c r="BL3019" s="95"/>
      <c r="BM3019" s="95"/>
      <c r="BN3019" s="95"/>
      <c r="BO3019" s="95"/>
      <c r="BP3019" s="95"/>
      <c r="BQ3019" s="95"/>
      <c r="BR3019" s="95"/>
      <c r="BS3019" s="95"/>
      <c r="BT3019" s="95"/>
      <c r="BU3019" s="95"/>
      <c r="BV3019" s="95"/>
      <c r="BW3019" s="95"/>
      <c r="BX3019" s="95"/>
      <c r="BY3019" s="95"/>
      <c r="BZ3019" s="95"/>
      <c r="CD3019" s="95"/>
      <c r="CE3019" s="95"/>
      <c r="CF3019" s="95"/>
    </row>
    <row r="3020" spans="1:84" s="43" customFormat="1" x14ac:dyDescent="0.25">
      <c r="A3020" s="152"/>
      <c r="B3020" s="152"/>
      <c r="C3020" s="152"/>
      <c r="D3020" s="152"/>
      <c r="E3020" s="152"/>
      <c r="F3020" s="62"/>
      <c r="G3020" s="62"/>
      <c r="I3020" s="152"/>
      <c r="K3020" s="152"/>
      <c r="L3020" s="152"/>
      <c r="M3020" s="152"/>
      <c r="N3020" s="152"/>
      <c r="O3020" s="63"/>
      <c r="P3020" s="152"/>
      <c r="Q3020" s="152"/>
      <c r="S3020" s="205"/>
      <c r="T3020" s="205"/>
      <c r="U3020" s="205"/>
      <c r="V3020" s="39"/>
      <c r="W3020" s="39"/>
      <c r="X3020" s="39"/>
      <c r="Y3020" s="39"/>
      <c r="AD3020" s="191"/>
      <c r="AE3020" s="191"/>
      <c r="AF3020" s="260"/>
      <c r="AG3020" s="191"/>
      <c r="AH3020" s="191"/>
      <c r="AI3020" s="260"/>
      <c r="AR3020" s="68"/>
      <c r="AS3020" s="68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5"/>
      <c r="BL3020" s="95"/>
      <c r="BM3020" s="95"/>
      <c r="BN3020" s="95"/>
      <c r="BO3020" s="95"/>
      <c r="BP3020" s="95"/>
      <c r="BQ3020" s="95"/>
      <c r="BR3020" s="95"/>
      <c r="BS3020" s="95"/>
      <c r="BT3020" s="95"/>
      <c r="BU3020" s="95"/>
      <c r="BV3020" s="95"/>
      <c r="BW3020" s="95"/>
      <c r="BX3020" s="95"/>
      <c r="BY3020" s="95"/>
      <c r="BZ3020" s="95"/>
      <c r="CD3020" s="95"/>
      <c r="CE3020" s="95"/>
      <c r="CF3020" s="95"/>
    </row>
    <row r="3021" spans="1:84" s="43" customFormat="1" x14ac:dyDescent="0.25">
      <c r="A3021" s="152"/>
      <c r="B3021" s="152"/>
      <c r="C3021" s="152"/>
      <c r="D3021" s="152"/>
      <c r="E3021" s="152"/>
      <c r="F3021" s="62"/>
      <c r="G3021" s="62"/>
      <c r="I3021" s="152"/>
      <c r="K3021" s="152"/>
      <c r="L3021" s="152"/>
      <c r="M3021" s="152"/>
      <c r="N3021" s="152"/>
      <c r="O3021" s="63"/>
      <c r="P3021" s="152"/>
      <c r="Q3021" s="152"/>
      <c r="S3021" s="205"/>
      <c r="T3021" s="205"/>
      <c r="U3021" s="205"/>
      <c r="V3021" s="39"/>
      <c r="W3021" s="39"/>
      <c r="X3021" s="39"/>
      <c r="Y3021" s="39"/>
      <c r="AD3021" s="191"/>
      <c r="AE3021" s="191"/>
      <c r="AF3021" s="260"/>
      <c r="AG3021" s="191"/>
      <c r="AH3021" s="191"/>
      <c r="AI3021" s="260"/>
      <c r="AR3021" s="68"/>
      <c r="AS3021" s="68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5"/>
      <c r="BL3021" s="95"/>
      <c r="BM3021" s="95"/>
      <c r="BN3021" s="95"/>
      <c r="BO3021" s="95"/>
      <c r="BP3021" s="95"/>
      <c r="BQ3021" s="95"/>
      <c r="BR3021" s="95"/>
      <c r="BS3021" s="95"/>
      <c r="BT3021" s="95"/>
      <c r="BU3021" s="95"/>
      <c r="BV3021" s="95"/>
      <c r="BW3021" s="95"/>
      <c r="BX3021" s="95"/>
      <c r="BY3021" s="95"/>
      <c r="BZ3021" s="95"/>
      <c r="CD3021" s="95"/>
      <c r="CE3021" s="95"/>
      <c r="CF3021" s="95"/>
    </row>
    <row r="3022" spans="1:84" s="43" customFormat="1" x14ac:dyDescent="0.25">
      <c r="A3022" s="152"/>
      <c r="B3022" s="152"/>
      <c r="C3022" s="152"/>
      <c r="D3022" s="152"/>
      <c r="E3022" s="152"/>
      <c r="F3022" s="62"/>
      <c r="G3022" s="62"/>
      <c r="I3022" s="152"/>
      <c r="K3022" s="152"/>
      <c r="L3022" s="152"/>
      <c r="M3022" s="152"/>
      <c r="N3022" s="152"/>
      <c r="O3022" s="63"/>
      <c r="P3022" s="152"/>
      <c r="Q3022" s="152"/>
      <c r="S3022" s="205"/>
      <c r="T3022" s="205"/>
      <c r="U3022" s="205"/>
      <c r="V3022" s="39"/>
      <c r="W3022" s="39"/>
      <c r="X3022" s="39"/>
      <c r="Y3022" s="39"/>
      <c r="AD3022" s="191"/>
      <c r="AE3022" s="191"/>
      <c r="AF3022" s="260"/>
      <c r="AG3022" s="191"/>
      <c r="AH3022" s="191"/>
      <c r="AI3022" s="260"/>
      <c r="AR3022" s="68"/>
      <c r="AS3022" s="68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5"/>
      <c r="BL3022" s="95"/>
      <c r="BM3022" s="95"/>
      <c r="BN3022" s="95"/>
      <c r="BO3022" s="95"/>
      <c r="BP3022" s="95"/>
      <c r="BQ3022" s="95"/>
      <c r="BR3022" s="95"/>
      <c r="BS3022" s="95"/>
      <c r="BT3022" s="95"/>
      <c r="BU3022" s="95"/>
      <c r="BV3022" s="95"/>
      <c r="BW3022" s="95"/>
      <c r="BX3022" s="95"/>
      <c r="BY3022" s="95"/>
      <c r="BZ3022" s="95"/>
      <c r="CD3022" s="95"/>
      <c r="CE3022" s="95"/>
      <c r="CF3022" s="95"/>
    </row>
    <row r="3023" spans="1:84" s="43" customFormat="1" x14ac:dyDescent="0.25">
      <c r="A3023" s="152"/>
      <c r="B3023" s="152"/>
      <c r="C3023" s="152"/>
      <c r="D3023" s="152"/>
      <c r="E3023" s="152"/>
      <c r="F3023" s="62"/>
      <c r="G3023" s="62"/>
      <c r="I3023" s="152"/>
      <c r="K3023" s="152"/>
      <c r="L3023" s="152"/>
      <c r="M3023" s="152"/>
      <c r="N3023" s="152"/>
      <c r="O3023" s="63"/>
      <c r="P3023" s="152"/>
      <c r="Q3023" s="152"/>
      <c r="S3023" s="205"/>
      <c r="T3023" s="205"/>
      <c r="U3023" s="205"/>
      <c r="V3023" s="39"/>
      <c r="W3023" s="39"/>
      <c r="X3023" s="39"/>
      <c r="Y3023" s="39"/>
      <c r="AD3023" s="191"/>
      <c r="AE3023" s="191"/>
      <c r="AF3023" s="260"/>
      <c r="AG3023" s="191"/>
      <c r="AH3023" s="191"/>
      <c r="AI3023" s="260"/>
      <c r="AR3023" s="68"/>
      <c r="AS3023" s="68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5"/>
      <c r="BL3023" s="95"/>
      <c r="BM3023" s="95"/>
      <c r="BN3023" s="95"/>
      <c r="BO3023" s="95"/>
      <c r="BP3023" s="95"/>
      <c r="BQ3023" s="95"/>
      <c r="BR3023" s="95"/>
      <c r="BS3023" s="95"/>
      <c r="BT3023" s="95"/>
      <c r="BU3023" s="95"/>
      <c r="BV3023" s="95"/>
      <c r="BW3023" s="95"/>
      <c r="BX3023" s="95"/>
      <c r="BY3023" s="95"/>
      <c r="BZ3023" s="95"/>
      <c r="CD3023" s="95"/>
      <c r="CE3023" s="95"/>
      <c r="CF3023" s="95"/>
    </row>
    <row r="3024" spans="1:84" s="43" customFormat="1" x14ac:dyDescent="0.25">
      <c r="A3024" s="152"/>
      <c r="B3024" s="152"/>
      <c r="C3024" s="152"/>
      <c r="D3024" s="152"/>
      <c r="E3024" s="152"/>
      <c r="F3024" s="62"/>
      <c r="G3024" s="62"/>
      <c r="I3024" s="152"/>
      <c r="K3024" s="152"/>
      <c r="L3024" s="152"/>
      <c r="M3024" s="152"/>
      <c r="N3024" s="152"/>
      <c r="O3024" s="63"/>
      <c r="P3024" s="152"/>
      <c r="Q3024" s="152"/>
      <c r="S3024" s="205"/>
      <c r="T3024" s="205"/>
      <c r="U3024" s="205"/>
      <c r="V3024" s="39"/>
      <c r="W3024" s="39"/>
      <c r="X3024" s="39"/>
      <c r="Y3024" s="39"/>
      <c r="AD3024" s="191"/>
      <c r="AE3024" s="191"/>
      <c r="AF3024" s="260"/>
      <c r="AG3024" s="191"/>
      <c r="AH3024" s="191"/>
      <c r="AI3024" s="260"/>
      <c r="AR3024" s="68"/>
      <c r="AS3024" s="68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5"/>
      <c r="BL3024" s="95"/>
      <c r="BM3024" s="95"/>
      <c r="BN3024" s="95"/>
      <c r="BO3024" s="95"/>
      <c r="BP3024" s="95"/>
      <c r="BQ3024" s="95"/>
      <c r="BR3024" s="95"/>
      <c r="BS3024" s="95"/>
      <c r="BT3024" s="95"/>
      <c r="BU3024" s="95"/>
      <c r="BV3024" s="95"/>
      <c r="BW3024" s="95"/>
      <c r="BX3024" s="95"/>
      <c r="BY3024" s="95"/>
      <c r="BZ3024" s="95"/>
      <c r="CD3024" s="95"/>
      <c r="CE3024" s="95"/>
      <c r="CF3024" s="95"/>
    </row>
    <row r="3025" spans="1:84" s="43" customFormat="1" x14ac:dyDescent="0.25">
      <c r="A3025" s="152"/>
      <c r="B3025" s="152"/>
      <c r="C3025" s="152"/>
      <c r="D3025" s="152"/>
      <c r="E3025" s="152"/>
      <c r="F3025" s="62"/>
      <c r="G3025" s="62"/>
      <c r="I3025" s="152"/>
      <c r="K3025" s="152"/>
      <c r="L3025" s="152"/>
      <c r="M3025" s="152"/>
      <c r="N3025" s="152"/>
      <c r="O3025" s="63"/>
      <c r="P3025" s="152"/>
      <c r="Q3025" s="152"/>
      <c r="S3025" s="205"/>
      <c r="T3025" s="205"/>
      <c r="U3025" s="205"/>
      <c r="V3025" s="39"/>
      <c r="W3025" s="39"/>
      <c r="X3025" s="39"/>
      <c r="Y3025" s="39"/>
      <c r="AD3025" s="191"/>
      <c r="AE3025" s="191"/>
      <c r="AF3025" s="260"/>
      <c r="AG3025" s="191"/>
      <c r="AH3025" s="191"/>
      <c r="AI3025" s="260"/>
      <c r="AR3025" s="68"/>
      <c r="AS3025" s="68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5"/>
      <c r="BL3025" s="95"/>
      <c r="BM3025" s="95"/>
      <c r="BN3025" s="95"/>
      <c r="BO3025" s="95"/>
      <c r="BP3025" s="95"/>
      <c r="BQ3025" s="95"/>
      <c r="BR3025" s="95"/>
      <c r="BS3025" s="95"/>
      <c r="BT3025" s="95"/>
      <c r="BU3025" s="95"/>
      <c r="BV3025" s="95"/>
      <c r="BW3025" s="95"/>
      <c r="BX3025" s="95"/>
      <c r="BY3025" s="95"/>
      <c r="BZ3025" s="95"/>
      <c r="CD3025" s="95"/>
      <c r="CE3025" s="95"/>
      <c r="CF3025" s="95"/>
    </row>
    <row r="3026" spans="1:84" s="43" customFormat="1" x14ac:dyDescent="0.25">
      <c r="A3026" s="152"/>
      <c r="B3026" s="152"/>
      <c r="C3026" s="152"/>
      <c r="D3026" s="152"/>
      <c r="E3026" s="152"/>
      <c r="F3026" s="62"/>
      <c r="G3026" s="62"/>
      <c r="I3026" s="152"/>
      <c r="K3026" s="152"/>
      <c r="L3026" s="152"/>
      <c r="M3026" s="152"/>
      <c r="N3026" s="152"/>
      <c r="O3026" s="63"/>
      <c r="P3026" s="152"/>
      <c r="Q3026" s="152"/>
      <c r="S3026" s="205"/>
      <c r="T3026" s="205"/>
      <c r="U3026" s="205"/>
      <c r="V3026" s="39"/>
      <c r="W3026" s="39"/>
      <c r="X3026" s="39"/>
      <c r="Y3026" s="39"/>
      <c r="AD3026" s="191"/>
      <c r="AE3026" s="191"/>
      <c r="AF3026" s="260"/>
      <c r="AG3026" s="191"/>
      <c r="AH3026" s="191"/>
      <c r="AI3026" s="260"/>
      <c r="AR3026" s="68"/>
      <c r="AS3026" s="68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5"/>
      <c r="BL3026" s="95"/>
      <c r="BM3026" s="95"/>
      <c r="BN3026" s="95"/>
      <c r="BO3026" s="95"/>
      <c r="BP3026" s="95"/>
      <c r="BQ3026" s="95"/>
      <c r="BR3026" s="95"/>
      <c r="BS3026" s="95"/>
      <c r="BT3026" s="95"/>
      <c r="BU3026" s="95"/>
      <c r="BV3026" s="95"/>
      <c r="BW3026" s="95"/>
      <c r="BX3026" s="95"/>
      <c r="BY3026" s="95"/>
      <c r="BZ3026" s="95"/>
      <c r="CD3026" s="95"/>
      <c r="CE3026" s="95"/>
      <c r="CF3026" s="95"/>
    </row>
    <row r="3027" spans="1:84" s="43" customFormat="1" x14ac:dyDescent="0.25">
      <c r="A3027" s="152"/>
      <c r="B3027" s="152"/>
      <c r="C3027" s="152"/>
      <c r="D3027" s="152"/>
      <c r="E3027" s="152"/>
      <c r="F3027" s="62"/>
      <c r="G3027" s="62"/>
      <c r="I3027" s="152"/>
      <c r="K3027" s="152"/>
      <c r="L3027" s="152"/>
      <c r="M3027" s="152"/>
      <c r="N3027" s="152"/>
      <c r="O3027" s="63"/>
      <c r="P3027" s="152"/>
      <c r="Q3027" s="152"/>
      <c r="S3027" s="205"/>
      <c r="T3027" s="205"/>
      <c r="U3027" s="205"/>
      <c r="V3027" s="39"/>
      <c r="W3027" s="39"/>
      <c r="X3027" s="39"/>
      <c r="Y3027" s="39"/>
      <c r="AD3027" s="191"/>
      <c r="AE3027" s="191"/>
      <c r="AF3027" s="260"/>
      <c r="AG3027" s="191"/>
      <c r="AH3027" s="191"/>
      <c r="AI3027" s="260"/>
      <c r="AR3027" s="68"/>
      <c r="AS3027" s="68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5"/>
      <c r="BL3027" s="95"/>
      <c r="BM3027" s="95"/>
      <c r="BN3027" s="95"/>
      <c r="BO3027" s="95"/>
      <c r="BP3027" s="95"/>
      <c r="BQ3027" s="95"/>
      <c r="BR3027" s="95"/>
      <c r="BS3027" s="95"/>
      <c r="BT3027" s="95"/>
      <c r="BU3027" s="95"/>
      <c r="BV3027" s="95"/>
      <c r="BW3027" s="95"/>
      <c r="BX3027" s="95"/>
      <c r="BY3027" s="95"/>
      <c r="BZ3027" s="95"/>
      <c r="CD3027" s="95"/>
      <c r="CE3027" s="95"/>
      <c r="CF3027" s="95"/>
    </row>
    <row r="3028" spans="1:84" s="43" customFormat="1" x14ac:dyDescent="0.25">
      <c r="A3028" s="152"/>
      <c r="B3028" s="152"/>
      <c r="C3028" s="152"/>
      <c r="D3028" s="152"/>
      <c r="E3028" s="152"/>
      <c r="F3028" s="62"/>
      <c r="G3028" s="62"/>
      <c r="I3028" s="152"/>
      <c r="K3028" s="152"/>
      <c r="L3028" s="152"/>
      <c r="M3028" s="152"/>
      <c r="N3028" s="152"/>
      <c r="O3028" s="63"/>
      <c r="P3028" s="152"/>
      <c r="Q3028" s="152"/>
      <c r="S3028" s="205"/>
      <c r="T3028" s="205"/>
      <c r="U3028" s="205"/>
      <c r="V3028" s="39"/>
      <c r="W3028" s="39"/>
      <c r="X3028" s="39"/>
      <c r="Y3028" s="39"/>
      <c r="AD3028" s="191"/>
      <c r="AE3028" s="191"/>
      <c r="AF3028" s="260"/>
      <c r="AG3028" s="191"/>
      <c r="AH3028" s="191"/>
      <c r="AI3028" s="260"/>
      <c r="AR3028" s="68"/>
      <c r="AS3028" s="68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5"/>
      <c r="BL3028" s="95"/>
      <c r="BM3028" s="95"/>
      <c r="BN3028" s="95"/>
      <c r="BO3028" s="95"/>
      <c r="BP3028" s="95"/>
      <c r="BQ3028" s="95"/>
      <c r="BR3028" s="95"/>
      <c r="BS3028" s="95"/>
      <c r="BT3028" s="95"/>
      <c r="BU3028" s="95"/>
      <c r="BV3028" s="95"/>
      <c r="BW3028" s="95"/>
      <c r="BX3028" s="95"/>
      <c r="BY3028" s="95"/>
      <c r="BZ3028" s="95"/>
      <c r="CD3028" s="95"/>
      <c r="CE3028" s="95"/>
      <c r="CF3028" s="95"/>
    </row>
    <row r="3029" spans="1:84" s="43" customFormat="1" x14ac:dyDescent="0.25">
      <c r="A3029" s="152"/>
      <c r="B3029" s="152"/>
      <c r="C3029" s="152"/>
      <c r="D3029" s="152"/>
      <c r="E3029" s="152"/>
      <c r="F3029" s="62"/>
      <c r="G3029" s="62"/>
      <c r="I3029" s="152"/>
      <c r="K3029" s="152"/>
      <c r="L3029" s="152"/>
      <c r="M3029" s="152"/>
      <c r="N3029" s="152"/>
      <c r="O3029" s="63"/>
      <c r="P3029" s="152"/>
      <c r="Q3029" s="152"/>
      <c r="S3029" s="205"/>
      <c r="T3029" s="205"/>
      <c r="U3029" s="205"/>
      <c r="V3029" s="39"/>
      <c r="W3029" s="39"/>
      <c r="X3029" s="39"/>
      <c r="Y3029" s="39"/>
      <c r="AD3029" s="191"/>
      <c r="AE3029" s="191"/>
      <c r="AF3029" s="260"/>
      <c r="AG3029" s="191"/>
      <c r="AH3029" s="191"/>
      <c r="AI3029" s="260"/>
      <c r="AR3029" s="68"/>
      <c r="AS3029" s="68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5"/>
      <c r="BL3029" s="95"/>
      <c r="BM3029" s="95"/>
      <c r="BN3029" s="95"/>
      <c r="BO3029" s="95"/>
      <c r="BP3029" s="95"/>
      <c r="BQ3029" s="95"/>
      <c r="BR3029" s="95"/>
      <c r="BS3029" s="95"/>
      <c r="BT3029" s="95"/>
      <c r="BU3029" s="95"/>
      <c r="BV3029" s="95"/>
      <c r="BW3029" s="95"/>
      <c r="BX3029" s="95"/>
      <c r="BY3029" s="95"/>
      <c r="BZ3029" s="95"/>
      <c r="CD3029" s="95"/>
      <c r="CE3029" s="95"/>
      <c r="CF3029" s="95"/>
    </row>
    <row r="3030" spans="1:84" s="43" customFormat="1" x14ac:dyDescent="0.25">
      <c r="A3030" s="152"/>
      <c r="B3030" s="152"/>
      <c r="C3030" s="152"/>
      <c r="D3030" s="152"/>
      <c r="E3030" s="152"/>
      <c r="F3030" s="62"/>
      <c r="G3030" s="62"/>
      <c r="I3030" s="152"/>
      <c r="K3030" s="152"/>
      <c r="L3030" s="152"/>
      <c r="M3030" s="152"/>
      <c r="N3030" s="152"/>
      <c r="O3030" s="63"/>
      <c r="P3030" s="152"/>
      <c r="Q3030" s="152"/>
      <c r="S3030" s="205"/>
      <c r="T3030" s="205"/>
      <c r="U3030" s="205"/>
      <c r="V3030" s="39"/>
      <c r="W3030" s="39"/>
      <c r="X3030" s="39"/>
      <c r="Y3030" s="39"/>
      <c r="AD3030" s="191"/>
      <c r="AE3030" s="191"/>
      <c r="AF3030" s="260"/>
      <c r="AG3030" s="191"/>
      <c r="AH3030" s="191"/>
      <c r="AI3030" s="260"/>
      <c r="AR3030" s="68"/>
      <c r="AS3030" s="68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5"/>
      <c r="BL3030" s="95"/>
      <c r="BM3030" s="95"/>
      <c r="BN3030" s="95"/>
      <c r="BO3030" s="95"/>
      <c r="BP3030" s="95"/>
      <c r="BQ3030" s="95"/>
      <c r="BR3030" s="95"/>
      <c r="BS3030" s="95"/>
      <c r="BT3030" s="95"/>
      <c r="BU3030" s="95"/>
      <c r="BV3030" s="95"/>
      <c r="BW3030" s="95"/>
      <c r="BX3030" s="95"/>
      <c r="BY3030" s="95"/>
      <c r="BZ3030" s="95"/>
      <c r="CD3030" s="95"/>
      <c r="CE3030" s="95"/>
      <c r="CF3030" s="95"/>
    </row>
    <row r="3031" spans="1:84" s="43" customFormat="1" x14ac:dyDescent="0.25">
      <c r="A3031" s="152"/>
      <c r="B3031" s="152"/>
      <c r="C3031" s="152"/>
      <c r="D3031" s="152"/>
      <c r="E3031" s="152"/>
      <c r="F3031" s="62"/>
      <c r="G3031" s="62"/>
      <c r="I3031" s="152"/>
      <c r="K3031" s="152"/>
      <c r="L3031" s="152"/>
      <c r="M3031" s="152"/>
      <c r="N3031" s="152"/>
      <c r="O3031" s="63"/>
      <c r="P3031" s="152"/>
      <c r="Q3031" s="152"/>
      <c r="S3031" s="205"/>
      <c r="T3031" s="205"/>
      <c r="U3031" s="205"/>
      <c r="V3031" s="39"/>
      <c r="W3031" s="39"/>
      <c r="X3031" s="39"/>
      <c r="Y3031" s="39"/>
      <c r="AD3031" s="191"/>
      <c r="AE3031" s="191"/>
      <c r="AF3031" s="260"/>
      <c r="AG3031" s="191"/>
      <c r="AH3031" s="191"/>
      <c r="AI3031" s="260"/>
      <c r="AR3031" s="68"/>
      <c r="AS3031" s="68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5"/>
      <c r="BL3031" s="95"/>
      <c r="BM3031" s="95"/>
      <c r="BN3031" s="95"/>
      <c r="BO3031" s="95"/>
      <c r="BP3031" s="95"/>
      <c r="BQ3031" s="95"/>
      <c r="BR3031" s="95"/>
      <c r="BS3031" s="95"/>
      <c r="BT3031" s="95"/>
      <c r="BU3031" s="95"/>
      <c r="BV3031" s="95"/>
      <c r="BW3031" s="95"/>
      <c r="BX3031" s="95"/>
      <c r="BY3031" s="95"/>
      <c r="BZ3031" s="95"/>
      <c r="CD3031" s="95"/>
      <c r="CE3031" s="95"/>
      <c r="CF3031" s="95"/>
    </row>
    <row r="3032" spans="1:84" s="43" customFormat="1" x14ac:dyDescent="0.25">
      <c r="A3032" s="152"/>
      <c r="B3032" s="152"/>
      <c r="C3032" s="152"/>
      <c r="D3032" s="152"/>
      <c r="E3032" s="152"/>
      <c r="F3032" s="62"/>
      <c r="G3032" s="62"/>
      <c r="I3032" s="152"/>
      <c r="K3032" s="152"/>
      <c r="L3032" s="152"/>
      <c r="M3032" s="152"/>
      <c r="N3032" s="152"/>
      <c r="O3032" s="63"/>
      <c r="P3032" s="152"/>
      <c r="Q3032" s="152"/>
      <c r="S3032" s="205"/>
      <c r="T3032" s="205"/>
      <c r="U3032" s="205"/>
      <c r="V3032" s="39"/>
      <c r="W3032" s="39"/>
      <c r="X3032" s="39"/>
      <c r="Y3032" s="39"/>
      <c r="AD3032" s="191"/>
      <c r="AE3032" s="191"/>
      <c r="AF3032" s="260"/>
      <c r="AG3032" s="191"/>
      <c r="AH3032" s="191"/>
      <c r="AI3032" s="260"/>
      <c r="AR3032" s="68"/>
      <c r="AS3032" s="68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5"/>
      <c r="BL3032" s="95"/>
      <c r="BM3032" s="95"/>
      <c r="BN3032" s="95"/>
      <c r="BO3032" s="95"/>
      <c r="BP3032" s="95"/>
      <c r="BQ3032" s="95"/>
      <c r="BR3032" s="95"/>
      <c r="BS3032" s="95"/>
      <c r="BT3032" s="95"/>
      <c r="BU3032" s="95"/>
      <c r="BV3032" s="95"/>
      <c r="BW3032" s="95"/>
      <c r="BX3032" s="95"/>
      <c r="BY3032" s="95"/>
      <c r="BZ3032" s="95"/>
      <c r="CD3032" s="95"/>
      <c r="CE3032" s="95"/>
      <c r="CF3032" s="95"/>
    </row>
    <row r="3033" spans="1:84" s="43" customFormat="1" x14ac:dyDescent="0.25">
      <c r="A3033" s="152"/>
      <c r="B3033" s="152"/>
      <c r="C3033" s="152"/>
      <c r="D3033" s="152"/>
      <c r="E3033" s="152"/>
      <c r="F3033" s="62"/>
      <c r="G3033" s="62"/>
      <c r="I3033" s="152"/>
      <c r="K3033" s="152"/>
      <c r="L3033" s="152"/>
      <c r="M3033" s="152"/>
      <c r="N3033" s="152"/>
      <c r="O3033" s="63"/>
      <c r="P3033" s="152"/>
      <c r="Q3033" s="152"/>
      <c r="S3033" s="205"/>
      <c r="T3033" s="205"/>
      <c r="U3033" s="205"/>
      <c r="V3033" s="39"/>
      <c r="W3033" s="39"/>
      <c r="X3033" s="39"/>
      <c r="Y3033" s="39"/>
      <c r="AD3033" s="191"/>
      <c r="AE3033" s="191"/>
      <c r="AF3033" s="260"/>
      <c r="AG3033" s="191"/>
      <c r="AH3033" s="191"/>
      <c r="AI3033" s="260"/>
      <c r="AR3033" s="68"/>
      <c r="AS3033" s="68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5"/>
      <c r="BL3033" s="95"/>
      <c r="BM3033" s="95"/>
      <c r="BN3033" s="95"/>
      <c r="BO3033" s="95"/>
      <c r="BP3033" s="95"/>
      <c r="BQ3033" s="95"/>
      <c r="BR3033" s="95"/>
      <c r="BS3033" s="95"/>
      <c r="BT3033" s="95"/>
      <c r="BU3033" s="95"/>
      <c r="BV3033" s="95"/>
      <c r="BW3033" s="95"/>
      <c r="BX3033" s="95"/>
      <c r="BY3033" s="95"/>
      <c r="BZ3033" s="95"/>
      <c r="CD3033" s="95"/>
      <c r="CE3033" s="95"/>
      <c r="CF3033" s="95"/>
    </row>
    <row r="3034" spans="1:84" s="43" customFormat="1" x14ac:dyDescent="0.25">
      <c r="A3034" s="152"/>
      <c r="B3034" s="152"/>
      <c r="C3034" s="152"/>
      <c r="D3034" s="152"/>
      <c r="E3034" s="152"/>
      <c r="F3034" s="62"/>
      <c r="G3034" s="62"/>
      <c r="I3034" s="152"/>
      <c r="K3034" s="152"/>
      <c r="L3034" s="152"/>
      <c r="M3034" s="152"/>
      <c r="N3034" s="152"/>
      <c r="O3034" s="63"/>
      <c r="P3034" s="152"/>
      <c r="Q3034" s="152"/>
      <c r="S3034" s="205"/>
      <c r="T3034" s="205"/>
      <c r="U3034" s="205"/>
      <c r="V3034" s="39"/>
      <c r="W3034" s="39"/>
      <c r="X3034" s="39"/>
      <c r="Y3034" s="39"/>
      <c r="AD3034" s="191"/>
      <c r="AE3034" s="191"/>
      <c r="AF3034" s="260"/>
      <c r="AG3034" s="191"/>
      <c r="AH3034" s="191"/>
      <c r="AI3034" s="260"/>
      <c r="AR3034" s="68"/>
      <c r="AS3034" s="68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5"/>
      <c r="BL3034" s="95"/>
      <c r="BM3034" s="95"/>
      <c r="BN3034" s="95"/>
      <c r="BO3034" s="95"/>
      <c r="BP3034" s="95"/>
      <c r="BQ3034" s="95"/>
      <c r="BR3034" s="95"/>
      <c r="BS3034" s="95"/>
      <c r="BT3034" s="95"/>
      <c r="BU3034" s="95"/>
      <c r="BV3034" s="95"/>
      <c r="BW3034" s="95"/>
      <c r="BX3034" s="95"/>
      <c r="BY3034" s="95"/>
      <c r="BZ3034" s="95"/>
      <c r="CD3034" s="95"/>
      <c r="CE3034" s="95"/>
      <c r="CF3034" s="95"/>
    </row>
    <row r="3035" spans="1:84" s="43" customFormat="1" x14ac:dyDescent="0.25">
      <c r="A3035" s="152"/>
      <c r="B3035" s="152"/>
      <c r="C3035" s="152"/>
      <c r="D3035" s="152"/>
      <c r="E3035" s="152"/>
      <c r="F3035" s="62"/>
      <c r="G3035" s="62"/>
      <c r="I3035" s="152"/>
      <c r="K3035" s="152"/>
      <c r="L3035" s="152"/>
      <c r="M3035" s="152"/>
      <c r="N3035" s="152"/>
      <c r="O3035" s="63"/>
      <c r="P3035" s="152"/>
      <c r="Q3035" s="152"/>
      <c r="S3035" s="205"/>
      <c r="T3035" s="205"/>
      <c r="U3035" s="205"/>
      <c r="V3035" s="39"/>
      <c r="W3035" s="39"/>
      <c r="X3035" s="39"/>
      <c r="Y3035" s="39"/>
      <c r="AD3035" s="191"/>
      <c r="AE3035" s="191"/>
      <c r="AF3035" s="260"/>
      <c r="AG3035" s="191"/>
      <c r="AH3035" s="191"/>
      <c r="AI3035" s="260"/>
      <c r="AR3035" s="68"/>
      <c r="AS3035" s="68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5"/>
      <c r="BL3035" s="95"/>
      <c r="BM3035" s="95"/>
      <c r="BN3035" s="95"/>
      <c r="BO3035" s="95"/>
      <c r="BP3035" s="95"/>
      <c r="BQ3035" s="95"/>
      <c r="BR3035" s="95"/>
      <c r="BS3035" s="95"/>
      <c r="BT3035" s="95"/>
      <c r="BU3035" s="95"/>
      <c r="BV3035" s="95"/>
      <c r="BW3035" s="95"/>
      <c r="BX3035" s="95"/>
      <c r="BY3035" s="95"/>
      <c r="BZ3035" s="95"/>
      <c r="CD3035" s="95"/>
      <c r="CE3035" s="95"/>
      <c r="CF3035" s="95"/>
    </row>
    <row r="3036" spans="1:84" s="43" customFormat="1" x14ac:dyDescent="0.25">
      <c r="A3036" s="152"/>
      <c r="B3036" s="152"/>
      <c r="C3036" s="152"/>
      <c r="D3036" s="152"/>
      <c r="E3036" s="152"/>
      <c r="F3036" s="62"/>
      <c r="G3036" s="62"/>
      <c r="I3036" s="152"/>
      <c r="K3036" s="152"/>
      <c r="L3036" s="152"/>
      <c r="M3036" s="152"/>
      <c r="N3036" s="152"/>
      <c r="O3036" s="63"/>
      <c r="P3036" s="152"/>
      <c r="Q3036" s="152"/>
      <c r="S3036" s="205"/>
      <c r="T3036" s="205"/>
      <c r="U3036" s="205"/>
      <c r="V3036" s="39"/>
      <c r="W3036" s="39"/>
      <c r="X3036" s="39"/>
      <c r="Y3036" s="39"/>
      <c r="AD3036" s="191"/>
      <c r="AE3036" s="191"/>
      <c r="AF3036" s="260"/>
      <c r="AG3036" s="191"/>
      <c r="AH3036" s="191"/>
      <c r="AI3036" s="260"/>
      <c r="AR3036" s="68"/>
      <c r="AS3036" s="68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5"/>
      <c r="BL3036" s="95"/>
      <c r="BM3036" s="95"/>
      <c r="BN3036" s="95"/>
      <c r="BO3036" s="95"/>
      <c r="BP3036" s="95"/>
      <c r="BQ3036" s="95"/>
      <c r="BR3036" s="95"/>
      <c r="BS3036" s="95"/>
      <c r="BT3036" s="95"/>
      <c r="BU3036" s="95"/>
      <c r="BV3036" s="95"/>
      <c r="BW3036" s="95"/>
      <c r="BX3036" s="95"/>
      <c r="BY3036" s="95"/>
      <c r="BZ3036" s="95"/>
      <c r="CD3036" s="95"/>
      <c r="CE3036" s="95"/>
      <c r="CF3036" s="95"/>
    </row>
    <row r="3037" spans="1:84" s="43" customFormat="1" x14ac:dyDescent="0.25">
      <c r="A3037" s="152"/>
      <c r="B3037" s="152"/>
      <c r="C3037" s="152"/>
      <c r="D3037" s="152"/>
      <c r="E3037" s="152"/>
      <c r="F3037" s="62"/>
      <c r="G3037" s="62"/>
      <c r="I3037" s="152"/>
      <c r="K3037" s="152"/>
      <c r="L3037" s="152"/>
      <c r="M3037" s="152"/>
      <c r="N3037" s="152"/>
      <c r="O3037" s="63"/>
      <c r="P3037" s="152"/>
      <c r="Q3037" s="152"/>
      <c r="S3037" s="205"/>
      <c r="T3037" s="205"/>
      <c r="U3037" s="205"/>
      <c r="V3037" s="39"/>
      <c r="W3037" s="39"/>
      <c r="X3037" s="39"/>
      <c r="Y3037" s="39"/>
      <c r="AD3037" s="191"/>
      <c r="AE3037" s="191"/>
      <c r="AF3037" s="260"/>
      <c r="AG3037" s="191"/>
      <c r="AH3037" s="191"/>
      <c r="AI3037" s="260"/>
      <c r="AR3037" s="68"/>
      <c r="AS3037" s="68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5"/>
      <c r="BL3037" s="95"/>
      <c r="BM3037" s="95"/>
      <c r="BN3037" s="95"/>
      <c r="BO3037" s="95"/>
      <c r="BP3037" s="95"/>
      <c r="BQ3037" s="95"/>
      <c r="BR3037" s="95"/>
      <c r="BS3037" s="95"/>
      <c r="BT3037" s="95"/>
      <c r="BU3037" s="95"/>
      <c r="BV3037" s="95"/>
      <c r="BW3037" s="95"/>
      <c r="BX3037" s="95"/>
      <c r="BY3037" s="95"/>
      <c r="BZ3037" s="95"/>
      <c r="CD3037" s="95"/>
      <c r="CE3037" s="95"/>
      <c r="CF3037" s="95"/>
    </row>
    <row r="3038" spans="1:84" s="43" customFormat="1" x14ac:dyDescent="0.25">
      <c r="A3038" s="152"/>
      <c r="B3038" s="152"/>
      <c r="C3038" s="152"/>
      <c r="D3038" s="152"/>
      <c r="E3038" s="152"/>
      <c r="F3038" s="62"/>
      <c r="G3038" s="62"/>
      <c r="I3038" s="152"/>
      <c r="K3038" s="152"/>
      <c r="L3038" s="152"/>
      <c r="M3038" s="152"/>
      <c r="N3038" s="152"/>
      <c r="O3038" s="63"/>
      <c r="P3038" s="152"/>
      <c r="Q3038" s="152"/>
      <c r="S3038" s="205"/>
      <c r="T3038" s="205"/>
      <c r="U3038" s="205"/>
      <c r="V3038" s="39"/>
      <c r="W3038" s="39"/>
      <c r="X3038" s="39"/>
      <c r="Y3038" s="39"/>
      <c r="AD3038" s="191"/>
      <c r="AE3038" s="191"/>
      <c r="AF3038" s="260"/>
      <c r="AG3038" s="191"/>
      <c r="AH3038" s="191"/>
      <c r="AI3038" s="260"/>
      <c r="AR3038" s="68"/>
      <c r="AS3038" s="68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5"/>
      <c r="BL3038" s="95"/>
      <c r="BM3038" s="95"/>
      <c r="BN3038" s="95"/>
      <c r="BO3038" s="95"/>
      <c r="BP3038" s="95"/>
      <c r="BQ3038" s="95"/>
      <c r="BR3038" s="95"/>
      <c r="BS3038" s="95"/>
      <c r="BT3038" s="95"/>
      <c r="BU3038" s="95"/>
      <c r="BV3038" s="95"/>
      <c r="BW3038" s="95"/>
      <c r="BX3038" s="95"/>
      <c r="BY3038" s="95"/>
      <c r="BZ3038" s="95"/>
      <c r="CD3038" s="95"/>
      <c r="CE3038" s="95"/>
      <c r="CF3038" s="95"/>
    </row>
    <row r="3039" spans="1:84" s="43" customFormat="1" x14ac:dyDescent="0.25">
      <c r="A3039" s="152"/>
      <c r="B3039" s="152"/>
      <c r="C3039" s="152"/>
      <c r="D3039" s="152"/>
      <c r="E3039" s="152"/>
      <c r="F3039" s="62"/>
      <c r="G3039" s="62"/>
      <c r="I3039" s="152"/>
      <c r="K3039" s="152"/>
      <c r="L3039" s="152"/>
      <c r="M3039" s="152"/>
      <c r="N3039" s="152"/>
      <c r="O3039" s="63"/>
      <c r="P3039" s="152"/>
      <c r="Q3039" s="152"/>
      <c r="S3039" s="205"/>
      <c r="T3039" s="205"/>
      <c r="U3039" s="205"/>
      <c r="V3039" s="39"/>
      <c r="W3039" s="39"/>
      <c r="X3039" s="39"/>
      <c r="Y3039" s="39"/>
      <c r="AD3039" s="191"/>
      <c r="AE3039" s="191"/>
      <c r="AF3039" s="260"/>
      <c r="AG3039" s="191"/>
      <c r="AH3039" s="191"/>
      <c r="AI3039" s="260"/>
      <c r="AR3039" s="68"/>
      <c r="AS3039" s="68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5"/>
      <c r="BL3039" s="95"/>
      <c r="BM3039" s="95"/>
      <c r="BN3039" s="95"/>
      <c r="BO3039" s="95"/>
      <c r="BP3039" s="95"/>
      <c r="BQ3039" s="95"/>
      <c r="BR3039" s="95"/>
      <c r="BS3039" s="95"/>
      <c r="BT3039" s="95"/>
      <c r="BU3039" s="95"/>
      <c r="BV3039" s="95"/>
      <c r="BW3039" s="95"/>
      <c r="BX3039" s="95"/>
      <c r="BY3039" s="95"/>
      <c r="BZ3039" s="95"/>
      <c r="CD3039" s="95"/>
      <c r="CE3039" s="95"/>
      <c r="CF3039" s="95"/>
    </row>
    <row r="3040" spans="1:84" s="43" customFormat="1" x14ac:dyDescent="0.25">
      <c r="A3040" s="152"/>
      <c r="B3040" s="152"/>
      <c r="C3040" s="152"/>
      <c r="D3040" s="152"/>
      <c r="E3040" s="152"/>
      <c r="F3040" s="62"/>
      <c r="G3040" s="62"/>
      <c r="I3040" s="152"/>
      <c r="K3040" s="152"/>
      <c r="L3040" s="152"/>
      <c r="M3040" s="152"/>
      <c r="N3040" s="152"/>
      <c r="O3040" s="63"/>
      <c r="P3040" s="152"/>
      <c r="Q3040" s="152"/>
      <c r="S3040" s="205"/>
      <c r="T3040" s="205"/>
      <c r="U3040" s="205"/>
      <c r="V3040" s="39"/>
      <c r="W3040" s="39"/>
      <c r="X3040" s="39"/>
      <c r="Y3040" s="39"/>
      <c r="AD3040" s="191"/>
      <c r="AE3040" s="191"/>
      <c r="AF3040" s="260"/>
      <c r="AG3040" s="191"/>
      <c r="AH3040" s="191"/>
      <c r="AI3040" s="260"/>
      <c r="AR3040" s="68"/>
      <c r="AS3040" s="68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5"/>
      <c r="BL3040" s="95"/>
      <c r="BM3040" s="95"/>
      <c r="BN3040" s="95"/>
      <c r="BO3040" s="95"/>
      <c r="BP3040" s="95"/>
      <c r="BQ3040" s="95"/>
      <c r="BR3040" s="95"/>
      <c r="BS3040" s="95"/>
      <c r="BT3040" s="95"/>
      <c r="BU3040" s="95"/>
      <c r="BV3040" s="95"/>
      <c r="BW3040" s="95"/>
      <c r="BX3040" s="95"/>
      <c r="BY3040" s="95"/>
      <c r="BZ3040" s="95"/>
      <c r="CD3040" s="95"/>
      <c r="CE3040" s="95"/>
      <c r="CF3040" s="95"/>
    </row>
    <row r="3041" spans="1:84" s="43" customFormat="1" x14ac:dyDescent="0.25">
      <c r="A3041" s="152"/>
      <c r="B3041" s="152"/>
      <c r="C3041" s="152"/>
      <c r="D3041" s="152"/>
      <c r="E3041" s="152"/>
      <c r="F3041" s="62"/>
      <c r="G3041" s="62"/>
      <c r="I3041" s="152"/>
      <c r="K3041" s="152"/>
      <c r="L3041" s="152"/>
      <c r="M3041" s="152"/>
      <c r="N3041" s="152"/>
      <c r="O3041" s="63"/>
      <c r="P3041" s="152"/>
      <c r="Q3041" s="152"/>
      <c r="S3041" s="205"/>
      <c r="T3041" s="205"/>
      <c r="U3041" s="205"/>
      <c r="V3041" s="39"/>
      <c r="W3041" s="39"/>
      <c r="X3041" s="39"/>
      <c r="Y3041" s="39"/>
      <c r="AD3041" s="191"/>
      <c r="AE3041" s="191"/>
      <c r="AF3041" s="260"/>
      <c r="AG3041" s="191"/>
      <c r="AH3041" s="191"/>
      <c r="AI3041" s="260"/>
      <c r="AR3041" s="68"/>
      <c r="AS3041" s="68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5"/>
      <c r="BL3041" s="95"/>
      <c r="BM3041" s="95"/>
      <c r="BN3041" s="95"/>
      <c r="BO3041" s="95"/>
      <c r="BP3041" s="95"/>
      <c r="BQ3041" s="95"/>
      <c r="BR3041" s="95"/>
      <c r="BS3041" s="95"/>
      <c r="BT3041" s="95"/>
      <c r="BU3041" s="95"/>
      <c r="BV3041" s="95"/>
      <c r="BW3041" s="95"/>
      <c r="BX3041" s="95"/>
      <c r="BY3041" s="95"/>
      <c r="BZ3041" s="95"/>
      <c r="CD3041" s="95"/>
      <c r="CE3041" s="95"/>
      <c r="CF3041" s="95"/>
    </row>
    <row r="3042" spans="1:84" s="43" customFormat="1" x14ac:dyDescent="0.25">
      <c r="A3042" s="152"/>
      <c r="B3042" s="152"/>
      <c r="C3042" s="152"/>
      <c r="D3042" s="152"/>
      <c r="E3042" s="152"/>
      <c r="F3042" s="62"/>
      <c r="G3042" s="62"/>
      <c r="I3042" s="152"/>
      <c r="K3042" s="152"/>
      <c r="L3042" s="152"/>
      <c r="M3042" s="152"/>
      <c r="N3042" s="152"/>
      <c r="O3042" s="63"/>
      <c r="P3042" s="152"/>
      <c r="Q3042" s="152"/>
      <c r="S3042" s="205"/>
      <c r="T3042" s="205"/>
      <c r="U3042" s="205"/>
      <c r="V3042" s="39"/>
      <c r="W3042" s="39"/>
      <c r="X3042" s="39"/>
      <c r="Y3042" s="39"/>
      <c r="AD3042" s="191"/>
      <c r="AE3042" s="191"/>
      <c r="AF3042" s="260"/>
      <c r="AG3042" s="191"/>
      <c r="AH3042" s="191"/>
      <c r="AI3042" s="260"/>
      <c r="AR3042" s="68"/>
      <c r="AS3042" s="68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5"/>
      <c r="BL3042" s="95"/>
      <c r="BM3042" s="95"/>
      <c r="BN3042" s="95"/>
      <c r="BO3042" s="95"/>
      <c r="BP3042" s="95"/>
      <c r="BQ3042" s="95"/>
      <c r="BR3042" s="95"/>
      <c r="BS3042" s="95"/>
      <c r="BT3042" s="95"/>
      <c r="BU3042" s="95"/>
      <c r="BV3042" s="95"/>
      <c r="BW3042" s="95"/>
      <c r="BX3042" s="95"/>
      <c r="BY3042" s="95"/>
      <c r="BZ3042" s="95"/>
      <c r="CD3042" s="95"/>
      <c r="CE3042" s="95"/>
      <c r="CF3042" s="95"/>
    </row>
    <row r="3043" spans="1:84" s="43" customFormat="1" x14ac:dyDescent="0.25">
      <c r="A3043" s="152"/>
      <c r="B3043" s="152"/>
      <c r="C3043" s="152"/>
      <c r="D3043" s="152"/>
      <c r="E3043" s="152"/>
      <c r="F3043" s="62"/>
      <c r="G3043" s="62"/>
      <c r="I3043" s="152"/>
      <c r="K3043" s="152"/>
      <c r="L3043" s="152"/>
      <c r="M3043" s="152"/>
      <c r="N3043" s="152"/>
      <c r="O3043" s="63"/>
      <c r="P3043" s="152"/>
      <c r="Q3043" s="152"/>
      <c r="S3043" s="205"/>
      <c r="T3043" s="205"/>
      <c r="U3043" s="205"/>
      <c r="V3043" s="39"/>
      <c r="W3043" s="39"/>
      <c r="X3043" s="39"/>
      <c r="Y3043" s="39"/>
      <c r="AD3043" s="191"/>
      <c r="AE3043" s="191"/>
      <c r="AF3043" s="260"/>
      <c r="AG3043" s="191"/>
      <c r="AH3043" s="191"/>
      <c r="AI3043" s="260"/>
      <c r="AR3043" s="68"/>
      <c r="AS3043" s="68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5"/>
      <c r="BL3043" s="95"/>
      <c r="BM3043" s="95"/>
      <c r="BN3043" s="95"/>
      <c r="BO3043" s="95"/>
      <c r="BP3043" s="95"/>
      <c r="BQ3043" s="95"/>
      <c r="BR3043" s="95"/>
      <c r="BS3043" s="95"/>
      <c r="BT3043" s="95"/>
      <c r="BU3043" s="95"/>
      <c r="BV3043" s="95"/>
      <c r="BW3043" s="95"/>
      <c r="BX3043" s="95"/>
      <c r="BY3043" s="95"/>
      <c r="BZ3043" s="95"/>
      <c r="CD3043" s="95"/>
      <c r="CE3043" s="95"/>
      <c r="CF3043" s="95"/>
    </row>
    <row r="3044" spans="1:84" s="43" customFormat="1" x14ac:dyDescent="0.25">
      <c r="A3044" s="152"/>
      <c r="B3044" s="152"/>
      <c r="C3044" s="152"/>
      <c r="D3044" s="152"/>
      <c r="E3044" s="152"/>
      <c r="F3044" s="62"/>
      <c r="G3044" s="62"/>
      <c r="I3044" s="152"/>
      <c r="K3044" s="152"/>
      <c r="L3044" s="152"/>
      <c r="M3044" s="152"/>
      <c r="N3044" s="152"/>
      <c r="O3044" s="63"/>
      <c r="P3044" s="152"/>
      <c r="Q3044" s="152"/>
      <c r="S3044" s="205"/>
      <c r="T3044" s="205"/>
      <c r="U3044" s="205"/>
      <c r="V3044" s="39"/>
      <c r="W3044" s="39"/>
      <c r="X3044" s="39"/>
      <c r="Y3044" s="39"/>
      <c r="AD3044" s="191"/>
      <c r="AE3044" s="191"/>
      <c r="AF3044" s="260"/>
      <c r="AG3044" s="191"/>
      <c r="AH3044" s="191"/>
      <c r="AI3044" s="260"/>
      <c r="AR3044" s="68"/>
      <c r="AS3044" s="68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5"/>
      <c r="BL3044" s="95"/>
      <c r="BM3044" s="95"/>
      <c r="BN3044" s="95"/>
      <c r="BO3044" s="95"/>
      <c r="BP3044" s="95"/>
      <c r="BQ3044" s="95"/>
      <c r="BR3044" s="95"/>
      <c r="BS3044" s="95"/>
      <c r="BT3044" s="95"/>
      <c r="BU3044" s="95"/>
      <c r="BV3044" s="95"/>
      <c r="BW3044" s="95"/>
      <c r="BX3044" s="95"/>
      <c r="BY3044" s="95"/>
      <c r="BZ3044" s="95"/>
      <c r="CD3044" s="95"/>
      <c r="CE3044" s="95"/>
      <c r="CF3044" s="95"/>
    </row>
    <row r="3045" spans="1:84" s="43" customFormat="1" x14ac:dyDescent="0.25">
      <c r="A3045" s="152"/>
      <c r="B3045" s="152"/>
      <c r="C3045" s="152"/>
      <c r="D3045" s="152"/>
      <c r="E3045" s="152"/>
      <c r="F3045" s="62"/>
      <c r="G3045" s="62"/>
      <c r="I3045" s="152"/>
      <c r="K3045" s="152"/>
      <c r="L3045" s="152"/>
      <c r="M3045" s="152"/>
      <c r="N3045" s="152"/>
      <c r="O3045" s="63"/>
      <c r="P3045" s="152"/>
      <c r="Q3045" s="152"/>
      <c r="S3045" s="205"/>
      <c r="T3045" s="205"/>
      <c r="U3045" s="205"/>
      <c r="V3045" s="39"/>
      <c r="W3045" s="39"/>
      <c r="X3045" s="39"/>
      <c r="Y3045" s="39"/>
      <c r="AD3045" s="191"/>
      <c r="AE3045" s="191"/>
      <c r="AF3045" s="260"/>
      <c r="AG3045" s="191"/>
      <c r="AH3045" s="191"/>
      <c r="AI3045" s="260"/>
      <c r="AR3045" s="68"/>
      <c r="AS3045" s="68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5"/>
      <c r="BL3045" s="95"/>
      <c r="BM3045" s="95"/>
      <c r="BN3045" s="95"/>
      <c r="BO3045" s="95"/>
      <c r="BP3045" s="95"/>
      <c r="BQ3045" s="95"/>
      <c r="BR3045" s="95"/>
      <c r="BS3045" s="95"/>
      <c r="BT3045" s="95"/>
      <c r="BU3045" s="95"/>
      <c r="BV3045" s="95"/>
      <c r="BW3045" s="95"/>
      <c r="BX3045" s="95"/>
      <c r="BY3045" s="95"/>
      <c r="BZ3045" s="95"/>
      <c r="CD3045" s="95"/>
      <c r="CE3045" s="95"/>
      <c r="CF3045" s="95"/>
    </row>
    <row r="3046" spans="1:84" s="43" customFormat="1" x14ac:dyDescent="0.25">
      <c r="A3046" s="152"/>
      <c r="B3046" s="152"/>
      <c r="C3046" s="152"/>
      <c r="D3046" s="152"/>
      <c r="E3046" s="152"/>
      <c r="F3046" s="62"/>
      <c r="G3046" s="62"/>
      <c r="I3046" s="152"/>
      <c r="K3046" s="152"/>
      <c r="L3046" s="152"/>
      <c r="M3046" s="152"/>
      <c r="N3046" s="152"/>
      <c r="O3046" s="63"/>
      <c r="P3046" s="152"/>
      <c r="Q3046" s="152"/>
      <c r="S3046" s="205"/>
      <c r="T3046" s="205"/>
      <c r="U3046" s="205"/>
      <c r="V3046" s="39"/>
      <c r="W3046" s="39"/>
      <c r="X3046" s="39"/>
      <c r="Y3046" s="39"/>
      <c r="AD3046" s="191"/>
      <c r="AE3046" s="191"/>
      <c r="AF3046" s="260"/>
      <c r="AG3046" s="191"/>
      <c r="AH3046" s="191"/>
      <c r="AI3046" s="260"/>
      <c r="AR3046" s="68"/>
      <c r="AS3046" s="68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5"/>
      <c r="BL3046" s="95"/>
      <c r="BM3046" s="95"/>
      <c r="BN3046" s="95"/>
      <c r="BO3046" s="95"/>
      <c r="BP3046" s="95"/>
      <c r="BQ3046" s="95"/>
      <c r="BR3046" s="95"/>
      <c r="BS3046" s="95"/>
      <c r="BT3046" s="95"/>
      <c r="BU3046" s="95"/>
      <c r="BV3046" s="95"/>
      <c r="BW3046" s="95"/>
      <c r="BX3046" s="95"/>
      <c r="BY3046" s="95"/>
      <c r="BZ3046" s="95"/>
      <c r="CD3046" s="95"/>
      <c r="CE3046" s="95"/>
      <c r="CF3046" s="95"/>
    </row>
    <row r="3047" spans="1:84" s="43" customFormat="1" x14ac:dyDescent="0.25">
      <c r="A3047" s="152"/>
      <c r="B3047" s="152"/>
      <c r="C3047" s="152"/>
      <c r="D3047" s="152"/>
      <c r="E3047" s="152"/>
      <c r="F3047" s="62"/>
      <c r="G3047" s="62"/>
      <c r="I3047" s="152"/>
      <c r="K3047" s="152"/>
      <c r="L3047" s="152"/>
      <c r="M3047" s="152"/>
      <c r="N3047" s="152"/>
      <c r="O3047" s="63"/>
      <c r="P3047" s="152"/>
      <c r="Q3047" s="152"/>
      <c r="S3047" s="205"/>
      <c r="T3047" s="205"/>
      <c r="U3047" s="205"/>
      <c r="V3047" s="39"/>
      <c r="W3047" s="39"/>
      <c r="X3047" s="39"/>
      <c r="Y3047" s="39"/>
      <c r="AD3047" s="191"/>
      <c r="AE3047" s="191"/>
      <c r="AF3047" s="260"/>
      <c r="AG3047" s="191"/>
      <c r="AH3047" s="191"/>
      <c r="AI3047" s="260"/>
      <c r="AR3047" s="68"/>
      <c r="AS3047" s="68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5"/>
      <c r="BL3047" s="95"/>
      <c r="BM3047" s="95"/>
      <c r="BN3047" s="95"/>
      <c r="BO3047" s="95"/>
      <c r="BP3047" s="95"/>
      <c r="BQ3047" s="95"/>
      <c r="BR3047" s="95"/>
      <c r="BS3047" s="95"/>
      <c r="BT3047" s="95"/>
      <c r="BU3047" s="95"/>
      <c r="BV3047" s="95"/>
      <c r="BW3047" s="95"/>
      <c r="BX3047" s="95"/>
      <c r="BY3047" s="95"/>
      <c r="BZ3047" s="95"/>
      <c r="CD3047" s="95"/>
      <c r="CE3047" s="95"/>
      <c r="CF3047" s="95"/>
    </row>
    <row r="3048" spans="1:84" s="43" customFormat="1" x14ac:dyDescent="0.25">
      <c r="A3048" s="152"/>
      <c r="B3048" s="152"/>
      <c r="C3048" s="152"/>
      <c r="D3048" s="152"/>
      <c r="E3048" s="152"/>
      <c r="F3048" s="62"/>
      <c r="G3048" s="62"/>
      <c r="I3048" s="152"/>
      <c r="K3048" s="152"/>
      <c r="L3048" s="152"/>
      <c r="M3048" s="152"/>
      <c r="N3048" s="152"/>
      <c r="O3048" s="63"/>
      <c r="P3048" s="152"/>
      <c r="Q3048" s="152"/>
      <c r="S3048" s="205"/>
      <c r="T3048" s="205"/>
      <c r="U3048" s="205"/>
      <c r="V3048" s="39"/>
      <c r="W3048" s="39"/>
      <c r="X3048" s="39"/>
      <c r="Y3048" s="39"/>
      <c r="AD3048" s="191"/>
      <c r="AE3048" s="191"/>
      <c r="AF3048" s="260"/>
      <c r="AG3048" s="191"/>
      <c r="AH3048" s="191"/>
      <c r="AI3048" s="260"/>
      <c r="AR3048" s="68"/>
      <c r="AS3048" s="68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5"/>
      <c r="BL3048" s="95"/>
      <c r="BM3048" s="95"/>
      <c r="BN3048" s="95"/>
      <c r="BO3048" s="95"/>
      <c r="BP3048" s="95"/>
      <c r="BQ3048" s="95"/>
      <c r="BR3048" s="95"/>
      <c r="BS3048" s="95"/>
      <c r="BT3048" s="95"/>
      <c r="BU3048" s="95"/>
      <c r="BV3048" s="95"/>
      <c r="BW3048" s="95"/>
      <c r="BX3048" s="95"/>
      <c r="BY3048" s="95"/>
      <c r="BZ3048" s="95"/>
      <c r="CD3048" s="95"/>
      <c r="CE3048" s="95"/>
      <c r="CF3048" s="95"/>
    </row>
    <row r="3049" spans="1:84" s="43" customFormat="1" x14ac:dyDescent="0.25">
      <c r="A3049" s="152"/>
      <c r="B3049" s="152"/>
      <c r="C3049" s="152"/>
      <c r="D3049" s="152"/>
      <c r="E3049" s="152"/>
      <c r="F3049" s="62"/>
      <c r="G3049" s="62"/>
      <c r="I3049" s="152"/>
      <c r="K3049" s="152"/>
      <c r="L3049" s="152"/>
      <c r="M3049" s="152"/>
      <c r="N3049" s="152"/>
      <c r="O3049" s="63"/>
      <c r="P3049" s="152"/>
      <c r="Q3049" s="152"/>
      <c r="S3049" s="205"/>
      <c r="T3049" s="205"/>
      <c r="U3049" s="205"/>
      <c r="V3049" s="39"/>
      <c r="W3049" s="39"/>
      <c r="X3049" s="39"/>
      <c r="Y3049" s="39"/>
      <c r="AD3049" s="191"/>
      <c r="AE3049" s="191"/>
      <c r="AF3049" s="260"/>
      <c r="AG3049" s="191"/>
      <c r="AH3049" s="191"/>
      <c r="AI3049" s="260"/>
      <c r="AR3049" s="68"/>
      <c r="AS3049" s="68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5"/>
      <c r="BL3049" s="95"/>
      <c r="BM3049" s="95"/>
      <c r="BN3049" s="95"/>
      <c r="BO3049" s="95"/>
      <c r="BP3049" s="95"/>
      <c r="BQ3049" s="95"/>
      <c r="BR3049" s="95"/>
      <c r="BS3049" s="95"/>
      <c r="BT3049" s="95"/>
      <c r="BU3049" s="95"/>
      <c r="BV3049" s="95"/>
      <c r="BW3049" s="95"/>
      <c r="BX3049" s="95"/>
      <c r="BY3049" s="95"/>
      <c r="BZ3049" s="95"/>
      <c r="CD3049" s="95"/>
      <c r="CE3049" s="95"/>
      <c r="CF3049" s="95"/>
    </row>
    <row r="3050" spans="1:84" s="43" customFormat="1" x14ac:dyDescent="0.25">
      <c r="A3050" s="152"/>
      <c r="B3050" s="152"/>
      <c r="C3050" s="152"/>
      <c r="D3050" s="152"/>
      <c r="E3050" s="152"/>
      <c r="F3050" s="62"/>
      <c r="G3050" s="62"/>
      <c r="I3050" s="152"/>
      <c r="K3050" s="152"/>
      <c r="L3050" s="152"/>
      <c r="M3050" s="152"/>
      <c r="N3050" s="152"/>
      <c r="O3050" s="63"/>
      <c r="P3050" s="152"/>
      <c r="Q3050" s="152"/>
      <c r="S3050" s="205"/>
      <c r="T3050" s="205"/>
      <c r="U3050" s="205"/>
      <c r="V3050" s="39"/>
      <c r="W3050" s="39"/>
      <c r="X3050" s="39"/>
      <c r="Y3050" s="39"/>
      <c r="AD3050" s="191"/>
      <c r="AE3050" s="191"/>
      <c r="AF3050" s="260"/>
      <c r="AG3050" s="191"/>
      <c r="AH3050" s="191"/>
      <c r="AI3050" s="260"/>
      <c r="AR3050" s="68"/>
      <c r="AS3050" s="68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5"/>
      <c r="BL3050" s="95"/>
      <c r="BM3050" s="95"/>
      <c r="BN3050" s="95"/>
      <c r="BO3050" s="95"/>
      <c r="BP3050" s="95"/>
      <c r="BQ3050" s="95"/>
      <c r="BR3050" s="95"/>
      <c r="BS3050" s="95"/>
      <c r="BT3050" s="95"/>
      <c r="BU3050" s="95"/>
      <c r="BV3050" s="95"/>
      <c r="BW3050" s="95"/>
      <c r="BX3050" s="95"/>
      <c r="BY3050" s="95"/>
      <c r="BZ3050" s="95"/>
      <c r="CD3050" s="95"/>
      <c r="CE3050" s="95"/>
      <c r="CF3050" s="95"/>
    </row>
    <row r="3051" spans="1:84" s="43" customFormat="1" x14ac:dyDescent="0.25">
      <c r="A3051" s="152"/>
      <c r="B3051" s="152"/>
      <c r="C3051" s="152"/>
      <c r="D3051" s="152"/>
      <c r="E3051" s="152"/>
      <c r="F3051" s="62"/>
      <c r="G3051" s="62"/>
      <c r="I3051" s="152"/>
      <c r="K3051" s="152"/>
      <c r="L3051" s="152"/>
      <c r="M3051" s="152"/>
      <c r="N3051" s="152"/>
      <c r="O3051" s="63"/>
      <c r="P3051" s="152"/>
      <c r="Q3051" s="152"/>
      <c r="S3051" s="205"/>
      <c r="T3051" s="205"/>
      <c r="U3051" s="205"/>
      <c r="V3051" s="39"/>
      <c r="W3051" s="39"/>
      <c r="X3051" s="39"/>
      <c r="Y3051" s="39"/>
      <c r="AD3051" s="191"/>
      <c r="AE3051" s="191"/>
      <c r="AF3051" s="260"/>
      <c r="AG3051" s="191"/>
      <c r="AH3051" s="191"/>
      <c r="AI3051" s="260"/>
      <c r="AR3051" s="68"/>
      <c r="AS3051" s="68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5"/>
      <c r="BL3051" s="95"/>
      <c r="BM3051" s="95"/>
      <c r="BN3051" s="95"/>
      <c r="BO3051" s="95"/>
      <c r="BP3051" s="95"/>
      <c r="BQ3051" s="95"/>
      <c r="BR3051" s="95"/>
      <c r="BS3051" s="95"/>
      <c r="BT3051" s="95"/>
      <c r="BU3051" s="95"/>
      <c r="BV3051" s="95"/>
      <c r="BW3051" s="95"/>
      <c r="BX3051" s="95"/>
      <c r="BY3051" s="95"/>
      <c r="BZ3051" s="95"/>
      <c r="CD3051" s="95"/>
      <c r="CE3051" s="95"/>
      <c r="CF3051" s="95"/>
    </row>
    <row r="3052" spans="1:84" s="43" customFormat="1" x14ac:dyDescent="0.25">
      <c r="A3052" s="152"/>
      <c r="B3052" s="152"/>
      <c r="C3052" s="152"/>
      <c r="D3052" s="152"/>
      <c r="E3052" s="152"/>
      <c r="F3052" s="62"/>
      <c r="G3052" s="62"/>
      <c r="I3052" s="152"/>
      <c r="K3052" s="152"/>
      <c r="L3052" s="152"/>
      <c r="M3052" s="152"/>
      <c r="N3052" s="152"/>
      <c r="O3052" s="63"/>
      <c r="P3052" s="152"/>
      <c r="Q3052" s="152"/>
      <c r="S3052" s="205"/>
      <c r="T3052" s="205"/>
      <c r="U3052" s="205"/>
      <c r="V3052" s="39"/>
      <c r="W3052" s="39"/>
      <c r="X3052" s="39"/>
      <c r="Y3052" s="39"/>
      <c r="AD3052" s="191"/>
      <c r="AE3052" s="191"/>
      <c r="AF3052" s="260"/>
      <c r="AG3052" s="191"/>
      <c r="AH3052" s="191"/>
      <c r="AI3052" s="260"/>
      <c r="AR3052" s="68"/>
      <c r="AS3052" s="68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5"/>
      <c r="BL3052" s="95"/>
      <c r="BM3052" s="95"/>
      <c r="BN3052" s="95"/>
      <c r="BO3052" s="95"/>
      <c r="BP3052" s="95"/>
      <c r="BQ3052" s="95"/>
      <c r="BR3052" s="95"/>
      <c r="BS3052" s="95"/>
      <c r="BT3052" s="95"/>
      <c r="BU3052" s="95"/>
      <c r="BV3052" s="95"/>
      <c r="BW3052" s="95"/>
      <c r="BX3052" s="95"/>
      <c r="BY3052" s="95"/>
      <c r="BZ3052" s="95"/>
      <c r="CD3052" s="95"/>
      <c r="CE3052" s="95"/>
      <c r="CF3052" s="95"/>
    </row>
    <row r="3053" spans="1:84" s="43" customFormat="1" x14ac:dyDescent="0.25">
      <c r="A3053" s="152"/>
      <c r="B3053" s="152"/>
      <c r="C3053" s="152"/>
      <c r="D3053" s="152"/>
      <c r="E3053" s="152"/>
      <c r="F3053" s="62"/>
      <c r="G3053" s="62"/>
      <c r="I3053" s="152"/>
      <c r="K3053" s="152"/>
      <c r="L3053" s="152"/>
      <c r="M3053" s="152"/>
      <c r="N3053" s="152"/>
      <c r="O3053" s="63"/>
      <c r="P3053" s="152"/>
      <c r="Q3053" s="152"/>
      <c r="S3053" s="205"/>
      <c r="T3053" s="205"/>
      <c r="U3053" s="205"/>
      <c r="V3053" s="39"/>
      <c r="W3053" s="39"/>
      <c r="X3053" s="39"/>
      <c r="Y3053" s="39"/>
      <c r="AD3053" s="191"/>
      <c r="AE3053" s="191"/>
      <c r="AF3053" s="260"/>
      <c r="AG3053" s="191"/>
      <c r="AH3053" s="191"/>
      <c r="AI3053" s="260"/>
      <c r="AR3053" s="68"/>
      <c r="AS3053" s="68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5"/>
      <c r="BL3053" s="95"/>
      <c r="BM3053" s="95"/>
      <c r="BN3053" s="95"/>
      <c r="BO3053" s="95"/>
      <c r="BP3053" s="95"/>
      <c r="BQ3053" s="95"/>
      <c r="BR3053" s="95"/>
      <c r="BS3053" s="95"/>
      <c r="BT3053" s="95"/>
      <c r="BU3053" s="95"/>
      <c r="BV3053" s="95"/>
      <c r="BW3053" s="95"/>
      <c r="BX3053" s="95"/>
      <c r="BY3053" s="95"/>
      <c r="BZ3053" s="95"/>
      <c r="CD3053" s="95"/>
      <c r="CE3053" s="95"/>
      <c r="CF3053" s="95"/>
    </row>
    <row r="3054" spans="1:84" s="43" customFormat="1" x14ac:dyDescent="0.25">
      <c r="A3054" s="152"/>
      <c r="B3054" s="152"/>
      <c r="C3054" s="152"/>
      <c r="D3054" s="152"/>
      <c r="E3054" s="152"/>
      <c r="F3054" s="62"/>
      <c r="G3054" s="62"/>
      <c r="I3054" s="152"/>
      <c r="K3054" s="152"/>
      <c r="L3054" s="152"/>
      <c r="M3054" s="152"/>
      <c r="N3054" s="152"/>
      <c r="O3054" s="63"/>
      <c r="P3054" s="152"/>
      <c r="Q3054" s="152"/>
      <c r="S3054" s="205"/>
      <c r="T3054" s="205"/>
      <c r="U3054" s="205"/>
      <c r="V3054" s="39"/>
      <c r="W3054" s="39"/>
      <c r="X3054" s="39"/>
      <c r="Y3054" s="39"/>
      <c r="AD3054" s="191"/>
      <c r="AE3054" s="191"/>
      <c r="AF3054" s="260"/>
      <c r="AG3054" s="191"/>
      <c r="AH3054" s="191"/>
      <c r="AI3054" s="260"/>
      <c r="AR3054" s="68"/>
      <c r="AS3054" s="68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5"/>
      <c r="BL3054" s="95"/>
      <c r="BM3054" s="95"/>
      <c r="BN3054" s="95"/>
      <c r="BO3054" s="95"/>
      <c r="BP3054" s="95"/>
      <c r="BQ3054" s="95"/>
      <c r="BR3054" s="95"/>
      <c r="BS3054" s="95"/>
      <c r="BT3054" s="95"/>
      <c r="BU3054" s="95"/>
      <c r="BV3054" s="95"/>
      <c r="BW3054" s="95"/>
      <c r="BX3054" s="95"/>
      <c r="BY3054" s="95"/>
      <c r="BZ3054" s="95"/>
      <c r="CD3054" s="95"/>
      <c r="CE3054" s="95"/>
      <c r="CF3054" s="95"/>
    </row>
    <row r="3055" spans="1:84" s="43" customFormat="1" x14ac:dyDescent="0.25">
      <c r="A3055" s="152"/>
      <c r="B3055" s="152"/>
      <c r="C3055" s="152"/>
      <c r="D3055" s="152"/>
      <c r="E3055" s="152"/>
      <c r="F3055" s="62"/>
      <c r="G3055" s="62"/>
      <c r="I3055" s="152"/>
      <c r="K3055" s="152"/>
      <c r="L3055" s="152"/>
      <c r="M3055" s="152"/>
      <c r="N3055" s="152"/>
      <c r="O3055" s="63"/>
      <c r="P3055" s="152"/>
      <c r="Q3055" s="152"/>
      <c r="S3055" s="205"/>
      <c r="T3055" s="205"/>
      <c r="U3055" s="205"/>
      <c r="V3055" s="39"/>
      <c r="W3055" s="39"/>
      <c r="X3055" s="39"/>
      <c r="Y3055" s="39"/>
      <c r="AD3055" s="191"/>
      <c r="AE3055" s="191"/>
      <c r="AF3055" s="260"/>
      <c r="AG3055" s="191"/>
      <c r="AH3055" s="191"/>
      <c r="AI3055" s="260"/>
      <c r="AR3055" s="68"/>
      <c r="AS3055" s="68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5"/>
      <c r="BL3055" s="95"/>
      <c r="BM3055" s="95"/>
      <c r="BN3055" s="95"/>
      <c r="BO3055" s="95"/>
      <c r="BP3055" s="95"/>
      <c r="BQ3055" s="95"/>
      <c r="BR3055" s="95"/>
      <c r="BS3055" s="95"/>
      <c r="BT3055" s="95"/>
      <c r="BU3055" s="95"/>
      <c r="BV3055" s="95"/>
      <c r="BW3055" s="95"/>
      <c r="BX3055" s="95"/>
      <c r="BY3055" s="95"/>
      <c r="BZ3055" s="95"/>
      <c r="CD3055" s="95"/>
      <c r="CE3055" s="95"/>
      <c r="CF3055" s="95"/>
    </row>
    <row r="3056" spans="1:84" s="43" customFormat="1" x14ac:dyDescent="0.25">
      <c r="A3056" s="152"/>
      <c r="B3056" s="152"/>
      <c r="C3056" s="152"/>
      <c r="D3056" s="152"/>
      <c r="E3056" s="152"/>
      <c r="F3056" s="62"/>
      <c r="G3056" s="62"/>
      <c r="I3056" s="152"/>
      <c r="K3056" s="152"/>
      <c r="L3056" s="152"/>
      <c r="M3056" s="152"/>
      <c r="N3056" s="152"/>
      <c r="O3056" s="63"/>
      <c r="P3056" s="152"/>
      <c r="Q3056" s="152"/>
      <c r="S3056" s="205"/>
      <c r="T3056" s="205"/>
      <c r="U3056" s="205"/>
      <c r="V3056" s="39"/>
      <c r="W3056" s="39"/>
      <c r="X3056" s="39"/>
      <c r="Y3056" s="39"/>
      <c r="AD3056" s="191"/>
      <c r="AE3056" s="191"/>
      <c r="AF3056" s="260"/>
      <c r="AG3056" s="191"/>
      <c r="AH3056" s="191"/>
      <c r="AI3056" s="260"/>
      <c r="AR3056" s="68"/>
      <c r="AS3056" s="68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5"/>
      <c r="BL3056" s="95"/>
      <c r="BM3056" s="95"/>
      <c r="BN3056" s="95"/>
      <c r="BO3056" s="95"/>
      <c r="BP3056" s="95"/>
      <c r="BQ3056" s="95"/>
      <c r="BR3056" s="95"/>
      <c r="BS3056" s="95"/>
      <c r="BT3056" s="95"/>
      <c r="BU3056" s="95"/>
      <c r="BV3056" s="95"/>
      <c r="BW3056" s="95"/>
      <c r="BX3056" s="95"/>
      <c r="BY3056" s="95"/>
      <c r="BZ3056" s="95"/>
      <c r="CD3056" s="95"/>
      <c r="CE3056" s="95"/>
      <c r="CF3056" s="95"/>
    </row>
    <row r="3057" spans="1:84" s="43" customFormat="1" x14ac:dyDescent="0.25">
      <c r="A3057" s="152"/>
      <c r="B3057" s="152"/>
      <c r="C3057" s="152"/>
      <c r="D3057" s="152"/>
      <c r="E3057" s="152"/>
      <c r="F3057" s="62"/>
      <c r="G3057" s="62"/>
      <c r="I3057" s="152"/>
      <c r="K3057" s="152"/>
      <c r="L3057" s="152"/>
      <c r="M3057" s="152"/>
      <c r="N3057" s="152"/>
      <c r="O3057" s="63"/>
      <c r="P3057" s="152"/>
      <c r="Q3057" s="152"/>
      <c r="S3057" s="205"/>
      <c r="T3057" s="205"/>
      <c r="U3057" s="205"/>
      <c r="V3057" s="39"/>
      <c r="W3057" s="39"/>
      <c r="X3057" s="39"/>
      <c r="Y3057" s="39"/>
      <c r="AD3057" s="191"/>
      <c r="AE3057" s="191"/>
      <c r="AF3057" s="260"/>
      <c r="AG3057" s="191"/>
      <c r="AH3057" s="191"/>
      <c r="AI3057" s="260"/>
      <c r="AR3057" s="68"/>
      <c r="AS3057" s="68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5"/>
      <c r="BL3057" s="95"/>
      <c r="BM3057" s="95"/>
      <c r="BN3057" s="95"/>
      <c r="BO3057" s="95"/>
      <c r="BP3057" s="95"/>
      <c r="BQ3057" s="95"/>
      <c r="BR3057" s="95"/>
      <c r="BS3057" s="95"/>
      <c r="BT3057" s="95"/>
      <c r="BU3057" s="95"/>
      <c r="BV3057" s="95"/>
      <c r="BW3057" s="95"/>
      <c r="BX3057" s="95"/>
      <c r="BY3057" s="95"/>
      <c r="BZ3057" s="95"/>
      <c r="CD3057" s="95"/>
      <c r="CE3057" s="95"/>
      <c r="CF3057" s="95"/>
    </row>
    <row r="3058" spans="1:84" s="43" customFormat="1" x14ac:dyDescent="0.25">
      <c r="A3058" s="152"/>
      <c r="B3058" s="152"/>
      <c r="C3058" s="152"/>
      <c r="D3058" s="152"/>
      <c r="E3058" s="152"/>
      <c r="F3058" s="62"/>
      <c r="G3058" s="62"/>
      <c r="I3058" s="152"/>
      <c r="K3058" s="152"/>
      <c r="L3058" s="152"/>
      <c r="M3058" s="152"/>
      <c r="N3058" s="152"/>
      <c r="O3058" s="63"/>
      <c r="P3058" s="152"/>
      <c r="Q3058" s="152"/>
      <c r="S3058" s="205"/>
      <c r="T3058" s="205"/>
      <c r="U3058" s="205"/>
      <c r="V3058" s="39"/>
      <c r="W3058" s="39"/>
      <c r="X3058" s="39"/>
      <c r="Y3058" s="39"/>
      <c r="AD3058" s="191"/>
      <c r="AE3058" s="191"/>
      <c r="AF3058" s="260"/>
      <c r="AG3058" s="191"/>
      <c r="AH3058" s="191"/>
      <c r="AI3058" s="260"/>
      <c r="AR3058" s="68"/>
      <c r="AS3058" s="68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5"/>
      <c r="BL3058" s="95"/>
      <c r="BM3058" s="95"/>
      <c r="BN3058" s="95"/>
      <c r="BO3058" s="95"/>
      <c r="BP3058" s="95"/>
      <c r="BQ3058" s="95"/>
      <c r="BR3058" s="95"/>
      <c r="BS3058" s="95"/>
      <c r="BT3058" s="95"/>
      <c r="BU3058" s="95"/>
      <c r="BV3058" s="95"/>
      <c r="BW3058" s="95"/>
      <c r="BX3058" s="95"/>
      <c r="BY3058" s="95"/>
      <c r="BZ3058" s="95"/>
      <c r="CD3058" s="95"/>
      <c r="CE3058" s="95"/>
      <c r="CF3058" s="95"/>
    </row>
    <row r="3059" spans="1:84" s="43" customFormat="1" x14ac:dyDescent="0.25">
      <c r="A3059" s="152"/>
      <c r="B3059" s="152"/>
      <c r="C3059" s="152"/>
      <c r="D3059" s="152"/>
      <c r="E3059" s="152"/>
      <c r="F3059" s="62"/>
      <c r="G3059" s="62"/>
      <c r="I3059" s="152"/>
      <c r="K3059" s="152"/>
      <c r="L3059" s="152"/>
      <c r="M3059" s="152"/>
      <c r="N3059" s="152"/>
      <c r="O3059" s="63"/>
      <c r="P3059" s="152"/>
      <c r="Q3059" s="152"/>
      <c r="S3059" s="205"/>
      <c r="T3059" s="205"/>
      <c r="U3059" s="205"/>
      <c r="V3059" s="39"/>
      <c r="W3059" s="39"/>
      <c r="X3059" s="39"/>
      <c r="Y3059" s="39"/>
      <c r="AD3059" s="191"/>
      <c r="AE3059" s="191"/>
      <c r="AF3059" s="260"/>
      <c r="AG3059" s="191"/>
      <c r="AH3059" s="191"/>
      <c r="AI3059" s="260"/>
      <c r="AR3059" s="68"/>
      <c r="AS3059" s="68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5"/>
      <c r="BL3059" s="95"/>
      <c r="BM3059" s="95"/>
      <c r="BN3059" s="95"/>
      <c r="BO3059" s="95"/>
      <c r="BP3059" s="95"/>
      <c r="BQ3059" s="95"/>
      <c r="BR3059" s="95"/>
      <c r="BS3059" s="95"/>
      <c r="BT3059" s="95"/>
      <c r="BU3059" s="95"/>
      <c r="BV3059" s="95"/>
      <c r="BW3059" s="95"/>
      <c r="BX3059" s="95"/>
      <c r="BY3059" s="95"/>
      <c r="BZ3059" s="95"/>
      <c r="CD3059" s="95"/>
      <c r="CE3059" s="95"/>
      <c r="CF3059" s="95"/>
    </row>
    <row r="3060" spans="1:84" s="43" customFormat="1" x14ac:dyDescent="0.25">
      <c r="A3060" s="152"/>
      <c r="B3060" s="152"/>
      <c r="C3060" s="152"/>
      <c r="D3060" s="152"/>
      <c r="E3060" s="152"/>
      <c r="F3060" s="62"/>
      <c r="G3060" s="62"/>
      <c r="I3060" s="152"/>
      <c r="K3060" s="152"/>
      <c r="L3060" s="152"/>
      <c r="M3060" s="152"/>
      <c r="N3060" s="152"/>
      <c r="O3060" s="63"/>
      <c r="P3060" s="152"/>
      <c r="Q3060" s="152"/>
      <c r="S3060" s="205"/>
      <c r="T3060" s="205"/>
      <c r="U3060" s="205"/>
      <c r="V3060" s="39"/>
      <c r="W3060" s="39"/>
      <c r="X3060" s="39"/>
      <c r="Y3060" s="39"/>
      <c r="AD3060" s="191"/>
      <c r="AE3060" s="191"/>
      <c r="AF3060" s="260"/>
      <c r="AG3060" s="191"/>
      <c r="AH3060" s="191"/>
      <c r="AI3060" s="260"/>
      <c r="AR3060" s="68"/>
      <c r="AS3060" s="68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5"/>
      <c r="BL3060" s="95"/>
      <c r="BM3060" s="95"/>
      <c r="BN3060" s="95"/>
      <c r="BO3060" s="95"/>
      <c r="BP3060" s="95"/>
      <c r="BQ3060" s="95"/>
      <c r="BR3060" s="95"/>
      <c r="BS3060" s="95"/>
      <c r="BT3060" s="95"/>
      <c r="BU3060" s="95"/>
      <c r="BV3060" s="95"/>
      <c r="BW3060" s="95"/>
      <c r="BX3060" s="95"/>
      <c r="BY3060" s="95"/>
      <c r="BZ3060" s="95"/>
      <c r="CD3060" s="95"/>
      <c r="CE3060" s="95"/>
      <c r="CF3060" s="95"/>
    </row>
    <row r="3061" spans="1:84" s="43" customFormat="1" x14ac:dyDescent="0.25">
      <c r="A3061" s="152"/>
      <c r="B3061" s="152"/>
      <c r="C3061" s="152"/>
      <c r="D3061" s="152"/>
      <c r="E3061" s="152"/>
      <c r="F3061" s="62"/>
      <c r="G3061" s="62"/>
      <c r="I3061" s="152"/>
      <c r="K3061" s="152"/>
      <c r="L3061" s="152"/>
      <c r="M3061" s="152"/>
      <c r="N3061" s="152"/>
      <c r="O3061" s="63"/>
      <c r="P3061" s="152"/>
      <c r="Q3061" s="152"/>
      <c r="S3061" s="205"/>
      <c r="T3061" s="205"/>
      <c r="U3061" s="205"/>
      <c r="V3061" s="39"/>
      <c r="W3061" s="39"/>
      <c r="X3061" s="39"/>
      <c r="Y3061" s="39"/>
      <c r="AD3061" s="191"/>
      <c r="AE3061" s="191"/>
      <c r="AF3061" s="260"/>
      <c r="AG3061" s="191"/>
      <c r="AH3061" s="191"/>
      <c r="AI3061" s="260"/>
      <c r="AR3061" s="68"/>
      <c r="AS3061" s="68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5"/>
      <c r="BL3061" s="95"/>
      <c r="BM3061" s="95"/>
      <c r="BN3061" s="95"/>
      <c r="BO3061" s="95"/>
      <c r="BP3061" s="95"/>
      <c r="BQ3061" s="95"/>
      <c r="BR3061" s="95"/>
      <c r="BS3061" s="95"/>
      <c r="BT3061" s="95"/>
      <c r="BU3061" s="95"/>
      <c r="BV3061" s="95"/>
      <c r="BW3061" s="95"/>
      <c r="BX3061" s="95"/>
      <c r="BY3061" s="95"/>
      <c r="BZ3061" s="95"/>
      <c r="CD3061" s="95"/>
      <c r="CE3061" s="95"/>
      <c r="CF3061" s="95"/>
    </row>
    <row r="3062" spans="1:84" s="43" customFormat="1" x14ac:dyDescent="0.25">
      <c r="A3062" s="152"/>
      <c r="B3062" s="152"/>
      <c r="C3062" s="152"/>
      <c r="D3062" s="152"/>
      <c r="E3062" s="152"/>
      <c r="F3062" s="62"/>
      <c r="G3062" s="62"/>
      <c r="I3062" s="152"/>
      <c r="K3062" s="152"/>
      <c r="L3062" s="152"/>
      <c r="M3062" s="152"/>
      <c r="N3062" s="152"/>
      <c r="O3062" s="63"/>
      <c r="P3062" s="152"/>
      <c r="Q3062" s="152"/>
      <c r="S3062" s="205"/>
      <c r="T3062" s="205"/>
      <c r="U3062" s="205"/>
      <c r="V3062" s="39"/>
      <c r="W3062" s="39"/>
      <c r="X3062" s="39"/>
      <c r="Y3062" s="39"/>
      <c r="AD3062" s="191"/>
      <c r="AE3062" s="191"/>
      <c r="AF3062" s="260"/>
      <c r="AG3062" s="191"/>
      <c r="AH3062" s="191"/>
      <c r="AI3062" s="260"/>
      <c r="AR3062" s="68"/>
      <c r="AS3062" s="68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5"/>
      <c r="BL3062" s="95"/>
      <c r="BM3062" s="95"/>
      <c r="BN3062" s="95"/>
      <c r="BO3062" s="95"/>
      <c r="BP3062" s="95"/>
      <c r="BQ3062" s="95"/>
      <c r="BR3062" s="95"/>
      <c r="BS3062" s="95"/>
      <c r="BT3062" s="95"/>
      <c r="BU3062" s="95"/>
      <c r="BV3062" s="95"/>
      <c r="BW3062" s="95"/>
      <c r="BX3062" s="95"/>
      <c r="BY3062" s="95"/>
      <c r="BZ3062" s="95"/>
      <c r="CD3062" s="95"/>
      <c r="CE3062" s="95"/>
      <c r="CF3062" s="95"/>
    </row>
    <row r="3063" spans="1:84" s="43" customFormat="1" x14ac:dyDescent="0.25">
      <c r="A3063" s="152"/>
      <c r="B3063" s="152"/>
      <c r="C3063" s="152"/>
      <c r="D3063" s="152"/>
      <c r="E3063" s="152"/>
      <c r="F3063" s="62"/>
      <c r="G3063" s="62"/>
      <c r="I3063" s="152"/>
      <c r="K3063" s="152"/>
      <c r="L3063" s="152"/>
      <c r="M3063" s="152"/>
      <c r="N3063" s="152"/>
      <c r="O3063" s="63"/>
      <c r="P3063" s="152"/>
      <c r="Q3063" s="152"/>
      <c r="S3063" s="205"/>
      <c r="T3063" s="205"/>
      <c r="U3063" s="205"/>
      <c r="V3063" s="39"/>
      <c r="W3063" s="39"/>
      <c r="X3063" s="39"/>
      <c r="Y3063" s="39"/>
      <c r="AD3063" s="191"/>
      <c r="AE3063" s="191"/>
      <c r="AF3063" s="260"/>
      <c r="AG3063" s="191"/>
      <c r="AH3063" s="191"/>
      <c r="AI3063" s="260"/>
      <c r="AR3063" s="68"/>
      <c r="AS3063" s="68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5"/>
      <c r="BL3063" s="95"/>
      <c r="BM3063" s="95"/>
      <c r="BN3063" s="95"/>
      <c r="BO3063" s="95"/>
      <c r="BP3063" s="95"/>
      <c r="BQ3063" s="95"/>
      <c r="BR3063" s="95"/>
      <c r="BS3063" s="95"/>
      <c r="BT3063" s="95"/>
      <c r="BU3063" s="95"/>
      <c r="BV3063" s="95"/>
      <c r="BW3063" s="95"/>
      <c r="BX3063" s="95"/>
      <c r="BY3063" s="95"/>
      <c r="BZ3063" s="95"/>
      <c r="CD3063" s="95"/>
      <c r="CE3063" s="95"/>
      <c r="CF3063" s="95"/>
    </row>
    <row r="3064" spans="1:84" s="43" customFormat="1" x14ac:dyDescent="0.25">
      <c r="A3064" s="152"/>
      <c r="B3064" s="152"/>
      <c r="C3064" s="152"/>
      <c r="D3064" s="152"/>
      <c r="E3064" s="152"/>
      <c r="F3064" s="62"/>
      <c r="G3064" s="62"/>
      <c r="I3064" s="152"/>
      <c r="K3064" s="152"/>
      <c r="L3064" s="152"/>
      <c r="M3064" s="152"/>
      <c r="N3064" s="152"/>
      <c r="O3064" s="63"/>
      <c r="P3064" s="152"/>
      <c r="Q3064" s="152"/>
      <c r="S3064" s="205"/>
      <c r="T3064" s="205"/>
      <c r="U3064" s="205"/>
      <c r="V3064" s="39"/>
      <c r="W3064" s="39"/>
      <c r="X3064" s="39"/>
      <c r="Y3064" s="39"/>
      <c r="AD3064" s="191"/>
      <c r="AE3064" s="191"/>
      <c r="AF3064" s="260"/>
      <c r="AG3064" s="191"/>
      <c r="AH3064" s="191"/>
      <c r="AI3064" s="260"/>
      <c r="AR3064" s="68"/>
      <c r="AS3064" s="68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5"/>
      <c r="BL3064" s="95"/>
      <c r="BM3064" s="95"/>
      <c r="BN3064" s="95"/>
      <c r="BO3064" s="95"/>
      <c r="BP3064" s="95"/>
      <c r="BQ3064" s="95"/>
      <c r="BR3064" s="95"/>
      <c r="BS3064" s="95"/>
      <c r="BT3064" s="95"/>
      <c r="BU3064" s="95"/>
      <c r="BV3064" s="95"/>
      <c r="BW3064" s="95"/>
      <c r="BX3064" s="95"/>
      <c r="BY3064" s="95"/>
      <c r="BZ3064" s="95"/>
      <c r="CD3064" s="95"/>
      <c r="CE3064" s="95"/>
      <c r="CF3064" s="95"/>
    </row>
    <row r="3065" spans="1:84" s="43" customFormat="1" x14ac:dyDescent="0.25">
      <c r="A3065" s="152"/>
      <c r="B3065" s="152"/>
      <c r="C3065" s="152"/>
      <c r="D3065" s="152"/>
      <c r="E3065" s="152"/>
      <c r="F3065" s="62"/>
      <c r="G3065" s="62"/>
      <c r="I3065" s="152"/>
      <c r="K3065" s="152"/>
      <c r="L3065" s="152"/>
      <c r="M3065" s="152"/>
      <c r="N3065" s="152"/>
      <c r="O3065" s="63"/>
      <c r="P3065" s="152"/>
      <c r="Q3065" s="152"/>
      <c r="S3065" s="205"/>
      <c r="T3065" s="205"/>
      <c r="U3065" s="205"/>
      <c r="V3065" s="39"/>
      <c r="W3065" s="39"/>
      <c r="X3065" s="39"/>
      <c r="Y3065" s="39"/>
      <c r="AD3065" s="191"/>
      <c r="AE3065" s="191"/>
      <c r="AF3065" s="260"/>
      <c r="AG3065" s="191"/>
      <c r="AH3065" s="191"/>
      <c r="AI3065" s="260"/>
      <c r="AR3065" s="68"/>
      <c r="AS3065" s="68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5"/>
      <c r="BL3065" s="95"/>
      <c r="BM3065" s="95"/>
      <c r="BN3065" s="95"/>
      <c r="BO3065" s="95"/>
      <c r="BP3065" s="95"/>
      <c r="BQ3065" s="95"/>
      <c r="BR3065" s="95"/>
      <c r="BS3065" s="95"/>
      <c r="BT3065" s="95"/>
      <c r="BU3065" s="95"/>
      <c r="BV3065" s="95"/>
      <c r="BW3065" s="95"/>
      <c r="BX3065" s="95"/>
      <c r="BY3065" s="95"/>
      <c r="BZ3065" s="95"/>
      <c r="CD3065" s="95"/>
      <c r="CE3065" s="95"/>
      <c r="CF3065" s="95"/>
    </row>
    <row r="3066" spans="1:84" s="43" customFormat="1" x14ac:dyDescent="0.25">
      <c r="A3066" s="152"/>
      <c r="B3066" s="152"/>
      <c r="C3066" s="152"/>
      <c r="D3066" s="152"/>
      <c r="E3066" s="152"/>
      <c r="F3066" s="62"/>
      <c r="G3066" s="62"/>
      <c r="I3066" s="152"/>
      <c r="K3066" s="152"/>
      <c r="L3066" s="152"/>
      <c r="M3066" s="152"/>
      <c r="N3066" s="152"/>
      <c r="O3066" s="63"/>
      <c r="P3066" s="152"/>
      <c r="Q3066" s="152"/>
      <c r="S3066" s="205"/>
      <c r="T3066" s="205"/>
      <c r="U3066" s="205"/>
      <c r="V3066" s="39"/>
      <c r="W3066" s="39"/>
      <c r="X3066" s="39"/>
      <c r="Y3066" s="39"/>
      <c r="AD3066" s="191"/>
      <c r="AE3066" s="191"/>
      <c r="AF3066" s="260"/>
      <c r="AG3066" s="191"/>
      <c r="AH3066" s="191"/>
      <c r="AI3066" s="260"/>
      <c r="AR3066" s="68"/>
      <c r="AS3066" s="68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5"/>
      <c r="BL3066" s="95"/>
      <c r="BM3066" s="95"/>
      <c r="BN3066" s="95"/>
      <c r="BO3066" s="95"/>
      <c r="BP3066" s="95"/>
      <c r="BQ3066" s="95"/>
      <c r="BR3066" s="95"/>
      <c r="BS3066" s="95"/>
      <c r="BT3066" s="95"/>
      <c r="BU3066" s="95"/>
      <c r="BV3066" s="95"/>
      <c r="BW3066" s="95"/>
      <c r="BX3066" s="95"/>
      <c r="BY3066" s="95"/>
      <c r="BZ3066" s="95"/>
      <c r="CD3066" s="95"/>
      <c r="CE3066" s="95"/>
      <c r="CF3066" s="95"/>
    </row>
    <row r="3067" spans="1:84" s="43" customFormat="1" x14ac:dyDescent="0.25">
      <c r="A3067" s="152"/>
      <c r="B3067" s="152"/>
      <c r="C3067" s="152"/>
      <c r="D3067" s="152"/>
      <c r="E3067" s="152"/>
      <c r="F3067" s="62"/>
      <c r="G3067" s="62"/>
      <c r="I3067" s="152"/>
      <c r="K3067" s="152"/>
      <c r="L3067" s="152"/>
      <c r="M3067" s="152"/>
      <c r="N3067" s="152"/>
      <c r="O3067" s="63"/>
      <c r="P3067" s="152"/>
      <c r="Q3067" s="152"/>
      <c r="S3067" s="205"/>
      <c r="T3067" s="205"/>
      <c r="U3067" s="205"/>
      <c r="V3067" s="39"/>
      <c r="W3067" s="39"/>
      <c r="X3067" s="39"/>
      <c r="Y3067" s="39"/>
      <c r="AD3067" s="191"/>
      <c r="AE3067" s="191"/>
      <c r="AF3067" s="260"/>
      <c r="AG3067" s="191"/>
      <c r="AH3067" s="191"/>
      <c r="AI3067" s="260"/>
      <c r="AR3067" s="68"/>
      <c r="AS3067" s="68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5"/>
      <c r="BL3067" s="95"/>
      <c r="BM3067" s="95"/>
      <c r="BN3067" s="95"/>
      <c r="BO3067" s="95"/>
      <c r="BP3067" s="95"/>
      <c r="BQ3067" s="95"/>
      <c r="BR3067" s="95"/>
      <c r="BS3067" s="95"/>
      <c r="BT3067" s="95"/>
      <c r="BU3067" s="95"/>
      <c r="BV3067" s="95"/>
      <c r="BW3067" s="95"/>
      <c r="BX3067" s="95"/>
      <c r="BY3067" s="95"/>
      <c r="BZ3067" s="95"/>
      <c r="CD3067" s="95"/>
      <c r="CE3067" s="95"/>
      <c r="CF3067" s="95"/>
    </row>
    <row r="3068" spans="1:84" s="43" customFormat="1" x14ac:dyDescent="0.25">
      <c r="A3068" s="152"/>
      <c r="B3068" s="152"/>
      <c r="C3068" s="152"/>
      <c r="D3068" s="152"/>
      <c r="E3068" s="152"/>
      <c r="F3068" s="62"/>
      <c r="G3068" s="62"/>
      <c r="I3068" s="152"/>
      <c r="K3068" s="152"/>
      <c r="L3068" s="152"/>
      <c r="M3068" s="152"/>
      <c r="N3068" s="152"/>
      <c r="O3068" s="63"/>
      <c r="P3068" s="152"/>
      <c r="Q3068" s="152"/>
      <c r="S3068" s="205"/>
      <c r="T3068" s="205"/>
      <c r="U3068" s="205"/>
      <c r="V3068" s="39"/>
      <c r="W3068" s="39"/>
      <c r="X3068" s="39"/>
      <c r="Y3068" s="39"/>
      <c r="AD3068" s="191"/>
      <c r="AE3068" s="191"/>
      <c r="AF3068" s="260"/>
      <c r="AG3068" s="191"/>
      <c r="AH3068" s="191"/>
      <c r="AI3068" s="260"/>
      <c r="AR3068" s="68"/>
      <c r="AS3068" s="68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5"/>
      <c r="BL3068" s="95"/>
      <c r="BM3068" s="95"/>
      <c r="BN3068" s="95"/>
      <c r="BO3068" s="95"/>
      <c r="BP3068" s="95"/>
      <c r="BQ3068" s="95"/>
      <c r="BR3068" s="95"/>
      <c r="BS3068" s="95"/>
      <c r="BT3068" s="95"/>
      <c r="BU3068" s="95"/>
      <c r="BV3068" s="95"/>
      <c r="BW3068" s="95"/>
      <c r="BX3068" s="95"/>
      <c r="BY3068" s="95"/>
      <c r="BZ3068" s="95"/>
      <c r="CD3068" s="95"/>
      <c r="CE3068" s="95"/>
      <c r="CF3068" s="95"/>
    </row>
    <row r="3069" spans="1:84" s="43" customFormat="1" x14ac:dyDescent="0.25">
      <c r="A3069" s="152"/>
      <c r="B3069" s="152"/>
      <c r="C3069" s="152"/>
      <c r="D3069" s="152"/>
      <c r="E3069" s="152"/>
      <c r="F3069" s="62"/>
      <c r="G3069" s="62"/>
      <c r="I3069" s="152"/>
      <c r="K3069" s="152"/>
      <c r="L3069" s="152"/>
      <c r="M3069" s="152"/>
      <c r="N3069" s="152"/>
      <c r="O3069" s="63"/>
      <c r="P3069" s="152"/>
      <c r="Q3069" s="152"/>
      <c r="S3069" s="205"/>
      <c r="T3069" s="205"/>
      <c r="U3069" s="205"/>
      <c r="V3069" s="39"/>
      <c r="W3069" s="39"/>
      <c r="X3069" s="39"/>
      <c r="Y3069" s="39"/>
      <c r="AD3069" s="191"/>
      <c r="AE3069" s="191"/>
      <c r="AF3069" s="260"/>
      <c r="AG3069" s="191"/>
      <c r="AH3069" s="191"/>
      <c r="AI3069" s="260"/>
      <c r="AR3069" s="68"/>
      <c r="AS3069" s="68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5"/>
      <c r="BL3069" s="95"/>
      <c r="BM3069" s="95"/>
      <c r="BN3069" s="95"/>
      <c r="BO3069" s="95"/>
      <c r="BP3069" s="95"/>
      <c r="BQ3069" s="95"/>
      <c r="BR3069" s="95"/>
      <c r="BS3069" s="95"/>
      <c r="BT3069" s="95"/>
      <c r="BU3069" s="95"/>
      <c r="BV3069" s="95"/>
      <c r="BW3069" s="95"/>
      <c r="BX3069" s="95"/>
      <c r="BY3069" s="95"/>
      <c r="BZ3069" s="95"/>
      <c r="CD3069" s="95"/>
      <c r="CE3069" s="95"/>
      <c r="CF3069" s="95"/>
    </row>
    <row r="3070" spans="1:84" s="43" customFormat="1" x14ac:dyDescent="0.25">
      <c r="A3070" s="152"/>
      <c r="B3070" s="152"/>
      <c r="C3070" s="152"/>
      <c r="D3070" s="152"/>
      <c r="E3070" s="152"/>
      <c r="F3070" s="62"/>
      <c r="G3070" s="62"/>
      <c r="I3070" s="152"/>
      <c r="K3070" s="152"/>
      <c r="L3070" s="152"/>
      <c r="M3070" s="152"/>
      <c r="N3070" s="152"/>
      <c r="O3070" s="63"/>
      <c r="P3070" s="152"/>
      <c r="Q3070" s="152"/>
      <c r="S3070" s="205"/>
      <c r="T3070" s="205"/>
      <c r="U3070" s="205"/>
      <c r="V3070" s="39"/>
      <c r="W3070" s="39"/>
      <c r="X3070" s="39"/>
      <c r="Y3070" s="39"/>
      <c r="AD3070" s="191"/>
      <c r="AE3070" s="191"/>
      <c r="AF3070" s="260"/>
      <c r="AG3070" s="191"/>
      <c r="AH3070" s="191"/>
      <c r="AI3070" s="260"/>
      <c r="AR3070" s="68"/>
      <c r="AS3070" s="68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5"/>
      <c r="BL3070" s="95"/>
      <c r="BM3070" s="95"/>
      <c r="BN3070" s="95"/>
      <c r="BO3070" s="95"/>
      <c r="BP3070" s="95"/>
      <c r="BQ3070" s="95"/>
      <c r="BR3070" s="95"/>
      <c r="BS3070" s="95"/>
      <c r="BT3070" s="95"/>
      <c r="BU3070" s="95"/>
      <c r="BV3070" s="95"/>
      <c r="BW3070" s="95"/>
      <c r="BX3070" s="95"/>
      <c r="BY3070" s="95"/>
      <c r="BZ3070" s="95"/>
      <c r="CD3070" s="95"/>
      <c r="CE3070" s="95"/>
      <c r="CF3070" s="95"/>
    </row>
    <row r="3071" spans="1:84" s="43" customFormat="1" x14ac:dyDescent="0.25">
      <c r="A3071" s="152"/>
      <c r="B3071" s="152"/>
      <c r="C3071" s="152"/>
      <c r="D3071" s="152"/>
      <c r="E3071" s="152"/>
      <c r="F3071" s="62"/>
      <c r="G3071" s="62"/>
      <c r="I3071" s="152"/>
      <c r="K3071" s="152"/>
      <c r="L3071" s="152"/>
      <c r="M3071" s="152"/>
      <c r="N3071" s="152"/>
      <c r="O3071" s="63"/>
      <c r="P3071" s="152"/>
      <c r="Q3071" s="152"/>
      <c r="S3071" s="205"/>
      <c r="T3071" s="205"/>
      <c r="U3071" s="205"/>
      <c r="V3071" s="39"/>
      <c r="W3071" s="39"/>
      <c r="X3071" s="39"/>
      <c r="Y3071" s="39"/>
      <c r="AD3071" s="191"/>
      <c r="AE3071" s="191"/>
      <c r="AF3071" s="260"/>
      <c r="AG3071" s="191"/>
      <c r="AH3071" s="191"/>
      <c r="AI3071" s="260"/>
      <c r="AR3071" s="68"/>
      <c r="AS3071" s="68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5"/>
      <c r="BL3071" s="95"/>
      <c r="BM3071" s="95"/>
      <c r="BN3071" s="95"/>
      <c r="BO3071" s="95"/>
      <c r="BP3071" s="95"/>
      <c r="BQ3071" s="95"/>
      <c r="BR3071" s="95"/>
      <c r="BS3071" s="95"/>
      <c r="BT3071" s="95"/>
      <c r="BU3071" s="95"/>
      <c r="BV3071" s="95"/>
      <c r="BW3071" s="95"/>
      <c r="BX3071" s="95"/>
      <c r="BY3071" s="95"/>
      <c r="BZ3071" s="95"/>
      <c r="CD3071" s="95"/>
      <c r="CE3071" s="95"/>
      <c r="CF3071" s="95"/>
    </row>
    <row r="3072" spans="1:84" s="43" customFormat="1" x14ac:dyDescent="0.25">
      <c r="A3072" s="152"/>
      <c r="B3072" s="152"/>
      <c r="C3072" s="152"/>
      <c r="D3072" s="152"/>
      <c r="E3072" s="152"/>
      <c r="F3072" s="62"/>
      <c r="G3072" s="62"/>
      <c r="I3072" s="152"/>
      <c r="K3072" s="152"/>
      <c r="L3072" s="152"/>
      <c r="M3072" s="152"/>
      <c r="N3072" s="152"/>
      <c r="O3072" s="63"/>
      <c r="P3072" s="152"/>
      <c r="Q3072" s="152"/>
      <c r="S3072" s="205"/>
      <c r="T3072" s="205"/>
      <c r="U3072" s="205"/>
      <c r="V3072" s="39"/>
      <c r="W3072" s="39"/>
      <c r="X3072" s="39"/>
      <c r="Y3072" s="39"/>
      <c r="AD3072" s="191"/>
      <c r="AE3072" s="191"/>
      <c r="AF3072" s="260"/>
      <c r="AG3072" s="191"/>
      <c r="AH3072" s="191"/>
      <c r="AI3072" s="260"/>
      <c r="AR3072" s="68"/>
      <c r="AS3072" s="68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5"/>
      <c r="BL3072" s="95"/>
      <c r="BM3072" s="95"/>
      <c r="BN3072" s="95"/>
      <c r="BO3072" s="95"/>
      <c r="BP3072" s="95"/>
      <c r="BQ3072" s="95"/>
      <c r="BR3072" s="95"/>
      <c r="BS3072" s="95"/>
      <c r="BT3072" s="95"/>
      <c r="BU3072" s="95"/>
      <c r="BV3072" s="95"/>
      <c r="BW3072" s="95"/>
      <c r="BX3072" s="95"/>
      <c r="BY3072" s="95"/>
      <c r="BZ3072" s="95"/>
      <c r="CD3072" s="95"/>
      <c r="CE3072" s="95"/>
      <c r="CF3072" s="95"/>
    </row>
    <row r="3073" spans="1:84" s="43" customFormat="1" x14ac:dyDescent="0.25">
      <c r="A3073" s="152"/>
      <c r="B3073" s="152"/>
      <c r="C3073" s="152"/>
      <c r="D3073" s="152"/>
      <c r="E3073" s="152"/>
      <c r="F3073" s="62"/>
      <c r="G3073" s="62"/>
      <c r="I3073" s="152"/>
      <c r="K3073" s="152"/>
      <c r="L3073" s="152"/>
      <c r="M3073" s="152"/>
      <c r="N3073" s="152"/>
      <c r="O3073" s="63"/>
      <c r="P3073" s="152"/>
      <c r="Q3073" s="152"/>
      <c r="S3073" s="205"/>
      <c r="T3073" s="205"/>
      <c r="U3073" s="205"/>
      <c r="V3073" s="39"/>
      <c r="W3073" s="39"/>
      <c r="X3073" s="39"/>
      <c r="Y3073" s="39"/>
      <c r="AD3073" s="191"/>
      <c r="AE3073" s="191"/>
      <c r="AF3073" s="260"/>
      <c r="AG3073" s="191"/>
      <c r="AH3073" s="191"/>
      <c r="AI3073" s="260"/>
      <c r="AR3073" s="68"/>
      <c r="AS3073" s="68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5"/>
      <c r="BL3073" s="95"/>
      <c r="BM3073" s="95"/>
      <c r="BN3073" s="95"/>
      <c r="BO3073" s="95"/>
      <c r="BP3073" s="95"/>
      <c r="BQ3073" s="95"/>
      <c r="BR3073" s="95"/>
      <c r="BS3073" s="95"/>
      <c r="BT3073" s="95"/>
      <c r="BU3073" s="95"/>
      <c r="BV3073" s="95"/>
      <c r="BW3073" s="95"/>
      <c r="BX3073" s="95"/>
      <c r="BY3073" s="95"/>
      <c r="BZ3073" s="95"/>
      <c r="CD3073" s="95"/>
      <c r="CE3073" s="95"/>
      <c r="CF3073" s="95"/>
    </row>
    <row r="3074" spans="1:84" s="43" customFormat="1" x14ac:dyDescent="0.25">
      <c r="A3074" s="152"/>
      <c r="B3074" s="152"/>
      <c r="C3074" s="152"/>
      <c r="D3074" s="152"/>
      <c r="E3074" s="152"/>
      <c r="F3074" s="62"/>
      <c r="G3074" s="62"/>
      <c r="I3074" s="152"/>
      <c r="K3074" s="152"/>
      <c r="L3074" s="152"/>
      <c r="M3074" s="152"/>
      <c r="N3074" s="152"/>
      <c r="O3074" s="63"/>
      <c r="P3074" s="152"/>
      <c r="Q3074" s="152"/>
      <c r="S3074" s="205"/>
      <c r="T3074" s="205"/>
      <c r="U3074" s="205"/>
      <c r="V3074" s="39"/>
      <c r="W3074" s="39"/>
      <c r="X3074" s="39"/>
      <c r="Y3074" s="39"/>
      <c r="AD3074" s="191"/>
      <c r="AE3074" s="191"/>
      <c r="AF3074" s="260"/>
      <c r="AG3074" s="191"/>
      <c r="AH3074" s="191"/>
      <c r="AI3074" s="260"/>
      <c r="AR3074" s="68"/>
      <c r="AS3074" s="68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5"/>
      <c r="BL3074" s="95"/>
      <c r="BM3074" s="95"/>
      <c r="BN3074" s="95"/>
      <c r="BO3074" s="95"/>
      <c r="BP3074" s="95"/>
      <c r="BQ3074" s="95"/>
      <c r="BR3074" s="95"/>
      <c r="BS3074" s="95"/>
      <c r="BT3074" s="95"/>
      <c r="BU3074" s="95"/>
      <c r="BV3074" s="95"/>
      <c r="BW3074" s="95"/>
      <c r="BX3074" s="95"/>
      <c r="BY3074" s="95"/>
      <c r="BZ3074" s="95"/>
      <c r="CD3074" s="95"/>
      <c r="CE3074" s="95"/>
      <c r="CF3074" s="95"/>
    </row>
    <row r="3075" spans="1:84" s="43" customFormat="1" x14ac:dyDescent="0.25">
      <c r="A3075" s="152"/>
      <c r="B3075" s="152"/>
      <c r="C3075" s="152"/>
      <c r="D3075" s="152"/>
      <c r="E3075" s="152"/>
      <c r="F3075" s="62"/>
      <c r="G3075" s="62"/>
      <c r="I3075" s="152"/>
      <c r="K3075" s="152"/>
      <c r="L3075" s="152"/>
      <c r="M3075" s="152"/>
      <c r="N3075" s="152"/>
      <c r="O3075" s="63"/>
      <c r="P3075" s="152"/>
      <c r="Q3075" s="152"/>
      <c r="S3075" s="205"/>
      <c r="T3075" s="205"/>
      <c r="U3075" s="205"/>
      <c r="V3075" s="39"/>
      <c r="W3075" s="39"/>
      <c r="X3075" s="39"/>
      <c r="Y3075" s="39"/>
      <c r="AD3075" s="191"/>
      <c r="AE3075" s="191"/>
      <c r="AF3075" s="260"/>
      <c r="AG3075" s="191"/>
      <c r="AH3075" s="191"/>
      <c r="AI3075" s="260"/>
      <c r="AR3075" s="68"/>
      <c r="AS3075" s="68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5"/>
      <c r="BL3075" s="95"/>
      <c r="BM3075" s="95"/>
      <c r="BN3075" s="95"/>
      <c r="BO3075" s="95"/>
      <c r="BP3075" s="95"/>
      <c r="BQ3075" s="95"/>
      <c r="BR3075" s="95"/>
      <c r="BS3075" s="95"/>
      <c r="BT3075" s="95"/>
      <c r="BU3075" s="95"/>
      <c r="BV3075" s="95"/>
      <c r="BW3075" s="95"/>
      <c r="BX3075" s="95"/>
      <c r="BY3075" s="95"/>
      <c r="BZ3075" s="95"/>
      <c r="CD3075" s="95"/>
      <c r="CE3075" s="95"/>
      <c r="CF3075" s="95"/>
    </row>
    <row r="3076" spans="1:84" s="43" customFormat="1" x14ac:dyDescent="0.25">
      <c r="A3076" s="152"/>
      <c r="B3076" s="152"/>
      <c r="C3076" s="152"/>
      <c r="D3076" s="152"/>
      <c r="E3076" s="152"/>
      <c r="F3076" s="62"/>
      <c r="G3076" s="62"/>
      <c r="I3076" s="152"/>
      <c r="K3076" s="152"/>
      <c r="L3076" s="152"/>
      <c r="M3076" s="152"/>
      <c r="N3076" s="152"/>
      <c r="O3076" s="63"/>
      <c r="P3076" s="152"/>
      <c r="Q3076" s="152"/>
      <c r="S3076" s="205"/>
      <c r="T3076" s="205"/>
      <c r="U3076" s="205"/>
      <c r="V3076" s="39"/>
      <c r="W3076" s="39"/>
      <c r="X3076" s="39"/>
      <c r="Y3076" s="39"/>
      <c r="AD3076" s="191"/>
      <c r="AE3076" s="191"/>
      <c r="AF3076" s="260"/>
      <c r="AG3076" s="191"/>
      <c r="AH3076" s="191"/>
      <c r="AI3076" s="260"/>
      <c r="AR3076" s="68"/>
      <c r="AS3076" s="68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5"/>
      <c r="BL3076" s="95"/>
      <c r="BM3076" s="95"/>
      <c r="BN3076" s="95"/>
      <c r="BO3076" s="95"/>
      <c r="BP3076" s="95"/>
      <c r="BQ3076" s="95"/>
      <c r="BR3076" s="95"/>
      <c r="BS3076" s="95"/>
      <c r="BT3076" s="95"/>
      <c r="BU3076" s="95"/>
      <c r="BV3076" s="95"/>
      <c r="BW3076" s="95"/>
      <c r="BX3076" s="95"/>
      <c r="BY3076" s="95"/>
      <c r="BZ3076" s="95"/>
      <c r="CD3076" s="95"/>
      <c r="CE3076" s="95"/>
      <c r="CF3076" s="95"/>
    </row>
    <row r="3077" spans="1:84" s="43" customFormat="1" x14ac:dyDescent="0.25">
      <c r="A3077" s="152"/>
      <c r="B3077" s="152"/>
      <c r="C3077" s="152"/>
      <c r="D3077" s="152"/>
      <c r="E3077" s="152"/>
      <c r="F3077" s="62"/>
      <c r="G3077" s="62"/>
      <c r="I3077" s="152"/>
      <c r="K3077" s="152"/>
      <c r="L3077" s="152"/>
      <c r="M3077" s="152"/>
      <c r="N3077" s="152"/>
      <c r="O3077" s="63"/>
      <c r="P3077" s="152"/>
      <c r="Q3077" s="152"/>
      <c r="S3077" s="205"/>
      <c r="T3077" s="205"/>
      <c r="U3077" s="205"/>
      <c r="V3077" s="39"/>
      <c r="W3077" s="39"/>
      <c r="X3077" s="39"/>
      <c r="Y3077" s="39"/>
      <c r="AD3077" s="191"/>
      <c r="AE3077" s="191"/>
      <c r="AF3077" s="260"/>
      <c r="AG3077" s="191"/>
      <c r="AH3077" s="191"/>
      <c r="AI3077" s="260"/>
      <c r="AR3077" s="68"/>
      <c r="AS3077" s="68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5"/>
      <c r="BL3077" s="95"/>
      <c r="BM3077" s="95"/>
      <c r="BN3077" s="95"/>
      <c r="BO3077" s="95"/>
      <c r="BP3077" s="95"/>
      <c r="BQ3077" s="95"/>
      <c r="BR3077" s="95"/>
      <c r="BS3077" s="95"/>
      <c r="BT3077" s="95"/>
      <c r="BU3077" s="95"/>
      <c r="BV3077" s="95"/>
      <c r="BW3077" s="95"/>
      <c r="BX3077" s="95"/>
      <c r="BY3077" s="95"/>
      <c r="BZ3077" s="95"/>
      <c r="CD3077" s="95"/>
      <c r="CE3077" s="95"/>
      <c r="CF3077" s="95"/>
    </row>
    <row r="3078" spans="1:84" s="43" customFormat="1" x14ac:dyDescent="0.25">
      <c r="A3078" s="152"/>
      <c r="B3078" s="152"/>
      <c r="C3078" s="152"/>
      <c r="D3078" s="152"/>
      <c r="E3078" s="152"/>
      <c r="F3078" s="62"/>
      <c r="G3078" s="62"/>
      <c r="I3078" s="152"/>
      <c r="K3078" s="152"/>
      <c r="L3078" s="152"/>
      <c r="M3078" s="152"/>
      <c r="N3078" s="152"/>
      <c r="O3078" s="63"/>
      <c r="P3078" s="152"/>
      <c r="Q3078" s="152"/>
      <c r="S3078" s="205"/>
      <c r="T3078" s="205"/>
      <c r="U3078" s="205"/>
      <c r="V3078" s="39"/>
      <c r="W3078" s="39"/>
      <c r="X3078" s="39"/>
      <c r="Y3078" s="39"/>
      <c r="AD3078" s="191"/>
      <c r="AE3078" s="191"/>
      <c r="AF3078" s="260"/>
      <c r="AG3078" s="191"/>
      <c r="AH3078" s="191"/>
      <c r="AI3078" s="260"/>
      <c r="AR3078" s="68"/>
      <c r="AS3078" s="68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5"/>
      <c r="BL3078" s="95"/>
      <c r="BM3078" s="95"/>
      <c r="BN3078" s="95"/>
      <c r="BO3078" s="95"/>
      <c r="BP3078" s="95"/>
      <c r="BQ3078" s="95"/>
      <c r="BR3078" s="95"/>
      <c r="BS3078" s="95"/>
      <c r="BT3078" s="95"/>
      <c r="BU3078" s="95"/>
      <c r="BV3078" s="95"/>
      <c r="BW3078" s="95"/>
      <c r="BX3078" s="95"/>
      <c r="BY3078" s="95"/>
      <c r="BZ3078" s="95"/>
      <c r="CD3078" s="95"/>
      <c r="CE3078" s="95"/>
      <c r="CF3078" s="95"/>
    </row>
    <row r="3079" spans="1:84" s="43" customFormat="1" x14ac:dyDescent="0.25">
      <c r="A3079" s="152"/>
      <c r="B3079" s="152"/>
      <c r="C3079" s="152"/>
      <c r="D3079" s="152"/>
      <c r="E3079" s="152"/>
      <c r="F3079" s="62"/>
      <c r="G3079" s="62"/>
      <c r="I3079" s="152"/>
      <c r="K3079" s="152"/>
      <c r="L3079" s="152"/>
      <c r="M3079" s="152"/>
      <c r="N3079" s="152"/>
      <c r="O3079" s="63"/>
      <c r="P3079" s="152"/>
      <c r="Q3079" s="152"/>
      <c r="S3079" s="205"/>
      <c r="T3079" s="205"/>
      <c r="U3079" s="205"/>
      <c r="V3079" s="39"/>
      <c r="W3079" s="39"/>
      <c r="X3079" s="39"/>
      <c r="Y3079" s="39"/>
      <c r="AD3079" s="191"/>
      <c r="AE3079" s="191"/>
      <c r="AF3079" s="260"/>
      <c r="AG3079" s="191"/>
      <c r="AH3079" s="191"/>
      <c r="AI3079" s="260"/>
      <c r="AR3079" s="68"/>
      <c r="AS3079" s="68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5"/>
      <c r="BL3079" s="95"/>
      <c r="BM3079" s="95"/>
      <c r="BN3079" s="95"/>
      <c r="BO3079" s="95"/>
      <c r="BP3079" s="95"/>
      <c r="BQ3079" s="95"/>
      <c r="BR3079" s="95"/>
      <c r="BS3079" s="95"/>
      <c r="BT3079" s="95"/>
      <c r="BU3079" s="95"/>
      <c r="BV3079" s="95"/>
      <c r="BW3079" s="95"/>
      <c r="BX3079" s="95"/>
      <c r="BY3079" s="95"/>
      <c r="BZ3079" s="95"/>
      <c r="CD3079" s="95"/>
      <c r="CE3079" s="95"/>
      <c r="CF3079" s="95"/>
    </row>
    <row r="3080" spans="1:84" s="43" customFormat="1" x14ac:dyDescent="0.25">
      <c r="A3080" s="152"/>
      <c r="B3080" s="152"/>
      <c r="C3080" s="152"/>
      <c r="D3080" s="152"/>
      <c r="E3080" s="152"/>
      <c r="F3080" s="62"/>
      <c r="G3080" s="62"/>
      <c r="I3080" s="152"/>
      <c r="K3080" s="152"/>
      <c r="L3080" s="152"/>
      <c r="M3080" s="152"/>
      <c r="N3080" s="152"/>
      <c r="O3080" s="63"/>
      <c r="P3080" s="152"/>
      <c r="Q3080" s="152"/>
      <c r="S3080" s="205"/>
      <c r="T3080" s="205"/>
      <c r="U3080" s="205"/>
      <c r="V3080" s="39"/>
      <c r="W3080" s="39"/>
      <c r="X3080" s="39"/>
      <c r="Y3080" s="39"/>
      <c r="AD3080" s="191"/>
      <c r="AE3080" s="191"/>
      <c r="AF3080" s="260"/>
      <c r="AG3080" s="191"/>
      <c r="AH3080" s="191"/>
      <c r="AI3080" s="260"/>
      <c r="AR3080" s="68"/>
      <c r="AS3080" s="68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5"/>
      <c r="BL3080" s="95"/>
      <c r="BM3080" s="95"/>
      <c r="BN3080" s="95"/>
      <c r="BO3080" s="95"/>
      <c r="BP3080" s="95"/>
      <c r="BQ3080" s="95"/>
      <c r="BR3080" s="95"/>
      <c r="BS3080" s="95"/>
      <c r="BT3080" s="95"/>
      <c r="BU3080" s="95"/>
      <c r="BV3080" s="95"/>
      <c r="BW3080" s="95"/>
      <c r="BX3080" s="95"/>
      <c r="BY3080" s="95"/>
      <c r="BZ3080" s="95"/>
      <c r="CD3080" s="95"/>
      <c r="CE3080" s="95"/>
      <c r="CF3080" s="95"/>
    </row>
    <row r="3081" spans="1:84" s="43" customFormat="1" x14ac:dyDescent="0.25">
      <c r="A3081" s="152"/>
      <c r="B3081" s="152"/>
      <c r="C3081" s="152"/>
      <c r="D3081" s="152"/>
      <c r="E3081" s="152"/>
      <c r="F3081" s="62"/>
      <c r="G3081" s="62"/>
      <c r="I3081" s="152"/>
      <c r="K3081" s="152"/>
      <c r="L3081" s="152"/>
      <c r="M3081" s="152"/>
      <c r="N3081" s="152"/>
      <c r="O3081" s="63"/>
      <c r="P3081" s="152"/>
      <c r="Q3081" s="152"/>
      <c r="S3081" s="205"/>
      <c r="T3081" s="205"/>
      <c r="U3081" s="205"/>
      <c r="V3081" s="39"/>
      <c r="W3081" s="39"/>
      <c r="X3081" s="39"/>
      <c r="Y3081" s="39"/>
      <c r="AD3081" s="191"/>
      <c r="AE3081" s="191"/>
      <c r="AF3081" s="260"/>
      <c r="AG3081" s="191"/>
      <c r="AH3081" s="191"/>
      <c r="AI3081" s="260"/>
      <c r="AR3081" s="68"/>
      <c r="AS3081" s="68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5"/>
      <c r="BL3081" s="95"/>
      <c r="BM3081" s="95"/>
      <c r="BN3081" s="95"/>
      <c r="BO3081" s="95"/>
      <c r="BP3081" s="95"/>
      <c r="BQ3081" s="95"/>
      <c r="BR3081" s="95"/>
      <c r="BS3081" s="95"/>
      <c r="BT3081" s="95"/>
      <c r="BU3081" s="95"/>
      <c r="BV3081" s="95"/>
      <c r="BW3081" s="95"/>
      <c r="BX3081" s="95"/>
      <c r="BY3081" s="95"/>
      <c r="BZ3081" s="95"/>
      <c r="CD3081" s="95"/>
      <c r="CE3081" s="95"/>
      <c r="CF3081" s="95"/>
    </row>
    <row r="3082" spans="1:84" s="43" customFormat="1" x14ac:dyDescent="0.25">
      <c r="A3082" s="152"/>
      <c r="B3082" s="152"/>
      <c r="C3082" s="152"/>
      <c r="D3082" s="152"/>
      <c r="E3082" s="152"/>
      <c r="F3082" s="62"/>
      <c r="G3082" s="62"/>
      <c r="I3082" s="152"/>
      <c r="K3082" s="152"/>
      <c r="L3082" s="152"/>
      <c r="M3082" s="152"/>
      <c r="N3082" s="152"/>
      <c r="O3082" s="63"/>
      <c r="P3082" s="152"/>
      <c r="Q3082" s="152"/>
      <c r="S3082" s="205"/>
      <c r="T3082" s="205"/>
      <c r="U3082" s="205"/>
      <c r="V3082" s="39"/>
      <c r="W3082" s="39"/>
      <c r="X3082" s="39"/>
      <c r="Y3082" s="39"/>
      <c r="AD3082" s="191"/>
      <c r="AE3082" s="191"/>
      <c r="AF3082" s="260"/>
      <c r="AG3082" s="191"/>
      <c r="AH3082" s="191"/>
      <c r="AI3082" s="260"/>
      <c r="AR3082" s="68"/>
      <c r="AS3082" s="68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5"/>
      <c r="BL3082" s="95"/>
      <c r="BM3082" s="95"/>
      <c r="BN3082" s="95"/>
      <c r="BO3082" s="95"/>
      <c r="BP3082" s="95"/>
      <c r="BQ3082" s="95"/>
      <c r="BR3082" s="95"/>
      <c r="BS3082" s="95"/>
      <c r="BT3082" s="95"/>
      <c r="BU3082" s="95"/>
      <c r="BV3082" s="95"/>
      <c r="BW3082" s="95"/>
      <c r="BX3082" s="95"/>
      <c r="BY3082" s="95"/>
      <c r="BZ3082" s="95"/>
      <c r="CD3082" s="95"/>
      <c r="CE3082" s="95"/>
      <c r="CF3082" s="95"/>
    </row>
    <row r="3083" spans="1:84" s="43" customFormat="1" x14ac:dyDescent="0.25">
      <c r="A3083" s="152"/>
      <c r="B3083" s="152"/>
      <c r="C3083" s="152"/>
      <c r="D3083" s="152"/>
      <c r="E3083" s="152"/>
      <c r="F3083" s="62"/>
      <c r="G3083" s="62"/>
      <c r="I3083" s="152"/>
      <c r="K3083" s="152"/>
      <c r="L3083" s="152"/>
      <c r="M3083" s="152"/>
      <c r="N3083" s="152"/>
      <c r="O3083" s="63"/>
      <c r="P3083" s="152"/>
      <c r="Q3083" s="152"/>
      <c r="S3083" s="205"/>
      <c r="T3083" s="205"/>
      <c r="U3083" s="205"/>
      <c r="V3083" s="39"/>
      <c r="W3083" s="39"/>
      <c r="X3083" s="39"/>
      <c r="Y3083" s="39"/>
      <c r="AD3083" s="191"/>
      <c r="AE3083" s="191"/>
      <c r="AF3083" s="260"/>
      <c r="AG3083" s="191"/>
      <c r="AH3083" s="191"/>
      <c r="AI3083" s="260"/>
      <c r="AR3083" s="68"/>
      <c r="AS3083" s="68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5"/>
      <c r="BL3083" s="95"/>
      <c r="BM3083" s="95"/>
      <c r="BN3083" s="95"/>
      <c r="BO3083" s="95"/>
      <c r="BP3083" s="95"/>
      <c r="BQ3083" s="95"/>
      <c r="BR3083" s="95"/>
      <c r="BS3083" s="95"/>
      <c r="BT3083" s="95"/>
      <c r="BU3083" s="95"/>
      <c r="BV3083" s="95"/>
      <c r="BW3083" s="95"/>
      <c r="BX3083" s="95"/>
      <c r="BY3083" s="95"/>
      <c r="BZ3083" s="95"/>
      <c r="CD3083" s="95"/>
      <c r="CE3083" s="95"/>
      <c r="CF3083" s="95"/>
    </row>
    <row r="3084" spans="1:84" s="43" customFormat="1" x14ac:dyDescent="0.25">
      <c r="A3084" s="152"/>
      <c r="B3084" s="152"/>
      <c r="C3084" s="152"/>
      <c r="D3084" s="152"/>
      <c r="E3084" s="152"/>
      <c r="F3084" s="62"/>
      <c r="G3084" s="62"/>
      <c r="I3084" s="152"/>
      <c r="K3084" s="152"/>
      <c r="L3084" s="152"/>
      <c r="M3084" s="152"/>
      <c r="N3084" s="152"/>
      <c r="O3084" s="63"/>
      <c r="P3084" s="152"/>
      <c r="Q3084" s="152"/>
      <c r="S3084" s="205"/>
      <c r="T3084" s="205"/>
      <c r="U3084" s="205"/>
      <c r="V3084" s="39"/>
      <c r="W3084" s="39"/>
      <c r="X3084" s="39"/>
      <c r="Y3084" s="39"/>
      <c r="AD3084" s="191"/>
      <c r="AE3084" s="191"/>
      <c r="AF3084" s="260"/>
      <c r="AG3084" s="191"/>
      <c r="AH3084" s="191"/>
      <c r="AI3084" s="260"/>
      <c r="AR3084" s="68"/>
      <c r="AS3084" s="68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5"/>
      <c r="BL3084" s="95"/>
      <c r="BM3084" s="95"/>
      <c r="BN3084" s="95"/>
      <c r="BO3084" s="95"/>
      <c r="BP3084" s="95"/>
      <c r="BQ3084" s="95"/>
      <c r="BR3084" s="95"/>
      <c r="BS3084" s="95"/>
      <c r="BT3084" s="95"/>
      <c r="BU3084" s="95"/>
      <c r="BV3084" s="95"/>
      <c r="BW3084" s="95"/>
      <c r="BX3084" s="95"/>
      <c r="BY3084" s="95"/>
      <c r="BZ3084" s="95"/>
      <c r="CD3084" s="95"/>
      <c r="CE3084" s="95"/>
      <c r="CF3084" s="95"/>
    </row>
    <row r="3085" spans="1:84" s="43" customFormat="1" x14ac:dyDescent="0.25">
      <c r="A3085" s="152"/>
      <c r="B3085" s="152"/>
      <c r="C3085" s="152"/>
      <c r="D3085" s="152"/>
      <c r="E3085" s="152"/>
      <c r="F3085" s="62"/>
      <c r="G3085" s="62"/>
      <c r="I3085" s="152"/>
      <c r="K3085" s="152"/>
      <c r="L3085" s="152"/>
      <c r="M3085" s="152"/>
      <c r="N3085" s="152"/>
      <c r="O3085" s="63"/>
      <c r="P3085" s="152"/>
      <c r="Q3085" s="152"/>
      <c r="S3085" s="205"/>
      <c r="T3085" s="205"/>
      <c r="U3085" s="205"/>
      <c r="V3085" s="39"/>
      <c r="W3085" s="39"/>
      <c r="X3085" s="39"/>
      <c r="Y3085" s="39"/>
      <c r="AD3085" s="191"/>
      <c r="AE3085" s="191"/>
      <c r="AF3085" s="260"/>
      <c r="AG3085" s="191"/>
      <c r="AH3085" s="191"/>
      <c r="AI3085" s="260"/>
      <c r="AR3085" s="68"/>
      <c r="AS3085" s="68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5"/>
      <c r="BL3085" s="95"/>
      <c r="BM3085" s="95"/>
      <c r="BN3085" s="95"/>
      <c r="BO3085" s="95"/>
      <c r="BP3085" s="95"/>
      <c r="BQ3085" s="95"/>
      <c r="BR3085" s="95"/>
      <c r="BS3085" s="95"/>
      <c r="BT3085" s="95"/>
      <c r="BU3085" s="95"/>
      <c r="BV3085" s="95"/>
      <c r="BW3085" s="95"/>
      <c r="BX3085" s="95"/>
      <c r="BY3085" s="95"/>
      <c r="BZ3085" s="95"/>
      <c r="CD3085" s="95"/>
      <c r="CE3085" s="95"/>
      <c r="CF3085" s="95"/>
    </row>
    <row r="3086" spans="1:84" s="43" customFormat="1" x14ac:dyDescent="0.25">
      <c r="A3086" s="152"/>
      <c r="B3086" s="152"/>
      <c r="C3086" s="152"/>
      <c r="D3086" s="152"/>
      <c r="E3086" s="152"/>
      <c r="F3086" s="62"/>
      <c r="G3086" s="62"/>
      <c r="I3086" s="152"/>
      <c r="K3086" s="152"/>
      <c r="L3086" s="152"/>
      <c r="M3086" s="152"/>
      <c r="N3086" s="152"/>
      <c r="O3086" s="63"/>
      <c r="P3086" s="152"/>
      <c r="Q3086" s="152"/>
      <c r="S3086" s="205"/>
      <c r="T3086" s="205"/>
      <c r="U3086" s="205"/>
      <c r="V3086" s="39"/>
      <c r="W3086" s="39"/>
      <c r="X3086" s="39"/>
      <c r="Y3086" s="39"/>
      <c r="AD3086" s="191"/>
      <c r="AE3086" s="191"/>
      <c r="AF3086" s="260"/>
      <c r="AG3086" s="191"/>
      <c r="AH3086" s="191"/>
      <c r="AI3086" s="260"/>
      <c r="AR3086" s="68"/>
      <c r="AS3086" s="68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5"/>
      <c r="BL3086" s="95"/>
      <c r="BM3086" s="95"/>
      <c r="BN3086" s="95"/>
      <c r="BO3086" s="95"/>
      <c r="BP3086" s="95"/>
      <c r="BQ3086" s="95"/>
      <c r="BR3086" s="95"/>
      <c r="BS3086" s="95"/>
      <c r="BT3086" s="95"/>
      <c r="BU3086" s="95"/>
      <c r="BV3086" s="95"/>
      <c r="BW3086" s="95"/>
      <c r="BX3086" s="95"/>
      <c r="BY3086" s="95"/>
      <c r="BZ3086" s="95"/>
      <c r="CD3086" s="95"/>
      <c r="CE3086" s="95"/>
      <c r="CF3086" s="95"/>
    </row>
    <row r="3087" spans="1:84" s="43" customFormat="1" x14ac:dyDescent="0.25">
      <c r="A3087" s="152"/>
      <c r="B3087" s="152"/>
      <c r="C3087" s="152"/>
      <c r="D3087" s="152"/>
      <c r="E3087" s="152"/>
      <c r="F3087" s="62"/>
      <c r="G3087" s="62"/>
      <c r="I3087" s="152"/>
      <c r="K3087" s="152"/>
      <c r="L3087" s="152"/>
      <c r="M3087" s="152"/>
      <c r="N3087" s="152"/>
      <c r="O3087" s="63"/>
      <c r="P3087" s="152"/>
      <c r="Q3087" s="152"/>
      <c r="S3087" s="205"/>
      <c r="T3087" s="205"/>
      <c r="U3087" s="205"/>
      <c r="V3087" s="39"/>
      <c r="W3087" s="39"/>
      <c r="X3087" s="39"/>
      <c r="Y3087" s="39"/>
      <c r="AD3087" s="191"/>
      <c r="AE3087" s="191"/>
      <c r="AF3087" s="260"/>
      <c r="AG3087" s="191"/>
      <c r="AH3087" s="191"/>
      <c r="AI3087" s="260"/>
      <c r="AR3087" s="68"/>
      <c r="AS3087" s="68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5"/>
      <c r="BL3087" s="95"/>
      <c r="BM3087" s="95"/>
      <c r="BN3087" s="95"/>
      <c r="BO3087" s="95"/>
      <c r="BP3087" s="95"/>
      <c r="BQ3087" s="95"/>
      <c r="BR3087" s="95"/>
      <c r="BS3087" s="95"/>
      <c r="BT3087" s="95"/>
      <c r="BU3087" s="95"/>
      <c r="BV3087" s="95"/>
      <c r="BW3087" s="95"/>
      <c r="BX3087" s="95"/>
      <c r="BY3087" s="95"/>
      <c r="BZ3087" s="95"/>
      <c r="CD3087" s="95"/>
      <c r="CE3087" s="95"/>
      <c r="CF3087" s="95"/>
    </row>
    <row r="3088" spans="1:84" s="43" customFormat="1" x14ac:dyDescent="0.25">
      <c r="A3088" s="152"/>
      <c r="B3088" s="152"/>
      <c r="C3088" s="152"/>
      <c r="D3088" s="152"/>
      <c r="E3088" s="152"/>
      <c r="F3088" s="62"/>
      <c r="G3088" s="62"/>
      <c r="I3088" s="152"/>
      <c r="K3088" s="152"/>
      <c r="L3088" s="152"/>
      <c r="M3088" s="152"/>
      <c r="N3088" s="152"/>
      <c r="O3088" s="63"/>
      <c r="P3088" s="152"/>
      <c r="Q3088" s="152"/>
      <c r="S3088" s="205"/>
      <c r="T3088" s="205"/>
      <c r="U3088" s="205"/>
      <c r="V3088" s="39"/>
      <c r="W3088" s="39"/>
      <c r="X3088" s="39"/>
      <c r="Y3088" s="39"/>
      <c r="AD3088" s="191"/>
      <c r="AE3088" s="191"/>
      <c r="AF3088" s="260"/>
      <c r="AG3088" s="191"/>
      <c r="AH3088" s="191"/>
      <c r="AI3088" s="260"/>
      <c r="AR3088" s="68"/>
      <c r="AS3088" s="68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5"/>
      <c r="BL3088" s="95"/>
      <c r="BM3088" s="95"/>
      <c r="BN3088" s="95"/>
      <c r="BO3088" s="95"/>
      <c r="BP3088" s="95"/>
      <c r="BQ3088" s="95"/>
      <c r="BR3088" s="95"/>
      <c r="BS3088" s="95"/>
      <c r="BT3088" s="95"/>
      <c r="BU3088" s="95"/>
      <c r="BV3088" s="95"/>
      <c r="BW3088" s="95"/>
      <c r="BX3088" s="95"/>
      <c r="BY3088" s="95"/>
      <c r="BZ3088" s="95"/>
      <c r="CD3088" s="95"/>
      <c r="CE3088" s="95"/>
      <c r="CF3088" s="95"/>
    </row>
    <row r="3089" spans="1:84" s="43" customFormat="1" x14ac:dyDescent="0.25">
      <c r="A3089" s="152"/>
      <c r="B3089" s="152"/>
      <c r="C3089" s="152"/>
      <c r="D3089" s="152"/>
      <c r="E3089" s="152"/>
      <c r="F3089" s="62"/>
      <c r="G3089" s="62"/>
      <c r="I3089" s="152"/>
      <c r="K3089" s="152"/>
      <c r="L3089" s="152"/>
      <c r="M3089" s="152"/>
      <c r="N3089" s="152"/>
      <c r="O3089" s="63"/>
      <c r="P3089" s="152"/>
      <c r="Q3089" s="152"/>
      <c r="S3089" s="205"/>
      <c r="T3089" s="205"/>
      <c r="U3089" s="205"/>
      <c r="V3089" s="39"/>
      <c r="W3089" s="39"/>
      <c r="X3089" s="39"/>
      <c r="Y3089" s="39"/>
      <c r="AD3089" s="191"/>
      <c r="AE3089" s="191"/>
      <c r="AF3089" s="260"/>
      <c r="AG3089" s="191"/>
      <c r="AH3089" s="191"/>
      <c r="AI3089" s="260"/>
      <c r="AR3089" s="68"/>
      <c r="AS3089" s="68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5"/>
      <c r="BL3089" s="95"/>
      <c r="BM3089" s="95"/>
      <c r="BN3089" s="95"/>
      <c r="BO3089" s="95"/>
      <c r="BP3089" s="95"/>
      <c r="BQ3089" s="95"/>
      <c r="BR3089" s="95"/>
      <c r="BS3089" s="95"/>
      <c r="BT3089" s="95"/>
      <c r="BU3089" s="95"/>
      <c r="BV3089" s="95"/>
      <c r="BW3089" s="95"/>
      <c r="BX3089" s="95"/>
      <c r="BY3089" s="95"/>
      <c r="BZ3089" s="95"/>
      <c r="CD3089" s="95"/>
      <c r="CE3089" s="95"/>
      <c r="CF3089" s="95"/>
    </row>
    <row r="3090" spans="1:84" s="43" customFormat="1" x14ac:dyDescent="0.25">
      <c r="A3090" s="152"/>
      <c r="B3090" s="152"/>
      <c r="C3090" s="152"/>
      <c r="D3090" s="152"/>
      <c r="E3090" s="152"/>
      <c r="F3090" s="62"/>
      <c r="G3090" s="62"/>
      <c r="I3090" s="152"/>
      <c r="K3090" s="152"/>
      <c r="L3090" s="152"/>
      <c r="M3090" s="152"/>
      <c r="N3090" s="152"/>
      <c r="O3090" s="63"/>
      <c r="P3090" s="152"/>
      <c r="Q3090" s="152"/>
      <c r="S3090" s="205"/>
      <c r="T3090" s="205"/>
      <c r="U3090" s="205"/>
      <c r="V3090" s="39"/>
      <c r="W3090" s="39"/>
      <c r="X3090" s="39"/>
      <c r="Y3090" s="39"/>
      <c r="AD3090" s="191"/>
      <c r="AE3090" s="191"/>
      <c r="AF3090" s="260"/>
      <c r="AG3090" s="191"/>
      <c r="AH3090" s="191"/>
      <c r="AI3090" s="260"/>
      <c r="AR3090" s="68"/>
      <c r="AS3090" s="68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5"/>
      <c r="BL3090" s="95"/>
      <c r="BM3090" s="95"/>
      <c r="BN3090" s="95"/>
      <c r="BO3090" s="95"/>
      <c r="BP3090" s="95"/>
      <c r="BQ3090" s="95"/>
      <c r="BR3090" s="95"/>
      <c r="BS3090" s="95"/>
      <c r="BT3090" s="95"/>
      <c r="BU3090" s="95"/>
      <c r="BV3090" s="95"/>
      <c r="BW3090" s="95"/>
      <c r="BX3090" s="95"/>
      <c r="BY3090" s="95"/>
      <c r="BZ3090" s="95"/>
      <c r="CD3090" s="95"/>
      <c r="CE3090" s="95"/>
      <c r="CF3090" s="95"/>
    </row>
    <row r="3091" spans="1:84" s="43" customFormat="1" x14ac:dyDescent="0.25">
      <c r="A3091" s="152"/>
      <c r="B3091" s="152"/>
      <c r="C3091" s="152"/>
      <c r="D3091" s="152"/>
      <c r="E3091" s="152"/>
      <c r="F3091" s="62"/>
      <c r="G3091" s="62"/>
      <c r="I3091" s="152"/>
      <c r="K3091" s="152"/>
      <c r="L3091" s="152"/>
      <c r="M3091" s="152"/>
      <c r="N3091" s="152"/>
      <c r="O3091" s="63"/>
      <c r="P3091" s="152"/>
      <c r="Q3091" s="152"/>
      <c r="S3091" s="205"/>
      <c r="T3091" s="205"/>
      <c r="U3091" s="205"/>
      <c r="V3091" s="39"/>
      <c r="W3091" s="39"/>
      <c r="X3091" s="39"/>
      <c r="Y3091" s="39"/>
      <c r="AD3091" s="191"/>
      <c r="AE3091" s="191"/>
      <c r="AF3091" s="260"/>
      <c r="AG3091" s="191"/>
      <c r="AH3091" s="191"/>
      <c r="AI3091" s="260"/>
      <c r="AR3091" s="68"/>
      <c r="AS3091" s="68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5"/>
      <c r="BL3091" s="95"/>
      <c r="BM3091" s="95"/>
      <c r="BN3091" s="95"/>
      <c r="BO3091" s="95"/>
      <c r="BP3091" s="95"/>
      <c r="BQ3091" s="95"/>
      <c r="BR3091" s="95"/>
      <c r="BS3091" s="95"/>
      <c r="BT3091" s="95"/>
      <c r="BU3091" s="95"/>
      <c r="BV3091" s="95"/>
      <c r="BW3091" s="95"/>
      <c r="BX3091" s="95"/>
      <c r="BY3091" s="95"/>
      <c r="BZ3091" s="95"/>
      <c r="CD3091" s="95"/>
      <c r="CE3091" s="95"/>
      <c r="CF3091" s="95"/>
    </row>
    <row r="3092" spans="1:84" s="43" customFormat="1" x14ac:dyDescent="0.25">
      <c r="A3092" s="152"/>
      <c r="B3092" s="152"/>
      <c r="C3092" s="152"/>
      <c r="D3092" s="152"/>
      <c r="E3092" s="152"/>
      <c r="F3092" s="62"/>
      <c r="G3092" s="62"/>
      <c r="I3092" s="152"/>
      <c r="K3092" s="152"/>
      <c r="L3092" s="152"/>
      <c r="M3092" s="152"/>
      <c r="N3092" s="152"/>
      <c r="O3092" s="63"/>
      <c r="P3092" s="152"/>
      <c r="Q3092" s="152"/>
      <c r="S3092" s="205"/>
      <c r="T3092" s="205"/>
      <c r="U3092" s="205"/>
      <c r="V3092" s="39"/>
      <c r="W3092" s="39"/>
      <c r="X3092" s="39"/>
      <c r="Y3092" s="39"/>
      <c r="AD3092" s="191"/>
      <c r="AE3092" s="191"/>
      <c r="AF3092" s="260"/>
      <c r="AG3092" s="191"/>
      <c r="AH3092" s="191"/>
      <c r="AI3092" s="260"/>
      <c r="AR3092" s="68"/>
      <c r="AS3092" s="68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5"/>
      <c r="BL3092" s="95"/>
      <c r="BM3092" s="95"/>
      <c r="BN3092" s="95"/>
      <c r="BO3092" s="95"/>
      <c r="BP3092" s="95"/>
      <c r="BQ3092" s="95"/>
      <c r="BR3092" s="95"/>
      <c r="BS3092" s="95"/>
      <c r="BT3092" s="95"/>
      <c r="BU3092" s="95"/>
      <c r="BV3092" s="95"/>
      <c r="BW3092" s="95"/>
      <c r="BX3092" s="95"/>
      <c r="BY3092" s="95"/>
      <c r="BZ3092" s="95"/>
      <c r="CD3092" s="95"/>
      <c r="CE3092" s="95"/>
      <c r="CF3092" s="95"/>
    </row>
    <row r="3093" spans="1:84" s="43" customFormat="1" x14ac:dyDescent="0.25">
      <c r="A3093" s="152"/>
      <c r="B3093" s="152"/>
      <c r="C3093" s="152"/>
      <c r="D3093" s="152"/>
      <c r="E3093" s="152"/>
      <c r="F3093" s="62"/>
      <c r="G3093" s="62"/>
      <c r="I3093" s="152"/>
      <c r="K3093" s="152"/>
      <c r="L3093" s="152"/>
      <c r="M3093" s="152"/>
      <c r="N3093" s="152"/>
      <c r="O3093" s="63"/>
      <c r="P3093" s="152"/>
      <c r="Q3093" s="152"/>
      <c r="S3093" s="205"/>
      <c r="T3093" s="205"/>
      <c r="U3093" s="205"/>
      <c r="V3093" s="39"/>
      <c r="W3093" s="39"/>
      <c r="X3093" s="39"/>
      <c r="Y3093" s="39"/>
      <c r="AD3093" s="191"/>
      <c r="AE3093" s="191"/>
      <c r="AF3093" s="260"/>
      <c r="AG3093" s="191"/>
      <c r="AH3093" s="191"/>
      <c r="AI3093" s="260"/>
      <c r="AR3093" s="68"/>
      <c r="AS3093" s="68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5"/>
      <c r="BL3093" s="95"/>
      <c r="BM3093" s="95"/>
      <c r="BN3093" s="95"/>
      <c r="BO3093" s="95"/>
      <c r="BP3093" s="95"/>
      <c r="BQ3093" s="95"/>
      <c r="BR3093" s="95"/>
      <c r="BS3093" s="95"/>
      <c r="BT3093" s="95"/>
      <c r="BU3093" s="95"/>
      <c r="BV3093" s="95"/>
      <c r="BW3093" s="95"/>
      <c r="BX3093" s="95"/>
      <c r="BY3093" s="95"/>
      <c r="BZ3093" s="95"/>
      <c r="CD3093" s="95"/>
      <c r="CE3093" s="95"/>
      <c r="CF3093" s="95"/>
    </row>
    <row r="3094" spans="1:84" s="43" customFormat="1" x14ac:dyDescent="0.25">
      <c r="A3094" s="152"/>
      <c r="B3094" s="152"/>
      <c r="C3094" s="152"/>
      <c r="D3094" s="152"/>
      <c r="E3094" s="152"/>
      <c r="F3094" s="62"/>
      <c r="G3094" s="62"/>
      <c r="I3094" s="152"/>
      <c r="K3094" s="152"/>
      <c r="L3094" s="152"/>
      <c r="M3094" s="152"/>
      <c r="N3094" s="152"/>
      <c r="O3094" s="63"/>
      <c r="P3094" s="152"/>
      <c r="Q3094" s="152"/>
      <c r="S3094" s="205"/>
      <c r="T3094" s="205"/>
      <c r="U3094" s="205"/>
      <c r="V3094" s="39"/>
      <c r="W3094" s="39"/>
      <c r="X3094" s="39"/>
      <c r="Y3094" s="39"/>
      <c r="AD3094" s="191"/>
      <c r="AE3094" s="191"/>
      <c r="AF3094" s="260"/>
      <c r="AG3094" s="191"/>
      <c r="AH3094" s="191"/>
      <c r="AI3094" s="260"/>
      <c r="AR3094" s="68"/>
      <c r="AS3094" s="68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5"/>
      <c r="BL3094" s="95"/>
      <c r="BM3094" s="95"/>
      <c r="BN3094" s="95"/>
      <c r="BO3094" s="95"/>
      <c r="BP3094" s="95"/>
      <c r="BQ3094" s="95"/>
      <c r="BR3094" s="95"/>
      <c r="BS3094" s="95"/>
      <c r="BT3094" s="95"/>
      <c r="BU3094" s="95"/>
      <c r="BV3094" s="95"/>
      <c r="BW3094" s="95"/>
      <c r="BX3094" s="95"/>
      <c r="BY3094" s="95"/>
      <c r="BZ3094" s="95"/>
      <c r="CD3094" s="95"/>
      <c r="CE3094" s="95"/>
      <c r="CF3094" s="95"/>
    </row>
    <row r="3095" spans="1:84" s="43" customFormat="1" x14ac:dyDescent="0.25">
      <c r="A3095" s="152"/>
      <c r="B3095" s="152"/>
      <c r="C3095" s="152"/>
      <c r="D3095" s="152"/>
      <c r="E3095" s="152"/>
      <c r="F3095" s="62"/>
      <c r="G3095" s="62"/>
      <c r="I3095" s="152"/>
      <c r="K3095" s="152"/>
      <c r="L3095" s="152"/>
      <c r="M3095" s="152"/>
      <c r="N3095" s="152"/>
      <c r="O3095" s="63"/>
      <c r="P3095" s="152"/>
      <c r="Q3095" s="152"/>
      <c r="S3095" s="205"/>
      <c r="T3095" s="205"/>
      <c r="U3095" s="205"/>
      <c r="V3095" s="39"/>
      <c r="W3095" s="39"/>
      <c r="X3095" s="39"/>
      <c r="Y3095" s="39"/>
      <c r="AD3095" s="191"/>
      <c r="AE3095" s="191"/>
      <c r="AF3095" s="260"/>
      <c r="AG3095" s="191"/>
      <c r="AH3095" s="191"/>
      <c r="AI3095" s="260"/>
      <c r="AR3095" s="68"/>
      <c r="AS3095" s="68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5"/>
      <c r="BL3095" s="95"/>
      <c r="BM3095" s="95"/>
      <c r="BN3095" s="95"/>
      <c r="BO3095" s="95"/>
      <c r="BP3095" s="95"/>
      <c r="BQ3095" s="95"/>
      <c r="BR3095" s="95"/>
      <c r="BS3095" s="95"/>
      <c r="BT3095" s="95"/>
      <c r="BU3095" s="95"/>
      <c r="BV3095" s="95"/>
      <c r="BW3095" s="95"/>
      <c r="BX3095" s="95"/>
      <c r="BY3095" s="95"/>
      <c r="BZ3095" s="95"/>
      <c r="CD3095" s="95"/>
      <c r="CE3095" s="95"/>
      <c r="CF3095" s="95"/>
    </row>
    <row r="3096" spans="1:84" s="43" customFormat="1" x14ac:dyDescent="0.25">
      <c r="A3096" s="152"/>
      <c r="B3096" s="152"/>
      <c r="C3096" s="152"/>
      <c r="D3096" s="152"/>
      <c r="E3096" s="152"/>
      <c r="F3096" s="62"/>
      <c r="G3096" s="62"/>
      <c r="I3096" s="152"/>
      <c r="K3096" s="152"/>
      <c r="L3096" s="152"/>
      <c r="M3096" s="152"/>
      <c r="N3096" s="152"/>
      <c r="O3096" s="63"/>
      <c r="P3096" s="152"/>
      <c r="Q3096" s="152"/>
      <c r="S3096" s="205"/>
      <c r="T3096" s="205"/>
      <c r="U3096" s="205"/>
      <c r="V3096" s="39"/>
      <c r="W3096" s="39"/>
      <c r="X3096" s="39"/>
      <c r="Y3096" s="39"/>
      <c r="AD3096" s="191"/>
      <c r="AE3096" s="191"/>
      <c r="AF3096" s="260"/>
      <c r="AG3096" s="191"/>
      <c r="AH3096" s="191"/>
      <c r="AI3096" s="260"/>
      <c r="AR3096" s="68"/>
      <c r="AS3096" s="68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5"/>
      <c r="BL3096" s="95"/>
      <c r="BM3096" s="95"/>
      <c r="BN3096" s="95"/>
      <c r="BO3096" s="95"/>
      <c r="BP3096" s="95"/>
      <c r="BQ3096" s="95"/>
      <c r="BR3096" s="95"/>
      <c r="BS3096" s="95"/>
      <c r="BT3096" s="95"/>
      <c r="BU3096" s="95"/>
      <c r="BV3096" s="95"/>
      <c r="BW3096" s="95"/>
      <c r="BX3096" s="95"/>
      <c r="BY3096" s="95"/>
      <c r="BZ3096" s="95"/>
      <c r="CD3096" s="95"/>
      <c r="CE3096" s="95"/>
      <c r="CF3096" s="95"/>
    </row>
    <row r="3097" spans="1:84" s="43" customFormat="1" x14ac:dyDescent="0.25">
      <c r="A3097" s="152"/>
      <c r="B3097" s="152"/>
      <c r="C3097" s="152"/>
      <c r="D3097" s="152"/>
      <c r="E3097" s="152"/>
      <c r="F3097" s="62"/>
      <c r="G3097" s="62"/>
      <c r="I3097" s="152"/>
      <c r="K3097" s="152"/>
      <c r="L3097" s="152"/>
      <c r="M3097" s="152"/>
      <c r="N3097" s="152"/>
      <c r="O3097" s="63"/>
      <c r="P3097" s="152"/>
      <c r="Q3097" s="152"/>
      <c r="S3097" s="205"/>
      <c r="T3097" s="205"/>
      <c r="U3097" s="205"/>
      <c r="V3097" s="39"/>
      <c r="W3097" s="39"/>
      <c r="X3097" s="39"/>
      <c r="Y3097" s="39"/>
      <c r="AD3097" s="191"/>
      <c r="AE3097" s="191"/>
      <c r="AF3097" s="260"/>
      <c r="AG3097" s="191"/>
      <c r="AH3097" s="191"/>
      <c r="AI3097" s="260"/>
      <c r="AR3097" s="68"/>
      <c r="AS3097" s="68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5"/>
      <c r="BL3097" s="95"/>
      <c r="BM3097" s="95"/>
      <c r="BN3097" s="95"/>
      <c r="BO3097" s="95"/>
      <c r="BP3097" s="95"/>
      <c r="BQ3097" s="95"/>
      <c r="BR3097" s="95"/>
      <c r="BS3097" s="95"/>
      <c r="BT3097" s="95"/>
      <c r="BU3097" s="95"/>
      <c r="BV3097" s="95"/>
      <c r="BW3097" s="95"/>
      <c r="BX3097" s="95"/>
      <c r="BY3097" s="95"/>
      <c r="BZ3097" s="95"/>
      <c r="CD3097" s="95"/>
      <c r="CE3097" s="95"/>
      <c r="CF3097" s="95"/>
    </row>
    <row r="3098" spans="1:84" s="43" customFormat="1" x14ac:dyDescent="0.25">
      <c r="A3098" s="152"/>
      <c r="B3098" s="152"/>
      <c r="C3098" s="152"/>
      <c r="D3098" s="152"/>
      <c r="E3098" s="152"/>
      <c r="F3098" s="62"/>
      <c r="G3098" s="62"/>
      <c r="I3098" s="152"/>
      <c r="K3098" s="152"/>
      <c r="L3098" s="152"/>
      <c r="M3098" s="152"/>
      <c r="N3098" s="152"/>
      <c r="O3098" s="63"/>
      <c r="P3098" s="152"/>
      <c r="Q3098" s="152"/>
      <c r="S3098" s="205"/>
      <c r="T3098" s="205"/>
      <c r="U3098" s="205"/>
      <c r="V3098" s="39"/>
      <c r="W3098" s="39"/>
      <c r="X3098" s="39"/>
      <c r="Y3098" s="39"/>
      <c r="AD3098" s="191"/>
      <c r="AE3098" s="191"/>
      <c r="AF3098" s="260"/>
      <c r="AG3098" s="191"/>
      <c r="AH3098" s="191"/>
      <c r="AI3098" s="260"/>
      <c r="AR3098" s="68"/>
      <c r="AS3098" s="68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5"/>
      <c r="BL3098" s="95"/>
      <c r="BM3098" s="95"/>
      <c r="BN3098" s="95"/>
      <c r="BO3098" s="95"/>
      <c r="BP3098" s="95"/>
      <c r="BQ3098" s="95"/>
      <c r="BR3098" s="95"/>
      <c r="BS3098" s="95"/>
      <c r="BT3098" s="95"/>
      <c r="BU3098" s="95"/>
      <c r="BV3098" s="95"/>
      <c r="BW3098" s="95"/>
      <c r="BX3098" s="95"/>
      <c r="BY3098" s="95"/>
      <c r="BZ3098" s="95"/>
      <c r="CD3098" s="95"/>
      <c r="CE3098" s="95"/>
      <c r="CF3098" s="95"/>
    </row>
    <row r="3099" spans="1:84" s="43" customFormat="1" x14ac:dyDescent="0.25">
      <c r="A3099" s="152"/>
      <c r="B3099" s="152"/>
      <c r="C3099" s="152"/>
      <c r="D3099" s="152"/>
      <c r="E3099" s="152"/>
      <c r="F3099" s="62"/>
      <c r="G3099" s="62"/>
      <c r="I3099" s="152"/>
      <c r="K3099" s="152"/>
      <c r="L3099" s="152"/>
      <c r="M3099" s="152"/>
      <c r="N3099" s="152"/>
      <c r="O3099" s="63"/>
      <c r="P3099" s="152"/>
      <c r="Q3099" s="152"/>
      <c r="S3099" s="205"/>
      <c r="T3099" s="205"/>
      <c r="U3099" s="205"/>
      <c r="V3099" s="39"/>
      <c r="W3099" s="39"/>
      <c r="X3099" s="39"/>
      <c r="Y3099" s="39"/>
      <c r="AD3099" s="191"/>
      <c r="AE3099" s="191"/>
      <c r="AF3099" s="260"/>
      <c r="AG3099" s="191"/>
      <c r="AH3099" s="191"/>
      <c r="AI3099" s="260"/>
      <c r="AR3099" s="68"/>
      <c r="AS3099" s="68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5"/>
      <c r="BL3099" s="95"/>
      <c r="BM3099" s="95"/>
      <c r="BN3099" s="95"/>
      <c r="BO3099" s="95"/>
      <c r="BP3099" s="95"/>
      <c r="BQ3099" s="95"/>
      <c r="BR3099" s="95"/>
      <c r="BS3099" s="95"/>
      <c r="BT3099" s="95"/>
      <c r="BU3099" s="95"/>
      <c r="BV3099" s="95"/>
      <c r="BW3099" s="95"/>
      <c r="BX3099" s="95"/>
      <c r="BY3099" s="95"/>
      <c r="BZ3099" s="95"/>
      <c r="CD3099" s="95"/>
      <c r="CE3099" s="95"/>
      <c r="CF3099" s="95"/>
    </row>
    <row r="3100" spans="1:84" s="43" customFormat="1" x14ac:dyDescent="0.25">
      <c r="A3100" s="152"/>
      <c r="B3100" s="152"/>
      <c r="C3100" s="152"/>
      <c r="D3100" s="152"/>
      <c r="E3100" s="152"/>
      <c r="F3100" s="62"/>
      <c r="G3100" s="62"/>
      <c r="I3100" s="152"/>
      <c r="K3100" s="152"/>
      <c r="L3100" s="152"/>
      <c r="M3100" s="152"/>
      <c r="N3100" s="152"/>
      <c r="O3100" s="63"/>
      <c r="P3100" s="152"/>
      <c r="Q3100" s="152"/>
      <c r="S3100" s="205"/>
      <c r="T3100" s="205"/>
      <c r="U3100" s="205"/>
      <c r="V3100" s="39"/>
      <c r="W3100" s="39"/>
      <c r="X3100" s="39"/>
      <c r="Y3100" s="39"/>
      <c r="AD3100" s="191"/>
      <c r="AE3100" s="191"/>
      <c r="AF3100" s="260"/>
      <c r="AG3100" s="191"/>
      <c r="AH3100" s="191"/>
      <c r="AI3100" s="260"/>
      <c r="AR3100" s="68"/>
      <c r="AS3100" s="68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5"/>
      <c r="BL3100" s="95"/>
      <c r="BM3100" s="95"/>
      <c r="BN3100" s="95"/>
      <c r="BO3100" s="95"/>
      <c r="BP3100" s="95"/>
      <c r="BQ3100" s="95"/>
      <c r="BR3100" s="95"/>
      <c r="BS3100" s="95"/>
      <c r="BT3100" s="95"/>
      <c r="BU3100" s="95"/>
      <c r="BV3100" s="95"/>
      <c r="BW3100" s="95"/>
      <c r="BX3100" s="95"/>
      <c r="BY3100" s="95"/>
      <c r="BZ3100" s="95"/>
      <c r="CD3100" s="95"/>
      <c r="CE3100" s="95"/>
      <c r="CF3100" s="95"/>
    </row>
    <row r="3101" spans="1:84" s="43" customFormat="1" x14ac:dyDescent="0.25">
      <c r="A3101" s="152"/>
      <c r="B3101" s="152"/>
      <c r="C3101" s="152"/>
      <c r="D3101" s="152"/>
      <c r="E3101" s="152"/>
      <c r="F3101" s="62"/>
      <c r="G3101" s="62"/>
      <c r="I3101" s="152"/>
      <c r="K3101" s="152"/>
      <c r="L3101" s="152"/>
      <c r="M3101" s="152"/>
      <c r="N3101" s="152"/>
      <c r="O3101" s="63"/>
      <c r="P3101" s="152"/>
      <c r="Q3101" s="152"/>
      <c r="S3101" s="205"/>
      <c r="T3101" s="205"/>
      <c r="U3101" s="205"/>
      <c r="V3101" s="39"/>
      <c r="W3101" s="39"/>
      <c r="X3101" s="39"/>
      <c r="Y3101" s="39"/>
      <c r="AD3101" s="191"/>
      <c r="AE3101" s="191"/>
      <c r="AF3101" s="260"/>
      <c r="AG3101" s="191"/>
      <c r="AH3101" s="191"/>
      <c r="AI3101" s="260"/>
      <c r="AR3101" s="68"/>
      <c r="AS3101" s="68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5"/>
      <c r="BL3101" s="95"/>
      <c r="BM3101" s="95"/>
      <c r="BN3101" s="95"/>
      <c r="BO3101" s="95"/>
      <c r="BP3101" s="95"/>
      <c r="BQ3101" s="95"/>
      <c r="BR3101" s="95"/>
      <c r="BS3101" s="95"/>
      <c r="BT3101" s="95"/>
      <c r="BU3101" s="95"/>
      <c r="BV3101" s="95"/>
      <c r="BW3101" s="95"/>
      <c r="BX3101" s="95"/>
      <c r="BY3101" s="95"/>
      <c r="BZ3101" s="95"/>
      <c r="CD3101" s="95"/>
      <c r="CE3101" s="95"/>
      <c r="CF3101" s="95"/>
    </row>
    <row r="3102" spans="1:84" s="43" customFormat="1" x14ac:dyDescent="0.25">
      <c r="A3102" s="152"/>
      <c r="B3102" s="152"/>
      <c r="C3102" s="152"/>
      <c r="D3102" s="152"/>
      <c r="E3102" s="152"/>
      <c r="F3102" s="62"/>
      <c r="G3102" s="62"/>
      <c r="I3102" s="152"/>
      <c r="K3102" s="152"/>
      <c r="L3102" s="152"/>
      <c r="M3102" s="152"/>
      <c r="N3102" s="152"/>
      <c r="O3102" s="63"/>
      <c r="P3102" s="152"/>
      <c r="Q3102" s="152"/>
      <c r="S3102" s="205"/>
      <c r="T3102" s="205"/>
      <c r="U3102" s="205"/>
      <c r="V3102" s="39"/>
      <c r="W3102" s="39"/>
      <c r="X3102" s="39"/>
      <c r="Y3102" s="39"/>
      <c r="AD3102" s="191"/>
      <c r="AE3102" s="191"/>
      <c r="AF3102" s="260"/>
      <c r="AG3102" s="191"/>
      <c r="AH3102" s="191"/>
      <c r="AI3102" s="260"/>
      <c r="AR3102" s="68"/>
      <c r="AS3102" s="68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5"/>
      <c r="BL3102" s="95"/>
      <c r="BM3102" s="95"/>
      <c r="BN3102" s="95"/>
      <c r="BO3102" s="95"/>
      <c r="BP3102" s="95"/>
      <c r="BQ3102" s="95"/>
      <c r="BR3102" s="95"/>
      <c r="BS3102" s="95"/>
      <c r="BT3102" s="95"/>
      <c r="BU3102" s="95"/>
      <c r="BV3102" s="95"/>
      <c r="BW3102" s="95"/>
      <c r="BX3102" s="95"/>
      <c r="BY3102" s="95"/>
      <c r="BZ3102" s="95"/>
      <c r="CD3102" s="95"/>
      <c r="CE3102" s="95"/>
      <c r="CF3102" s="95"/>
    </row>
    <row r="3103" spans="1:84" s="43" customFormat="1" x14ac:dyDescent="0.25">
      <c r="A3103" s="152"/>
      <c r="B3103" s="152"/>
      <c r="C3103" s="152"/>
      <c r="D3103" s="152"/>
      <c r="E3103" s="152"/>
      <c r="F3103" s="62"/>
      <c r="G3103" s="62"/>
      <c r="I3103" s="152"/>
      <c r="K3103" s="152"/>
      <c r="L3103" s="152"/>
      <c r="M3103" s="152"/>
      <c r="N3103" s="152"/>
      <c r="O3103" s="63"/>
      <c r="P3103" s="152"/>
      <c r="Q3103" s="152"/>
      <c r="S3103" s="205"/>
      <c r="T3103" s="205"/>
      <c r="U3103" s="205"/>
      <c r="V3103" s="39"/>
      <c r="W3103" s="39"/>
      <c r="X3103" s="39"/>
      <c r="Y3103" s="39"/>
      <c r="AD3103" s="191"/>
      <c r="AE3103" s="191"/>
      <c r="AF3103" s="260"/>
      <c r="AG3103" s="191"/>
      <c r="AH3103" s="191"/>
      <c r="AI3103" s="260"/>
      <c r="AR3103" s="68"/>
      <c r="AS3103" s="68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5"/>
      <c r="BL3103" s="95"/>
      <c r="BM3103" s="95"/>
      <c r="BN3103" s="95"/>
      <c r="BO3103" s="95"/>
      <c r="BP3103" s="95"/>
      <c r="BQ3103" s="95"/>
      <c r="BR3103" s="95"/>
      <c r="BS3103" s="95"/>
      <c r="BT3103" s="95"/>
      <c r="BU3103" s="95"/>
      <c r="BV3103" s="95"/>
      <c r="BW3103" s="95"/>
      <c r="BX3103" s="95"/>
      <c r="BY3103" s="95"/>
      <c r="BZ3103" s="95"/>
      <c r="CD3103" s="95"/>
      <c r="CE3103" s="95"/>
      <c r="CF3103" s="95"/>
    </row>
    <row r="3104" spans="1:84" s="43" customFormat="1" x14ac:dyDescent="0.25">
      <c r="A3104" s="152"/>
      <c r="B3104" s="152"/>
      <c r="C3104" s="152"/>
      <c r="D3104" s="152"/>
      <c r="E3104" s="152"/>
      <c r="F3104" s="62"/>
      <c r="G3104" s="62"/>
      <c r="I3104" s="152"/>
      <c r="K3104" s="152"/>
      <c r="L3104" s="152"/>
      <c r="M3104" s="152"/>
      <c r="N3104" s="152"/>
      <c r="O3104" s="63"/>
      <c r="P3104" s="152"/>
      <c r="Q3104" s="152"/>
      <c r="S3104" s="205"/>
      <c r="T3104" s="205"/>
      <c r="U3104" s="205"/>
      <c r="V3104" s="39"/>
      <c r="W3104" s="39"/>
      <c r="X3104" s="39"/>
      <c r="Y3104" s="39"/>
      <c r="AD3104" s="191"/>
      <c r="AE3104" s="191"/>
      <c r="AF3104" s="260"/>
      <c r="AG3104" s="191"/>
      <c r="AH3104" s="191"/>
      <c r="AI3104" s="260"/>
      <c r="AR3104" s="68"/>
      <c r="AS3104" s="68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5"/>
      <c r="BL3104" s="95"/>
      <c r="BM3104" s="95"/>
      <c r="BN3104" s="95"/>
      <c r="BO3104" s="95"/>
      <c r="BP3104" s="95"/>
      <c r="BQ3104" s="95"/>
      <c r="BR3104" s="95"/>
      <c r="BS3104" s="95"/>
      <c r="BT3104" s="95"/>
      <c r="BU3104" s="95"/>
      <c r="BV3104" s="95"/>
      <c r="BW3104" s="95"/>
      <c r="BX3104" s="95"/>
      <c r="BY3104" s="95"/>
      <c r="BZ3104" s="95"/>
      <c r="CD3104" s="95"/>
      <c r="CE3104" s="95"/>
      <c r="CF3104" s="95"/>
    </row>
    <row r="3105" spans="1:84" s="43" customFormat="1" x14ac:dyDescent="0.25">
      <c r="A3105" s="152"/>
      <c r="B3105" s="152"/>
      <c r="C3105" s="152"/>
      <c r="D3105" s="152"/>
      <c r="E3105" s="152"/>
      <c r="F3105" s="62"/>
      <c r="G3105" s="62"/>
      <c r="I3105" s="152"/>
      <c r="K3105" s="152"/>
      <c r="L3105" s="152"/>
      <c r="M3105" s="152"/>
      <c r="N3105" s="152"/>
      <c r="O3105" s="63"/>
      <c r="P3105" s="152"/>
      <c r="Q3105" s="152"/>
      <c r="S3105" s="205"/>
      <c r="T3105" s="205"/>
      <c r="U3105" s="205"/>
      <c r="V3105" s="39"/>
      <c r="W3105" s="39"/>
      <c r="X3105" s="39"/>
      <c r="Y3105" s="39"/>
      <c r="AD3105" s="191"/>
      <c r="AE3105" s="191"/>
      <c r="AF3105" s="260"/>
      <c r="AG3105" s="191"/>
      <c r="AH3105" s="191"/>
      <c r="AI3105" s="260"/>
      <c r="AR3105" s="68"/>
      <c r="AS3105" s="68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5"/>
      <c r="BL3105" s="95"/>
      <c r="BM3105" s="95"/>
      <c r="BN3105" s="95"/>
      <c r="BO3105" s="95"/>
      <c r="BP3105" s="95"/>
      <c r="BQ3105" s="95"/>
      <c r="BR3105" s="95"/>
      <c r="BS3105" s="95"/>
      <c r="BT3105" s="95"/>
      <c r="BU3105" s="95"/>
      <c r="BV3105" s="95"/>
      <c r="BW3105" s="95"/>
      <c r="BX3105" s="95"/>
      <c r="BY3105" s="95"/>
      <c r="BZ3105" s="95"/>
      <c r="CD3105" s="95"/>
      <c r="CE3105" s="95"/>
      <c r="CF3105" s="95"/>
    </row>
    <row r="3106" spans="1:84" s="43" customFormat="1" x14ac:dyDescent="0.25">
      <c r="A3106" s="152"/>
      <c r="B3106" s="152"/>
      <c r="C3106" s="152"/>
      <c r="D3106" s="152"/>
      <c r="E3106" s="152"/>
      <c r="F3106" s="62"/>
      <c r="G3106" s="62"/>
      <c r="I3106" s="152"/>
      <c r="K3106" s="152"/>
      <c r="L3106" s="152"/>
      <c r="M3106" s="152"/>
      <c r="N3106" s="152"/>
      <c r="O3106" s="63"/>
      <c r="P3106" s="152"/>
      <c r="Q3106" s="152"/>
      <c r="S3106" s="205"/>
      <c r="T3106" s="205"/>
      <c r="U3106" s="205"/>
      <c r="V3106" s="39"/>
      <c r="W3106" s="39"/>
      <c r="X3106" s="39"/>
      <c r="Y3106" s="39"/>
      <c r="AD3106" s="191"/>
      <c r="AE3106" s="191"/>
      <c r="AF3106" s="260"/>
      <c r="AG3106" s="191"/>
      <c r="AH3106" s="191"/>
      <c r="AI3106" s="260"/>
      <c r="AR3106" s="68"/>
      <c r="AS3106" s="68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5"/>
      <c r="BL3106" s="95"/>
      <c r="BM3106" s="95"/>
      <c r="BN3106" s="95"/>
      <c r="BO3106" s="95"/>
      <c r="BP3106" s="95"/>
      <c r="BQ3106" s="95"/>
      <c r="BR3106" s="95"/>
      <c r="BS3106" s="95"/>
      <c r="BT3106" s="95"/>
      <c r="BU3106" s="95"/>
      <c r="BV3106" s="95"/>
      <c r="BW3106" s="95"/>
      <c r="BX3106" s="95"/>
      <c r="BY3106" s="95"/>
      <c r="BZ3106" s="95"/>
      <c r="CD3106" s="95"/>
      <c r="CE3106" s="95"/>
      <c r="CF3106" s="95"/>
    </row>
    <row r="3107" spans="1:84" s="43" customFormat="1" x14ac:dyDescent="0.25">
      <c r="A3107" s="152"/>
      <c r="B3107" s="152"/>
      <c r="C3107" s="152"/>
      <c r="D3107" s="152"/>
      <c r="E3107" s="152"/>
      <c r="F3107" s="62"/>
      <c r="G3107" s="62"/>
      <c r="I3107" s="152"/>
      <c r="K3107" s="152"/>
      <c r="L3107" s="152"/>
      <c r="M3107" s="152"/>
      <c r="N3107" s="152"/>
      <c r="O3107" s="63"/>
      <c r="P3107" s="152"/>
      <c r="Q3107" s="152"/>
      <c r="S3107" s="205"/>
      <c r="T3107" s="205"/>
      <c r="U3107" s="205"/>
      <c r="V3107" s="39"/>
      <c r="W3107" s="39"/>
      <c r="X3107" s="39"/>
      <c r="Y3107" s="39"/>
      <c r="AD3107" s="191"/>
      <c r="AE3107" s="191"/>
      <c r="AF3107" s="260"/>
      <c r="AG3107" s="191"/>
      <c r="AH3107" s="191"/>
      <c r="AI3107" s="260"/>
      <c r="AR3107" s="68"/>
      <c r="AS3107" s="68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5"/>
      <c r="BL3107" s="95"/>
      <c r="BM3107" s="95"/>
      <c r="BN3107" s="95"/>
      <c r="BO3107" s="95"/>
      <c r="BP3107" s="95"/>
      <c r="BQ3107" s="95"/>
      <c r="BR3107" s="95"/>
      <c r="BS3107" s="95"/>
      <c r="BT3107" s="95"/>
      <c r="BU3107" s="95"/>
      <c r="BV3107" s="95"/>
      <c r="BW3107" s="95"/>
      <c r="BX3107" s="95"/>
      <c r="BY3107" s="95"/>
      <c r="BZ3107" s="95"/>
      <c r="CD3107" s="95"/>
      <c r="CE3107" s="95"/>
      <c r="CF3107" s="95"/>
    </row>
    <row r="3108" spans="1:84" s="43" customFormat="1" x14ac:dyDescent="0.25">
      <c r="A3108" s="152"/>
      <c r="B3108" s="152"/>
      <c r="C3108" s="152"/>
      <c r="D3108" s="152"/>
      <c r="E3108" s="152"/>
      <c r="F3108" s="62"/>
      <c r="G3108" s="62"/>
      <c r="I3108" s="152"/>
      <c r="K3108" s="152"/>
      <c r="L3108" s="152"/>
      <c r="M3108" s="152"/>
      <c r="N3108" s="152"/>
      <c r="O3108" s="63"/>
      <c r="P3108" s="152"/>
      <c r="Q3108" s="152"/>
      <c r="S3108" s="205"/>
      <c r="T3108" s="205"/>
      <c r="U3108" s="205"/>
      <c r="V3108" s="39"/>
      <c r="W3108" s="39"/>
      <c r="X3108" s="39"/>
      <c r="Y3108" s="39"/>
      <c r="AD3108" s="191"/>
      <c r="AE3108" s="191"/>
      <c r="AF3108" s="260"/>
      <c r="AG3108" s="191"/>
      <c r="AH3108" s="191"/>
      <c r="AI3108" s="260"/>
      <c r="AR3108" s="68"/>
      <c r="AS3108" s="68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5"/>
      <c r="BL3108" s="95"/>
      <c r="BM3108" s="95"/>
      <c r="BN3108" s="95"/>
      <c r="BO3108" s="95"/>
      <c r="BP3108" s="95"/>
      <c r="BQ3108" s="95"/>
      <c r="BR3108" s="95"/>
      <c r="BS3108" s="95"/>
      <c r="BT3108" s="95"/>
      <c r="BU3108" s="95"/>
      <c r="BV3108" s="95"/>
      <c r="BW3108" s="95"/>
      <c r="BX3108" s="95"/>
      <c r="BY3108" s="95"/>
      <c r="BZ3108" s="95"/>
      <c r="CD3108" s="95"/>
      <c r="CE3108" s="95"/>
      <c r="CF3108" s="95"/>
    </row>
    <row r="3109" spans="1:84" s="43" customFormat="1" x14ac:dyDescent="0.25">
      <c r="A3109" s="152"/>
      <c r="B3109" s="152"/>
      <c r="C3109" s="152"/>
      <c r="D3109" s="152"/>
      <c r="E3109" s="152"/>
      <c r="F3109" s="62"/>
      <c r="G3109" s="62"/>
      <c r="I3109" s="152"/>
      <c r="K3109" s="152"/>
      <c r="L3109" s="152"/>
      <c r="M3109" s="152"/>
      <c r="N3109" s="152"/>
      <c r="O3109" s="63"/>
      <c r="P3109" s="152"/>
      <c r="Q3109" s="152"/>
      <c r="S3109" s="205"/>
      <c r="T3109" s="205"/>
      <c r="U3109" s="205"/>
      <c r="V3109" s="39"/>
      <c r="W3109" s="39"/>
      <c r="X3109" s="39"/>
      <c r="Y3109" s="39"/>
      <c r="AD3109" s="191"/>
      <c r="AE3109" s="191"/>
      <c r="AF3109" s="260"/>
      <c r="AG3109" s="191"/>
      <c r="AH3109" s="191"/>
      <c r="AI3109" s="260"/>
      <c r="AR3109" s="68"/>
      <c r="AS3109" s="68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5"/>
      <c r="BL3109" s="95"/>
      <c r="BM3109" s="95"/>
      <c r="BN3109" s="95"/>
      <c r="BO3109" s="95"/>
      <c r="BP3109" s="95"/>
      <c r="BQ3109" s="95"/>
      <c r="BR3109" s="95"/>
      <c r="BS3109" s="95"/>
      <c r="BT3109" s="95"/>
      <c r="BU3109" s="95"/>
      <c r="BV3109" s="95"/>
      <c r="BW3109" s="95"/>
      <c r="BX3109" s="95"/>
      <c r="BY3109" s="95"/>
      <c r="BZ3109" s="95"/>
      <c r="CD3109" s="95"/>
      <c r="CE3109" s="95"/>
      <c r="CF3109" s="95"/>
    </row>
    <row r="3110" spans="1:84" s="43" customFormat="1" x14ac:dyDescent="0.25">
      <c r="A3110" s="152"/>
      <c r="B3110" s="152"/>
      <c r="C3110" s="152"/>
      <c r="D3110" s="152"/>
      <c r="E3110" s="152"/>
      <c r="F3110" s="62"/>
      <c r="G3110" s="62"/>
      <c r="I3110" s="152"/>
      <c r="K3110" s="152"/>
      <c r="L3110" s="152"/>
      <c r="M3110" s="152"/>
      <c r="N3110" s="152"/>
      <c r="O3110" s="63"/>
      <c r="P3110" s="152"/>
      <c r="Q3110" s="152"/>
      <c r="S3110" s="205"/>
      <c r="T3110" s="205"/>
      <c r="U3110" s="205"/>
      <c r="V3110" s="39"/>
      <c r="W3110" s="39"/>
      <c r="X3110" s="39"/>
      <c r="Y3110" s="39"/>
      <c r="AD3110" s="191"/>
      <c r="AE3110" s="191"/>
      <c r="AF3110" s="260"/>
      <c r="AG3110" s="191"/>
      <c r="AH3110" s="191"/>
      <c r="AI3110" s="260"/>
      <c r="AR3110" s="68"/>
      <c r="AS3110" s="68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5"/>
      <c r="BL3110" s="95"/>
      <c r="BM3110" s="95"/>
      <c r="BN3110" s="95"/>
      <c r="BO3110" s="95"/>
      <c r="BP3110" s="95"/>
      <c r="BQ3110" s="95"/>
      <c r="BR3110" s="95"/>
      <c r="BS3110" s="95"/>
      <c r="BT3110" s="95"/>
      <c r="BU3110" s="95"/>
      <c r="BV3110" s="95"/>
      <c r="BW3110" s="95"/>
      <c r="BX3110" s="95"/>
      <c r="BY3110" s="95"/>
      <c r="BZ3110" s="95"/>
      <c r="CD3110" s="95"/>
      <c r="CE3110" s="95"/>
      <c r="CF3110" s="95"/>
    </row>
    <row r="3111" spans="1:84" s="43" customFormat="1" x14ac:dyDescent="0.25">
      <c r="A3111" s="152"/>
      <c r="B3111" s="152"/>
      <c r="C3111" s="152"/>
      <c r="D3111" s="152"/>
      <c r="E3111" s="152"/>
      <c r="F3111" s="62"/>
      <c r="G3111" s="62"/>
      <c r="I3111" s="152"/>
      <c r="K3111" s="152"/>
      <c r="L3111" s="152"/>
      <c r="M3111" s="152"/>
      <c r="N3111" s="152"/>
      <c r="O3111" s="63"/>
      <c r="P3111" s="152"/>
      <c r="Q3111" s="152"/>
      <c r="S3111" s="205"/>
      <c r="T3111" s="205"/>
      <c r="U3111" s="205"/>
      <c r="V3111" s="39"/>
      <c r="W3111" s="39"/>
      <c r="X3111" s="39"/>
      <c r="Y3111" s="39"/>
      <c r="AD3111" s="191"/>
      <c r="AE3111" s="191"/>
      <c r="AF3111" s="260"/>
      <c r="AG3111" s="191"/>
      <c r="AH3111" s="191"/>
      <c r="AI3111" s="260"/>
      <c r="AR3111" s="68"/>
      <c r="AS3111" s="68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5"/>
      <c r="BL3111" s="95"/>
      <c r="BM3111" s="95"/>
      <c r="BN3111" s="95"/>
      <c r="BO3111" s="95"/>
      <c r="BP3111" s="95"/>
      <c r="BQ3111" s="95"/>
      <c r="BR3111" s="95"/>
      <c r="BS3111" s="95"/>
      <c r="BT3111" s="95"/>
      <c r="BU3111" s="95"/>
      <c r="BV3111" s="95"/>
      <c r="BW3111" s="95"/>
      <c r="BX3111" s="95"/>
      <c r="BY3111" s="95"/>
      <c r="BZ3111" s="95"/>
      <c r="CD3111" s="95"/>
      <c r="CE3111" s="95"/>
      <c r="CF3111" s="95"/>
    </row>
    <row r="3112" spans="1:84" s="43" customFormat="1" x14ac:dyDescent="0.25">
      <c r="A3112" s="152"/>
      <c r="B3112" s="152"/>
      <c r="C3112" s="152"/>
      <c r="D3112" s="152"/>
      <c r="E3112" s="152"/>
      <c r="F3112" s="62"/>
      <c r="G3112" s="62"/>
      <c r="I3112" s="152"/>
      <c r="K3112" s="152"/>
      <c r="L3112" s="152"/>
      <c r="M3112" s="152"/>
      <c r="N3112" s="152"/>
      <c r="O3112" s="63"/>
      <c r="P3112" s="152"/>
      <c r="Q3112" s="152"/>
      <c r="S3112" s="205"/>
      <c r="T3112" s="205"/>
      <c r="U3112" s="205"/>
      <c r="V3112" s="39"/>
      <c r="W3112" s="39"/>
      <c r="X3112" s="39"/>
      <c r="Y3112" s="39"/>
      <c r="AD3112" s="191"/>
      <c r="AE3112" s="191"/>
      <c r="AF3112" s="260"/>
      <c r="AG3112" s="191"/>
      <c r="AH3112" s="191"/>
      <c r="AI3112" s="260"/>
      <c r="AR3112" s="68"/>
      <c r="AS3112" s="68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5"/>
      <c r="BL3112" s="95"/>
      <c r="BM3112" s="95"/>
      <c r="BN3112" s="95"/>
      <c r="BO3112" s="95"/>
      <c r="BP3112" s="95"/>
      <c r="BQ3112" s="95"/>
      <c r="BR3112" s="95"/>
      <c r="BS3112" s="95"/>
      <c r="BT3112" s="95"/>
      <c r="BU3112" s="95"/>
      <c r="BV3112" s="95"/>
      <c r="BW3112" s="95"/>
      <c r="BX3112" s="95"/>
      <c r="BY3112" s="95"/>
      <c r="BZ3112" s="95"/>
      <c r="CD3112" s="95"/>
      <c r="CE3112" s="95"/>
      <c r="CF3112" s="95"/>
    </row>
    <row r="3113" spans="1:84" s="43" customFormat="1" x14ac:dyDescent="0.25">
      <c r="A3113" s="152"/>
      <c r="B3113" s="152"/>
      <c r="C3113" s="152"/>
      <c r="D3113" s="152"/>
      <c r="E3113" s="152"/>
      <c r="F3113" s="62"/>
      <c r="G3113" s="62"/>
      <c r="I3113" s="152"/>
      <c r="K3113" s="152"/>
      <c r="L3113" s="152"/>
      <c r="M3113" s="152"/>
      <c r="N3113" s="152"/>
      <c r="O3113" s="63"/>
      <c r="P3113" s="152"/>
      <c r="Q3113" s="152"/>
      <c r="S3113" s="205"/>
      <c r="T3113" s="205"/>
      <c r="U3113" s="205"/>
      <c r="V3113" s="39"/>
      <c r="W3113" s="39"/>
      <c r="X3113" s="39"/>
      <c r="Y3113" s="39"/>
      <c r="AD3113" s="191"/>
      <c r="AE3113" s="191"/>
      <c r="AF3113" s="260"/>
      <c r="AG3113" s="191"/>
      <c r="AH3113" s="191"/>
      <c r="AI3113" s="260"/>
      <c r="AR3113" s="68"/>
      <c r="AS3113" s="68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5"/>
      <c r="BL3113" s="95"/>
      <c r="BM3113" s="95"/>
      <c r="BN3113" s="95"/>
      <c r="BO3113" s="95"/>
      <c r="BP3113" s="95"/>
      <c r="BQ3113" s="95"/>
      <c r="BR3113" s="95"/>
      <c r="BS3113" s="95"/>
      <c r="BT3113" s="95"/>
      <c r="BU3113" s="95"/>
      <c r="BV3113" s="95"/>
      <c r="BW3113" s="95"/>
      <c r="BX3113" s="95"/>
      <c r="BY3113" s="95"/>
      <c r="BZ3113" s="95"/>
      <c r="CD3113" s="95"/>
      <c r="CE3113" s="95"/>
      <c r="CF3113" s="95"/>
    </row>
    <row r="3114" spans="1:84" s="43" customFormat="1" x14ac:dyDescent="0.25">
      <c r="A3114" s="152"/>
      <c r="B3114" s="152"/>
      <c r="C3114" s="152"/>
      <c r="D3114" s="152"/>
      <c r="E3114" s="152"/>
      <c r="F3114" s="62"/>
      <c r="G3114" s="62"/>
      <c r="I3114" s="152"/>
      <c r="K3114" s="152"/>
      <c r="L3114" s="152"/>
      <c r="M3114" s="152"/>
      <c r="N3114" s="152"/>
      <c r="O3114" s="63"/>
      <c r="P3114" s="152"/>
      <c r="Q3114" s="152"/>
      <c r="S3114" s="205"/>
      <c r="T3114" s="205"/>
      <c r="U3114" s="205"/>
      <c r="V3114" s="39"/>
      <c r="W3114" s="39"/>
      <c r="X3114" s="39"/>
      <c r="Y3114" s="39"/>
      <c r="AD3114" s="191"/>
      <c r="AE3114" s="191"/>
      <c r="AF3114" s="260"/>
      <c r="AG3114" s="191"/>
      <c r="AH3114" s="191"/>
      <c r="AI3114" s="260"/>
      <c r="AR3114" s="68"/>
      <c r="AS3114" s="68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5"/>
      <c r="BL3114" s="95"/>
      <c r="BM3114" s="95"/>
      <c r="BN3114" s="95"/>
      <c r="BO3114" s="95"/>
      <c r="BP3114" s="95"/>
      <c r="BQ3114" s="95"/>
      <c r="BR3114" s="95"/>
      <c r="BS3114" s="95"/>
      <c r="BT3114" s="95"/>
      <c r="BU3114" s="95"/>
      <c r="BV3114" s="95"/>
      <c r="BW3114" s="95"/>
      <c r="BX3114" s="95"/>
      <c r="BY3114" s="95"/>
      <c r="BZ3114" s="95"/>
      <c r="CD3114" s="95"/>
      <c r="CE3114" s="95"/>
      <c r="CF3114" s="95"/>
    </row>
    <row r="3115" spans="1:84" s="43" customFormat="1" x14ac:dyDescent="0.25">
      <c r="A3115" s="152"/>
      <c r="B3115" s="152"/>
      <c r="C3115" s="152"/>
      <c r="D3115" s="152"/>
      <c r="E3115" s="152"/>
      <c r="F3115" s="62"/>
      <c r="G3115" s="62"/>
      <c r="I3115" s="152"/>
      <c r="K3115" s="152"/>
      <c r="L3115" s="152"/>
      <c r="M3115" s="152"/>
      <c r="N3115" s="152"/>
      <c r="O3115" s="63"/>
      <c r="P3115" s="152"/>
      <c r="Q3115" s="152"/>
      <c r="S3115" s="205"/>
      <c r="T3115" s="205"/>
      <c r="U3115" s="205"/>
      <c r="V3115" s="39"/>
      <c r="W3115" s="39"/>
      <c r="X3115" s="39"/>
      <c r="Y3115" s="39"/>
      <c r="AD3115" s="191"/>
      <c r="AE3115" s="191"/>
      <c r="AF3115" s="260"/>
      <c r="AG3115" s="191"/>
      <c r="AH3115" s="191"/>
      <c r="AI3115" s="260"/>
      <c r="AR3115" s="68"/>
      <c r="AS3115" s="68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5"/>
      <c r="BL3115" s="95"/>
      <c r="BM3115" s="95"/>
      <c r="BN3115" s="95"/>
      <c r="BO3115" s="95"/>
      <c r="BP3115" s="95"/>
      <c r="BQ3115" s="95"/>
      <c r="BR3115" s="95"/>
      <c r="BS3115" s="95"/>
      <c r="BT3115" s="95"/>
      <c r="BU3115" s="95"/>
      <c r="BV3115" s="95"/>
      <c r="BW3115" s="95"/>
      <c r="BX3115" s="95"/>
      <c r="BY3115" s="95"/>
      <c r="BZ3115" s="95"/>
      <c r="CD3115" s="95"/>
      <c r="CE3115" s="95"/>
      <c r="CF3115" s="95"/>
    </row>
    <row r="3116" spans="1:84" s="43" customFormat="1" x14ac:dyDescent="0.25">
      <c r="A3116" s="152"/>
      <c r="B3116" s="152"/>
      <c r="C3116" s="152"/>
      <c r="D3116" s="152"/>
      <c r="E3116" s="152"/>
      <c r="F3116" s="62"/>
      <c r="G3116" s="62"/>
      <c r="I3116" s="152"/>
      <c r="K3116" s="152"/>
      <c r="L3116" s="152"/>
      <c r="M3116" s="152"/>
      <c r="N3116" s="152"/>
      <c r="O3116" s="63"/>
      <c r="P3116" s="152"/>
      <c r="Q3116" s="152"/>
      <c r="S3116" s="205"/>
      <c r="T3116" s="205"/>
      <c r="U3116" s="205"/>
      <c r="V3116" s="39"/>
      <c r="W3116" s="39"/>
      <c r="X3116" s="39"/>
      <c r="Y3116" s="39"/>
      <c r="AD3116" s="191"/>
      <c r="AE3116" s="191"/>
      <c r="AF3116" s="260"/>
      <c r="AG3116" s="191"/>
      <c r="AH3116" s="191"/>
      <c r="AI3116" s="260"/>
      <c r="AR3116" s="68"/>
      <c r="AS3116" s="68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5"/>
      <c r="BL3116" s="95"/>
      <c r="BM3116" s="95"/>
      <c r="BN3116" s="95"/>
      <c r="BO3116" s="95"/>
      <c r="BP3116" s="95"/>
      <c r="BQ3116" s="95"/>
      <c r="BR3116" s="95"/>
      <c r="BS3116" s="95"/>
      <c r="BT3116" s="95"/>
      <c r="BU3116" s="95"/>
      <c r="BV3116" s="95"/>
      <c r="BW3116" s="95"/>
      <c r="BX3116" s="95"/>
      <c r="BY3116" s="95"/>
      <c r="BZ3116" s="95"/>
      <c r="CD3116" s="95"/>
      <c r="CE3116" s="95"/>
      <c r="CF3116" s="95"/>
    </row>
    <row r="3117" spans="1:84" s="43" customFormat="1" x14ac:dyDescent="0.25">
      <c r="A3117" s="152"/>
      <c r="B3117" s="152"/>
      <c r="C3117" s="152"/>
      <c r="D3117" s="152"/>
      <c r="E3117" s="152"/>
      <c r="F3117" s="62"/>
      <c r="G3117" s="62"/>
      <c r="I3117" s="152"/>
      <c r="K3117" s="152"/>
      <c r="L3117" s="152"/>
      <c r="M3117" s="152"/>
      <c r="N3117" s="152"/>
      <c r="O3117" s="63"/>
      <c r="P3117" s="152"/>
      <c r="Q3117" s="152"/>
      <c r="S3117" s="205"/>
      <c r="T3117" s="205"/>
      <c r="U3117" s="205"/>
      <c r="V3117" s="39"/>
      <c r="W3117" s="39"/>
      <c r="X3117" s="39"/>
      <c r="Y3117" s="39"/>
      <c r="AD3117" s="191"/>
      <c r="AE3117" s="191"/>
      <c r="AF3117" s="260"/>
      <c r="AG3117" s="191"/>
      <c r="AH3117" s="191"/>
      <c r="AI3117" s="260"/>
      <c r="AR3117" s="68"/>
      <c r="AS3117" s="68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5"/>
      <c r="BL3117" s="95"/>
      <c r="BM3117" s="95"/>
      <c r="BN3117" s="95"/>
      <c r="BO3117" s="95"/>
      <c r="BP3117" s="95"/>
      <c r="BQ3117" s="95"/>
      <c r="BR3117" s="95"/>
      <c r="BS3117" s="95"/>
      <c r="BT3117" s="95"/>
      <c r="BU3117" s="95"/>
      <c r="BV3117" s="95"/>
      <c r="BW3117" s="95"/>
      <c r="BX3117" s="95"/>
      <c r="BY3117" s="95"/>
      <c r="BZ3117" s="95"/>
      <c r="CD3117" s="95"/>
      <c r="CE3117" s="95"/>
      <c r="CF3117" s="95"/>
    </row>
    <row r="3118" spans="1:84" s="43" customFormat="1" x14ac:dyDescent="0.25">
      <c r="A3118" s="152"/>
      <c r="B3118" s="152"/>
      <c r="C3118" s="152"/>
      <c r="D3118" s="152"/>
      <c r="E3118" s="152"/>
      <c r="F3118" s="62"/>
      <c r="G3118" s="62"/>
      <c r="I3118" s="152"/>
      <c r="K3118" s="152"/>
      <c r="L3118" s="152"/>
      <c r="M3118" s="152"/>
      <c r="N3118" s="152"/>
      <c r="O3118" s="63"/>
      <c r="P3118" s="152"/>
      <c r="Q3118" s="152"/>
      <c r="S3118" s="205"/>
      <c r="T3118" s="205"/>
      <c r="U3118" s="205"/>
      <c r="V3118" s="39"/>
      <c r="W3118" s="39"/>
      <c r="X3118" s="39"/>
      <c r="Y3118" s="39"/>
      <c r="AD3118" s="191"/>
      <c r="AE3118" s="191"/>
      <c r="AF3118" s="260"/>
      <c r="AG3118" s="191"/>
      <c r="AH3118" s="191"/>
      <c r="AI3118" s="260"/>
      <c r="AR3118" s="68"/>
      <c r="AS3118" s="68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5"/>
      <c r="BL3118" s="95"/>
      <c r="BM3118" s="95"/>
      <c r="BN3118" s="95"/>
      <c r="BO3118" s="95"/>
      <c r="BP3118" s="95"/>
      <c r="BQ3118" s="95"/>
      <c r="BR3118" s="95"/>
      <c r="BS3118" s="95"/>
      <c r="BT3118" s="95"/>
      <c r="BU3118" s="95"/>
      <c r="BV3118" s="95"/>
      <c r="BW3118" s="95"/>
      <c r="BX3118" s="95"/>
      <c r="BY3118" s="95"/>
      <c r="BZ3118" s="95"/>
      <c r="CD3118" s="95"/>
      <c r="CE3118" s="95"/>
      <c r="CF3118" s="95"/>
    </row>
    <row r="3119" spans="1:84" s="43" customFormat="1" x14ac:dyDescent="0.25">
      <c r="A3119" s="152"/>
      <c r="B3119" s="152"/>
      <c r="C3119" s="152"/>
      <c r="D3119" s="152"/>
      <c r="E3119" s="152"/>
      <c r="F3119" s="62"/>
      <c r="G3119" s="62"/>
      <c r="I3119" s="152"/>
      <c r="K3119" s="152"/>
      <c r="L3119" s="152"/>
      <c r="M3119" s="152"/>
      <c r="N3119" s="152"/>
      <c r="O3119" s="63"/>
      <c r="P3119" s="152"/>
      <c r="Q3119" s="152"/>
      <c r="S3119" s="205"/>
      <c r="T3119" s="205"/>
      <c r="U3119" s="205"/>
      <c r="V3119" s="39"/>
      <c r="W3119" s="39"/>
      <c r="X3119" s="39"/>
      <c r="Y3119" s="39"/>
      <c r="AD3119" s="191"/>
      <c r="AE3119" s="191"/>
      <c r="AF3119" s="260"/>
      <c r="AG3119" s="191"/>
      <c r="AH3119" s="191"/>
      <c r="AI3119" s="260"/>
      <c r="AR3119" s="68"/>
      <c r="AS3119" s="68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5"/>
      <c r="BL3119" s="95"/>
      <c r="BM3119" s="95"/>
      <c r="BN3119" s="95"/>
      <c r="BO3119" s="95"/>
      <c r="BP3119" s="95"/>
      <c r="BQ3119" s="95"/>
      <c r="BR3119" s="95"/>
      <c r="BS3119" s="95"/>
      <c r="BT3119" s="95"/>
      <c r="BU3119" s="95"/>
      <c r="BV3119" s="95"/>
      <c r="BW3119" s="95"/>
      <c r="BX3119" s="95"/>
      <c r="BY3119" s="95"/>
      <c r="BZ3119" s="95"/>
      <c r="CD3119" s="95"/>
      <c r="CE3119" s="95"/>
      <c r="CF3119" s="95"/>
    </row>
    <row r="3120" spans="1:84" s="43" customFormat="1" x14ac:dyDescent="0.25">
      <c r="A3120" s="152"/>
      <c r="B3120" s="152"/>
      <c r="C3120" s="152"/>
      <c r="D3120" s="152"/>
      <c r="E3120" s="152"/>
      <c r="F3120" s="62"/>
      <c r="G3120" s="62"/>
      <c r="I3120" s="152"/>
      <c r="K3120" s="152"/>
      <c r="L3120" s="152"/>
      <c r="M3120" s="152"/>
      <c r="N3120" s="152"/>
      <c r="O3120" s="63"/>
      <c r="P3120" s="152"/>
      <c r="Q3120" s="152"/>
      <c r="S3120" s="205"/>
      <c r="T3120" s="205"/>
      <c r="U3120" s="205"/>
      <c r="V3120" s="39"/>
      <c r="W3120" s="39"/>
      <c r="X3120" s="39"/>
      <c r="Y3120" s="39"/>
      <c r="AD3120" s="191"/>
      <c r="AE3120" s="191"/>
      <c r="AF3120" s="260"/>
      <c r="AG3120" s="191"/>
      <c r="AH3120" s="191"/>
      <c r="AI3120" s="260"/>
      <c r="AR3120" s="68"/>
      <c r="AS3120" s="68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5"/>
      <c r="BL3120" s="95"/>
      <c r="BM3120" s="95"/>
      <c r="BN3120" s="95"/>
      <c r="BO3120" s="95"/>
      <c r="BP3120" s="95"/>
      <c r="BQ3120" s="95"/>
      <c r="BR3120" s="95"/>
      <c r="BS3120" s="95"/>
      <c r="BT3120" s="95"/>
      <c r="BU3120" s="95"/>
      <c r="BV3120" s="95"/>
      <c r="BW3120" s="95"/>
      <c r="BX3120" s="95"/>
      <c r="BY3120" s="95"/>
      <c r="BZ3120" s="95"/>
      <c r="CD3120" s="95"/>
      <c r="CE3120" s="95"/>
      <c r="CF3120" s="95"/>
    </row>
    <row r="3121" spans="1:84" s="43" customFormat="1" x14ac:dyDescent="0.25">
      <c r="A3121" s="152"/>
      <c r="B3121" s="152"/>
      <c r="C3121" s="152"/>
      <c r="D3121" s="152"/>
      <c r="E3121" s="152"/>
      <c r="F3121" s="62"/>
      <c r="G3121" s="62"/>
      <c r="I3121" s="152"/>
      <c r="K3121" s="152"/>
      <c r="L3121" s="152"/>
      <c r="M3121" s="152"/>
      <c r="N3121" s="152"/>
      <c r="O3121" s="63"/>
      <c r="P3121" s="152"/>
      <c r="Q3121" s="152"/>
      <c r="S3121" s="205"/>
      <c r="T3121" s="205"/>
      <c r="U3121" s="205"/>
      <c r="V3121" s="39"/>
      <c r="W3121" s="39"/>
      <c r="X3121" s="39"/>
      <c r="Y3121" s="39"/>
      <c r="AD3121" s="191"/>
      <c r="AE3121" s="191"/>
      <c r="AF3121" s="260"/>
      <c r="AG3121" s="191"/>
      <c r="AH3121" s="191"/>
      <c r="AI3121" s="260"/>
      <c r="AR3121" s="68"/>
      <c r="AS3121" s="68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5"/>
      <c r="BL3121" s="95"/>
      <c r="BM3121" s="95"/>
      <c r="BN3121" s="95"/>
      <c r="BO3121" s="95"/>
      <c r="BP3121" s="95"/>
      <c r="BQ3121" s="95"/>
      <c r="BR3121" s="95"/>
      <c r="BS3121" s="95"/>
      <c r="BT3121" s="95"/>
      <c r="BU3121" s="95"/>
      <c r="BV3121" s="95"/>
      <c r="BW3121" s="95"/>
      <c r="BX3121" s="95"/>
      <c r="BY3121" s="95"/>
      <c r="BZ3121" s="95"/>
      <c r="CD3121" s="95"/>
      <c r="CE3121" s="95"/>
      <c r="CF3121" s="95"/>
    </row>
    <row r="3122" spans="1:84" s="43" customFormat="1" x14ac:dyDescent="0.25">
      <c r="A3122" s="152"/>
      <c r="B3122" s="152"/>
      <c r="C3122" s="152"/>
      <c r="D3122" s="152"/>
      <c r="E3122" s="152"/>
      <c r="F3122" s="62"/>
      <c r="G3122" s="62"/>
      <c r="I3122" s="152"/>
      <c r="K3122" s="152"/>
      <c r="L3122" s="152"/>
      <c r="M3122" s="152"/>
      <c r="N3122" s="152"/>
      <c r="O3122" s="63"/>
      <c r="P3122" s="152"/>
      <c r="Q3122" s="152"/>
      <c r="S3122" s="205"/>
      <c r="T3122" s="205"/>
      <c r="U3122" s="205"/>
      <c r="V3122" s="39"/>
      <c r="W3122" s="39"/>
      <c r="X3122" s="39"/>
      <c r="Y3122" s="39"/>
      <c r="AD3122" s="191"/>
      <c r="AE3122" s="191"/>
      <c r="AF3122" s="260"/>
      <c r="AG3122" s="191"/>
      <c r="AH3122" s="191"/>
      <c r="AI3122" s="260"/>
      <c r="AR3122" s="68"/>
      <c r="AS3122" s="68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5"/>
      <c r="BL3122" s="95"/>
      <c r="BM3122" s="95"/>
      <c r="BN3122" s="95"/>
      <c r="BO3122" s="95"/>
      <c r="BP3122" s="95"/>
      <c r="BQ3122" s="95"/>
      <c r="BR3122" s="95"/>
      <c r="BS3122" s="95"/>
      <c r="BT3122" s="95"/>
      <c r="BU3122" s="95"/>
      <c r="BV3122" s="95"/>
      <c r="BW3122" s="95"/>
      <c r="BX3122" s="95"/>
      <c r="BY3122" s="95"/>
      <c r="BZ3122" s="95"/>
      <c r="CD3122" s="95"/>
      <c r="CE3122" s="95"/>
      <c r="CF3122" s="95"/>
    </row>
    <row r="3123" spans="1:84" s="43" customFormat="1" x14ac:dyDescent="0.25">
      <c r="A3123" s="152"/>
      <c r="B3123" s="152"/>
      <c r="C3123" s="152"/>
      <c r="D3123" s="152"/>
      <c r="E3123" s="152"/>
      <c r="F3123" s="62"/>
      <c r="G3123" s="62"/>
      <c r="I3123" s="152"/>
      <c r="K3123" s="152"/>
      <c r="L3123" s="152"/>
      <c r="M3123" s="152"/>
      <c r="N3123" s="152"/>
      <c r="O3123" s="63"/>
      <c r="P3123" s="152"/>
      <c r="Q3123" s="152"/>
      <c r="S3123" s="205"/>
      <c r="T3123" s="205"/>
      <c r="U3123" s="205"/>
      <c r="V3123" s="39"/>
      <c r="W3123" s="39"/>
      <c r="X3123" s="39"/>
      <c r="Y3123" s="39"/>
      <c r="AD3123" s="191"/>
      <c r="AE3123" s="191"/>
      <c r="AF3123" s="260"/>
      <c r="AG3123" s="191"/>
      <c r="AH3123" s="191"/>
      <c r="AI3123" s="260"/>
      <c r="AR3123" s="68"/>
      <c r="AS3123" s="68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5"/>
      <c r="BL3123" s="95"/>
      <c r="BM3123" s="95"/>
      <c r="BN3123" s="95"/>
      <c r="BO3123" s="95"/>
      <c r="BP3123" s="95"/>
      <c r="BQ3123" s="95"/>
      <c r="BR3123" s="95"/>
      <c r="BS3123" s="95"/>
      <c r="BT3123" s="95"/>
      <c r="BU3123" s="95"/>
      <c r="BV3123" s="95"/>
      <c r="BW3123" s="95"/>
      <c r="BX3123" s="95"/>
      <c r="BY3123" s="95"/>
      <c r="BZ3123" s="95"/>
      <c r="CD3123" s="95"/>
      <c r="CE3123" s="95"/>
      <c r="CF3123" s="95"/>
    </row>
    <row r="3124" spans="1:84" s="43" customFormat="1" x14ac:dyDescent="0.25">
      <c r="A3124" s="152"/>
      <c r="B3124" s="152"/>
      <c r="C3124" s="152"/>
      <c r="D3124" s="152"/>
      <c r="E3124" s="152"/>
      <c r="F3124" s="62"/>
      <c r="G3124" s="62"/>
      <c r="I3124" s="152"/>
      <c r="K3124" s="152"/>
      <c r="L3124" s="152"/>
      <c r="M3124" s="152"/>
      <c r="N3124" s="152"/>
      <c r="O3124" s="63"/>
      <c r="P3124" s="152"/>
      <c r="Q3124" s="152"/>
      <c r="S3124" s="205"/>
      <c r="T3124" s="205"/>
      <c r="U3124" s="205"/>
      <c r="V3124" s="39"/>
      <c r="W3124" s="39"/>
      <c r="X3124" s="39"/>
      <c r="Y3124" s="39"/>
      <c r="AD3124" s="191"/>
      <c r="AE3124" s="191"/>
      <c r="AF3124" s="260"/>
      <c r="AG3124" s="191"/>
      <c r="AH3124" s="191"/>
      <c r="AI3124" s="260"/>
      <c r="AR3124" s="68"/>
      <c r="AS3124" s="68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5"/>
      <c r="BL3124" s="95"/>
      <c r="BM3124" s="95"/>
      <c r="BN3124" s="95"/>
      <c r="BO3124" s="95"/>
      <c r="BP3124" s="95"/>
      <c r="BQ3124" s="95"/>
      <c r="BR3124" s="95"/>
      <c r="BS3124" s="95"/>
      <c r="BT3124" s="95"/>
      <c r="BU3124" s="95"/>
      <c r="BV3124" s="95"/>
      <c r="BW3124" s="95"/>
      <c r="BX3124" s="95"/>
      <c r="BY3124" s="95"/>
      <c r="BZ3124" s="95"/>
      <c r="CD3124" s="95"/>
      <c r="CE3124" s="95"/>
      <c r="CF3124" s="95"/>
    </row>
    <row r="3125" spans="1:84" s="43" customFormat="1" x14ac:dyDescent="0.25">
      <c r="A3125" s="152"/>
      <c r="B3125" s="152"/>
      <c r="C3125" s="152"/>
      <c r="D3125" s="152"/>
      <c r="E3125" s="152"/>
      <c r="F3125" s="62"/>
      <c r="G3125" s="62"/>
      <c r="I3125" s="152"/>
      <c r="K3125" s="152"/>
      <c r="L3125" s="152"/>
      <c r="M3125" s="152"/>
      <c r="N3125" s="152"/>
      <c r="O3125" s="63"/>
      <c r="P3125" s="152"/>
      <c r="Q3125" s="152"/>
      <c r="S3125" s="205"/>
      <c r="T3125" s="205"/>
      <c r="U3125" s="205"/>
      <c r="V3125" s="39"/>
      <c r="W3125" s="39"/>
      <c r="X3125" s="39"/>
      <c r="Y3125" s="39"/>
      <c r="AD3125" s="191"/>
      <c r="AE3125" s="191"/>
      <c r="AF3125" s="260"/>
      <c r="AG3125" s="191"/>
      <c r="AH3125" s="191"/>
      <c r="AI3125" s="260"/>
      <c r="AR3125" s="68"/>
      <c r="AS3125" s="68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5"/>
      <c r="BL3125" s="95"/>
      <c r="BM3125" s="95"/>
      <c r="BN3125" s="95"/>
      <c r="BO3125" s="95"/>
      <c r="BP3125" s="95"/>
      <c r="BQ3125" s="95"/>
      <c r="BR3125" s="95"/>
      <c r="BS3125" s="95"/>
      <c r="BT3125" s="95"/>
      <c r="BU3125" s="95"/>
      <c r="BV3125" s="95"/>
      <c r="BW3125" s="95"/>
      <c r="BX3125" s="95"/>
      <c r="BY3125" s="95"/>
      <c r="BZ3125" s="95"/>
      <c r="CD3125" s="95"/>
      <c r="CE3125" s="95"/>
      <c r="CF3125" s="95"/>
    </row>
    <row r="3126" spans="1:84" s="43" customFormat="1" x14ac:dyDescent="0.25">
      <c r="A3126" s="152"/>
      <c r="B3126" s="152"/>
      <c r="C3126" s="152"/>
      <c r="D3126" s="152"/>
      <c r="E3126" s="152"/>
      <c r="F3126" s="62"/>
      <c r="G3126" s="62"/>
      <c r="I3126" s="152"/>
      <c r="K3126" s="152"/>
      <c r="L3126" s="152"/>
      <c r="M3126" s="152"/>
      <c r="N3126" s="152"/>
      <c r="O3126" s="63"/>
      <c r="P3126" s="152"/>
      <c r="Q3126" s="152"/>
      <c r="S3126" s="205"/>
      <c r="T3126" s="205"/>
      <c r="U3126" s="205"/>
      <c r="V3126" s="39"/>
      <c r="W3126" s="39"/>
      <c r="X3126" s="39"/>
      <c r="Y3126" s="39"/>
      <c r="AD3126" s="191"/>
      <c r="AE3126" s="191"/>
      <c r="AF3126" s="260"/>
      <c r="AG3126" s="191"/>
      <c r="AH3126" s="191"/>
      <c r="AI3126" s="260"/>
      <c r="AR3126" s="68"/>
      <c r="AS3126" s="68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5"/>
      <c r="BL3126" s="95"/>
      <c r="BM3126" s="95"/>
      <c r="BN3126" s="95"/>
      <c r="BO3126" s="95"/>
      <c r="BP3126" s="95"/>
      <c r="BQ3126" s="95"/>
      <c r="BR3126" s="95"/>
      <c r="BS3126" s="95"/>
      <c r="BT3126" s="95"/>
      <c r="BU3126" s="95"/>
      <c r="BV3126" s="95"/>
      <c r="BW3126" s="95"/>
      <c r="BX3126" s="95"/>
      <c r="BY3126" s="95"/>
      <c r="BZ3126" s="95"/>
      <c r="CD3126" s="95"/>
      <c r="CE3126" s="95"/>
      <c r="CF3126" s="95"/>
    </row>
    <row r="3127" spans="1:84" s="43" customFormat="1" x14ac:dyDescent="0.25">
      <c r="A3127" s="152"/>
      <c r="B3127" s="152"/>
      <c r="C3127" s="152"/>
      <c r="D3127" s="152"/>
      <c r="E3127" s="152"/>
      <c r="F3127" s="62"/>
      <c r="G3127" s="62"/>
      <c r="I3127" s="152"/>
      <c r="K3127" s="152"/>
      <c r="L3127" s="152"/>
      <c r="M3127" s="152"/>
      <c r="N3127" s="152"/>
      <c r="O3127" s="63"/>
      <c r="P3127" s="152"/>
      <c r="Q3127" s="152"/>
      <c r="S3127" s="205"/>
      <c r="T3127" s="205"/>
      <c r="U3127" s="205"/>
      <c r="V3127" s="39"/>
      <c r="W3127" s="39"/>
      <c r="X3127" s="39"/>
      <c r="Y3127" s="39"/>
      <c r="AD3127" s="191"/>
      <c r="AE3127" s="191"/>
      <c r="AF3127" s="260"/>
      <c r="AG3127" s="191"/>
      <c r="AH3127" s="191"/>
      <c r="AI3127" s="260"/>
      <c r="AR3127" s="68"/>
      <c r="AS3127" s="68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5"/>
      <c r="BL3127" s="95"/>
      <c r="BM3127" s="95"/>
      <c r="BN3127" s="95"/>
      <c r="BO3127" s="95"/>
      <c r="BP3127" s="95"/>
      <c r="BQ3127" s="95"/>
      <c r="BR3127" s="95"/>
      <c r="BS3127" s="95"/>
      <c r="BT3127" s="95"/>
      <c r="BU3127" s="95"/>
      <c r="BV3127" s="95"/>
      <c r="BW3127" s="95"/>
      <c r="BX3127" s="95"/>
      <c r="BY3127" s="95"/>
      <c r="BZ3127" s="95"/>
      <c r="CD3127" s="95"/>
      <c r="CE3127" s="95"/>
      <c r="CF3127" s="95"/>
    </row>
    <row r="3128" spans="1:84" s="43" customFormat="1" x14ac:dyDescent="0.25">
      <c r="A3128" s="152"/>
      <c r="B3128" s="152"/>
      <c r="C3128" s="152"/>
      <c r="D3128" s="152"/>
      <c r="E3128" s="152"/>
      <c r="F3128" s="62"/>
      <c r="G3128" s="62"/>
      <c r="I3128" s="152"/>
      <c r="K3128" s="152"/>
      <c r="L3128" s="152"/>
      <c r="M3128" s="152"/>
      <c r="N3128" s="152"/>
      <c r="O3128" s="63"/>
      <c r="P3128" s="152"/>
      <c r="Q3128" s="152"/>
      <c r="S3128" s="205"/>
      <c r="T3128" s="205"/>
      <c r="U3128" s="205"/>
      <c r="V3128" s="39"/>
      <c r="W3128" s="39"/>
      <c r="X3128" s="39"/>
      <c r="Y3128" s="39"/>
      <c r="AD3128" s="191"/>
      <c r="AE3128" s="191"/>
      <c r="AF3128" s="260"/>
      <c r="AG3128" s="191"/>
      <c r="AH3128" s="191"/>
      <c r="AI3128" s="260"/>
      <c r="AR3128" s="68"/>
      <c r="AS3128" s="68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5"/>
      <c r="BL3128" s="95"/>
      <c r="BM3128" s="95"/>
      <c r="BN3128" s="95"/>
      <c r="BO3128" s="95"/>
      <c r="BP3128" s="95"/>
      <c r="BQ3128" s="95"/>
      <c r="BR3128" s="95"/>
      <c r="BS3128" s="95"/>
      <c r="BT3128" s="95"/>
      <c r="BU3128" s="95"/>
      <c r="BV3128" s="95"/>
      <c r="BW3128" s="95"/>
      <c r="BX3128" s="95"/>
      <c r="BY3128" s="95"/>
      <c r="BZ3128" s="95"/>
      <c r="CD3128" s="95"/>
      <c r="CE3128" s="95"/>
      <c r="CF3128" s="95"/>
    </row>
    <row r="3129" spans="1:84" s="43" customFormat="1" x14ac:dyDescent="0.25">
      <c r="A3129" s="152"/>
      <c r="B3129" s="152"/>
      <c r="C3129" s="152"/>
      <c r="D3129" s="152"/>
      <c r="E3129" s="152"/>
      <c r="F3129" s="62"/>
      <c r="G3129" s="62"/>
      <c r="I3129" s="152"/>
      <c r="K3129" s="152"/>
      <c r="L3129" s="152"/>
      <c r="M3129" s="152"/>
      <c r="N3129" s="152"/>
      <c r="O3129" s="63"/>
      <c r="P3129" s="152"/>
      <c r="Q3129" s="152"/>
      <c r="S3129" s="205"/>
      <c r="T3129" s="205"/>
      <c r="U3129" s="205"/>
      <c r="V3129" s="39"/>
      <c r="W3129" s="39"/>
      <c r="X3129" s="39"/>
      <c r="Y3129" s="39"/>
      <c r="AD3129" s="191"/>
      <c r="AE3129" s="191"/>
      <c r="AF3129" s="260"/>
      <c r="AG3129" s="191"/>
      <c r="AH3129" s="191"/>
      <c r="AI3129" s="260"/>
      <c r="AR3129" s="68"/>
      <c r="AS3129" s="68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5"/>
      <c r="BL3129" s="95"/>
      <c r="BM3129" s="95"/>
      <c r="BN3129" s="95"/>
      <c r="BO3129" s="95"/>
      <c r="BP3129" s="95"/>
      <c r="BQ3129" s="95"/>
      <c r="BR3129" s="95"/>
      <c r="BS3129" s="95"/>
      <c r="BT3129" s="95"/>
      <c r="BU3129" s="95"/>
      <c r="BV3129" s="95"/>
      <c r="BW3129" s="95"/>
      <c r="BX3129" s="95"/>
      <c r="BY3129" s="95"/>
      <c r="BZ3129" s="95"/>
      <c r="CD3129" s="95"/>
      <c r="CE3129" s="95"/>
      <c r="CF3129" s="95"/>
    </row>
    <row r="3130" spans="1:84" s="43" customFormat="1" x14ac:dyDescent="0.25">
      <c r="A3130" s="152"/>
      <c r="B3130" s="152"/>
      <c r="C3130" s="152"/>
      <c r="D3130" s="152"/>
      <c r="E3130" s="152"/>
      <c r="F3130" s="62"/>
      <c r="G3130" s="62"/>
      <c r="I3130" s="152"/>
      <c r="K3130" s="152"/>
      <c r="L3130" s="152"/>
      <c r="M3130" s="152"/>
      <c r="N3130" s="152"/>
      <c r="O3130" s="63"/>
      <c r="P3130" s="152"/>
      <c r="Q3130" s="152"/>
      <c r="S3130" s="205"/>
      <c r="T3130" s="205"/>
      <c r="U3130" s="205"/>
      <c r="V3130" s="39"/>
      <c r="W3130" s="39"/>
      <c r="X3130" s="39"/>
      <c r="Y3130" s="39"/>
      <c r="AD3130" s="191"/>
      <c r="AE3130" s="191"/>
      <c r="AF3130" s="260"/>
      <c r="AG3130" s="191"/>
      <c r="AH3130" s="191"/>
      <c r="AI3130" s="260"/>
      <c r="AR3130" s="68"/>
      <c r="AS3130" s="68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5"/>
      <c r="BL3130" s="95"/>
      <c r="BM3130" s="95"/>
      <c r="BN3130" s="95"/>
      <c r="BO3130" s="95"/>
      <c r="BP3130" s="95"/>
      <c r="BQ3130" s="95"/>
      <c r="BR3130" s="95"/>
      <c r="BS3130" s="95"/>
      <c r="BT3130" s="95"/>
      <c r="BU3130" s="95"/>
      <c r="BV3130" s="95"/>
      <c r="BW3130" s="95"/>
      <c r="BX3130" s="95"/>
      <c r="BY3130" s="95"/>
      <c r="BZ3130" s="95"/>
      <c r="CD3130" s="95"/>
      <c r="CE3130" s="95"/>
      <c r="CF3130" s="95"/>
    </row>
    <row r="3131" spans="1:84" s="43" customFormat="1" x14ac:dyDescent="0.25">
      <c r="A3131" s="152"/>
      <c r="B3131" s="152"/>
      <c r="C3131" s="152"/>
      <c r="D3131" s="152"/>
      <c r="E3131" s="152"/>
      <c r="F3131" s="62"/>
      <c r="G3131" s="62"/>
      <c r="I3131" s="152"/>
      <c r="K3131" s="152"/>
      <c r="L3131" s="152"/>
      <c r="M3131" s="152"/>
      <c r="N3131" s="152"/>
      <c r="O3131" s="63"/>
      <c r="P3131" s="152"/>
      <c r="Q3131" s="152"/>
      <c r="S3131" s="205"/>
      <c r="T3131" s="205"/>
      <c r="U3131" s="205"/>
      <c r="V3131" s="39"/>
      <c r="W3131" s="39"/>
      <c r="X3131" s="39"/>
      <c r="Y3131" s="39"/>
      <c r="AD3131" s="191"/>
      <c r="AE3131" s="191"/>
      <c r="AF3131" s="260"/>
      <c r="AG3131" s="191"/>
      <c r="AH3131" s="191"/>
      <c r="AI3131" s="260"/>
      <c r="AR3131" s="68"/>
      <c r="AS3131" s="68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5"/>
      <c r="BL3131" s="95"/>
      <c r="BM3131" s="95"/>
      <c r="BN3131" s="95"/>
      <c r="BO3131" s="95"/>
      <c r="BP3131" s="95"/>
      <c r="BQ3131" s="95"/>
      <c r="BR3131" s="95"/>
      <c r="BS3131" s="95"/>
      <c r="BT3131" s="95"/>
      <c r="BU3131" s="95"/>
      <c r="BV3131" s="95"/>
      <c r="BW3131" s="95"/>
      <c r="BX3131" s="95"/>
      <c r="BY3131" s="95"/>
      <c r="BZ3131" s="95"/>
      <c r="CD3131" s="95"/>
      <c r="CE3131" s="95"/>
      <c r="CF3131" s="95"/>
    </row>
    <row r="3132" spans="1:84" s="43" customFormat="1" x14ac:dyDescent="0.25">
      <c r="A3132" s="152"/>
      <c r="B3132" s="152"/>
      <c r="C3132" s="152"/>
      <c r="D3132" s="152"/>
      <c r="E3132" s="152"/>
      <c r="F3132" s="62"/>
      <c r="G3132" s="62"/>
      <c r="I3132" s="152"/>
      <c r="K3132" s="152"/>
      <c r="L3132" s="152"/>
      <c r="M3132" s="152"/>
      <c r="N3132" s="152"/>
      <c r="O3132" s="63"/>
      <c r="P3132" s="152"/>
      <c r="Q3132" s="152"/>
      <c r="S3132" s="205"/>
      <c r="T3132" s="205"/>
      <c r="U3132" s="205"/>
      <c r="V3132" s="39"/>
      <c r="W3132" s="39"/>
      <c r="X3132" s="39"/>
      <c r="Y3132" s="39"/>
      <c r="AD3132" s="191"/>
      <c r="AE3132" s="191"/>
      <c r="AF3132" s="260"/>
      <c r="AG3132" s="191"/>
      <c r="AH3132" s="191"/>
      <c r="AI3132" s="260"/>
      <c r="AR3132" s="68"/>
      <c r="AS3132" s="68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5"/>
      <c r="BL3132" s="95"/>
      <c r="BM3132" s="95"/>
      <c r="BN3132" s="95"/>
      <c r="BO3132" s="95"/>
      <c r="BP3132" s="95"/>
      <c r="BQ3132" s="95"/>
      <c r="BR3132" s="95"/>
      <c r="BS3132" s="95"/>
      <c r="BT3132" s="95"/>
      <c r="BU3132" s="95"/>
      <c r="BV3132" s="95"/>
      <c r="BW3132" s="95"/>
      <c r="BX3132" s="95"/>
      <c r="BY3132" s="95"/>
      <c r="BZ3132" s="95"/>
      <c r="CD3132" s="95"/>
      <c r="CE3132" s="95"/>
      <c r="CF3132" s="95"/>
    </row>
    <row r="3133" spans="1:84" s="43" customFormat="1" x14ac:dyDescent="0.25">
      <c r="A3133" s="152"/>
      <c r="B3133" s="152"/>
      <c r="C3133" s="152"/>
      <c r="D3133" s="152"/>
      <c r="E3133" s="152"/>
      <c r="F3133" s="62"/>
      <c r="G3133" s="62"/>
      <c r="I3133" s="152"/>
      <c r="K3133" s="152"/>
      <c r="L3133" s="152"/>
      <c r="M3133" s="152"/>
      <c r="N3133" s="152"/>
      <c r="O3133" s="63"/>
      <c r="P3133" s="152"/>
      <c r="Q3133" s="152"/>
      <c r="S3133" s="205"/>
      <c r="T3133" s="205"/>
      <c r="U3133" s="205"/>
      <c r="V3133" s="39"/>
      <c r="W3133" s="39"/>
      <c r="X3133" s="39"/>
      <c r="Y3133" s="39"/>
      <c r="AD3133" s="191"/>
      <c r="AE3133" s="191"/>
      <c r="AF3133" s="260"/>
      <c r="AG3133" s="191"/>
      <c r="AH3133" s="191"/>
      <c r="AI3133" s="260"/>
      <c r="AR3133" s="68"/>
      <c r="AS3133" s="68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5"/>
      <c r="BL3133" s="95"/>
      <c r="BM3133" s="95"/>
      <c r="BN3133" s="95"/>
      <c r="BO3133" s="95"/>
      <c r="BP3133" s="95"/>
      <c r="BQ3133" s="95"/>
      <c r="BR3133" s="95"/>
      <c r="BS3133" s="95"/>
      <c r="BT3133" s="95"/>
      <c r="BU3133" s="95"/>
      <c r="BV3133" s="95"/>
      <c r="BW3133" s="95"/>
      <c r="BX3133" s="95"/>
      <c r="BY3133" s="95"/>
      <c r="BZ3133" s="95"/>
      <c r="CD3133" s="95"/>
      <c r="CE3133" s="95"/>
      <c r="CF3133" s="95"/>
    </row>
    <row r="3134" spans="1:84" s="43" customFormat="1" x14ac:dyDescent="0.25">
      <c r="A3134" s="152"/>
      <c r="B3134" s="152"/>
      <c r="C3134" s="152"/>
      <c r="D3134" s="152"/>
      <c r="E3134" s="152"/>
      <c r="F3134" s="62"/>
      <c r="G3134" s="62"/>
      <c r="I3134" s="152"/>
      <c r="K3134" s="152"/>
      <c r="L3134" s="152"/>
      <c r="M3134" s="152"/>
      <c r="N3134" s="152"/>
      <c r="O3134" s="63"/>
      <c r="P3134" s="152"/>
      <c r="Q3134" s="152"/>
      <c r="S3134" s="205"/>
      <c r="T3134" s="205"/>
      <c r="U3134" s="205"/>
      <c r="V3134" s="39"/>
      <c r="W3134" s="39"/>
      <c r="X3134" s="39"/>
      <c r="Y3134" s="39"/>
      <c r="AD3134" s="191"/>
      <c r="AE3134" s="191"/>
      <c r="AF3134" s="260"/>
      <c r="AG3134" s="191"/>
      <c r="AH3134" s="191"/>
      <c r="AI3134" s="260"/>
      <c r="AR3134" s="68"/>
      <c r="AS3134" s="68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5"/>
      <c r="BL3134" s="95"/>
      <c r="BM3134" s="95"/>
      <c r="BN3134" s="95"/>
      <c r="BO3134" s="95"/>
      <c r="BP3134" s="95"/>
      <c r="BQ3134" s="95"/>
      <c r="BR3134" s="95"/>
      <c r="BS3134" s="95"/>
      <c r="BT3134" s="95"/>
      <c r="BU3134" s="95"/>
      <c r="BV3134" s="95"/>
      <c r="BW3134" s="95"/>
      <c r="BX3134" s="95"/>
      <c r="BY3134" s="95"/>
      <c r="BZ3134" s="95"/>
      <c r="CD3134" s="95"/>
      <c r="CE3134" s="95"/>
      <c r="CF3134" s="95"/>
    </row>
    <row r="3135" spans="1:84" s="43" customFormat="1" x14ac:dyDescent="0.25">
      <c r="A3135" s="152"/>
      <c r="B3135" s="152"/>
      <c r="C3135" s="152"/>
      <c r="D3135" s="152"/>
      <c r="E3135" s="152"/>
      <c r="F3135" s="62"/>
      <c r="G3135" s="62"/>
      <c r="I3135" s="152"/>
      <c r="K3135" s="152"/>
      <c r="L3135" s="152"/>
      <c r="M3135" s="152"/>
      <c r="N3135" s="152"/>
      <c r="O3135" s="63"/>
      <c r="P3135" s="152"/>
      <c r="Q3135" s="152"/>
      <c r="S3135" s="205"/>
      <c r="T3135" s="205"/>
      <c r="U3135" s="205"/>
      <c r="V3135" s="39"/>
      <c r="W3135" s="39"/>
      <c r="X3135" s="39"/>
      <c r="Y3135" s="39"/>
      <c r="AD3135" s="191"/>
      <c r="AE3135" s="191"/>
      <c r="AF3135" s="260"/>
      <c r="AG3135" s="191"/>
      <c r="AH3135" s="191"/>
      <c r="AI3135" s="260"/>
      <c r="AR3135" s="68"/>
      <c r="AS3135" s="68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5"/>
      <c r="BL3135" s="95"/>
      <c r="BM3135" s="95"/>
      <c r="BN3135" s="95"/>
      <c r="BO3135" s="95"/>
      <c r="BP3135" s="95"/>
      <c r="BQ3135" s="95"/>
      <c r="BR3135" s="95"/>
      <c r="BS3135" s="95"/>
      <c r="BT3135" s="95"/>
      <c r="BU3135" s="95"/>
      <c r="BV3135" s="95"/>
      <c r="BW3135" s="95"/>
      <c r="BX3135" s="95"/>
      <c r="BY3135" s="95"/>
      <c r="BZ3135" s="95"/>
      <c r="CD3135" s="95"/>
      <c r="CE3135" s="95"/>
      <c r="CF3135" s="95"/>
    </row>
    <row r="3136" spans="1:84" s="43" customFormat="1" x14ac:dyDescent="0.25">
      <c r="A3136" s="152"/>
      <c r="B3136" s="152"/>
      <c r="C3136" s="152"/>
      <c r="D3136" s="152"/>
      <c r="E3136" s="152"/>
      <c r="F3136" s="62"/>
      <c r="G3136" s="62"/>
      <c r="I3136" s="152"/>
      <c r="K3136" s="152"/>
      <c r="L3136" s="152"/>
      <c r="M3136" s="152"/>
      <c r="N3136" s="152"/>
      <c r="O3136" s="63"/>
      <c r="P3136" s="152"/>
      <c r="Q3136" s="152"/>
      <c r="S3136" s="205"/>
      <c r="T3136" s="205"/>
      <c r="U3136" s="205"/>
      <c r="V3136" s="39"/>
      <c r="W3136" s="39"/>
      <c r="X3136" s="39"/>
      <c r="Y3136" s="39"/>
      <c r="AD3136" s="191"/>
      <c r="AE3136" s="191"/>
      <c r="AF3136" s="260"/>
      <c r="AG3136" s="191"/>
      <c r="AH3136" s="191"/>
      <c r="AI3136" s="260"/>
      <c r="AR3136" s="68"/>
      <c r="AS3136" s="68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5"/>
      <c r="BL3136" s="95"/>
      <c r="BM3136" s="95"/>
      <c r="BN3136" s="95"/>
      <c r="BO3136" s="95"/>
      <c r="BP3136" s="95"/>
      <c r="BQ3136" s="95"/>
      <c r="BR3136" s="95"/>
      <c r="BS3136" s="95"/>
      <c r="BT3136" s="95"/>
      <c r="BU3136" s="95"/>
      <c r="BV3136" s="95"/>
      <c r="BW3136" s="95"/>
      <c r="BX3136" s="95"/>
      <c r="BY3136" s="95"/>
      <c r="BZ3136" s="95"/>
      <c r="CD3136" s="95"/>
      <c r="CE3136" s="95"/>
      <c r="CF3136" s="95"/>
    </row>
    <row r="3137" spans="1:84" s="43" customFormat="1" x14ac:dyDescent="0.25">
      <c r="A3137" s="152"/>
      <c r="B3137" s="152"/>
      <c r="C3137" s="152"/>
      <c r="D3137" s="152"/>
      <c r="E3137" s="152"/>
      <c r="F3137" s="62"/>
      <c r="G3137" s="62"/>
      <c r="I3137" s="152"/>
      <c r="K3137" s="152"/>
      <c r="L3137" s="152"/>
      <c r="M3137" s="152"/>
      <c r="N3137" s="152"/>
      <c r="O3137" s="63"/>
      <c r="P3137" s="152"/>
      <c r="Q3137" s="152"/>
      <c r="S3137" s="205"/>
      <c r="T3137" s="205"/>
      <c r="U3137" s="205"/>
      <c r="V3137" s="39"/>
      <c r="W3137" s="39"/>
      <c r="X3137" s="39"/>
      <c r="Y3137" s="39"/>
      <c r="AD3137" s="191"/>
      <c r="AE3137" s="191"/>
      <c r="AF3137" s="260"/>
      <c r="AG3137" s="191"/>
      <c r="AH3137" s="191"/>
      <c r="AI3137" s="260"/>
      <c r="AR3137" s="68"/>
      <c r="AS3137" s="68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5"/>
      <c r="BL3137" s="95"/>
      <c r="BM3137" s="95"/>
      <c r="BN3137" s="95"/>
      <c r="BO3137" s="95"/>
      <c r="BP3137" s="95"/>
      <c r="BQ3137" s="95"/>
      <c r="BR3137" s="95"/>
      <c r="BS3137" s="95"/>
      <c r="BT3137" s="95"/>
      <c r="BU3137" s="95"/>
      <c r="BV3137" s="95"/>
      <c r="BW3137" s="95"/>
      <c r="BX3137" s="95"/>
      <c r="BY3137" s="95"/>
      <c r="BZ3137" s="95"/>
      <c r="CD3137" s="95"/>
      <c r="CE3137" s="95"/>
      <c r="CF3137" s="95"/>
    </row>
    <row r="3138" spans="1:84" s="43" customFormat="1" x14ac:dyDescent="0.25">
      <c r="A3138" s="152"/>
      <c r="B3138" s="152"/>
      <c r="C3138" s="152"/>
      <c r="D3138" s="152"/>
      <c r="E3138" s="152"/>
      <c r="F3138" s="62"/>
      <c r="G3138" s="62"/>
      <c r="I3138" s="152"/>
      <c r="K3138" s="152"/>
      <c r="L3138" s="152"/>
      <c r="M3138" s="152"/>
      <c r="N3138" s="152"/>
      <c r="O3138" s="63"/>
      <c r="P3138" s="152"/>
      <c r="Q3138" s="152"/>
      <c r="S3138" s="205"/>
      <c r="T3138" s="205"/>
      <c r="U3138" s="205"/>
      <c r="V3138" s="39"/>
      <c r="W3138" s="39"/>
      <c r="X3138" s="39"/>
      <c r="Y3138" s="39"/>
      <c r="AD3138" s="191"/>
      <c r="AE3138" s="191"/>
      <c r="AF3138" s="260"/>
      <c r="AG3138" s="191"/>
      <c r="AH3138" s="191"/>
      <c r="AI3138" s="260"/>
      <c r="AR3138" s="68"/>
      <c r="AS3138" s="68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5"/>
      <c r="BL3138" s="95"/>
      <c r="BM3138" s="95"/>
      <c r="BN3138" s="95"/>
      <c r="BO3138" s="95"/>
      <c r="BP3138" s="95"/>
      <c r="BQ3138" s="95"/>
      <c r="BR3138" s="95"/>
      <c r="BS3138" s="95"/>
      <c r="BT3138" s="95"/>
      <c r="BU3138" s="95"/>
      <c r="BV3138" s="95"/>
      <c r="BW3138" s="95"/>
      <c r="BX3138" s="95"/>
      <c r="BY3138" s="95"/>
      <c r="BZ3138" s="95"/>
      <c r="CD3138" s="95"/>
      <c r="CE3138" s="95"/>
      <c r="CF3138" s="95"/>
    </row>
    <row r="3139" spans="1:84" s="43" customFormat="1" x14ac:dyDescent="0.25">
      <c r="A3139" s="152"/>
      <c r="B3139" s="152"/>
      <c r="C3139" s="152"/>
      <c r="D3139" s="152"/>
      <c r="E3139" s="152"/>
      <c r="F3139" s="62"/>
      <c r="G3139" s="62"/>
      <c r="I3139" s="152"/>
      <c r="K3139" s="152"/>
      <c r="L3139" s="152"/>
      <c r="M3139" s="152"/>
      <c r="N3139" s="152"/>
      <c r="O3139" s="63"/>
      <c r="P3139" s="152"/>
      <c r="Q3139" s="152"/>
      <c r="S3139" s="205"/>
      <c r="T3139" s="205"/>
      <c r="U3139" s="205"/>
      <c r="V3139" s="39"/>
      <c r="W3139" s="39"/>
      <c r="X3139" s="39"/>
      <c r="Y3139" s="39"/>
      <c r="AD3139" s="191"/>
      <c r="AE3139" s="191"/>
      <c r="AF3139" s="260"/>
      <c r="AG3139" s="191"/>
      <c r="AH3139" s="191"/>
      <c r="AI3139" s="260"/>
      <c r="AR3139" s="68"/>
      <c r="AS3139" s="68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5"/>
      <c r="BL3139" s="95"/>
      <c r="BM3139" s="95"/>
      <c r="BN3139" s="95"/>
      <c r="BO3139" s="95"/>
      <c r="BP3139" s="95"/>
      <c r="BQ3139" s="95"/>
      <c r="BR3139" s="95"/>
      <c r="BS3139" s="95"/>
      <c r="BT3139" s="95"/>
      <c r="BU3139" s="95"/>
      <c r="BV3139" s="95"/>
      <c r="BW3139" s="95"/>
      <c r="BX3139" s="95"/>
      <c r="BY3139" s="95"/>
      <c r="BZ3139" s="95"/>
      <c r="CD3139" s="95"/>
      <c r="CE3139" s="95"/>
      <c r="CF3139" s="95"/>
    </row>
    <row r="3140" spans="1:84" s="43" customFormat="1" x14ac:dyDescent="0.25">
      <c r="A3140" s="152"/>
      <c r="B3140" s="152"/>
      <c r="C3140" s="152"/>
      <c r="D3140" s="152"/>
      <c r="E3140" s="152"/>
      <c r="F3140" s="62"/>
      <c r="G3140" s="62"/>
      <c r="I3140" s="152"/>
      <c r="K3140" s="152"/>
      <c r="L3140" s="152"/>
      <c r="M3140" s="152"/>
      <c r="N3140" s="152"/>
      <c r="O3140" s="63"/>
      <c r="P3140" s="152"/>
      <c r="Q3140" s="152"/>
      <c r="S3140" s="205"/>
      <c r="T3140" s="205"/>
      <c r="U3140" s="205"/>
      <c r="V3140" s="39"/>
      <c r="W3140" s="39"/>
      <c r="X3140" s="39"/>
      <c r="Y3140" s="39"/>
      <c r="AD3140" s="191"/>
      <c r="AE3140" s="191"/>
      <c r="AF3140" s="260"/>
      <c r="AG3140" s="191"/>
      <c r="AH3140" s="191"/>
      <c r="AI3140" s="260"/>
      <c r="AR3140" s="68"/>
      <c r="AS3140" s="68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5"/>
      <c r="BL3140" s="95"/>
      <c r="BM3140" s="95"/>
      <c r="BN3140" s="95"/>
      <c r="BO3140" s="95"/>
      <c r="BP3140" s="95"/>
      <c r="BQ3140" s="95"/>
      <c r="BR3140" s="95"/>
      <c r="BS3140" s="95"/>
      <c r="BT3140" s="95"/>
      <c r="BU3140" s="95"/>
      <c r="BV3140" s="95"/>
      <c r="BW3140" s="95"/>
      <c r="BX3140" s="95"/>
      <c r="BY3140" s="95"/>
      <c r="BZ3140" s="95"/>
      <c r="CD3140" s="95"/>
      <c r="CE3140" s="95"/>
      <c r="CF3140" s="95"/>
    </row>
    <row r="3141" spans="1:84" s="43" customFormat="1" x14ac:dyDescent="0.25">
      <c r="A3141" s="152"/>
      <c r="B3141" s="152"/>
      <c r="C3141" s="152"/>
      <c r="D3141" s="152"/>
      <c r="E3141" s="152"/>
      <c r="F3141" s="62"/>
      <c r="G3141" s="62"/>
      <c r="I3141" s="152"/>
      <c r="K3141" s="152"/>
      <c r="L3141" s="152"/>
      <c r="M3141" s="152"/>
      <c r="N3141" s="152"/>
      <c r="O3141" s="63"/>
      <c r="P3141" s="152"/>
      <c r="Q3141" s="152"/>
      <c r="S3141" s="205"/>
      <c r="T3141" s="205"/>
      <c r="U3141" s="205"/>
      <c r="V3141" s="39"/>
      <c r="W3141" s="39"/>
      <c r="X3141" s="39"/>
      <c r="Y3141" s="39"/>
      <c r="AD3141" s="191"/>
      <c r="AE3141" s="191"/>
      <c r="AF3141" s="260"/>
      <c r="AG3141" s="191"/>
      <c r="AH3141" s="191"/>
      <c r="AI3141" s="260"/>
      <c r="AR3141" s="68"/>
      <c r="AS3141" s="68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5"/>
      <c r="BL3141" s="95"/>
      <c r="BM3141" s="95"/>
      <c r="BN3141" s="95"/>
      <c r="BO3141" s="95"/>
      <c r="BP3141" s="95"/>
      <c r="BQ3141" s="95"/>
      <c r="BR3141" s="95"/>
      <c r="BS3141" s="95"/>
      <c r="BT3141" s="95"/>
      <c r="BU3141" s="95"/>
      <c r="BV3141" s="95"/>
      <c r="BW3141" s="95"/>
      <c r="BX3141" s="95"/>
      <c r="BY3141" s="95"/>
      <c r="BZ3141" s="95"/>
      <c r="CD3141" s="95"/>
      <c r="CE3141" s="95"/>
      <c r="CF3141" s="95"/>
    </row>
    <row r="3142" spans="1:84" s="43" customFormat="1" x14ac:dyDescent="0.25">
      <c r="A3142" s="152"/>
      <c r="B3142" s="152"/>
      <c r="C3142" s="152"/>
      <c r="D3142" s="152"/>
      <c r="E3142" s="152"/>
      <c r="F3142" s="62"/>
      <c r="G3142" s="62"/>
      <c r="I3142" s="152"/>
      <c r="K3142" s="152"/>
      <c r="L3142" s="152"/>
      <c r="M3142" s="152"/>
      <c r="N3142" s="152"/>
      <c r="O3142" s="63"/>
      <c r="P3142" s="152"/>
      <c r="Q3142" s="152"/>
      <c r="S3142" s="205"/>
      <c r="T3142" s="205"/>
      <c r="U3142" s="205"/>
      <c r="V3142" s="39"/>
      <c r="W3142" s="39"/>
      <c r="X3142" s="39"/>
      <c r="Y3142" s="39"/>
      <c r="AD3142" s="191"/>
      <c r="AE3142" s="191"/>
      <c r="AF3142" s="260"/>
      <c r="AG3142" s="191"/>
      <c r="AH3142" s="191"/>
      <c r="AI3142" s="260"/>
      <c r="AR3142" s="68"/>
      <c r="AS3142" s="68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5"/>
      <c r="BL3142" s="95"/>
      <c r="BM3142" s="95"/>
      <c r="BN3142" s="95"/>
      <c r="BO3142" s="95"/>
      <c r="BP3142" s="95"/>
      <c r="BQ3142" s="95"/>
      <c r="BR3142" s="95"/>
      <c r="BS3142" s="95"/>
      <c r="BT3142" s="95"/>
      <c r="BU3142" s="95"/>
      <c r="BV3142" s="95"/>
      <c r="BW3142" s="95"/>
      <c r="BX3142" s="95"/>
      <c r="BY3142" s="95"/>
      <c r="BZ3142" s="95"/>
      <c r="CD3142" s="95"/>
      <c r="CE3142" s="95"/>
      <c r="CF3142" s="95"/>
    </row>
    <row r="3143" spans="1:84" s="43" customFormat="1" x14ac:dyDescent="0.25">
      <c r="A3143" s="152"/>
      <c r="B3143" s="152"/>
      <c r="C3143" s="152"/>
      <c r="D3143" s="152"/>
      <c r="E3143" s="152"/>
      <c r="F3143" s="62"/>
      <c r="G3143" s="62"/>
      <c r="I3143" s="152"/>
      <c r="K3143" s="152"/>
      <c r="L3143" s="152"/>
      <c r="M3143" s="152"/>
      <c r="N3143" s="152"/>
      <c r="O3143" s="63"/>
      <c r="P3143" s="152"/>
      <c r="Q3143" s="152"/>
      <c r="S3143" s="205"/>
      <c r="T3143" s="205"/>
      <c r="U3143" s="205"/>
      <c r="V3143" s="39"/>
      <c r="W3143" s="39"/>
      <c r="X3143" s="39"/>
      <c r="Y3143" s="39"/>
      <c r="AD3143" s="191"/>
      <c r="AE3143" s="191"/>
      <c r="AF3143" s="260"/>
      <c r="AG3143" s="191"/>
      <c r="AH3143" s="191"/>
      <c r="AI3143" s="260"/>
      <c r="AR3143" s="68"/>
      <c r="AS3143" s="68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5"/>
      <c r="BL3143" s="95"/>
      <c r="BM3143" s="95"/>
      <c r="BN3143" s="95"/>
      <c r="BO3143" s="95"/>
      <c r="BP3143" s="95"/>
      <c r="BQ3143" s="95"/>
      <c r="BR3143" s="95"/>
      <c r="BS3143" s="95"/>
      <c r="BT3143" s="95"/>
      <c r="BU3143" s="95"/>
      <c r="BV3143" s="95"/>
      <c r="BW3143" s="95"/>
      <c r="BX3143" s="95"/>
      <c r="BY3143" s="95"/>
      <c r="BZ3143" s="95"/>
      <c r="CD3143" s="95"/>
      <c r="CE3143" s="95"/>
      <c r="CF3143" s="95"/>
    </row>
    <row r="3144" spans="1:84" s="43" customFormat="1" x14ac:dyDescent="0.25">
      <c r="A3144" s="152"/>
      <c r="B3144" s="152"/>
      <c r="C3144" s="152"/>
      <c r="D3144" s="152"/>
      <c r="E3144" s="152"/>
      <c r="F3144" s="62"/>
      <c r="G3144" s="62"/>
      <c r="I3144" s="152"/>
      <c r="K3144" s="152"/>
      <c r="L3144" s="152"/>
      <c r="M3144" s="152"/>
      <c r="N3144" s="152"/>
      <c r="O3144" s="63"/>
      <c r="P3144" s="152"/>
      <c r="Q3144" s="152"/>
      <c r="S3144" s="205"/>
      <c r="T3144" s="205"/>
      <c r="U3144" s="205"/>
      <c r="V3144" s="39"/>
      <c r="W3144" s="39"/>
      <c r="X3144" s="39"/>
      <c r="Y3144" s="39"/>
      <c r="AD3144" s="191"/>
      <c r="AE3144" s="191"/>
      <c r="AF3144" s="260"/>
      <c r="AG3144" s="191"/>
      <c r="AH3144" s="191"/>
      <c r="AI3144" s="260"/>
      <c r="AR3144" s="68"/>
      <c r="AS3144" s="68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5"/>
      <c r="BL3144" s="95"/>
      <c r="BM3144" s="95"/>
      <c r="BN3144" s="95"/>
      <c r="BO3144" s="95"/>
      <c r="BP3144" s="95"/>
      <c r="BQ3144" s="95"/>
      <c r="BR3144" s="95"/>
      <c r="BS3144" s="95"/>
      <c r="BT3144" s="95"/>
      <c r="BU3144" s="95"/>
      <c r="BV3144" s="95"/>
      <c r="BW3144" s="95"/>
      <c r="BX3144" s="95"/>
      <c r="BY3144" s="95"/>
      <c r="BZ3144" s="95"/>
      <c r="CD3144" s="95"/>
      <c r="CE3144" s="95"/>
      <c r="CF3144" s="95"/>
    </row>
    <row r="3145" spans="1:84" s="43" customFormat="1" x14ac:dyDescent="0.25">
      <c r="A3145" s="152"/>
      <c r="B3145" s="152"/>
      <c r="C3145" s="152"/>
      <c r="D3145" s="152"/>
      <c r="E3145" s="152"/>
      <c r="F3145" s="62"/>
      <c r="G3145" s="62"/>
      <c r="I3145" s="152"/>
      <c r="K3145" s="152"/>
      <c r="L3145" s="152"/>
      <c r="M3145" s="152"/>
      <c r="N3145" s="152"/>
      <c r="O3145" s="63"/>
      <c r="P3145" s="152"/>
      <c r="Q3145" s="152"/>
      <c r="S3145" s="205"/>
      <c r="T3145" s="205"/>
      <c r="U3145" s="205"/>
      <c r="V3145" s="39"/>
      <c r="W3145" s="39"/>
      <c r="X3145" s="39"/>
      <c r="Y3145" s="39"/>
      <c r="AD3145" s="191"/>
      <c r="AE3145" s="191"/>
      <c r="AF3145" s="260"/>
      <c r="AG3145" s="191"/>
      <c r="AH3145" s="191"/>
      <c r="AI3145" s="260"/>
      <c r="AR3145" s="68"/>
      <c r="AS3145" s="68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5"/>
      <c r="BL3145" s="95"/>
      <c r="BM3145" s="95"/>
      <c r="BN3145" s="95"/>
      <c r="BO3145" s="95"/>
      <c r="BP3145" s="95"/>
      <c r="BQ3145" s="95"/>
      <c r="BR3145" s="95"/>
      <c r="BS3145" s="95"/>
      <c r="BT3145" s="95"/>
      <c r="BU3145" s="95"/>
      <c r="BV3145" s="95"/>
      <c r="BW3145" s="95"/>
      <c r="BX3145" s="95"/>
      <c r="BY3145" s="95"/>
      <c r="BZ3145" s="95"/>
      <c r="CD3145" s="95"/>
      <c r="CE3145" s="95"/>
      <c r="CF3145" s="95"/>
    </row>
    <row r="3146" spans="1:84" s="43" customFormat="1" x14ac:dyDescent="0.25">
      <c r="A3146" s="152"/>
      <c r="B3146" s="152"/>
      <c r="C3146" s="152"/>
      <c r="D3146" s="152"/>
      <c r="E3146" s="152"/>
      <c r="F3146" s="62"/>
      <c r="G3146" s="62"/>
      <c r="I3146" s="152"/>
      <c r="K3146" s="152"/>
      <c r="L3146" s="152"/>
      <c r="M3146" s="152"/>
      <c r="N3146" s="152"/>
      <c r="O3146" s="63"/>
      <c r="P3146" s="152"/>
      <c r="Q3146" s="152"/>
      <c r="S3146" s="205"/>
      <c r="T3146" s="205"/>
      <c r="U3146" s="205"/>
      <c r="V3146" s="39"/>
      <c r="W3146" s="39"/>
      <c r="X3146" s="39"/>
      <c r="Y3146" s="39"/>
      <c r="AD3146" s="191"/>
      <c r="AE3146" s="191"/>
      <c r="AF3146" s="260"/>
      <c r="AG3146" s="191"/>
      <c r="AH3146" s="191"/>
      <c r="AI3146" s="260"/>
      <c r="AR3146" s="68"/>
      <c r="AS3146" s="68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5"/>
      <c r="BL3146" s="95"/>
      <c r="BM3146" s="95"/>
      <c r="BN3146" s="95"/>
      <c r="BO3146" s="95"/>
      <c r="BP3146" s="95"/>
      <c r="BQ3146" s="95"/>
      <c r="BR3146" s="95"/>
      <c r="BS3146" s="95"/>
      <c r="BT3146" s="95"/>
      <c r="BU3146" s="95"/>
      <c r="BV3146" s="95"/>
      <c r="BW3146" s="95"/>
      <c r="BX3146" s="95"/>
      <c r="BY3146" s="95"/>
      <c r="BZ3146" s="95"/>
      <c r="CD3146" s="95"/>
      <c r="CE3146" s="95"/>
      <c r="CF3146" s="95"/>
    </row>
    <row r="3147" spans="1:84" s="43" customFormat="1" x14ac:dyDescent="0.25">
      <c r="A3147" s="152"/>
      <c r="B3147" s="152"/>
      <c r="C3147" s="152"/>
      <c r="D3147" s="152"/>
      <c r="E3147" s="152"/>
      <c r="F3147" s="62"/>
      <c r="G3147" s="62"/>
      <c r="I3147" s="152"/>
      <c r="K3147" s="152"/>
      <c r="L3147" s="152"/>
      <c r="M3147" s="152"/>
      <c r="N3147" s="152"/>
      <c r="O3147" s="63"/>
      <c r="P3147" s="152"/>
      <c r="Q3147" s="152"/>
      <c r="S3147" s="205"/>
      <c r="T3147" s="205"/>
      <c r="U3147" s="205"/>
      <c r="V3147" s="39"/>
      <c r="W3147" s="39"/>
      <c r="X3147" s="39"/>
      <c r="Y3147" s="39"/>
      <c r="AD3147" s="191"/>
      <c r="AE3147" s="191"/>
      <c r="AF3147" s="260"/>
      <c r="AG3147" s="191"/>
      <c r="AH3147" s="191"/>
      <c r="AI3147" s="260"/>
      <c r="AR3147" s="68"/>
      <c r="AS3147" s="68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5"/>
      <c r="BL3147" s="95"/>
      <c r="BM3147" s="95"/>
      <c r="BN3147" s="95"/>
      <c r="BO3147" s="95"/>
      <c r="BP3147" s="95"/>
      <c r="BQ3147" s="95"/>
      <c r="BR3147" s="95"/>
      <c r="BS3147" s="95"/>
      <c r="BT3147" s="95"/>
      <c r="BU3147" s="95"/>
      <c r="BV3147" s="95"/>
      <c r="BW3147" s="95"/>
      <c r="BX3147" s="95"/>
      <c r="BY3147" s="95"/>
      <c r="BZ3147" s="95"/>
      <c r="CD3147" s="95"/>
      <c r="CE3147" s="95"/>
      <c r="CF3147" s="95"/>
    </row>
    <row r="3148" spans="1:84" s="43" customFormat="1" x14ac:dyDescent="0.25">
      <c r="A3148" s="152"/>
      <c r="B3148" s="152"/>
      <c r="C3148" s="152"/>
      <c r="D3148" s="152"/>
      <c r="E3148" s="152"/>
      <c r="F3148" s="62"/>
      <c r="G3148" s="62"/>
      <c r="I3148" s="152"/>
      <c r="K3148" s="152"/>
      <c r="L3148" s="152"/>
      <c r="M3148" s="152"/>
      <c r="N3148" s="152"/>
      <c r="O3148" s="63"/>
      <c r="P3148" s="152"/>
      <c r="Q3148" s="152"/>
      <c r="S3148" s="205"/>
      <c r="T3148" s="205"/>
      <c r="U3148" s="205"/>
      <c r="V3148" s="39"/>
      <c r="W3148" s="39"/>
      <c r="X3148" s="39"/>
      <c r="Y3148" s="39"/>
      <c r="AD3148" s="191"/>
      <c r="AE3148" s="191"/>
      <c r="AF3148" s="260"/>
      <c r="AG3148" s="191"/>
      <c r="AH3148" s="191"/>
      <c r="AI3148" s="260"/>
      <c r="AR3148" s="68"/>
      <c r="AS3148" s="68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5"/>
      <c r="BL3148" s="95"/>
      <c r="BM3148" s="95"/>
      <c r="BN3148" s="95"/>
      <c r="BO3148" s="95"/>
      <c r="BP3148" s="95"/>
      <c r="BQ3148" s="95"/>
      <c r="BR3148" s="95"/>
      <c r="BS3148" s="95"/>
      <c r="BT3148" s="95"/>
      <c r="BU3148" s="95"/>
      <c r="BV3148" s="95"/>
      <c r="BW3148" s="95"/>
      <c r="BX3148" s="95"/>
      <c r="BY3148" s="95"/>
      <c r="BZ3148" s="95"/>
      <c r="CD3148" s="95"/>
      <c r="CE3148" s="95"/>
      <c r="CF3148" s="95"/>
    </row>
    <row r="3149" spans="1:84" s="43" customFormat="1" x14ac:dyDescent="0.25">
      <c r="A3149" s="152"/>
      <c r="B3149" s="152"/>
      <c r="C3149" s="152"/>
      <c r="D3149" s="152"/>
      <c r="E3149" s="152"/>
      <c r="F3149" s="62"/>
      <c r="G3149" s="62"/>
      <c r="I3149" s="152"/>
      <c r="K3149" s="152"/>
      <c r="L3149" s="152"/>
      <c r="M3149" s="152"/>
      <c r="N3149" s="152"/>
      <c r="O3149" s="63"/>
      <c r="P3149" s="152"/>
      <c r="Q3149" s="152"/>
      <c r="S3149" s="205"/>
      <c r="T3149" s="205"/>
      <c r="U3149" s="205"/>
      <c r="V3149" s="39"/>
      <c r="W3149" s="39"/>
      <c r="X3149" s="39"/>
      <c r="Y3149" s="39"/>
      <c r="AD3149" s="191"/>
      <c r="AE3149" s="191"/>
      <c r="AF3149" s="260"/>
      <c r="AG3149" s="191"/>
      <c r="AH3149" s="191"/>
      <c r="AI3149" s="260"/>
      <c r="AR3149" s="68"/>
      <c r="AS3149" s="68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5"/>
      <c r="BL3149" s="95"/>
      <c r="BM3149" s="95"/>
      <c r="BN3149" s="95"/>
      <c r="BO3149" s="95"/>
      <c r="BP3149" s="95"/>
      <c r="BQ3149" s="95"/>
      <c r="BR3149" s="95"/>
      <c r="BS3149" s="95"/>
      <c r="BT3149" s="95"/>
      <c r="BU3149" s="95"/>
      <c r="BV3149" s="95"/>
      <c r="BW3149" s="95"/>
      <c r="BX3149" s="95"/>
      <c r="BY3149" s="95"/>
      <c r="BZ3149" s="95"/>
      <c r="CD3149" s="95"/>
      <c r="CE3149" s="95"/>
      <c r="CF3149" s="95"/>
    </row>
    <row r="3150" spans="1:84" s="43" customFormat="1" x14ac:dyDescent="0.25">
      <c r="A3150" s="152"/>
      <c r="B3150" s="152"/>
      <c r="C3150" s="152"/>
      <c r="D3150" s="152"/>
      <c r="E3150" s="152"/>
      <c r="F3150" s="62"/>
      <c r="G3150" s="62"/>
      <c r="I3150" s="152"/>
      <c r="K3150" s="152"/>
      <c r="L3150" s="152"/>
      <c r="M3150" s="152"/>
      <c r="N3150" s="152"/>
      <c r="O3150" s="63"/>
      <c r="P3150" s="152"/>
      <c r="Q3150" s="152"/>
      <c r="S3150" s="205"/>
      <c r="T3150" s="205"/>
      <c r="U3150" s="205"/>
      <c r="V3150" s="39"/>
      <c r="W3150" s="39"/>
      <c r="X3150" s="39"/>
      <c r="Y3150" s="39"/>
      <c r="AD3150" s="191"/>
      <c r="AE3150" s="191"/>
      <c r="AF3150" s="260"/>
      <c r="AG3150" s="191"/>
      <c r="AH3150" s="191"/>
      <c r="AI3150" s="260"/>
      <c r="AR3150" s="68"/>
      <c r="AS3150" s="68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5"/>
      <c r="BL3150" s="95"/>
      <c r="BM3150" s="95"/>
      <c r="BN3150" s="95"/>
      <c r="BO3150" s="95"/>
      <c r="BP3150" s="95"/>
      <c r="BQ3150" s="95"/>
      <c r="BR3150" s="95"/>
      <c r="BS3150" s="95"/>
      <c r="BT3150" s="95"/>
      <c r="BU3150" s="95"/>
      <c r="BV3150" s="95"/>
      <c r="BW3150" s="95"/>
      <c r="BX3150" s="95"/>
      <c r="BY3150" s="95"/>
      <c r="BZ3150" s="95"/>
      <c r="CD3150" s="95"/>
      <c r="CE3150" s="95"/>
      <c r="CF3150" s="95"/>
    </row>
    <row r="3151" spans="1:84" s="43" customFormat="1" x14ac:dyDescent="0.25">
      <c r="A3151" s="152"/>
      <c r="B3151" s="152"/>
      <c r="C3151" s="152"/>
      <c r="D3151" s="152"/>
      <c r="E3151" s="152"/>
      <c r="F3151" s="62"/>
      <c r="G3151" s="62"/>
      <c r="I3151" s="152"/>
      <c r="K3151" s="152"/>
      <c r="L3151" s="152"/>
      <c r="M3151" s="152"/>
      <c r="N3151" s="152"/>
      <c r="O3151" s="63"/>
      <c r="P3151" s="152"/>
      <c r="Q3151" s="152"/>
      <c r="S3151" s="205"/>
      <c r="T3151" s="205"/>
      <c r="U3151" s="205"/>
      <c r="V3151" s="39"/>
      <c r="W3151" s="39"/>
      <c r="X3151" s="39"/>
      <c r="Y3151" s="39"/>
      <c r="AD3151" s="191"/>
      <c r="AE3151" s="191"/>
      <c r="AF3151" s="260"/>
      <c r="AG3151" s="191"/>
      <c r="AH3151" s="191"/>
      <c r="AI3151" s="260"/>
      <c r="AR3151" s="68"/>
      <c r="AS3151" s="68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5"/>
      <c r="BL3151" s="95"/>
      <c r="BM3151" s="95"/>
      <c r="BN3151" s="95"/>
      <c r="BO3151" s="95"/>
      <c r="BP3151" s="95"/>
      <c r="BQ3151" s="95"/>
      <c r="BR3151" s="95"/>
      <c r="BS3151" s="95"/>
      <c r="BT3151" s="95"/>
      <c r="BU3151" s="95"/>
      <c r="BV3151" s="95"/>
      <c r="BW3151" s="95"/>
      <c r="BX3151" s="95"/>
      <c r="BY3151" s="95"/>
      <c r="BZ3151" s="95"/>
      <c r="CD3151" s="95"/>
      <c r="CE3151" s="95"/>
      <c r="CF3151" s="95"/>
    </row>
    <row r="3152" spans="1:84" s="43" customFormat="1" x14ac:dyDescent="0.25">
      <c r="A3152" s="152"/>
      <c r="B3152" s="152"/>
      <c r="C3152" s="152"/>
      <c r="D3152" s="152"/>
      <c r="E3152" s="152"/>
      <c r="F3152" s="62"/>
      <c r="G3152" s="62"/>
      <c r="I3152" s="152"/>
      <c r="K3152" s="152"/>
      <c r="L3152" s="152"/>
      <c r="M3152" s="152"/>
      <c r="N3152" s="152"/>
      <c r="O3152" s="63"/>
      <c r="P3152" s="152"/>
      <c r="Q3152" s="152"/>
      <c r="S3152" s="205"/>
      <c r="T3152" s="205"/>
      <c r="U3152" s="205"/>
      <c r="V3152" s="39"/>
      <c r="W3152" s="39"/>
      <c r="X3152" s="39"/>
      <c r="Y3152" s="39"/>
      <c r="AD3152" s="191"/>
      <c r="AE3152" s="191"/>
      <c r="AF3152" s="260"/>
      <c r="AG3152" s="191"/>
      <c r="AH3152" s="191"/>
      <c r="AI3152" s="260"/>
      <c r="AR3152" s="68"/>
      <c r="AS3152" s="68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5"/>
      <c r="BL3152" s="95"/>
      <c r="BM3152" s="95"/>
      <c r="BN3152" s="95"/>
      <c r="BO3152" s="95"/>
      <c r="BP3152" s="95"/>
      <c r="BQ3152" s="95"/>
      <c r="BR3152" s="95"/>
      <c r="BS3152" s="95"/>
      <c r="BT3152" s="95"/>
      <c r="BU3152" s="95"/>
      <c r="BV3152" s="95"/>
      <c r="BW3152" s="95"/>
      <c r="BX3152" s="95"/>
      <c r="BY3152" s="95"/>
      <c r="BZ3152" s="95"/>
      <c r="CD3152" s="95"/>
      <c r="CE3152" s="95"/>
      <c r="CF3152" s="95"/>
    </row>
    <row r="3153" spans="1:84" s="43" customFormat="1" x14ac:dyDescent="0.25">
      <c r="A3153" s="152"/>
      <c r="B3153" s="152"/>
      <c r="C3153" s="152"/>
      <c r="D3153" s="152"/>
      <c r="E3153" s="152"/>
      <c r="F3153" s="62"/>
      <c r="G3153" s="62"/>
      <c r="I3153" s="152"/>
      <c r="K3153" s="152"/>
      <c r="L3153" s="152"/>
      <c r="M3153" s="152"/>
      <c r="N3153" s="152"/>
      <c r="O3153" s="63"/>
      <c r="P3153" s="152"/>
      <c r="Q3153" s="152"/>
      <c r="S3153" s="205"/>
      <c r="T3153" s="205"/>
      <c r="U3153" s="205"/>
      <c r="V3153" s="39"/>
      <c r="W3153" s="39"/>
      <c r="X3153" s="39"/>
      <c r="Y3153" s="39"/>
      <c r="AD3153" s="191"/>
      <c r="AE3153" s="191"/>
      <c r="AF3153" s="260"/>
      <c r="AG3153" s="191"/>
      <c r="AH3153" s="191"/>
      <c r="AI3153" s="260"/>
      <c r="AR3153" s="68"/>
      <c r="AS3153" s="68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5"/>
      <c r="BL3153" s="95"/>
      <c r="BM3153" s="95"/>
      <c r="BN3153" s="95"/>
      <c r="BO3153" s="95"/>
      <c r="BP3153" s="95"/>
      <c r="BQ3153" s="95"/>
      <c r="BR3153" s="95"/>
      <c r="BS3153" s="95"/>
      <c r="BT3153" s="95"/>
      <c r="BU3153" s="95"/>
      <c r="BV3153" s="95"/>
      <c r="BW3153" s="95"/>
      <c r="BX3153" s="95"/>
      <c r="BY3153" s="95"/>
      <c r="BZ3153" s="95"/>
      <c r="CD3153" s="95"/>
      <c r="CE3153" s="95"/>
      <c r="CF3153" s="95"/>
    </row>
    <row r="3154" spans="1:84" s="43" customFormat="1" x14ac:dyDescent="0.25">
      <c r="A3154" s="152"/>
      <c r="B3154" s="152"/>
      <c r="C3154" s="152"/>
      <c r="D3154" s="152"/>
      <c r="E3154" s="152"/>
      <c r="F3154" s="62"/>
      <c r="G3154" s="62"/>
      <c r="I3154" s="152"/>
      <c r="K3154" s="152"/>
      <c r="L3154" s="152"/>
      <c r="M3154" s="152"/>
      <c r="N3154" s="152"/>
      <c r="O3154" s="63"/>
      <c r="P3154" s="152"/>
      <c r="Q3154" s="152"/>
      <c r="S3154" s="205"/>
      <c r="T3154" s="205"/>
      <c r="U3154" s="205"/>
      <c r="V3154" s="39"/>
      <c r="W3154" s="39"/>
      <c r="X3154" s="39"/>
      <c r="Y3154" s="39"/>
      <c r="AD3154" s="191"/>
      <c r="AE3154" s="191"/>
      <c r="AF3154" s="260"/>
      <c r="AG3154" s="191"/>
      <c r="AH3154" s="191"/>
      <c r="AI3154" s="260"/>
      <c r="AR3154" s="68"/>
      <c r="AS3154" s="68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5"/>
      <c r="BL3154" s="95"/>
      <c r="BM3154" s="95"/>
      <c r="BN3154" s="95"/>
      <c r="BO3154" s="95"/>
      <c r="BP3154" s="95"/>
      <c r="BQ3154" s="95"/>
      <c r="BR3154" s="95"/>
      <c r="BS3154" s="95"/>
      <c r="BT3154" s="95"/>
      <c r="BU3154" s="95"/>
      <c r="BV3154" s="95"/>
      <c r="BW3154" s="95"/>
      <c r="BX3154" s="95"/>
      <c r="BY3154" s="95"/>
      <c r="BZ3154" s="95"/>
      <c r="CD3154" s="95"/>
      <c r="CE3154" s="95"/>
      <c r="CF3154" s="95"/>
    </row>
    <row r="3155" spans="1:84" s="43" customFormat="1" x14ac:dyDescent="0.25">
      <c r="A3155" s="152"/>
      <c r="B3155" s="152"/>
      <c r="C3155" s="152"/>
      <c r="D3155" s="152"/>
      <c r="E3155" s="152"/>
      <c r="F3155" s="62"/>
      <c r="G3155" s="62"/>
      <c r="I3155" s="152"/>
      <c r="K3155" s="152"/>
      <c r="L3155" s="152"/>
      <c r="M3155" s="152"/>
      <c r="N3155" s="152"/>
      <c r="O3155" s="63"/>
      <c r="P3155" s="152"/>
      <c r="Q3155" s="152"/>
      <c r="S3155" s="205"/>
      <c r="T3155" s="205"/>
      <c r="U3155" s="205"/>
      <c r="V3155" s="39"/>
      <c r="W3155" s="39"/>
      <c r="X3155" s="39"/>
      <c r="Y3155" s="39"/>
      <c r="AD3155" s="191"/>
      <c r="AE3155" s="191"/>
      <c r="AF3155" s="260"/>
      <c r="AG3155" s="191"/>
      <c r="AH3155" s="191"/>
      <c r="AI3155" s="260"/>
      <c r="AR3155" s="68"/>
      <c r="AS3155" s="68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5"/>
      <c r="BL3155" s="95"/>
      <c r="BM3155" s="95"/>
      <c r="BN3155" s="95"/>
      <c r="BO3155" s="95"/>
      <c r="BP3155" s="95"/>
      <c r="BQ3155" s="95"/>
      <c r="BR3155" s="95"/>
      <c r="BS3155" s="95"/>
      <c r="BT3155" s="95"/>
      <c r="BU3155" s="95"/>
      <c r="BV3155" s="95"/>
      <c r="BW3155" s="95"/>
      <c r="BX3155" s="95"/>
      <c r="BY3155" s="95"/>
      <c r="BZ3155" s="95"/>
      <c r="CD3155" s="95"/>
      <c r="CE3155" s="95"/>
      <c r="CF3155" s="95"/>
    </row>
    <row r="3156" spans="1:84" s="43" customFormat="1" x14ac:dyDescent="0.25">
      <c r="A3156" s="152"/>
      <c r="B3156" s="152"/>
      <c r="C3156" s="152"/>
      <c r="D3156" s="152"/>
      <c r="E3156" s="152"/>
      <c r="F3156" s="62"/>
      <c r="G3156" s="62"/>
      <c r="I3156" s="152"/>
      <c r="K3156" s="152"/>
      <c r="L3156" s="152"/>
      <c r="M3156" s="152"/>
      <c r="N3156" s="152"/>
      <c r="O3156" s="63"/>
      <c r="P3156" s="152"/>
      <c r="Q3156" s="152"/>
      <c r="S3156" s="205"/>
      <c r="T3156" s="205"/>
      <c r="U3156" s="205"/>
      <c r="V3156" s="39"/>
      <c r="W3156" s="39"/>
      <c r="X3156" s="39"/>
      <c r="Y3156" s="39"/>
      <c r="AD3156" s="191"/>
      <c r="AE3156" s="191"/>
      <c r="AF3156" s="260"/>
      <c r="AG3156" s="191"/>
      <c r="AH3156" s="191"/>
      <c r="AI3156" s="260"/>
      <c r="AR3156" s="68"/>
      <c r="AS3156" s="68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5"/>
      <c r="BL3156" s="95"/>
      <c r="BM3156" s="95"/>
      <c r="BN3156" s="95"/>
      <c r="BO3156" s="95"/>
      <c r="BP3156" s="95"/>
      <c r="BQ3156" s="95"/>
      <c r="BR3156" s="95"/>
      <c r="BS3156" s="95"/>
      <c r="BT3156" s="95"/>
      <c r="BU3156" s="95"/>
      <c r="BV3156" s="95"/>
      <c r="BW3156" s="95"/>
      <c r="BX3156" s="95"/>
      <c r="BY3156" s="95"/>
      <c r="BZ3156" s="95"/>
      <c r="CD3156" s="95"/>
      <c r="CE3156" s="95"/>
      <c r="CF3156" s="95"/>
    </row>
    <row r="3157" spans="1:84" s="43" customFormat="1" x14ac:dyDescent="0.25">
      <c r="A3157" s="152"/>
      <c r="B3157" s="152"/>
      <c r="C3157" s="152"/>
      <c r="D3157" s="152"/>
      <c r="E3157" s="152"/>
      <c r="F3157" s="62"/>
      <c r="G3157" s="62"/>
      <c r="I3157" s="152"/>
      <c r="K3157" s="152"/>
      <c r="L3157" s="152"/>
      <c r="M3157" s="152"/>
      <c r="N3157" s="152"/>
      <c r="O3157" s="63"/>
      <c r="P3157" s="152"/>
      <c r="Q3157" s="152"/>
      <c r="S3157" s="205"/>
      <c r="T3157" s="205"/>
      <c r="U3157" s="205"/>
      <c r="V3157" s="39"/>
      <c r="W3157" s="39"/>
      <c r="X3157" s="39"/>
      <c r="Y3157" s="39"/>
      <c r="AD3157" s="191"/>
      <c r="AE3157" s="191"/>
      <c r="AF3157" s="260"/>
      <c r="AG3157" s="191"/>
      <c r="AH3157" s="191"/>
      <c r="AI3157" s="260"/>
      <c r="AR3157" s="68"/>
      <c r="AS3157" s="68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5"/>
      <c r="BL3157" s="95"/>
      <c r="BM3157" s="95"/>
      <c r="BN3157" s="95"/>
      <c r="BO3157" s="95"/>
      <c r="BP3157" s="95"/>
      <c r="BQ3157" s="95"/>
      <c r="BR3157" s="95"/>
      <c r="BS3157" s="95"/>
      <c r="BT3157" s="95"/>
      <c r="BU3157" s="95"/>
      <c r="BV3157" s="95"/>
      <c r="BW3157" s="95"/>
      <c r="BX3157" s="95"/>
      <c r="BY3157" s="95"/>
      <c r="BZ3157" s="95"/>
      <c r="CD3157" s="95"/>
      <c r="CE3157" s="95"/>
      <c r="CF3157" s="95"/>
    </row>
    <row r="3158" spans="1:84" s="43" customFormat="1" x14ac:dyDescent="0.25">
      <c r="A3158" s="152"/>
      <c r="B3158" s="152"/>
      <c r="C3158" s="152"/>
      <c r="D3158" s="152"/>
      <c r="E3158" s="152"/>
      <c r="F3158" s="62"/>
      <c r="G3158" s="62"/>
      <c r="I3158" s="152"/>
      <c r="K3158" s="152"/>
      <c r="L3158" s="152"/>
      <c r="M3158" s="152"/>
      <c r="N3158" s="152"/>
      <c r="O3158" s="63"/>
      <c r="P3158" s="152"/>
      <c r="Q3158" s="152"/>
      <c r="S3158" s="205"/>
      <c r="T3158" s="205"/>
      <c r="U3158" s="205"/>
      <c r="V3158" s="39"/>
      <c r="W3158" s="39"/>
      <c r="X3158" s="39"/>
      <c r="Y3158" s="39"/>
      <c r="AD3158" s="191"/>
      <c r="AE3158" s="191"/>
      <c r="AF3158" s="260"/>
      <c r="AG3158" s="191"/>
      <c r="AH3158" s="191"/>
      <c r="AI3158" s="260"/>
      <c r="AR3158" s="68"/>
      <c r="AS3158" s="68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5"/>
      <c r="BL3158" s="95"/>
      <c r="BM3158" s="95"/>
      <c r="BN3158" s="95"/>
      <c r="BO3158" s="95"/>
      <c r="BP3158" s="95"/>
      <c r="BQ3158" s="95"/>
      <c r="BR3158" s="95"/>
      <c r="BS3158" s="95"/>
      <c r="BT3158" s="95"/>
      <c r="BU3158" s="95"/>
      <c r="BV3158" s="95"/>
      <c r="BW3158" s="95"/>
      <c r="BX3158" s="95"/>
      <c r="BY3158" s="95"/>
      <c r="BZ3158" s="95"/>
      <c r="CD3158" s="95"/>
      <c r="CE3158" s="95"/>
      <c r="CF3158" s="95"/>
    </row>
    <row r="3159" spans="1:84" s="43" customFormat="1" x14ac:dyDescent="0.25">
      <c r="A3159" s="152"/>
      <c r="B3159" s="152"/>
      <c r="C3159" s="152"/>
      <c r="D3159" s="152"/>
      <c r="E3159" s="152"/>
      <c r="F3159" s="62"/>
      <c r="G3159" s="62"/>
      <c r="I3159" s="152"/>
      <c r="K3159" s="152"/>
      <c r="L3159" s="152"/>
      <c r="M3159" s="152"/>
      <c r="N3159" s="152"/>
      <c r="O3159" s="63"/>
      <c r="P3159" s="152"/>
      <c r="Q3159" s="152"/>
      <c r="S3159" s="205"/>
      <c r="T3159" s="205"/>
      <c r="U3159" s="205"/>
      <c r="V3159" s="39"/>
      <c r="W3159" s="39"/>
      <c r="X3159" s="39"/>
      <c r="Y3159" s="39"/>
      <c r="AD3159" s="191"/>
      <c r="AE3159" s="191"/>
      <c r="AF3159" s="260"/>
      <c r="AG3159" s="191"/>
      <c r="AH3159" s="191"/>
      <c r="AI3159" s="260"/>
      <c r="AR3159" s="68"/>
      <c r="AS3159" s="68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5"/>
      <c r="BL3159" s="95"/>
      <c r="BM3159" s="95"/>
      <c r="BN3159" s="95"/>
      <c r="BO3159" s="95"/>
      <c r="BP3159" s="95"/>
      <c r="BQ3159" s="95"/>
      <c r="BR3159" s="95"/>
      <c r="BS3159" s="95"/>
      <c r="BT3159" s="95"/>
      <c r="BU3159" s="95"/>
      <c r="BV3159" s="95"/>
      <c r="BW3159" s="95"/>
      <c r="BX3159" s="95"/>
      <c r="BY3159" s="95"/>
      <c r="BZ3159" s="95"/>
      <c r="CD3159" s="95"/>
      <c r="CE3159" s="95"/>
      <c r="CF3159" s="95"/>
    </row>
    <row r="3160" spans="1:84" s="43" customFormat="1" x14ac:dyDescent="0.25">
      <c r="A3160" s="152"/>
      <c r="B3160" s="152"/>
      <c r="C3160" s="152"/>
      <c r="D3160" s="152"/>
      <c r="E3160" s="152"/>
      <c r="F3160" s="62"/>
      <c r="G3160" s="62"/>
      <c r="I3160" s="152"/>
      <c r="K3160" s="152"/>
      <c r="L3160" s="152"/>
      <c r="M3160" s="152"/>
      <c r="N3160" s="152"/>
      <c r="O3160" s="63"/>
      <c r="P3160" s="152"/>
      <c r="Q3160" s="152"/>
      <c r="S3160" s="205"/>
      <c r="T3160" s="205"/>
      <c r="U3160" s="205"/>
      <c r="V3160" s="39"/>
      <c r="W3160" s="39"/>
      <c r="X3160" s="39"/>
      <c r="Y3160" s="39"/>
      <c r="AD3160" s="191"/>
      <c r="AE3160" s="191"/>
      <c r="AF3160" s="260"/>
      <c r="AG3160" s="191"/>
      <c r="AH3160" s="191"/>
      <c r="AI3160" s="260"/>
      <c r="AR3160" s="68"/>
      <c r="AS3160" s="68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5"/>
      <c r="BL3160" s="95"/>
      <c r="BM3160" s="95"/>
      <c r="BN3160" s="95"/>
      <c r="BO3160" s="95"/>
      <c r="BP3160" s="95"/>
      <c r="BQ3160" s="95"/>
      <c r="BR3160" s="95"/>
      <c r="BS3160" s="95"/>
      <c r="BT3160" s="95"/>
      <c r="BU3160" s="95"/>
      <c r="BV3160" s="95"/>
      <c r="BW3160" s="95"/>
      <c r="BX3160" s="95"/>
      <c r="BY3160" s="95"/>
      <c r="BZ3160" s="95"/>
      <c r="CD3160" s="95"/>
      <c r="CE3160" s="95"/>
      <c r="CF3160" s="95"/>
    </row>
    <row r="3161" spans="1:84" s="43" customFormat="1" x14ac:dyDescent="0.25">
      <c r="A3161" s="152"/>
      <c r="B3161" s="152"/>
      <c r="C3161" s="152"/>
      <c r="D3161" s="152"/>
      <c r="E3161" s="152"/>
      <c r="F3161" s="62"/>
      <c r="G3161" s="62"/>
      <c r="I3161" s="152"/>
      <c r="K3161" s="152"/>
      <c r="L3161" s="152"/>
      <c r="M3161" s="152"/>
      <c r="N3161" s="152"/>
      <c r="O3161" s="63"/>
      <c r="P3161" s="152"/>
      <c r="Q3161" s="152"/>
      <c r="S3161" s="205"/>
      <c r="T3161" s="205"/>
      <c r="U3161" s="205"/>
      <c r="V3161" s="39"/>
      <c r="W3161" s="39"/>
      <c r="X3161" s="39"/>
      <c r="Y3161" s="39"/>
      <c r="AD3161" s="191"/>
      <c r="AE3161" s="191"/>
      <c r="AF3161" s="260"/>
      <c r="AG3161" s="191"/>
      <c r="AH3161" s="191"/>
      <c r="AI3161" s="260"/>
      <c r="AR3161" s="68"/>
      <c r="AS3161" s="68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5"/>
      <c r="BL3161" s="95"/>
      <c r="BM3161" s="95"/>
      <c r="BN3161" s="95"/>
      <c r="BO3161" s="95"/>
      <c r="BP3161" s="95"/>
      <c r="BQ3161" s="95"/>
      <c r="BR3161" s="95"/>
      <c r="BS3161" s="95"/>
      <c r="BT3161" s="95"/>
      <c r="BU3161" s="95"/>
      <c r="BV3161" s="95"/>
      <c r="BW3161" s="95"/>
      <c r="BX3161" s="95"/>
      <c r="BY3161" s="95"/>
      <c r="BZ3161" s="95"/>
      <c r="CD3161" s="95"/>
      <c r="CE3161" s="95"/>
      <c r="CF3161" s="95"/>
    </row>
    <row r="3162" spans="1:84" s="43" customFormat="1" x14ac:dyDescent="0.25">
      <c r="A3162" s="152"/>
      <c r="B3162" s="152"/>
      <c r="C3162" s="152"/>
      <c r="D3162" s="152"/>
      <c r="E3162" s="152"/>
      <c r="F3162" s="62"/>
      <c r="G3162" s="62"/>
      <c r="I3162" s="152"/>
      <c r="K3162" s="152"/>
      <c r="L3162" s="152"/>
      <c r="M3162" s="152"/>
      <c r="N3162" s="152"/>
      <c r="O3162" s="63"/>
      <c r="P3162" s="152"/>
      <c r="Q3162" s="152"/>
      <c r="S3162" s="205"/>
      <c r="T3162" s="205"/>
      <c r="U3162" s="205"/>
      <c r="V3162" s="39"/>
      <c r="W3162" s="39"/>
      <c r="X3162" s="39"/>
      <c r="Y3162" s="39"/>
      <c r="AD3162" s="191"/>
      <c r="AE3162" s="191"/>
      <c r="AF3162" s="260"/>
      <c r="AG3162" s="191"/>
      <c r="AH3162" s="191"/>
      <c r="AI3162" s="260"/>
      <c r="AR3162" s="68"/>
      <c r="AS3162" s="68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5"/>
      <c r="BL3162" s="95"/>
      <c r="BM3162" s="95"/>
      <c r="BN3162" s="95"/>
      <c r="BO3162" s="95"/>
      <c r="BP3162" s="95"/>
      <c r="BQ3162" s="95"/>
      <c r="BR3162" s="95"/>
      <c r="BS3162" s="95"/>
      <c r="BT3162" s="95"/>
      <c r="BU3162" s="95"/>
      <c r="BV3162" s="95"/>
      <c r="BW3162" s="95"/>
      <c r="BX3162" s="95"/>
      <c r="BY3162" s="95"/>
      <c r="BZ3162" s="95"/>
      <c r="CD3162" s="95"/>
      <c r="CE3162" s="95"/>
      <c r="CF3162" s="95"/>
    </row>
    <row r="3163" spans="1:84" s="43" customFormat="1" x14ac:dyDescent="0.25">
      <c r="A3163" s="152"/>
      <c r="B3163" s="152"/>
      <c r="C3163" s="152"/>
      <c r="D3163" s="152"/>
      <c r="E3163" s="152"/>
      <c r="F3163" s="62"/>
      <c r="G3163" s="62"/>
      <c r="I3163" s="152"/>
      <c r="K3163" s="152"/>
      <c r="L3163" s="152"/>
      <c r="M3163" s="152"/>
      <c r="N3163" s="152"/>
      <c r="O3163" s="63"/>
      <c r="P3163" s="152"/>
      <c r="Q3163" s="152"/>
      <c r="S3163" s="205"/>
      <c r="T3163" s="205"/>
      <c r="U3163" s="205"/>
      <c r="V3163" s="39"/>
      <c r="W3163" s="39"/>
      <c r="X3163" s="39"/>
      <c r="Y3163" s="39"/>
      <c r="AD3163" s="191"/>
      <c r="AE3163" s="191"/>
      <c r="AF3163" s="260"/>
      <c r="AG3163" s="191"/>
      <c r="AH3163" s="191"/>
      <c r="AI3163" s="260"/>
      <c r="AR3163" s="68"/>
      <c r="AS3163" s="68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5"/>
      <c r="BL3163" s="95"/>
      <c r="BM3163" s="95"/>
      <c r="BN3163" s="95"/>
      <c r="BO3163" s="95"/>
      <c r="BP3163" s="95"/>
      <c r="BQ3163" s="95"/>
      <c r="BR3163" s="95"/>
      <c r="BS3163" s="95"/>
      <c r="BT3163" s="95"/>
      <c r="BU3163" s="95"/>
      <c r="BV3163" s="95"/>
      <c r="BW3163" s="95"/>
      <c r="BX3163" s="95"/>
      <c r="BY3163" s="95"/>
      <c r="BZ3163" s="95"/>
      <c r="CD3163" s="95"/>
      <c r="CE3163" s="95"/>
      <c r="CF3163" s="95"/>
    </row>
    <row r="3164" spans="1:84" s="43" customFormat="1" x14ac:dyDescent="0.25">
      <c r="A3164" s="152"/>
      <c r="B3164" s="152"/>
      <c r="C3164" s="152"/>
      <c r="D3164" s="152"/>
      <c r="E3164" s="152"/>
      <c r="F3164" s="62"/>
      <c r="G3164" s="62"/>
      <c r="I3164" s="152"/>
      <c r="K3164" s="152"/>
      <c r="L3164" s="152"/>
      <c r="M3164" s="152"/>
      <c r="N3164" s="152"/>
      <c r="O3164" s="63"/>
      <c r="P3164" s="152"/>
      <c r="Q3164" s="152"/>
      <c r="S3164" s="205"/>
      <c r="T3164" s="205"/>
      <c r="U3164" s="205"/>
      <c r="V3164" s="39"/>
      <c r="W3164" s="39"/>
      <c r="X3164" s="39"/>
      <c r="Y3164" s="39"/>
      <c r="AD3164" s="191"/>
      <c r="AE3164" s="191"/>
      <c r="AF3164" s="260"/>
      <c r="AG3164" s="191"/>
      <c r="AH3164" s="191"/>
      <c r="AI3164" s="260"/>
      <c r="AR3164" s="68"/>
      <c r="AS3164" s="68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5"/>
      <c r="BL3164" s="95"/>
      <c r="BM3164" s="95"/>
      <c r="BN3164" s="95"/>
      <c r="BO3164" s="95"/>
      <c r="BP3164" s="95"/>
      <c r="BQ3164" s="95"/>
      <c r="BR3164" s="95"/>
      <c r="BS3164" s="95"/>
      <c r="BT3164" s="95"/>
      <c r="BU3164" s="95"/>
      <c r="BV3164" s="95"/>
      <c r="BW3164" s="95"/>
      <c r="BX3164" s="95"/>
      <c r="BY3164" s="95"/>
      <c r="BZ3164" s="95"/>
      <c r="CD3164" s="95"/>
      <c r="CE3164" s="95"/>
      <c r="CF3164" s="95"/>
    </row>
    <row r="3165" spans="1:84" s="43" customFormat="1" x14ac:dyDescent="0.25">
      <c r="A3165" s="152"/>
      <c r="B3165" s="152"/>
      <c r="C3165" s="152"/>
      <c r="D3165" s="152"/>
      <c r="E3165" s="152"/>
      <c r="F3165" s="62"/>
      <c r="G3165" s="62"/>
      <c r="I3165" s="152"/>
      <c r="K3165" s="152"/>
      <c r="L3165" s="152"/>
      <c r="M3165" s="152"/>
      <c r="N3165" s="152"/>
      <c r="O3165" s="63"/>
      <c r="P3165" s="152"/>
      <c r="Q3165" s="152"/>
      <c r="S3165" s="205"/>
      <c r="T3165" s="205"/>
      <c r="U3165" s="205"/>
      <c r="V3165" s="39"/>
      <c r="W3165" s="39"/>
      <c r="X3165" s="39"/>
      <c r="Y3165" s="39"/>
      <c r="AD3165" s="191"/>
      <c r="AE3165" s="191"/>
      <c r="AF3165" s="260"/>
      <c r="AG3165" s="191"/>
      <c r="AH3165" s="191"/>
      <c r="AI3165" s="260"/>
      <c r="AR3165" s="68"/>
      <c r="AS3165" s="68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5"/>
      <c r="BL3165" s="95"/>
      <c r="BM3165" s="95"/>
      <c r="BN3165" s="95"/>
      <c r="BO3165" s="95"/>
      <c r="BP3165" s="95"/>
      <c r="BQ3165" s="95"/>
      <c r="BR3165" s="95"/>
      <c r="BS3165" s="95"/>
      <c r="BT3165" s="95"/>
      <c r="BU3165" s="95"/>
      <c r="BV3165" s="95"/>
      <c r="BW3165" s="95"/>
      <c r="BX3165" s="95"/>
      <c r="BY3165" s="95"/>
      <c r="BZ3165" s="95"/>
      <c r="CD3165" s="95"/>
      <c r="CE3165" s="95"/>
      <c r="CF3165" s="95"/>
    </row>
    <row r="3166" spans="1:84" s="43" customFormat="1" x14ac:dyDescent="0.25">
      <c r="A3166" s="152"/>
      <c r="B3166" s="152"/>
      <c r="C3166" s="152"/>
      <c r="D3166" s="152"/>
      <c r="E3166" s="152"/>
      <c r="F3166" s="62"/>
      <c r="G3166" s="62"/>
      <c r="I3166" s="152"/>
      <c r="K3166" s="152"/>
      <c r="L3166" s="152"/>
      <c r="M3166" s="152"/>
      <c r="N3166" s="152"/>
      <c r="O3166" s="63"/>
      <c r="P3166" s="152"/>
      <c r="Q3166" s="152"/>
      <c r="S3166" s="205"/>
      <c r="T3166" s="205"/>
      <c r="U3166" s="205"/>
      <c r="V3166" s="39"/>
      <c r="W3166" s="39"/>
      <c r="X3166" s="39"/>
      <c r="Y3166" s="39"/>
      <c r="AD3166" s="191"/>
      <c r="AE3166" s="191"/>
      <c r="AF3166" s="260"/>
      <c r="AG3166" s="191"/>
      <c r="AH3166" s="191"/>
      <c r="AI3166" s="260"/>
      <c r="AR3166" s="68"/>
      <c r="AS3166" s="68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5"/>
      <c r="BL3166" s="95"/>
      <c r="BM3166" s="95"/>
      <c r="BN3166" s="95"/>
      <c r="BO3166" s="95"/>
      <c r="BP3166" s="95"/>
      <c r="BQ3166" s="95"/>
      <c r="BR3166" s="95"/>
      <c r="BS3166" s="95"/>
      <c r="BT3166" s="95"/>
      <c r="BU3166" s="95"/>
      <c r="BV3166" s="95"/>
      <c r="BW3166" s="95"/>
      <c r="BX3166" s="95"/>
      <c r="BY3166" s="95"/>
      <c r="BZ3166" s="95"/>
      <c r="CD3166" s="95"/>
      <c r="CE3166" s="95"/>
      <c r="CF3166" s="95"/>
    </row>
    <row r="3167" spans="1:84" s="43" customFormat="1" x14ac:dyDescent="0.25">
      <c r="A3167" s="152"/>
      <c r="B3167" s="152"/>
      <c r="C3167" s="152"/>
      <c r="D3167" s="152"/>
      <c r="E3167" s="152"/>
      <c r="F3167" s="62"/>
      <c r="G3167" s="62"/>
      <c r="I3167" s="152"/>
      <c r="K3167" s="152"/>
      <c r="L3167" s="152"/>
      <c r="M3167" s="152"/>
      <c r="N3167" s="152"/>
      <c r="O3167" s="63"/>
      <c r="P3167" s="152"/>
      <c r="Q3167" s="152"/>
      <c r="S3167" s="205"/>
      <c r="T3167" s="205"/>
      <c r="U3167" s="205"/>
      <c r="V3167" s="39"/>
      <c r="W3167" s="39"/>
      <c r="X3167" s="39"/>
      <c r="Y3167" s="39"/>
      <c r="AD3167" s="191"/>
      <c r="AE3167" s="191"/>
      <c r="AF3167" s="260"/>
      <c r="AG3167" s="191"/>
      <c r="AH3167" s="191"/>
      <c r="AI3167" s="260"/>
      <c r="AR3167" s="68"/>
      <c r="AS3167" s="68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5"/>
      <c r="BL3167" s="95"/>
      <c r="BM3167" s="95"/>
      <c r="BN3167" s="95"/>
      <c r="BO3167" s="95"/>
      <c r="BP3167" s="95"/>
      <c r="BQ3167" s="95"/>
      <c r="BR3167" s="95"/>
      <c r="BS3167" s="95"/>
      <c r="BT3167" s="95"/>
      <c r="BU3167" s="95"/>
      <c r="BV3167" s="95"/>
      <c r="BW3167" s="95"/>
      <c r="BX3167" s="95"/>
      <c r="BY3167" s="95"/>
      <c r="BZ3167" s="95"/>
      <c r="CD3167" s="95"/>
      <c r="CE3167" s="95"/>
      <c r="CF3167" s="95"/>
    </row>
    <row r="3168" spans="1:84" s="43" customFormat="1" x14ac:dyDescent="0.25">
      <c r="A3168" s="152"/>
      <c r="B3168" s="152"/>
      <c r="C3168" s="152"/>
      <c r="D3168" s="152"/>
      <c r="E3168" s="152"/>
      <c r="F3168" s="62"/>
      <c r="G3168" s="62"/>
      <c r="I3168" s="152"/>
      <c r="K3168" s="152"/>
      <c r="L3168" s="152"/>
      <c r="M3168" s="152"/>
      <c r="N3168" s="152"/>
      <c r="O3168" s="63"/>
      <c r="P3168" s="152"/>
      <c r="Q3168" s="152"/>
      <c r="S3168" s="205"/>
      <c r="T3168" s="205"/>
      <c r="U3168" s="205"/>
      <c r="V3168" s="39"/>
      <c r="W3168" s="39"/>
      <c r="X3168" s="39"/>
      <c r="Y3168" s="39"/>
      <c r="AD3168" s="191"/>
      <c r="AE3168" s="191"/>
      <c r="AF3168" s="260"/>
      <c r="AG3168" s="191"/>
      <c r="AH3168" s="191"/>
      <c r="AI3168" s="260"/>
      <c r="AR3168" s="68"/>
      <c r="AS3168" s="68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5"/>
      <c r="BL3168" s="95"/>
      <c r="BM3168" s="95"/>
      <c r="BN3168" s="95"/>
      <c r="BO3168" s="95"/>
      <c r="BP3168" s="95"/>
      <c r="BQ3168" s="95"/>
      <c r="BR3168" s="95"/>
      <c r="BS3168" s="95"/>
      <c r="BT3168" s="95"/>
      <c r="BU3168" s="95"/>
      <c r="BV3168" s="95"/>
      <c r="BW3168" s="95"/>
      <c r="BX3168" s="95"/>
      <c r="BY3168" s="95"/>
      <c r="BZ3168" s="95"/>
      <c r="CD3168" s="95"/>
      <c r="CE3168" s="95"/>
      <c r="CF3168" s="95"/>
    </row>
    <row r="3169" spans="1:84" s="43" customFormat="1" x14ac:dyDescent="0.25">
      <c r="A3169" s="152"/>
      <c r="B3169" s="152"/>
      <c r="C3169" s="152"/>
      <c r="D3169" s="152"/>
      <c r="E3169" s="152"/>
      <c r="F3169" s="62"/>
      <c r="G3169" s="62"/>
      <c r="I3169" s="152"/>
      <c r="K3169" s="152"/>
      <c r="L3169" s="152"/>
      <c r="M3169" s="152"/>
      <c r="N3169" s="152"/>
      <c r="O3169" s="63"/>
      <c r="P3169" s="152"/>
      <c r="Q3169" s="152"/>
      <c r="S3169" s="205"/>
      <c r="T3169" s="205"/>
      <c r="U3169" s="205"/>
      <c r="V3169" s="39"/>
      <c r="W3169" s="39"/>
      <c r="X3169" s="39"/>
      <c r="Y3169" s="39"/>
      <c r="AD3169" s="191"/>
      <c r="AE3169" s="191"/>
      <c r="AF3169" s="260"/>
      <c r="AG3169" s="191"/>
      <c r="AH3169" s="191"/>
      <c r="AI3169" s="260"/>
      <c r="AR3169" s="68"/>
      <c r="AS3169" s="68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5"/>
      <c r="BL3169" s="95"/>
      <c r="BM3169" s="95"/>
      <c r="BN3169" s="95"/>
      <c r="BO3169" s="95"/>
      <c r="BP3169" s="95"/>
      <c r="BQ3169" s="95"/>
      <c r="BR3169" s="95"/>
      <c r="BS3169" s="95"/>
      <c r="BT3169" s="95"/>
      <c r="BU3169" s="95"/>
      <c r="BV3169" s="95"/>
      <c r="BW3169" s="95"/>
      <c r="BX3169" s="95"/>
      <c r="BY3169" s="95"/>
      <c r="BZ3169" s="95"/>
      <c r="CD3169" s="95"/>
      <c r="CE3169" s="95"/>
      <c r="CF3169" s="95"/>
    </row>
    <row r="3170" spans="1:84" s="43" customFormat="1" x14ac:dyDescent="0.25">
      <c r="A3170" s="152"/>
      <c r="B3170" s="152"/>
      <c r="C3170" s="152"/>
      <c r="D3170" s="152"/>
      <c r="E3170" s="152"/>
      <c r="F3170" s="62"/>
      <c r="G3170" s="62"/>
      <c r="I3170" s="152"/>
      <c r="K3170" s="152"/>
      <c r="L3170" s="152"/>
      <c r="M3170" s="152"/>
      <c r="N3170" s="152"/>
      <c r="O3170" s="63"/>
      <c r="P3170" s="152"/>
      <c r="Q3170" s="152"/>
      <c r="S3170" s="205"/>
      <c r="T3170" s="205"/>
      <c r="U3170" s="205"/>
      <c r="V3170" s="39"/>
      <c r="W3170" s="39"/>
      <c r="X3170" s="39"/>
      <c r="Y3170" s="39"/>
      <c r="AD3170" s="191"/>
      <c r="AE3170" s="191"/>
      <c r="AF3170" s="260"/>
      <c r="AG3170" s="191"/>
      <c r="AH3170" s="191"/>
      <c r="AI3170" s="260"/>
      <c r="AR3170" s="68"/>
      <c r="AS3170" s="68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5"/>
      <c r="BL3170" s="95"/>
      <c r="BM3170" s="95"/>
      <c r="BN3170" s="95"/>
      <c r="BO3170" s="95"/>
      <c r="BP3170" s="95"/>
      <c r="BQ3170" s="95"/>
      <c r="BR3170" s="95"/>
      <c r="BS3170" s="95"/>
      <c r="BT3170" s="95"/>
      <c r="BU3170" s="95"/>
      <c r="BV3170" s="95"/>
      <c r="BW3170" s="95"/>
      <c r="BX3170" s="95"/>
      <c r="BY3170" s="95"/>
      <c r="BZ3170" s="95"/>
      <c r="CD3170" s="95"/>
      <c r="CE3170" s="95"/>
      <c r="CF3170" s="95"/>
    </row>
    <row r="3171" spans="1:84" s="43" customFormat="1" x14ac:dyDescent="0.25">
      <c r="A3171" s="152"/>
      <c r="B3171" s="152"/>
      <c r="C3171" s="152"/>
      <c r="D3171" s="152"/>
      <c r="E3171" s="152"/>
      <c r="F3171" s="62"/>
      <c r="G3171" s="62"/>
      <c r="I3171" s="152"/>
      <c r="K3171" s="152"/>
      <c r="L3171" s="152"/>
      <c r="M3171" s="152"/>
      <c r="N3171" s="152"/>
      <c r="O3171" s="63"/>
      <c r="P3171" s="152"/>
      <c r="Q3171" s="152"/>
      <c r="S3171" s="205"/>
      <c r="T3171" s="205"/>
      <c r="U3171" s="205"/>
      <c r="V3171" s="39"/>
      <c r="W3171" s="39"/>
      <c r="X3171" s="39"/>
      <c r="Y3171" s="39"/>
      <c r="AD3171" s="191"/>
      <c r="AE3171" s="191"/>
      <c r="AF3171" s="260"/>
      <c r="AG3171" s="191"/>
      <c r="AH3171" s="191"/>
      <c r="AI3171" s="260"/>
      <c r="AR3171" s="68"/>
      <c r="AS3171" s="68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5"/>
      <c r="BL3171" s="95"/>
      <c r="BM3171" s="95"/>
      <c r="BN3171" s="95"/>
      <c r="BO3171" s="95"/>
      <c r="BP3171" s="95"/>
      <c r="BQ3171" s="95"/>
      <c r="BR3171" s="95"/>
      <c r="BS3171" s="95"/>
      <c r="BT3171" s="95"/>
      <c r="BU3171" s="95"/>
      <c r="BV3171" s="95"/>
      <c r="BW3171" s="95"/>
      <c r="BX3171" s="95"/>
      <c r="BY3171" s="95"/>
      <c r="BZ3171" s="95"/>
      <c r="CD3171" s="95"/>
      <c r="CE3171" s="95"/>
      <c r="CF3171" s="95"/>
    </row>
    <row r="3172" spans="1:84" s="43" customFormat="1" x14ac:dyDescent="0.25">
      <c r="A3172" s="152"/>
      <c r="B3172" s="152"/>
      <c r="C3172" s="152"/>
      <c r="D3172" s="152"/>
      <c r="E3172" s="152"/>
      <c r="F3172" s="62"/>
      <c r="G3172" s="62"/>
      <c r="I3172" s="152"/>
      <c r="K3172" s="152"/>
      <c r="L3172" s="152"/>
      <c r="M3172" s="152"/>
      <c r="N3172" s="152"/>
      <c r="O3172" s="63"/>
      <c r="P3172" s="152"/>
      <c r="Q3172" s="152"/>
      <c r="S3172" s="205"/>
      <c r="T3172" s="205"/>
      <c r="U3172" s="205"/>
      <c r="V3172" s="39"/>
      <c r="W3172" s="39"/>
      <c r="X3172" s="39"/>
      <c r="Y3172" s="39"/>
      <c r="AD3172" s="191"/>
      <c r="AE3172" s="191"/>
      <c r="AF3172" s="260"/>
      <c r="AG3172" s="191"/>
      <c r="AH3172" s="191"/>
      <c r="AI3172" s="260"/>
      <c r="AR3172" s="68"/>
      <c r="AS3172" s="68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5"/>
      <c r="BL3172" s="95"/>
      <c r="BM3172" s="95"/>
      <c r="BN3172" s="95"/>
      <c r="BO3172" s="95"/>
      <c r="BP3172" s="95"/>
      <c r="BQ3172" s="95"/>
      <c r="BR3172" s="95"/>
      <c r="BS3172" s="95"/>
      <c r="BT3172" s="95"/>
      <c r="BU3172" s="95"/>
      <c r="BV3172" s="95"/>
      <c r="BW3172" s="95"/>
      <c r="BX3172" s="95"/>
      <c r="BY3172" s="95"/>
      <c r="BZ3172" s="95"/>
      <c r="CD3172" s="95"/>
      <c r="CE3172" s="95"/>
      <c r="CF3172" s="95"/>
    </row>
    <row r="3173" spans="1:84" s="43" customFormat="1" x14ac:dyDescent="0.25">
      <c r="A3173" s="152"/>
      <c r="B3173" s="152"/>
      <c r="C3173" s="152"/>
      <c r="D3173" s="152"/>
      <c r="E3173" s="152"/>
      <c r="F3173" s="62"/>
      <c r="G3173" s="62"/>
      <c r="I3173" s="152"/>
      <c r="K3173" s="152"/>
      <c r="L3173" s="152"/>
      <c r="M3173" s="152"/>
      <c r="N3173" s="152"/>
      <c r="O3173" s="63"/>
      <c r="P3173" s="152"/>
      <c r="Q3173" s="152"/>
      <c r="S3173" s="205"/>
      <c r="T3173" s="205"/>
      <c r="U3173" s="205"/>
      <c r="V3173" s="39"/>
      <c r="W3173" s="39"/>
      <c r="X3173" s="39"/>
      <c r="Y3173" s="39"/>
      <c r="AD3173" s="191"/>
      <c r="AE3173" s="191"/>
      <c r="AF3173" s="260"/>
      <c r="AG3173" s="191"/>
      <c r="AH3173" s="191"/>
      <c r="AI3173" s="260"/>
      <c r="AR3173" s="68"/>
      <c r="AS3173" s="68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5"/>
      <c r="BL3173" s="95"/>
      <c r="BM3173" s="95"/>
      <c r="BN3173" s="95"/>
      <c r="BO3173" s="95"/>
      <c r="BP3173" s="95"/>
      <c r="BQ3173" s="95"/>
      <c r="BR3173" s="95"/>
      <c r="BS3173" s="95"/>
      <c r="BT3173" s="95"/>
      <c r="BU3173" s="95"/>
      <c r="BV3173" s="95"/>
      <c r="BW3173" s="95"/>
      <c r="BX3173" s="95"/>
      <c r="BY3173" s="95"/>
      <c r="BZ3173" s="95"/>
      <c r="CD3173" s="95"/>
      <c r="CE3173" s="95"/>
      <c r="CF3173" s="95"/>
    </row>
    <row r="3174" spans="1:84" s="43" customFormat="1" x14ac:dyDescent="0.25">
      <c r="A3174" s="152"/>
      <c r="B3174" s="152"/>
      <c r="C3174" s="152"/>
      <c r="D3174" s="152"/>
      <c r="E3174" s="152"/>
      <c r="F3174" s="62"/>
      <c r="G3174" s="62"/>
      <c r="I3174" s="152"/>
      <c r="K3174" s="152"/>
      <c r="L3174" s="152"/>
      <c r="M3174" s="152"/>
      <c r="N3174" s="152"/>
      <c r="O3174" s="63"/>
      <c r="P3174" s="152"/>
      <c r="Q3174" s="152"/>
      <c r="S3174" s="205"/>
      <c r="T3174" s="205"/>
      <c r="U3174" s="205"/>
      <c r="V3174" s="39"/>
      <c r="W3174" s="39"/>
      <c r="X3174" s="39"/>
      <c r="Y3174" s="39"/>
      <c r="AD3174" s="191"/>
      <c r="AE3174" s="191"/>
      <c r="AF3174" s="260"/>
      <c r="AG3174" s="191"/>
      <c r="AH3174" s="191"/>
      <c r="AI3174" s="260"/>
      <c r="AR3174" s="68"/>
      <c r="AS3174" s="68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5"/>
      <c r="BL3174" s="95"/>
      <c r="BM3174" s="95"/>
      <c r="BN3174" s="95"/>
      <c r="BO3174" s="95"/>
      <c r="BP3174" s="95"/>
      <c r="BQ3174" s="95"/>
      <c r="BR3174" s="95"/>
      <c r="BS3174" s="95"/>
      <c r="BT3174" s="95"/>
      <c r="BU3174" s="95"/>
      <c r="BV3174" s="95"/>
      <c r="BW3174" s="95"/>
      <c r="BX3174" s="95"/>
      <c r="BY3174" s="95"/>
      <c r="BZ3174" s="95"/>
      <c r="CD3174" s="95"/>
      <c r="CE3174" s="95"/>
      <c r="CF3174" s="95"/>
    </row>
    <row r="3175" spans="1:84" s="43" customFormat="1" x14ac:dyDescent="0.25">
      <c r="A3175" s="152"/>
      <c r="B3175" s="152"/>
      <c r="C3175" s="152"/>
      <c r="D3175" s="152"/>
      <c r="E3175" s="152"/>
      <c r="F3175" s="62"/>
      <c r="G3175" s="62"/>
      <c r="I3175" s="152"/>
      <c r="K3175" s="152"/>
      <c r="L3175" s="152"/>
      <c r="M3175" s="152"/>
      <c r="N3175" s="152"/>
      <c r="O3175" s="63"/>
      <c r="P3175" s="152"/>
      <c r="Q3175" s="152"/>
      <c r="S3175" s="205"/>
      <c r="T3175" s="205"/>
      <c r="U3175" s="205"/>
      <c r="V3175" s="39"/>
      <c r="W3175" s="39"/>
      <c r="X3175" s="39"/>
      <c r="Y3175" s="39"/>
      <c r="AD3175" s="191"/>
      <c r="AE3175" s="191"/>
      <c r="AF3175" s="260"/>
      <c r="AG3175" s="191"/>
      <c r="AH3175" s="191"/>
      <c r="AI3175" s="260"/>
      <c r="AR3175" s="68"/>
      <c r="AS3175" s="68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5"/>
      <c r="BL3175" s="95"/>
      <c r="BM3175" s="95"/>
      <c r="BN3175" s="95"/>
      <c r="BO3175" s="95"/>
      <c r="BP3175" s="95"/>
      <c r="BQ3175" s="95"/>
      <c r="BR3175" s="95"/>
      <c r="BS3175" s="95"/>
      <c r="BT3175" s="95"/>
      <c r="BU3175" s="95"/>
      <c r="BV3175" s="95"/>
      <c r="BW3175" s="95"/>
      <c r="BX3175" s="95"/>
      <c r="BY3175" s="95"/>
      <c r="BZ3175" s="95"/>
      <c r="CD3175" s="95"/>
      <c r="CE3175" s="95"/>
      <c r="CF3175" s="95"/>
    </row>
    <row r="3176" spans="1:84" s="43" customFormat="1" x14ac:dyDescent="0.25">
      <c r="A3176" s="152"/>
      <c r="B3176" s="152"/>
      <c r="C3176" s="152"/>
      <c r="D3176" s="152"/>
      <c r="E3176" s="152"/>
      <c r="F3176" s="62"/>
      <c r="G3176" s="62"/>
      <c r="I3176" s="152"/>
      <c r="K3176" s="152"/>
      <c r="L3176" s="152"/>
      <c r="M3176" s="152"/>
      <c r="N3176" s="152"/>
      <c r="O3176" s="63"/>
      <c r="P3176" s="152"/>
      <c r="Q3176" s="152"/>
      <c r="S3176" s="205"/>
      <c r="T3176" s="205"/>
      <c r="U3176" s="205"/>
      <c r="V3176" s="39"/>
      <c r="W3176" s="39"/>
      <c r="X3176" s="39"/>
      <c r="Y3176" s="39"/>
      <c r="AD3176" s="191"/>
      <c r="AE3176" s="191"/>
      <c r="AF3176" s="260"/>
      <c r="AG3176" s="191"/>
      <c r="AH3176" s="191"/>
      <c r="AI3176" s="260"/>
      <c r="AR3176" s="68"/>
      <c r="AS3176" s="68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5"/>
      <c r="BL3176" s="95"/>
      <c r="BM3176" s="95"/>
      <c r="BN3176" s="95"/>
      <c r="BO3176" s="95"/>
      <c r="BP3176" s="95"/>
      <c r="BQ3176" s="95"/>
      <c r="BR3176" s="95"/>
      <c r="BS3176" s="95"/>
      <c r="BT3176" s="95"/>
      <c r="BU3176" s="95"/>
      <c r="BV3176" s="95"/>
      <c r="BW3176" s="95"/>
      <c r="BX3176" s="95"/>
      <c r="BY3176" s="95"/>
      <c r="BZ3176" s="95"/>
      <c r="CD3176" s="95"/>
      <c r="CE3176" s="95"/>
      <c r="CF3176" s="95"/>
    </row>
    <row r="3177" spans="1:84" s="43" customFormat="1" x14ac:dyDescent="0.25">
      <c r="A3177" s="152"/>
      <c r="B3177" s="152"/>
      <c r="C3177" s="152"/>
      <c r="D3177" s="152"/>
      <c r="E3177" s="152"/>
      <c r="F3177" s="62"/>
      <c r="G3177" s="62"/>
      <c r="I3177" s="152"/>
      <c r="K3177" s="152"/>
      <c r="L3177" s="152"/>
      <c r="M3177" s="152"/>
      <c r="N3177" s="152"/>
      <c r="O3177" s="63"/>
      <c r="P3177" s="152"/>
      <c r="Q3177" s="152"/>
      <c r="S3177" s="205"/>
      <c r="T3177" s="205"/>
      <c r="U3177" s="205"/>
      <c r="V3177" s="39"/>
      <c r="W3177" s="39"/>
      <c r="X3177" s="39"/>
      <c r="Y3177" s="39"/>
      <c r="AD3177" s="191"/>
      <c r="AE3177" s="191"/>
      <c r="AF3177" s="260"/>
      <c r="AG3177" s="191"/>
      <c r="AH3177" s="191"/>
      <c r="AI3177" s="260"/>
      <c r="AR3177" s="68"/>
      <c r="AS3177" s="68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5"/>
      <c r="BL3177" s="95"/>
      <c r="BM3177" s="95"/>
      <c r="BN3177" s="95"/>
      <c r="BO3177" s="95"/>
      <c r="BP3177" s="95"/>
      <c r="BQ3177" s="95"/>
      <c r="BR3177" s="95"/>
      <c r="BS3177" s="95"/>
      <c r="BT3177" s="95"/>
      <c r="BU3177" s="95"/>
      <c r="BV3177" s="95"/>
      <c r="BW3177" s="95"/>
      <c r="BX3177" s="95"/>
      <c r="BY3177" s="95"/>
      <c r="BZ3177" s="95"/>
      <c r="CD3177" s="95"/>
      <c r="CE3177" s="95"/>
      <c r="CF3177" s="95"/>
    </row>
    <row r="3178" spans="1:84" s="43" customFormat="1" x14ac:dyDescent="0.25">
      <c r="A3178" s="152"/>
      <c r="B3178" s="152"/>
      <c r="C3178" s="152"/>
      <c r="D3178" s="152"/>
      <c r="E3178" s="152"/>
      <c r="F3178" s="62"/>
      <c r="G3178" s="62"/>
      <c r="I3178" s="152"/>
      <c r="K3178" s="152"/>
      <c r="L3178" s="152"/>
      <c r="M3178" s="152"/>
      <c r="N3178" s="152"/>
      <c r="O3178" s="63"/>
      <c r="P3178" s="152"/>
      <c r="Q3178" s="152"/>
      <c r="S3178" s="205"/>
      <c r="T3178" s="205"/>
      <c r="U3178" s="205"/>
      <c r="V3178" s="39"/>
      <c r="W3178" s="39"/>
      <c r="X3178" s="39"/>
      <c r="Y3178" s="39"/>
      <c r="AD3178" s="191"/>
      <c r="AE3178" s="191"/>
      <c r="AF3178" s="260"/>
      <c r="AG3178" s="191"/>
      <c r="AH3178" s="191"/>
      <c r="AI3178" s="260"/>
      <c r="AR3178" s="68"/>
      <c r="AS3178" s="68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5"/>
      <c r="BL3178" s="95"/>
      <c r="BM3178" s="95"/>
      <c r="BN3178" s="95"/>
      <c r="BO3178" s="95"/>
      <c r="BP3178" s="95"/>
      <c r="BQ3178" s="95"/>
      <c r="BR3178" s="95"/>
      <c r="BS3178" s="95"/>
      <c r="BT3178" s="95"/>
      <c r="BU3178" s="95"/>
      <c r="BV3178" s="95"/>
      <c r="BW3178" s="95"/>
      <c r="BX3178" s="95"/>
      <c r="BY3178" s="95"/>
      <c r="BZ3178" s="95"/>
      <c r="CD3178" s="95"/>
      <c r="CE3178" s="95"/>
      <c r="CF3178" s="95"/>
    </row>
    <row r="3179" spans="1:84" s="43" customFormat="1" x14ac:dyDescent="0.25">
      <c r="A3179" s="152"/>
      <c r="B3179" s="152"/>
      <c r="C3179" s="152"/>
      <c r="D3179" s="152"/>
      <c r="E3179" s="152"/>
      <c r="F3179" s="62"/>
      <c r="G3179" s="62"/>
      <c r="I3179" s="152"/>
      <c r="K3179" s="152"/>
      <c r="L3179" s="152"/>
      <c r="M3179" s="152"/>
      <c r="N3179" s="152"/>
      <c r="O3179" s="63"/>
      <c r="P3179" s="152"/>
      <c r="Q3179" s="152"/>
      <c r="S3179" s="205"/>
      <c r="T3179" s="205"/>
      <c r="U3179" s="205"/>
      <c r="V3179" s="39"/>
      <c r="W3179" s="39"/>
      <c r="X3179" s="39"/>
      <c r="Y3179" s="39"/>
      <c r="AD3179" s="191"/>
      <c r="AE3179" s="191"/>
      <c r="AF3179" s="260"/>
      <c r="AG3179" s="191"/>
      <c r="AH3179" s="191"/>
      <c r="AI3179" s="260"/>
      <c r="AR3179" s="68"/>
      <c r="AS3179" s="68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5"/>
      <c r="BL3179" s="95"/>
      <c r="BM3179" s="95"/>
      <c r="BN3179" s="95"/>
      <c r="BO3179" s="95"/>
      <c r="BP3179" s="95"/>
      <c r="BQ3179" s="95"/>
      <c r="BR3179" s="95"/>
      <c r="BS3179" s="95"/>
      <c r="BT3179" s="95"/>
      <c r="BU3179" s="95"/>
      <c r="BV3179" s="95"/>
      <c r="BW3179" s="95"/>
      <c r="BX3179" s="95"/>
      <c r="BY3179" s="95"/>
      <c r="BZ3179" s="95"/>
      <c r="CD3179" s="95"/>
      <c r="CE3179" s="95"/>
      <c r="CF3179" s="95"/>
    </row>
    <row r="3180" spans="1:84" s="43" customFormat="1" x14ac:dyDescent="0.25">
      <c r="A3180" s="152"/>
      <c r="B3180" s="152"/>
      <c r="C3180" s="152"/>
      <c r="D3180" s="152"/>
      <c r="E3180" s="152"/>
      <c r="F3180" s="62"/>
      <c r="G3180" s="62"/>
      <c r="I3180" s="152"/>
      <c r="K3180" s="152"/>
      <c r="L3180" s="152"/>
      <c r="M3180" s="152"/>
      <c r="N3180" s="152"/>
      <c r="O3180" s="63"/>
      <c r="P3180" s="152"/>
      <c r="Q3180" s="152"/>
      <c r="S3180" s="205"/>
      <c r="T3180" s="205"/>
      <c r="U3180" s="205"/>
      <c r="V3180" s="39"/>
      <c r="W3180" s="39"/>
      <c r="X3180" s="39"/>
      <c r="Y3180" s="39"/>
      <c r="AD3180" s="191"/>
      <c r="AE3180" s="191"/>
      <c r="AF3180" s="260"/>
      <c r="AG3180" s="191"/>
      <c r="AH3180" s="191"/>
      <c r="AI3180" s="260"/>
      <c r="AR3180" s="68"/>
      <c r="AS3180" s="68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5"/>
      <c r="BL3180" s="95"/>
      <c r="BM3180" s="95"/>
      <c r="BN3180" s="95"/>
      <c r="BO3180" s="95"/>
      <c r="BP3180" s="95"/>
      <c r="BQ3180" s="95"/>
      <c r="BR3180" s="95"/>
      <c r="BS3180" s="95"/>
      <c r="BT3180" s="95"/>
      <c r="BU3180" s="95"/>
      <c r="BV3180" s="95"/>
      <c r="BW3180" s="95"/>
      <c r="BX3180" s="95"/>
      <c r="BY3180" s="95"/>
      <c r="BZ3180" s="95"/>
      <c r="CD3180" s="95"/>
      <c r="CE3180" s="95"/>
      <c r="CF3180" s="95"/>
    </row>
    <row r="3181" spans="1:84" s="43" customFormat="1" x14ac:dyDescent="0.25">
      <c r="A3181" s="152"/>
      <c r="B3181" s="152"/>
      <c r="C3181" s="152"/>
      <c r="D3181" s="152"/>
      <c r="E3181" s="152"/>
      <c r="F3181" s="62"/>
      <c r="G3181" s="62"/>
      <c r="I3181" s="152"/>
      <c r="K3181" s="152"/>
      <c r="L3181" s="152"/>
      <c r="M3181" s="152"/>
      <c r="N3181" s="152"/>
      <c r="O3181" s="63"/>
      <c r="P3181" s="152"/>
      <c r="Q3181" s="152"/>
      <c r="S3181" s="205"/>
      <c r="T3181" s="205"/>
      <c r="U3181" s="205"/>
      <c r="V3181" s="39"/>
      <c r="W3181" s="39"/>
      <c r="X3181" s="39"/>
      <c r="Y3181" s="39"/>
      <c r="AD3181" s="191"/>
      <c r="AE3181" s="191"/>
      <c r="AF3181" s="260"/>
      <c r="AG3181" s="191"/>
      <c r="AH3181" s="191"/>
      <c r="AI3181" s="260"/>
      <c r="AR3181" s="68"/>
      <c r="AS3181" s="68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5"/>
      <c r="BL3181" s="95"/>
      <c r="BM3181" s="95"/>
      <c r="BN3181" s="95"/>
      <c r="BO3181" s="95"/>
      <c r="BP3181" s="95"/>
      <c r="BQ3181" s="95"/>
      <c r="BR3181" s="95"/>
      <c r="BS3181" s="95"/>
      <c r="BT3181" s="95"/>
      <c r="BU3181" s="95"/>
      <c r="BV3181" s="95"/>
      <c r="BW3181" s="95"/>
      <c r="BX3181" s="95"/>
      <c r="BY3181" s="95"/>
      <c r="BZ3181" s="95"/>
      <c r="CD3181" s="95"/>
      <c r="CE3181" s="95"/>
      <c r="CF3181" s="95"/>
    </row>
    <row r="3182" spans="1:84" s="43" customFormat="1" x14ac:dyDescent="0.25">
      <c r="A3182" s="152"/>
      <c r="B3182" s="152"/>
      <c r="C3182" s="152"/>
      <c r="D3182" s="152"/>
      <c r="E3182" s="152"/>
      <c r="F3182" s="62"/>
      <c r="G3182" s="62"/>
      <c r="I3182" s="152"/>
      <c r="K3182" s="152"/>
      <c r="L3182" s="152"/>
      <c r="M3182" s="152"/>
      <c r="N3182" s="152"/>
      <c r="O3182" s="63"/>
      <c r="P3182" s="152"/>
      <c r="Q3182" s="152"/>
      <c r="S3182" s="205"/>
      <c r="T3182" s="205"/>
      <c r="U3182" s="205"/>
      <c r="V3182" s="39"/>
      <c r="W3182" s="39"/>
      <c r="X3182" s="39"/>
      <c r="Y3182" s="39"/>
      <c r="AD3182" s="191"/>
      <c r="AE3182" s="191"/>
      <c r="AF3182" s="260"/>
      <c r="AG3182" s="191"/>
      <c r="AH3182" s="191"/>
      <c r="AI3182" s="260"/>
      <c r="AR3182" s="68"/>
      <c r="AS3182" s="68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5"/>
      <c r="BL3182" s="95"/>
      <c r="BM3182" s="95"/>
      <c r="BN3182" s="95"/>
      <c r="BO3182" s="95"/>
      <c r="BP3182" s="95"/>
      <c r="BQ3182" s="95"/>
      <c r="BR3182" s="95"/>
      <c r="BS3182" s="95"/>
      <c r="BT3182" s="95"/>
      <c r="BU3182" s="95"/>
      <c r="BV3182" s="95"/>
      <c r="BW3182" s="95"/>
      <c r="BX3182" s="95"/>
      <c r="BY3182" s="95"/>
      <c r="BZ3182" s="95"/>
      <c r="CD3182" s="95"/>
      <c r="CE3182" s="95"/>
      <c r="CF3182" s="95"/>
    </row>
    <row r="3183" spans="1:84" s="43" customFormat="1" x14ac:dyDescent="0.25">
      <c r="A3183" s="152"/>
      <c r="B3183" s="152"/>
      <c r="C3183" s="152"/>
      <c r="D3183" s="152"/>
      <c r="E3183" s="152"/>
      <c r="F3183" s="62"/>
      <c r="G3183" s="62"/>
      <c r="I3183" s="152"/>
      <c r="K3183" s="152"/>
      <c r="L3183" s="152"/>
      <c r="M3183" s="152"/>
      <c r="N3183" s="152"/>
      <c r="O3183" s="63"/>
      <c r="P3183" s="152"/>
      <c r="Q3183" s="152"/>
      <c r="S3183" s="205"/>
      <c r="T3183" s="205"/>
      <c r="U3183" s="205"/>
      <c r="V3183" s="39"/>
      <c r="W3183" s="39"/>
      <c r="X3183" s="39"/>
      <c r="Y3183" s="39"/>
      <c r="AD3183" s="191"/>
      <c r="AE3183" s="191"/>
      <c r="AF3183" s="260"/>
      <c r="AG3183" s="191"/>
      <c r="AH3183" s="191"/>
      <c r="AI3183" s="260"/>
      <c r="AR3183" s="68"/>
      <c r="AS3183" s="68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5"/>
      <c r="BL3183" s="95"/>
      <c r="BM3183" s="95"/>
      <c r="BN3183" s="95"/>
      <c r="BO3183" s="95"/>
      <c r="BP3183" s="95"/>
      <c r="BQ3183" s="95"/>
      <c r="BR3183" s="95"/>
      <c r="BS3183" s="95"/>
      <c r="BT3183" s="95"/>
      <c r="BU3183" s="95"/>
      <c r="BV3183" s="95"/>
      <c r="BW3183" s="95"/>
      <c r="BX3183" s="95"/>
      <c r="BY3183" s="95"/>
      <c r="BZ3183" s="95"/>
      <c r="CD3183" s="95"/>
      <c r="CE3183" s="95"/>
      <c r="CF3183" s="95"/>
    </row>
    <row r="3184" spans="1:84" s="43" customFormat="1" x14ac:dyDescent="0.25">
      <c r="A3184" s="152"/>
      <c r="B3184" s="152"/>
      <c r="C3184" s="152"/>
      <c r="D3184" s="152"/>
      <c r="E3184" s="152"/>
      <c r="F3184" s="62"/>
      <c r="G3184" s="62"/>
      <c r="I3184" s="152"/>
      <c r="K3184" s="152"/>
      <c r="L3184" s="152"/>
      <c r="M3184" s="152"/>
      <c r="N3184" s="152"/>
      <c r="O3184" s="63"/>
      <c r="P3184" s="152"/>
      <c r="Q3184" s="152"/>
      <c r="S3184" s="205"/>
      <c r="T3184" s="205"/>
      <c r="U3184" s="205"/>
      <c r="V3184" s="39"/>
      <c r="W3184" s="39"/>
      <c r="X3184" s="39"/>
      <c r="Y3184" s="39"/>
      <c r="AD3184" s="191"/>
      <c r="AE3184" s="191"/>
      <c r="AF3184" s="260"/>
      <c r="AG3184" s="191"/>
      <c r="AH3184" s="191"/>
      <c r="AI3184" s="260"/>
      <c r="AR3184" s="68"/>
      <c r="AS3184" s="68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5"/>
      <c r="BL3184" s="95"/>
      <c r="BM3184" s="95"/>
      <c r="BN3184" s="95"/>
      <c r="BO3184" s="95"/>
      <c r="BP3184" s="95"/>
      <c r="BQ3184" s="95"/>
      <c r="BR3184" s="95"/>
      <c r="BS3184" s="95"/>
      <c r="BT3184" s="95"/>
      <c r="BU3184" s="95"/>
      <c r="BV3184" s="95"/>
      <c r="BW3184" s="95"/>
      <c r="BX3184" s="95"/>
      <c r="BY3184" s="95"/>
      <c r="BZ3184" s="95"/>
      <c r="CD3184" s="95"/>
      <c r="CE3184" s="95"/>
      <c r="CF3184" s="95"/>
    </row>
    <row r="3185" spans="1:84" s="43" customFormat="1" x14ac:dyDescent="0.25">
      <c r="A3185" s="152"/>
      <c r="B3185" s="152"/>
      <c r="C3185" s="152"/>
      <c r="D3185" s="152"/>
      <c r="E3185" s="152"/>
      <c r="F3185" s="62"/>
      <c r="G3185" s="62"/>
      <c r="I3185" s="152"/>
      <c r="K3185" s="152"/>
      <c r="L3185" s="152"/>
      <c r="M3185" s="152"/>
      <c r="N3185" s="152"/>
      <c r="O3185" s="63"/>
      <c r="P3185" s="152"/>
      <c r="Q3185" s="152"/>
      <c r="S3185" s="205"/>
      <c r="T3185" s="205"/>
      <c r="U3185" s="205"/>
      <c r="V3185" s="39"/>
      <c r="W3185" s="39"/>
      <c r="X3185" s="39"/>
      <c r="Y3185" s="39"/>
      <c r="AD3185" s="191"/>
      <c r="AE3185" s="191"/>
      <c r="AF3185" s="260"/>
      <c r="AG3185" s="191"/>
      <c r="AH3185" s="191"/>
      <c r="AI3185" s="260"/>
      <c r="AR3185" s="68"/>
      <c r="AS3185" s="68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5"/>
      <c r="BL3185" s="95"/>
      <c r="BM3185" s="95"/>
      <c r="BN3185" s="95"/>
      <c r="BO3185" s="95"/>
      <c r="BP3185" s="95"/>
      <c r="BQ3185" s="95"/>
      <c r="BR3185" s="95"/>
      <c r="BS3185" s="95"/>
      <c r="BT3185" s="95"/>
      <c r="BU3185" s="95"/>
      <c r="BV3185" s="95"/>
      <c r="BW3185" s="95"/>
      <c r="BX3185" s="95"/>
      <c r="BY3185" s="95"/>
      <c r="BZ3185" s="95"/>
      <c r="CD3185" s="95"/>
      <c r="CE3185" s="95"/>
      <c r="CF3185" s="95"/>
    </row>
    <row r="3186" spans="1:84" s="43" customFormat="1" x14ac:dyDescent="0.25">
      <c r="A3186" s="152"/>
      <c r="B3186" s="152"/>
      <c r="C3186" s="152"/>
      <c r="D3186" s="152"/>
      <c r="E3186" s="152"/>
      <c r="F3186" s="62"/>
      <c r="G3186" s="62"/>
      <c r="I3186" s="152"/>
      <c r="K3186" s="152"/>
      <c r="L3186" s="152"/>
      <c r="M3186" s="152"/>
      <c r="N3186" s="152"/>
      <c r="O3186" s="63"/>
      <c r="P3186" s="152"/>
      <c r="Q3186" s="152"/>
      <c r="S3186" s="205"/>
      <c r="T3186" s="205"/>
      <c r="U3186" s="205"/>
      <c r="V3186" s="39"/>
      <c r="W3186" s="39"/>
      <c r="X3186" s="39"/>
      <c r="Y3186" s="39"/>
      <c r="AD3186" s="191"/>
      <c r="AE3186" s="191"/>
      <c r="AF3186" s="260"/>
      <c r="AG3186" s="191"/>
      <c r="AH3186" s="191"/>
      <c r="AI3186" s="260"/>
      <c r="AR3186" s="68"/>
      <c r="AS3186" s="68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5"/>
      <c r="BL3186" s="95"/>
      <c r="BM3186" s="95"/>
      <c r="BN3186" s="95"/>
      <c r="BO3186" s="95"/>
      <c r="BP3186" s="95"/>
      <c r="BQ3186" s="95"/>
      <c r="BR3186" s="95"/>
      <c r="BS3186" s="95"/>
      <c r="BT3186" s="95"/>
      <c r="BU3186" s="95"/>
      <c r="BV3186" s="95"/>
      <c r="BW3186" s="95"/>
      <c r="BX3186" s="95"/>
      <c r="BY3186" s="95"/>
      <c r="BZ3186" s="95"/>
      <c r="CD3186" s="95"/>
      <c r="CE3186" s="95"/>
      <c r="CF3186" s="95"/>
    </row>
    <row r="3187" spans="1:84" s="43" customFormat="1" x14ac:dyDescent="0.25">
      <c r="A3187" s="152"/>
      <c r="B3187" s="152"/>
      <c r="C3187" s="152"/>
      <c r="D3187" s="152"/>
      <c r="E3187" s="152"/>
      <c r="F3187" s="62"/>
      <c r="G3187" s="62"/>
      <c r="I3187" s="152"/>
      <c r="K3187" s="152"/>
      <c r="L3187" s="152"/>
      <c r="M3187" s="152"/>
      <c r="N3187" s="152"/>
      <c r="O3187" s="63"/>
      <c r="P3187" s="152"/>
      <c r="Q3187" s="152"/>
      <c r="S3187" s="205"/>
      <c r="T3187" s="205"/>
      <c r="U3187" s="205"/>
      <c r="V3187" s="39"/>
      <c r="W3187" s="39"/>
      <c r="X3187" s="39"/>
      <c r="Y3187" s="39"/>
      <c r="AD3187" s="191"/>
      <c r="AE3187" s="191"/>
      <c r="AF3187" s="260"/>
      <c r="AG3187" s="191"/>
      <c r="AH3187" s="191"/>
      <c r="AI3187" s="260"/>
      <c r="AR3187" s="68"/>
      <c r="AS3187" s="68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5"/>
      <c r="BL3187" s="95"/>
      <c r="BM3187" s="95"/>
      <c r="BN3187" s="95"/>
      <c r="BO3187" s="95"/>
      <c r="BP3187" s="95"/>
      <c r="BQ3187" s="95"/>
      <c r="BR3187" s="95"/>
      <c r="BS3187" s="95"/>
      <c r="BT3187" s="95"/>
      <c r="BU3187" s="95"/>
      <c r="BV3187" s="95"/>
      <c r="BW3187" s="95"/>
      <c r="BX3187" s="95"/>
      <c r="BY3187" s="95"/>
      <c r="BZ3187" s="95"/>
      <c r="CD3187" s="95"/>
      <c r="CE3187" s="95"/>
      <c r="CF3187" s="95"/>
    </row>
    <row r="3188" spans="1:84" s="43" customFormat="1" x14ac:dyDescent="0.25">
      <c r="A3188" s="152"/>
      <c r="B3188" s="152"/>
      <c r="C3188" s="152"/>
      <c r="D3188" s="152"/>
      <c r="E3188" s="152"/>
      <c r="F3188" s="62"/>
      <c r="G3188" s="62"/>
      <c r="I3188" s="152"/>
      <c r="K3188" s="152"/>
      <c r="L3188" s="152"/>
      <c r="M3188" s="152"/>
      <c r="N3188" s="152"/>
      <c r="O3188" s="63"/>
      <c r="P3188" s="152"/>
      <c r="Q3188" s="152"/>
      <c r="S3188" s="205"/>
      <c r="T3188" s="205"/>
      <c r="U3188" s="205"/>
      <c r="V3188" s="39"/>
      <c r="W3188" s="39"/>
      <c r="X3188" s="39"/>
      <c r="Y3188" s="39"/>
      <c r="AD3188" s="191"/>
      <c r="AE3188" s="191"/>
      <c r="AF3188" s="260"/>
      <c r="AG3188" s="191"/>
      <c r="AH3188" s="191"/>
      <c r="AI3188" s="260"/>
      <c r="AR3188" s="68"/>
      <c r="AS3188" s="68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5"/>
      <c r="BL3188" s="95"/>
      <c r="BM3188" s="95"/>
      <c r="BN3188" s="95"/>
      <c r="BO3188" s="95"/>
      <c r="BP3188" s="95"/>
      <c r="BQ3188" s="95"/>
      <c r="BR3188" s="95"/>
      <c r="BS3188" s="95"/>
      <c r="BT3188" s="95"/>
      <c r="BU3188" s="95"/>
      <c r="BV3188" s="95"/>
      <c r="BW3188" s="95"/>
      <c r="BX3188" s="95"/>
      <c r="BY3188" s="95"/>
      <c r="BZ3188" s="95"/>
      <c r="CD3188" s="95"/>
      <c r="CE3188" s="95"/>
      <c r="CF3188" s="95"/>
    </row>
    <row r="3189" spans="1:84" s="43" customFormat="1" x14ac:dyDescent="0.25">
      <c r="A3189" s="152"/>
      <c r="B3189" s="152"/>
      <c r="C3189" s="152"/>
      <c r="D3189" s="152"/>
      <c r="E3189" s="152"/>
      <c r="F3189" s="62"/>
      <c r="G3189" s="62"/>
      <c r="I3189" s="152"/>
      <c r="K3189" s="152"/>
      <c r="L3189" s="152"/>
      <c r="M3189" s="152"/>
      <c r="N3189" s="152"/>
      <c r="O3189" s="63"/>
      <c r="P3189" s="152"/>
      <c r="Q3189" s="152"/>
      <c r="S3189" s="205"/>
      <c r="T3189" s="205"/>
      <c r="U3189" s="205"/>
      <c r="V3189" s="39"/>
      <c r="W3189" s="39"/>
      <c r="X3189" s="39"/>
      <c r="Y3189" s="39"/>
      <c r="AD3189" s="191"/>
      <c r="AE3189" s="191"/>
      <c r="AF3189" s="260"/>
      <c r="AG3189" s="191"/>
      <c r="AH3189" s="191"/>
      <c r="AI3189" s="260"/>
      <c r="AR3189" s="68"/>
      <c r="AS3189" s="68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5"/>
      <c r="BL3189" s="95"/>
      <c r="BM3189" s="95"/>
      <c r="BN3189" s="95"/>
      <c r="BO3189" s="95"/>
      <c r="BP3189" s="95"/>
      <c r="BQ3189" s="95"/>
      <c r="BR3189" s="95"/>
      <c r="BS3189" s="95"/>
      <c r="BT3189" s="95"/>
      <c r="BU3189" s="95"/>
      <c r="BV3189" s="95"/>
      <c r="BW3189" s="95"/>
      <c r="BX3189" s="95"/>
      <c r="BY3189" s="95"/>
      <c r="BZ3189" s="95"/>
      <c r="CD3189" s="95"/>
      <c r="CE3189" s="95"/>
      <c r="CF3189" s="95"/>
    </row>
    <row r="3190" spans="1:84" s="43" customFormat="1" x14ac:dyDescent="0.25">
      <c r="A3190" s="152"/>
      <c r="B3190" s="152"/>
      <c r="C3190" s="152"/>
      <c r="D3190" s="152"/>
      <c r="E3190" s="152"/>
      <c r="F3190" s="62"/>
      <c r="G3190" s="62"/>
      <c r="I3190" s="152"/>
      <c r="K3190" s="152"/>
      <c r="L3190" s="152"/>
      <c r="M3190" s="152"/>
      <c r="N3190" s="152"/>
      <c r="O3190" s="63"/>
      <c r="P3190" s="152"/>
      <c r="Q3190" s="152"/>
      <c r="S3190" s="205"/>
      <c r="T3190" s="205"/>
      <c r="U3190" s="205"/>
      <c r="V3190" s="39"/>
      <c r="W3190" s="39"/>
      <c r="X3190" s="39"/>
      <c r="Y3190" s="39"/>
      <c r="AD3190" s="191"/>
      <c r="AE3190" s="191"/>
      <c r="AF3190" s="260"/>
      <c r="AG3190" s="191"/>
      <c r="AH3190" s="191"/>
      <c r="AI3190" s="260"/>
      <c r="AR3190" s="68"/>
      <c r="AS3190" s="68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5"/>
      <c r="BL3190" s="95"/>
      <c r="BM3190" s="95"/>
      <c r="BN3190" s="95"/>
      <c r="BO3190" s="95"/>
      <c r="BP3190" s="95"/>
      <c r="BQ3190" s="95"/>
      <c r="BR3190" s="95"/>
      <c r="BS3190" s="95"/>
      <c r="BT3190" s="95"/>
      <c r="BU3190" s="95"/>
      <c r="BV3190" s="95"/>
      <c r="BW3190" s="95"/>
      <c r="BX3190" s="95"/>
      <c r="BY3190" s="95"/>
      <c r="BZ3190" s="95"/>
      <c r="CD3190" s="95"/>
      <c r="CE3190" s="95"/>
      <c r="CF3190" s="95"/>
    </row>
    <row r="3191" spans="1:84" s="43" customFormat="1" x14ac:dyDescent="0.25">
      <c r="A3191" s="152"/>
      <c r="B3191" s="152"/>
      <c r="C3191" s="152"/>
      <c r="D3191" s="152"/>
      <c r="E3191" s="152"/>
      <c r="F3191" s="62"/>
      <c r="G3191" s="62"/>
      <c r="I3191" s="152"/>
      <c r="K3191" s="152"/>
      <c r="L3191" s="152"/>
      <c r="M3191" s="152"/>
      <c r="N3191" s="152"/>
      <c r="O3191" s="63"/>
      <c r="P3191" s="152"/>
      <c r="Q3191" s="152"/>
      <c r="S3191" s="205"/>
      <c r="T3191" s="205"/>
      <c r="U3191" s="205"/>
      <c r="V3191" s="39"/>
      <c r="W3191" s="39"/>
      <c r="X3191" s="39"/>
      <c r="Y3191" s="39"/>
      <c r="AD3191" s="191"/>
      <c r="AE3191" s="191"/>
      <c r="AF3191" s="260"/>
      <c r="AG3191" s="191"/>
      <c r="AH3191" s="191"/>
      <c r="AI3191" s="260"/>
      <c r="AR3191" s="68"/>
      <c r="AS3191" s="68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5"/>
      <c r="BL3191" s="95"/>
      <c r="BM3191" s="95"/>
      <c r="BN3191" s="95"/>
      <c r="BO3191" s="95"/>
      <c r="BP3191" s="95"/>
      <c r="BQ3191" s="95"/>
      <c r="BR3191" s="95"/>
      <c r="BS3191" s="95"/>
      <c r="BT3191" s="95"/>
      <c r="BU3191" s="95"/>
      <c r="BV3191" s="95"/>
      <c r="BW3191" s="95"/>
      <c r="BX3191" s="95"/>
      <c r="BY3191" s="95"/>
      <c r="BZ3191" s="95"/>
      <c r="CD3191" s="95"/>
      <c r="CE3191" s="95"/>
      <c r="CF3191" s="95"/>
    </row>
    <row r="3192" spans="1:84" s="43" customFormat="1" x14ac:dyDescent="0.25">
      <c r="A3192" s="152"/>
      <c r="B3192" s="152"/>
      <c r="C3192" s="152"/>
      <c r="D3192" s="152"/>
      <c r="E3192" s="152"/>
      <c r="F3192" s="62"/>
      <c r="G3192" s="62"/>
      <c r="I3192" s="152"/>
      <c r="K3192" s="152"/>
      <c r="L3192" s="152"/>
      <c r="M3192" s="152"/>
      <c r="N3192" s="152"/>
      <c r="O3192" s="63"/>
      <c r="P3192" s="152"/>
      <c r="Q3192" s="152"/>
      <c r="S3192" s="205"/>
      <c r="T3192" s="205"/>
      <c r="U3192" s="205"/>
      <c r="V3192" s="39"/>
      <c r="W3192" s="39"/>
      <c r="X3192" s="39"/>
      <c r="Y3192" s="39"/>
      <c r="AD3192" s="191"/>
      <c r="AE3192" s="191"/>
      <c r="AF3192" s="260"/>
      <c r="AG3192" s="191"/>
      <c r="AH3192" s="191"/>
      <c r="AI3192" s="260"/>
      <c r="AR3192" s="68"/>
      <c r="AS3192" s="68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5"/>
      <c r="BL3192" s="95"/>
      <c r="BM3192" s="95"/>
      <c r="BN3192" s="95"/>
      <c r="BO3192" s="95"/>
      <c r="BP3192" s="95"/>
      <c r="BQ3192" s="95"/>
      <c r="BR3192" s="95"/>
      <c r="BS3192" s="95"/>
      <c r="BT3192" s="95"/>
      <c r="BU3192" s="95"/>
      <c r="BV3192" s="95"/>
      <c r="BW3192" s="95"/>
      <c r="BX3192" s="95"/>
      <c r="BY3192" s="95"/>
      <c r="BZ3192" s="95"/>
      <c r="CD3192" s="95"/>
      <c r="CE3192" s="95"/>
      <c r="CF3192" s="95"/>
    </row>
    <row r="3193" spans="1:84" s="43" customFormat="1" x14ac:dyDescent="0.25">
      <c r="A3193" s="152"/>
      <c r="B3193" s="152"/>
      <c r="C3193" s="152"/>
      <c r="D3193" s="152"/>
      <c r="E3193" s="152"/>
      <c r="F3193" s="62"/>
      <c r="G3193" s="62"/>
      <c r="I3193" s="152"/>
      <c r="K3193" s="152"/>
      <c r="L3193" s="152"/>
      <c r="M3193" s="152"/>
      <c r="N3193" s="152"/>
      <c r="O3193" s="63"/>
      <c r="P3193" s="152"/>
      <c r="Q3193" s="152"/>
      <c r="S3193" s="205"/>
      <c r="T3193" s="205"/>
      <c r="U3193" s="205"/>
      <c r="V3193" s="39"/>
      <c r="W3193" s="39"/>
      <c r="X3193" s="39"/>
      <c r="Y3193" s="39"/>
      <c r="AD3193" s="191"/>
      <c r="AE3193" s="191"/>
      <c r="AF3193" s="260"/>
      <c r="AG3193" s="191"/>
      <c r="AH3193" s="191"/>
      <c r="AI3193" s="260"/>
      <c r="AR3193" s="68"/>
      <c r="AS3193" s="68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5"/>
      <c r="BL3193" s="95"/>
      <c r="BM3193" s="95"/>
      <c r="BN3193" s="95"/>
      <c r="BO3193" s="95"/>
      <c r="BP3193" s="95"/>
      <c r="BQ3193" s="95"/>
      <c r="BR3193" s="95"/>
      <c r="BS3193" s="95"/>
      <c r="BT3193" s="95"/>
      <c r="BU3193" s="95"/>
      <c r="BV3193" s="95"/>
      <c r="BW3193" s="95"/>
      <c r="BX3193" s="95"/>
      <c r="BY3193" s="95"/>
      <c r="BZ3193" s="95"/>
      <c r="CD3193" s="95"/>
      <c r="CE3193" s="95"/>
      <c r="CF3193" s="95"/>
    </row>
    <row r="3194" spans="1:84" s="43" customFormat="1" x14ac:dyDescent="0.25">
      <c r="A3194" s="152"/>
      <c r="B3194" s="152"/>
      <c r="C3194" s="152"/>
      <c r="D3194" s="152"/>
      <c r="E3194" s="152"/>
      <c r="F3194" s="62"/>
      <c r="G3194" s="62"/>
      <c r="I3194" s="152"/>
      <c r="K3194" s="152"/>
      <c r="L3194" s="152"/>
      <c r="M3194" s="152"/>
      <c r="N3194" s="152"/>
      <c r="O3194" s="63"/>
      <c r="P3194" s="152"/>
      <c r="Q3194" s="152"/>
      <c r="S3194" s="205"/>
      <c r="T3194" s="205"/>
      <c r="U3194" s="205"/>
      <c r="V3194" s="39"/>
      <c r="W3194" s="39"/>
      <c r="X3194" s="39"/>
      <c r="Y3194" s="39"/>
      <c r="AD3194" s="191"/>
      <c r="AE3194" s="191"/>
      <c r="AF3194" s="260"/>
      <c r="AG3194" s="191"/>
      <c r="AH3194" s="191"/>
      <c r="AI3194" s="260"/>
      <c r="AR3194" s="68"/>
      <c r="AS3194" s="68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5"/>
      <c r="BL3194" s="95"/>
      <c r="BM3194" s="95"/>
      <c r="BN3194" s="95"/>
      <c r="BO3194" s="95"/>
      <c r="BP3194" s="95"/>
      <c r="BQ3194" s="95"/>
      <c r="BR3194" s="95"/>
      <c r="BS3194" s="95"/>
      <c r="BT3194" s="95"/>
      <c r="BU3194" s="95"/>
      <c r="BV3194" s="95"/>
      <c r="BW3194" s="95"/>
      <c r="BX3194" s="95"/>
      <c r="BY3194" s="95"/>
      <c r="BZ3194" s="95"/>
      <c r="CD3194" s="95"/>
      <c r="CE3194" s="95"/>
      <c r="CF3194" s="95"/>
    </row>
    <row r="3195" spans="1:84" s="43" customFormat="1" x14ac:dyDescent="0.25">
      <c r="A3195" s="152"/>
      <c r="B3195" s="152"/>
      <c r="C3195" s="152"/>
      <c r="D3195" s="152"/>
      <c r="E3195" s="152"/>
      <c r="F3195" s="62"/>
      <c r="G3195" s="62"/>
      <c r="I3195" s="152"/>
      <c r="K3195" s="152"/>
      <c r="L3195" s="152"/>
      <c r="M3195" s="152"/>
      <c r="N3195" s="152"/>
      <c r="O3195" s="63"/>
      <c r="P3195" s="152"/>
      <c r="Q3195" s="152"/>
      <c r="S3195" s="205"/>
      <c r="T3195" s="205"/>
      <c r="U3195" s="205"/>
      <c r="V3195" s="39"/>
      <c r="W3195" s="39"/>
      <c r="X3195" s="39"/>
      <c r="Y3195" s="39"/>
      <c r="AD3195" s="191"/>
      <c r="AE3195" s="191"/>
      <c r="AF3195" s="260"/>
      <c r="AG3195" s="191"/>
      <c r="AH3195" s="191"/>
      <c r="AI3195" s="260"/>
      <c r="AR3195" s="68"/>
      <c r="AS3195" s="68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5"/>
      <c r="BL3195" s="95"/>
      <c r="BM3195" s="95"/>
      <c r="BN3195" s="95"/>
      <c r="BO3195" s="95"/>
      <c r="BP3195" s="95"/>
      <c r="BQ3195" s="95"/>
      <c r="BR3195" s="95"/>
      <c r="BS3195" s="95"/>
      <c r="BT3195" s="95"/>
      <c r="BU3195" s="95"/>
      <c r="BV3195" s="95"/>
      <c r="BW3195" s="95"/>
      <c r="BX3195" s="95"/>
      <c r="BY3195" s="95"/>
      <c r="BZ3195" s="95"/>
      <c r="CD3195" s="95"/>
      <c r="CE3195" s="95"/>
      <c r="CF3195" s="95"/>
    </row>
    <row r="3196" spans="1:84" s="43" customFormat="1" x14ac:dyDescent="0.25">
      <c r="A3196" s="152"/>
      <c r="B3196" s="152"/>
      <c r="C3196" s="152"/>
      <c r="D3196" s="152"/>
      <c r="E3196" s="152"/>
      <c r="F3196" s="62"/>
      <c r="G3196" s="62"/>
      <c r="I3196" s="152"/>
      <c r="K3196" s="152"/>
      <c r="L3196" s="152"/>
      <c r="M3196" s="152"/>
      <c r="N3196" s="152"/>
      <c r="O3196" s="63"/>
      <c r="P3196" s="152"/>
      <c r="Q3196" s="152"/>
      <c r="S3196" s="205"/>
      <c r="T3196" s="205"/>
      <c r="U3196" s="205"/>
      <c r="V3196" s="39"/>
      <c r="W3196" s="39"/>
      <c r="X3196" s="39"/>
      <c r="Y3196" s="39"/>
      <c r="AD3196" s="191"/>
      <c r="AE3196" s="191"/>
      <c r="AF3196" s="260"/>
      <c r="AG3196" s="191"/>
      <c r="AH3196" s="191"/>
      <c r="AI3196" s="260"/>
      <c r="AR3196" s="68"/>
      <c r="AS3196" s="68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5"/>
      <c r="BL3196" s="95"/>
      <c r="BM3196" s="95"/>
      <c r="BN3196" s="95"/>
      <c r="BO3196" s="95"/>
      <c r="BP3196" s="95"/>
      <c r="BQ3196" s="95"/>
      <c r="BR3196" s="95"/>
      <c r="BS3196" s="95"/>
      <c r="BT3196" s="95"/>
      <c r="BU3196" s="95"/>
      <c r="BV3196" s="95"/>
      <c r="BW3196" s="95"/>
      <c r="BX3196" s="95"/>
      <c r="BY3196" s="95"/>
      <c r="BZ3196" s="95"/>
      <c r="CD3196" s="95"/>
      <c r="CE3196" s="95"/>
      <c r="CF3196" s="95"/>
    </row>
    <row r="3197" spans="1:84" s="43" customFormat="1" x14ac:dyDescent="0.25">
      <c r="A3197" s="152"/>
      <c r="B3197" s="152"/>
      <c r="C3197" s="152"/>
      <c r="D3197" s="152"/>
      <c r="E3197" s="152"/>
      <c r="F3197" s="62"/>
      <c r="G3197" s="62"/>
      <c r="I3197" s="152"/>
      <c r="K3197" s="152"/>
      <c r="L3197" s="152"/>
      <c r="M3197" s="152"/>
      <c r="N3197" s="152"/>
      <c r="O3197" s="63"/>
      <c r="P3197" s="152"/>
      <c r="Q3197" s="152"/>
      <c r="S3197" s="205"/>
      <c r="T3197" s="205"/>
      <c r="U3197" s="205"/>
      <c r="V3197" s="39"/>
      <c r="W3197" s="39"/>
      <c r="X3197" s="39"/>
      <c r="Y3197" s="39"/>
      <c r="AD3197" s="191"/>
      <c r="AE3197" s="191"/>
      <c r="AF3197" s="260"/>
      <c r="AG3197" s="191"/>
      <c r="AH3197" s="191"/>
      <c r="AI3197" s="260"/>
      <c r="AR3197" s="68"/>
      <c r="AS3197" s="68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5"/>
      <c r="BL3197" s="95"/>
      <c r="BM3197" s="95"/>
      <c r="BN3197" s="95"/>
      <c r="BO3197" s="95"/>
      <c r="BP3197" s="95"/>
      <c r="BQ3197" s="95"/>
      <c r="BR3197" s="95"/>
      <c r="BS3197" s="95"/>
      <c r="BT3197" s="95"/>
      <c r="BU3197" s="95"/>
      <c r="BV3197" s="95"/>
      <c r="BW3197" s="95"/>
      <c r="BX3197" s="95"/>
      <c r="BY3197" s="95"/>
      <c r="BZ3197" s="95"/>
      <c r="CD3197" s="95"/>
      <c r="CE3197" s="95"/>
      <c r="CF3197" s="95"/>
    </row>
    <row r="3198" spans="1:84" s="43" customFormat="1" x14ac:dyDescent="0.25">
      <c r="A3198" s="152"/>
      <c r="B3198" s="152"/>
      <c r="C3198" s="152"/>
      <c r="D3198" s="152"/>
      <c r="E3198" s="152"/>
      <c r="F3198" s="62"/>
      <c r="G3198" s="62"/>
      <c r="I3198" s="152"/>
      <c r="K3198" s="152"/>
      <c r="L3198" s="152"/>
      <c r="M3198" s="152"/>
      <c r="N3198" s="152"/>
      <c r="O3198" s="63"/>
      <c r="P3198" s="152"/>
      <c r="Q3198" s="152"/>
      <c r="S3198" s="205"/>
      <c r="T3198" s="205"/>
      <c r="U3198" s="205"/>
      <c r="V3198" s="39"/>
      <c r="W3198" s="39"/>
      <c r="X3198" s="39"/>
      <c r="Y3198" s="39"/>
      <c r="AD3198" s="191"/>
      <c r="AE3198" s="191"/>
      <c r="AF3198" s="260"/>
      <c r="AG3198" s="191"/>
      <c r="AH3198" s="191"/>
      <c r="AI3198" s="260"/>
      <c r="AR3198" s="68"/>
      <c r="AS3198" s="68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5"/>
      <c r="BL3198" s="95"/>
      <c r="BM3198" s="95"/>
      <c r="BN3198" s="95"/>
      <c r="BO3198" s="95"/>
      <c r="BP3198" s="95"/>
      <c r="BQ3198" s="95"/>
      <c r="BR3198" s="95"/>
      <c r="BS3198" s="95"/>
      <c r="BT3198" s="95"/>
      <c r="BU3198" s="95"/>
      <c r="BV3198" s="95"/>
      <c r="BW3198" s="95"/>
      <c r="BX3198" s="95"/>
      <c r="BY3198" s="95"/>
      <c r="BZ3198" s="95"/>
      <c r="CD3198" s="95"/>
      <c r="CE3198" s="95"/>
      <c r="CF3198" s="95"/>
    </row>
    <row r="3199" spans="1:84" s="43" customFormat="1" x14ac:dyDescent="0.25">
      <c r="A3199" s="152"/>
      <c r="B3199" s="152"/>
      <c r="C3199" s="152"/>
      <c r="D3199" s="152"/>
      <c r="E3199" s="152"/>
      <c r="F3199" s="62"/>
      <c r="G3199" s="62"/>
      <c r="I3199" s="152"/>
      <c r="K3199" s="152"/>
      <c r="L3199" s="152"/>
      <c r="M3199" s="152"/>
      <c r="N3199" s="152"/>
      <c r="O3199" s="63"/>
      <c r="P3199" s="152"/>
      <c r="Q3199" s="152"/>
      <c r="S3199" s="205"/>
      <c r="T3199" s="205"/>
      <c r="U3199" s="205"/>
      <c r="V3199" s="39"/>
      <c r="W3199" s="39"/>
      <c r="X3199" s="39"/>
      <c r="Y3199" s="39"/>
      <c r="AD3199" s="191"/>
      <c r="AE3199" s="191"/>
      <c r="AF3199" s="260"/>
      <c r="AG3199" s="191"/>
      <c r="AH3199" s="191"/>
      <c r="AI3199" s="260"/>
      <c r="AR3199" s="68"/>
      <c r="AS3199" s="68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5"/>
      <c r="BL3199" s="95"/>
      <c r="BM3199" s="95"/>
      <c r="BN3199" s="95"/>
      <c r="BO3199" s="95"/>
      <c r="BP3199" s="95"/>
      <c r="BQ3199" s="95"/>
      <c r="BR3199" s="95"/>
      <c r="BS3199" s="95"/>
      <c r="BT3199" s="95"/>
      <c r="BU3199" s="95"/>
      <c r="BV3199" s="95"/>
      <c r="BW3199" s="95"/>
      <c r="BX3199" s="95"/>
      <c r="BY3199" s="95"/>
      <c r="BZ3199" s="95"/>
      <c r="CD3199" s="95"/>
      <c r="CE3199" s="95"/>
      <c r="CF3199" s="95"/>
    </row>
    <row r="3200" spans="1:84" s="43" customFormat="1" x14ac:dyDescent="0.25">
      <c r="A3200" s="152"/>
      <c r="B3200" s="152"/>
      <c r="C3200" s="152"/>
      <c r="D3200" s="152"/>
      <c r="E3200" s="152"/>
      <c r="F3200" s="62"/>
      <c r="G3200" s="62"/>
      <c r="I3200" s="152"/>
      <c r="K3200" s="152"/>
      <c r="L3200" s="152"/>
      <c r="M3200" s="152"/>
      <c r="N3200" s="152"/>
      <c r="O3200" s="63"/>
      <c r="P3200" s="152"/>
      <c r="Q3200" s="152"/>
      <c r="S3200" s="205"/>
      <c r="T3200" s="205"/>
      <c r="U3200" s="205"/>
      <c r="V3200" s="39"/>
      <c r="W3200" s="39"/>
      <c r="X3200" s="39"/>
      <c r="Y3200" s="39"/>
      <c r="AD3200" s="191"/>
      <c r="AE3200" s="191"/>
      <c r="AF3200" s="260"/>
      <c r="AG3200" s="191"/>
      <c r="AH3200" s="191"/>
      <c r="AI3200" s="260"/>
      <c r="AR3200" s="68"/>
      <c r="AS3200" s="68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5"/>
      <c r="BL3200" s="95"/>
      <c r="BM3200" s="95"/>
      <c r="BN3200" s="95"/>
      <c r="BO3200" s="95"/>
      <c r="BP3200" s="95"/>
      <c r="BQ3200" s="95"/>
      <c r="BR3200" s="95"/>
      <c r="BS3200" s="95"/>
      <c r="BT3200" s="95"/>
      <c r="BU3200" s="95"/>
      <c r="BV3200" s="95"/>
      <c r="BW3200" s="95"/>
      <c r="BX3200" s="95"/>
      <c r="BY3200" s="95"/>
      <c r="BZ3200" s="95"/>
      <c r="CD3200" s="95"/>
      <c r="CE3200" s="95"/>
      <c r="CF3200" s="95"/>
    </row>
    <row r="3201" spans="1:84" s="43" customFormat="1" x14ac:dyDescent="0.25">
      <c r="A3201" s="152"/>
      <c r="B3201" s="152"/>
      <c r="C3201" s="152"/>
      <c r="D3201" s="152"/>
      <c r="E3201" s="152"/>
      <c r="F3201" s="62"/>
      <c r="G3201" s="62"/>
      <c r="I3201" s="152"/>
      <c r="K3201" s="152"/>
      <c r="L3201" s="152"/>
      <c r="M3201" s="152"/>
      <c r="N3201" s="152"/>
      <c r="O3201" s="63"/>
      <c r="P3201" s="152"/>
      <c r="Q3201" s="152"/>
      <c r="S3201" s="205"/>
      <c r="T3201" s="205"/>
      <c r="U3201" s="205"/>
      <c r="V3201" s="39"/>
      <c r="W3201" s="39"/>
      <c r="X3201" s="39"/>
      <c r="Y3201" s="39"/>
      <c r="AD3201" s="191"/>
      <c r="AE3201" s="191"/>
      <c r="AF3201" s="260"/>
      <c r="AG3201" s="191"/>
      <c r="AH3201" s="191"/>
      <c r="AI3201" s="260"/>
      <c r="AR3201" s="68"/>
      <c r="AS3201" s="68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5"/>
      <c r="BL3201" s="95"/>
      <c r="BM3201" s="95"/>
      <c r="BN3201" s="95"/>
      <c r="BO3201" s="95"/>
      <c r="BP3201" s="95"/>
      <c r="BQ3201" s="95"/>
      <c r="BR3201" s="95"/>
      <c r="BS3201" s="95"/>
      <c r="BT3201" s="95"/>
      <c r="BU3201" s="95"/>
      <c r="BV3201" s="95"/>
      <c r="BW3201" s="95"/>
      <c r="BX3201" s="95"/>
      <c r="BY3201" s="95"/>
      <c r="BZ3201" s="95"/>
      <c r="CD3201" s="95"/>
      <c r="CE3201" s="95"/>
      <c r="CF3201" s="95"/>
    </row>
    <row r="3202" spans="1:84" s="43" customFormat="1" x14ac:dyDescent="0.25">
      <c r="A3202" s="152"/>
      <c r="B3202" s="152"/>
      <c r="C3202" s="152"/>
      <c r="D3202" s="152"/>
      <c r="E3202" s="152"/>
      <c r="F3202" s="62"/>
      <c r="G3202" s="62"/>
      <c r="I3202" s="152"/>
      <c r="K3202" s="152"/>
      <c r="L3202" s="152"/>
      <c r="M3202" s="152"/>
      <c r="N3202" s="152"/>
      <c r="O3202" s="63"/>
      <c r="P3202" s="152"/>
      <c r="Q3202" s="152"/>
      <c r="S3202" s="205"/>
      <c r="T3202" s="205"/>
      <c r="U3202" s="205"/>
      <c r="V3202" s="39"/>
      <c r="W3202" s="39"/>
      <c r="X3202" s="39"/>
      <c r="Y3202" s="39"/>
      <c r="AD3202" s="191"/>
      <c r="AE3202" s="191"/>
      <c r="AF3202" s="260"/>
      <c r="AG3202" s="191"/>
      <c r="AH3202" s="191"/>
      <c r="AI3202" s="260"/>
      <c r="AR3202" s="68"/>
      <c r="AS3202" s="68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5"/>
      <c r="BL3202" s="95"/>
      <c r="BM3202" s="95"/>
      <c r="BN3202" s="95"/>
      <c r="BO3202" s="95"/>
      <c r="BP3202" s="95"/>
      <c r="BQ3202" s="95"/>
      <c r="BR3202" s="95"/>
      <c r="BS3202" s="95"/>
      <c r="BT3202" s="95"/>
      <c r="BU3202" s="95"/>
      <c r="BV3202" s="95"/>
      <c r="BW3202" s="95"/>
      <c r="BX3202" s="95"/>
      <c r="BY3202" s="95"/>
      <c r="BZ3202" s="95"/>
      <c r="CD3202" s="95"/>
      <c r="CE3202" s="95"/>
      <c r="CF3202" s="95"/>
    </row>
    <row r="3203" spans="1:84" s="43" customFormat="1" x14ac:dyDescent="0.25">
      <c r="A3203" s="152"/>
      <c r="B3203" s="152"/>
      <c r="C3203" s="152"/>
      <c r="D3203" s="152"/>
      <c r="E3203" s="152"/>
      <c r="F3203" s="62"/>
      <c r="G3203" s="62"/>
      <c r="I3203" s="152"/>
      <c r="K3203" s="152"/>
      <c r="L3203" s="152"/>
      <c r="M3203" s="152"/>
      <c r="N3203" s="152"/>
      <c r="O3203" s="63"/>
      <c r="P3203" s="152"/>
      <c r="Q3203" s="152"/>
      <c r="S3203" s="205"/>
      <c r="T3203" s="205"/>
      <c r="U3203" s="205"/>
      <c r="V3203" s="39"/>
      <c r="W3203" s="39"/>
      <c r="X3203" s="39"/>
      <c r="Y3203" s="39"/>
      <c r="AD3203" s="191"/>
      <c r="AE3203" s="191"/>
      <c r="AF3203" s="260"/>
      <c r="AG3203" s="191"/>
      <c r="AH3203" s="191"/>
      <c r="AI3203" s="260"/>
      <c r="AR3203" s="68"/>
      <c r="AS3203" s="68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5"/>
      <c r="BL3203" s="95"/>
      <c r="BM3203" s="95"/>
      <c r="BN3203" s="95"/>
      <c r="BO3203" s="95"/>
      <c r="BP3203" s="95"/>
      <c r="BQ3203" s="95"/>
      <c r="BR3203" s="95"/>
      <c r="BS3203" s="95"/>
      <c r="BT3203" s="95"/>
      <c r="BU3203" s="95"/>
      <c r="BV3203" s="95"/>
      <c r="BW3203" s="95"/>
      <c r="BX3203" s="95"/>
      <c r="BY3203" s="95"/>
      <c r="BZ3203" s="95"/>
      <c r="CD3203" s="95"/>
      <c r="CE3203" s="95"/>
      <c r="CF3203" s="95"/>
    </row>
    <row r="3204" spans="1:84" s="43" customFormat="1" x14ac:dyDescent="0.25">
      <c r="A3204" s="152"/>
      <c r="B3204" s="152"/>
      <c r="C3204" s="152"/>
      <c r="D3204" s="152"/>
      <c r="E3204" s="152"/>
      <c r="F3204" s="62"/>
      <c r="G3204" s="62"/>
      <c r="I3204" s="152"/>
      <c r="K3204" s="152"/>
      <c r="L3204" s="152"/>
      <c r="M3204" s="152"/>
      <c r="N3204" s="152"/>
      <c r="O3204" s="63"/>
      <c r="P3204" s="152"/>
      <c r="Q3204" s="152"/>
      <c r="S3204" s="205"/>
      <c r="T3204" s="205"/>
      <c r="U3204" s="205"/>
      <c r="V3204" s="39"/>
      <c r="W3204" s="39"/>
      <c r="X3204" s="39"/>
      <c r="Y3204" s="39"/>
      <c r="AD3204" s="191"/>
      <c r="AE3204" s="191"/>
      <c r="AF3204" s="260"/>
      <c r="AG3204" s="191"/>
      <c r="AH3204" s="191"/>
      <c r="AI3204" s="260"/>
      <c r="AR3204" s="68"/>
      <c r="AS3204" s="68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5"/>
      <c r="BL3204" s="95"/>
      <c r="BM3204" s="95"/>
      <c r="BN3204" s="95"/>
      <c r="BO3204" s="95"/>
      <c r="BP3204" s="95"/>
      <c r="BQ3204" s="95"/>
      <c r="BR3204" s="95"/>
      <c r="BS3204" s="95"/>
      <c r="BT3204" s="95"/>
      <c r="BU3204" s="95"/>
      <c r="BV3204" s="95"/>
      <c r="BW3204" s="95"/>
      <c r="BX3204" s="95"/>
      <c r="BY3204" s="95"/>
      <c r="BZ3204" s="95"/>
      <c r="CD3204" s="95"/>
      <c r="CE3204" s="95"/>
      <c r="CF3204" s="95"/>
    </row>
    <row r="3205" spans="1:84" s="43" customFormat="1" x14ac:dyDescent="0.25">
      <c r="A3205" s="152"/>
      <c r="B3205" s="152"/>
      <c r="C3205" s="152"/>
      <c r="D3205" s="152"/>
      <c r="E3205" s="152"/>
      <c r="F3205" s="62"/>
      <c r="G3205" s="62"/>
      <c r="I3205" s="152"/>
      <c r="K3205" s="152"/>
      <c r="L3205" s="152"/>
      <c r="M3205" s="152"/>
      <c r="N3205" s="152"/>
      <c r="O3205" s="63"/>
      <c r="P3205" s="152"/>
      <c r="Q3205" s="152"/>
      <c r="S3205" s="205"/>
      <c r="T3205" s="205"/>
      <c r="U3205" s="205"/>
      <c r="V3205" s="39"/>
      <c r="W3205" s="39"/>
      <c r="X3205" s="39"/>
      <c r="Y3205" s="39"/>
      <c r="AD3205" s="191"/>
      <c r="AE3205" s="191"/>
      <c r="AF3205" s="260"/>
      <c r="AG3205" s="191"/>
      <c r="AH3205" s="191"/>
      <c r="AI3205" s="260"/>
      <c r="AR3205" s="68"/>
      <c r="AS3205" s="68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5"/>
      <c r="BL3205" s="95"/>
      <c r="BM3205" s="95"/>
      <c r="BN3205" s="95"/>
      <c r="BO3205" s="95"/>
      <c r="BP3205" s="95"/>
      <c r="BQ3205" s="95"/>
      <c r="BR3205" s="95"/>
      <c r="BS3205" s="95"/>
      <c r="BT3205" s="95"/>
      <c r="BU3205" s="95"/>
      <c r="BV3205" s="95"/>
      <c r="BW3205" s="95"/>
      <c r="BX3205" s="95"/>
      <c r="BY3205" s="95"/>
      <c r="BZ3205" s="95"/>
      <c r="CD3205" s="95"/>
      <c r="CE3205" s="95"/>
      <c r="CF3205" s="95"/>
    </row>
    <row r="3206" spans="1:84" s="43" customFormat="1" x14ac:dyDescent="0.25">
      <c r="A3206" s="152"/>
      <c r="B3206" s="152"/>
      <c r="C3206" s="152"/>
      <c r="D3206" s="152"/>
      <c r="E3206" s="152"/>
      <c r="F3206" s="62"/>
      <c r="G3206" s="62"/>
      <c r="I3206" s="152"/>
      <c r="K3206" s="152"/>
      <c r="L3206" s="152"/>
      <c r="M3206" s="152"/>
      <c r="N3206" s="152"/>
      <c r="O3206" s="63"/>
      <c r="P3206" s="152"/>
      <c r="Q3206" s="152"/>
      <c r="S3206" s="205"/>
      <c r="T3206" s="205"/>
      <c r="U3206" s="205"/>
      <c r="V3206" s="39"/>
      <c r="W3206" s="39"/>
      <c r="X3206" s="39"/>
      <c r="Y3206" s="39"/>
      <c r="AD3206" s="191"/>
      <c r="AE3206" s="191"/>
      <c r="AF3206" s="260"/>
      <c r="AG3206" s="191"/>
      <c r="AH3206" s="191"/>
      <c r="AI3206" s="260"/>
      <c r="AR3206" s="68"/>
      <c r="AS3206" s="68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5"/>
      <c r="BL3206" s="95"/>
      <c r="BM3206" s="95"/>
      <c r="BN3206" s="95"/>
      <c r="BO3206" s="95"/>
      <c r="BP3206" s="95"/>
      <c r="BQ3206" s="95"/>
      <c r="BR3206" s="95"/>
      <c r="BS3206" s="95"/>
      <c r="BT3206" s="95"/>
      <c r="BU3206" s="95"/>
      <c r="BV3206" s="95"/>
      <c r="BW3206" s="95"/>
      <c r="BX3206" s="95"/>
      <c r="BY3206" s="95"/>
      <c r="BZ3206" s="95"/>
      <c r="CD3206" s="95"/>
      <c r="CE3206" s="95"/>
      <c r="CF3206" s="95"/>
    </row>
    <row r="3207" spans="1:84" s="43" customFormat="1" x14ac:dyDescent="0.25">
      <c r="A3207" s="152"/>
      <c r="B3207" s="152"/>
      <c r="C3207" s="152"/>
      <c r="D3207" s="152"/>
      <c r="E3207" s="152"/>
      <c r="F3207" s="62"/>
      <c r="G3207" s="62"/>
      <c r="I3207" s="152"/>
      <c r="K3207" s="152"/>
      <c r="L3207" s="152"/>
      <c r="M3207" s="152"/>
      <c r="N3207" s="152"/>
      <c r="O3207" s="63"/>
      <c r="P3207" s="152"/>
      <c r="Q3207" s="152"/>
      <c r="S3207" s="205"/>
      <c r="T3207" s="205"/>
      <c r="U3207" s="205"/>
      <c r="V3207" s="39"/>
      <c r="W3207" s="39"/>
      <c r="X3207" s="39"/>
      <c r="Y3207" s="39"/>
      <c r="AD3207" s="191"/>
      <c r="AE3207" s="191"/>
      <c r="AF3207" s="260"/>
      <c r="AG3207" s="191"/>
      <c r="AH3207" s="191"/>
      <c r="AI3207" s="260"/>
      <c r="AR3207" s="68"/>
      <c r="AS3207" s="68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5"/>
      <c r="BL3207" s="95"/>
      <c r="BM3207" s="95"/>
      <c r="BN3207" s="95"/>
      <c r="BO3207" s="95"/>
      <c r="BP3207" s="95"/>
      <c r="BQ3207" s="95"/>
      <c r="BR3207" s="95"/>
      <c r="BS3207" s="95"/>
      <c r="BT3207" s="95"/>
      <c r="BU3207" s="95"/>
      <c r="BV3207" s="95"/>
      <c r="BW3207" s="95"/>
      <c r="BX3207" s="95"/>
      <c r="BY3207" s="95"/>
      <c r="BZ3207" s="95"/>
      <c r="CD3207" s="95"/>
      <c r="CE3207" s="95"/>
      <c r="CF3207" s="95"/>
    </row>
    <row r="3208" spans="1:84" s="43" customFormat="1" x14ac:dyDescent="0.25">
      <c r="A3208" s="152"/>
      <c r="B3208" s="152"/>
      <c r="C3208" s="152"/>
      <c r="D3208" s="152"/>
      <c r="E3208" s="152"/>
      <c r="F3208" s="62"/>
      <c r="G3208" s="62"/>
      <c r="I3208" s="152"/>
      <c r="K3208" s="152"/>
      <c r="L3208" s="152"/>
      <c r="M3208" s="152"/>
      <c r="N3208" s="152"/>
      <c r="O3208" s="63"/>
      <c r="P3208" s="152"/>
      <c r="Q3208" s="152"/>
      <c r="S3208" s="205"/>
      <c r="T3208" s="205"/>
      <c r="U3208" s="205"/>
      <c r="V3208" s="39"/>
      <c r="W3208" s="39"/>
      <c r="X3208" s="39"/>
      <c r="Y3208" s="39"/>
      <c r="AD3208" s="191"/>
      <c r="AE3208" s="191"/>
      <c r="AF3208" s="260"/>
      <c r="AG3208" s="191"/>
      <c r="AH3208" s="191"/>
      <c r="AI3208" s="260"/>
      <c r="AR3208" s="68"/>
      <c r="AS3208" s="68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5"/>
      <c r="BL3208" s="95"/>
      <c r="BM3208" s="95"/>
      <c r="BN3208" s="95"/>
      <c r="BO3208" s="95"/>
      <c r="BP3208" s="95"/>
      <c r="BQ3208" s="95"/>
      <c r="BR3208" s="95"/>
      <c r="BS3208" s="95"/>
      <c r="BT3208" s="95"/>
      <c r="BU3208" s="95"/>
      <c r="BV3208" s="95"/>
      <c r="BW3208" s="95"/>
      <c r="BX3208" s="95"/>
      <c r="BY3208" s="95"/>
      <c r="BZ3208" s="95"/>
      <c r="CD3208" s="95"/>
      <c r="CE3208" s="95"/>
      <c r="CF3208" s="95"/>
    </row>
    <row r="3209" spans="1:84" s="43" customFormat="1" x14ac:dyDescent="0.25">
      <c r="A3209" s="152"/>
      <c r="B3209" s="152"/>
      <c r="C3209" s="152"/>
      <c r="D3209" s="152"/>
      <c r="E3209" s="152"/>
      <c r="F3209" s="62"/>
      <c r="G3209" s="62"/>
      <c r="I3209" s="152"/>
      <c r="K3209" s="152"/>
      <c r="L3209" s="152"/>
      <c r="M3209" s="152"/>
      <c r="N3209" s="152"/>
      <c r="O3209" s="63"/>
      <c r="P3209" s="152"/>
      <c r="Q3209" s="152"/>
      <c r="S3209" s="205"/>
      <c r="T3209" s="205"/>
      <c r="U3209" s="205"/>
      <c r="V3209" s="39"/>
      <c r="W3209" s="39"/>
      <c r="X3209" s="39"/>
      <c r="Y3209" s="39"/>
      <c r="AD3209" s="191"/>
      <c r="AE3209" s="191"/>
      <c r="AF3209" s="260"/>
      <c r="AG3209" s="191"/>
      <c r="AH3209" s="191"/>
      <c r="AI3209" s="260"/>
      <c r="AR3209" s="68"/>
      <c r="AS3209" s="68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5"/>
      <c r="BL3209" s="95"/>
      <c r="BM3209" s="95"/>
      <c r="BN3209" s="95"/>
      <c r="BO3209" s="95"/>
      <c r="BP3209" s="95"/>
      <c r="BQ3209" s="95"/>
      <c r="BR3209" s="95"/>
      <c r="BS3209" s="95"/>
      <c r="BT3209" s="95"/>
      <c r="BU3209" s="95"/>
      <c r="BV3209" s="95"/>
      <c r="BW3209" s="95"/>
      <c r="BX3209" s="95"/>
      <c r="BY3209" s="95"/>
      <c r="BZ3209" s="95"/>
      <c r="CD3209" s="95"/>
      <c r="CE3209" s="95"/>
      <c r="CF3209" s="95"/>
    </row>
    <row r="3210" spans="1:84" s="43" customFormat="1" x14ac:dyDescent="0.25">
      <c r="A3210" s="152"/>
      <c r="B3210" s="152"/>
      <c r="C3210" s="152"/>
      <c r="D3210" s="152"/>
      <c r="E3210" s="152"/>
      <c r="F3210" s="62"/>
      <c r="G3210" s="62"/>
      <c r="I3210" s="152"/>
      <c r="K3210" s="152"/>
      <c r="L3210" s="152"/>
      <c r="M3210" s="152"/>
      <c r="N3210" s="152"/>
      <c r="O3210" s="63"/>
      <c r="P3210" s="152"/>
      <c r="Q3210" s="152"/>
      <c r="S3210" s="205"/>
      <c r="T3210" s="205"/>
      <c r="U3210" s="205"/>
      <c r="V3210" s="39"/>
      <c r="W3210" s="39"/>
      <c r="X3210" s="39"/>
      <c r="Y3210" s="39"/>
      <c r="AD3210" s="191"/>
      <c r="AE3210" s="191"/>
      <c r="AF3210" s="260"/>
      <c r="AG3210" s="191"/>
      <c r="AH3210" s="191"/>
      <c r="AI3210" s="260"/>
      <c r="AR3210" s="68"/>
      <c r="AS3210" s="68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5"/>
      <c r="BL3210" s="95"/>
      <c r="BM3210" s="95"/>
      <c r="BN3210" s="95"/>
      <c r="BO3210" s="95"/>
      <c r="BP3210" s="95"/>
      <c r="BQ3210" s="95"/>
      <c r="BR3210" s="95"/>
      <c r="BS3210" s="95"/>
      <c r="BT3210" s="95"/>
      <c r="BU3210" s="95"/>
      <c r="BV3210" s="95"/>
      <c r="BW3210" s="95"/>
      <c r="BX3210" s="95"/>
      <c r="BY3210" s="95"/>
      <c r="BZ3210" s="95"/>
      <c r="CD3210" s="95"/>
      <c r="CE3210" s="95"/>
      <c r="CF3210" s="95"/>
    </row>
    <row r="3211" spans="1:84" s="43" customFormat="1" x14ac:dyDescent="0.25">
      <c r="A3211" s="152"/>
      <c r="B3211" s="152"/>
      <c r="C3211" s="152"/>
      <c r="D3211" s="152"/>
      <c r="E3211" s="152"/>
      <c r="F3211" s="62"/>
      <c r="G3211" s="62"/>
      <c r="I3211" s="152"/>
      <c r="K3211" s="152"/>
      <c r="L3211" s="152"/>
      <c r="M3211" s="152"/>
      <c r="N3211" s="152"/>
      <c r="O3211" s="63"/>
      <c r="P3211" s="152"/>
      <c r="Q3211" s="152"/>
      <c r="S3211" s="205"/>
      <c r="T3211" s="205"/>
      <c r="U3211" s="205"/>
      <c r="V3211" s="39"/>
      <c r="W3211" s="39"/>
      <c r="X3211" s="39"/>
      <c r="Y3211" s="39"/>
      <c r="AD3211" s="191"/>
      <c r="AE3211" s="191"/>
      <c r="AF3211" s="260"/>
      <c r="AG3211" s="191"/>
      <c r="AH3211" s="191"/>
      <c r="AI3211" s="260"/>
      <c r="AR3211" s="68"/>
      <c r="AS3211" s="68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5"/>
      <c r="BL3211" s="95"/>
      <c r="BM3211" s="95"/>
      <c r="BN3211" s="95"/>
      <c r="BO3211" s="95"/>
      <c r="BP3211" s="95"/>
      <c r="BQ3211" s="95"/>
      <c r="BR3211" s="95"/>
      <c r="BS3211" s="95"/>
      <c r="BT3211" s="95"/>
      <c r="BU3211" s="95"/>
      <c r="BV3211" s="95"/>
      <c r="BW3211" s="95"/>
      <c r="BX3211" s="95"/>
      <c r="BY3211" s="95"/>
      <c r="BZ3211" s="95"/>
      <c r="CD3211" s="95"/>
      <c r="CE3211" s="95"/>
      <c r="CF3211" s="95"/>
    </row>
    <row r="3212" spans="1:84" s="43" customFormat="1" x14ac:dyDescent="0.25">
      <c r="A3212" s="152"/>
      <c r="B3212" s="152"/>
      <c r="C3212" s="152"/>
      <c r="D3212" s="152"/>
      <c r="E3212" s="152"/>
      <c r="F3212" s="62"/>
      <c r="G3212" s="62"/>
      <c r="I3212" s="152"/>
      <c r="K3212" s="152"/>
      <c r="L3212" s="152"/>
      <c r="M3212" s="152"/>
      <c r="N3212" s="152"/>
      <c r="O3212" s="63"/>
      <c r="P3212" s="152"/>
      <c r="Q3212" s="152"/>
      <c r="S3212" s="205"/>
      <c r="T3212" s="205"/>
      <c r="U3212" s="205"/>
      <c r="V3212" s="39"/>
      <c r="W3212" s="39"/>
      <c r="X3212" s="39"/>
      <c r="Y3212" s="39"/>
      <c r="AD3212" s="191"/>
      <c r="AE3212" s="191"/>
      <c r="AF3212" s="260"/>
      <c r="AG3212" s="191"/>
      <c r="AH3212" s="191"/>
      <c r="AI3212" s="260"/>
      <c r="AR3212" s="68"/>
      <c r="AS3212" s="68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5"/>
      <c r="BL3212" s="95"/>
      <c r="BM3212" s="95"/>
      <c r="BN3212" s="95"/>
      <c r="BO3212" s="95"/>
      <c r="BP3212" s="95"/>
      <c r="BQ3212" s="95"/>
      <c r="BR3212" s="95"/>
      <c r="BS3212" s="95"/>
      <c r="BT3212" s="95"/>
      <c r="BU3212" s="95"/>
      <c r="BV3212" s="95"/>
      <c r="BW3212" s="95"/>
      <c r="BX3212" s="95"/>
      <c r="BY3212" s="95"/>
      <c r="BZ3212" s="95"/>
      <c r="CD3212" s="95"/>
      <c r="CE3212" s="95"/>
      <c r="CF3212" s="95"/>
    </row>
    <row r="3213" spans="1:84" s="43" customFormat="1" x14ac:dyDescent="0.25">
      <c r="A3213" s="152"/>
      <c r="B3213" s="152"/>
      <c r="C3213" s="152"/>
      <c r="D3213" s="152"/>
      <c r="E3213" s="152"/>
      <c r="F3213" s="62"/>
      <c r="G3213" s="62"/>
      <c r="I3213" s="152"/>
      <c r="K3213" s="152"/>
      <c r="L3213" s="152"/>
      <c r="M3213" s="152"/>
      <c r="N3213" s="152"/>
      <c r="O3213" s="63"/>
      <c r="P3213" s="152"/>
      <c r="Q3213" s="152"/>
      <c r="S3213" s="205"/>
      <c r="T3213" s="205"/>
      <c r="U3213" s="205"/>
      <c r="V3213" s="39"/>
      <c r="W3213" s="39"/>
      <c r="X3213" s="39"/>
      <c r="Y3213" s="39"/>
      <c r="AD3213" s="191"/>
      <c r="AE3213" s="191"/>
      <c r="AF3213" s="260"/>
      <c r="AG3213" s="191"/>
      <c r="AH3213" s="191"/>
      <c r="AI3213" s="260"/>
      <c r="AR3213" s="68"/>
      <c r="AS3213" s="68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5"/>
      <c r="BL3213" s="95"/>
      <c r="BM3213" s="95"/>
      <c r="BN3213" s="95"/>
      <c r="BO3213" s="95"/>
      <c r="BP3213" s="95"/>
      <c r="BQ3213" s="95"/>
      <c r="BR3213" s="95"/>
      <c r="BS3213" s="95"/>
      <c r="BT3213" s="95"/>
      <c r="BU3213" s="95"/>
      <c r="BV3213" s="95"/>
      <c r="BW3213" s="95"/>
      <c r="BX3213" s="95"/>
      <c r="BY3213" s="95"/>
      <c r="BZ3213" s="95"/>
      <c r="CD3213" s="95"/>
      <c r="CE3213" s="95"/>
      <c r="CF3213" s="95"/>
    </row>
    <row r="3214" spans="1:84" s="43" customFormat="1" x14ac:dyDescent="0.25">
      <c r="A3214" s="152"/>
      <c r="B3214" s="152"/>
      <c r="C3214" s="152"/>
      <c r="D3214" s="152"/>
      <c r="E3214" s="152"/>
      <c r="F3214" s="62"/>
      <c r="G3214" s="62"/>
      <c r="I3214" s="152"/>
      <c r="K3214" s="152"/>
      <c r="L3214" s="152"/>
      <c r="M3214" s="152"/>
      <c r="N3214" s="152"/>
      <c r="O3214" s="63"/>
      <c r="P3214" s="152"/>
      <c r="Q3214" s="152"/>
      <c r="S3214" s="205"/>
      <c r="T3214" s="205"/>
      <c r="U3214" s="205"/>
      <c r="V3214" s="39"/>
      <c r="W3214" s="39"/>
      <c r="X3214" s="39"/>
      <c r="Y3214" s="39"/>
      <c r="AD3214" s="191"/>
      <c r="AE3214" s="191"/>
      <c r="AF3214" s="260"/>
      <c r="AG3214" s="191"/>
      <c r="AH3214" s="191"/>
      <c r="AI3214" s="260"/>
      <c r="AR3214" s="68"/>
      <c r="AS3214" s="68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5"/>
      <c r="BL3214" s="95"/>
      <c r="BM3214" s="95"/>
      <c r="BN3214" s="95"/>
      <c r="BO3214" s="95"/>
      <c r="BP3214" s="95"/>
      <c r="BQ3214" s="95"/>
      <c r="BR3214" s="95"/>
      <c r="BS3214" s="95"/>
      <c r="BT3214" s="95"/>
      <c r="BU3214" s="95"/>
      <c r="BV3214" s="95"/>
      <c r="BW3214" s="95"/>
      <c r="BX3214" s="95"/>
      <c r="BY3214" s="95"/>
      <c r="BZ3214" s="95"/>
      <c r="CD3214" s="95"/>
      <c r="CE3214" s="95"/>
      <c r="CF3214" s="95"/>
    </row>
    <row r="3215" spans="1:84" s="43" customFormat="1" x14ac:dyDescent="0.25">
      <c r="A3215" s="152"/>
      <c r="B3215" s="152"/>
      <c r="C3215" s="152"/>
      <c r="D3215" s="152"/>
      <c r="E3215" s="152"/>
      <c r="F3215" s="62"/>
      <c r="G3215" s="62"/>
      <c r="I3215" s="152"/>
      <c r="K3215" s="152"/>
      <c r="L3215" s="152"/>
      <c r="M3215" s="152"/>
      <c r="N3215" s="152"/>
      <c r="O3215" s="63"/>
      <c r="P3215" s="152"/>
      <c r="Q3215" s="152"/>
      <c r="S3215" s="205"/>
      <c r="T3215" s="205"/>
      <c r="U3215" s="205"/>
      <c r="V3215" s="39"/>
      <c r="W3215" s="39"/>
      <c r="X3215" s="39"/>
      <c r="Y3215" s="39"/>
      <c r="AD3215" s="191"/>
      <c r="AE3215" s="191"/>
      <c r="AF3215" s="260"/>
      <c r="AG3215" s="191"/>
      <c r="AH3215" s="191"/>
      <c r="AI3215" s="260"/>
      <c r="AR3215" s="68"/>
      <c r="AS3215" s="68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5"/>
      <c r="BL3215" s="95"/>
      <c r="BM3215" s="95"/>
      <c r="BN3215" s="95"/>
      <c r="BO3215" s="95"/>
      <c r="BP3215" s="95"/>
      <c r="BQ3215" s="95"/>
      <c r="BR3215" s="95"/>
      <c r="BS3215" s="95"/>
      <c r="BT3215" s="95"/>
      <c r="BU3215" s="95"/>
      <c r="BV3215" s="95"/>
      <c r="BW3215" s="95"/>
      <c r="BX3215" s="95"/>
      <c r="BY3215" s="95"/>
      <c r="BZ3215" s="95"/>
      <c r="CD3215" s="95"/>
      <c r="CE3215" s="95"/>
      <c r="CF3215" s="95"/>
    </row>
    <row r="3216" spans="1:84" s="43" customFormat="1" x14ac:dyDescent="0.25">
      <c r="A3216" s="152"/>
      <c r="B3216" s="152"/>
      <c r="C3216" s="152"/>
      <c r="D3216" s="152"/>
      <c r="E3216" s="152"/>
      <c r="F3216" s="62"/>
      <c r="G3216" s="62"/>
      <c r="I3216" s="152"/>
      <c r="K3216" s="152"/>
      <c r="L3216" s="152"/>
      <c r="M3216" s="152"/>
      <c r="N3216" s="152"/>
      <c r="O3216" s="63"/>
      <c r="P3216" s="152"/>
      <c r="Q3216" s="152"/>
      <c r="S3216" s="205"/>
      <c r="T3216" s="205"/>
      <c r="U3216" s="205"/>
      <c r="V3216" s="39"/>
      <c r="W3216" s="39"/>
      <c r="X3216" s="39"/>
      <c r="Y3216" s="39"/>
      <c r="AD3216" s="191"/>
      <c r="AE3216" s="191"/>
      <c r="AF3216" s="260"/>
      <c r="AG3216" s="191"/>
      <c r="AH3216" s="191"/>
      <c r="AI3216" s="260"/>
      <c r="AR3216" s="68"/>
      <c r="AS3216" s="68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5"/>
      <c r="BL3216" s="95"/>
      <c r="BM3216" s="95"/>
      <c r="BN3216" s="95"/>
      <c r="BO3216" s="95"/>
      <c r="BP3216" s="95"/>
      <c r="BQ3216" s="95"/>
      <c r="BR3216" s="95"/>
      <c r="BS3216" s="95"/>
      <c r="BT3216" s="95"/>
      <c r="BU3216" s="95"/>
      <c r="BV3216" s="95"/>
      <c r="BW3216" s="95"/>
      <c r="BX3216" s="95"/>
      <c r="BY3216" s="95"/>
      <c r="BZ3216" s="95"/>
      <c r="CD3216" s="95"/>
      <c r="CE3216" s="95"/>
      <c r="CF3216" s="95"/>
    </row>
    <row r="3217" spans="1:84" s="43" customFormat="1" x14ac:dyDescent="0.25">
      <c r="A3217" s="152"/>
      <c r="B3217" s="152"/>
      <c r="C3217" s="152"/>
      <c r="D3217" s="152"/>
      <c r="E3217" s="152"/>
      <c r="F3217" s="62"/>
      <c r="G3217" s="62"/>
      <c r="I3217" s="152"/>
      <c r="K3217" s="152"/>
      <c r="L3217" s="152"/>
      <c r="M3217" s="152"/>
      <c r="N3217" s="152"/>
      <c r="O3217" s="63"/>
      <c r="P3217" s="152"/>
      <c r="Q3217" s="152"/>
      <c r="S3217" s="205"/>
      <c r="T3217" s="205"/>
      <c r="U3217" s="205"/>
      <c r="V3217" s="39"/>
      <c r="W3217" s="39"/>
      <c r="X3217" s="39"/>
      <c r="Y3217" s="39"/>
      <c r="AD3217" s="191"/>
      <c r="AE3217" s="191"/>
      <c r="AF3217" s="260"/>
      <c r="AG3217" s="191"/>
      <c r="AH3217" s="191"/>
      <c r="AI3217" s="260"/>
      <c r="AR3217" s="68"/>
      <c r="AS3217" s="68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5"/>
      <c r="BL3217" s="95"/>
      <c r="BM3217" s="95"/>
      <c r="BN3217" s="95"/>
      <c r="BO3217" s="95"/>
      <c r="BP3217" s="95"/>
      <c r="BQ3217" s="95"/>
      <c r="BR3217" s="95"/>
      <c r="BS3217" s="95"/>
      <c r="BT3217" s="95"/>
      <c r="BU3217" s="95"/>
      <c r="BV3217" s="95"/>
      <c r="BW3217" s="95"/>
      <c r="BX3217" s="95"/>
      <c r="BY3217" s="95"/>
      <c r="BZ3217" s="95"/>
      <c r="CD3217" s="95"/>
      <c r="CE3217" s="95"/>
      <c r="CF3217" s="95"/>
    </row>
    <row r="3218" spans="1:84" s="43" customFormat="1" x14ac:dyDescent="0.25">
      <c r="A3218" s="152"/>
      <c r="B3218" s="152"/>
      <c r="C3218" s="152"/>
      <c r="D3218" s="152"/>
      <c r="E3218" s="152"/>
      <c r="F3218" s="62"/>
      <c r="G3218" s="62"/>
      <c r="I3218" s="152"/>
      <c r="K3218" s="152"/>
      <c r="L3218" s="152"/>
      <c r="M3218" s="152"/>
      <c r="N3218" s="152"/>
      <c r="O3218" s="63"/>
      <c r="P3218" s="152"/>
      <c r="Q3218" s="152"/>
      <c r="S3218" s="205"/>
      <c r="T3218" s="205"/>
      <c r="U3218" s="205"/>
      <c r="V3218" s="39"/>
      <c r="W3218" s="39"/>
      <c r="X3218" s="39"/>
      <c r="Y3218" s="39"/>
      <c r="AD3218" s="191"/>
      <c r="AE3218" s="191"/>
      <c r="AF3218" s="260"/>
      <c r="AG3218" s="191"/>
      <c r="AH3218" s="191"/>
      <c r="AI3218" s="260"/>
      <c r="AR3218" s="68"/>
      <c r="AS3218" s="68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5"/>
      <c r="BL3218" s="95"/>
      <c r="BM3218" s="95"/>
      <c r="BN3218" s="95"/>
      <c r="BO3218" s="95"/>
      <c r="BP3218" s="95"/>
      <c r="BQ3218" s="95"/>
      <c r="BR3218" s="95"/>
      <c r="BS3218" s="95"/>
      <c r="BT3218" s="95"/>
      <c r="BU3218" s="95"/>
      <c r="BV3218" s="95"/>
      <c r="BW3218" s="95"/>
      <c r="BX3218" s="95"/>
      <c r="BY3218" s="95"/>
      <c r="BZ3218" s="95"/>
      <c r="CD3218" s="95"/>
      <c r="CE3218" s="95"/>
      <c r="CF3218" s="95"/>
    </row>
    <row r="3219" spans="1:84" s="43" customFormat="1" x14ac:dyDescent="0.25">
      <c r="A3219" s="152"/>
      <c r="B3219" s="152"/>
      <c r="C3219" s="152"/>
      <c r="D3219" s="152"/>
      <c r="E3219" s="152"/>
      <c r="F3219" s="62"/>
      <c r="G3219" s="62"/>
      <c r="I3219" s="152"/>
      <c r="K3219" s="152"/>
      <c r="L3219" s="152"/>
      <c r="M3219" s="152"/>
      <c r="N3219" s="152"/>
      <c r="O3219" s="63"/>
      <c r="P3219" s="152"/>
      <c r="Q3219" s="152"/>
      <c r="S3219" s="205"/>
      <c r="T3219" s="205"/>
      <c r="U3219" s="205"/>
      <c r="V3219" s="39"/>
      <c r="W3219" s="39"/>
      <c r="X3219" s="39"/>
      <c r="Y3219" s="39"/>
      <c r="AD3219" s="191"/>
      <c r="AE3219" s="191"/>
      <c r="AF3219" s="260"/>
      <c r="AG3219" s="191"/>
      <c r="AH3219" s="191"/>
      <c r="AI3219" s="260"/>
      <c r="AR3219" s="68"/>
      <c r="AS3219" s="68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5"/>
      <c r="BL3219" s="95"/>
      <c r="BM3219" s="95"/>
      <c r="BN3219" s="95"/>
      <c r="BO3219" s="95"/>
      <c r="BP3219" s="95"/>
      <c r="BQ3219" s="95"/>
      <c r="BR3219" s="95"/>
      <c r="BS3219" s="95"/>
      <c r="BT3219" s="95"/>
      <c r="BU3219" s="95"/>
      <c r="BV3219" s="95"/>
      <c r="BW3219" s="95"/>
      <c r="BX3219" s="95"/>
      <c r="BY3219" s="95"/>
      <c r="BZ3219" s="95"/>
      <c r="CD3219" s="95"/>
      <c r="CE3219" s="95"/>
      <c r="CF3219" s="95"/>
    </row>
    <row r="3220" spans="1:84" s="43" customFormat="1" x14ac:dyDescent="0.25">
      <c r="A3220" s="152"/>
      <c r="B3220" s="152"/>
      <c r="C3220" s="152"/>
      <c r="D3220" s="152"/>
      <c r="E3220" s="152"/>
      <c r="F3220" s="62"/>
      <c r="G3220" s="62"/>
      <c r="I3220" s="152"/>
      <c r="K3220" s="152"/>
      <c r="L3220" s="152"/>
      <c r="M3220" s="152"/>
      <c r="N3220" s="152"/>
      <c r="O3220" s="63"/>
      <c r="P3220" s="152"/>
      <c r="Q3220" s="152"/>
      <c r="S3220" s="205"/>
      <c r="T3220" s="205"/>
      <c r="U3220" s="205"/>
      <c r="V3220" s="39"/>
      <c r="W3220" s="39"/>
      <c r="X3220" s="39"/>
      <c r="Y3220" s="39"/>
      <c r="AD3220" s="191"/>
      <c r="AE3220" s="191"/>
      <c r="AF3220" s="260"/>
      <c r="AG3220" s="191"/>
      <c r="AH3220" s="191"/>
      <c r="AI3220" s="260"/>
      <c r="AR3220" s="68"/>
      <c r="AS3220" s="68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5"/>
      <c r="BL3220" s="95"/>
      <c r="BM3220" s="95"/>
      <c r="BN3220" s="95"/>
      <c r="BO3220" s="95"/>
      <c r="BP3220" s="95"/>
      <c r="BQ3220" s="95"/>
      <c r="BR3220" s="95"/>
      <c r="BS3220" s="95"/>
      <c r="BT3220" s="95"/>
      <c r="BU3220" s="95"/>
      <c r="BV3220" s="95"/>
      <c r="BW3220" s="95"/>
      <c r="BX3220" s="95"/>
      <c r="BY3220" s="95"/>
      <c r="BZ3220" s="95"/>
      <c r="CD3220" s="95"/>
      <c r="CE3220" s="95"/>
      <c r="CF3220" s="95"/>
    </row>
    <row r="3221" spans="1:84" s="43" customFormat="1" x14ac:dyDescent="0.25">
      <c r="A3221" s="152"/>
      <c r="B3221" s="152"/>
      <c r="C3221" s="152"/>
      <c r="D3221" s="152"/>
      <c r="E3221" s="152"/>
      <c r="F3221" s="62"/>
      <c r="G3221" s="62"/>
      <c r="I3221" s="152"/>
      <c r="K3221" s="152"/>
      <c r="L3221" s="152"/>
      <c r="M3221" s="152"/>
      <c r="N3221" s="152"/>
      <c r="O3221" s="63"/>
      <c r="P3221" s="152"/>
      <c r="Q3221" s="152"/>
      <c r="S3221" s="205"/>
      <c r="T3221" s="205"/>
      <c r="U3221" s="205"/>
      <c r="V3221" s="39"/>
      <c r="W3221" s="39"/>
      <c r="X3221" s="39"/>
      <c r="Y3221" s="39"/>
      <c r="AD3221" s="191"/>
      <c r="AE3221" s="191"/>
      <c r="AF3221" s="260"/>
      <c r="AG3221" s="191"/>
      <c r="AH3221" s="191"/>
      <c r="AI3221" s="260"/>
      <c r="AR3221" s="68"/>
      <c r="AS3221" s="68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5"/>
      <c r="BL3221" s="95"/>
      <c r="BM3221" s="95"/>
      <c r="BN3221" s="95"/>
      <c r="BO3221" s="95"/>
      <c r="BP3221" s="95"/>
      <c r="BQ3221" s="95"/>
      <c r="BR3221" s="95"/>
      <c r="BS3221" s="95"/>
      <c r="BT3221" s="95"/>
      <c r="BU3221" s="95"/>
      <c r="BV3221" s="95"/>
      <c r="BW3221" s="95"/>
      <c r="BX3221" s="95"/>
      <c r="BY3221" s="95"/>
      <c r="BZ3221" s="95"/>
      <c r="CD3221" s="95"/>
      <c r="CE3221" s="95"/>
      <c r="CF3221" s="95"/>
    </row>
    <row r="3222" spans="1:84" s="43" customFormat="1" x14ac:dyDescent="0.25">
      <c r="A3222" s="152"/>
      <c r="B3222" s="152"/>
      <c r="C3222" s="152"/>
      <c r="D3222" s="152"/>
      <c r="E3222" s="152"/>
      <c r="F3222" s="62"/>
      <c r="G3222" s="62"/>
      <c r="I3222" s="152"/>
      <c r="K3222" s="152"/>
      <c r="L3222" s="152"/>
      <c r="M3222" s="152"/>
      <c r="N3222" s="152"/>
      <c r="O3222" s="63"/>
      <c r="P3222" s="152"/>
      <c r="Q3222" s="152"/>
      <c r="S3222" s="205"/>
      <c r="T3222" s="205"/>
      <c r="U3222" s="205"/>
      <c r="V3222" s="39"/>
      <c r="W3222" s="39"/>
      <c r="X3222" s="39"/>
      <c r="Y3222" s="39"/>
      <c r="AD3222" s="191"/>
      <c r="AE3222" s="191"/>
      <c r="AF3222" s="260"/>
      <c r="AG3222" s="191"/>
      <c r="AH3222" s="191"/>
      <c r="AI3222" s="260"/>
      <c r="AR3222" s="68"/>
      <c r="AS3222" s="68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5"/>
      <c r="BL3222" s="95"/>
      <c r="BM3222" s="95"/>
      <c r="BN3222" s="95"/>
      <c r="BO3222" s="95"/>
      <c r="BP3222" s="95"/>
      <c r="BQ3222" s="95"/>
      <c r="BR3222" s="95"/>
      <c r="BS3222" s="95"/>
      <c r="BT3222" s="95"/>
      <c r="BU3222" s="95"/>
      <c r="BV3222" s="95"/>
      <c r="BW3222" s="95"/>
      <c r="BX3222" s="95"/>
      <c r="BY3222" s="95"/>
      <c r="BZ3222" s="95"/>
      <c r="CD3222" s="95"/>
      <c r="CE3222" s="95"/>
      <c r="CF3222" s="95"/>
    </row>
    <row r="3223" spans="1:84" s="43" customFormat="1" x14ac:dyDescent="0.25">
      <c r="A3223" s="152"/>
      <c r="B3223" s="152"/>
      <c r="C3223" s="152"/>
      <c r="D3223" s="152"/>
      <c r="E3223" s="152"/>
      <c r="F3223" s="62"/>
      <c r="G3223" s="62"/>
      <c r="I3223" s="152"/>
      <c r="K3223" s="152"/>
      <c r="L3223" s="152"/>
      <c r="M3223" s="152"/>
      <c r="N3223" s="152"/>
      <c r="O3223" s="63"/>
      <c r="P3223" s="152"/>
      <c r="Q3223" s="152"/>
      <c r="S3223" s="205"/>
      <c r="T3223" s="205"/>
      <c r="U3223" s="205"/>
      <c r="V3223" s="39"/>
      <c r="W3223" s="39"/>
      <c r="X3223" s="39"/>
      <c r="Y3223" s="39"/>
      <c r="AD3223" s="191"/>
      <c r="AE3223" s="191"/>
      <c r="AF3223" s="260"/>
      <c r="AG3223" s="191"/>
      <c r="AH3223" s="191"/>
      <c r="AI3223" s="260"/>
      <c r="AR3223" s="68"/>
      <c r="AS3223" s="68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5"/>
      <c r="BL3223" s="95"/>
      <c r="BM3223" s="95"/>
      <c r="BN3223" s="95"/>
      <c r="BO3223" s="95"/>
      <c r="BP3223" s="95"/>
      <c r="BQ3223" s="95"/>
      <c r="BR3223" s="95"/>
      <c r="BS3223" s="95"/>
      <c r="BT3223" s="95"/>
      <c r="BU3223" s="95"/>
      <c r="BV3223" s="95"/>
      <c r="BW3223" s="95"/>
      <c r="BX3223" s="95"/>
      <c r="BY3223" s="95"/>
      <c r="BZ3223" s="95"/>
      <c r="CD3223" s="95"/>
      <c r="CE3223" s="95"/>
      <c r="CF3223" s="95"/>
    </row>
    <row r="3224" spans="1:84" s="43" customFormat="1" x14ac:dyDescent="0.25">
      <c r="A3224" s="152"/>
      <c r="B3224" s="152"/>
      <c r="C3224" s="152"/>
      <c r="D3224" s="152"/>
      <c r="E3224" s="152"/>
      <c r="F3224" s="62"/>
      <c r="G3224" s="62"/>
      <c r="I3224" s="152"/>
      <c r="K3224" s="152"/>
      <c r="L3224" s="152"/>
      <c r="M3224" s="152"/>
      <c r="N3224" s="152"/>
      <c r="O3224" s="63"/>
      <c r="P3224" s="152"/>
      <c r="Q3224" s="152"/>
      <c r="S3224" s="205"/>
      <c r="T3224" s="205"/>
      <c r="U3224" s="205"/>
      <c r="V3224" s="39"/>
      <c r="W3224" s="39"/>
      <c r="X3224" s="39"/>
      <c r="Y3224" s="39"/>
      <c r="AD3224" s="191"/>
      <c r="AE3224" s="191"/>
      <c r="AF3224" s="260"/>
      <c r="AG3224" s="191"/>
      <c r="AH3224" s="191"/>
      <c r="AI3224" s="260"/>
      <c r="AR3224" s="68"/>
      <c r="AS3224" s="68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5"/>
      <c r="BL3224" s="95"/>
      <c r="BM3224" s="95"/>
      <c r="BN3224" s="95"/>
      <c r="BO3224" s="95"/>
      <c r="BP3224" s="95"/>
      <c r="BQ3224" s="95"/>
      <c r="BR3224" s="95"/>
      <c r="BS3224" s="95"/>
      <c r="BT3224" s="95"/>
      <c r="BU3224" s="95"/>
      <c r="BV3224" s="95"/>
      <c r="BW3224" s="95"/>
      <c r="BX3224" s="95"/>
      <c r="BY3224" s="95"/>
      <c r="BZ3224" s="95"/>
      <c r="CD3224" s="95"/>
      <c r="CE3224" s="95"/>
      <c r="CF3224" s="95"/>
    </row>
    <row r="3225" spans="1:84" s="43" customFormat="1" x14ac:dyDescent="0.25">
      <c r="A3225" s="152"/>
      <c r="B3225" s="152"/>
      <c r="C3225" s="152"/>
      <c r="D3225" s="152"/>
      <c r="E3225" s="152"/>
      <c r="F3225" s="62"/>
      <c r="G3225" s="62"/>
      <c r="I3225" s="152"/>
      <c r="K3225" s="152"/>
      <c r="L3225" s="152"/>
      <c r="M3225" s="152"/>
      <c r="N3225" s="152"/>
      <c r="O3225" s="63"/>
      <c r="P3225" s="152"/>
      <c r="Q3225" s="152"/>
      <c r="S3225" s="205"/>
      <c r="T3225" s="205"/>
      <c r="U3225" s="205"/>
      <c r="V3225" s="39"/>
      <c r="W3225" s="39"/>
      <c r="X3225" s="39"/>
      <c r="Y3225" s="39"/>
      <c r="AD3225" s="191"/>
      <c r="AE3225" s="191"/>
      <c r="AF3225" s="260"/>
      <c r="AG3225" s="191"/>
      <c r="AH3225" s="191"/>
      <c r="AI3225" s="260"/>
      <c r="AR3225" s="68"/>
      <c r="AS3225" s="68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5"/>
      <c r="BL3225" s="95"/>
      <c r="BM3225" s="95"/>
      <c r="BN3225" s="95"/>
      <c r="BO3225" s="95"/>
      <c r="BP3225" s="95"/>
      <c r="BQ3225" s="95"/>
      <c r="BR3225" s="95"/>
      <c r="BS3225" s="95"/>
      <c r="BT3225" s="95"/>
      <c r="BU3225" s="95"/>
      <c r="BV3225" s="95"/>
      <c r="BW3225" s="95"/>
      <c r="BX3225" s="95"/>
      <c r="BY3225" s="95"/>
      <c r="BZ3225" s="95"/>
      <c r="CD3225" s="95"/>
      <c r="CE3225" s="95"/>
      <c r="CF3225" s="95"/>
    </row>
    <row r="3226" spans="1:84" s="43" customFormat="1" x14ac:dyDescent="0.25">
      <c r="A3226" s="152"/>
      <c r="B3226" s="152"/>
      <c r="C3226" s="152"/>
      <c r="D3226" s="152"/>
      <c r="E3226" s="152"/>
      <c r="F3226" s="62"/>
      <c r="G3226" s="62"/>
      <c r="I3226" s="152"/>
      <c r="K3226" s="152"/>
      <c r="L3226" s="152"/>
      <c r="M3226" s="152"/>
      <c r="N3226" s="152"/>
      <c r="O3226" s="63"/>
      <c r="P3226" s="152"/>
      <c r="Q3226" s="152"/>
      <c r="S3226" s="205"/>
      <c r="T3226" s="205"/>
      <c r="U3226" s="205"/>
      <c r="V3226" s="39"/>
      <c r="W3226" s="39"/>
      <c r="X3226" s="39"/>
      <c r="Y3226" s="39"/>
      <c r="AD3226" s="191"/>
      <c r="AE3226" s="191"/>
      <c r="AF3226" s="260"/>
      <c r="AG3226" s="191"/>
      <c r="AH3226" s="191"/>
      <c r="AI3226" s="260"/>
      <c r="AR3226" s="68"/>
      <c r="AS3226" s="68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5"/>
      <c r="BL3226" s="95"/>
      <c r="BM3226" s="95"/>
      <c r="BN3226" s="95"/>
      <c r="BO3226" s="95"/>
      <c r="BP3226" s="95"/>
      <c r="BQ3226" s="95"/>
      <c r="BR3226" s="95"/>
      <c r="BS3226" s="95"/>
      <c r="BT3226" s="95"/>
      <c r="BU3226" s="95"/>
      <c r="BV3226" s="95"/>
      <c r="BW3226" s="95"/>
      <c r="BX3226" s="95"/>
      <c r="BY3226" s="95"/>
      <c r="BZ3226" s="95"/>
      <c r="CD3226" s="95"/>
      <c r="CE3226" s="95"/>
      <c r="CF3226" s="95"/>
    </row>
    <row r="3227" spans="1:84" s="43" customFormat="1" x14ac:dyDescent="0.25">
      <c r="A3227" s="152"/>
      <c r="B3227" s="152"/>
      <c r="C3227" s="152"/>
      <c r="D3227" s="152"/>
      <c r="E3227" s="152"/>
      <c r="F3227" s="62"/>
      <c r="G3227" s="62"/>
      <c r="I3227" s="152"/>
      <c r="K3227" s="152"/>
      <c r="L3227" s="152"/>
      <c r="M3227" s="152"/>
      <c r="N3227" s="152"/>
      <c r="O3227" s="63"/>
      <c r="P3227" s="152"/>
      <c r="Q3227" s="152"/>
      <c r="S3227" s="205"/>
      <c r="T3227" s="205"/>
      <c r="U3227" s="205"/>
      <c r="V3227" s="39"/>
      <c r="W3227" s="39"/>
      <c r="X3227" s="39"/>
      <c r="Y3227" s="39"/>
      <c r="AD3227" s="191"/>
      <c r="AE3227" s="191"/>
      <c r="AF3227" s="260"/>
      <c r="AG3227" s="191"/>
      <c r="AH3227" s="191"/>
      <c r="AI3227" s="260"/>
      <c r="AR3227" s="68"/>
      <c r="AS3227" s="68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5"/>
      <c r="BL3227" s="95"/>
      <c r="BM3227" s="95"/>
      <c r="BN3227" s="95"/>
      <c r="BO3227" s="95"/>
      <c r="BP3227" s="95"/>
      <c r="BQ3227" s="95"/>
      <c r="BR3227" s="95"/>
      <c r="BS3227" s="95"/>
      <c r="BT3227" s="95"/>
      <c r="BU3227" s="95"/>
      <c r="BV3227" s="95"/>
      <c r="BW3227" s="95"/>
      <c r="BX3227" s="95"/>
      <c r="BY3227" s="95"/>
      <c r="BZ3227" s="95"/>
      <c r="CD3227" s="95"/>
      <c r="CE3227" s="95"/>
      <c r="CF3227" s="95"/>
    </row>
    <row r="3228" spans="1:84" s="43" customFormat="1" x14ac:dyDescent="0.25">
      <c r="A3228" s="152"/>
      <c r="B3228" s="152"/>
      <c r="C3228" s="152"/>
      <c r="D3228" s="152"/>
      <c r="E3228" s="152"/>
      <c r="F3228" s="62"/>
      <c r="G3228" s="62"/>
      <c r="I3228" s="152"/>
      <c r="K3228" s="152"/>
      <c r="L3228" s="152"/>
      <c r="M3228" s="152"/>
      <c r="N3228" s="152"/>
      <c r="O3228" s="63"/>
      <c r="P3228" s="152"/>
      <c r="Q3228" s="152"/>
      <c r="S3228" s="205"/>
      <c r="T3228" s="205"/>
      <c r="U3228" s="205"/>
      <c r="V3228" s="39"/>
      <c r="W3228" s="39"/>
      <c r="X3228" s="39"/>
      <c r="Y3228" s="39"/>
      <c r="AD3228" s="191"/>
      <c r="AE3228" s="191"/>
      <c r="AF3228" s="260"/>
      <c r="AG3228" s="191"/>
      <c r="AH3228" s="191"/>
      <c r="AI3228" s="260"/>
      <c r="AR3228" s="68"/>
      <c r="AS3228" s="68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5"/>
      <c r="BL3228" s="95"/>
      <c r="BM3228" s="95"/>
      <c r="BN3228" s="95"/>
      <c r="BO3228" s="95"/>
      <c r="BP3228" s="95"/>
      <c r="BQ3228" s="95"/>
      <c r="BR3228" s="95"/>
      <c r="BS3228" s="95"/>
      <c r="BT3228" s="95"/>
      <c r="BU3228" s="95"/>
      <c r="BV3228" s="95"/>
      <c r="BW3228" s="95"/>
      <c r="BX3228" s="95"/>
      <c r="BY3228" s="95"/>
      <c r="BZ3228" s="95"/>
      <c r="CD3228" s="95"/>
      <c r="CE3228" s="95"/>
      <c r="CF3228" s="95"/>
    </row>
    <row r="3229" spans="1:84" s="43" customFormat="1" x14ac:dyDescent="0.25">
      <c r="A3229" s="152"/>
      <c r="B3229" s="152"/>
      <c r="C3229" s="152"/>
      <c r="D3229" s="152"/>
      <c r="E3229" s="152"/>
      <c r="F3229" s="62"/>
      <c r="G3229" s="62"/>
      <c r="I3229" s="152"/>
      <c r="K3229" s="152"/>
      <c r="L3229" s="152"/>
      <c r="M3229" s="152"/>
      <c r="N3229" s="152"/>
      <c r="O3229" s="63"/>
      <c r="P3229" s="152"/>
      <c r="Q3229" s="152"/>
      <c r="S3229" s="205"/>
      <c r="T3229" s="205"/>
      <c r="U3229" s="205"/>
      <c r="V3229" s="39"/>
      <c r="W3229" s="39"/>
      <c r="X3229" s="39"/>
      <c r="Y3229" s="39"/>
      <c r="AD3229" s="191"/>
      <c r="AE3229" s="191"/>
      <c r="AF3229" s="260"/>
      <c r="AG3229" s="191"/>
      <c r="AH3229" s="191"/>
      <c r="AI3229" s="260"/>
      <c r="AR3229" s="68"/>
      <c r="AS3229" s="68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5"/>
      <c r="BL3229" s="95"/>
      <c r="BM3229" s="95"/>
      <c r="BN3229" s="95"/>
      <c r="BO3229" s="95"/>
      <c r="BP3229" s="95"/>
      <c r="BQ3229" s="95"/>
      <c r="BR3229" s="95"/>
      <c r="BS3229" s="95"/>
      <c r="BT3229" s="95"/>
      <c r="BU3229" s="95"/>
      <c r="BV3229" s="95"/>
      <c r="BW3229" s="95"/>
      <c r="BX3229" s="95"/>
      <c r="BY3229" s="95"/>
      <c r="BZ3229" s="95"/>
      <c r="CD3229" s="95"/>
      <c r="CE3229" s="95"/>
      <c r="CF3229" s="95"/>
    </row>
    <row r="3230" spans="1:84" s="43" customFormat="1" x14ac:dyDescent="0.25">
      <c r="A3230" s="152"/>
      <c r="B3230" s="152"/>
      <c r="C3230" s="152"/>
      <c r="D3230" s="152"/>
      <c r="E3230" s="152"/>
      <c r="F3230" s="62"/>
      <c r="G3230" s="62"/>
      <c r="I3230" s="152"/>
      <c r="K3230" s="152"/>
      <c r="L3230" s="152"/>
      <c r="M3230" s="152"/>
      <c r="N3230" s="152"/>
      <c r="O3230" s="63"/>
      <c r="P3230" s="152"/>
      <c r="Q3230" s="152"/>
      <c r="S3230" s="205"/>
      <c r="T3230" s="205"/>
      <c r="U3230" s="205"/>
      <c r="V3230" s="39"/>
      <c r="W3230" s="39"/>
      <c r="X3230" s="39"/>
      <c r="Y3230" s="39"/>
      <c r="AD3230" s="191"/>
      <c r="AE3230" s="191"/>
      <c r="AF3230" s="260"/>
      <c r="AG3230" s="191"/>
      <c r="AH3230" s="191"/>
      <c r="AI3230" s="260"/>
      <c r="AR3230" s="68"/>
      <c r="AS3230" s="68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5"/>
      <c r="BL3230" s="95"/>
      <c r="BM3230" s="95"/>
      <c r="BN3230" s="95"/>
      <c r="BO3230" s="95"/>
      <c r="BP3230" s="95"/>
      <c r="BQ3230" s="95"/>
      <c r="BR3230" s="95"/>
      <c r="BS3230" s="95"/>
      <c r="BT3230" s="95"/>
      <c r="BU3230" s="95"/>
      <c r="BV3230" s="95"/>
      <c r="BW3230" s="95"/>
      <c r="BX3230" s="95"/>
      <c r="BY3230" s="95"/>
      <c r="BZ3230" s="95"/>
      <c r="CD3230" s="95"/>
      <c r="CE3230" s="95"/>
      <c r="CF3230" s="95"/>
    </row>
    <row r="3231" spans="1:84" s="43" customFormat="1" x14ac:dyDescent="0.25">
      <c r="A3231" s="152"/>
      <c r="B3231" s="152"/>
      <c r="C3231" s="152"/>
      <c r="D3231" s="152"/>
      <c r="E3231" s="152"/>
      <c r="F3231" s="62"/>
      <c r="G3231" s="62"/>
      <c r="I3231" s="152"/>
      <c r="K3231" s="152"/>
      <c r="L3231" s="152"/>
      <c r="M3231" s="152"/>
      <c r="N3231" s="152"/>
      <c r="O3231" s="63"/>
      <c r="P3231" s="152"/>
      <c r="Q3231" s="152"/>
      <c r="S3231" s="205"/>
      <c r="T3231" s="205"/>
      <c r="U3231" s="205"/>
      <c r="V3231" s="39"/>
      <c r="W3231" s="39"/>
      <c r="X3231" s="39"/>
      <c r="Y3231" s="39"/>
      <c r="AD3231" s="191"/>
      <c r="AE3231" s="191"/>
      <c r="AF3231" s="260"/>
      <c r="AG3231" s="191"/>
      <c r="AH3231" s="191"/>
      <c r="AI3231" s="260"/>
      <c r="AR3231" s="68"/>
      <c r="AS3231" s="68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5"/>
      <c r="BL3231" s="95"/>
      <c r="BM3231" s="95"/>
      <c r="BN3231" s="95"/>
      <c r="BO3231" s="95"/>
      <c r="BP3231" s="95"/>
      <c r="BQ3231" s="95"/>
      <c r="BR3231" s="95"/>
      <c r="BS3231" s="95"/>
      <c r="BT3231" s="95"/>
      <c r="BU3231" s="95"/>
      <c r="BV3231" s="95"/>
      <c r="BW3231" s="95"/>
      <c r="BX3231" s="95"/>
      <c r="BY3231" s="95"/>
      <c r="BZ3231" s="95"/>
      <c r="CD3231" s="95"/>
      <c r="CE3231" s="95"/>
      <c r="CF3231" s="95"/>
    </row>
    <row r="3232" spans="1:84" s="43" customFormat="1" x14ac:dyDescent="0.25">
      <c r="A3232" s="152"/>
      <c r="B3232" s="152"/>
      <c r="C3232" s="152"/>
      <c r="D3232" s="152"/>
      <c r="E3232" s="152"/>
      <c r="F3232" s="62"/>
      <c r="G3232" s="62"/>
      <c r="I3232" s="152"/>
      <c r="K3232" s="152"/>
      <c r="L3232" s="152"/>
      <c r="M3232" s="152"/>
      <c r="N3232" s="152"/>
      <c r="O3232" s="63"/>
      <c r="P3232" s="152"/>
      <c r="Q3232" s="152"/>
      <c r="S3232" s="205"/>
      <c r="T3232" s="205"/>
      <c r="U3232" s="205"/>
      <c r="V3232" s="39"/>
      <c r="W3232" s="39"/>
      <c r="X3232" s="39"/>
      <c r="Y3232" s="39"/>
      <c r="AD3232" s="191"/>
      <c r="AE3232" s="191"/>
      <c r="AF3232" s="260"/>
      <c r="AG3232" s="191"/>
      <c r="AH3232" s="191"/>
      <c r="AI3232" s="260"/>
      <c r="AR3232" s="68"/>
      <c r="AS3232" s="68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5"/>
      <c r="BL3232" s="95"/>
      <c r="BM3232" s="95"/>
      <c r="BN3232" s="95"/>
      <c r="BO3232" s="95"/>
      <c r="BP3232" s="95"/>
      <c r="BQ3232" s="95"/>
      <c r="BR3232" s="95"/>
      <c r="BS3232" s="95"/>
      <c r="BT3232" s="95"/>
      <c r="BU3232" s="95"/>
      <c r="BV3232" s="95"/>
      <c r="BW3232" s="95"/>
      <c r="BX3232" s="95"/>
      <c r="BY3232" s="95"/>
      <c r="BZ3232" s="95"/>
      <c r="CD3232" s="95"/>
      <c r="CE3232" s="95"/>
      <c r="CF3232" s="95"/>
    </row>
    <row r="3233" spans="1:84" s="43" customFormat="1" x14ac:dyDescent="0.25">
      <c r="A3233" s="152"/>
      <c r="B3233" s="152"/>
      <c r="C3233" s="152"/>
      <c r="D3233" s="152"/>
      <c r="E3233" s="152"/>
      <c r="F3233" s="62"/>
      <c r="G3233" s="62"/>
      <c r="I3233" s="152"/>
      <c r="K3233" s="152"/>
      <c r="L3233" s="152"/>
      <c r="M3233" s="152"/>
      <c r="N3233" s="152"/>
      <c r="O3233" s="63"/>
      <c r="P3233" s="152"/>
      <c r="Q3233" s="152"/>
      <c r="S3233" s="205"/>
      <c r="T3233" s="205"/>
      <c r="U3233" s="205"/>
      <c r="V3233" s="39"/>
      <c r="W3233" s="39"/>
      <c r="X3233" s="39"/>
      <c r="Y3233" s="39"/>
      <c r="AD3233" s="191"/>
      <c r="AE3233" s="191"/>
      <c r="AF3233" s="260"/>
      <c r="AG3233" s="191"/>
      <c r="AH3233" s="191"/>
      <c r="AI3233" s="260"/>
      <c r="AR3233" s="68"/>
      <c r="AS3233" s="68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5"/>
      <c r="BL3233" s="95"/>
      <c r="BM3233" s="95"/>
      <c r="BN3233" s="95"/>
      <c r="BO3233" s="95"/>
      <c r="BP3233" s="95"/>
      <c r="BQ3233" s="95"/>
      <c r="BR3233" s="95"/>
      <c r="BS3233" s="95"/>
      <c r="BT3233" s="95"/>
      <c r="BU3233" s="95"/>
      <c r="BV3233" s="95"/>
      <c r="BW3233" s="95"/>
      <c r="BX3233" s="95"/>
      <c r="BY3233" s="95"/>
      <c r="BZ3233" s="95"/>
      <c r="CD3233" s="95"/>
      <c r="CE3233" s="95"/>
      <c r="CF3233" s="95"/>
    </row>
    <row r="3234" spans="1:84" s="43" customFormat="1" x14ac:dyDescent="0.25">
      <c r="A3234" s="152"/>
      <c r="B3234" s="152"/>
      <c r="C3234" s="152"/>
      <c r="D3234" s="152"/>
      <c r="E3234" s="152"/>
      <c r="F3234" s="62"/>
      <c r="G3234" s="62"/>
      <c r="I3234" s="152"/>
      <c r="K3234" s="152"/>
      <c r="L3234" s="152"/>
      <c r="M3234" s="152"/>
      <c r="N3234" s="152"/>
      <c r="O3234" s="63"/>
      <c r="P3234" s="152"/>
      <c r="Q3234" s="152"/>
      <c r="S3234" s="205"/>
      <c r="T3234" s="205"/>
      <c r="U3234" s="205"/>
      <c r="V3234" s="39"/>
      <c r="W3234" s="39"/>
      <c r="X3234" s="39"/>
      <c r="Y3234" s="39"/>
      <c r="AD3234" s="191"/>
      <c r="AE3234" s="191"/>
      <c r="AF3234" s="260"/>
      <c r="AG3234" s="191"/>
      <c r="AH3234" s="191"/>
      <c r="AI3234" s="260"/>
      <c r="AR3234" s="68"/>
      <c r="AS3234" s="68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5"/>
      <c r="BL3234" s="95"/>
      <c r="BM3234" s="95"/>
      <c r="BN3234" s="95"/>
      <c r="BO3234" s="95"/>
      <c r="BP3234" s="95"/>
      <c r="BQ3234" s="95"/>
      <c r="BR3234" s="95"/>
      <c r="BS3234" s="95"/>
      <c r="BT3234" s="95"/>
      <c r="BU3234" s="95"/>
      <c r="BV3234" s="95"/>
      <c r="BW3234" s="95"/>
      <c r="BX3234" s="95"/>
      <c r="BY3234" s="95"/>
      <c r="BZ3234" s="95"/>
      <c r="CD3234" s="95"/>
      <c r="CE3234" s="95"/>
      <c r="CF3234" s="95"/>
    </row>
    <row r="3235" spans="1:84" s="43" customFormat="1" x14ac:dyDescent="0.25">
      <c r="A3235" s="152"/>
      <c r="B3235" s="152"/>
      <c r="C3235" s="152"/>
      <c r="D3235" s="152"/>
      <c r="E3235" s="152"/>
      <c r="F3235" s="62"/>
      <c r="G3235" s="62"/>
      <c r="I3235" s="152"/>
      <c r="K3235" s="152"/>
      <c r="L3235" s="152"/>
      <c r="M3235" s="152"/>
      <c r="N3235" s="152"/>
      <c r="O3235" s="63"/>
      <c r="P3235" s="152"/>
      <c r="Q3235" s="152"/>
      <c r="S3235" s="205"/>
      <c r="T3235" s="205"/>
      <c r="U3235" s="205"/>
      <c r="V3235" s="39"/>
      <c r="W3235" s="39"/>
      <c r="X3235" s="39"/>
      <c r="Y3235" s="39"/>
      <c r="AD3235" s="191"/>
      <c r="AE3235" s="191"/>
      <c r="AF3235" s="260"/>
      <c r="AG3235" s="191"/>
      <c r="AH3235" s="191"/>
      <c r="AI3235" s="260"/>
      <c r="AR3235" s="68"/>
      <c r="AS3235" s="68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5"/>
      <c r="BL3235" s="95"/>
      <c r="BM3235" s="95"/>
      <c r="BN3235" s="95"/>
      <c r="BO3235" s="95"/>
      <c r="BP3235" s="95"/>
      <c r="BQ3235" s="95"/>
      <c r="BR3235" s="95"/>
      <c r="BS3235" s="95"/>
      <c r="BT3235" s="95"/>
      <c r="BU3235" s="95"/>
      <c r="BV3235" s="95"/>
      <c r="BW3235" s="95"/>
      <c r="BX3235" s="95"/>
      <c r="BY3235" s="95"/>
      <c r="BZ3235" s="95"/>
      <c r="CD3235" s="95"/>
      <c r="CE3235" s="95"/>
      <c r="CF3235" s="95"/>
    </row>
    <row r="3236" spans="1:84" s="43" customFormat="1" x14ac:dyDescent="0.25">
      <c r="A3236" s="152"/>
      <c r="B3236" s="152"/>
      <c r="C3236" s="152"/>
      <c r="D3236" s="152"/>
      <c r="E3236" s="152"/>
      <c r="F3236" s="62"/>
      <c r="G3236" s="62"/>
      <c r="I3236" s="152"/>
      <c r="K3236" s="152"/>
      <c r="L3236" s="152"/>
      <c r="M3236" s="152"/>
      <c r="N3236" s="152"/>
      <c r="O3236" s="63"/>
      <c r="P3236" s="152"/>
      <c r="Q3236" s="152"/>
      <c r="S3236" s="205"/>
      <c r="T3236" s="205"/>
      <c r="U3236" s="205"/>
      <c r="V3236" s="39"/>
      <c r="W3236" s="39"/>
      <c r="X3236" s="39"/>
      <c r="Y3236" s="39"/>
      <c r="AD3236" s="191"/>
      <c r="AE3236" s="191"/>
      <c r="AF3236" s="260"/>
      <c r="AG3236" s="191"/>
      <c r="AH3236" s="191"/>
      <c r="AI3236" s="260"/>
      <c r="AR3236" s="68"/>
      <c r="AS3236" s="68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5"/>
      <c r="BL3236" s="95"/>
      <c r="BM3236" s="95"/>
      <c r="BN3236" s="95"/>
      <c r="BO3236" s="95"/>
      <c r="BP3236" s="95"/>
      <c r="BQ3236" s="95"/>
      <c r="BR3236" s="95"/>
      <c r="BS3236" s="95"/>
      <c r="BT3236" s="95"/>
      <c r="BU3236" s="95"/>
      <c r="BV3236" s="95"/>
      <c r="BW3236" s="95"/>
      <c r="BX3236" s="95"/>
      <c r="BY3236" s="95"/>
      <c r="BZ3236" s="95"/>
      <c r="CD3236" s="95"/>
      <c r="CE3236" s="95"/>
      <c r="CF3236" s="95"/>
    </row>
    <row r="3237" spans="1:84" s="43" customFormat="1" x14ac:dyDescent="0.25">
      <c r="A3237" s="152"/>
      <c r="B3237" s="152"/>
      <c r="C3237" s="152"/>
      <c r="D3237" s="152"/>
      <c r="E3237" s="152"/>
      <c r="F3237" s="62"/>
      <c r="G3237" s="62"/>
      <c r="I3237" s="152"/>
      <c r="K3237" s="152"/>
      <c r="L3237" s="152"/>
      <c r="M3237" s="152"/>
      <c r="N3237" s="152"/>
      <c r="O3237" s="63"/>
      <c r="P3237" s="152"/>
      <c r="Q3237" s="152"/>
      <c r="S3237" s="205"/>
      <c r="T3237" s="205"/>
      <c r="U3237" s="205"/>
      <c r="V3237" s="39"/>
      <c r="W3237" s="39"/>
      <c r="X3237" s="39"/>
      <c r="Y3237" s="39"/>
      <c r="AD3237" s="191"/>
      <c r="AE3237" s="191"/>
      <c r="AF3237" s="260"/>
      <c r="AG3237" s="191"/>
      <c r="AH3237" s="191"/>
      <c r="AI3237" s="260"/>
      <c r="AR3237" s="68"/>
      <c r="AS3237" s="68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5"/>
      <c r="BL3237" s="95"/>
      <c r="BM3237" s="95"/>
      <c r="BN3237" s="95"/>
      <c r="BO3237" s="95"/>
      <c r="BP3237" s="95"/>
      <c r="BQ3237" s="95"/>
      <c r="BR3237" s="95"/>
      <c r="BS3237" s="95"/>
      <c r="BT3237" s="95"/>
      <c r="BU3237" s="95"/>
      <c r="BV3237" s="95"/>
      <c r="BW3237" s="95"/>
      <c r="BX3237" s="95"/>
      <c r="BY3237" s="95"/>
      <c r="BZ3237" s="95"/>
      <c r="CD3237" s="95"/>
      <c r="CE3237" s="95"/>
      <c r="CF3237" s="95"/>
    </row>
    <row r="3238" spans="1:84" s="43" customFormat="1" x14ac:dyDescent="0.25">
      <c r="A3238" s="152"/>
      <c r="B3238" s="152"/>
      <c r="C3238" s="152"/>
      <c r="D3238" s="152"/>
      <c r="E3238" s="152"/>
      <c r="F3238" s="62"/>
      <c r="G3238" s="62"/>
      <c r="I3238" s="152"/>
      <c r="K3238" s="152"/>
      <c r="L3238" s="152"/>
      <c r="M3238" s="152"/>
      <c r="N3238" s="152"/>
      <c r="O3238" s="63"/>
      <c r="P3238" s="152"/>
      <c r="Q3238" s="152"/>
      <c r="S3238" s="205"/>
      <c r="T3238" s="205"/>
      <c r="U3238" s="205"/>
      <c r="V3238" s="39"/>
      <c r="W3238" s="39"/>
      <c r="X3238" s="39"/>
      <c r="Y3238" s="39"/>
      <c r="AD3238" s="191"/>
      <c r="AE3238" s="191"/>
      <c r="AF3238" s="260"/>
      <c r="AG3238" s="191"/>
      <c r="AH3238" s="191"/>
      <c r="AI3238" s="260"/>
      <c r="AR3238" s="68"/>
      <c r="AS3238" s="68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5"/>
      <c r="BL3238" s="95"/>
      <c r="BM3238" s="95"/>
      <c r="BN3238" s="95"/>
      <c r="BO3238" s="95"/>
      <c r="BP3238" s="95"/>
      <c r="BQ3238" s="95"/>
      <c r="BR3238" s="95"/>
      <c r="BS3238" s="95"/>
      <c r="BT3238" s="95"/>
      <c r="BU3238" s="95"/>
      <c r="BV3238" s="95"/>
      <c r="BW3238" s="95"/>
      <c r="BX3238" s="95"/>
      <c r="BY3238" s="95"/>
      <c r="BZ3238" s="95"/>
      <c r="CD3238" s="95"/>
      <c r="CE3238" s="95"/>
      <c r="CF3238" s="95"/>
    </row>
    <row r="3239" spans="1:84" s="43" customFormat="1" x14ac:dyDescent="0.25">
      <c r="A3239" s="152"/>
      <c r="B3239" s="152"/>
      <c r="C3239" s="152"/>
      <c r="D3239" s="152"/>
      <c r="E3239" s="152"/>
      <c r="F3239" s="62"/>
      <c r="G3239" s="62"/>
      <c r="I3239" s="152"/>
      <c r="K3239" s="152"/>
      <c r="L3239" s="152"/>
      <c r="M3239" s="152"/>
      <c r="N3239" s="152"/>
      <c r="O3239" s="63"/>
      <c r="P3239" s="152"/>
      <c r="Q3239" s="152"/>
      <c r="S3239" s="205"/>
      <c r="T3239" s="205"/>
      <c r="U3239" s="205"/>
      <c r="V3239" s="39"/>
      <c r="W3239" s="39"/>
      <c r="X3239" s="39"/>
      <c r="Y3239" s="39"/>
      <c r="AD3239" s="191"/>
      <c r="AE3239" s="191"/>
      <c r="AF3239" s="260"/>
      <c r="AG3239" s="191"/>
      <c r="AH3239" s="191"/>
      <c r="AI3239" s="260"/>
      <c r="AR3239" s="68"/>
      <c r="AS3239" s="68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5"/>
      <c r="BL3239" s="95"/>
      <c r="BM3239" s="95"/>
      <c r="BN3239" s="95"/>
      <c r="BO3239" s="95"/>
      <c r="BP3239" s="95"/>
      <c r="BQ3239" s="95"/>
      <c r="BR3239" s="95"/>
      <c r="BS3239" s="95"/>
      <c r="BT3239" s="95"/>
      <c r="BU3239" s="95"/>
      <c r="BV3239" s="95"/>
      <c r="BW3239" s="95"/>
      <c r="BX3239" s="95"/>
      <c r="BY3239" s="95"/>
      <c r="BZ3239" s="95"/>
      <c r="CD3239" s="95"/>
      <c r="CE3239" s="95"/>
      <c r="CF3239" s="95"/>
    </row>
    <row r="3240" spans="1:84" s="43" customFormat="1" x14ac:dyDescent="0.25">
      <c r="A3240" s="152"/>
      <c r="B3240" s="152"/>
      <c r="C3240" s="152"/>
      <c r="D3240" s="152"/>
      <c r="E3240" s="152"/>
      <c r="F3240" s="62"/>
      <c r="G3240" s="62"/>
      <c r="I3240" s="152"/>
      <c r="K3240" s="152"/>
      <c r="L3240" s="152"/>
      <c r="M3240" s="152"/>
      <c r="N3240" s="152"/>
      <c r="O3240" s="63"/>
      <c r="P3240" s="152"/>
      <c r="Q3240" s="152"/>
      <c r="S3240" s="205"/>
      <c r="T3240" s="205"/>
      <c r="U3240" s="205"/>
      <c r="V3240" s="39"/>
      <c r="W3240" s="39"/>
      <c r="X3240" s="39"/>
      <c r="Y3240" s="39"/>
      <c r="AD3240" s="191"/>
      <c r="AE3240" s="191"/>
      <c r="AF3240" s="260"/>
      <c r="AG3240" s="191"/>
      <c r="AH3240" s="191"/>
      <c r="AI3240" s="260"/>
      <c r="AR3240" s="68"/>
      <c r="AS3240" s="68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5"/>
      <c r="BL3240" s="95"/>
      <c r="BM3240" s="95"/>
      <c r="BN3240" s="95"/>
      <c r="BO3240" s="95"/>
      <c r="BP3240" s="95"/>
      <c r="BQ3240" s="95"/>
      <c r="BR3240" s="95"/>
      <c r="BS3240" s="95"/>
      <c r="BT3240" s="95"/>
      <c r="BU3240" s="95"/>
      <c r="BV3240" s="95"/>
      <c r="BW3240" s="95"/>
      <c r="BX3240" s="95"/>
      <c r="BY3240" s="95"/>
      <c r="BZ3240" s="95"/>
      <c r="CD3240" s="95"/>
      <c r="CE3240" s="95"/>
      <c r="CF3240" s="95"/>
    </row>
    <row r="3241" spans="1:84" s="43" customFormat="1" x14ac:dyDescent="0.25">
      <c r="A3241" s="152"/>
      <c r="B3241" s="152"/>
      <c r="C3241" s="152"/>
      <c r="D3241" s="152"/>
      <c r="E3241" s="152"/>
      <c r="F3241" s="62"/>
      <c r="G3241" s="62"/>
      <c r="I3241" s="152"/>
      <c r="K3241" s="152"/>
      <c r="L3241" s="152"/>
      <c r="M3241" s="152"/>
      <c r="N3241" s="152"/>
      <c r="O3241" s="63"/>
      <c r="P3241" s="152"/>
      <c r="Q3241" s="152"/>
      <c r="S3241" s="205"/>
      <c r="T3241" s="205"/>
      <c r="U3241" s="205"/>
      <c r="V3241" s="39"/>
      <c r="W3241" s="39"/>
      <c r="X3241" s="39"/>
      <c r="Y3241" s="39"/>
      <c r="AD3241" s="191"/>
      <c r="AE3241" s="191"/>
      <c r="AF3241" s="260"/>
      <c r="AG3241" s="191"/>
      <c r="AH3241" s="191"/>
      <c r="AI3241" s="260"/>
      <c r="AR3241" s="68"/>
      <c r="AS3241" s="68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5"/>
      <c r="BL3241" s="95"/>
      <c r="BM3241" s="95"/>
      <c r="BN3241" s="95"/>
      <c r="BO3241" s="95"/>
      <c r="BP3241" s="95"/>
      <c r="BQ3241" s="95"/>
      <c r="BR3241" s="95"/>
      <c r="BS3241" s="95"/>
      <c r="BT3241" s="95"/>
      <c r="BU3241" s="95"/>
      <c r="BV3241" s="95"/>
      <c r="BW3241" s="95"/>
      <c r="BX3241" s="95"/>
      <c r="BY3241" s="95"/>
      <c r="BZ3241" s="95"/>
      <c r="CD3241" s="95"/>
      <c r="CE3241" s="95"/>
      <c r="CF3241" s="95"/>
    </row>
    <row r="3242" spans="1:84" s="43" customFormat="1" x14ac:dyDescent="0.25">
      <c r="A3242" s="152"/>
      <c r="B3242" s="152"/>
      <c r="C3242" s="152"/>
      <c r="D3242" s="152"/>
      <c r="E3242" s="152"/>
      <c r="F3242" s="62"/>
      <c r="G3242" s="62"/>
      <c r="I3242" s="152"/>
      <c r="K3242" s="152"/>
      <c r="L3242" s="152"/>
      <c r="M3242" s="152"/>
      <c r="N3242" s="152"/>
      <c r="O3242" s="63"/>
      <c r="P3242" s="152"/>
      <c r="Q3242" s="152"/>
      <c r="S3242" s="205"/>
      <c r="T3242" s="205"/>
      <c r="U3242" s="205"/>
      <c r="V3242" s="39"/>
      <c r="W3242" s="39"/>
      <c r="X3242" s="39"/>
      <c r="Y3242" s="39"/>
      <c r="AD3242" s="191"/>
      <c r="AE3242" s="191"/>
      <c r="AF3242" s="260"/>
      <c r="AG3242" s="191"/>
      <c r="AH3242" s="191"/>
      <c r="AI3242" s="260"/>
      <c r="AR3242" s="68"/>
      <c r="AS3242" s="68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5"/>
      <c r="BL3242" s="95"/>
      <c r="BM3242" s="95"/>
      <c r="BN3242" s="95"/>
      <c r="BO3242" s="95"/>
      <c r="BP3242" s="95"/>
      <c r="BQ3242" s="95"/>
      <c r="BR3242" s="95"/>
      <c r="BS3242" s="95"/>
      <c r="BT3242" s="95"/>
      <c r="BU3242" s="95"/>
      <c r="BV3242" s="95"/>
      <c r="BW3242" s="95"/>
      <c r="BX3242" s="95"/>
      <c r="BY3242" s="95"/>
      <c r="BZ3242" s="95"/>
      <c r="CD3242" s="95"/>
      <c r="CE3242" s="95"/>
      <c r="CF3242" s="95"/>
    </row>
    <row r="3243" spans="1:84" s="43" customFormat="1" x14ac:dyDescent="0.25">
      <c r="A3243" s="152"/>
      <c r="B3243" s="152"/>
      <c r="C3243" s="152"/>
      <c r="D3243" s="152"/>
      <c r="E3243" s="152"/>
      <c r="F3243" s="62"/>
      <c r="G3243" s="62"/>
      <c r="I3243" s="152"/>
      <c r="K3243" s="152"/>
      <c r="L3243" s="152"/>
      <c r="M3243" s="152"/>
      <c r="N3243" s="152"/>
      <c r="O3243" s="63"/>
      <c r="P3243" s="152"/>
      <c r="Q3243" s="152"/>
      <c r="S3243" s="205"/>
      <c r="T3243" s="205"/>
      <c r="U3243" s="205"/>
      <c r="V3243" s="39"/>
      <c r="W3243" s="39"/>
      <c r="X3243" s="39"/>
      <c r="Y3243" s="39"/>
      <c r="AD3243" s="191"/>
      <c r="AE3243" s="191"/>
      <c r="AF3243" s="260"/>
      <c r="AG3243" s="191"/>
      <c r="AH3243" s="191"/>
      <c r="AI3243" s="260"/>
      <c r="AR3243" s="68"/>
      <c r="AS3243" s="68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5"/>
      <c r="BL3243" s="95"/>
      <c r="BM3243" s="95"/>
      <c r="BN3243" s="95"/>
      <c r="BO3243" s="95"/>
      <c r="BP3243" s="95"/>
      <c r="BQ3243" s="95"/>
      <c r="BR3243" s="95"/>
      <c r="BS3243" s="95"/>
      <c r="BT3243" s="95"/>
      <c r="BU3243" s="95"/>
      <c r="BV3243" s="95"/>
      <c r="BW3243" s="95"/>
      <c r="BX3243" s="95"/>
      <c r="BY3243" s="95"/>
      <c r="BZ3243" s="95"/>
      <c r="CD3243" s="95"/>
      <c r="CE3243" s="95"/>
      <c r="CF3243" s="95"/>
    </row>
    <row r="3244" spans="1:84" s="43" customFormat="1" x14ac:dyDescent="0.25">
      <c r="A3244" s="152"/>
      <c r="B3244" s="152"/>
      <c r="C3244" s="152"/>
      <c r="D3244" s="152"/>
      <c r="E3244" s="152"/>
      <c r="F3244" s="62"/>
      <c r="G3244" s="62"/>
      <c r="I3244" s="152"/>
      <c r="K3244" s="152"/>
      <c r="L3244" s="152"/>
      <c r="M3244" s="152"/>
      <c r="N3244" s="152"/>
      <c r="O3244" s="63"/>
      <c r="P3244" s="152"/>
      <c r="Q3244" s="152"/>
      <c r="S3244" s="205"/>
      <c r="T3244" s="205"/>
      <c r="U3244" s="205"/>
      <c r="V3244" s="39"/>
      <c r="W3244" s="39"/>
      <c r="X3244" s="39"/>
      <c r="Y3244" s="39"/>
      <c r="AD3244" s="191"/>
      <c r="AE3244" s="191"/>
      <c r="AF3244" s="260"/>
      <c r="AG3244" s="191"/>
      <c r="AH3244" s="191"/>
      <c r="AI3244" s="260"/>
      <c r="AR3244" s="68"/>
      <c r="AS3244" s="68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5"/>
      <c r="BL3244" s="95"/>
      <c r="BM3244" s="95"/>
      <c r="BN3244" s="95"/>
      <c r="BO3244" s="95"/>
      <c r="BP3244" s="95"/>
      <c r="BQ3244" s="95"/>
      <c r="BR3244" s="95"/>
      <c r="BS3244" s="95"/>
      <c r="BT3244" s="95"/>
      <c r="BU3244" s="95"/>
      <c r="BV3244" s="95"/>
      <c r="BW3244" s="95"/>
      <c r="BX3244" s="95"/>
      <c r="BY3244" s="95"/>
      <c r="BZ3244" s="95"/>
      <c r="CD3244" s="95"/>
      <c r="CE3244" s="95"/>
      <c r="CF3244" s="95"/>
    </row>
    <row r="3245" spans="1:84" s="43" customFormat="1" x14ac:dyDescent="0.25">
      <c r="A3245" s="152"/>
      <c r="B3245" s="152"/>
      <c r="C3245" s="152"/>
      <c r="D3245" s="152"/>
      <c r="E3245" s="152"/>
      <c r="F3245" s="62"/>
      <c r="G3245" s="62"/>
      <c r="I3245" s="152"/>
      <c r="K3245" s="152"/>
      <c r="L3245" s="152"/>
      <c r="M3245" s="152"/>
      <c r="N3245" s="152"/>
      <c r="O3245" s="63"/>
      <c r="P3245" s="152"/>
      <c r="Q3245" s="152"/>
      <c r="S3245" s="205"/>
      <c r="T3245" s="205"/>
      <c r="U3245" s="205"/>
      <c r="V3245" s="39"/>
      <c r="W3245" s="39"/>
      <c r="X3245" s="39"/>
      <c r="Y3245" s="39"/>
      <c r="AD3245" s="191"/>
      <c r="AE3245" s="191"/>
      <c r="AF3245" s="260"/>
      <c r="AG3245" s="191"/>
      <c r="AH3245" s="191"/>
      <c r="AI3245" s="260"/>
      <c r="AR3245" s="68"/>
      <c r="AS3245" s="68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5"/>
      <c r="BL3245" s="95"/>
      <c r="BM3245" s="95"/>
      <c r="BN3245" s="95"/>
      <c r="BO3245" s="95"/>
      <c r="BP3245" s="95"/>
      <c r="BQ3245" s="95"/>
      <c r="BR3245" s="95"/>
      <c r="BS3245" s="95"/>
      <c r="BT3245" s="95"/>
      <c r="BU3245" s="95"/>
      <c r="BV3245" s="95"/>
      <c r="BW3245" s="95"/>
      <c r="BX3245" s="95"/>
      <c r="BY3245" s="95"/>
      <c r="BZ3245" s="95"/>
      <c r="CD3245" s="95"/>
      <c r="CE3245" s="95"/>
      <c r="CF3245" s="95"/>
    </row>
    <row r="3246" spans="1:84" s="43" customFormat="1" x14ac:dyDescent="0.25">
      <c r="A3246" s="152"/>
      <c r="B3246" s="152"/>
      <c r="C3246" s="152"/>
      <c r="D3246" s="152"/>
      <c r="E3246" s="152"/>
      <c r="F3246" s="62"/>
      <c r="G3246" s="62"/>
      <c r="I3246" s="152"/>
      <c r="K3246" s="152"/>
      <c r="L3246" s="152"/>
      <c r="M3246" s="152"/>
      <c r="N3246" s="152"/>
      <c r="O3246" s="63"/>
      <c r="P3246" s="152"/>
      <c r="Q3246" s="152"/>
      <c r="S3246" s="205"/>
      <c r="T3246" s="205"/>
      <c r="U3246" s="205"/>
      <c r="V3246" s="39"/>
      <c r="W3246" s="39"/>
      <c r="X3246" s="39"/>
      <c r="Y3246" s="39"/>
      <c r="AD3246" s="191"/>
      <c r="AE3246" s="191"/>
      <c r="AF3246" s="260"/>
      <c r="AG3246" s="191"/>
      <c r="AH3246" s="191"/>
      <c r="AI3246" s="260"/>
      <c r="AR3246" s="68"/>
      <c r="AS3246" s="68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5"/>
      <c r="BL3246" s="95"/>
      <c r="BM3246" s="95"/>
      <c r="BN3246" s="95"/>
      <c r="BO3246" s="95"/>
      <c r="BP3246" s="95"/>
      <c r="BQ3246" s="95"/>
      <c r="BR3246" s="95"/>
      <c r="BS3246" s="95"/>
      <c r="BT3246" s="95"/>
      <c r="BU3246" s="95"/>
      <c r="BV3246" s="95"/>
      <c r="BW3246" s="95"/>
      <c r="BX3246" s="95"/>
      <c r="BY3246" s="95"/>
      <c r="BZ3246" s="95"/>
      <c r="CD3246" s="95"/>
      <c r="CE3246" s="95"/>
      <c r="CF3246" s="95"/>
    </row>
    <row r="3247" spans="1:84" s="43" customFormat="1" x14ac:dyDescent="0.25">
      <c r="A3247" s="152"/>
      <c r="B3247" s="152"/>
      <c r="C3247" s="152"/>
      <c r="D3247" s="152"/>
      <c r="E3247" s="152"/>
      <c r="F3247" s="62"/>
      <c r="G3247" s="62"/>
      <c r="I3247" s="152"/>
      <c r="K3247" s="152"/>
      <c r="L3247" s="152"/>
      <c r="M3247" s="152"/>
      <c r="N3247" s="152"/>
      <c r="O3247" s="63"/>
      <c r="P3247" s="152"/>
      <c r="Q3247" s="152"/>
      <c r="S3247" s="205"/>
      <c r="T3247" s="205"/>
      <c r="U3247" s="205"/>
      <c r="V3247" s="39"/>
      <c r="W3247" s="39"/>
      <c r="X3247" s="39"/>
      <c r="Y3247" s="39"/>
      <c r="AD3247" s="191"/>
      <c r="AE3247" s="191"/>
      <c r="AF3247" s="260"/>
      <c r="AG3247" s="191"/>
      <c r="AH3247" s="191"/>
      <c r="AI3247" s="260"/>
      <c r="AR3247" s="68"/>
      <c r="AS3247" s="68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5"/>
      <c r="BL3247" s="95"/>
      <c r="BM3247" s="95"/>
      <c r="BN3247" s="95"/>
      <c r="BO3247" s="95"/>
      <c r="BP3247" s="95"/>
      <c r="BQ3247" s="95"/>
      <c r="BR3247" s="95"/>
      <c r="BS3247" s="95"/>
      <c r="BT3247" s="95"/>
      <c r="BU3247" s="95"/>
      <c r="BV3247" s="95"/>
      <c r="BW3247" s="95"/>
      <c r="BX3247" s="95"/>
      <c r="BY3247" s="95"/>
      <c r="BZ3247" s="95"/>
      <c r="CD3247" s="95"/>
      <c r="CE3247" s="95"/>
      <c r="CF3247" s="95"/>
    </row>
    <row r="3248" spans="1:84" s="43" customFormat="1" x14ac:dyDescent="0.25">
      <c r="A3248" s="152"/>
      <c r="B3248" s="152"/>
      <c r="C3248" s="152"/>
      <c r="D3248" s="152"/>
      <c r="E3248" s="152"/>
      <c r="F3248" s="62"/>
      <c r="G3248" s="62"/>
      <c r="I3248" s="152"/>
      <c r="K3248" s="152"/>
      <c r="L3248" s="152"/>
      <c r="M3248" s="152"/>
      <c r="N3248" s="152"/>
      <c r="O3248" s="63"/>
      <c r="P3248" s="152"/>
      <c r="Q3248" s="152"/>
      <c r="S3248" s="205"/>
      <c r="T3248" s="205"/>
      <c r="U3248" s="205"/>
      <c r="V3248" s="39"/>
      <c r="W3248" s="39"/>
      <c r="X3248" s="39"/>
      <c r="Y3248" s="39"/>
      <c r="AD3248" s="191"/>
      <c r="AE3248" s="191"/>
      <c r="AF3248" s="260"/>
      <c r="AG3248" s="191"/>
      <c r="AH3248" s="191"/>
      <c r="AI3248" s="260"/>
      <c r="AR3248" s="68"/>
      <c r="AS3248" s="68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5"/>
      <c r="BL3248" s="95"/>
      <c r="BM3248" s="95"/>
      <c r="BN3248" s="95"/>
      <c r="BO3248" s="95"/>
      <c r="BP3248" s="95"/>
      <c r="BQ3248" s="95"/>
      <c r="BR3248" s="95"/>
      <c r="BS3248" s="95"/>
      <c r="BT3248" s="95"/>
      <c r="BU3248" s="95"/>
      <c r="BV3248" s="95"/>
      <c r="BW3248" s="95"/>
      <c r="BX3248" s="95"/>
      <c r="BY3248" s="95"/>
      <c r="BZ3248" s="95"/>
      <c r="CD3248" s="95"/>
      <c r="CE3248" s="95"/>
      <c r="CF3248" s="95"/>
    </row>
    <row r="3249" spans="1:84" s="43" customFormat="1" x14ac:dyDescent="0.25">
      <c r="A3249" s="152"/>
      <c r="B3249" s="152"/>
      <c r="C3249" s="152"/>
      <c r="D3249" s="152"/>
      <c r="E3249" s="152"/>
      <c r="F3249" s="62"/>
      <c r="G3249" s="62"/>
      <c r="I3249" s="152"/>
      <c r="K3249" s="152"/>
      <c r="L3249" s="152"/>
      <c r="M3249" s="152"/>
      <c r="N3249" s="152"/>
      <c r="O3249" s="63"/>
      <c r="P3249" s="152"/>
      <c r="Q3249" s="152"/>
      <c r="S3249" s="205"/>
      <c r="T3249" s="205"/>
      <c r="U3249" s="205"/>
      <c r="V3249" s="39"/>
      <c r="W3249" s="39"/>
      <c r="X3249" s="39"/>
      <c r="Y3249" s="39"/>
      <c r="AD3249" s="191"/>
      <c r="AE3249" s="191"/>
      <c r="AF3249" s="260"/>
      <c r="AG3249" s="191"/>
      <c r="AH3249" s="191"/>
      <c r="AI3249" s="260"/>
      <c r="AR3249" s="68"/>
      <c r="AS3249" s="68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5"/>
      <c r="BL3249" s="95"/>
      <c r="BM3249" s="95"/>
      <c r="BN3249" s="95"/>
      <c r="BO3249" s="95"/>
      <c r="BP3249" s="95"/>
      <c r="BQ3249" s="95"/>
      <c r="BR3249" s="95"/>
      <c r="BS3249" s="95"/>
      <c r="BT3249" s="95"/>
      <c r="BU3249" s="95"/>
      <c r="BV3249" s="95"/>
      <c r="BW3249" s="95"/>
      <c r="BX3249" s="95"/>
      <c r="BY3249" s="95"/>
      <c r="BZ3249" s="95"/>
      <c r="CD3249" s="95"/>
      <c r="CE3249" s="95"/>
      <c r="CF3249" s="95"/>
    </row>
    <row r="3250" spans="1:84" s="43" customFormat="1" x14ac:dyDescent="0.25">
      <c r="A3250" s="152"/>
      <c r="B3250" s="152"/>
      <c r="C3250" s="152"/>
      <c r="D3250" s="152"/>
      <c r="E3250" s="152"/>
      <c r="F3250" s="62"/>
      <c r="G3250" s="62"/>
      <c r="I3250" s="152"/>
      <c r="K3250" s="152"/>
      <c r="L3250" s="152"/>
      <c r="M3250" s="152"/>
      <c r="N3250" s="152"/>
      <c r="O3250" s="63"/>
      <c r="P3250" s="152"/>
      <c r="Q3250" s="152"/>
      <c r="S3250" s="205"/>
      <c r="T3250" s="205"/>
      <c r="U3250" s="205"/>
      <c r="V3250" s="39"/>
      <c r="W3250" s="39"/>
      <c r="X3250" s="39"/>
      <c r="Y3250" s="39"/>
      <c r="AD3250" s="191"/>
      <c r="AE3250" s="191"/>
      <c r="AF3250" s="260"/>
      <c r="AG3250" s="191"/>
      <c r="AH3250" s="191"/>
      <c r="AI3250" s="260"/>
      <c r="AR3250" s="68"/>
      <c r="AS3250" s="68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5"/>
      <c r="BL3250" s="95"/>
      <c r="BM3250" s="95"/>
      <c r="BN3250" s="95"/>
      <c r="BO3250" s="95"/>
      <c r="BP3250" s="95"/>
      <c r="BQ3250" s="95"/>
      <c r="BR3250" s="95"/>
      <c r="BS3250" s="95"/>
      <c r="BT3250" s="95"/>
      <c r="BU3250" s="95"/>
      <c r="BV3250" s="95"/>
      <c r="BW3250" s="95"/>
      <c r="BX3250" s="95"/>
      <c r="BY3250" s="95"/>
      <c r="BZ3250" s="95"/>
      <c r="CD3250" s="95"/>
      <c r="CE3250" s="95"/>
      <c r="CF3250" s="95"/>
    </row>
    <row r="3251" spans="1:84" s="43" customFormat="1" x14ac:dyDescent="0.25">
      <c r="A3251" s="152"/>
      <c r="B3251" s="152"/>
      <c r="C3251" s="152"/>
      <c r="D3251" s="152"/>
      <c r="E3251" s="152"/>
      <c r="F3251" s="62"/>
      <c r="G3251" s="62"/>
      <c r="I3251" s="152"/>
      <c r="K3251" s="152"/>
      <c r="L3251" s="152"/>
      <c r="M3251" s="152"/>
      <c r="N3251" s="152"/>
      <c r="O3251" s="63"/>
      <c r="P3251" s="152"/>
      <c r="Q3251" s="152"/>
      <c r="S3251" s="205"/>
      <c r="T3251" s="205"/>
      <c r="U3251" s="205"/>
      <c r="V3251" s="39"/>
      <c r="W3251" s="39"/>
      <c r="X3251" s="39"/>
      <c r="Y3251" s="39"/>
      <c r="AD3251" s="191"/>
      <c r="AE3251" s="191"/>
      <c r="AF3251" s="260"/>
      <c r="AG3251" s="191"/>
      <c r="AH3251" s="191"/>
      <c r="AI3251" s="260"/>
      <c r="AR3251" s="68"/>
      <c r="AS3251" s="68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5"/>
      <c r="BL3251" s="95"/>
      <c r="BM3251" s="95"/>
      <c r="BN3251" s="95"/>
      <c r="BO3251" s="95"/>
      <c r="BP3251" s="95"/>
      <c r="BQ3251" s="95"/>
      <c r="BR3251" s="95"/>
      <c r="BS3251" s="95"/>
      <c r="BT3251" s="95"/>
      <c r="BU3251" s="95"/>
      <c r="BV3251" s="95"/>
      <c r="BW3251" s="95"/>
      <c r="BX3251" s="95"/>
      <c r="BY3251" s="95"/>
      <c r="BZ3251" s="95"/>
      <c r="CD3251" s="95"/>
      <c r="CE3251" s="95"/>
      <c r="CF3251" s="95"/>
    </row>
    <row r="3252" spans="1:84" s="43" customFormat="1" x14ac:dyDescent="0.25">
      <c r="A3252" s="152"/>
      <c r="B3252" s="152"/>
      <c r="C3252" s="152"/>
      <c r="D3252" s="152"/>
      <c r="E3252" s="152"/>
      <c r="F3252" s="62"/>
      <c r="G3252" s="62"/>
      <c r="I3252" s="152"/>
      <c r="K3252" s="152"/>
      <c r="L3252" s="152"/>
      <c r="M3252" s="152"/>
      <c r="N3252" s="152"/>
      <c r="O3252" s="63"/>
      <c r="P3252" s="152"/>
      <c r="Q3252" s="152"/>
      <c r="S3252" s="205"/>
      <c r="T3252" s="205"/>
      <c r="U3252" s="205"/>
      <c r="V3252" s="39"/>
      <c r="W3252" s="39"/>
      <c r="X3252" s="39"/>
      <c r="Y3252" s="39"/>
      <c r="AD3252" s="191"/>
      <c r="AE3252" s="191"/>
      <c r="AF3252" s="260"/>
      <c r="AG3252" s="191"/>
      <c r="AH3252" s="191"/>
      <c r="AI3252" s="260"/>
      <c r="AR3252" s="68"/>
      <c r="AS3252" s="68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5"/>
      <c r="BL3252" s="95"/>
      <c r="BM3252" s="95"/>
      <c r="BN3252" s="95"/>
      <c r="BO3252" s="95"/>
      <c r="BP3252" s="95"/>
      <c r="BQ3252" s="95"/>
      <c r="BR3252" s="95"/>
      <c r="BS3252" s="95"/>
      <c r="BT3252" s="95"/>
      <c r="BU3252" s="95"/>
      <c r="BV3252" s="95"/>
      <c r="BW3252" s="95"/>
      <c r="BX3252" s="95"/>
      <c r="BY3252" s="95"/>
      <c r="BZ3252" s="95"/>
      <c r="CD3252" s="95"/>
      <c r="CE3252" s="95"/>
      <c r="CF3252" s="95"/>
    </row>
    <row r="3253" spans="1:84" s="43" customFormat="1" x14ac:dyDescent="0.25">
      <c r="A3253" s="152"/>
      <c r="B3253" s="152"/>
      <c r="C3253" s="152"/>
      <c r="D3253" s="152"/>
      <c r="E3253" s="152"/>
      <c r="F3253" s="62"/>
      <c r="G3253" s="62"/>
      <c r="I3253" s="152"/>
      <c r="K3253" s="152"/>
      <c r="L3253" s="152"/>
      <c r="M3253" s="152"/>
      <c r="N3253" s="152"/>
      <c r="O3253" s="63"/>
      <c r="P3253" s="152"/>
      <c r="Q3253" s="152"/>
      <c r="S3253" s="205"/>
      <c r="T3253" s="205"/>
      <c r="U3253" s="205"/>
      <c r="V3253" s="39"/>
      <c r="W3253" s="39"/>
      <c r="X3253" s="39"/>
      <c r="Y3253" s="39"/>
      <c r="AD3253" s="191"/>
      <c r="AE3253" s="191"/>
      <c r="AF3253" s="260"/>
      <c r="AG3253" s="191"/>
      <c r="AH3253" s="191"/>
      <c r="AI3253" s="260"/>
      <c r="AR3253" s="68"/>
      <c r="AS3253" s="68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5"/>
      <c r="BL3253" s="95"/>
      <c r="BM3253" s="95"/>
      <c r="BN3253" s="95"/>
      <c r="BO3253" s="95"/>
      <c r="BP3253" s="95"/>
      <c r="BQ3253" s="95"/>
      <c r="BR3253" s="95"/>
      <c r="BS3253" s="95"/>
      <c r="BT3253" s="95"/>
      <c r="BU3253" s="95"/>
      <c r="BV3253" s="95"/>
      <c r="BW3253" s="95"/>
      <c r="BX3253" s="95"/>
      <c r="BY3253" s="95"/>
      <c r="BZ3253" s="95"/>
      <c r="CD3253" s="95"/>
      <c r="CE3253" s="95"/>
      <c r="CF3253" s="95"/>
    </row>
    <row r="3254" spans="1:84" s="43" customFormat="1" x14ac:dyDescent="0.25">
      <c r="A3254" s="152"/>
      <c r="B3254" s="152"/>
      <c r="C3254" s="152"/>
      <c r="D3254" s="152"/>
      <c r="E3254" s="152"/>
      <c r="F3254" s="62"/>
      <c r="G3254" s="62"/>
      <c r="I3254" s="152"/>
      <c r="K3254" s="152"/>
      <c r="L3254" s="152"/>
      <c r="M3254" s="152"/>
      <c r="N3254" s="152"/>
      <c r="O3254" s="63"/>
      <c r="P3254" s="152"/>
      <c r="Q3254" s="152"/>
      <c r="S3254" s="205"/>
      <c r="T3254" s="205"/>
      <c r="U3254" s="205"/>
      <c r="V3254" s="39"/>
      <c r="W3254" s="39"/>
      <c r="X3254" s="39"/>
      <c r="Y3254" s="39"/>
      <c r="AD3254" s="191"/>
      <c r="AE3254" s="191"/>
      <c r="AF3254" s="260"/>
      <c r="AG3254" s="191"/>
      <c r="AH3254" s="191"/>
      <c r="AI3254" s="260"/>
      <c r="AR3254" s="68"/>
      <c r="AS3254" s="68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5"/>
      <c r="BL3254" s="95"/>
      <c r="BM3254" s="95"/>
      <c r="BN3254" s="95"/>
      <c r="BO3254" s="95"/>
      <c r="BP3254" s="95"/>
      <c r="BQ3254" s="95"/>
      <c r="BR3254" s="95"/>
      <c r="BS3254" s="95"/>
      <c r="BT3254" s="95"/>
      <c r="BU3254" s="95"/>
      <c r="BV3254" s="95"/>
      <c r="BW3254" s="95"/>
      <c r="BX3254" s="95"/>
      <c r="BY3254" s="95"/>
      <c r="BZ3254" s="95"/>
      <c r="CD3254" s="95"/>
      <c r="CE3254" s="95"/>
      <c r="CF3254" s="95"/>
    </row>
    <row r="3255" spans="1:84" s="43" customFormat="1" x14ac:dyDescent="0.25">
      <c r="A3255" s="152"/>
      <c r="B3255" s="152"/>
      <c r="C3255" s="152"/>
      <c r="D3255" s="152"/>
      <c r="E3255" s="152"/>
      <c r="F3255" s="62"/>
      <c r="G3255" s="62"/>
      <c r="I3255" s="152"/>
      <c r="K3255" s="152"/>
      <c r="L3255" s="152"/>
      <c r="M3255" s="152"/>
      <c r="N3255" s="152"/>
      <c r="O3255" s="63"/>
      <c r="P3255" s="152"/>
      <c r="Q3255" s="152"/>
      <c r="S3255" s="205"/>
      <c r="T3255" s="205"/>
      <c r="U3255" s="205"/>
      <c r="V3255" s="39"/>
      <c r="W3255" s="39"/>
      <c r="X3255" s="39"/>
      <c r="Y3255" s="39"/>
      <c r="AD3255" s="191"/>
      <c r="AE3255" s="191"/>
      <c r="AF3255" s="260"/>
      <c r="AG3255" s="191"/>
      <c r="AH3255" s="191"/>
      <c r="AI3255" s="260"/>
      <c r="AR3255" s="68"/>
      <c r="AS3255" s="68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5"/>
      <c r="BL3255" s="95"/>
      <c r="BM3255" s="95"/>
      <c r="BN3255" s="95"/>
      <c r="BO3255" s="95"/>
      <c r="BP3255" s="95"/>
      <c r="BQ3255" s="95"/>
      <c r="BR3255" s="95"/>
      <c r="BS3255" s="95"/>
      <c r="BT3255" s="95"/>
      <c r="BU3255" s="95"/>
      <c r="BV3255" s="95"/>
      <c r="BW3255" s="95"/>
      <c r="BX3255" s="95"/>
      <c r="BY3255" s="95"/>
      <c r="BZ3255" s="95"/>
      <c r="CD3255" s="95"/>
      <c r="CE3255" s="95"/>
      <c r="CF3255" s="95"/>
    </row>
    <row r="3256" spans="1:84" s="43" customFormat="1" x14ac:dyDescent="0.25">
      <c r="A3256" s="152"/>
      <c r="B3256" s="152"/>
      <c r="C3256" s="152"/>
      <c r="D3256" s="152"/>
      <c r="E3256" s="152"/>
      <c r="F3256" s="62"/>
      <c r="G3256" s="62"/>
      <c r="I3256" s="152"/>
      <c r="K3256" s="152"/>
      <c r="L3256" s="152"/>
      <c r="M3256" s="152"/>
      <c r="N3256" s="152"/>
      <c r="O3256" s="63"/>
      <c r="P3256" s="152"/>
      <c r="Q3256" s="152"/>
      <c r="S3256" s="205"/>
      <c r="T3256" s="205"/>
      <c r="U3256" s="205"/>
      <c r="V3256" s="39"/>
      <c r="W3256" s="39"/>
      <c r="X3256" s="39"/>
      <c r="Y3256" s="39"/>
      <c r="AD3256" s="191"/>
      <c r="AE3256" s="191"/>
      <c r="AF3256" s="260"/>
      <c r="AG3256" s="191"/>
      <c r="AH3256" s="191"/>
      <c r="AI3256" s="260"/>
      <c r="AR3256" s="68"/>
      <c r="AS3256" s="68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5"/>
      <c r="BL3256" s="95"/>
      <c r="BM3256" s="95"/>
      <c r="BN3256" s="95"/>
      <c r="BO3256" s="95"/>
      <c r="BP3256" s="95"/>
      <c r="BQ3256" s="95"/>
      <c r="BR3256" s="95"/>
      <c r="BS3256" s="95"/>
      <c r="BT3256" s="95"/>
      <c r="BU3256" s="95"/>
      <c r="BV3256" s="95"/>
      <c r="BW3256" s="95"/>
      <c r="BX3256" s="95"/>
      <c r="BY3256" s="95"/>
      <c r="BZ3256" s="95"/>
      <c r="CD3256" s="95"/>
      <c r="CE3256" s="95"/>
      <c r="CF3256" s="95"/>
    </row>
    <row r="3257" spans="1:84" s="43" customFormat="1" x14ac:dyDescent="0.25">
      <c r="A3257" s="152"/>
      <c r="B3257" s="152"/>
      <c r="C3257" s="152"/>
      <c r="D3257" s="152"/>
      <c r="E3257" s="152"/>
      <c r="F3257" s="62"/>
      <c r="G3257" s="62"/>
      <c r="I3257" s="152"/>
      <c r="K3257" s="152"/>
      <c r="L3257" s="152"/>
      <c r="M3257" s="152"/>
      <c r="N3257" s="152"/>
      <c r="O3257" s="63"/>
      <c r="P3257" s="152"/>
      <c r="Q3257" s="152"/>
      <c r="S3257" s="205"/>
      <c r="T3257" s="205"/>
      <c r="U3257" s="205"/>
      <c r="V3257" s="39"/>
      <c r="W3257" s="39"/>
      <c r="X3257" s="39"/>
      <c r="Y3257" s="39"/>
      <c r="AD3257" s="191"/>
      <c r="AE3257" s="191"/>
      <c r="AF3257" s="260"/>
      <c r="AG3257" s="191"/>
      <c r="AH3257" s="191"/>
      <c r="AI3257" s="260"/>
      <c r="AR3257" s="68"/>
      <c r="AS3257" s="68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5"/>
      <c r="BL3257" s="95"/>
      <c r="BM3257" s="95"/>
      <c r="BN3257" s="95"/>
      <c r="BO3257" s="95"/>
      <c r="BP3257" s="95"/>
      <c r="BQ3257" s="95"/>
      <c r="BR3257" s="95"/>
      <c r="BS3257" s="95"/>
      <c r="BT3257" s="95"/>
      <c r="BU3257" s="95"/>
      <c r="BV3257" s="95"/>
      <c r="BW3257" s="95"/>
      <c r="BX3257" s="95"/>
      <c r="BY3257" s="95"/>
      <c r="BZ3257" s="95"/>
      <c r="CD3257" s="95"/>
      <c r="CE3257" s="95"/>
      <c r="CF3257" s="95"/>
    </row>
    <row r="3258" spans="1:84" s="43" customFormat="1" x14ac:dyDescent="0.25">
      <c r="A3258" s="152"/>
      <c r="B3258" s="152"/>
      <c r="C3258" s="152"/>
      <c r="D3258" s="152"/>
      <c r="E3258" s="152"/>
      <c r="F3258" s="62"/>
      <c r="G3258" s="62"/>
      <c r="I3258" s="152"/>
      <c r="K3258" s="152"/>
      <c r="L3258" s="152"/>
      <c r="M3258" s="152"/>
      <c r="N3258" s="152"/>
      <c r="O3258" s="63"/>
      <c r="P3258" s="152"/>
      <c r="Q3258" s="152"/>
      <c r="S3258" s="205"/>
      <c r="T3258" s="205"/>
      <c r="U3258" s="205"/>
      <c r="V3258" s="39"/>
      <c r="W3258" s="39"/>
      <c r="X3258" s="39"/>
      <c r="Y3258" s="39"/>
      <c r="AD3258" s="191"/>
      <c r="AE3258" s="191"/>
      <c r="AF3258" s="260"/>
      <c r="AG3258" s="191"/>
      <c r="AH3258" s="191"/>
      <c r="AI3258" s="260"/>
      <c r="AR3258" s="68"/>
      <c r="AS3258" s="68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5"/>
      <c r="BL3258" s="95"/>
      <c r="BM3258" s="95"/>
      <c r="BN3258" s="95"/>
      <c r="BO3258" s="95"/>
      <c r="BP3258" s="95"/>
      <c r="BQ3258" s="95"/>
      <c r="BR3258" s="95"/>
      <c r="BS3258" s="95"/>
      <c r="BT3258" s="95"/>
      <c r="BU3258" s="95"/>
      <c r="BV3258" s="95"/>
      <c r="BW3258" s="95"/>
      <c r="BX3258" s="95"/>
      <c r="BY3258" s="95"/>
      <c r="BZ3258" s="95"/>
      <c r="CD3258" s="95"/>
      <c r="CE3258" s="95"/>
      <c r="CF3258" s="95"/>
    </row>
    <row r="3259" spans="1:84" s="43" customFormat="1" x14ac:dyDescent="0.25">
      <c r="A3259" s="152"/>
      <c r="B3259" s="152"/>
      <c r="C3259" s="152"/>
      <c r="D3259" s="152"/>
      <c r="E3259" s="152"/>
      <c r="F3259" s="62"/>
      <c r="G3259" s="62"/>
      <c r="I3259" s="152"/>
      <c r="K3259" s="152"/>
      <c r="L3259" s="152"/>
      <c r="M3259" s="152"/>
      <c r="N3259" s="152"/>
      <c r="O3259" s="63"/>
      <c r="P3259" s="152"/>
      <c r="Q3259" s="152"/>
      <c r="S3259" s="205"/>
      <c r="T3259" s="205"/>
      <c r="U3259" s="205"/>
      <c r="V3259" s="39"/>
      <c r="W3259" s="39"/>
      <c r="X3259" s="39"/>
      <c r="Y3259" s="39"/>
      <c r="AD3259" s="191"/>
      <c r="AE3259" s="191"/>
      <c r="AF3259" s="260"/>
      <c r="AG3259" s="191"/>
      <c r="AH3259" s="191"/>
      <c r="AI3259" s="260"/>
      <c r="AR3259" s="68"/>
      <c r="AS3259" s="68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5"/>
      <c r="BL3259" s="95"/>
      <c r="BM3259" s="95"/>
      <c r="BN3259" s="95"/>
      <c r="BO3259" s="95"/>
      <c r="BP3259" s="95"/>
      <c r="BQ3259" s="95"/>
      <c r="BR3259" s="95"/>
      <c r="BS3259" s="95"/>
      <c r="BT3259" s="95"/>
      <c r="BU3259" s="95"/>
      <c r="BV3259" s="95"/>
      <c r="BW3259" s="95"/>
      <c r="BX3259" s="95"/>
      <c r="BY3259" s="95"/>
      <c r="BZ3259" s="95"/>
      <c r="CD3259" s="95"/>
      <c r="CE3259" s="95"/>
      <c r="CF3259" s="95"/>
    </row>
    <row r="3260" spans="1:84" s="43" customFormat="1" x14ac:dyDescent="0.25">
      <c r="A3260" s="152"/>
      <c r="B3260" s="152"/>
      <c r="C3260" s="152"/>
      <c r="D3260" s="152"/>
      <c r="E3260" s="152"/>
      <c r="F3260" s="62"/>
      <c r="G3260" s="62"/>
      <c r="I3260" s="152"/>
      <c r="K3260" s="152"/>
      <c r="L3260" s="152"/>
      <c r="M3260" s="152"/>
      <c r="N3260" s="152"/>
      <c r="O3260" s="63"/>
      <c r="P3260" s="152"/>
      <c r="Q3260" s="152"/>
      <c r="S3260" s="205"/>
      <c r="T3260" s="205"/>
      <c r="U3260" s="205"/>
      <c r="V3260" s="39"/>
      <c r="W3260" s="39"/>
      <c r="X3260" s="39"/>
      <c r="Y3260" s="39"/>
      <c r="AD3260" s="191"/>
      <c r="AE3260" s="191"/>
      <c r="AF3260" s="260"/>
      <c r="AG3260" s="191"/>
      <c r="AH3260" s="191"/>
      <c r="AI3260" s="260"/>
      <c r="AR3260" s="68"/>
      <c r="AS3260" s="68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5"/>
      <c r="BL3260" s="95"/>
      <c r="BM3260" s="95"/>
      <c r="BN3260" s="95"/>
      <c r="BO3260" s="95"/>
      <c r="BP3260" s="95"/>
      <c r="BQ3260" s="95"/>
      <c r="BR3260" s="95"/>
      <c r="BS3260" s="95"/>
      <c r="BT3260" s="95"/>
      <c r="BU3260" s="95"/>
      <c r="BV3260" s="95"/>
      <c r="BW3260" s="95"/>
      <c r="BX3260" s="95"/>
      <c r="BY3260" s="95"/>
      <c r="BZ3260" s="95"/>
      <c r="CD3260" s="95"/>
      <c r="CE3260" s="95"/>
      <c r="CF3260" s="95"/>
    </row>
    <row r="3261" spans="1:84" s="43" customFormat="1" x14ac:dyDescent="0.25">
      <c r="A3261" s="152"/>
      <c r="B3261" s="152"/>
      <c r="C3261" s="152"/>
      <c r="D3261" s="152"/>
      <c r="E3261" s="152"/>
      <c r="F3261" s="62"/>
      <c r="G3261" s="62"/>
      <c r="I3261" s="152"/>
      <c r="K3261" s="152"/>
      <c r="L3261" s="152"/>
      <c r="M3261" s="152"/>
      <c r="N3261" s="152"/>
      <c r="O3261" s="63"/>
      <c r="P3261" s="152"/>
      <c r="Q3261" s="152"/>
      <c r="S3261" s="205"/>
      <c r="T3261" s="205"/>
      <c r="U3261" s="205"/>
      <c r="V3261" s="39"/>
      <c r="W3261" s="39"/>
      <c r="X3261" s="39"/>
      <c r="Y3261" s="39"/>
      <c r="AD3261" s="191"/>
      <c r="AE3261" s="191"/>
      <c r="AF3261" s="260"/>
      <c r="AG3261" s="191"/>
      <c r="AH3261" s="191"/>
      <c r="AI3261" s="260"/>
      <c r="AR3261" s="68"/>
      <c r="AS3261" s="68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5"/>
      <c r="BL3261" s="95"/>
      <c r="BM3261" s="95"/>
      <c r="BN3261" s="95"/>
      <c r="BO3261" s="95"/>
      <c r="BP3261" s="95"/>
      <c r="BQ3261" s="95"/>
      <c r="BR3261" s="95"/>
      <c r="BS3261" s="95"/>
      <c r="BT3261" s="95"/>
      <c r="BU3261" s="95"/>
      <c r="BV3261" s="95"/>
      <c r="BW3261" s="95"/>
      <c r="BX3261" s="95"/>
      <c r="BY3261" s="95"/>
      <c r="BZ3261" s="95"/>
      <c r="CD3261" s="95"/>
      <c r="CE3261" s="95"/>
      <c r="CF3261" s="95"/>
    </row>
    <row r="3262" spans="1:84" s="43" customFormat="1" x14ac:dyDescent="0.25">
      <c r="A3262" s="152"/>
      <c r="B3262" s="152"/>
      <c r="C3262" s="152"/>
      <c r="D3262" s="152"/>
      <c r="E3262" s="152"/>
      <c r="F3262" s="62"/>
      <c r="G3262" s="62"/>
      <c r="I3262" s="152"/>
      <c r="K3262" s="152"/>
      <c r="L3262" s="152"/>
      <c r="M3262" s="152"/>
      <c r="N3262" s="152"/>
      <c r="O3262" s="63"/>
      <c r="P3262" s="152"/>
      <c r="Q3262" s="152"/>
      <c r="S3262" s="205"/>
      <c r="T3262" s="205"/>
      <c r="U3262" s="205"/>
      <c r="V3262" s="39"/>
      <c r="W3262" s="39"/>
      <c r="X3262" s="39"/>
      <c r="Y3262" s="39"/>
      <c r="AD3262" s="191"/>
      <c r="AE3262" s="191"/>
      <c r="AF3262" s="260"/>
      <c r="AG3262" s="191"/>
      <c r="AH3262" s="191"/>
      <c r="AI3262" s="260"/>
      <c r="AR3262" s="68"/>
      <c r="AS3262" s="68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5"/>
      <c r="BL3262" s="95"/>
      <c r="BM3262" s="95"/>
      <c r="BN3262" s="95"/>
      <c r="BO3262" s="95"/>
      <c r="BP3262" s="95"/>
      <c r="BQ3262" s="95"/>
      <c r="BR3262" s="95"/>
      <c r="BS3262" s="95"/>
      <c r="BT3262" s="95"/>
      <c r="BU3262" s="95"/>
      <c r="BV3262" s="95"/>
      <c r="BW3262" s="95"/>
      <c r="BX3262" s="95"/>
      <c r="BY3262" s="95"/>
      <c r="BZ3262" s="95"/>
      <c r="CD3262" s="95"/>
      <c r="CE3262" s="95"/>
      <c r="CF3262" s="95"/>
    </row>
    <row r="3263" spans="1:84" s="43" customFormat="1" x14ac:dyDescent="0.25">
      <c r="A3263" s="152"/>
      <c r="B3263" s="152"/>
      <c r="C3263" s="152"/>
      <c r="D3263" s="152"/>
      <c r="E3263" s="152"/>
      <c r="F3263" s="62"/>
      <c r="G3263" s="62"/>
      <c r="I3263" s="152"/>
      <c r="K3263" s="152"/>
      <c r="L3263" s="152"/>
      <c r="M3263" s="152"/>
      <c r="N3263" s="152"/>
      <c r="O3263" s="63"/>
      <c r="P3263" s="152"/>
      <c r="Q3263" s="152"/>
      <c r="S3263" s="205"/>
      <c r="T3263" s="205"/>
      <c r="U3263" s="205"/>
      <c r="V3263" s="39"/>
      <c r="W3263" s="39"/>
      <c r="X3263" s="39"/>
      <c r="Y3263" s="39"/>
      <c r="AD3263" s="191"/>
      <c r="AE3263" s="191"/>
      <c r="AF3263" s="260"/>
      <c r="AG3263" s="191"/>
      <c r="AH3263" s="191"/>
      <c r="AI3263" s="260"/>
      <c r="AR3263" s="68"/>
      <c r="AS3263" s="68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5"/>
      <c r="BL3263" s="95"/>
      <c r="BM3263" s="95"/>
      <c r="BN3263" s="95"/>
      <c r="BO3263" s="95"/>
      <c r="BP3263" s="95"/>
      <c r="BQ3263" s="95"/>
      <c r="BR3263" s="95"/>
      <c r="BS3263" s="95"/>
      <c r="BT3263" s="95"/>
      <c r="BU3263" s="95"/>
      <c r="BV3263" s="95"/>
      <c r="BW3263" s="95"/>
      <c r="BX3263" s="95"/>
      <c r="BY3263" s="95"/>
      <c r="BZ3263" s="95"/>
      <c r="CD3263" s="95"/>
      <c r="CE3263" s="95"/>
      <c r="CF3263" s="95"/>
    </row>
    <row r="3264" spans="1:84" s="43" customFormat="1" x14ac:dyDescent="0.25">
      <c r="A3264" s="152"/>
      <c r="B3264" s="152"/>
      <c r="C3264" s="152"/>
      <c r="D3264" s="152"/>
      <c r="E3264" s="152"/>
      <c r="F3264" s="62"/>
      <c r="G3264" s="62"/>
      <c r="I3264" s="152"/>
      <c r="K3264" s="152"/>
      <c r="L3264" s="152"/>
      <c r="M3264" s="152"/>
      <c r="N3264" s="152"/>
      <c r="O3264" s="63"/>
      <c r="P3264" s="152"/>
      <c r="Q3264" s="152"/>
      <c r="S3264" s="205"/>
      <c r="T3264" s="205"/>
      <c r="U3264" s="205"/>
      <c r="V3264" s="39"/>
      <c r="W3264" s="39"/>
      <c r="X3264" s="39"/>
      <c r="Y3264" s="39"/>
      <c r="AD3264" s="191"/>
      <c r="AE3264" s="191"/>
      <c r="AF3264" s="260"/>
      <c r="AG3264" s="191"/>
      <c r="AH3264" s="191"/>
      <c r="AI3264" s="260"/>
      <c r="AR3264" s="68"/>
      <c r="AS3264" s="68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5"/>
      <c r="BL3264" s="95"/>
      <c r="BM3264" s="95"/>
      <c r="BN3264" s="95"/>
      <c r="BO3264" s="95"/>
      <c r="BP3264" s="95"/>
      <c r="BQ3264" s="95"/>
      <c r="BR3264" s="95"/>
      <c r="BS3264" s="95"/>
      <c r="BT3264" s="95"/>
      <c r="BU3264" s="95"/>
      <c r="BV3264" s="95"/>
      <c r="BW3264" s="95"/>
      <c r="BX3264" s="95"/>
      <c r="BY3264" s="95"/>
      <c r="BZ3264" s="95"/>
      <c r="CD3264" s="95"/>
      <c r="CE3264" s="95"/>
      <c r="CF3264" s="95"/>
    </row>
    <row r="3265" spans="1:84" s="43" customFormat="1" x14ac:dyDescent="0.25">
      <c r="A3265" s="152"/>
      <c r="B3265" s="152"/>
      <c r="C3265" s="152"/>
      <c r="D3265" s="152"/>
      <c r="E3265" s="152"/>
      <c r="F3265" s="62"/>
      <c r="G3265" s="62"/>
      <c r="I3265" s="152"/>
      <c r="K3265" s="152"/>
      <c r="L3265" s="152"/>
      <c r="M3265" s="152"/>
      <c r="N3265" s="152"/>
      <c r="O3265" s="63"/>
      <c r="P3265" s="152"/>
      <c r="Q3265" s="152"/>
      <c r="S3265" s="205"/>
      <c r="T3265" s="205"/>
      <c r="U3265" s="205"/>
      <c r="V3265" s="39"/>
      <c r="W3265" s="39"/>
      <c r="X3265" s="39"/>
      <c r="Y3265" s="39"/>
      <c r="AD3265" s="191"/>
      <c r="AE3265" s="191"/>
      <c r="AF3265" s="260"/>
      <c r="AG3265" s="191"/>
      <c r="AH3265" s="191"/>
      <c r="AI3265" s="260"/>
      <c r="AR3265" s="68"/>
      <c r="AS3265" s="68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5"/>
      <c r="BL3265" s="95"/>
      <c r="BM3265" s="95"/>
      <c r="BN3265" s="95"/>
      <c r="BO3265" s="95"/>
      <c r="BP3265" s="95"/>
      <c r="BQ3265" s="95"/>
      <c r="BR3265" s="95"/>
      <c r="BS3265" s="95"/>
      <c r="BT3265" s="95"/>
      <c r="BU3265" s="95"/>
      <c r="BV3265" s="95"/>
      <c r="BW3265" s="95"/>
      <c r="BX3265" s="95"/>
      <c r="BY3265" s="95"/>
      <c r="BZ3265" s="95"/>
      <c r="CD3265" s="95"/>
      <c r="CE3265" s="95"/>
      <c r="CF3265" s="95"/>
    </row>
    <row r="3266" spans="1:84" s="43" customFormat="1" x14ac:dyDescent="0.25">
      <c r="A3266" s="152"/>
      <c r="B3266" s="152"/>
      <c r="C3266" s="152"/>
      <c r="D3266" s="152"/>
      <c r="E3266" s="152"/>
      <c r="F3266" s="62"/>
      <c r="G3266" s="62"/>
      <c r="I3266" s="152"/>
      <c r="K3266" s="152"/>
      <c r="L3266" s="152"/>
      <c r="M3266" s="152"/>
      <c r="N3266" s="152"/>
      <c r="O3266" s="63"/>
      <c r="P3266" s="152"/>
      <c r="Q3266" s="152"/>
      <c r="S3266" s="205"/>
      <c r="T3266" s="205"/>
      <c r="U3266" s="205"/>
      <c r="V3266" s="39"/>
      <c r="W3266" s="39"/>
      <c r="X3266" s="39"/>
      <c r="Y3266" s="39"/>
      <c r="AD3266" s="191"/>
      <c r="AE3266" s="191"/>
      <c r="AF3266" s="260"/>
      <c r="AG3266" s="191"/>
      <c r="AH3266" s="191"/>
      <c r="AI3266" s="260"/>
      <c r="AR3266" s="68"/>
      <c r="AS3266" s="68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5"/>
      <c r="BL3266" s="95"/>
      <c r="BM3266" s="95"/>
      <c r="BN3266" s="95"/>
      <c r="BO3266" s="95"/>
      <c r="BP3266" s="95"/>
      <c r="BQ3266" s="95"/>
      <c r="BR3266" s="95"/>
      <c r="BS3266" s="95"/>
      <c r="BT3266" s="95"/>
      <c r="BU3266" s="95"/>
      <c r="BV3266" s="95"/>
      <c r="BW3266" s="95"/>
      <c r="BX3266" s="95"/>
      <c r="BY3266" s="95"/>
      <c r="BZ3266" s="95"/>
      <c r="CD3266" s="95"/>
      <c r="CE3266" s="95"/>
      <c r="CF3266" s="95"/>
    </row>
    <row r="3267" spans="1:84" s="43" customFormat="1" x14ac:dyDescent="0.25">
      <c r="A3267" s="152"/>
      <c r="B3267" s="152"/>
      <c r="C3267" s="152"/>
      <c r="D3267" s="152"/>
      <c r="E3267" s="152"/>
      <c r="F3267" s="62"/>
      <c r="G3267" s="62"/>
      <c r="I3267" s="152"/>
      <c r="K3267" s="152"/>
      <c r="L3267" s="152"/>
      <c r="M3267" s="152"/>
      <c r="N3267" s="152"/>
      <c r="O3267" s="63"/>
      <c r="P3267" s="152"/>
      <c r="Q3267" s="152"/>
      <c r="S3267" s="205"/>
      <c r="T3267" s="205"/>
      <c r="U3267" s="205"/>
      <c r="V3267" s="39"/>
      <c r="W3267" s="39"/>
      <c r="X3267" s="39"/>
      <c r="Y3267" s="39"/>
      <c r="AD3267" s="191"/>
      <c r="AE3267" s="191"/>
      <c r="AF3267" s="260"/>
      <c r="AG3267" s="191"/>
      <c r="AH3267" s="191"/>
      <c r="AI3267" s="260"/>
      <c r="AR3267" s="68"/>
      <c r="AS3267" s="68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5"/>
      <c r="BL3267" s="95"/>
      <c r="BM3267" s="95"/>
      <c r="BN3267" s="95"/>
      <c r="BO3267" s="95"/>
      <c r="BP3267" s="95"/>
      <c r="BQ3267" s="95"/>
      <c r="BR3267" s="95"/>
      <c r="BS3267" s="95"/>
      <c r="BT3267" s="95"/>
      <c r="BU3267" s="95"/>
      <c r="BV3267" s="95"/>
      <c r="BW3267" s="95"/>
      <c r="BX3267" s="95"/>
      <c r="BY3267" s="95"/>
      <c r="BZ3267" s="95"/>
      <c r="CD3267" s="95"/>
      <c r="CE3267" s="95"/>
      <c r="CF3267" s="95"/>
    </row>
    <row r="3268" spans="1:84" s="43" customFormat="1" x14ac:dyDescent="0.25">
      <c r="A3268" s="152"/>
      <c r="B3268" s="152"/>
      <c r="C3268" s="152"/>
      <c r="D3268" s="152"/>
      <c r="E3268" s="152"/>
      <c r="F3268" s="62"/>
      <c r="G3268" s="62"/>
      <c r="I3268" s="152"/>
      <c r="K3268" s="152"/>
      <c r="L3268" s="152"/>
      <c r="M3268" s="152"/>
      <c r="N3268" s="152"/>
      <c r="O3268" s="63"/>
      <c r="P3268" s="152"/>
      <c r="Q3268" s="152"/>
      <c r="S3268" s="205"/>
      <c r="T3268" s="205"/>
      <c r="U3268" s="205"/>
      <c r="V3268" s="39"/>
      <c r="W3268" s="39"/>
      <c r="X3268" s="39"/>
      <c r="Y3268" s="39"/>
      <c r="AD3268" s="191"/>
      <c r="AE3268" s="191"/>
      <c r="AF3268" s="260"/>
      <c r="AG3268" s="191"/>
      <c r="AH3268" s="191"/>
      <c r="AI3268" s="260"/>
      <c r="AR3268" s="68"/>
      <c r="AS3268" s="68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5"/>
      <c r="BL3268" s="95"/>
      <c r="BM3268" s="95"/>
      <c r="BN3268" s="95"/>
      <c r="BO3268" s="95"/>
      <c r="BP3268" s="95"/>
      <c r="BQ3268" s="95"/>
      <c r="BR3268" s="95"/>
      <c r="BS3268" s="95"/>
      <c r="BT3268" s="95"/>
      <c r="BU3268" s="95"/>
      <c r="BV3268" s="95"/>
      <c r="BW3268" s="95"/>
      <c r="BX3268" s="95"/>
      <c r="BY3268" s="95"/>
      <c r="BZ3268" s="95"/>
      <c r="CD3268" s="95"/>
      <c r="CE3268" s="95"/>
      <c r="CF3268" s="95"/>
    </row>
    <row r="3269" spans="1:84" s="43" customFormat="1" x14ac:dyDescent="0.25">
      <c r="A3269" s="152"/>
      <c r="B3269" s="152"/>
      <c r="C3269" s="152"/>
      <c r="D3269" s="152"/>
      <c r="E3269" s="152"/>
      <c r="F3269" s="62"/>
      <c r="G3269" s="62"/>
      <c r="I3269" s="152"/>
      <c r="K3269" s="152"/>
      <c r="L3269" s="152"/>
      <c r="M3269" s="152"/>
      <c r="N3269" s="152"/>
      <c r="O3269" s="63"/>
      <c r="P3269" s="152"/>
      <c r="Q3269" s="152"/>
      <c r="S3269" s="205"/>
      <c r="T3269" s="205"/>
      <c r="U3269" s="205"/>
      <c r="V3269" s="39"/>
      <c r="W3269" s="39"/>
      <c r="X3269" s="39"/>
      <c r="Y3269" s="39"/>
      <c r="AD3269" s="191"/>
      <c r="AE3269" s="191"/>
      <c r="AF3269" s="260"/>
      <c r="AG3269" s="191"/>
      <c r="AH3269" s="191"/>
      <c r="AI3269" s="260"/>
      <c r="AR3269" s="68"/>
      <c r="AS3269" s="68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5"/>
      <c r="BL3269" s="95"/>
      <c r="BM3269" s="95"/>
      <c r="BN3269" s="95"/>
      <c r="BO3269" s="95"/>
      <c r="BP3269" s="95"/>
      <c r="BQ3269" s="95"/>
      <c r="BR3269" s="95"/>
      <c r="BS3269" s="95"/>
      <c r="BT3269" s="95"/>
      <c r="BU3269" s="95"/>
      <c r="BV3269" s="95"/>
      <c r="BW3269" s="95"/>
      <c r="BX3269" s="95"/>
      <c r="BY3269" s="95"/>
      <c r="BZ3269" s="95"/>
      <c r="CD3269" s="95"/>
      <c r="CE3269" s="95"/>
      <c r="CF3269" s="95"/>
    </row>
    <row r="3270" spans="1:84" s="43" customFormat="1" x14ac:dyDescent="0.25">
      <c r="A3270" s="152"/>
      <c r="B3270" s="152"/>
      <c r="C3270" s="152"/>
      <c r="D3270" s="152"/>
      <c r="E3270" s="152"/>
      <c r="F3270" s="62"/>
      <c r="G3270" s="62"/>
      <c r="I3270" s="152"/>
      <c r="K3270" s="152"/>
      <c r="L3270" s="152"/>
      <c r="M3270" s="152"/>
      <c r="N3270" s="152"/>
      <c r="O3270" s="63"/>
      <c r="P3270" s="152"/>
      <c r="Q3270" s="152"/>
      <c r="S3270" s="205"/>
      <c r="T3270" s="205"/>
      <c r="U3270" s="205"/>
      <c r="V3270" s="39"/>
      <c r="W3270" s="39"/>
      <c r="X3270" s="39"/>
      <c r="Y3270" s="39"/>
      <c r="AD3270" s="191"/>
      <c r="AE3270" s="191"/>
      <c r="AF3270" s="260"/>
      <c r="AG3270" s="191"/>
      <c r="AH3270" s="191"/>
      <c r="AI3270" s="260"/>
      <c r="AR3270" s="68"/>
      <c r="AS3270" s="68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5"/>
      <c r="BL3270" s="95"/>
      <c r="BM3270" s="95"/>
      <c r="BN3270" s="95"/>
      <c r="BO3270" s="95"/>
      <c r="BP3270" s="95"/>
      <c r="BQ3270" s="95"/>
      <c r="BR3270" s="95"/>
      <c r="BS3270" s="95"/>
      <c r="BT3270" s="95"/>
      <c r="BU3270" s="95"/>
      <c r="BV3270" s="95"/>
      <c r="BW3270" s="95"/>
      <c r="BX3270" s="95"/>
      <c r="BY3270" s="95"/>
      <c r="BZ3270" s="95"/>
      <c r="CD3270" s="95"/>
      <c r="CE3270" s="95"/>
      <c r="CF3270" s="95"/>
    </row>
    <row r="3271" spans="1:84" s="43" customFormat="1" x14ac:dyDescent="0.25">
      <c r="A3271" s="152"/>
      <c r="B3271" s="152"/>
      <c r="C3271" s="152"/>
      <c r="D3271" s="152"/>
      <c r="E3271" s="152"/>
      <c r="F3271" s="62"/>
      <c r="G3271" s="62"/>
      <c r="I3271" s="152"/>
      <c r="K3271" s="152"/>
      <c r="L3271" s="152"/>
      <c r="M3271" s="152"/>
      <c r="N3271" s="152"/>
      <c r="O3271" s="63"/>
      <c r="P3271" s="152"/>
      <c r="Q3271" s="152"/>
      <c r="S3271" s="205"/>
      <c r="T3271" s="205"/>
      <c r="U3271" s="205"/>
      <c r="V3271" s="39"/>
      <c r="W3271" s="39"/>
      <c r="X3271" s="39"/>
      <c r="Y3271" s="39"/>
      <c r="AD3271" s="191"/>
      <c r="AE3271" s="191"/>
      <c r="AF3271" s="260"/>
      <c r="AG3271" s="191"/>
      <c r="AH3271" s="191"/>
      <c r="AI3271" s="260"/>
      <c r="AR3271" s="68"/>
      <c r="AS3271" s="68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5"/>
      <c r="BL3271" s="95"/>
      <c r="BM3271" s="95"/>
      <c r="BN3271" s="95"/>
      <c r="BO3271" s="95"/>
      <c r="BP3271" s="95"/>
      <c r="BQ3271" s="95"/>
      <c r="BR3271" s="95"/>
      <c r="BS3271" s="95"/>
      <c r="BT3271" s="95"/>
      <c r="BU3271" s="95"/>
      <c r="BV3271" s="95"/>
      <c r="BW3271" s="95"/>
      <c r="BX3271" s="95"/>
      <c r="BY3271" s="95"/>
      <c r="BZ3271" s="95"/>
      <c r="CD3271" s="95"/>
      <c r="CE3271" s="95"/>
      <c r="CF3271" s="95"/>
    </row>
    <row r="3272" spans="1:84" s="43" customFormat="1" x14ac:dyDescent="0.25">
      <c r="A3272" s="152"/>
      <c r="B3272" s="152"/>
      <c r="C3272" s="152"/>
      <c r="D3272" s="152"/>
      <c r="E3272" s="152"/>
      <c r="F3272" s="62"/>
      <c r="G3272" s="62"/>
      <c r="I3272" s="152"/>
      <c r="K3272" s="152"/>
      <c r="L3272" s="152"/>
      <c r="M3272" s="152"/>
      <c r="N3272" s="152"/>
      <c r="O3272" s="63"/>
      <c r="P3272" s="152"/>
      <c r="Q3272" s="152"/>
      <c r="S3272" s="205"/>
      <c r="T3272" s="205"/>
      <c r="U3272" s="205"/>
      <c r="V3272" s="39"/>
      <c r="W3272" s="39"/>
      <c r="X3272" s="39"/>
      <c r="Y3272" s="39"/>
      <c r="AD3272" s="191"/>
      <c r="AE3272" s="191"/>
      <c r="AF3272" s="260"/>
      <c r="AG3272" s="191"/>
      <c r="AH3272" s="191"/>
      <c r="AI3272" s="260"/>
      <c r="AR3272" s="68"/>
      <c r="AS3272" s="68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5"/>
      <c r="BL3272" s="95"/>
      <c r="BM3272" s="95"/>
      <c r="BN3272" s="95"/>
      <c r="BO3272" s="95"/>
      <c r="BP3272" s="95"/>
      <c r="BQ3272" s="95"/>
      <c r="BR3272" s="95"/>
      <c r="BS3272" s="95"/>
      <c r="BT3272" s="95"/>
      <c r="BU3272" s="95"/>
      <c r="BV3272" s="95"/>
      <c r="BW3272" s="95"/>
      <c r="BX3272" s="95"/>
      <c r="BY3272" s="95"/>
      <c r="BZ3272" s="95"/>
      <c r="CD3272" s="95"/>
      <c r="CE3272" s="95"/>
      <c r="CF3272" s="95"/>
    </row>
    <row r="3273" spans="1:84" s="43" customFormat="1" x14ac:dyDescent="0.25">
      <c r="A3273" s="152"/>
      <c r="B3273" s="152"/>
      <c r="C3273" s="152"/>
      <c r="D3273" s="152"/>
      <c r="E3273" s="152"/>
      <c r="F3273" s="62"/>
      <c r="G3273" s="62"/>
      <c r="I3273" s="152"/>
      <c r="K3273" s="152"/>
      <c r="L3273" s="152"/>
      <c r="M3273" s="152"/>
      <c r="N3273" s="152"/>
      <c r="O3273" s="63"/>
      <c r="P3273" s="152"/>
      <c r="Q3273" s="152"/>
      <c r="S3273" s="205"/>
      <c r="T3273" s="205"/>
      <c r="U3273" s="205"/>
      <c r="V3273" s="39"/>
      <c r="W3273" s="39"/>
      <c r="X3273" s="39"/>
      <c r="Y3273" s="39"/>
      <c r="AD3273" s="191"/>
      <c r="AE3273" s="191"/>
      <c r="AF3273" s="260"/>
      <c r="AG3273" s="191"/>
      <c r="AH3273" s="191"/>
      <c r="AI3273" s="260"/>
      <c r="AR3273" s="68"/>
      <c r="AS3273" s="68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5"/>
      <c r="BL3273" s="95"/>
      <c r="BM3273" s="95"/>
      <c r="BN3273" s="95"/>
      <c r="BO3273" s="95"/>
      <c r="BP3273" s="95"/>
      <c r="BQ3273" s="95"/>
      <c r="BR3273" s="95"/>
      <c r="BS3273" s="95"/>
      <c r="BT3273" s="95"/>
      <c r="BU3273" s="95"/>
      <c r="BV3273" s="95"/>
      <c r="BW3273" s="95"/>
      <c r="BX3273" s="95"/>
      <c r="BY3273" s="95"/>
      <c r="BZ3273" s="95"/>
      <c r="CD3273" s="95"/>
      <c r="CE3273" s="95"/>
      <c r="CF3273" s="95"/>
    </row>
    <row r="3274" spans="1:84" s="43" customFormat="1" x14ac:dyDescent="0.25">
      <c r="A3274" s="152"/>
      <c r="B3274" s="152"/>
      <c r="C3274" s="152"/>
      <c r="D3274" s="152"/>
      <c r="E3274" s="152"/>
      <c r="F3274" s="62"/>
      <c r="G3274" s="62"/>
      <c r="I3274" s="152"/>
      <c r="K3274" s="152"/>
      <c r="L3274" s="152"/>
      <c r="M3274" s="152"/>
      <c r="N3274" s="152"/>
      <c r="O3274" s="63"/>
      <c r="P3274" s="152"/>
      <c r="Q3274" s="152"/>
      <c r="S3274" s="205"/>
      <c r="T3274" s="205"/>
      <c r="U3274" s="205"/>
      <c r="V3274" s="39"/>
      <c r="W3274" s="39"/>
      <c r="X3274" s="39"/>
      <c r="Y3274" s="39"/>
      <c r="AD3274" s="191"/>
      <c r="AE3274" s="191"/>
      <c r="AF3274" s="260"/>
      <c r="AG3274" s="191"/>
      <c r="AH3274" s="191"/>
      <c r="AI3274" s="260"/>
      <c r="AR3274" s="68"/>
      <c r="AS3274" s="68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5"/>
      <c r="BL3274" s="95"/>
      <c r="BM3274" s="95"/>
      <c r="BN3274" s="95"/>
      <c r="BO3274" s="95"/>
      <c r="BP3274" s="95"/>
      <c r="BQ3274" s="95"/>
      <c r="BR3274" s="95"/>
      <c r="BS3274" s="95"/>
      <c r="BT3274" s="95"/>
      <c r="BU3274" s="95"/>
      <c r="BV3274" s="95"/>
      <c r="BW3274" s="95"/>
      <c r="BX3274" s="95"/>
      <c r="BY3274" s="95"/>
      <c r="BZ3274" s="95"/>
      <c r="CD3274" s="95"/>
      <c r="CE3274" s="95"/>
      <c r="CF3274" s="95"/>
    </row>
    <row r="3275" spans="1:84" s="43" customFormat="1" x14ac:dyDescent="0.25">
      <c r="A3275" s="152"/>
      <c r="B3275" s="152"/>
      <c r="C3275" s="152"/>
      <c r="D3275" s="152"/>
      <c r="E3275" s="152"/>
      <c r="F3275" s="62"/>
      <c r="G3275" s="62"/>
      <c r="I3275" s="152"/>
      <c r="K3275" s="152"/>
      <c r="L3275" s="152"/>
      <c r="M3275" s="152"/>
      <c r="N3275" s="152"/>
      <c r="O3275" s="63"/>
      <c r="P3275" s="152"/>
      <c r="Q3275" s="152"/>
      <c r="S3275" s="205"/>
      <c r="T3275" s="205"/>
      <c r="U3275" s="205"/>
      <c r="V3275" s="39"/>
      <c r="W3275" s="39"/>
      <c r="X3275" s="39"/>
      <c r="Y3275" s="39"/>
      <c r="AD3275" s="191"/>
      <c r="AE3275" s="191"/>
      <c r="AF3275" s="260"/>
      <c r="AG3275" s="191"/>
      <c r="AH3275" s="191"/>
      <c r="AI3275" s="260"/>
      <c r="AR3275" s="68"/>
      <c r="AS3275" s="68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5"/>
      <c r="BL3275" s="95"/>
      <c r="BM3275" s="95"/>
      <c r="BN3275" s="95"/>
      <c r="BO3275" s="95"/>
      <c r="BP3275" s="95"/>
      <c r="BQ3275" s="95"/>
      <c r="BR3275" s="95"/>
      <c r="BS3275" s="95"/>
      <c r="BT3275" s="95"/>
      <c r="BU3275" s="95"/>
      <c r="BV3275" s="95"/>
      <c r="BW3275" s="95"/>
      <c r="BX3275" s="95"/>
      <c r="BY3275" s="95"/>
      <c r="BZ3275" s="95"/>
      <c r="CD3275" s="95"/>
      <c r="CE3275" s="95"/>
      <c r="CF3275" s="95"/>
    </row>
    <row r="3276" spans="1:84" s="43" customFormat="1" x14ac:dyDescent="0.25">
      <c r="A3276" s="152"/>
      <c r="B3276" s="152"/>
      <c r="C3276" s="152"/>
      <c r="D3276" s="152"/>
      <c r="E3276" s="152"/>
      <c r="F3276" s="62"/>
      <c r="G3276" s="62"/>
      <c r="I3276" s="152"/>
      <c r="K3276" s="152"/>
      <c r="L3276" s="152"/>
      <c r="M3276" s="152"/>
      <c r="N3276" s="152"/>
      <c r="O3276" s="63"/>
      <c r="P3276" s="152"/>
      <c r="Q3276" s="152"/>
      <c r="S3276" s="205"/>
      <c r="T3276" s="205"/>
      <c r="U3276" s="205"/>
      <c r="V3276" s="39"/>
      <c r="W3276" s="39"/>
      <c r="X3276" s="39"/>
      <c r="Y3276" s="39"/>
      <c r="AD3276" s="191"/>
      <c r="AE3276" s="191"/>
      <c r="AF3276" s="260"/>
      <c r="AG3276" s="191"/>
      <c r="AH3276" s="191"/>
      <c r="AI3276" s="260"/>
      <c r="AR3276" s="68"/>
      <c r="AS3276" s="68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5"/>
      <c r="BL3276" s="95"/>
      <c r="BM3276" s="95"/>
      <c r="BN3276" s="95"/>
      <c r="BO3276" s="95"/>
      <c r="BP3276" s="95"/>
      <c r="BQ3276" s="95"/>
      <c r="BR3276" s="95"/>
      <c r="BS3276" s="95"/>
      <c r="BT3276" s="95"/>
      <c r="BU3276" s="95"/>
      <c r="BV3276" s="95"/>
      <c r="BW3276" s="95"/>
      <c r="BX3276" s="95"/>
      <c r="BY3276" s="95"/>
      <c r="BZ3276" s="95"/>
      <c r="CD3276" s="95"/>
      <c r="CE3276" s="95"/>
      <c r="CF3276" s="95"/>
    </row>
    <row r="3277" spans="1:84" s="43" customFormat="1" x14ac:dyDescent="0.25">
      <c r="A3277" s="152"/>
      <c r="B3277" s="152"/>
      <c r="C3277" s="152"/>
      <c r="D3277" s="152"/>
      <c r="E3277" s="152"/>
      <c r="F3277" s="62"/>
      <c r="G3277" s="62"/>
      <c r="I3277" s="152"/>
      <c r="K3277" s="152"/>
      <c r="L3277" s="152"/>
      <c r="M3277" s="152"/>
      <c r="N3277" s="152"/>
      <c r="O3277" s="63"/>
      <c r="P3277" s="152"/>
      <c r="Q3277" s="152"/>
      <c r="S3277" s="205"/>
      <c r="T3277" s="205"/>
      <c r="U3277" s="205"/>
      <c r="V3277" s="39"/>
      <c r="W3277" s="39"/>
      <c r="X3277" s="39"/>
      <c r="Y3277" s="39"/>
      <c r="AD3277" s="191"/>
      <c r="AE3277" s="191"/>
      <c r="AF3277" s="260"/>
      <c r="AG3277" s="191"/>
      <c r="AH3277" s="191"/>
      <c r="AI3277" s="260"/>
      <c r="AR3277" s="68"/>
      <c r="AS3277" s="68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5"/>
      <c r="BL3277" s="95"/>
      <c r="BM3277" s="95"/>
      <c r="BN3277" s="95"/>
      <c r="BO3277" s="95"/>
      <c r="BP3277" s="95"/>
      <c r="BQ3277" s="95"/>
      <c r="BR3277" s="95"/>
      <c r="BS3277" s="95"/>
      <c r="BT3277" s="95"/>
      <c r="BU3277" s="95"/>
      <c r="BV3277" s="95"/>
      <c r="BW3277" s="95"/>
      <c r="BX3277" s="95"/>
      <c r="BY3277" s="95"/>
      <c r="BZ3277" s="95"/>
      <c r="CD3277" s="95"/>
      <c r="CE3277" s="95"/>
      <c r="CF3277" s="95"/>
    </row>
    <row r="3278" spans="1:84" s="43" customFormat="1" x14ac:dyDescent="0.25">
      <c r="A3278" s="152"/>
      <c r="B3278" s="152"/>
      <c r="C3278" s="152"/>
      <c r="D3278" s="152"/>
      <c r="E3278" s="152"/>
      <c r="F3278" s="62"/>
      <c r="G3278" s="62"/>
      <c r="I3278" s="152"/>
      <c r="K3278" s="152"/>
      <c r="L3278" s="152"/>
      <c r="M3278" s="152"/>
      <c r="N3278" s="152"/>
      <c r="O3278" s="63"/>
      <c r="P3278" s="152"/>
      <c r="Q3278" s="152"/>
      <c r="S3278" s="205"/>
      <c r="T3278" s="205"/>
      <c r="U3278" s="205"/>
      <c r="V3278" s="39"/>
      <c r="W3278" s="39"/>
      <c r="X3278" s="39"/>
      <c r="Y3278" s="39"/>
      <c r="AD3278" s="191"/>
      <c r="AE3278" s="191"/>
      <c r="AF3278" s="260"/>
      <c r="AG3278" s="191"/>
      <c r="AH3278" s="191"/>
      <c r="AI3278" s="260"/>
      <c r="AR3278" s="68"/>
      <c r="AS3278" s="68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5"/>
      <c r="BL3278" s="95"/>
      <c r="BM3278" s="95"/>
      <c r="BN3278" s="95"/>
      <c r="BO3278" s="95"/>
      <c r="BP3278" s="95"/>
      <c r="BQ3278" s="95"/>
      <c r="BR3278" s="95"/>
      <c r="BS3278" s="95"/>
      <c r="BT3278" s="95"/>
      <c r="BU3278" s="95"/>
      <c r="BV3278" s="95"/>
      <c r="BW3278" s="95"/>
      <c r="BX3278" s="95"/>
      <c r="BY3278" s="95"/>
      <c r="BZ3278" s="95"/>
      <c r="CD3278" s="95"/>
      <c r="CE3278" s="95"/>
      <c r="CF3278" s="95"/>
    </row>
    <row r="3279" spans="1:84" s="43" customFormat="1" x14ac:dyDescent="0.25">
      <c r="A3279" s="152"/>
      <c r="B3279" s="152"/>
      <c r="C3279" s="152"/>
      <c r="D3279" s="152"/>
      <c r="E3279" s="152"/>
      <c r="F3279" s="62"/>
      <c r="G3279" s="62"/>
      <c r="I3279" s="152"/>
      <c r="K3279" s="152"/>
      <c r="L3279" s="152"/>
      <c r="M3279" s="152"/>
      <c r="N3279" s="152"/>
      <c r="O3279" s="63"/>
      <c r="P3279" s="152"/>
      <c r="Q3279" s="152"/>
      <c r="S3279" s="205"/>
      <c r="T3279" s="205"/>
      <c r="U3279" s="205"/>
      <c r="V3279" s="39"/>
      <c r="W3279" s="39"/>
      <c r="X3279" s="39"/>
      <c r="Y3279" s="39"/>
      <c r="AD3279" s="191"/>
      <c r="AE3279" s="191"/>
      <c r="AF3279" s="260"/>
      <c r="AG3279" s="191"/>
      <c r="AH3279" s="191"/>
      <c r="AI3279" s="260"/>
      <c r="AR3279" s="68"/>
      <c r="AS3279" s="68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5"/>
      <c r="BL3279" s="95"/>
      <c r="BM3279" s="95"/>
      <c r="BN3279" s="95"/>
      <c r="BO3279" s="95"/>
      <c r="BP3279" s="95"/>
      <c r="BQ3279" s="95"/>
      <c r="BR3279" s="95"/>
      <c r="BS3279" s="95"/>
      <c r="BT3279" s="95"/>
      <c r="BU3279" s="95"/>
      <c r="BV3279" s="95"/>
      <c r="BW3279" s="95"/>
      <c r="BX3279" s="95"/>
      <c r="BY3279" s="95"/>
      <c r="BZ3279" s="95"/>
      <c r="CD3279" s="95"/>
      <c r="CE3279" s="95"/>
      <c r="CF3279" s="95"/>
    </row>
    <row r="3280" spans="1:84" s="43" customFormat="1" x14ac:dyDescent="0.25">
      <c r="A3280" s="152"/>
      <c r="B3280" s="152"/>
      <c r="C3280" s="152"/>
      <c r="D3280" s="152"/>
      <c r="E3280" s="152"/>
      <c r="F3280" s="62"/>
      <c r="G3280" s="62"/>
      <c r="I3280" s="152"/>
      <c r="K3280" s="152"/>
      <c r="L3280" s="152"/>
      <c r="M3280" s="152"/>
      <c r="N3280" s="152"/>
      <c r="O3280" s="63"/>
      <c r="P3280" s="152"/>
      <c r="Q3280" s="152"/>
      <c r="S3280" s="205"/>
      <c r="T3280" s="205"/>
      <c r="U3280" s="205"/>
      <c r="V3280" s="39"/>
      <c r="W3280" s="39"/>
      <c r="X3280" s="39"/>
      <c r="Y3280" s="39"/>
      <c r="AD3280" s="191"/>
      <c r="AE3280" s="191"/>
      <c r="AF3280" s="260"/>
      <c r="AG3280" s="191"/>
      <c r="AH3280" s="191"/>
      <c r="AI3280" s="260"/>
      <c r="AR3280" s="68"/>
      <c r="AS3280" s="68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5"/>
      <c r="BL3280" s="95"/>
      <c r="BM3280" s="95"/>
      <c r="BN3280" s="95"/>
      <c r="BO3280" s="95"/>
      <c r="BP3280" s="95"/>
      <c r="BQ3280" s="95"/>
      <c r="BR3280" s="95"/>
      <c r="BS3280" s="95"/>
      <c r="BT3280" s="95"/>
      <c r="BU3280" s="95"/>
      <c r="BV3280" s="95"/>
      <c r="BW3280" s="95"/>
      <c r="BX3280" s="95"/>
      <c r="BY3280" s="95"/>
      <c r="BZ3280" s="95"/>
      <c r="CD3280" s="95"/>
      <c r="CE3280" s="95"/>
      <c r="CF3280" s="95"/>
    </row>
    <row r="3281" spans="1:84" s="43" customFormat="1" x14ac:dyDescent="0.25">
      <c r="A3281" s="152"/>
      <c r="B3281" s="152"/>
      <c r="C3281" s="152"/>
      <c r="D3281" s="152"/>
      <c r="E3281" s="152"/>
      <c r="F3281" s="62"/>
      <c r="G3281" s="62"/>
      <c r="I3281" s="152"/>
      <c r="K3281" s="152"/>
      <c r="L3281" s="152"/>
      <c r="M3281" s="152"/>
      <c r="N3281" s="152"/>
      <c r="O3281" s="63"/>
      <c r="P3281" s="152"/>
      <c r="Q3281" s="152"/>
      <c r="S3281" s="205"/>
      <c r="T3281" s="205"/>
      <c r="U3281" s="205"/>
      <c r="V3281" s="39"/>
      <c r="W3281" s="39"/>
      <c r="X3281" s="39"/>
      <c r="Y3281" s="39"/>
      <c r="AD3281" s="191"/>
      <c r="AE3281" s="191"/>
      <c r="AF3281" s="260"/>
      <c r="AG3281" s="191"/>
      <c r="AH3281" s="191"/>
      <c r="AI3281" s="260"/>
      <c r="AR3281" s="68"/>
      <c r="AS3281" s="68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5"/>
      <c r="BL3281" s="95"/>
      <c r="BM3281" s="95"/>
      <c r="BN3281" s="95"/>
      <c r="BO3281" s="95"/>
      <c r="BP3281" s="95"/>
      <c r="BQ3281" s="95"/>
      <c r="BR3281" s="95"/>
      <c r="BS3281" s="95"/>
      <c r="BT3281" s="95"/>
      <c r="BU3281" s="95"/>
      <c r="BV3281" s="95"/>
      <c r="BW3281" s="95"/>
      <c r="BX3281" s="95"/>
      <c r="BY3281" s="95"/>
      <c r="BZ3281" s="95"/>
      <c r="CD3281" s="95"/>
      <c r="CE3281" s="95"/>
      <c r="CF3281" s="95"/>
    </row>
    <row r="3282" spans="1:84" s="43" customFormat="1" x14ac:dyDescent="0.25">
      <c r="A3282" s="152"/>
      <c r="B3282" s="152"/>
      <c r="C3282" s="152"/>
      <c r="D3282" s="152"/>
      <c r="E3282" s="152"/>
      <c r="F3282" s="62"/>
      <c r="G3282" s="62"/>
      <c r="I3282" s="152"/>
      <c r="K3282" s="152"/>
      <c r="L3282" s="152"/>
      <c r="M3282" s="152"/>
      <c r="N3282" s="152"/>
      <c r="O3282" s="63"/>
      <c r="P3282" s="152"/>
      <c r="Q3282" s="152"/>
      <c r="S3282" s="205"/>
      <c r="T3282" s="205"/>
      <c r="U3282" s="205"/>
      <c r="V3282" s="39"/>
      <c r="W3282" s="39"/>
      <c r="X3282" s="39"/>
      <c r="Y3282" s="39"/>
      <c r="AD3282" s="191"/>
      <c r="AE3282" s="191"/>
      <c r="AF3282" s="260"/>
      <c r="AG3282" s="191"/>
      <c r="AH3282" s="191"/>
      <c r="AI3282" s="260"/>
      <c r="AR3282" s="68"/>
      <c r="AS3282" s="68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5"/>
      <c r="BL3282" s="95"/>
      <c r="BM3282" s="95"/>
      <c r="BN3282" s="95"/>
      <c r="BO3282" s="95"/>
      <c r="BP3282" s="95"/>
      <c r="BQ3282" s="95"/>
      <c r="BR3282" s="95"/>
      <c r="BS3282" s="95"/>
      <c r="BT3282" s="95"/>
      <c r="BU3282" s="95"/>
      <c r="BV3282" s="95"/>
      <c r="BW3282" s="95"/>
      <c r="BX3282" s="95"/>
      <c r="BY3282" s="95"/>
      <c r="BZ3282" s="95"/>
      <c r="CD3282" s="95"/>
      <c r="CE3282" s="95"/>
      <c r="CF3282" s="95"/>
    </row>
    <row r="3283" spans="1:84" s="43" customFormat="1" x14ac:dyDescent="0.25">
      <c r="A3283" s="152"/>
      <c r="B3283" s="152"/>
      <c r="C3283" s="152"/>
      <c r="D3283" s="152"/>
      <c r="E3283" s="152"/>
      <c r="F3283" s="62"/>
      <c r="G3283" s="62"/>
      <c r="I3283" s="152"/>
      <c r="K3283" s="152"/>
      <c r="L3283" s="152"/>
      <c r="M3283" s="152"/>
      <c r="N3283" s="152"/>
      <c r="O3283" s="63"/>
      <c r="P3283" s="152"/>
      <c r="Q3283" s="152"/>
      <c r="S3283" s="205"/>
      <c r="T3283" s="205"/>
      <c r="U3283" s="205"/>
      <c r="V3283" s="39"/>
      <c r="W3283" s="39"/>
      <c r="X3283" s="39"/>
      <c r="Y3283" s="39"/>
      <c r="AD3283" s="191"/>
      <c r="AE3283" s="191"/>
      <c r="AF3283" s="260"/>
      <c r="AG3283" s="191"/>
      <c r="AH3283" s="191"/>
      <c r="AI3283" s="260"/>
      <c r="AR3283" s="68"/>
      <c r="AS3283" s="68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5"/>
      <c r="BL3283" s="95"/>
      <c r="BM3283" s="95"/>
      <c r="BN3283" s="95"/>
      <c r="BO3283" s="95"/>
      <c r="BP3283" s="95"/>
      <c r="BQ3283" s="95"/>
      <c r="BR3283" s="95"/>
      <c r="BS3283" s="95"/>
      <c r="BT3283" s="95"/>
      <c r="BU3283" s="95"/>
      <c r="BV3283" s="95"/>
      <c r="BW3283" s="95"/>
      <c r="BX3283" s="95"/>
      <c r="BY3283" s="95"/>
      <c r="BZ3283" s="95"/>
      <c r="CD3283" s="95"/>
      <c r="CE3283" s="95"/>
      <c r="CF3283" s="95"/>
    </row>
    <row r="3284" spans="1:84" s="43" customFormat="1" x14ac:dyDescent="0.25">
      <c r="A3284" s="152"/>
      <c r="B3284" s="152"/>
      <c r="C3284" s="152"/>
      <c r="D3284" s="152"/>
      <c r="E3284" s="152"/>
      <c r="F3284" s="62"/>
      <c r="G3284" s="62"/>
      <c r="I3284" s="152"/>
      <c r="K3284" s="152"/>
      <c r="L3284" s="152"/>
      <c r="M3284" s="152"/>
      <c r="N3284" s="152"/>
      <c r="O3284" s="63"/>
      <c r="P3284" s="152"/>
      <c r="Q3284" s="152"/>
      <c r="S3284" s="205"/>
      <c r="T3284" s="205"/>
      <c r="U3284" s="205"/>
      <c r="V3284" s="39"/>
      <c r="W3284" s="39"/>
      <c r="X3284" s="39"/>
      <c r="Y3284" s="39"/>
      <c r="AD3284" s="191"/>
      <c r="AE3284" s="191"/>
      <c r="AF3284" s="260"/>
      <c r="AG3284" s="191"/>
      <c r="AH3284" s="191"/>
      <c r="AI3284" s="260"/>
      <c r="AR3284" s="68"/>
      <c r="AS3284" s="68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5"/>
      <c r="BL3284" s="95"/>
      <c r="BM3284" s="95"/>
      <c r="BN3284" s="95"/>
      <c r="BO3284" s="95"/>
      <c r="BP3284" s="95"/>
      <c r="BQ3284" s="95"/>
      <c r="BR3284" s="95"/>
      <c r="BS3284" s="95"/>
      <c r="BT3284" s="95"/>
      <c r="BU3284" s="95"/>
      <c r="BV3284" s="95"/>
      <c r="BW3284" s="95"/>
      <c r="BX3284" s="95"/>
      <c r="BY3284" s="95"/>
      <c r="BZ3284" s="95"/>
      <c r="CD3284" s="95"/>
      <c r="CE3284" s="95"/>
      <c r="CF3284" s="95"/>
    </row>
    <row r="3285" spans="1:84" s="43" customFormat="1" x14ac:dyDescent="0.25">
      <c r="A3285" s="152"/>
      <c r="B3285" s="152"/>
      <c r="C3285" s="152"/>
      <c r="D3285" s="152"/>
      <c r="E3285" s="152"/>
      <c r="F3285" s="62"/>
      <c r="G3285" s="62"/>
      <c r="I3285" s="152"/>
      <c r="K3285" s="152"/>
      <c r="L3285" s="152"/>
      <c r="M3285" s="152"/>
      <c r="N3285" s="152"/>
      <c r="O3285" s="63"/>
      <c r="P3285" s="152"/>
      <c r="Q3285" s="152"/>
      <c r="S3285" s="205"/>
      <c r="T3285" s="205"/>
      <c r="U3285" s="205"/>
      <c r="V3285" s="39"/>
      <c r="W3285" s="39"/>
      <c r="X3285" s="39"/>
      <c r="Y3285" s="39"/>
      <c r="AD3285" s="191"/>
      <c r="AE3285" s="191"/>
      <c r="AF3285" s="260"/>
      <c r="AG3285" s="191"/>
      <c r="AH3285" s="191"/>
      <c r="AI3285" s="260"/>
      <c r="AR3285" s="68"/>
      <c r="AS3285" s="68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5"/>
      <c r="BL3285" s="95"/>
      <c r="BM3285" s="95"/>
      <c r="BN3285" s="95"/>
      <c r="BO3285" s="95"/>
      <c r="BP3285" s="95"/>
      <c r="BQ3285" s="95"/>
      <c r="BR3285" s="95"/>
      <c r="BS3285" s="95"/>
      <c r="BT3285" s="95"/>
      <c r="BU3285" s="95"/>
      <c r="BV3285" s="95"/>
      <c r="BW3285" s="95"/>
      <c r="BX3285" s="95"/>
      <c r="BY3285" s="95"/>
      <c r="BZ3285" s="95"/>
      <c r="CD3285" s="95"/>
      <c r="CE3285" s="95"/>
      <c r="CF3285" s="95"/>
    </row>
    <row r="3286" spans="1:84" s="43" customFormat="1" x14ac:dyDescent="0.25">
      <c r="A3286" s="152"/>
      <c r="B3286" s="152"/>
      <c r="C3286" s="152"/>
      <c r="D3286" s="152"/>
      <c r="E3286" s="152"/>
      <c r="F3286" s="62"/>
      <c r="G3286" s="62"/>
      <c r="I3286" s="152"/>
      <c r="K3286" s="152"/>
      <c r="L3286" s="152"/>
      <c r="M3286" s="152"/>
      <c r="N3286" s="152"/>
      <c r="O3286" s="63"/>
      <c r="P3286" s="152"/>
      <c r="Q3286" s="152"/>
      <c r="S3286" s="205"/>
      <c r="T3286" s="205"/>
      <c r="U3286" s="205"/>
      <c r="V3286" s="39"/>
      <c r="W3286" s="39"/>
      <c r="X3286" s="39"/>
      <c r="Y3286" s="39"/>
      <c r="AD3286" s="191"/>
      <c r="AE3286" s="191"/>
      <c r="AF3286" s="260"/>
      <c r="AG3286" s="191"/>
      <c r="AH3286" s="191"/>
      <c r="AI3286" s="260"/>
      <c r="AR3286" s="68"/>
      <c r="AS3286" s="68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5"/>
      <c r="BL3286" s="95"/>
      <c r="BM3286" s="95"/>
      <c r="BN3286" s="95"/>
      <c r="BO3286" s="95"/>
      <c r="BP3286" s="95"/>
      <c r="BQ3286" s="95"/>
      <c r="BR3286" s="95"/>
      <c r="BS3286" s="95"/>
      <c r="BT3286" s="95"/>
      <c r="BU3286" s="95"/>
      <c r="BV3286" s="95"/>
      <c r="BW3286" s="95"/>
      <c r="BX3286" s="95"/>
      <c r="BY3286" s="95"/>
      <c r="BZ3286" s="95"/>
      <c r="CD3286" s="95"/>
      <c r="CE3286" s="95"/>
      <c r="CF3286" s="95"/>
    </row>
    <row r="3287" spans="1:84" s="43" customFormat="1" x14ac:dyDescent="0.25">
      <c r="A3287" s="152"/>
      <c r="B3287" s="152"/>
      <c r="C3287" s="152"/>
      <c r="D3287" s="152"/>
      <c r="E3287" s="152"/>
      <c r="F3287" s="62"/>
      <c r="G3287" s="62"/>
      <c r="I3287" s="152"/>
      <c r="K3287" s="152"/>
      <c r="L3287" s="152"/>
      <c r="M3287" s="152"/>
      <c r="N3287" s="152"/>
      <c r="O3287" s="63"/>
      <c r="P3287" s="152"/>
      <c r="Q3287" s="152"/>
      <c r="S3287" s="205"/>
      <c r="T3287" s="205"/>
      <c r="U3287" s="205"/>
      <c r="V3287" s="39"/>
      <c r="W3287" s="39"/>
      <c r="X3287" s="39"/>
      <c r="Y3287" s="39"/>
      <c r="AD3287" s="191"/>
      <c r="AE3287" s="191"/>
      <c r="AF3287" s="260"/>
      <c r="AG3287" s="191"/>
      <c r="AH3287" s="191"/>
      <c r="AI3287" s="260"/>
      <c r="AR3287" s="68"/>
      <c r="AS3287" s="68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5"/>
      <c r="BL3287" s="95"/>
      <c r="BM3287" s="95"/>
      <c r="BN3287" s="95"/>
      <c r="BO3287" s="95"/>
      <c r="BP3287" s="95"/>
      <c r="BQ3287" s="95"/>
      <c r="BR3287" s="95"/>
      <c r="BS3287" s="95"/>
      <c r="BT3287" s="95"/>
      <c r="BU3287" s="95"/>
      <c r="BV3287" s="95"/>
      <c r="BW3287" s="95"/>
      <c r="BX3287" s="95"/>
      <c r="BY3287" s="95"/>
      <c r="BZ3287" s="95"/>
      <c r="CD3287" s="95"/>
      <c r="CE3287" s="95"/>
      <c r="CF3287" s="95"/>
    </row>
    <row r="3288" spans="1:84" s="43" customFormat="1" x14ac:dyDescent="0.25">
      <c r="A3288" s="152"/>
      <c r="B3288" s="152"/>
      <c r="C3288" s="152"/>
      <c r="D3288" s="152"/>
      <c r="E3288" s="152"/>
      <c r="F3288" s="62"/>
      <c r="G3288" s="62"/>
      <c r="I3288" s="152"/>
      <c r="K3288" s="152"/>
      <c r="L3288" s="152"/>
      <c r="M3288" s="152"/>
      <c r="N3288" s="152"/>
      <c r="O3288" s="63"/>
      <c r="P3288" s="152"/>
      <c r="Q3288" s="152"/>
      <c r="S3288" s="205"/>
      <c r="T3288" s="205"/>
      <c r="U3288" s="205"/>
      <c r="V3288" s="39"/>
      <c r="W3288" s="39"/>
      <c r="X3288" s="39"/>
      <c r="Y3288" s="39"/>
      <c r="AD3288" s="191"/>
      <c r="AE3288" s="191"/>
      <c r="AF3288" s="260"/>
      <c r="AG3288" s="191"/>
      <c r="AH3288" s="191"/>
      <c r="AI3288" s="260"/>
      <c r="AR3288" s="68"/>
      <c r="AS3288" s="68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5"/>
      <c r="BL3288" s="95"/>
      <c r="BM3288" s="95"/>
      <c r="BN3288" s="95"/>
      <c r="BO3288" s="95"/>
      <c r="BP3288" s="95"/>
      <c r="BQ3288" s="95"/>
      <c r="BR3288" s="95"/>
      <c r="BS3288" s="95"/>
      <c r="BT3288" s="95"/>
      <c r="BU3288" s="95"/>
      <c r="BV3288" s="95"/>
      <c r="BW3288" s="95"/>
      <c r="BX3288" s="95"/>
      <c r="BY3288" s="95"/>
      <c r="BZ3288" s="95"/>
      <c r="CD3288" s="95"/>
      <c r="CE3288" s="95"/>
      <c r="CF3288" s="95"/>
    </row>
    <row r="3289" spans="1:84" s="43" customFormat="1" x14ac:dyDescent="0.25">
      <c r="A3289" s="152"/>
      <c r="B3289" s="152"/>
      <c r="C3289" s="152"/>
      <c r="D3289" s="152"/>
      <c r="E3289" s="152"/>
      <c r="F3289" s="62"/>
      <c r="G3289" s="62"/>
      <c r="I3289" s="152"/>
      <c r="K3289" s="152"/>
      <c r="L3289" s="152"/>
      <c r="M3289" s="152"/>
      <c r="N3289" s="152"/>
      <c r="O3289" s="63"/>
      <c r="P3289" s="152"/>
      <c r="Q3289" s="152"/>
      <c r="S3289" s="205"/>
      <c r="T3289" s="205"/>
      <c r="U3289" s="205"/>
      <c r="V3289" s="39"/>
      <c r="W3289" s="39"/>
      <c r="X3289" s="39"/>
      <c r="Y3289" s="39"/>
      <c r="AD3289" s="191"/>
      <c r="AE3289" s="191"/>
      <c r="AF3289" s="260"/>
      <c r="AG3289" s="191"/>
      <c r="AH3289" s="191"/>
      <c r="AI3289" s="260"/>
      <c r="AR3289" s="68"/>
      <c r="AS3289" s="68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5"/>
      <c r="BL3289" s="95"/>
      <c r="BM3289" s="95"/>
      <c r="BN3289" s="95"/>
      <c r="BO3289" s="95"/>
      <c r="BP3289" s="95"/>
      <c r="BQ3289" s="95"/>
      <c r="BR3289" s="95"/>
      <c r="BS3289" s="95"/>
      <c r="BT3289" s="95"/>
      <c r="BU3289" s="95"/>
      <c r="BV3289" s="95"/>
      <c r="BW3289" s="95"/>
      <c r="BX3289" s="95"/>
      <c r="BY3289" s="95"/>
      <c r="BZ3289" s="95"/>
      <c r="CD3289" s="95"/>
      <c r="CE3289" s="95"/>
      <c r="CF3289" s="95"/>
    </row>
    <row r="3290" spans="1:84" s="43" customFormat="1" x14ac:dyDescent="0.25">
      <c r="A3290" s="152"/>
      <c r="B3290" s="152"/>
      <c r="C3290" s="152"/>
      <c r="D3290" s="152"/>
      <c r="E3290" s="152"/>
      <c r="F3290" s="62"/>
      <c r="G3290" s="62"/>
      <c r="I3290" s="152"/>
      <c r="K3290" s="152"/>
      <c r="L3290" s="152"/>
      <c r="M3290" s="152"/>
      <c r="N3290" s="152"/>
      <c r="O3290" s="63"/>
      <c r="P3290" s="152"/>
      <c r="Q3290" s="152"/>
      <c r="S3290" s="205"/>
      <c r="T3290" s="205"/>
      <c r="U3290" s="205"/>
      <c r="V3290" s="39"/>
      <c r="W3290" s="39"/>
      <c r="X3290" s="39"/>
      <c r="Y3290" s="39"/>
      <c r="AD3290" s="191"/>
      <c r="AE3290" s="191"/>
      <c r="AF3290" s="260"/>
      <c r="AG3290" s="191"/>
      <c r="AH3290" s="191"/>
      <c r="AI3290" s="260"/>
      <c r="AR3290" s="68"/>
      <c r="AS3290" s="68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5"/>
      <c r="BL3290" s="95"/>
      <c r="BM3290" s="95"/>
      <c r="BN3290" s="95"/>
      <c r="BO3290" s="95"/>
      <c r="BP3290" s="95"/>
      <c r="BQ3290" s="95"/>
      <c r="BR3290" s="95"/>
      <c r="BS3290" s="95"/>
      <c r="BT3290" s="95"/>
      <c r="BU3290" s="95"/>
      <c r="BV3290" s="95"/>
      <c r="BW3290" s="95"/>
      <c r="BX3290" s="95"/>
      <c r="BY3290" s="95"/>
      <c r="BZ3290" s="95"/>
      <c r="CD3290" s="95"/>
      <c r="CE3290" s="95"/>
      <c r="CF3290" s="95"/>
    </row>
    <row r="3291" spans="1:84" s="43" customFormat="1" x14ac:dyDescent="0.25">
      <c r="A3291" s="152"/>
      <c r="B3291" s="152"/>
      <c r="C3291" s="152"/>
      <c r="D3291" s="152"/>
      <c r="E3291" s="152"/>
      <c r="F3291" s="62"/>
      <c r="G3291" s="62"/>
      <c r="I3291" s="152"/>
      <c r="K3291" s="152"/>
      <c r="L3291" s="152"/>
      <c r="M3291" s="152"/>
      <c r="N3291" s="152"/>
      <c r="O3291" s="63"/>
      <c r="P3291" s="152"/>
      <c r="Q3291" s="152"/>
      <c r="S3291" s="205"/>
      <c r="T3291" s="205"/>
      <c r="U3291" s="205"/>
      <c r="V3291" s="39"/>
      <c r="W3291" s="39"/>
      <c r="X3291" s="39"/>
      <c r="Y3291" s="39"/>
      <c r="AD3291" s="191"/>
      <c r="AE3291" s="191"/>
      <c r="AF3291" s="260"/>
      <c r="AG3291" s="191"/>
      <c r="AH3291" s="191"/>
      <c r="AI3291" s="260"/>
      <c r="AR3291" s="68"/>
      <c r="AS3291" s="68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5"/>
      <c r="BL3291" s="95"/>
      <c r="BM3291" s="95"/>
      <c r="BN3291" s="95"/>
      <c r="BO3291" s="95"/>
      <c r="BP3291" s="95"/>
      <c r="BQ3291" s="95"/>
      <c r="BR3291" s="95"/>
      <c r="BS3291" s="95"/>
      <c r="BT3291" s="95"/>
      <c r="BU3291" s="95"/>
      <c r="BV3291" s="95"/>
      <c r="BW3291" s="95"/>
      <c r="BX3291" s="95"/>
      <c r="BY3291" s="95"/>
      <c r="BZ3291" s="95"/>
      <c r="CD3291" s="95"/>
      <c r="CE3291" s="95"/>
      <c r="CF3291" s="95"/>
    </row>
    <row r="3292" spans="1:84" s="43" customFormat="1" x14ac:dyDescent="0.25">
      <c r="A3292" s="152"/>
      <c r="B3292" s="152"/>
      <c r="C3292" s="152"/>
      <c r="D3292" s="152"/>
      <c r="E3292" s="152"/>
      <c r="F3292" s="62"/>
      <c r="G3292" s="62"/>
      <c r="I3292" s="152"/>
      <c r="K3292" s="152"/>
      <c r="L3292" s="152"/>
      <c r="M3292" s="152"/>
      <c r="N3292" s="152"/>
      <c r="O3292" s="63"/>
      <c r="P3292" s="152"/>
      <c r="Q3292" s="152"/>
      <c r="S3292" s="205"/>
      <c r="T3292" s="205"/>
      <c r="U3292" s="205"/>
      <c r="V3292" s="39"/>
      <c r="W3292" s="39"/>
      <c r="X3292" s="39"/>
      <c r="Y3292" s="39"/>
      <c r="AD3292" s="191"/>
      <c r="AE3292" s="191"/>
      <c r="AF3292" s="260"/>
      <c r="AG3292" s="191"/>
      <c r="AH3292" s="191"/>
      <c r="AI3292" s="260"/>
      <c r="AR3292" s="68"/>
      <c r="AS3292" s="68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5"/>
      <c r="BL3292" s="95"/>
      <c r="BM3292" s="95"/>
      <c r="BN3292" s="95"/>
      <c r="BO3292" s="95"/>
      <c r="BP3292" s="95"/>
      <c r="BQ3292" s="95"/>
      <c r="BR3292" s="95"/>
      <c r="BS3292" s="95"/>
      <c r="BT3292" s="95"/>
      <c r="BU3292" s="95"/>
      <c r="BV3292" s="95"/>
      <c r="BW3292" s="95"/>
      <c r="BX3292" s="95"/>
      <c r="BY3292" s="95"/>
      <c r="BZ3292" s="95"/>
      <c r="CD3292" s="95"/>
      <c r="CE3292" s="95"/>
      <c r="CF3292" s="95"/>
    </row>
    <row r="3293" spans="1:84" s="43" customFormat="1" x14ac:dyDescent="0.25">
      <c r="A3293" s="152"/>
      <c r="B3293" s="152"/>
      <c r="C3293" s="152"/>
      <c r="D3293" s="152"/>
      <c r="E3293" s="152"/>
      <c r="F3293" s="62"/>
      <c r="G3293" s="62"/>
      <c r="I3293" s="152"/>
      <c r="K3293" s="152"/>
      <c r="L3293" s="152"/>
      <c r="M3293" s="152"/>
      <c r="N3293" s="152"/>
      <c r="O3293" s="63"/>
      <c r="P3293" s="152"/>
      <c r="Q3293" s="152"/>
      <c r="S3293" s="205"/>
      <c r="T3293" s="205"/>
      <c r="U3293" s="205"/>
      <c r="V3293" s="39"/>
      <c r="W3293" s="39"/>
      <c r="X3293" s="39"/>
      <c r="Y3293" s="39"/>
      <c r="AD3293" s="191"/>
      <c r="AE3293" s="191"/>
      <c r="AF3293" s="260"/>
      <c r="AG3293" s="191"/>
      <c r="AH3293" s="191"/>
      <c r="AI3293" s="260"/>
      <c r="AR3293" s="68"/>
      <c r="AS3293" s="68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5"/>
      <c r="BL3293" s="95"/>
      <c r="BM3293" s="95"/>
      <c r="BN3293" s="95"/>
      <c r="BO3293" s="95"/>
      <c r="BP3293" s="95"/>
      <c r="BQ3293" s="95"/>
      <c r="BR3293" s="95"/>
      <c r="BS3293" s="95"/>
      <c r="BT3293" s="95"/>
      <c r="BU3293" s="95"/>
      <c r="BV3293" s="95"/>
      <c r="BW3293" s="95"/>
      <c r="BX3293" s="95"/>
      <c r="BY3293" s="95"/>
      <c r="BZ3293" s="95"/>
      <c r="CD3293" s="95"/>
      <c r="CE3293" s="95"/>
      <c r="CF3293" s="95"/>
    </row>
    <row r="3294" spans="1:84" s="43" customFormat="1" x14ac:dyDescent="0.25">
      <c r="A3294" s="152"/>
      <c r="B3294" s="152"/>
      <c r="C3294" s="152"/>
      <c r="D3294" s="152"/>
      <c r="E3294" s="152"/>
      <c r="F3294" s="62"/>
      <c r="G3294" s="62"/>
      <c r="I3294" s="152"/>
      <c r="K3294" s="152"/>
      <c r="L3294" s="152"/>
      <c r="M3294" s="152"/>
      <c r="N3294" s="152"/>
      <c r="O3294" s="63"/>
      <c r="P3294" s="152"/>
      <c r="Q3294" s="152"/>
      <c r="S3294" s="205"/>
      <c r="T3294" s="205"/>
      <c r="U3294" s="205"/>
      <c r="V3294" s="39"/>
      <c r="W3294" s="39"/>
      <c r="X3294" s="39"/>
      <c r="Y3294" s="39"/>
      <c r="AD3294" s="191"/>
      <c r="AE3294" s="191"/>
      <c r="AF3294" s="260"/>
      <c r="AG3294" s="191"/>
      <c r="AH3294" s="191"/>
      <c r="AI3294" s="260"/>
      <c r="AR3294" s="68"/>
      <c r="AS3294" s="68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5"/>
      <c r="BL3294" s="95"/>
      <c r="BM3294" s="95"/>
      <c r="BN3294" s="95"/>
      <c r="BO3294" s="95"/>
      <c r="BP3294" s="95"/>
      <c r="BQ3294" s="95"/>
      <c r="BR3294" s="95"/>
      <c r="BS3294" s="95"/>
      <c r="BT3294" s="95"/>
      <c r="BU3294" s="95"/>
      <c r="BV3294" s="95"/>
      <c r="BW3294" s="95"/>
      <c r="BX3294" s="95"/>
      <c r="BY3294" s="95"/>
      <c r="BZ3294" s="95"/>
      <c r="CD3294" s="95"/>
      <c r="CE3294" s="95"/>
      <c r="CF3294" s="95"/>
    </row>
    <row r="3295" spans="1:84" s="43" customFormat="1" x14ac:dyDescent="0.25">
      <c r="A3295" s="152"/>
      <c r="B3295" s="152"/>
      <c r="C3295" s="152"/>
      <c r="D3295" s="152"/>
      <c r="E3295" s="152"/>
      <c r="F3295" s="62"/>
      <c r="G3295" s="62"/>
      <c r="I3295" s="152"/>
      <c r="K3295" s="152"/>
      <c r="L3295" s="152"/>
      <c r="M3295" s="152"/>
      <c r="N3295" s="152"/>
      <c r="O3295" s="63"/>
      <c r="P3295" s="152"/>
      <c r="Q3295" s="152"/>
      <c r="S3295" s="205"/>
      <c r="T3295" s="205"/>
      <c r="U3295" s="205"/>
      <c r="V3295" s="39"/>
      <c r="W3295" s="39"/>
      <c r="X3295" s="39"/>
      <c r="Y3295" s="39"/>
      <c r="AD3295" s="191"/>
      <c r="AE3295" s="191"/>
      <c r="AF3295" s="260"/>
      <c r="AG3295" s="191"/>
      <c r="AH3295" s="191"/>
      <c r="AI3295" s="260"/>
      <c r="AR3295" s="68"/>
      <c r="AS3295" s="68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5"/>
      <c r="BL3295" s="95"/>
      <c r="BM3295" s="95"/>
      <c r="BN3295" s="95"/>
      <c r="BO3295" s="95"/>
      <c r="BP3295" s="95"/>
      <c r="BQ3295" s="95"/>
      <c r="BR3295" s="95"/>
      <c r="BS3295" s="95"/>
      <c r="BT3295" s="95"/>
      <c r="BU3295" s="95"/>
      <c r="BV3295" s="95"/>
      <c r="BW3295" s="95"/>
      <c r="BX3295" s="95"/>
      <c r="BY3295" s="95"/>
      <c r="BZ3295" s="95"/>
      <c r="CD3295" s="95"/>
      <c r="CE3295" s="95"/>
      <c r="CF3295" s="95"/>
    </row>
    <row r="3296" spans="1:84" s="43" customFormat="1" x14ac:dyDescent="0.25">
      <c r="A3296" s="152"/>
      <c r="B3296" s="152"/>
      <c r="C3296" s="152"/>
      <c r="D3296" s="152"/>
      <c r="E3296" s="152"/>
      <c r="F3296" s="62"/>
      <c r="G3296" s="62"/>
      <c r="I3296" s="152"/>
      <c r="K3296" s="152"/>
      <c r="L3296" s="152"/>
      <c r="M3296" s="152"/>
      <c r="N3296" s="152"/>
      <c r="O3296" s="63"/>
      <c r="P3296" s="152"/>
      <c r="Q3296" s="152"/>
      <c r="S3296" s="205"/>
      <c r="T3296" s="205"/>
      <c r="U3296" s="205"/>
      <c r="V3296" s="39"/>
      <c r="W3296" s="39"/>
      <c r="X3296" s="39"/>
      <c r="Y3296" s="39"/>
      <c r="AD3296" s="191"/>
      <c r="AE3296" s="191"/>
      <c r="AF3296" s="260"/>
      <c r="AG3296" s="191"/>
      <c r="AH3296" s="191"/>
      <c r="AI3296" s="260"/>
      <c r="AR3296" s="68"/>
      <c r="AS3296" s="68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5"/>
      <c r="BL3296" s="95"/>
      <c r="BM3296" s="95"/>
      <c r="BN3296" s="95"/>
      <c r="BO3296" s="95"/>
      <c r="BP3296" s="95"/>
      <c r="BQ3296" s="95"/>
      <c r="BR3296" s="95"/>
      <c r="BS3296" s="95"/>
      <c r="BT3296" s="95"/>
      <c r="BU3296" s="95"/>
      <c r="BV3296" s="95"/>
      <c r="BW3296" s="95"/>
      <c r="BX3296" s="95"/>
      <c r="BY3296" s="95"/>
      <c r="BZ3296" s="95"/>
      <c r="CD3296" s="95"/>
      <c r="CE3296" s="95"/>
      <c r="CF3296" s="95"/>
    </row>
    <row r="3297" spans="1:84" s="43" customFormat="1" x14ac:dyDescent="0.25">
      <c r="A3297" s="152"/>
      <c r="B3297" s="152"/>
      <c r="C3297" s="152"/>
      <c r="D3297" s="152"/>
      <c r="E3297" s="152"/>
      <c r="F3297" s="62"/>
      <c r="G3297" s="62"/>
      <c r="I3297" s="152"/>
      <c r="K3297" s="152"/>
      <c r="L3297" s="152"/>
      <c r="M3297" s="152"/>
      <c r="N3297" s="152"/>
      <c r="O3297" s="63"/>
      <c r="P3297" s="152"/>
      <c r="Q3297" s="152"/>
      <c r="S3297" s="205"/>
      <c r="T3297" s="205"/>
      <c r="U3297" s="205"/>
      <c r="V3297" s="39"/>
      <c r="W3297" s="39"/>
      <c r="X3297" s="39"/>
      <c r="Y3297" s="39"/>
      <c r="AD3297" s="191"/>
      <c r="AE3297" s="191"/>
      <c r="AF3297" s="260"/>
      <c r="AG3297" s="191"/>
      <c r="AH3297" s="191"/>
      <c r="AI3297" s="260"/>
      <c r="AR3297" s="68"/>
      <c r="AS3297" s="68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5"/>
      <c r="BL3297" s="95"/>
      <c r="BM3297" s="95"/>
      <c r="BN3297" s="95"/>
      <c r="BO3297" s="95"/>
      <c r="BP3297" s="95"/>
      <c r="BQ3297" s="95"/>
      <c r="BR3297" s="95"/>
      <c r="BS3297" s="95"/>
      <c r="BT3297" s="95"/>
      <c r="BU3297" s="95"/>
      <c r="BV3297" s="95"/>
      <c r="BW3297" s="95"/>
      <c r="BX3297" s="95"/>
      <c r="BY3297" s="95"/>
      <c r="BZ3297" s="95"/>
      <c r="CD3297" s="95"/>
      <c r="CE3297" s="95"/>
      <c r="CF3297" s="95"/>
    </row>
    <row r="3298" spans="1:84" s="43" customFormat="1" x14ac:dyDescent="0.25">
      <c r="A3298" s="152"/>
      <c r="B3298" s="152"/>
      <c r="C3298" s="152"/>
      <c r="D3298" s="152"/>
      <c r="E3298" s="152"/>
      <c r="F3298" s="62"/>
      <c r="G3298" s="62"/>
      <c r="I3298" s="152"/>
      <c r="K3298" s="152"/>
      <c r="L3298" s="152"/>
      <c r="M3298" s="152"/>
      <c r="N3298" s="152"/>
      <c r="O3298" s="63"/>
      <c r="P3298" s="152"/>
      <c r="Q3298" s="152"/>
      <c r="S3298" s="205"/>
      <c r="T3298" s="205"/>
      <c r="U3298" s="205"/>
      <c r="V3298" s="39"/>
      <c r="W3298" s="39"/>
      <c r="X3298" s="39"/>
      <c r="Y3298" s="39"/>
      <c r="AD3298" s="191"/>
      <c r="AE3298" s="191"/>
      <c r="AF3298" s="260"/>
      <c r="AG3298" s="191"/>
      <c r="AH3298" s="191"/>
      <c r="AI3298" s="260"/>
      <c r="AR3298" s="68"/>
      <c r="AS3298" s="68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5"/>
      <c r="BL3298" s="95"/>
      <c r="BM3298" s="95"/>
      <c r="BN3298" s="95"/>
      <c r="BO3298" s="95"/>
      <c r="BP3298" s="95"/>
      <c r="BQ3298" s="95"/>
      <c r="BR3298" s="95"/>
      <c r="BS3298" s="95"/>
      <c r="BT3298" s="95"/>
      <c r="BU3298" s="95"/>
      <c r="BV3298" s="95"/>
      <c r="BW3298" s="95"/>
      <c r="BX3298" s="95"/>
      <c r="BY3298" s="95"/>
      <c r="BZ3298" s="95"/>
      <c r="CD3298" s="95"/>
      <c r="CE3298" s="95"/>
      <c r="CF3298" s="95"/>
    </row>
    <row r="3299" spans="1:84" s="43" customFormat="1" x14ac:dyDescent="0.25">
      <c r="A3299" s="152"/>
      <c r="B3299" s="152"/>
      <c r="C3299" s="152"/>
      <c r="D3299" s="152"/>
      <c r="E3299" s="152"/>
      <c r="F3299" s="62"/>
      <c r="G3299" s="62"/>
      <c r="I3299" s="152"/>
      <c r="K3299" s="152"/>
      <c r="L3299" s="152"/>
      <c r="M3299" s="152"/>
      <c r="N3299" s="152"/>
      <c r="O3299" s="63"/>
      <c r="P3299" s="152"/>
      <c r="Q3299" s="152"/>
      <c r="S3299" s="205"/>
      <c r="T3299" s="205"/>
      <c r="U3299" s="205"/>
      <c r="V3299" s="39"/>
      <c r="W3299" s="39"/>
      <c r="X3299" s="39"/>
      <c r="Y3299" s="39"/>
      <c r="AD3299" s="191"/>
      <c r="AE3299" s="191"/>
      <c r="AF3299" s="260"/>
      <c r="AG3299" s="191"/>
      <c r="AH3299" s="191"/>
      <c r="AI3299" s="260"/>
      <c r="AR3299" s="68"/>
      <c r="AS3299" s="68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5"/>
      <c r="BL3299" s="95"/>
      <c r="BM3299" s="95"/>
      <c r="BN3299" s="95"/>
      <c r="BO3299" s="95"/>
      <c r="BP3299" s="95"/>
      <c r="BQ3299" s="95"/>
      <c r="BR3299" s="95"/>
      <c r="BS3299" s="95"/>
      <c r="BT3299" s="95"/>
      <c r="BU3299" s="95"/>
      <c r="BV3299" s="95"/>
      <c r="BW3299" s="95"/>
      <c r="BX3299" s="95"/>
      <c r="BY3299" s="95"/>
      <c r="BZ3299" s="95"/>
      <c r="CD3299" s="95"/>
      <c r="CE3299" s="95"/>
      <c r="CF3299" s="95"/>
    </row>
    <row r="3300" spans="1:84" s="43" customFormat="1" x14ac:dyDescent="0.25">
      <c r="A3300" s="152"/>
      <c r="B3300" s="152"/>
      <c r="C3300" s="152"/>
      <c r="D3300" s="152"/>
      <c r="E3300" s="152"/>
      <c r="F3300" s="62"/>
      <c r="G3300" s="62"/>
      <c r="I3300" s="152"/>
      <c r="K3300" s="152"/>
      <c r="L3300" s="152"/>
      <c r="M3300" s="152"/>
      <c r="N3300" s="152"/>
      <c r="O3300" s="63"/>
      <c r="P3300" s="152"/>
      <c r="Q3300" s="152"/>
      <c r="S3300" s="205"/>
      <c r="T3300" s="205"/>
      <c r="U3300" s="205"/>
      <c r="V3300" s="39"/>
      <c r="W3300" s="39"/>
      <c r="X3300" s="39"/>
      <c r="Y3300" s="39"/>
      <c r="AD3300" s="191"/>
      <c r="AE3300" s="191"/>
      <c r="AF3300" s="260"/>
      <c r="AG3300" s="191"/>
      <c r="AH3300" s="191"/>
      <c r="AI3300" s="260"/>
      <c r="AR3300" s="68"/>
      <c r="AS3300" s="68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5"/>
      <c r="BL3300" s="95"/>
      <c r="BM3300" s="95"/>
      <c r="BN3300" s="95"/>
      <c r="BO3300" s="95"/>
      <c r="BP3300" s="95"/>
      <c r="BQ3300" s="95"/>
      <c r="BR3300" s="95"/>
      <c r="BS3300" s="95"/>
      <c r="BT3300" s="95"/>
      <c r="BU3300" s="95"/>
      <c r="BV3300" s="95"/>
      <c r="BW3300" s="95"/>
      <c r="BX3300" s="95"/>
      <c r="BY3300" s="95"/>
      <c r="BZ3300" s="95"/>
      <c r="CD3300" s="95"/>
      <c r="CE3300" s="95"/>
      <c r="CF3300" s="95"/>
    </row>
    <row r="3301" spans="1:84" s="43" customFormat="1" x14ac:dyDescent="0.25">
      <c r="A3301" s="152"/>
      <c r="B3301" s="152"/>
      <c r="C3301" s="152"/>
      <c r="D3301" s="152"/>
      <c r="E3301" s="152"/>
      <c r="F3301" s="62"/>
      <c r="G3301" s="62"/>
      <c r="I3301" s="152"/>
      <c r="K3301" s="152"/>
      <c r="L3301" s="152"/>
      <c r="M3301" s="152"/>
      <c r="N3301" s="152"/>
      <c r="O3301" s="63"/>
      <c r="P3301" s="152"/>
      <c r="Q3301" s="152"/>
      <c r="S3301" s="205"/>
      <c r="T3301" s="205"/>
      <c r="U3301" s="205"/>
      <c r="V3301" s="39"/>
      <c r="W3301" s="39"/>
      <c r="X3301" s="39"/>
      <c r="Y3301" s="39"/>
      <c r="AD3301" s="191"/>
      <c r="AE3301" s="191"/>
      <c r="AF3301" s="260"/>
      <c r="AG3301" s="191"/>
      <c r="AH3301" s="191"/>
      <c r="AI3301" s="260"/>
      <c r="AR3301" s="68"/>
      <c r="AS3301" s="68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5"/>
      <c r="BL3301" s="95"/>
      <c r="BM3301" s="95"/>
      <c r="BN3301" s="95"/>
      <c r="BO3301" s="95"/>
      <c r="BP3301" s="95"/>
      <c r="BQ3301" s="95"/>
      <c r="BR3301" s="95"/>
      <c r="BS3301" s="95"/>
      <c r="BT3301" s="95"/>
      <c r="BU3301" s="95"/>
      <c r="BV3301" s="95"/>
      <c r="BW3301" s="95"/>
      <c r="BX3301" s="95"/>
      <c r="BY3301" s="95"/>
      <c r="BZ3301" s="95"/>
      <c r="CD3301" s="95"/>
      <c r="CE3301" s="95"/>
      <c r="CF3301" s="95"/>
    </row>
    <row r="3302" spans="1:84" s="43" customFormat="1" x14ac:dyDescent="0.25">
      <c r="A3302" s="152"/>
      <c r="B3302" s="152"/>
      <c r="C3302" s="152"/>
      <c r="D3302" s="152"/>
      <c r="E3302" s="152"/>
      <c r="F3302" s="62"/>
      <c r="G3302" s="62"/>
      <c r="I3302" s="152"/>
      <c r="K3302" s="152"/>
      <c r="L3302" s="152"/>
      <c r="M3302" s="152"/>
      <c r="N3302" s="152"/>
      <c r="O3302" s="63"/>
      <c r="P3302" s="152"/>
      <c r="Q3302" s="152"/>
      <c r="S3302" s="205"/>
      <c r="T3302" s="205"/>
      <c r="U3302" s="205"/>
      <c r="V3302" s="39"/>
      <c r="W3302" s="39"/>
      <c r="X3302" s="39"/>
      <c r="Y3302" s="39"/>
      <c r="AD3302" s="191"/>
      <c r="AE3302" s="191"/>
      <c r="AF3302" s="260"/>
      <c r="AG3302" s="191"/>
      <c r="AH3302" s="191"/>
      <c r="AI3302" s="260"/>
      <c r="AR3302" s="68"/>
      <c r="AS3302" s="68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5"/>
      <c r="BL3302" s="95"/>
      <c r="BM3302" s="95"/>
      <c r="BN3302" s="95"/>
      <c r="BO3302" s="95"/>
      <c r="BP3302" s="95"/>
      <c r="BQ3302" s="95"/>
      <c r="BR3302" s="95"/>
      <c r="BS3302" s="95"/>
      <c r="BT3302" s="95"/>
      <c r="BU3302" s="95"/>
      <c r="BV3302" s="95"/>
      <c r="BW3302" s="95"/>
      <c r="BX3302" s="95"/>
      <c r="BY3302" s="95"/>
      <c r="BZ3302" s="95"/>
      <c r="CD3302" s="95"/>
      <c r="CE3302" s="95"/>
      <c r="CF3302" s="95"/>
    </row>
    <row r="3303" spans="1:84" s="43" customFormat="1" x14ac:dyDescent="0.25">
      <c r="A3303" s="152"/>
      <c r="B3303" s="152"/>
      <c r="C3303" s="152"/>
      <c r="D3303" s="152"/>
      <c r="E3303" s="152"/>
      <c r="F3303" s="62"/>
      <c r="G3303" s="62"/>
      <c r="I3303" s="152"/>
      <c r="K3303" s="152"/>
      <c r="L3303" s="152"/>
      <c r="M3303" s="152"/>
      <c r="N3303" s="152"/>
      <c r="O3303" s="63"/>
      <c r="P3303" s="152"/>
      <c r="Q3303" s="152"/>
      <c r="S3303" s="205"/>
      <c r="T3303" s="205"/>
      <c r="U3303" s="205"/>
      <c r="V3303" s="39"/>
      <c r="W3303" s="39"/>
      <c r="X3303" s="39"/>
      <c r="Y3303" s="39"/>
      <c r="AD3303" s="191"/>
      <c r="AE3303" s="191"/>
      <c r="AF3303" s="260"/>
      <c r="AG3303" s="191"/>
      <c r="AH3303" s="191"/>
      <c r="AI3303" s="260"/>
      <c r="AR3303" s="68"/>
      <c r="AS3303" s="68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5"/>
      <c r="BL3303" s="95"/>
      <c r="BM3303" s="95"/>
      <c r="BN3303" s="95"/>
      <c r="BO3303" s="95"/>
      <c r="BP3303" s="95"/>
      <c r="BQ3303" s="95"/>
      <c r="BR3303" s="95"/>
      <c r="BS3303" s="95"/>
      <c r="BT3303" s="95"/>
      <c r="BU3303" s="95"/>
      <c r="BV3303" s="95"/>
      <c r="BW3303" s="95"/>
      <c r="BX3303" s="95"/>
      <c r="BY3303" s="95"/>
      <c r="BZ3303" s="95"/>
      <c r="CD3303" s="95"/>
      <c r="CE3303" s="95"/>
      <c r="CF3303" s="95"/>
    </row>
    <row r="3304" spans="1:84" s="43" customFormat="1" x14ac:dyDescent="0.25">
      <c r="A3304" s="152"/>
      <c r="B3304" s="152"/>
      <c r="C3304" s="152"/>
      <c r="D3304" s="152"/>
      <c r="E3304" s="152"/>
      <c r="F3304" s="62"/>
      <c r="G3304" s="62"/>
      <c r="I3304" s="152"/>
      <c r="K3304" s="152"/>
      <c r="L3304" s="152"/>
      <c r="M3304" s="152"/>
      <c r="N3304" s="152"/>
      <c r="O3304" s="63"/>
      <c r="P3304" s="152"/>
      <c r="Q3304" s="152"/>
      <c r="S3304" s="205"/>
      <c r="T3304" s="205"/>
      <c r="U3304" s="205"/>
      <c r="V3304" s="39"/>
      <c r="W3304" s="39"/>
      <c r="X3304" s="39"/>
      <c r="Y3304" s="39"/>
      <c r="AD3304" s="191"/>
      <c r="AE3304" s="191"/>
      <c r="AF3304" s="260"/>
      <c r="AG3304" s="191"/>
      <c r="AH3304" s="191"/>
      <c r="AI3304" s="260"/>
      <c r="AR3304" s="68"/>
      <c r="AS3304" s="68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5"/>
      <c r="BL3304" s="95"/>
      <c r="BM3304" s="95"/>
      <c r="BN3304" s="95"/>
      <c r="BO3304" s="95"/>
      <c r="BP3304" s="95"/>
      <c r="BQ3304" s="95"/>
      <c r="BR3304" s="95"/>
      <c r="BS3304" s="95"/>
      <c r="BT3304" s="95"/>
      <c r="BU3304" s="95"/>
      <c r="BV3304" s="95"/>
      <c r="BW3304" s="95"/>
      <c r="BX3304" s="95"/>
      <c r="BY3304" s="95"/>
      <c r="BZ3304" s="95"/>
      <c r="CD3304" s="95"/>
      <c r="CE3304" s="95"/>
      <c r="CF3304" s="95"/>
    </row>
    <row r="3305" spans="1:84" s="43" customFormat="1" x14ac:dyDescent="0.25">
      <c r="A3305" s="152"/>
      <c r="B3305" s="152"/>
      <c r="C3305" s="152"/>
      <c r="D3305" s="152"/>
      <c r="E3305" s="152"/>
      <c r="F3305" s="62"/>
      <c r="G3305" s="62"/>
      <c r="I3305" s="152"/>
      <c r="K3305" s="152"/>
      <c r="L3305" s="152"/>
      <c r="M3305" s="152"/>
      <c r="N3305" s="152"/>
      <c r="O3305" s="63"/>
      <c r="P3305" s="152"/>
      <c r="Q3305" s="152"/>
      <c r="S3305" s="205"/>
      <c r="T3305" s="205"/>
      <c r="U3305" s="205"/>
      <c r="V3305" s="39"/>
      <c r="W3305" s="39"/>
      <c r="X3305" s="39"/>
      <c r="Y3305" s="39"/>
      <c r="AD3305" s="191"/>
      <c r="AE3305" s="191"/>
      <c r="AF3305" s="260"/>
      <c r="AG3305" s="191"/>
      <c r="AH3305" s="191"/>
      <c r="AI3305" s="260"/>
      <c r="AR3305" s="68"/>
      <c r="AS3305" s="68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5"/>
      <c r="BL3305" s="95"/>
      <c r="BM3305" s="95"/>
      <c r="BN3305" s="95"/>
      <c r="BO3305" s="95"/>
      <c r="BP3305" s="95"/>
      <c r="BQ3305" s="95"/>
      <c r="BR3305" s="95"/>
      <c r="BS3305" s="95"/>
      <c r="BT3305" s="95"/>
      <c r="BU3305" s="95"/>
      <c r="BV3305" s="95"/>
      <c r="BW3305" s="95"/>
      <c r="BX3305" s="95"/>
      <c r="BY3305" s="95"/>
      <c r="BZ3305" s="95"/>
      <c r="CD3305" s="95"/>
      <c r="CE3305" s="95"/>
      <c r="CF3305" s="95"/>
    </row>
    <row r="3306" spans="1:84" s="43" customFormat="1" x14ac:dyDescent="0.25">
      <c r="A3306" s="152"/>
      <c r="B3306" s="152"/>
      <c r="C3306" s="152"/>
      <c r="D3306" s="152"/>
      <c r="E3306" s="152"/>
      <c r="F3306" s="62"/>
      <c r="G3306" s="62"/>
      <c r="I3306" s="152"/>
      <c r="K3306" s="152"/>
      <c r="L3306" s="152"/>
      <c r="M3306" s="152"/>
      <c r="N3306" s="152"/>
      <c r="O3306" s="63"/>
      <c r="P3306" s="152"/>
      <c r="Q3306" s="152"/>
      <c r="S3306" s="205"/>
      <c r="T3306" s="205"/>
      <c r="U3306" s="205"/>
      <c r="V3306" s="39"/>
      <c r="W3306" s="39"/>
      <c r="X3306" s="39"/>
      <c r="Y3306" s="39"/>
      <c r="AD3306" s="191"/>
      <c r="AE3306" s="191"/>
      <c r="AF3306" s="260"/>
      <c r="AG3306" s="191"/>
      <c r="AH3306" s="191"/>
      <c r="AI3306" s="260"/>
      <c r="AR3306" s="68"/>
      <c r="AS3306" s="68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5"/>
      <c r="BL3306" s="95"/>
      <c r="BM3306" s="95"/>
      <c r="BN3306" s="95"/>
      <c r="BO3306" s="95"/>
      <c r="BP3306" s="95"/>
      <c r="BQ3306" s="95"/>
      <c r="BR3306" s="95"/>
      <c r="BS3306" s="95"/>
      <c r="BT3306" s="95"/>
      <c r="BU3306" s="95"/>
      <c r="BV3306" s="95"/>
      <c r="BW3306" s="95"/>
      <c r="BX3306" s="95"/>
      <c r="BY3306" s="95"/>
      <c r="BZ3306" s="95"/>
      <c r="CD3306" s="95"/>
      <c r="CE3306" s="95"/>
      <c r="CF3306" s="95"/>
    </row>
    <row r="3307" spans="1:84" s="43" customFormat="1" x14ac:dyDescent="0.25">
      <c r="A3307" s="152"/>
      <c r="B3307" s="152"/>
      <c r="C3307" s="152"/>
      <c r="D3307" s="152"/>
      <c r="E3307" s="152"/>
      <c r="F3307" s="62"/>
      <c r="G3307" s="62"/>
      <c r="I3307" s="152"/>
      <c r="K3307" s="152"/>
      <c r="L3307" s="152"/>
      <c r="M3307" s="152"/>
      <c r="N3307" s="152"/>
      <c r="O3307" s="63"/>
      <c r="P3307" s="152"/>
      <c r="Q3307" s="152"/>
      <c r="S3307" s="205"/>
      <c r="T3307" s="205"/>
      <c r="U3307" s="205"/>
      <c r="V3307" s="39"/>
      <c r="W3307" s="39"/>
      <c r="X3307" s="39"/>
      <c r="Y3307" s="39"/>
      <c r="AD3307" s="191"/>
      <c r="AE3307" s="191"/>
      <c r="AF3307" s="260"/>
      <c r="AG3307" s="191"/>
      <c r="AH3307" s="191"/>
      <c r="AI3307" s="260"/>
      <c r="AR3307" s="68"/>
      <c r="AS3307" s="68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5"/>
      <c r="BL3307" s="95"/>
      <c r="BM3307" s="95"/>
      <c r="BN3307" s="95"/>
      <c r="BO3307" s="95"/>
      <c r="BP3307" s="95"/>
      <c r="BQ3307" s="95"/>
      <c r="BR3307" s="95"/>
      <c r="BS3307" s="95"/>
      <c r="BT3307" s="95"/>
      <c r="BU3307" s="95"/>
      <c r="BV3307" s="95"/>
      <c r="BW3307" s="95"/>
      <c r="BX3307" s="95"/>
      <c r="BY3307" s="95"/>
      <c r="BZ3307" s="95"/>
      <c r="CD3307" s="95"/>
      <c r="CE3307" s="95"/>
      <c r="CF3307" s="95"/>
    </row>
    <row r="3308" spans="1:84" s="43" customFormat="1" x14ac:dyDescent="0.25">
      <c r="A3308" s="152"/>
      <c r="B3308" s="152"/>
      <c r="C3308" s="152"/>
      <c r="D3308" s="152"/>
      <c r="E3308" s="152"/>
      <c r="F3308" s="62"/>
      <c r="G3308" s="62"/>
      <c r="I3308" s="152"/>
      <c r="K3308" s="152"/>
      <c r="L3308" s="152"/>
      <c r="M3308" s="152"/>
      <c r="N3308" s="152"/>
      <c r="O3308" s="63"/>
      <c r="P3308" s="152"/>
      <c r="Q3308" s="152"/>
      <c r="S3308" s="205"/>
      <c r="T3308" s="205"/>
      <c r="U3308" s="205"/>
      <c r="V3308" s="39"/>
      <c r="W3308" s="39"/>
      <c r="X3308" s="39"/>
      <c r="Y3308" s="39"/>
      <c r="AD3308" s="191"/>
      <c r="AE3308" s="191"/>
      <c r="AF3308" s="260"/>
      <c r="AG3308" s="191"/>
      <c r="AH3308" s="191"/>
      <c r="AI3308" s="260"/>
      <c r="AR3308" s="68"/>
      <c r="AS3308" s="68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5"/>
      <c r="BL3308" s="95"/>
      <c r="BM3308" s="95"/>
      <c r="BN3308" s="95"/>
      <c r="BO3308" s="95"/>
      <c r="BP3308" s="95"/>
      <c r="BQ3308" s="95"/>
      <c r="BR3308" s="95"/>
      <c r="BS3308" s="95"/>
      <c r="BT3308" s="95"/>
      <c r="BU3308" s="95"/>
      <c r="BV3308" s="95"/>
      <c r="BW3308" s="95"/>
      <c r="BX3308" s="95"/>
      <c r="BY3308" s="95"/>
      <c r="BZ3308" s="95"/>
      <c r="CD3308" s="95"/>
      <c r="CE3308" s="95"/>
      <c r="CF3308" s="95"/>
    </row>
    <row r="3309" spans="1:84" s="43" customFormat="1" x14ac:dyDescent="0.25">
      <c r="A3309" s="152"/>
      <c r="B3309" s="152"/>
      <c r="C3309" s="152"/>
      <c r="D3309" s="152"/>
      <c r="E3309" s="152"/>
      <c r="F3309" s="62"/>
      <c r="G3309" s="62"/>
      <c r="I3309" s="152"/>
      <c r="K3309" s="152"/>
      <c r="L3309" s="152"/>
      <c r="M3309" s="152"/>
      <c r="N3309" s="152"/>
      <c r="O3309" s="63"/>
      <c r="P3309" s="152"/>
      <c r="Q3309" s="152"/>
      <c r="S3309" s="205"/>
      <c r="T3309" s="205"/>
      <c r="U3309" s="205"/>
      <c r="V3309" s="39"/>
      <c r="W3309" s="39"/>
      <c r="X3309" s="39"/>
      <c r="Y3309" s="39"/>
      <c r="AD3309" s="191"/>
      <c r="AE3309" s="191"/>
      <c r="AF3309" s="260"/>
      <c r="AG3309" s="191"/>
      <c r="AH3309" s="191"/>
      <c r="AI3309" s="260"/>
      <c r="AR3309" s="68"/>
      <c r="AS3309" s="68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5"/>
      <c r="BL3309" s="95"/>
      <c r="BM3309" s="95"/>
      <c r="BN3309" s="95"/>
      <c r="BO3309" s="95"/>
      <c r="BP3309" s="95"/>
      <c r="BQ3309" s="95"/>
      <c r="BR3309" s="95"/>
      <c r="BS3309" s="95"/>
      <c r="BT3309" s="95"/>
      <c r="BU3309" s="95"/>
      <c r="BV3309" s="95"/>
      <c r="BW3309" s="95"/>
      <c r="BX3309" s="95"/>
      <c r="BY3309" s="95"/>
      <c r="BZ3309" s="95"/>
      <c r="CD3309" s="95"/>
      <c r="CE3309" s="95"/>
      <c r="CF3309" s="95"/>
    </row>
    <row r="3310" spans="1:84" s="43" customFormat="1" x14ac:dyDescent="0.25">
      <c r="A3310" s="152"/>
      <c r="B3310" s="152"/>
      <c r="C3310" s="152"/>
      <c r="D3310" s="152"/>
      <c r="E3310" s="152"/>
      <c r="F3310" s="62"/>
      <c r="G3310" s="62"/>
      <c r="I3310" s="152"/>
      <c r="K3310" s="152"/>
      <c r="L3310" s="152"/>
      <c r="M3310" s="152"/>
      <c r="N3310" s="152"/>
      <c r="O3310" s="63"/>
      <c r="P3310" s="152"/>
      <c r="Q3310" s="152"/>
      <c r="S3310" s="205"/>
      <c r="T3310" s="205"/>
      <c r="U3310" s="205"/>
      <c r="V3310" s="39"/>
      <c r="W3310" s="39"/>
      <c r="X3310" s="39"/>
      <c r="Y3310" s="39"/>
      <c r="AD3310" s="191"/>
      <c r="AE3310" s="191"/>
      <c r="AF3310" s="260"/>
      <c r="AG3310" s="191"/>
      <c r="AH3310" s="191"/>
      <c r="AI3310" s="260"/>
      <c r="AR3310" s="68"/>
      <c r="AS3310" s="68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5"/>
      <c r="BL3310" s="95"/>
      <c r="BM3310" s="95"/>
      <c r="BN3310" s="95"/>
      <c r="BO3310" s="95"/>
      <c r="BP3310" s="95"/>
      <c r="BQ3310" s="95"/>
      <c r="BR3310" s="95"/>
      <c r="BS3310" s="95"/>
      <c r="BT3310" s="95"/>
      <c r="BU3310" s="95"/>
      <c r="BV3310" s="95"/>
      <c r="BW3310" s="95"/>
      <c r="BX3310" s="95"/>
      <c r="BY3310" s="95"/>
      <c r="BZ3310" s="95"/>
      <c r="CD3310" s="95"/>
      <c r="CE3310" s="95"/>
      <c r="CF3310" s="95"/>
    </row>
    <row r="3311" spans="1:84" s="43" customFormat="1" x14ac:dyDescent="0.25">
      <c r="A3311" s="152"/>
      <c r="B3311" s="152"/>
      <c r="C3311" s="152"/>
      <c r="D3311" s="152"/>
      <c r="E3311" s="152"/>
      <c r="F3311" s="62"/>
      <c r="G3311" s="62"/>
      <c r="I3311" s="152"/>
      <c r="K3311" s="152"/>
      <c r="L3311" s="152"/>
      <c r="M3311" s="152"/>
      <c r="N3311" s="152"/>
      <c r="O3311" s="63"/>
      <c r="P3311" s="152"/>
      <c r="Q3311" s="152"/>
      <c r="S3311" s="205"/>
      <c r="T3311" s="205"/>
      <c r="U3311" s="205"/>
      <c r="V3311" s="39"/>
      <c r="W3311" s="39"/>
      <c r="X3311" s="39"/>
      <c r="Y3311" s="39"/>
      <c r="AD3311" s="191"/>
      <c r="AE3311" s="191"/>
      <c r="AF3311" s="260"/>
      <c r="AG3311" s="191"/>
      <c r="AH3311" s="191"/>
      <c r="AI3311" s="260"/>
      <c r="AR3311" s="68"/>
      <c r="AS3311" s="68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5"/>
      <c r="BL3311" s="95"/>
      <c r="BM3311" s="95"/>
      <c r="BN3311" s="95"/>
      <c r="BO3311" s="95"/>
      <c r="BP3311" s="95"/>
      <c r="BQ3311" s="95"/>
      <c r="BR3311" s="95"/>
      <c r="BS3311" s="95"/>
      <c r="BT3311" s="95"/>
      <c r="BU3311" s="95"/>
      <c r="BV3311" s="95"/>
      <c r="BW3311" s="95"/>
      <c r="BX3311" s="95"/>
      <c r="BY3311" s="95"/>
      <c r="BZ3311" s="95"/>
      <c r="CD3311" s="95"/>
      <c r="CE3311" s="95"/>
      <c r="CF3311" s="95"/>
    </row>
    <row r="3312" spans="1:84" s="43" customFormat="1" x14ac:dyDescent="0.25">
      <c r="A3312" s="152"/>
      <c r="B3312" s="152"/>
      <c r="C3312" s="152"/>
      <c r="D3312" s="152"/>
      <c r="E3312" s="152"/>
      <c r="F3312" s="62"/>
      <c r="G3312" s="62"/>
      <c r="I3312" s="152"/>
      <c r="K3312" s="152"/>
      <c r="L3312" s="152"/>
      <c r="M3312" s="152"/>
      <c r="N3312" s="152"/>
      <c r="O3312" s="63"/>
      <c r="P3312" s="152"/>
      <c r="Q3312" s="152"/>
      <c r="S3312" s="205"/>
      <c r="T3312" s="205"/>
      <c r="U3312" s="205"/>
      <c r="V3312" s="39"/>
      <c r="W3312" s="39"/>
      <c r="X3312" s="39"/>
      <c r="Y3312" s="39"/>
      <c r="AD3312" s="191"/>
      <c r="AE3312" s="191"/>
      <c r="AF3312" s="260"/>
      <c r="AG3312" s="191"/>
      <c r="AH3312" s="191"/>
      <c r="AI3312" s="260"/>
      <c r="AR3312" s="68"/>
      <c r="AS3312" s="68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5"/>
      <c r="BL3312" s="95"/>
      <c r="BM3312" s="95"/>
      <c r="BN3312" s="95"/>
      <c r="BO3312" s="95"/>
      <c r="BP3312" s="95"/>
      <c r="BQ3312" s="95"/>
      <c r="BR3312" s="95"/>
      <c r="BS3312" s="95"/>
      <c r="BT3312" s="95"/>
      <c r="BU3312" s="95"/>
      <c r="BV3312" s="95"/>
      <c r="BW3312" s="95"/>
      <c r="BX3312" s="95"/>
      <c r="BY3312" s="95"/>
      <c r="BZ3312" s="95"/>
      <c r="CD3312" s="95"/>
      <c r="CE3312" s="95"/>
      <c r="CF3312" s="95"/>
    </row>
    <row r="3313" spans="1:84" s="43" customFormat="1" x14ac:dyDescent="0.25">
      <c r="A3313" s="152"/>
      <c r="B3313" s="152"/>
      <c r="C3313" s="152"/>
      <c r="D3313" s="152"/>
      <c r="E3313" s="152"/>
      <c r="F3313" s="62"/>
      <c r="G3313" s="62"/>
      <c r="I3313" s="152"/>
      <c r="K3313" s="152"/>
      <c r="L3313" s="152"/>
      <c r="M3313" s="152"/>
      <c r="N3313" s="152"/>
      <c r="O3313" s="63"/>
      <c r="P3313" s="152"/>
      <c r="Q3313" s="152"/>
      <c r="S3313" s="205"/>
      <c r="T3313" s="205"/>
      <c r="U3313" s="205"/>
      <c r="V3313" s="39"/>
      <c r="W3313" s="39"/>
      <c r="X3313" s="39"/>
      <c r="Y3313" s="39"/>
      <c r="AD3313" s="191"/>
      <c r="AE3313" s="191"/>
      <c r="AF3313" s="260"/>
      <c r="AG3313" s="191"/>
      <c r="AH3313" s="191"/>
      <c r="AI3313" s="260"/>
      <c r="AR3313" s="68"/>
      <c r="AS3313" s="68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5"/>
      <c r="BL3313" s="95"/>
      <c r="BM3313" s="95"/>
      <c r="BN3313" s="95"/>
      <c r="BO3313" s="95"/>
      <c r="BP3313" s="95"/>
      <c r="BQ3313" s="95"/>
      <c r="BR3313" s="95"/>
      <c r="BS3313" s="95"/>
      <c r="BT3313" s="95"/>
      <c r="BU3313" s="95"/>
      <c r="BV3313" s="95"/>
      <c r="BW3313" s="95"/>
      <c r="BX3313" s="95"/>
      <c r="BY3313" s="95"/>
      <c r="BZ3313" s="95"/>
      <c r="CD3313" s="95"/>
      <c r="CE3313" s="95"/>
      <c r="CF3313" s="95"/>
    </row>
    <row r="3314" spans="1:84" s="43" customFormat="1" x14ac:dyDescent="0.25">
      <c r="A3314" s="152"/>
      <c r="B3314" s="152"/>
      <c r="C3314" s="152"/>
      <c r="D3314" s="152"/>
      <c r="E3314" s="152"/>
      <c r="F3314" s="62"/>
      <c r="G3314" s="62"/>
      <c r="I3314" s="152"/>
      <c r="K3314" s="152"/>
      <c r="L3314" s="152"/>
      <c r="M3314" s="152"/>
      <c r="N3314" s="152"/>
      <c r="O3314" s="63"/>
      <c r="P3314" s="152"/>
      <c r="Q3314" s="152"/>
      <c r="S3314" s="205"/>
      <c r="T3314" s="205"/>
      <c r="U3314" s="205"/>
      <c r="V3314" s="39"/>
      <c r="W3314" s="39"/>
      <c r="X3314" s="39"/>
      <c r="Y3314" s="39"/>
      <c r="AD3314" s="191"/>
      <c r="AE3314" s="191"/>
      <c r="AF3314" s="260"/>
      <c r="AG3314" s="191"/>
      <c r="AH3314" s="191"/>
      <c r="AI3314" s="260"/>
      <c r="AR3314" s="68"/>
      <c r="AS3314" s="68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5"/>
      <c r="BL3314" s="95"/>
      <c r="BM3314" s="95"/>
      <c r="BN3314" s="95"/>
      <c r="BO3314" s="95"/>
      <c r="BP3314" s="95"/>
      <c r="BQ3314" s="95"/>
      <c r="BR3314" s="95"/>
      <c r="BS3314" s="95"/>
      <c r="BT3314" s="95"/>
      <c r="BU3314" s="95"/>
      <c r="BV3314" s="95"/>
      <c r="BW3314" s="95"/>
      <c r="BX3314" s="95"/>
      <c r="BY3314" s="95"/>
      <c r="BZ3314" s="95"/>
      <c r="CD3314" s="95"/>
      <c r="CE3314" s="95"/>
      <c r="CF3314" s="95"/>
    </row>
    <row r="3315" spans="1:84" s="43" customFormat="1" x14ac:dyDescent="0.25">
      <c r="A3315" s="152"/>
      <c r="B3315" s="152"/>
      <c r="C3315" s="152"/>
      <c r="D3315" s="152"/>
      <c r="E3315" s="152"/>
      <c r="F3315" s="62"/>
      <c r="G3315" s="62"/>
      <c r="I3315" s="152"/>
      <c r="K3315" s="152"/>
      <c r="L3315" s="152"/>
      <c r="M3315" s="152"/>
      <c r="N3315" s="152"/>
      <c r="O3315" s="63"/>
      <c r="P3315" s="152"/>
      <c r="Q3315" s="152"/>
      <c r="S3315" s="205"/>
      <c r="T3315" s="205"/>
      <c r="U3315" s="205"/>
      <c r="V3315" s="39"/>
      <c r="W3315" s="39"/>
      <c r="X3315" s="39"/>
      <c r="Y3315" s="39"/>
      <c r="AD3315" s="191"/>
      <c r="AE3315" s="191"/>
      <c r="AF3315" s="260"/>
      <c r="AG3315" s="191"/>
      <c r="AH3315" s="191"/>
      <c r="AI3315" s="260"/>
      <c r="AR3315" s="68"/>
      <c r="AS3315" s="68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5"/>
      <c r="BL3315" s="95"/>
      <c r="BM3315" s="95"/>
      <c r="BN3315" s="95"/>
      <c r="BO3315" s="95"/>
      <c r="BP3315" s="95"/>
      <c r="BQ3315" s="95"/>
      <c r="BR3315" s="95"/>
      <c r="BS3315" s="95"/>
      <c r="BT3315" s="95"/>
      <c r="BU3315" s="95"/>
      <c r="BV3315" s="95"/>
      <c r="BW3315" s="95"/>
      <c r="BX3315" s="95"/>
      <c r="BY3315" s="95"/>
      <c r="BZ3315" s="95"/>
      <c r="CD3315" s="95"/>
      <c r="CE3315" s="95"/>
      <c r="CF3315" s="95"/>
    </row>
    <row r="3316" spans="1:84" s="43" customFormat="1" x14ac:dyDescent="0.25">
      <c r="A3316" s="152"/>
      <c r="B3316" s="152"/>
      <c r="C3316" s="152"/>
      <c r="D3316" s="152"/>
      <c r="E3316" s="152"/>
      <c r="F3316" s="62"/>
      <c r="G3316" s="62"/>
      <c r="I3316" s="152"/>
      <c r="K3316" s="152"/>
      <c r="L3316" s="152"/>
      <c r="M3316" s="152"/>
      <c r="N3316" s="152"/>
      <c r="O3316" s="63"/>
      <c r="P3316" s="152"/>
      <c r="Q3316" s="152"/>
      <c r="S3316" s="205"/>
      <c r="T3316" s="205"/>
      <c r="U3316" s="205"/>
      <c r="V3316" s="39"/>
      <c r="W3316" s="39"/>
      <c r="X3316" s="39"/>
      <c r="Y3316" s="39"/>
      <c r="AD3316" s="191"/>
      <c r="AE3316" s="191"/>
      <c r="AF3316" s="260"/>
      <c r="AG3316" s="191"/>
      <c r="AH3316" s="191"/>
      <c r="AI3316" s="260"/>
      <c r="AR3316" s="68"/>
      <c r="AS3316" s="68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5"/>
      <c r="BL3316" s="95"/>
      <c r="BM3316" s="95"/>
      <c r="BN3316" s="95"/>
      <c r="BO3316" s="95"/>
      <c r="BP3316" s="95"/>
      <c r="BQ3316" s="95"/>
      <c r="BR3316" s="95"/>
      <c r="BS3316" s="95"/>
      <c r="BT3316" s="95"/>
      <c r="BU3316" s="95"/>
      <c r="BV3316" s="95"/>
      <c r="BW3316" s="95"/>
      <c r="BX3316" s="95"/>
      <c r="BY3316" s="95"/>
      <c r="BZ3316" s="95"/>
      <c r="CD3316" s="95"/>
      <c r="CE3316" s="95"/>
      <c r="CF3316" s="95"/>
    </row>
    <row r="3317" spans="1:84" s="43" customFormat="1" x14ac:dyDescent="0.25">
      <c r="A3317" s="152"/>
      <c r="B3317" s="152"/>
      <c r="C3317" s="152"/>
      <c r="D3317" s="152"/>
      <c r="E3317" s="152"/>
      <c r="F3317" s="62"/>
      <c r="G3317" s="62"/>
      <c r="I3317" s="152"/>
      <c r="K3317" s="152"/>
      <c r="L3317" s="152"/>
      <c r="M3317" s="152"/>
      <c r="N3317" s="152"/>
      <c r="O3317" s="63"/>
      <c r="P3317" s="152"/>
      <c r="Q3317" s="152"/>
      <c r="S3317" s="205"/>
      <c r="T3317" s="205"/>
      <c r="U3317" s="205"/>
      <c r="V3317" s="39"/>
      <c r="W3317" s="39"/>
      <c r="X3317" s="39"/>
      <c r="Y3317" s="39"/>
      <c r="AD3317" s="191"/>
      <c r="AE3317" s="191"/>
      <c r="AF3317" s="260"/>
      <c r="AG3317" s="191"/>
      <c r="AH3317" s="191"/>
      <c r="AI3317" s="260"/>
      <c r="AR3317" s="68"/>
      <c r="AS3317" s="68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5"/>
      <c r="BL3317" s="95"/>
      <c r="BM3317" s="95"/>
      <c r="BN3317" s="95"/>
      <c r="BO3317" s="95"/>
      <c r="BP3317" s="95"/>
      <c r="BQ3317" s="95"/>
      <c r="BR3317" s="95"/>
      <c r="BS3317" s="95"/>
      <c r="BT3317" s="95"/>
      <c r="BU3317" s="95"/>
      <c r="BV3317" s="95"/>
      <c r="BW3317" s="95"/>
      <c r="BX3317" s="95"/>
      <c r="BY3317" s="95"/>
      <c r="BZ3317" s="95"/>
      <c r="CD3317" s="95"/>
      <c r="CE3317" s="95"/>
      <c r="CF3317" s="95"/>
    </row>
    <row r="3318" spans="1:84" s="43" customFormat="1" x14ac:dyDescent="0.25">
      <c r="A3318" s="152"/>
      <c r="B3318" s="152"/>
      <c r="C3318" s="152"/>
      <c r="D3318" s="152"/>
      <c r="E3318" s="152"/>
      <c r="F3318" s="62"/>
      <c r="G3318" s="62"/>
      <c r="I3318" s="152"/>
      <c r="K3318" s="152"/>
      <c r="L3318" s="152"/>
      <c r="M3318" s="152"/>
      <c r="N3318" s="152"/>
      <c r="O3318" s="63"/>
      <c r="P3318" s="152"/>
      <c r="Q3318" s="152"/>
      <c r="S3318" s="205"/>
      <c r="T3318" s="205"/>
      <c r="U3318" s="205"/>
      <c r="V3318" s="39"/>
      <c r="W3318" s="39"/>
      <c r="X3318" s="39"/>
      <c r="Y3318" s="39"/>
      <c r="AD3318" s="191"/>
      <c r="AE3318" s="191"/>
      <c r="AF3318" s="260"/>
      <c r="AG3318" s="191"/>
      <c r="AH3318" s="191"/>
      <c r="AI3318" s="260"/>
      <c r="AR3318" s="68"/>
      <c r="AS3318" s="68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5"/>
      <c r="BL3318" s="95"/>
      <c r="BM3318" s="95"/>
      <c r="BN3318" s="95"/>
      <c r="BO3318" s="95"/>
      <c r="BP3318" s="95"/>
      <c r="BQ3318" s="95"/>
      <c r="BR3318" s="95"/>
      <c r="BS3318" s="95"/>
      <c r="BT3318" s="95"/>
      <c r="BU3318" s="95"/>
      <c r="BV3318" s="95"/>
      <c r="BW3318" s="95"/>
      <c r="BX3318" s="95"/>
      <c r="BY3318" s="95"/>
      <c r="BZ3318" s="95"/>
      <c r="CD3318" s="95"/>
      <c r="CE3318" s="95"/>
      <c r="CF3318" s="95"/>
    </row>
    <row r="3319" spans="1:84" s="43" customFormat="1" x14ac:dyDescent="0.25">
      <c r="A3319" s="152"/>
      <c r="B3319" s="152"/>
      <c r="C3319" s="152"/>
      <c r="D3319" s="152"/>
      <c r="E3319" s="152"/>
      <c r="F3319" s="62"/>
      <c r="G3319" s="62"/>
      <c r="I3319" s="152"/>
      <c r="K3319" s="152"/>
      <c r="L3319" s="152"/>
      <c r="M3319" s="152"/>
      <c r="N3319" s="152"/>
      <c r="O3319" s="63"/>
      <c r="P3319" s="152"/>
      <c r="Q3319" s="152"/>
      <c r="S3319" s="205"/>
      <c r="T3319" s="205"/>
      <c r="U3319" s="205"/>
      <c r="V3319" s="39"/>
      <c r="W3319" s="39"/>
      <c r="X3319" s="39"/>
      <c r="Y3319" s="39"/>
      <c r="AD3319" s="191"/>
      <c r="AE3319" s="191"/>
      <c r="AF3319" s="260"/>
      <c r="AG3319" s="191"/>
      <c r="AH3319" s="191"/>
      <c r="AI3319" s="260"/>
      <c r="AR3319" s="68"/>
      <c r="AS3319" s="68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5"/>
      <c r="BL3319" s="95"/>
      <c r="BM3319" s="95"/>
      <c r="BN3319" s="95"/>
      <c r="BO3319" s="95"/>
      <c r="BP3319" s="95"/>
      <c r="BQ3319" s="95"/>
      <c r="BR3319" s="95"/>
      <c r="BS3319" s="95"/>
      <c r="BT3319" s="95"/>
      <c r="BU3319" s="95"/>
      <c r="BV3319" s="95"/>
      <c r="BW3319" s="95"/>
      <c r="BX3319" s="95"/>
      <c r="BY3319" s="95"/>
      <c r="BZ3319" s="95"/>
      <c r="CD3319" s="95"/>
      <c r="CE3319" s="95"/>
      <c r="CF3319" s="95"/>
    </row>
    <row r="3320" spans="1:84" s="43" customFormat="1" x14ac:dyDescent="0.25">
      <c r="A3320" s="152"/>
      <c r="B3320" s="152"/>
      <c r="C3320" s="152"/>
      <c r="D3320" s="152"/>
      <c r="E3320" s="152"/>
      <c r="F3320" s="62"/>
      <c r="G3320" s="62"/>
      <c r="I3320" s="152"/>
      <c r="K3320" s="152"/>
      <c r="L3320" s="152"/>
      <c r="M3320" s="152"/>
      <c r="N3320" s="152"/>
      <c r="O3320" s="63"/>
      <c r="P3320" s="152"/>
      <c r="Q3320" s="152"/>
      <c r="S3320" s="205"/>
      <c r="T3320" s="205"/>
      <c r="U3320" s="205"/>
      <c r="V3320" s="39"/>
      <c r="W3320" s="39"/>
      <c r="X3320" s="39"/>
      <c r="Y3320" s="39"/>
      <c r="AD3320" s="191"/>
      <c r="AE3320" s="191"/>
      <c r="AF3320" s="260"/>
      <c r="AG3320" s="191"/>
      <c r="AH3320" s="191"/>
      <c r="AI3320" s="260"/>
      <c r="AR3320" s="68"/>
      <c r="AS3320" s="68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5"/>
      <c r="BL3320" s="95"/>
      <c r="BM3320" s="95"/>
      <c r="BN3320" s="95"/>
      <c r="BO3320" s="95"/>
      <c r="BP3320" s="95"/>
      <c r="BQ3320" s="95"/>
      <c r="BR3320" s="95"/>
      <c r="BS3320" s="95"/>
      <c r="BT3320" s="95"/>
      <c r="BU3320" s="95"/>
      <c r="BV3320" s="95"/>
      <c r="BW3320" s="95"/>
      <c r="BX3320" s="95"/>
      <c r="BY3320" s="95"/>
      <c r="BZ3320" s="95"/>
      <c r="CD3320" s="95"/>
      <c r="CE3320" s="95"/>
      <c r="CF3320" s="95"/>
    </row>
    <row r="3321" spans="1:84" s="43" customFormat="1" x14ac:dyDescent="0.25">
      <c r="A3321" s="152"/>
      <c r="B3321" s="152"/>
      <c r="C3321" s="152"/>
      <c r="D3321" s="152"/>
      <c r="E3321" s="152"/>
      <c r="F3321" s="62"/>
      <c r="G3321" s="62"/>
      <c r="I3321" s="152"/>
      <c r="K3321" s="152"/>
      <c r="L3321" s="152"/>
      <c r="M3321" s="152"/>
      <c r="N3321" s="152"/>
      <c r="O3321" s="63"/>
      <c r="P3321" s="152"/>
      <c r="Q3321" s="152"/>
      <c r="S3321" s="205"/>
      <c r="T3321" s="205"/>
      <c r="U3321" s="205"/>
      <c r="V3321" s="39"/>
      <c r="W3321" s="39"/>
      <c r="X3321" s="39"/>
      <c r="Y3321" s="39"/>
      <c r="AD3321" s="191"/>
      <c r="AE3321" s="191"/>
      <c r="AF3321" s="260"/>
      <c r="AG3321" s="191"/>
      <c r="AH3321" s="191"/>
      <c r="AI3321" s="260"/>
      <c r="AR3321" s="68"/>
      <c r="AS3321" s="68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5"/>
      <c r="BL3321" s="95"/>
      <c r="BM3321" s="95"/>
      <c r="BN3321" s="95"/>
      <c r="BO3321" s="95"/>
      <c r="BP3321" s="95"/>
      <c r="BQ3321" s="95"/>
      <c r="BR3321" s="95"/>
      <c r="BS3321" s="95"/>
      <c r="BT3321" s="95"/>
      <c r="BU3321" s="95"/>
      <c r="BV3321" s="95"/>
      <c r="BW3321" s="95"/>
      <c r="BX3321" s="95"/>
      <c r="BY3321" s="95"/>
      <c r="BZ3321" s="95"/>
      <c r="CD3321" s="95"/>
      <c r="CE3321" s="95"/>
      <c r="CF3321" s="95"/>
    </row>
    <row r="3322" spans="1:84" s="43" customFormat="1" x14ac:dyDescent="0.25">
      <c r="A3322" s="152"/>
      <c r="B3322" s="152"/>
      <c r="C3322" s="152"/>
      <c r="D3322" s="152"/>
      <c r="E3322" s="152"/>
      <c r="F3322" s="62"/>
      <c r="G3322" s="62"/>
      <c r="I3322" s="152"/>
      <c r="K3322" s="152"/>
      <c r="L3322" s="152"/>
      <c r="M3322" s="152"/>
      <c r="N3322" s="152"/>
      <c r="O3322" s="63"/>
      <c r="P3322" s="152"/>
      <c r="Q3322" s="152"/>
      <c r="S3322" s="205"/>
      <c r="T3322" s="205"/>
      <c r="U3322" s="205"/>
      <c r="V3322" s="39"/>
      <c r="W3322" s="39"/>
      <c r="X3322" s="39"/>
      <c r="Y3322" s="39"/>
      <c r="AD3322" s="191"/>
      <c r="AE3322" s="191"/>
      <c r="AF3322" s="260"/>
      <c r="AG3322" s="191"/>
      <c r="AH3322" s="191"/>
      <c r="AI3322" s="260"/>
      <c r="AR3322" s="68"/>
      <c r="AS3322" s="68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5"/>
      <c r="BL3322" s="95"/>
      <c r="BM3322" s="95"/>
      <c r="BN3322" s="95"/>
      <c r="BO3322" s="95"/>
      <c r="BP3322" s="95"/>
      <c r="BQ3322" s="95"/>
      <c r="BR3322" s="95"/>
      <c r="BS3322" s="95"/>
      <c r="BT3322" s="95"/>
      <c r="BU3322" s="95"/>
      <c r="BV3322" s="95"/>
      <c r="BW3322" s="95"/>
      <c r="BX3322" s="95"/>
      <c r="BY3322" s="95"/>
      <c r="BZ3322" s="95"/>
      <c r="CD3322" s="95"/>
      <c r="CE3322" s="95"/>
      <c r="CF3322" s="95"/>
    </row>
    <row r="3323" spans="1:84" s="43" customFormat="1" x14ac:dyDescent="0.25">
      <c r="A3323" s="152"/>
      <c r="B3323" s="152"/>
      <c r="C3323" s="152"/>
      <c r="D3323" s="152"/>
      <c r="E3323" s="152"/>
      <c r="F3323" s="62"/>
      <c r="G3323" s="62"/>
      <c r="I3323" s="152"/>
      <c r="K3323" s="152"/>
      <c r="L3323" s="152"/>
      <c r="M3323" s="152"/>
      <c r="N3323" s="152"/>
      <c r="O3323" s="63"/>
      <c r="P3323" s="152"/>
      <c r="Q3323" s="152"/>
      <c r="S3323" s="205"/>
      <c r="T3323" s="205"/>
      <c r="U3323" s="205"/>
      <c r="V3323" s="39"/>
      <c r="W3323" s="39"/>
      <c r="X3323" s="39"/>
      <c r="Y3323" s="39"/>
      <c r="AD3323" s="191"/>
      <c r="AE3323" s="191"/>
      <c r="AF3323" s="260"/>
      <c r="AG3323" s="191"/>
      <c r="AH3323" s="191"/>
      <c r="AI3323" s="260"/>
      <c r="AR3323" s="68"/>
      <c r="AS3323" s="68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5"/>
      <c r="BL3323" s="95"/>
      <c r="BM3323" s="95"/>
      <c r="BN3323" s="95"/>
      <c r="BO3323" s="95"/>
      <c r="BP3323" s="95"/>
      <c r="BQ3323" s="95"/>
      <c r="BR3323" s="95"/>
      <c r="BS3323" s="95"/>
      <c r="BT3323" s="95"/>
      <c r="BU3323" s="95"/>
      <c r="BV3323" s="95"/>
      <c r="BW3323" s="95"/>
      <c r="BX3323" s="95"/>
      <c r="BY3323" s="95"/>
      <c r="BZ3323" s="95"/>
      <c r="CD3323" s="95"/>
      <c r="CE3323" s="95"/>
      <c r="CF3323" s="95"/>
    </row>
    <row r="3324" spans="1:84" s="43" customFormat="1" x14ac:dyDescent="0.25">
      <c r="A3324" s="152"/>
      <c r="B3324" s="152"/>
      <c r="C3324" s="152"/>
      <c r="D3324" s="152"/>
      <c r="E3324" s="152"/>
      <c r="F3324" s="62"/>
      <c r="G3324" s="62"/>
      <c r="I3324" s="152"/>
      <c r="K3324" s="152"/>
      <c r="L3324" s="152"/>
      <c r="M3324" s="152"/>
      <c r="N3324" s="152"/>
      <c r="O3324" s="63"/>
      <c r="P3324" s="152"/>
      <c r="Q3324" s="152"/>
      <c r="S3324" s="205"/>
      <c r="T3324" s="205"/>
      <c r="U3324" s="205"/>
      <c r="V3324" s="39"/>
      <c r="W3324" s="39"/>
      <c r="X3324" s="39"/>
      <c r="Y3324" s="39"/>
      <c r="AD3324" s="191"/>
      <c r="AE3324" s="191"/>
      <c r="AF3324" s="260"/>
      <c r="AG3324" s="191"/>
      <c r="AH3324" s="191"/>
      <c r="AI3324" s="260"/>
      <c r="AR3324" s="68"/>
      <c r="AS3324" s="68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5"/>
      <c r="BL3324" s="95"/>
      <c r="BM3324" s="95"/>
      <c r="BN3324" s="95"/>
      <c r="BO3324" s="95"/>
      <c r="BP3324" s="95"/>
      <c r="BQ3324" s="95"/>
      <c r="BR3324" s="95"/>
      <c r="BS3324" s="95"/>
      <c r="BT3324" s="95"/>
      <c r="BU3324" s="95"/>
      <c r="BV3324" s="95"/>
      <c r="BW3324" s="95"/>
      <c r="BX3324" s="95"/>
      <c r="BY3324" s="95"/>
      <c r="BZ3324" s="95"/>
      <c r="CD3324" s="95"/>
      <c r="CE3324" s="95"/>
      <c r="CF3324" s="95"/>
    </row>
    <row r="3325" spans="1:84" s="43" customFormat="1" x14ac:dyDescent="0.25">
      <c r="A3325" s="152"/>
      <c r="B3325" s="152"/>
      <c r="C3325" s="152"/>
      <c r="D3325" s="152"/>
      <c r="E3325" s="152"/>
      <c r="F3325" s="62"/>
      <c r="G3325" s="62"/>
      <c r="I3325" s="152"/>
      <c r="K3325" s="152"/>
      <c r="L3325" s="152"/>
      <c r="M3325" s="152"/>
      <c r="N3325" s="152"/>
      <c r="O3325" s="63"/>
      <c r="P3325" s="152"/>
      <c r="Q3325" s="152"/>
      <c r="S3325" s="205"/>
      <c r="T3325" s="205"/>
      <c r="U3325" s="205"/>
      <c r="V3325" s="39"/>
      <c r="W3325" s="39"/>
      <c r="X3325" s="39"/>
      <c r="Y3325" s="39"/>
      <c r="AD3325" s="191"/>
      <c r="AE3325" s="191"/>
      <c r="AF3325" s="260"/>
      <c r="AG3325" s="191"/>
      <c r="AH3325" s="191"/>
      <c r="AI3325" s="260"/>
      <c r="AR3325" s="68"/>
      <c r="AS3325" s="68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5"/>
      <c r="BL3325" s="95"/>
      <c r="BM3325" s="95"/>
      <c r="BN3325" s="95"/>
      <c r="BO3325" s="95"/>
      <c r="BP3325" s="95"/>
      <c r="BQ3325" s="95"/>
      <c r="BR3325" s="95"/>
      <c r="BS3325" s="95"/>
      <c r="BT3325" s="95"/>
      <c r="BU3325" s="95"/>
      <c r="BV3325" s="95"/>
      <c r="BW3325" s="95"/>
      <c r="BX3325" s="95"/>
      <c r="BY3325" s="95"/>
      <c r="BZ3325" s="95"/>
      <c r="CD3325" s="95"/>
      <c r="CE3325" s="95"/>
      <c r="CF3325" s="95"/>
    </row>
    <row r="3326" spans="1:84" s="43" customFormat="1" x14ac:dyDescent="0.25">
      <c r="A3326" s="152"/>
      <c r="B3326" s="152"/>
      <c r="C3326" s="152"/>
      <c r="D3326" s="152"/>
      <c r="E3326" s="152"/>
      <c r="F3326" s="62"/>
      <c r="G3326" s="62"/>
      <c r="I3326" s="152"/>
      <c r="K3326" s="152"/>
      <c r="L3326" s="152"/>
      <c r="M3326" s="152"/>
      <c r="N3326" s="152"/>
      <c r="O3326" s="63"/>
      <c r="P3326" s="152"/>
      <c r="Q3326" s="152"/>
      <c r="S3326" s="205"/>
      <c r="T3326" s="205"/>
      <c r="U3326" s="205"/>
      <c r="V3326" s="39"/>
      <c r="W3326" s="39"/>
      <c r="X3326" s="39"/>
      <c r="Y3326" s="39"/>
      <c r="AD3326" s="191"/>
      <c r="AE3326" s="191"/>
      <c r="AF3326" s="260"/>
      <c r="AG3326" s="191"/>
      <c r="AH3326" s="191"/>
      <c r="AI3326" s="260"/>
      <c r="AR3326" s="68"/>
      <c r="AS3326" s="68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5"/>
      <c r="BL3326" s="95"/>
      <c r="BM3326" s="95"/>
      <c r="BN3326" s="95"/>
      <c r="BO3326" s="95"/>
      <c r="BP3326" s="95"/>
      <c r="BQ3326" s="95"/>
      <c r="BR3326" s="95"/>
      <c r="BS3326" s="95"/>
      <c r="BT3326" s="95"/>
      <c r="BU3326" s="95"/>
      <c r="BV3326" s="95"/>
      <c r="BW3326" s="95"/>
      <c r="BX3326" s="95"/>
      <c r="BY3326" s="95"/>
      <c r="BZ3326" s="95"/>
      <c r="CD3326" s="95"/>
      <c r="CE3326" s="95"/>
      <c r="CF3326" s="95"/>
    </row>
    <row r="3327" spans="1:84" s="43" customFormat="1" x14ac:dyDescent="0.25">
      <c r="A3327" s="152"/>
      <c r="B3327" s="152"/>
      <c r="C3327" s="152"/>
      <c r="D3327" s="152"/>
      <c r="E3327" s="152"/>
      <c r="F3327" s="62"/>
      <c r="G3327" s="62"/>
      <c r="I3327" s="152"/>
      <c r="K3327" s="152"/>
      <c r="L3327" s="152"/>
      <c r="M3327" s="152"/>
      <c r="N3327" s="152"/>
      <c r="O3327" s="63"/>
      <c r="P3327" s="152"/>
      <c r="Q3327" s="152"/>
      <c r="S3327" s="205"/>
      <c r="T3327" s="205"/>
      <c r="U3327" s="205"/>
      <c r="V3327" s="39"/>
      <c r="W3327" s="39"/>
      <c r="X3327" s="39"/>
      <c r="Y3327" s="39"/>
      <c r="AD3327" s="191"/>
      <c r="AE3327" s="191"/>
      <c r="AF3327" s="260"/>
      <c r="AG3327" s="191"/>
      <c r="AH3327" s="191"/>
      <c r="AI3327" s="260"/>
      <c r="AR3327" s="68"/>
      <c r="AS3327" s="68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5"/>
      <c r="BL3327" s="95"/>
      <c r="BM3327" s="95"/>
      <c r="BN3327" s="95"/>
      <c r="BO3327" s="95"/>
      <c r="BP3327" s="95"/>
      <c r="BQ3327" s="95"/>
      <c r="BR3327" s="95"/>
      <c r="BS3327" s="95"/>
      <c r="BT3327" s="95"/>
      <c r="BU3327" s="95"/>
      <c r="BV3327" s="95"/>
      <c r="BW3327" s="95"/>
      <c r="BX3327" s="95"/>
      <c r="BY3327" s="95"/>
      <c r="BZ3327" s="95"/>
      <c r="CD3327" s="95"/>
      <c r="CE3327" s="95"/>
      <c r="CF3327" s="95"/>
    </row>
    <row r="3328" spans="1:84" s="43" customFormat="1" x14ac:dyDescent="0.25">
      <c r="A3328" s="152"/>
      <c r="B3328" s="152"/>
      <c r="C3328" s="152"/>
      <c r="D3328" s="152"/>
      <c r="E3328" s="152"/>
      <c r="F3328" s="62"/>
      <c r="G3328" s="62"/>
      <c r="I3328" s="152"/>
      <c r="K3328" s="152"/>
      <c r="L3328" s="152"/>
      <c r="M3328" s="152"/>
      <c r="N3328" s="152"/>
      <c r="O3328" s="63"/>
      <c r="P3328" s="152"/>
      <c r="Q3328" s="152"/>
      <c r="S3328" s="205"/>
      <c r="T3328" s="205"/>
      <c r="U3328" s="205"/>
      <c r="V3328" s="39"/>
      <c r="W3328" s="39"/>
      <c r="X3328" s="39"/>
      <c r="Y3328" s="39"/>
      <c r="AD3328" s="191"/>
      <c r="AE3328" s="191"/>
      <c r="AF3328" s="260"/>
      <c r="AG3328" s="191"/>
      <c r="AH3328" s="191"/>
      <c r="AI3328" s="260"/>
      <c r="AR3328" s="68"/>
      <c r="AS3328" s="68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5"/>
      <c r="BL3328" s="95"/>
      <c r="BM3328" s="95"/>
      <c r="BN3328" s="95"/>
      <c r="BO3328" s="95"/>
      <c r="BP3328" s="95"/>
      <c r="BQ3328" s="95"/>
      <c r="BR3328" s="95"/>
      <c r="BS3328" s="95"/>
      <c r="BT3328" s="95"/>
      <c r="BU3328" s="95"/>
      <c r="BV3328" s="95"/>
      <c r="BW3328" s="95"/>
      <c r="BX3328" s="95"/>
      <c r="BY3328" s="95"/>
      <c r="BZ3328" s="95"/>
      <c r="CD3328" s="95"/>
      <c r="CE3328" s="95"/>
      <c r="CF3328" s="95"/>
    </row>
    <row r="3329" spans="1:84" s="43" customFormat="1" x14ac:dyDescent="0.25">
      <c r="A3329" s="152"/>
      <c r="B3329" s="152"/>
      <c r="C3329" s="152"/>
      <c r="D3329" s="152"/>
      <c r="E3329" s="152"/>
      <c r="F3329" s="62"/>
      <c r="G3329" s="62"/>
      <c r="I3329" s="152"/>
      <c r="K3329" s="152"/>
      <c r="L3329" s="152"/>
      <c r="M3329" s="152"/>
      <c r="N3329" s="152"/>
      <c r="O3329" s="63"/>
      <c r="P3329" s="152"/>
      <c r="Q3329" s="152"/>
      <c r="S3329" s="205"/>
      <c r="T3329" s="205"/>
      <c r="U3329" s="205"/>
      <c r="V3329" s="39"/>
      <c r="W3329" s="39"/>
      <c r="X3329" s="39"/>
      <c r="Y3329" s="39"/>
      <c r="AD3329" s="191"/>
      <c r="AE3329" s="191"/>
      <c r="AF3329" s="260"/>
      <c r="AG3329" s="191"/>
      <c r="AH3329" s="191"/>
      <c r="AI3329" s="260"/>
      <c r="AR3329" s="68"/>
      <c r="AS3329" s="68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5"/>
      <c r="BL3329" s="95"/>
      <c r="BM3329" s="95"/>
      <c r="BN3329" s="95"/>
      <c r="BO3329" s="95"/>
      <c r="BP3329" s="95"/>
      <c r="BQ3329" s="95"/>
      <c r="BR3329" s="95"/>
      <c r="BS3329" s="95"/>
      <c r="BT3329" s="95"/>
      <c r="BU3329" s="95"/>
      <c r="BV3329" s="95"/>
      <c r="BW3329" s="95"/>
      <c r="BX3329" s="95"/>
      <c r="BY3329" s="95"/>
      <c r="BZ3329" s="95"/>
      <c r="CD3329" s="95"/>
      <c r="CE3329" s="95"/>
      <c r="CF3329" s="95"/>
    </row>
    <row r="3330" spans="1:84" s="43" customFormat="1" x14ac:dyDescent="0.25">
      <c r="A3330" s="152"/>
      <c r="B3330" s="152"/>
      <c r="C3330" s="152"/>
      <c r="D3330" s="152"/>
      <c r="E3330" s="152"/>
      <c r="F3330" s="62"/>
      <c r="G3330" s="62"/>
      <c r="I3330" s="152"/>
      <c r="K3330" s="152"/>
      <c r="L3330" s="152"/>
      <c r="M3330" s="152"/>
      <c r="N3330" s="152"/>
      <c r="O3330" s="63"/>
      <c r="P3330" s="152"/>
      <c r="Q3330" s="152"/>
      <c r="S3330" s="205"/>
      <c r="T3330" s="205"/>
      <c r="U3330" s="205"/>
      <c r="V3330" s="39"/>
      <c r="W3330" s="39"/>
      <c r="X3330" s="39"/>
      <c r="Y3330" s="39"/>
      <c r="AD3330" s="191"/>
      <c r="AE3330" s="191"/>
      <c r="AF3330" s="260"/>
      <c r="AG3330" s="191"/>
      <c r="AH3330" s="191"/>
      <c r="AI3330" s="260"/>
      <c r="AR3330" s="68"/>
      <c r="AS3330" s="68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5"/>
      <c r="BL3330" s="95"/>
      <c r="BM3330" s="95"/>
      <c r="BN3330" s="95"/>
      <c r="BO3330" s="95"/>
      <c r="BP3330" s="95"/>
      <c r="BQ3330" s="95"/>
      <c r="BR3330" s="95"/>
      <c r="BS3330" s="95"/>
      <c r="BT3330" s="95"/>
      <c r="BU3330" s="95"/>
      <c r="BV3330" s="95"/>
      <c r="BW3330" s="95"/>
      <c r="BX3330" s="95"/>
      <c r="BY3330" s="95"/>
      <c r="BZ3330" s="95"/>
      <c r="CD3330" s="95"/>
      <c r="CE3330" s="95"/>
      <c r="CF3330" s="95"/>
    </row>
    <row r="3331" spans="1:84" s="43" customFormat="1" x14ac:dyDescent="0.25">
      <c r="A3331" s="152"/>
      <c r="B3331" s="152"/>
      <c r="C3331" s="152"/>
      <c r="D3331" s="152"/>
      <c r="E3331" s="152"/>
      <c r="F3331" s="62"/>
      <c r="G3331" s="62"/>
      <c r="I3331" s="152"/>
      <c r="K3331" s="152"/>
      <c r="L3331" s="152"/>
      <c r="M3331" s="152"/>
      <c r="N3331" s="152"/>
      <c r="O3331" s="63"/>
      <c r="P3331" s="152"/>
      <c r="Q3331" s="152"/>
      <c r="S3331" s="205"/>
      <c r="T3331" s="205"/>
      <c r="U3331" s="205"/>
      <c r="V3331" s="39"/>
      <c r="W3331" s="39"/>
      <c r="X3331" s="39"/>
      <c r="Y3331" s="39"/>
      <c r="AD3331" s="191"/>
      <c r="AE3331" s="191"/>
      <c r="AF3331" s="260"/>
      <c r="AG3331" s="191"/>
      <c r="AH3331" s="191"/>
      <c r="AI3331" s="260"/>
      <c r="AR3331" s="68"/>
      <c r="AS3331" s="68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5"/>
      <c r="BL3331" s="95"/>
      <c r="BM3331" s="95"/>
      <c r="BN3331" s="95"/>
      <c r="BO3331" s="95"/>
      <c r="BP3331" s="95"/>
      <c r="BQ3331" s="95"/>
      <c r="BR3331" s="95"/>
      <c r="BS3331" s="95"/>
      <c r="BT3331" s="95"/>
      <c r="BU3331" s="95"/>
      <c r="BV3331" s="95"/>
      <c r="BW3331" s="95"/>
      <c r="BX3331" s="95"/>
      <c r="BY3331" s="95"/>
      <c r="BZ3331" s="95"/>
      <c r="CD3331" s="95"/>
      <c r="CE3331" s="95"/>
      <c r="CF3331" s="95"/>
    </row>
    <row r="3332" spans="1:84" s="43" customFormat="1" x14ac:dyDescent="0.25">
      <c r="A3332" s="152"/>
      <c r="B3332" s="152"/>
      <c r="C3332" s="152"/>
      <c r="D3332" s="152"/>
      <c r="E3332" s="152"/>
      <c r="F3332" s="62"/>
      <c r="G3332" s="62"/>
      <c r="I3332" s="152"/>
      <c r="K3332" s="152"/>
      <c r="L3332" s="152"/>
      <c r="M3332" s="152"/>
      <c r="N3332" s="152"/>
      <c r="O3332" s="63"/>
      <c r="P3332" s="152"/>
      <c r="Q3332" s="152"/>
      <c r="S3332" s="205"/>
      <c r="T3332" s="205"/>
      <c r="U3332" s="205"/>
      <c r="V3332" s="39"/>
      <c r="W3332" s="39"/>
      <c r="X3332" s="39"/>
      <c r="Y3332" s="39"/>
      <c r="AD3332" s="191"/>
      <c r="AE3332" s="191"/>
      <c r="AF3332" s="260"/>
      <c r="AG3332" s="191"/>
      <c r="AH3332" s="191"/>
      <c r="AI3332" s="260"/>
      <c r="AR3332" s="68"/>
      <c r="AS3332" s="68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5"/>
      <c r="BL3332" s="95"/>
      <c r="BM3332" s="95"/>
      <c r="BN3332" s="95"/>
      <c r="BO3332" s="95"/>
      <c r="BP3332" s="95"/>
      <c r="BQ3332" s="95"/>
      <c r="BR3332" s="95"/>
      <c r="BS3332" s="95"/>
      <c r="BT3332" s="95"/>
      <c r="BU3332" s="95"/>
      <c r="BV3332" s="95"/>
      <c r="BW3332" s="95"/>
      <c r="BX3332" s="95"/>
      <c r="BY3332" s="95"/>
      <c r="BZ3332" s="95"/>
      <c r="CD3332" s="95"/>
      <c r="CE3332" s="95"/>
      <c r="CF3332" s="95"/>
    </row>
    <row r="3333" spans="1:84" s="43" customFormat="1" x14ac:dyDescent="0.25">
      <c r="A3333" s="152"/>
      <c r="B3333" s="152"/>
      <c r="C3333" s="152"/>
      <c r="D3333" s="152"/>
      <c r="E3333" s="152"/>
      <c r="F3333" s="62"/>
      <c r="G3333" s="62"/>
      <c r="I3333" s="152"/>
      <c r="K3333" s="152"/>
      <c r="L3333" s="152"/>
      <c r="M3333" s="152"/>
      <c r="N3333" s="152"/>
      <c r="O3333" s="63"/>
      <c r="P3333" s="152"/>
      <c r="Q3333" s="152"/>
      <c r="S3333" s="205"/>
      <c r="T3333" s="205"/>
      <c r="U3333" s="205"/>
      <c r="V3333" s="39"/>
      <c r="W3333" s="39"/>
      <c r="X3333" s="39"/>
      <c r="Y3333" s="39"/>
      <c r="AD3333" s="191"/>
      <c r="AE3333" s="191"/>
      <c r="AF3333" s="260"/>
      <c r="AG3333" s="191"/>
      <c r="AH3333" s="191"/>
      <c r="AI3333" s="260"/>
      <c r="AR3333" s="68"/>
      <c r="AS3333" s="68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5"/>
      <c r="BL3333" s="95"/>
      <c r="BM3333" s="95"/>
      <c r="BN3333" s="95"/>
      <c r="BO3333" s="95"/>
      <c r="BP3333" s="95"/>
      <c r="BQ3333" s="95"/>
      <c r="BR3333" s="95"/>
      <c r="BS3333" s="95"/>
      <c r="BT3333" s="95"/>
      <c r="BU3333" s="95"/>
      <c r="BV3333" s="95"/>
      <c r="BW3333" s="95"/>
      <c r="BX3333" s="95"/>
      <c r="BY3333" s="95"/>
      <c r="BZ3333" s="95"/>
      <c r="CD3333" s="95"/>
      <c r="CE3333" s="95"/>
      <c r="CF3333" s="95"/>
    </row>
    <row r="3334" spans="1:84" s="43" customFormat="1" x14ac:dyDescent="0.25">
      <c r="A3334" s="152"/>
      <c r="B3334" s="152"/>
      <c r="C3334" s="152"/>
      <c r="D3334" s="152"/>
      <c r="E3334" s="152"/>
      <c r="F3334" s="62"/>
      <c r="G3334" s="62"/>
      <c r="I3334" s="152"/>
      <c r="K3334" s="152"/>
      <c r="L3334" s="152"/>
      <c r="M3334" s="152"/>
      <c r="N3334" s="152"/>
      <c r="O3334" s="63"/>
      <c r="P3334" s="152"/>
      <c r="Q3334" s="152"/>
      <c r="S3334" s="205"/>
      <c r="T3334" s="205"/>
      <c r="U3334" s="205"/>
      <c r="V3334" s="39"/>
      <c r="W3334" s="39"/>
      <c r="X3334" s="39"/>
      <c r="Y3334" s="39"/>
      <c r="AD3334" s="191"/>
      <c r="AE3334" s="191"/>
      <c r="AF3334" s="260"/>
      <c r="AG3334" s="191"/>
      <c r="AH3334" s="191"/>
      <c r="AI3334" s="260"/>
      <c r="AR3334" s="68"/>
      <c r="AS3334" s="68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5"/>
      <c r="BL3334" s="95"/>
      <c r="BM3334" s="95"/>
      <c r="BN3334" s="95"/>
      <c r="BO3334" s="95"/>
      <c r="BP3334" s="95"/>
      <c r="BQ3334" s="95"/>
      <c r="BR3334" s="95"/>
      <c r="BS3334" s="95"/>
      <c r="BT3334" s="95"/>
      <c r="BU3334" s="95"/>
      <c r="BV3334" s="95"/>
      <c r="BW3334" s="95"/>
      <c r="BX3334" s="95"/>
      <c r="BY3334" s="95"/>
      <c r="BZ3334" s="95"/>
      <c r="CD3334" s="95"/>
      <c r="CE3334" s="95"/>
      <c r="CF3334" s="95"/>
    </row>
    <row r="3335" spans="1:84" s="43" customFormat="1" x14ac:dyDescent="0.25">
      <c r="A3335" s="152"/>
      <c r="B3335" s="152"/>
      <c r="C3335" s="152"/>
      <c r="D3335" s="152"/>
      <c r="E3335" s="152"/>
      <c r="F3335" s="62"/>
      <c r="G3335" s="62"/>
      <c r="I3335" s="152"/>
      <c r="K3335" s="152"/>
      <c r="L3335" s="152"/>
      <c r="M3335" s="152"/>
      <c r="N3335" s="152"/>
      <c r="O3335" s="63"/>
      <c r="P3335" s="152"/>
      <c r="Q3335" s="152"/>
      <c r="S3335" s="205"/>
      <c r="T3335" s="205"/>
      <c r="U3335" s="205"/>
      <c r="V3335" s="39"/>
      <c r="W3335" s="39"/>
      <c r="X3335" s="39"/>
      <c r="Y3335" s="39"/>
      <c r="AD3335" s="191"/>
      <c r="AE3335" s="191"/>
      <c r="AF3335" s="260"/>
      <c r="AG3335" s="191"/>
      <c r="AH3335" s="191"/>
      <c r="AI3335" s="260"/>
      <c r="AR3335" s="68"/>
      <c r="AS3335" s="68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5"/>
      <c r="BL3335" s="95"/>
      <c r="BM3335" s="95"/>
      <c r="BN3335" s="95"/>
      <c r="BO3335" s="95"/>
      <c r="BP3335" s="95"/>
      <c r="BQ3335" s="95"/>
      <c r="BR3335" s="95"/>
      <c r="BS3335" s="95"/>
      <c r="BT3335" s="95"/>
      <c r="BU3335" s="95"/>
      <c r="BV3335" s="95"/>
      <c r="BW3335" s="95"/>
      <c r="BX3335" s="95"/>
      <c r="BY3335" s="95"/>
      <c r="BZ3335" s="95"/>
      <c r="CD3335" s="95"/>
      <c r="CE3335" s="95"/>
      <c r="CF3335" s="95"/>
    </row>
    <row r="3336" spans="1:84" s="43" customFormat="1" x14ac:dyDescent="0.25">
      <c r="A3336" s="152"/>
      <c r="B3336" s="152"/>
      <c r="C3336" s="152"/>
      <c r="D3336" s="152"/>
      <c r="E3336" s="152"/>
      <c r="F3336" s="62"/>
      <c r="G3336" s="62"/>
      <c r="I3336" s="152"/>
      <c r="K3336" s="152"/>
      <c r="L3336" s="152"/>
      <c r="M3336" s="152"/>
      <c r="N3336" s="152"/>
      <c r="O3336" s="63"/>
      <c r="P3336" s="152"/>
      <c r="Q3336" s="152"/>
      <c r="S3336" s="205"/>
      <c r="T3336" s="205"/>
      <c r="U3336" s="205"/>
      <c r="V3336" s="39"/>
      <c r="W3336" s="39"/>
      <c r="X3336" s="39"/>
      <c r="Y3336" s="39"/>
      <c r="AD3336" s="191"/>
      <c r="AE3336" s="191"/>
      <c r="AF3336" s="260"/>
      <c r="AG3336" s="191"/>
      <c r="AH3336" s="191"/>
      <c r="AI3336" s="260"/>
      <c r="AR3336" s="68"/>
      <c r="AS3336" s="68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5"/>
      <c r="BL3336" s="95"/>
      <c r="BM3336" s="95"/>
      <c r="BN3336" s="95"/>
      <c r="BO3336" s="95"/>
      <c r="BP3336" s="95"/>
      <c r="BQ3336" s="95"/>
      <c r="BR3336" s="95"/>
      <c r="BS3336" s="95"/>
      <c r="BT3336" s="95"/>
      <c r="BU3336" s="95"/>
      <c r="BV3336" s="95"/>
      <c r="BW3336" s="95"/>
      <c r="BX3336" s="95"/>
      <c r="BY3336" s="95"/>
      <c r="BZ3336" s="95"/>
      <c r="CD3336" s="95"/>
      <c r="CE3336" s="95"/>
      <c r="CF3336" s="95"/>
    </row>
    <row r="3337" spans="1:84" s="43" customFormat="1" x14ac:dyDescent="0.25">
      <c r="A3337" s="152"/>
      <c r="B3337" s="152"/>
      <c r="C3337" s="152"/>
      <c r="D3337" s="152"/>
      <c r="E3337" s="152"/>
      <c r="F3337" s="62"/>
      <c r="G3337" s="62"/>
      <c r="I3337" s="152"/>
      <c r="K3337" s="152"/>
      <c r="L3337" s="152"/>
      <c r="M3337" s="152"/>
      <c r="N3337" s="152"/>
      <c r="O3337" s="63"/>
      <c r="P3337" s="152"/>
      <c r="Q3337" s="152"/>
      <c r="S3337" s="205"/>
      <c r="T3337" s="205"/>
      <c r="U3337" s="205"/>
      <c r="V3337" s="39"/>
      <c r="W3337" s="39"/>
      <c r="X3337" s="39"/>
      <c r="Y3337" s="39"/>
      <c r="AD3337" s="191"/>
      <c r="AE3337" s="191"/>
      <c r="AF3337" s="260"/>
      <c r="AG3337" s="191"/>
      <c r="AH3337" s="191"/>
      <c r="AI3337" s="260"/>
      <c r="AR3337" s="68"/>
      <c r="AS3337" s="68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5"/>
      <c r="BL3337" s="95"/>
      <c r="BM3337" s="95"/>
      <c r="BN3337" s="95"/>
      <c r="BO3337" s="95"/>
      <c r="BP3337" s="95"/>
      <c r="BQ3337" s="95"/>
      <c r="BR3337" s="95"/>
      <c r="BS3337" s="95"/>
      <c r="BT3337" s="95"/>
      <c r="BU3337" s="95"/>
      <c r="BV3337" s="95"/>
      <c r="BW3337" s="95"/>
      <c r="BX3337" s="95"/>
      <c r="BY3337" s="95"/>
      <c r="BZ3337" s="95"/>
      <c r="CD3337" s="95"/>
      <c r="CE3337" s="95"/>
      <c r="CF3337" s="95"/>
    </row>
    <row r="3338" spans="1:84" s="43" customFormat="1" x14ac:dyDescent="0.25">
      <c r="A3338" s="152"/>
      <c r="B3338" s="152"/>
      <c r="C3338" s="152"/>
      <c r="D3338" s="152"/>
      <c r="E3338" s="152"/>
      <c r="F3338" s="62"/>
      <c r="G3338" s="62"/>
      <c r="I3338" s="152"/>
      <c r="K3338" s="152"/>
      <c r="L3338" s="152"/>
      <c r="M3338" s="152"/>
      <c r="N3338" s="152"/>
      <c r="O3338" s="63"/>
      <c r="P3338" s="152"/>
      <c r="Q3338" s="152"/>
      <c r="S3338" s="205"/>
      <c r="T3338" s="205"/>
      <c r="U3338" s="205"/>
      <c r="V3338" s="39"/>
      <c r="W3338" s="39"/>
      <c r="X3338" s="39"/>
      <c r="Y3338" s="39"/>
      <c r="AD3338" s="191"/>
      <c r="AE3338" s="191"/>
      <c r="AF3338" s="260"/>
      <c r="AG3338" s="191"/>
      <c r="AH3338" s="191"/>
      <c r="AI3338" s="260"/>
      <c r="AR3338" s="68"/>
      <c r="AS3338" s="68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5"/>
      <c r="BL3338" s="95"/>
      <c r="BM3338" s="95"/>
      <c r="BN3338" s="95"/>
      <c r="BO3338" s="95"/>
      <c r="BP3338" s="95"/>
      <c r="BQ3338" s="95"/>
      <c r="BR3338" s="95"/>
      <c r="BS3338" s="95"/>
      <c r="BT3338" s="95"/>
      <c r="BU3338" s="95"/>
      <c r="BV3338" s="95"/>
      <c r="BW3338" s="95"/>
      <c r="BX3338" s="95"/>
      <c r="BY3338" s="95"/>
      <c r="BZ3338" s="95"/>
      <c r="CD3338" s="95"/>
      <c r="CE3338" s="95"/>
      <c r="CF3338" s="95"/>
    </row>
    <row r="3339" spans="1:84" s="43" customFormat="1" x14ac:dyDescent="0.25">
      <c r="A3339" s="152"/>
      <c r="B3339" s="152"/>
      <c r="C3339" s="152"/>
      <c r="D3339" s="152"/>
      <c r="E3339" s="152"/>
      <c r="F3339" s="62"/>
      <c r="G3339" s="62"/>
      <c r="I3339" s="152"/>
      <c r="K3339" s="152"/>
      <c r="L3339" s="152"/>
      <c r="M3339" s="152"/>
      <c r="N3339" s="152"/>
      <c r="O3339" s="63"/>
      <c r="P3339" s="152"/>
      <c r="Q3339" s="152"/>
      <c r="S3339" s="205"/>
      <c r="T3339" s="205"/>
      <c r="U3339" s="205"/>
      <c r="V3339" s="39"/>
      <c r="W3339" s="39"/>
      <c r="X3339" s="39"/>
      <c r="Y3339" s="39"/>
      <c r="AD3339" s="191"/>
      <c r="AE3339" s="191"/>
      <c r="AF3339" s="260"/>
      <c r="AG3339" s="191"/>
      <c r="AH3339" s="191"/>
      <c r="AI3339" s="260"/>
      <c r="AR3339" s="68"/>
      <c r="AS3339" s="68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5"/>
      <c r="BL3339" s="95"/>
      <c r="BM3339" s="95"/>
      <c r="BN3339" s="95"/>
      <c r="BO3339" s="95"/>
      <c r="BP3339" s="95"/>
      <c r="BQ3339" s="95"/>
      <c r="BR3339" s="95"/>
      <c r="BS3339" s="95"/>
      <c r="BT3339" s="95"/>
      <c r="BU3339" s="95"/>
      <c r="BV3339" s="95"/>
      <c r="BW3339" s="95"/>
      <c r="BX3339" s="95"/>
      <c r="BY3339" s="95"/>
      <c r="BZ3339" s="95"/>
      <c r="CD3339" s="95"/>
      <c r="CE3339" s="95"/>
      <c r="CF3339" s="95"/>
    </row>
    <row r="3340" spans="1:84" s="43" customFormat="1" x14ac:dyDescent="0.25">
      <c r="A3340" s="152"/>
      <c r="B3340" s="152"/>
      <c r="C3340" s="152"/>
      <c r="D3340" s="152"/>
      <c r="E3340" s="152"/>
      <c r="F3340" s="62"/>
      <c r="G3340" s="62"/>
      <c r="I3340" s="152"/>
      <c r="K3340" s="152"/>
      <c r="L3340" s="152"/>
      <c r="M3340" s="152"/>
      <c r="N3340" s="152"/>
      <c r="O3340" s="63"/>
      <c r="P3340" s="152"/>
      <c r="Q3340" s="152"/>
      <c r="S3340" s="205"/>
      <c r="T3340" s="205"/>
      <c r="U3340" s="205"/>
      <c r="V3340" s="39"/>
      <c r="W3340" s="39"/>
      <c r="X3340" s="39"/>
      <c r="Y3340" s="39"/>
      <c r="AD3340" s="191"/>
      <c r="AE3340" s="191"/>
      <c r="AF3340" s="260"/>
      <c r="AG3340" s="191"/>
      <c r="AH3340" s="191"/>
      <c r="AI3340" s="260"/>
      <c r="AR3340" s="68"/>
      <c r="AS3340" s="68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5"/>
      <c r="BL3340" s="95"/>
      <c r="BM3340" s="95"/>
      <c r="BN3340" s="95"/>
      <c r="BO3340" s="95"/>
      <c r="BP3340" s="95"/>
      <c r="BQ3340" s="95"/>
      <c r="BR3340" s="95"/>
      <c r="BS3340" s="95"/>
      <c r="BT3340" s="95"/>
      <c r="BU3340" s="95"/>
      <c r="BV3340" s="95"/>
      <c r="BW3340" s="95"/>
      <c r="BX3340" s="95"/>
      <c r="BY3340" s="95"/>
      <c r="BZ3340" s="95"/>
      <c r="CD3340" s="95"/>
      <c r="CE3340" s="95"/>
      <c r="CF3340" s="95"/>
    </row>
    <row r="3341" spans="1:84" s="43" customFormat="1" x14ac:dyDescent="0.25">
      <c r="A3341" s="152"/>
      <c r="B3341" s="152"/>
      <c r="C3341" s="152"/>
      <c r="D3341" s="152"/>
      <c r="E3341" s="152"/>
      <c r="F3341" s="62"/>
      <c r="G3341" s="62"/>
      <c r="I3341" s="152"/>
      <c r="K3341" s="152"/>
      <c r="L3341" s="152"/>
      <c r="M3341" s="152"/>
      <c r="N3341" s="152"/>
      <c r="O3341" s="63"/>
      <c r="P3341" s="152"/>
      <c r="Q3341" s="152"/>
      <c r="S3341" s="205"/>
      <c r="T3341" s="205"/>
      <c r="U3341" s="205"/>
      <c r="V3341" s="39"/>
      <c r="W3341" s="39"/>
      <c r="X3341" s="39"/>
      <c r="Y3341" s="39"/>
      <c r="AD3341" s="191"/>
      <c r="AE3341" s="191"/>
      <c r="AF3341" s="260"/>
      <c r="AG3341" s="191"/>
      <c r="AH3341" s="191"/>
      <c r="AI3341" s="260"/>
      <c r="AR3341" s="68"/>
      <c r="AS3341" s="68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5"/>
      <c r="BL3341" s="95"/>
      <c r="BM3341" s="95"/>
      <c r="BN3341" s="95"/>
      <c r="BO3341" s="95"/>
      <c r="BP3341" s="95"/>
      <c r="BQ3341" s="95"/>
      <c r="BR3341" s="95"/>
      <c r="BS3341" s="95"/>
      <c r="BT3341" s="95"/>
      <c r="BU3341" s="95"/>
      <c r="BV3341" s="95"/>
      <c r="BW3341" s="95"/>
      <c r="BX3341" s="95"/>
      <c r="BY3341" s="95"/>
      <c r="BZ3341" s="95"/>
      <c r="CD3341" s="95"/>
      <c r="CE3341" s="95"/>
      <c r="CF3341" s="95"/>
    </row>
    <row r="3342" spans="1:84" s="43" customFormat="1" x14ac:dyDescent="0.25">
      <c r="A3342" s="152"/>
      <c r="B3342" s="152"/>
      <c r="C3342" s="152"/>
      <c r="D3342" s="152"/>
      <c r="E3342" s="152"/>
      <c r="F3342" s="62"/>
      <c r="G3342" s="62"/>
      <c r="I3342" s="152"/>
      <c r="K3342" s="152"/>
      <c r="L3342" s="152"/>
      <c r="M3342" s="152"/>
      <c r="N3342" s="152"/>
      <c r="O3342" s="63"/>
      <c r="P3342" s="152"/>
      <c r="Q3342" s="152"/>
      <c r="S3342" s="205"/>
      <c r="T3342" s="205"/>
      <c r="U3342" s="205"/>
      <c r="V3342" s="39"/>
      <c r="W3342" s="39"/>
      <c r="X3342" s="39"/>
      <c r="Y3342" s="39"/>
      <c r="AD3342" s="191"/>
      <c r="AE3342" s="191"/>
      <c r="AF3342" s="260"/>
      <c r="AG3342" s="191"/>
      <c r="AH3342" s="191"/>
      <c r="AI3342" s="260"/>
      <c r="AR3342" s="68"/>
      <c r="AS3342" s="68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5"/>
      <c r="BL3342" s="95"/>
      <c r="BM3342" s="95"/>
      <c r="BN3342" s="95"/>
      <c r="BO3342" s="95"/>
      <c r="BP3342" s="95"/>
      <c r="BQ3342" s="95"/>
      <c r="BR3342" s="95"/>
      <c r="BS3342" s="95"/>
      <c r="BT3342" s="95"/>
      <c r="BU3342" s="95"/>
      <c r="BV3342" s="95"/>
      <c r="BW3342" s="95"/>
      <c r="BX3342" s="95"/>
      <c r="BY3342" s="95"/>
      <c r="BZ3342" s="95"/>
      <c r="CD3342" s="95"/>
      <c r="CE3342" s="95"/>
      <c r="CF3342" s="95"/>
    </row>
    <row r="3343" spans="1:84" s="43" customFormat="1" x14ac:dyDescent="0.25">
      <c r="A3343" s="152"/>
      <c r="B3343" s="152"/>
      <c r="C3343" s="152"/>
      <c r="D3343" s="152"/>
      <c r="E3343" s="152"/>
      <c r="F3343" s="62"/>
      <c r="G3343" s="62"/>
      <c r="I3343" s="152"/>
      <c r="K3343" s="152"/>
      <c r="L3343" s="152"/>
      <c r="M3343" s="152"/>
      <c r="N3343" s="152"/>
      <c r="O3343" s="63"/>
      <c r="P3343" s="152"/>
      <c r="Q3343" s="152"/>
      <c r="S3343" s="205"/>
      <c r="T3343" s="205"/>
      <c r="U3343" s="205"/>
      <c r="V3343" s="39"/>
      <c r="W3343" s="39"/>
      <c r="X3343" s="39"/>
      <c r="Y3343" s="39"/>
      <c r="AD3343" s="191"/>
      <c r="AE3343" s="191"/>
      <c r="AF3343" s="260"/>
      <c r="AG3343" s="191"/>
      <c r="AH3343" s="191"/>
      <c r="AI3343" s="260"/>
      <c r="AR3343" s="68"/>
      <c r="AS3343" s="68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5"/>
      <c r="BL3343" s="95"/>
      <c r="BM3343" s="95"/>
      <c r="BN3343" s="95"/>
      <c r="BO3343" s="95"/>
      <c r="BP3343" s="95"/>
      <c r="BQ3343" s="95"/>
      <c r="BR3343" s="95"/>
      <c r="BS3343" s="95"/>
      <c r="BT3343" s="95"/>
      <c r="BU3343" s="95"/>
      <c r="BV3343" s="95"/>
      <c r="BW3343" s="95"/>
      <c r="BX3343" s="95"/>
      <c r="BY3343" s="95"/>
      <c r="BZ3343" s="95"/>
      <c r="CD3343" s="95"/>
      <c r="CE3343" s="95"/>
      <c r="CF3343" s="95"/>
    </row>
    <row r="3344" spans="1:84" s="43" customFormat="1" x14ac:dyDescent="0.25">
      <c r="A3344" s="152"/>
      <c r="B3344" s="152"/>
      <c r="C3344" s="152"/>
      <c r="D3344" s="152"/>
      <c r="E3344" s="152"/>
      <c r="F3344" s="62"/>
      <c r="G3344" s="62"/>
      <c r="I3344" s="152"/>
      <c r="K3344" s="152"/>
      <c r="L3344" s="152"/>
      <c r="M3344" s="152"/>
      <c r="N3344" s="152"/>
      <c r="O3344" s="63"/>
      <c r="P3344" s="152"/>
      <c r="Q3344" s="152"/>
      <c r="S3344" s="205"/>
      <c r="T3344" s="205"/>
      <c r="U3344" s="205"/>
      <c r="V3344" s="39"/>
      <c r="W3344" s="39"/>
      <c r="X3344" s="39"/>
      <c r="Y3344" s="39"/>
      <c r="AD3344" s="191"/>
      <c r="AE3344" s="191"/>
      <c r="AF3344" s="260"/>
      <c r="AG3344" s="191"/>
      <c r="AH3344" s="191"/>
      <c r="AI3344" s="260"/>
      <c r="AR3344" s="68"/>
      <c r="AS3344" s="68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5"/>
      <c r="BL3344" s="95"/>
      <c r="BM3344" s="95"/>
      <c r="BN3344" s="95"/>
      <c r="BO3344" s="95"/>
      <c r="BP3344" s="95"/>
      <c r="BQ3344" s="95"/>
      <c r="BR3344" s="95"/>
      <c r="BS3344" s="95"/>
      <c r="BT3344" s="95"/>
      <c r="BU3344" s="95"/>
      <c r="BV3344" s="95"/>
      <c r="BW3344" s="95"/>
      <c r="BX3344" s="95"/>
      <c r="BY3344" s="95"/>
      <c r="BZ3344" s="95"/>
      <c r="CD3344" s="95"/>
      <c r="CE3344" s="95"/>
      <c r="CF3344" s="95"/>
    </row>
    <row r="3345" spans="1:84" s="43" customFormat="1" x14ac:dyDescent="0.25">
      <c r="A3345" s="152"/>
      <c r="B3345" s="152"/>
      <c r="C3345" s="152"/>
      <c r="D3345" s="152"/>
      <c r="E3345" s="152"/>
      <c r="F3345" s="62"/>
      <c r="G3345" s="62"/>
      <c r="I3345" s="152"/>
      <c r="K3345" s="152"/>
      <c r="L3345" s="152"/>
      <c r="M3345" s="152"/>
      <c r="N3345" s="152"/>
      <c r="O3345" s="63"/>
      <c r="P3345" s="152"/>
      <c r="Q3345" s="152"/>
      <c r="S3345" s="205"/>
      <c r="T3345" s="205"/>
      <c r="U3345" s="205"/>
      <c r="V3345" s="39"/>
      <c r="W3345" s="39"/>
      <c r="X3345" s="39"/>
      <c r="Y3345" s="39"/>
      <c r="AD3345" s="191"/>
      <c r="AE3345" s="191"/>
      <c r="AF3345" s="260"/>
      <c r="AG3345" s="191"/>
      <c r="AH3345" s="191"/>
      <c r="AI3345" s="260"/>
      <c r="AR3345" s="68"/>
      <c r="AS3345" s="68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5"/>
      <c r="BL3345" s="95"/>
      <c r="BM3345" s="95"/>
      <c r="BN3345" s="95"/>
      <c r="BO3345" s="95"/>
      <c r="BP3345" s="95"/>
      <c r="BQ3345" s="95"/>
      <c r="BR3345" s="95"/>
      <c r="BS3345" s="95"/>
      <c r="BT3345" s="95"/>
      <c r="BU3345" s="95"/>
      <c r="BV3345" s="95"/>
      <c r="BW3345" s="95"/>
      <c r="BX3345" s="95"/>
      <c r="BY3345" s="95"/>
      <c r="BZ3345" s="95"/>
      <c r="CD3345" s="95"/>
      <c r="CE3345" s="95"/>
      <c r="CF3345" s="95"/>
    </row>
    <row r="3346" spans="1:84" s="43" customFormat="1" x14ac:dyDescent="0.25">
      <c r="A3346" s="152"/>
      <c r="B3346" s="152"/>
      <c r="C3346" s="152"/>
      <c r="D3346" s="152"/>
      <c r="E3346" s="152"/>
      <c r="F3346" s="62"/>
      <c r="G3346" s="62"/>
      <c r="I3346" s="152"/>
      <c r="K3346" s="152"/>
      <c r="L3346" s="152"/>
      <c r="M3346" s="152"/>
      <c r="N3346" s="152"/>
      <c r="O3346" s="63"/>
      <c r="P3346" s="152"/>
      <c r="Q3346" s="152"/>
      <c r="S3346" s="205"/>
      <c r="T3346" s="205"/>
      <c r="U3346" s="205"/>
      <c r="V3346" s="39"/>
      <c r="W3346" s="39"/>
      <c r="X3346" s="39"/>
      <c r="Y3346" s="39"/>
      <c r="AD3346" s="191"/>
      <c r="AE3346" s="191"/>
      <c r="AF3346" s="260"/>
      <c r="AG3346" s="191"/>
      <c r="AH3346" s="191"/>
      <c r="AI3346" s="260"/>
      <c r="AR3346" s="68"/>
      <c r="AS3346" s="68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5"/>
      <c r="BL3346" s="95"/>
      <c r="BM3346" s="95"/>
      <c r="BN3346" s="95"/>
      <c r="BO3346" s="95"/>
      <c r="BP3346" s="95"/>
      <c r="BQ3346" s="95"/>
      <c r="BR3346" s="95"/>
      <c r="BS3346" s="95"/>
      <c r="BT3346" s="95"/>
      <c r="BU3346" s="95"/>
      <c r="BV3346" s="95"/>
      <c r="BW3346" s="95"/>
      <c r="BX3346" s="95"/>
      <c r="BY3346" s="95"/>
      <c r="BZ3346" s="95"/>
      <c r="CD3346" s="95"/>
      <c r="CE3346" s="95"/>
      <c r="CF3346" s="95"/>
    </row>
    <row r="3347" spans="1:84" s="43" customFormat="1" x14ac:dyDescent="0.25">
      <c r="A3347" s="152"/>
      <c r="B3347" s="152"/>
      <c r="C3347" s="152"/>
      <c r="D3347" s="152"/>
      <c r="E3347" s="152"/>
      <c r="F3347" s="62"/>
      <c r="G3347" s="62"/>
      <c r="I3347" s="152"/>
      <c r="K3347" s="152"/>
      <c r="L3347" s="152"/>
      <c r="M3347" s="152"/>
      <c r="N3347" s="152"/>
      <c r="O3347" s="63"/>
      <c r="P3347" s="152"/>
      <c r="Q3347" s="152"/>
      <c r="S3347" s="205"/>
      <c r="T3347" s="205"/>
      <c r="U3347" s="205"/>
      <c r="V3347" s="39"/>
      <c r="W3347" s="39"/>
      <c r="X3347" s="39"/>
      <c r="Y3347" s="39"/>
      <c r="AD3347" s="191"/>
      <c r="AE3347" s="191"/>
      <c r="AF3347" s="260"/>
      <c r="AG3347" s="191"/>
      <c r="AH3347" s="191"/>
      <c r="AI3347" s="260"/>
      <c r="AR3347" s="68"/>
      <c r="AS3347" s="68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5"/>
      <c r="BL3347" s="95"/>
      <c r="BM3347" s="95"/>
      <c r="BN3347" s="95"/>
      <c r="BO3347" s="95"/>
      <c r="BP3347" s="95"/>
      <c r="BQ3347" s="95"/>
      <c r="BR3347" s="95"/>
      <c r="BS3347" s="95"/>
      <c r="BT3347" s="95"/>
      <c r="BU3347" s="95"/>
      <c r="BV3347" s="95"/>
      <c r="BW3347" s="95"/>
      <c r="BX3347" s="95"/>
      <c r="BY3347" s="95"/>
      <c r="BZ3347" s="95"/>
      <c r="CD3347" s="95"/>
      <c r="CE3347" s="95"/>
      <c r="CF3347" s="95"/>
    </row>
    <row r="3348" spans="1:84" s="43" customFormat="1" x14ac:dyDescent="0.25">
      <c r="A3348" s="152"/>
      <c r="B3348" s="152"/>
      <c r="C3348" s="152"/>
      <c r="D3348" s="152"/>
      <c r="E3348" s="152"/>
      <c r="F3348" s="62"/>
      <c r="G3348" s="62"/>
      <c r="I3348" s="152"/>
      <c r="K3348" s="152"/>
      <c r="L3348" s="152"/>
      <c r="M3348" s="152"/>
      <c r="N3348" s="152"/>
      <c r="O3348" s="63"/>
      <c r="P3348" s="152"/>
      <c r="Q3348" s="152"/>
      <c r="S3348" s="205"/>
      <c r="T3348" s="205"/>
      <c r="U3348" s="205"/>
      <c r="V3348" s="39"/>
      <c r="W3348" s="39"/>
      <c r="X3348" s="39"/>
      <c r="Y3348" s="39"/>
      <c r="AD3348" s="191"/>
      <c r="AE3348" s="191"/>
      <c r="AF3348" s="260"/>
      <c r="AG3348" s="191"/>
      <c r="AH3348" s="191"/>
      <c r="AI3348" s="260"/>
      <c r="AR3348" s="68"/>
      <c r="AS3348" s="68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5"/>
      <c r="BL3348" s="95"/>
      <c r="BM3348" s="95"/>
      <c r="BN3348" s="95"/>
      <c r="BO3348" s="95"/>
      <c r="BP3348" s="95"/>
      <c r="BQ3348" s="95"/>
      <c r="BR3348" s="95"/>
      <c r="BS3348" s="95"/>
      <c r="BT3348" s="95"/>
      <c r="BU3348" s="95"/>
      <c r="BV3348" s="95"/>
      <c r="BW3348" s="95"/>
      <c r="BX3348" s="95"/>
      <c r="BY3348" s="95"/>
      <c r="BZ3348" s="95"/>
      <c r="CD3348" s="95"/>
      <c r="CE3348" s="95"/>
      <c r="CF3348" s="95"/>
    </row>
    <row r="3349" spans="1:84" s="43" customFormat="1" x14ac:dyDescent="0.25">
      <c r="A3349" s="152"/>
      <c r="B3349" s="152"/>
      <c r="C3349" s="152"/>
      <c r="D3349" s="152"/>
      <c r="E3349" s="152"/>
      <c r="F3349" s="62"/>
      <c r="G3349" s="62"/>
      <c r="I3349" s="152"/>
      <c r="K3349" s="152"/>
      <c r="L3349" s="152"/>
      <c r="M3349" s="152"/>
      <c r="N3349" s="152"/>
      <c r="O3349" s="63"/>
      <c r="P3349" s="152"/>
      <c r="Q3349" s="152"/>
      <c r="S3349" s="205"/>
      <c r="T3349" s="205"/>
      <c r="U3349" s="205"/>
      <c r="V3349" s="39"/>
      <c r="W3349" s="39"/>
      <c r="X3349" s="39"/>
      <c r="Y3349" s="39"/>
      <c r="AD3349" s="191"/>
      <c r="AE3349" s="191"/>
      <c r="AF3349" s="260"/>
      <c r="AG3349" s="191"/>
      <c r="AH3349" s="191"/>
      <c r="AI3349" s="260"/>
      <c r="AR3349" s="68"/>
      <c r="AS3349" s="68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5"/>
      <c r="BL3349" s="95"/>
      <c r="BM3349" s="95"/>
      <c r="BN3349" s="95"/>
      <c r="BO3349" s="95"/>
      <c r="BP3349" s="95"/>
      <c r="BQ3349" s="95"/>
      <c r="BR3349" s="95"/>
      <c r="BS3349" s="95"/>
      <c r="BT3349" s="95"/>
      <c r="BU3349" s="95"/>
      <c r="BV3349" s="95"/>
      <c r="BW3349" s="95"/>
      <c r="BX3349" s="95"/>
      <c r="BY3349" s="95"/>
      <c r="BZ3349" s="95"/>
      <c r="CD3349" s="95"/>
      <c r="CE3349" s="95"/>
      <c r="CF3349" s="95"/>
    </row>
    <row r="3350" spans="1:84" s="43" customFormat="1" x14ac:dyDescent="0.25">
      <c r="A3350" s="152"/>
      <c r="B3350" s="152"/>
      <c r="C3350" s="152"/>
      <c r="D3350" s="152"/>
      <c r="E3350" s="152"/>
      <c r="F3350" s="62"/>
      <c r="G3350" s="62"/>
      <c r="I3350" s="152"/>
      <c r="K3350" s="152"/>
      <c r="L3350" s="152"/>
      <c r="M3350" s="152"/>
      <c r="N3350" s="152"/>
      <c r="O3350" s="63"/>
      <c r="P3350" s="152"/>
      <c r="Q3350" s="152"/>
      <c r="S3350" s="205"/>
      <c r="T3350" s="205"/>
      <c r="U3350" s="205"/>
      <c r="V3350" s="39"/>
      <c r="W3350" s="39"/>
      <c r="X3350" s="39"/>
      <c r="Y3350" s="39"/>
      <c r="AD3350" s="191"/>
      <c r="AE3350" s="191"/>
      <c r="AF3350" s="260"/>
      <c r="AG3350" s="191"/>
      <c r="AH3350" s="191"/>
      <c r="AI3350" s="260"/>
      <c r="AR3350" s="68"/>
      <c r="AS3350" s="68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5"/>
      <c r="BL3350" s="95"/>
      <c r="BM3350" s="95"/>
      <c r="BN3350" s="95"/>
      <c r="BO3350" s="95"/>
      <c r="BP3350" s="95"/>
      <c r="BQ3350" s="95"/>
      <c r="BR3350" s="95"/>
      <c r="BS3350" s="95"/>
      <c r="BT3350" s="95"/>
      <c r="BU3350" s="95"/>
      <c r="BV3350" s="95"/>
      <c r="BW3350" s="95"/>
      <c r="BX3350" s="95"/>
      <c r="BY3350" s="95"/>
      <c r="BZ3350" s="95"/>
      <c r="CD3350" s="95"/>
      <c r="CE3350" s="95"/>
      <c r="CF3350" s="95"/>
    </row>
    <row r="3351" spans="1:84" s="43" customFormat="1" x14ac:dyDescent="0.25">
      <c r="A3351" s="152"/>
      <c r="B3351" s="152"/>
      <c r="C3351" s="152"/>
      <c r="D3351" s="152"/>
      <c r="E3351" s="152"/>
      <c r="F3351" s="62"/>
      <c r="G3351" s="62"/>
      <c r="I3351" s="152"/>
      <c r="K3351" s="152"/>
      <c r="L3351" s="152"/>
      <c r="M3351" s="152"/>
      <c r="N3351" s="152"/>
      <c r="O3351" s="63"/>
      <c r="P3351" s="152"/>
      <c r="Q3351" s="152"/>
      <c r="S3351" s="205"/>
      <c r="T3351" s="205"/>
      <c r="U3351" s="205"/>
      <c r="V3351" s="39"/>
      <c r="W3351" s="39"/>
      <c r="X3351" s="39"/>
      <c r="Y3351" s="39"/>
      <c r="AD3351" s="191"/>
      <c r="AE3351" s="191"/>
      <c r="AF3351" s="260"/>
      <c r="AG3351" s="191"/>
      <c r="AH3351" s="191"/>
      <c r="AI3351" s="260"/>
      <c r="AR3351" s="68"/>
      <c r="AS3351" s="68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5"/>
      <c r="BL3351" s="95"/>
      <c r="BM3351" s="95"/>
      <c r="BN3351" s="95"/>
      <c r="BO3351" s="95"/>
      <c r="BP3351" s="95"/>
      <c r="BQ3351" s="95"/>
      <c r="BR3351" s="95"/>
      <c r="BS3351" s="95"/>
      <c r="BT3351" s="95"/>
      <c r="BU3351" s="95"/>
      <c r="BV3351" s="95"/>
      <c r="BW3351" s="95"/>
      <c r="BX3351" s="95"/>
      <c r="BY3351" s="95"/>
      <c r="BZ3351" s="95"/>
      <c r="CD3351" s="95"/>
      <c r="CE3351" s="95"/>
      <c r="CF3351" s="95"/>
    </row>
    <row r="3352" spans="1:84" s="43" customFormat="1" x14ac:dyDescent="0.25">
      <c r="A3352" s="152"/>
      <c r="B3352" s="152"/>
      <c r="C3352" s="152"/>
      <c r="D3352" s="152"/>
      <c r="E3352" s="152"/>
      <c r="F3352" s="62"/>
      <c r="G3352" s="62"/>
      <c r="I3352" s="152"/>
      <c r="K3352" s="152"/>
      <c r="L3352" s="152"/>
      <c r="M3352" s="152"/>
      <c r="N3352" s="152"/>
      <c r="O3352" s="63"/>
      <c r="P3352" s="152"/>
      <c r="Q3352" s="152"/>
      <c r="S3352" s="205"/>
      <c r="T3352" s="205"/>
      <c r="U3352" s="205"/>
      <c r="V3352" s="39"/>
      <c r="W3352" s="39"/>
      <c r="X3352" s="39"/>
      <c r="Y3352" s="39"/>
      <c r="AD3352" s="191"/>
      <c r="AE3352" s="191"/>
      <c r="AF3352" s="260"/>
      <c r="AG3352" s="191"/>
      <c r="AH3352" s="191"/>
      <c r="AI3352" s="260"/>
      <c r="AR3352" s="68"/>
      <c r="AS3352" s="68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5"/>
      <c r="BL3352" s="95"/>
      <c r="BM3352" s="95"/>
      <c r="BN3352" s="95"/>
      <c r="BO3352" s="95"/>
      <c r="BP3352" s="95"/>
      <c r="BQ3352" s="95"/>
      <c r="BR3352" s="95"/>
      <c r="BS3352" s="95"/>
      <c r="BT3352" s="95"/>
      <c r="BU3352" s="95"/>
      <c r="BV3352" s="95"/>
      <c r="BW3352" s="95"/>
      <c r="BX3352" s="95"/>
      <c r="BY3352" s="95"/>
      <c r="BZ3352" s="95"/>
      <c r="CD3352" s="95"/>
      <c r="CE3352" s="95"/>
      <c r="CF3352" s="95"/>
    </row>
    <row r="3353" spans="1:84" s="43" customFormat="1" x14ac:dyDescent="0.25">
      <c r="A3353" s="152"/>
      <c r="B3353" s="152"/>
      <c r="C3353" s="152"/>
      <c r="D3353" s="152"/>
      <c r="E3353" s="152"/>
      <c r="F3353" s="62"/>
      <c r="G3353" s="62"/>
      <c r="I3353" s="152"/>
      <c r="K3353" s="152"/>
      <c r="L3353" s="152"/>
      <c r="M3353" s="152"/>
      <c r="N3353" s="152"/>
      <c r="O3353" s="63"/>
      <c r="P3353" s="152"/>
      <c r="Q3353" s="152"/>
      <c r="S3353" s="205"/>
      <c r="T3353" s="205"/>
      <c r="U3353" s="205"/>
      <c r="V3353" s="39"/>
      <c r="W3353" s="39"/>
      <c r="X3353" s="39"/>
      <c r="Y3353" s="39"/>
      <c r="AD3353" s="191"/>
      <c r="AE3353" s="191"/>
      <c r="AF3353" s="260"/>
      <c r="AG3353" s="191"/>
      <c r="AH3353" s="191"/>
      <c r="AI3353" s="260"/>
      <c r="AR3353" s="68"/>
      <c r="AS3353" s="68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5"/>
      <c r="BL3353" s="95"/>
      <c r="BM3353" s="95"/>
      <c r="BN3353" s="95"/>
      <c r="BO3353" s="95"/>
      <c r="BP3353" s="95"/>
      <c r="BQ3353" s="95"/>
      <c r="BR3353" s="95"/>
      <c r="BS3353" s="95"/>
      <c r="BT3353" s="95"/>
      <c r="BU3353" s="95"/>
      <c r="BV3353" s="95"/>
      <c r="BW3353" s="95"/>
      <c r="BX3353" s="95"/>
      <c r="BY3353" s="95"/>
      <c r="BZ3353" s="95"/>
      <c r="CD3353" s="95"/>
      <c r="CE3353" s="95"/>
      <c r="CF3353" s="95"/>
    </row>
    <row r="3354" spans="1:84" s="43" customFormat="1" x14ac:dyDescent="0.25">
      <c r="A3354" s="152"/>
      <c r="B3354" s="152"/>
      <c r="C3354" s="152"/>
      <c r="D3354" s="152"/>
      <c r="E3354" s="152"/>
      <c r="F3354" s="62"/>
      <c r="G3354" s="62"/>
      <c r="I3354" s="152"/>
      <c r="K3354" s="152"/>
      <c r="L3354" s="152"/>
      <c r="M3354" s="152"/>
      <c r="N3354" s="152"/>
      <c r="O3354" s="63"/>
      <c r="P3354" s="152"/>
      <c r="Q3354" s="152"/>
      <c r="S3354" s="205"/>
      <c r="T3354" s="205"/>
      <c r="U3354" s="205"/>
      <c r="V3354" s="39"/>
      <c r="W3354" s="39"/>
      <c r="X3354" s="39"/>
      <c r="Y3354" s="39"/>
      <c r="AD3354" s="191"/>
      <c r="AE3354" s="191"/>
      <c r="AF3354" s="260"/>
      <c r="AG3354" s="191"/>
      <c r="AH3354" s="191"/>
      <c r="AI3354" s="260"/>
      <c r="AR3354" s="68"/>
      <c r="AS3354" s="68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5"/>
      <c r="BL3354" s="95"/>
      <c r="BM3354" s="95"/>
      <c r="BN3354" s="95"/>
      <c r="BO3354" s="95"/>
      <c r="BP3354" s="95"/>
      <c r="BQ3354" s="95"/>
      <c r="BR3354" s="95"/>
      <c r="BS3354" s="95"/>
      <c r="BT3354" s="95"/>
      <c r="BU3354" s="95"/>
      <c r="BV3354" s="95"/>
      <c r="BW3354" s="95"/>
      <c r="BX3354" s="95"/>
      <c r="BY3354" s="95"/>
      <c r="BZ3354" s="95"/>
      <c r="CD3354" s="95"/>
      <c r="CE3354" s="95"/>
      <c r="CF3354" s="95"/>
    </row>
    <row r="3355" spans="1:84" s="43" customFormat="1" x14ac:dyDescent="0.25">
      <c r="A3355" s="152"/>
      <c r="B3355" s="152"/>
      <c r="C3355" s="152"/>
      <c r="D3355" s="152"/>
      <c r="E3355" s="152"/>
      <c r="F3355" s="62"/>
      <c r="G3355" s="62"/>
      <c r="I3355" s="152"/>
      <c r="K3355" s="152"/>
      <c r="L3355" s="152"/>
      <c r="M3355" s="152"/>
      <c r="N3355" s="152"/>
      <c r="O3355" s="63"/>
      <c r="P3355" s="152"/>
      <c r="Q3355" s="152"/>
      <c r="S3355" s="205"/>
      <c r="T3355" s="205"/>
      <c r="U3355" s="205"/>
      <c r="V3355" s="39"/>
      <c r="W3355" s="39"/>
      <c r="X3355" s="39"/>
      <c r="Y3355" s="39"/>
      <c r="AD3355" s="191"/>
      <c r="AE3355" s="191"/>
      <c r="AF3355" s="260"/>
      <c r="AG3355" s="191"/>
      <c r="AH3355" s="191"/>
      <c r="AI3355" s="260"/>
      <c r="AR3355" s="68"/>
      <c r="AS3355" s="68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5"/>
      <c r="BL3355" s="95"/>
      <c r="BM3355" s="95"/>
      <c r="BN3355" s="95"/>
      <c r="BO3355" s="95"/>
      <c r="BP3355" s="95"/>
      <c r="BQ3355" s="95"/>
      <c r="BR3355" s="95"/>
      <c r="BS3355" s="95"/>
      <c r="BT3355" s="95"/>
      <c r="BU3355" s="95"/>
      <c r="BV3355" s="95"/>
      <c r="BW3355" s="95"/>
      <c r="BX3355" s="95"/>
      <c r="BY3355" s="95"/>
      <c r="BZ3355" s="95"/>
      <c r="CD3355" s="95"/>
      <c r="CE3355" s="95"/>
      <c r="CF3355" s="95"/>
    </row>
    <row r="3356" spans="1:84" s="43" customFormat="1" x14ac:dyDescent="0.25">
      <c r="A3356" s="152"/>
      <c r="B3356" s="152"/>
      <c r="C3356" s="152"/>
      <c r="D3356" s="152"/>
      <c r="E3356" s="152"/>
      <c r="F3356" s="62"/>
      <c r="G3356" s="62"/>
      <c r="I3356" s="152"/>
      <c r="K3356" s="152"/>
      <c r="L3356" s="152"/>
      <c r="M3356" s="152"/>
      <c r="N3356" s="152"/>
      <c r="O3356" s="63"/>
      <c r="P3356" s="152"/>
      <c r="Q3356" s="152"/>
      <c r="S3356" s="205"/>
      <c r="T3356" s="205"/>
      <c r="U3356" s="205"/>
      <c r="V3356" s="39"/>
      <c r="W3356" s="39"/>
      <c r="X3356" s="39"/>
      <c r="Y3356" s="39"/>
      <c r="AD3356" s="191"/>
      <c r="AE3356" s="191"/>
      <c r="AF3356" s="260"/>
      <c r="AG3356" s="191"/>
      <c r="AH3356" s="191"/>
      <c r="AI3356" s="260"/>
      <c r="AR3356" s="68"/>
      <c r="AS3356" s="68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5"/>
      <c r="BL3356" s="95"/>
      <c r="BM3356" s="95"/>
      <c r="BN3356" s="95"/>
      <c r="BO3356" s="95"/>
      <c r="BP3356" s="95"/>
      <c r="BQ3356" s="95"/>
      <c r="BR3356" s="95"/>
      <c r="BS3356" s="95"/>
      <c r="BT3356" s="95"/>
      <c r="BU3356" s="95"/>
      <c r="BV3356" s="95"/>
      <c r="BW3356" s="95"/>
      <c r="BX3356" s="95"/>
      <c r="BY3356" s="95"/>
      <c r="BZ3356" s="95"/>
      <c r="CD3356" s="95"/>
      <c r="CE3356" s="95"/>
      <c r="CF3356" s="95"/>
    </row>
    <row r="3357" spans="1:84" s="43" customFormat="1" x14ac:dyDescent="0.25">
      <c r="A3357" s="152"/>
      <c r="B3357" s="152"/>
      <c r="C3357" s="152"/>
      <c r="D3357" s="152"/>
      <c r="E3357" s="152"/>
      <c r="F3357" s="62"/>
      <c r="G3357" s="62"/>
      <c r="I3357" s="152"/>
      <c r="K3357" s="152"/>
      <c r="L3357" s="152"/>
      <c r="M3357" s="152"/>
      <c r="N3357" s="152"/>
      <c r="O3357" s="63"/>
      <c r="P3357" s="152"/>
      <c r="Q3357" s="152"/>
      <c r="S3357" s="205"/>
      <c r="T3357" s="205"/>
      <c r="U3357" s="205"/>
      <c r="V3357" s="39"/>
      <c r="W3357" s="39"/>
      <c r="X3357" s="39"/>
      <c r="Y3357" s="39"/>
      <c r="AD3357" s="191"/>
      <c r="AE3357" s="191"/>
      <c r="AF3357" s="260"/>
      <c r="AG3357" s="191"/>
      <c r="AH3357" s="191"/>
      <c r="AI3357" s="260"/>
      <c r="AR3357" s="68"/>
      <c r="AS3357" s="68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5"/>
      <c r="BL3357" s="95"/>
      <c r="BM3357" s="95"/>
      <c r="BN3357" s="95"/>
      <c r="BO3357" s="95"/>
      <c r="BP3357" s="95"/>
      <c r="BQ3357" s="95"/>
      <c r="BR3357" s="95"/>
      <c r="BS3357" s="95"/>
      <c r="BT3357" s="95"/>
      <c r="BU3357" s="95"/>
      <c r="BV3357" s="95"/>
      <c r="BW3357" s="95"/>
      <c r="BX3357" s="95"/>
      <c r="BY3357" s="95"/>
      <c r="BZ3357" s="95"/>
      <c r="CD3357" s="95"/>
      <c r="CE3357" s="95"/>
      <c r="CF3357" s="95"/>
    </row>
    <row r="3358" spans="1:84" s="43" customFormat="1" x14ac:dyDescent="0.25">
      <c r="A3358" s="152"/>
      <c r="B3358" s="152"/>
      <c r="C3358" s="152"/>
      <c r="D3358" s="152"/>
      <c r="E3358" s="152"/>
      <c r="F3358" s="62"/>
      <c r="G3358" s="62"/>
      <c r="I3358" s="152"/>
      <c r="K3358" s="152"/>
      <c r="L3358" s="152"/>
      <c r="M3358" s="152"/>
      <c r="N3358" s="152"/>
      <c r="O3358" s="63"/>
      <c r="P3358" s="152"/>
      <c r="Q3358" s="152"/>
      <c r="S3358" s="205"/>
      <c r="T3358" s="205"/>
      <c r="U3358" s="205"/>
      <c r="V3358" s="39"/>
      <c r="W3358" s="39"/>
      <c r="X3358" s="39"/>
      <c r="Y3358" s="39"/>
      <c r="AD3358" s="191"/>
      <c r="AE3358" s="191"/>
      <c r="AF3358" s="260"/>
      <c r="AG3358" s="191"/>
      <c r="AH3358" s="191"/>
      <c r="AI3358" s="260"/>
      <c r="AR3358" s="68"/>
      <c r="AS3358" s="68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5"/>
      <c r="BL3358" s="95"/>
      <c r="BM3358" s="95"/>
      <c r="BN3358" s="95"/>
      <c r="BO3358" s="95"/>
      <c r="BP3358" s="95"/>
      <c r="BQ3358" s="95"/>
      <c r="BR3358" s="95"/>
      <c r="BS3358" s="95"/>
      <c r="BT3358" s="95"/>
      <c r="BU3358" s="95"/>
      <c r="BV3358" s="95"/>
      <c r="BW3358" s="95"/>
      <c r="BX3358" s="95"/>
      <c r="BY3358" s="95"/>
      <c r="BZ3358" s="95"/>
      <c r="CD3358" s="95"/>
      <c r="CE3358" s="95"/>
      <c r="CF3358" s="95"/>
    </row>
    <row r="3359" spans="1:84" s="43" customFormat="1" x14ac:dyDescent="0.25">
      <c r="A3359" s="152"/>
      <c r="B3359" s="152"/>
      <c r="C3359" s="152"/>
      <c r="D3359" s="152"/>
      <c r="E3359" s="152"/>
      <c r="F3359" s="62"/>
      <c r="G3359" s="62"/>
      <c r="I3359" s="152"/>
      <c r="K3359" s="152"/>
      <c r="L3359" s="152"/>
      <c r="M3359" s="152"/>
      <c r="N3359" s="152"/>
      <c r="O3359" s="63"/>
      <c r="P3359" s="152"/>
      <c r="Q3359" s="152"/>
      <c r="S3359" s="205"/>
      <c r="T3359" s="205"/>
      <c r="U3359" s="205"/>
      <c r="V3359" s="39"/>
      <c r="W3359" s="39"/>
      <c r="X3359" s="39"/>
      <c r="Y3359" s="39"/>
      <c r="AD3359" s="191"/>
      <c r="AE3359" s="191"/>
      <c r="AF3359" s="260"/>
      <c r="AG3359" s="191"/>
      <c r="AH3359" s="191"/>
      <c r="AI3359" s="260"/>
      <c r="AR3359" s="68"/>
      <c r="AS3359" s="68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5"/>
      <c r="BL3359" s="95"/>
      <c r="BM3359" s="95"/>
      <c r="BN3359" s="95"/>
      <c r="BO3359" s="95"/>
      <c r="BP3359" s="95"/>
      <c r="BQ3359" s="95"/>
      <c r="BR3359" s="95"/>
      <c r="BS3359" s="95"/>
      <c r="BT3359" s="95"/>
      <c r="BU3359" s="95"/>
      <c r="BV3359" s="95"/>
      <c r="BW3359" s="95"/>
      <c r="BX3359" s="95"/>
      <c r="BY3359" s="95"/>
      <c r="BZ3359" s="95"/>
      <c r="CD3359" s="95"/>
      <c r="CE3359" s="95"/>
      <c r="CF3359" s="95"/>
    </row>
    <row r="3360" spans="1:84" s="43" customFormat="1" x14ac:dyDescent="0.25">
      <c r="A3360" s="152"/>
      <c r="B3360" s="152"/>
      <c r="C3360" s="152"/>
      <c r="D3360" s="152"/>
      <c r="E3360" s="152"/>
      <c r="F3360" s="62"/>
      <c r="G3360" s="62"/>
      <c r="I3360" s="152"/>
      <c r="K3360" s="152"/>
      <c r="L3360" s="152"/>
      <c r="M3360" s="152"/>
      <c r="N3360" s="152"/>
      <c r="O3360" s="63"/>
      <c r="P3360" s="152"/>
      <c r="Q3360" s="152"/>
      <c r="S3360" s="205"/>
      <c r="T3360" s="205"/>
      <c r="U3360" s="205"/>
      <c r="V3360" s="39"/>
      <c r="W3360" s="39"/>
      <c r="X3360" s="39"/>
      <c r="Y3360" s="39"/>
      <c r="AD3360" s="191"/>
      <c r="AE3360" s="191"/>
      <c r="AF3360" s="260"/>
      <c r="AG3360" s="191"/>
      <c r="AH3360" s="191"/>
      <c r="AI3360" s="260"/>
      <c r="AR3360" s="68"/>
      <c r="AS3360" s="68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5"/>
      <c r="BL3360" s="95"/>
      <c r="BM3360" s="95"/>
      <c r="BN3360" s="95"/>
      <c r="BO3360" s="95"/>
      <c r="BP3360" s="95"/>
      <c r="BQ3360" s="95"/>
      <c r="BR3360" s="95"/>
      <c r="BS3360" s="95"/>
      <c r="BT3360" s="95"/>
      <c r="BU3360" s="95"/>
      <c r="BV3360" s="95"/>
      <c r="BW3360" s="95"/>
      <c r="BX3360" s="95"/>
      <c r="BY3360" s="95"/>
      <c r="BZ3360" s="95"/>
      <c r="CD3360" s="95"/>
      <c r="CE3360" s="95"/>
      <c r="CF3360" s="95"/>
    </row>
    <row r="3361" spans="1:84" s="43" customFormat="1" x14ac:dyDescent="0.25">
      <c r="A3361" s="152"/>
      <c r="B3361" s="152"/>
      <c r="C3361" s="152"/>
      <c r="D3361" s="152"/>
      <c r="E3361" s="152"/>
      <c r="F3361" s="62"/>
      <c r="G3361" s="62"/>
      <c r="I3361" s="152"/>
      <c r="K3361" s="152"/>
      <c r="L3361" s="152"/>
      <c r="M3361" s="152"/>
      <c r="N3361" s="152"/>
      <c r="O3361" s="63"/>
      <c r="P3361" s="152"/>
      <c r="Q3361" s="152"/>
      <c r="S3361" s="205"/>
      <c r="T3361" s="205"/>
      <c r="U3361" s="205"/>
      <c r="V3361" s="39"/>
      <c r="W3361" s="39"/>
      <c r="X3361" s="39"/>
      <c r="Y3361" s="39"/>
      <c r="AD3361" s="191"/>
      <c r="AE3361" s="191"/>
      <c r="AF3361" s="260"/>
      <c r="AG3361" s="191"/>
      <c r="AH3361" s="191"/>
      <c r="AI3361" s="260"/>
      <c r="AR3361" s="68"/>
      <c r="AS3361" s="68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5"/>
      <c r="BL3361" s="95"/>
      <c r="BM3361" s="95"/>
      <c r="BN3361" s="95"/>
      <c r="BO3361" s="95"/>
      <c r="BP3361" s="95"/>
      <c r="BQ3361" s="95"/>
      <c r="BR3361" s="95"/>
      <c r="BS3361" s="95"/>
      <c r="BT3361" s="95"/>
      <c r="BU3361" s="95"/>
      <c r="BV3361" s="95"/>
      <c r="BW3361" s="95"/>
      <c r="BX3361" s="95"/>
      <c r="BY3361" s="95"/>
      <c r="BZ3361" s="95"/>
      <c r="CD3361" s="95"/>
      <c r="CE3361" s="95"/>
      <c r="CF3361" s="95"/>
    </row>
    <row r="3362" spans="1:84" s="43" customFormat="1" x14ac:dyDescent="0.25">
      <c r="A3362" s="152"/>
      <c r="B3362" s="152"/>
      <c r="C3362" s="152"/>
      <c r="D3362" s="152"/>
      <c r="E3362" s="152"/>
      <c r="F3362" s="62"/>
      <c r="G3362" s="62"/>
      <c r="I3362" s="152"/>
      <c r="K3362" s="152"/>
      <c r="L3362" s="152"/>
      <c r="M3362" s="152"/>
      <c r="N3362" s="152"/>
      <c r="O3362" s="63"/>
      <c r="P3362" s="152"/>
      <c r="Q3362" s="152"/>
      <c r="S3362" s="205"/>
      <c r="T3362" s="205"/>
      <c r="U3362" s="205"/>
      <c r="V3362" s="39"/>
      <c r="W3362" s="39"/>
      <c r="X3362" s="39"/>
      <c r="Y3362" s="39"/>
      <c r="AD3362" s="191"/>
      <c r="AE3362" s="191"/>
      <c r="AF3362" s="260"/>
      <c r="AG3362" s="191"/>
      <c r="AH3362" s="191"/>
      <c r="AI3362" s="260"/>
      <c r="AR3362" s="68"/>
      <c r="AS3362" s="68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5"/>
      <c r="BL3362" s="95"/>
      <c r="BM3362" s="95"/>
      <c r="BN3362" s="95"/>
      <c r="BO3362" s="95"/>
      <c r="BP3362" s="95"/>
      <c r="BQ3362" s="95"/>
      <c r="BR3362" s="95"/>
      <c r="BS3362" s="95"/>
      <c r="BT3362" s="95"/>
      <c r="BU3362" s="95"/>
      <c r="BV3362" s="95"/>
      <c r="BW3362" s="95"/>
      <c r="BX3362" s="95"/>
      <c r="BY3362" s="95"/>
      <c r="BZ3362" s="95"/>
      <c r="CD3362" s="95"/>
      <c r="CE3362" s="95"/>
      <c r="CF3362" s="95"/>
    </row>
    <row r="3363" spans="1:84" s="43" customFormat="1" x14ac:dyDescent="0.25">
      <c r="A3363" s="152"/>
      <c r="B3363" s="152"/>
      <c r="C3363" s="152"/>
      <c r="D3363" s="152"/>
      <c r="E3363" s="152"/>
      <c r="F3363" s="62"/>
      <c r="G3363" s="62"/>
      <c r="I3363" s="152"/>
      <c r="K3363" s="152"/>
      <c r="L3363" s="152"/>
      <c r="M3363" s="152"/>
      <c r="N3363" s="152"/>
      <c r="O3363" s="63"/>
      <c r="P3363" s="152"/>
      <c r="Q3363" s="152"/>
      <c r="S3363" s="205"/>
      <c r="T3363" s="205"/>
      <c r="U3363" s="205"/>
      <c r="V3363" s="39"/>
      <c r="W3363" s="39"/>
      <c r="X3363" s="39"/>
      <c r="Y3363" s="39"/>
      <c r="AD3363" s="191"/>
      <c r="AE3363" s="191"/>
      <c r="AF3363" s="260"/>
      <c r="AG3363" s="191"/>
      <c r="AH3363" s="191"/>
      <c r="AI3363" s="260"/>
      <c r="AR3363" s="68"/>
      <c r="AS3363" s="68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5"/>
      <c r="BL3363" s="95"/>
      <c r="BM3363" s="95"/>
      <c r="BN3363" s="95"/>
      <c r="BO3363" s="95"/>
      <c r="BP3363" s="95"/>
      <c r="BQ3363" s="95"/>
      <c r="BR3363" s="95"/>
      <c r="BS3363" s="95"/>
      <c r="BT3363" s="95"/>
      <c r="BU3363" s="95"/>
      <c r="BV3363" s="95"/>
      <c r="BW3363" s="95"/>
      <c r="BX3363" s="95"/>
      <c r="BY3363" s="95"/>
      <c r="BZ3363" s="95"/>
      <c r="CD3363" s="95"/>
      <c r="CE3363" s="95"/>
      <c r="CF3363" s="95"/>
    </row>
    <row r="3364" spans="1:84" s="43" customFormat="1" x14ac:dyDescent="0.25">
      <c r="A3364" s="152"/>
      <c r="B3364" s="152"/>
      <c r="C3364" s="152"/>
      <c r="D3364" s="152"/>
      <c r="E3364" s="152"/>
      <c r="F3364" s="62"/>
      <c r="G3364" s="62"/>
      <c r="I3364" s="152"/>
      <c r="K3364" s="152"/>
      <c r="L3364" s="152"/>
      <c r="M3364" s="152"/>
      <c r="N3364" s="152"/>
      <c r="O3364" s="63"/>
      <c r="P3364" s="152"/>
      <c r="Q3364" s="152"/>
      <c r="S3364" s="205"/>
      <c r="T3364" s="205"/>
      <c r="U3364" s="205"/>
      <c r="V3364" s="39"/>
      <c r="W3364" s="39"/>
      <c r="X3364" s="39"/>
      <c r="Y3364" s="39"/>
      <c r="AD3364" s="191"/>
      <c r="AE3364" s="191"/>
      <c r="AF3364" s="260"/>
      <c r="AG3364" s="191"/>
      <c r="AH3364" s="191"/>
      <c r="AI3364" s="260"/>
      <c r="AR3364" s="68"/>
      <c r="AS3364" s="68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5"/>
      <c r="BL3364" s="95"/>
      <c r="BM3364" s="95"/>
      <c r="BN3364" s="95"/>
      <c r="BO3364" s="95"/>
      <c r="BP3364" s="95"/>
      <c r="BQ3364" s="95"/>
      <c r="BR3364" s="95"/>
      <c r="BS3364" s="95"/>
      <c r="BT3364" s="95"/>
      <c r="BU3364" s="95"/>
      <c r="BV3364" s="95"/>
      <c r="BW3364" s="95"/>
      <c r="BX3364" s="95"/>
      <c r="BY3364" s="95"/>
      <c r="BZ3364" s="95"/>
      <c r="CD3364" s="95"/>
      <c r="CE3364" s="95"/>
      <c r="CF3364" s="95"/>
    </row>
    <row r="3365" spans="1:84" s="43" customFormat="1" x14ac:dyDescent="0.25">
      <c r="A3365" s="152"/>
      <c r="B3365" s="152"/>
      <c r="C3365" s="152"/>
      <c r="D3365" s="152"/>
      <c r="E3365" s="152"/>
      <c r="F3365" s="62"/>
      <c r="G3365" s="62"/>
      <c r="I3365" s="152"/>
      <c r="K3365" s="152"/>
      <c r="L3365" s="152"/>
      <c r="M3365" s="152"/>
      <c r="N3365" s="152"/>
      <c r="O3365" s="63"/>
      <c r="P3365" s="152"/>
      <c r="Q3365" s="152"/>
      <c r="S3365" s="205"/>
      <c r="T3365" s="205"/>
      <c r="U3365" s="205"/>
      <c r="V3365" s="39"/>
      <c r="W3365" s="39"/>
      <c r="X3365" s="39"/>
      <c r="Y3365" s="39"/>
      <c r="AD3365" s="191"/>
      <c r="AE3365" s="191"/>
      <c r="AF3365" s="260"/>
      <c r="AG3365" s="191"/>
      <c r="AH3365" s="191"/>
      <c r="AI3365" s="260"/>
      <c r="AR3365" s="68"/>
      <c r="AS3365" s="68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5"/>
      <c r="BL3365" s="95"/>
      <c r="BM3365" s="95"/>
      <c r="BN3365" s="95"/>
      <c r="BO3365" s="95"/>
      <c r="BP3365" s="95"/>
      <c r="BQ3365" s="95"/>
      <c r="BR3365" s="95"/>
      <c r="BS3365" s="95"/>
      <c r="BT3365" s="95"/>
      <c r="BU3365" s="95"/>
      <c r="BV3365" s="95"/>
      <c r="BW3365" s="95"/>
      <c r="BX3365" s="95"/>
      <c r="BY3365" s="95"/>
      <c r="BZ3365" s="95"/>
      <c r="CD3365" s="95"/>
      <c r="CE3365" s="95"/>
      <c r="CF3365" s="95"/>
    </row>
    <row r="3366" spans="1:84" s="43" customFormat="1" x14ac:dyDescent="0.25">
      <c r="A3366" s="152"/>
      <c r="B3366" s="152"/>
      <c r="C3366" s="152"/>
      <c r="D3366" s="152"/>
      <c r="E3366" s="152"/>
      <c r="F3366" s="62"/>
      <c r="G3366" s="62"/>
      <c r="I3366" s="152"/>
      <c r="K3366" s="152"/>
      <c r="L3366" s="152"/>
      <c r="M3366" s="152"/>
      <c r="N3366" s="152"/>
      <c r="O3366" s="63"/>
      <c r="P3366" s="152"/>
      <c r="Q3366" s="152"/>
      <c r="S3366" s="205"/>
      <c r="T3366" s="205"/>
      <c r="U3366" s="205"/>
      <c r="V3366" s="39"/>
      <c r="W3366" s="39"/>
      <c r="X3366" s="39"/>
      <c r="Y3366" s="39"/>
      <c r="AD3366" s="191"/>
      <c r="AE3366" s="191"/>
      <c r="AF3366" s="260"/>
      <c r="AG3366" s="191"/>
      <c r="AH3366" s="191"/>
      <c r="AI3366" s="260"/>
      <c r="AR3366" s="68"/>
      <c r="AS3366" s="68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5"/>
      <c r="BL3366" s="95"/>
      <c r="BM3366" s="95"/>
      <c r="BN3366" s="95"/>
      <c r="BO3366" s="95"/>
      <c r="BP3366" s="95"/>
      <c r="BQ3366" s="95"/>
      <c r="BR3366" s="95"/>
      <c r="BS3366" s="95"/>
      <c r="BT3366" s="95"/>
      <c r="BU3366" s="95"/>
      <c r="BV3366" s="95"/>
      <c r="BW3366" s="95"/>
      <c r="BX3366" s="95"/>
      <c r="BY3366" s="95"/>
      <c r="BZ3366" s="95"/>
      <c r="CD3366" s="95"/>
      <c r="CE3366" s="95"/>
      <c r="CF3366" s="95"/>
    </row>
    <row r="3367" spans="1:84" s="43" customFormat="1" x14ac:dyDescent="0.25">
      <c r="A3367" s="152"/>
      <c r="B3367" s="152"/>
      <c r="C3367" s="152"/>
      <c r="D3367" s="152"/>
      <c r="E3367" s="152"/>
      <c r="F3367" s="62"/>
      <c r="G3367" s="62"/>
      <c r="I3367" s="152"/>
      <c r="K3367" s="152"/>
      <c r="L3367" s="152"/>
      <c r="M3367" s="152"/>
      <c r="N3367" s="152"/>
      <c r="O3367" s="63"/>
      <c r="P3367" s="152"/>
      <c r="Q3367" s="152"/>
      <c r="S3367" s="205"/>
      <c r="T3367" s="205"/>
      <c r="U3367" s="205"/>
      <c r="V3367" s="39"/>
      <c r="W3367" s="39"/>
      <c r="X3367" s="39"/>
      <c r="Y3367" s="39"/>
      <c r="AD3367" s="191"/>
      <c r="AE3367" s="191"/>
      <c r="AF3367" s="260"/>
      <c r="AG3367" s="191"/>
      <c r="AH3367" s="191"/>
      <c r="AI3367" s="260"/>
      <c r="AR3367" s="68"/>
      <c r="AS3367" s="68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5"/>
      <c r="BL3367" s="95"/>
      <c r="BM3367" s="95"/>
      <c r="BN3367" s="95"/>
      <c r="BO3367" s="95"/>
      <c r="BP3367" s="95"/>
      <c r="BQ3367" s="95"/>
      <c r="BR3367" s="95"/>
      <c r="BS3367" s="95"/>
      <c r="BT3367" s="95"/>
      <c r="BU3367" s="95"/>
      <c r="BV3367" s="95"/>
      <c r="BW3367" s="95"/>
      <c r="BX3367" s="95"/>
      <c r="BY3367" s="95"/>
      <c r="BZ3367" s="95"/>
      <c r="CD3367" s="95"/>
      <c r="CE3367" s="95"/>
      <c r="CF3367" s="95"/>
    </row>
    <row r="3368" spans="1:84" s="43" customFormat="1" x14ac:dyDescent="0.25">
      <c r="A3368" s="152"/>
      <c r="B3368" s="152"/>
      <c r="C3368" s="152"/>
      <c r="D3368" s="152"/>
      <c r="E3368" s="152"/>
      <c r="F3368" s="62"/>
      <c r="G3368" s="62"/>
      <c r="I3368" s="152"/>
      <c r="K3368" s="152"/>
      <c r="L3368" s="152"/>
      <c r="M3368" s="152"/>
      <c r="N3368" s="152"/>
      <c r="O3368" s="63"/>
      <c r="P3368" s="152"/>
      <c r="Q3368" s="152"/>
      <c r="S3368" s="205"/>
      <c r="T3368" s="205"/>
      <c r="U3368" s="205"/>
      <c r="V3368" s="39"/>
      <c r="W3368" s="39"/>
      <c r="X3368" s="39"/>
      <c r="Y3368" s="39"/>
      <c r="AD3368" s="191"/>
      <c r="AE3368" s="191"/>
      <c r="AF3368" s="260"/>
      <c r="AG3368" s="191"/>
      <c r="AH3368" s="191"/>
      <c r="AI3368" s="260"/>
      <c r="AR3368" s="68"/>
      <c r="AS3368" s="68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5"/>
      <c r="BL3368" s="95"/>
      <c r="BM3368" s="95"/>
      <c r="BN3368" s="95"/>
      <c r="BO3368" s="95"/>
      <c r="BP3368" s="95"/>
      <c r="BQ3368" s="95"/>
      <c r="BR3368" s="95"/>
      <c r="BS3368" s="95"/>
      <c r="BT3368" s="95"/>
      <c r="BU3368" s="95"/>
      <c r="BV3368" s="95"/>
      <c r="BW3368" s="95"/>
      <c r="BX3368" s="95"/>
      <c r="BY3368" s="95"/>
      <c r="BZ3368" s="95"/>
      <c r="CD3368" s="95"/>
      <c r="CE3368" s="95"/>
      <c r="CF3368" s="95"/>
    </row>
    <row r="3369" spans="1:84" s="43" customFormat="1" x14ac:dyDescent="0.25">
      <c r="A3369" s="152"/>
      <c r="B3369" s="152"/>
      <c r="C3369" s="152"/>
      <c r="D3369" s="152"/>
      <c r="E3369" s="152"/>
      <c r="F3369" s="62"/>
      <c r="G3369" s="62"/>
      <c r="I3369" s="152"/>
      <c r="K3369" s="152"/>
      <c r="L3369" s="152"/>
      <c r="M3369" s="152"/>
      <c r="N3369" s="152"/>
      <c r="O3369" s="63"/>
      <c r="P3369" s="152"/>
      <c r="Q3369" s="152"/>
      <c r="S3369" s="205"/>
      <c r="T3369" s="205"/>
      <c r="U3369" s="205"/>
      <c r="V3369" s="39"/>
      <c r="W3369" s="39"/>
      <c r="X3369" s="39"/>
      <c r="Y3369" s="39"/>
      <c r="AD3369" s="191"/>
      <c r="AE3369" s="191"/>
      <c r="AF3369" s="260"/>
      <c r="AG3369" s="191"/>
      <c r="AH3369" s="191"/>
      <c r="AI3369" s="260"/>
      <c r="AR3369" s="68"/>
      <c r="AS3369" s="68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5"/>
      <c r="BL3369" s="95"/>
      <c r="BM3369" s="95"/>
      <c r="BN3369" s="95"/>
      <c r="BO3369" s="95"/>
      <c r="BP3369" s="95"/>
      <c r="BQ3369" s="95"/>
      <c r="BR3369" s="95"/>
      <c r="BS3369" s="95"/>
      <c r="BT3369" s="95"/>
      <c r="BU3369" s="95"/>
      <c r="BV3369" s="95"/>
      <c r="BW3369" s="95"/>
      <c r="BX3369" s="95"/>
      <c r="BY3369" s="95"/>
      <c r="BZ3369" s="95"/>
      <c r="CD3369" s="95"/>
      <c r="CE3369" s="95"/>
      <c r="CF3369" s="95"/>
    </row>
    <row r="3370" spans="1:84" s="43" customFormat="1" x14ac:dyDescent="0.25">
      <c r="A3370" s="152"/>
      <c r="B3370" s="152"/>
      <c r="C3370" s="152"/>
      <c r="D3370" s="152"/>
      <c r="E3370" s="152"/>
      <c r="F3370" s="62"/>
      <c r="G3370" s="62"/>
      <c r="I3370" s="152"/>
      <c r="K3370" s="152"/>
      <c r="L3370" s="152"/>
      <c r="M3370" s="152"/>
      <c r="N3370" s="152"/>
      <c r="O3370" s="63"/>
      <c r="P3370" s="152"/>
      <c r="Q3370" s="152"/>
      <c r="S3370" s="205"/>
      <c r="T3370" s="205"/>
      <c r="U3370" s="205"/>
      <c r="V3370" s="39"/>
      <c r="W3370" s="39"/>
      <c r="X3370" s="39"/>
      <c r="Y3370" s="39"/>
      <c r="AD3370" s="191"/>
      <c r="AE3370" s="191"/>
      <c r="AF3370" s="260"/>
      <c r="AG3370" s="191"/>
      <c r="AH3370" s="191"/>
      <c r="AI3370" s="260"/>
      <c r="AR3370" s="68"/>
      <c r="AS3370" s="68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5"/>
      <c r="BL3370" s="95"/>
      <c r="BM3370" s="95"/>
      <c r="BN3370" s="95"/>
      <c r="BO3370" s="95"/>
      <c r="BP3370" s="95"/>
      <c r="BQ3370" s="95"/>
      <c r="BR3370" s="95"/>
      <c r="BS3370" s="95"/>
      <c r="BT3370" s="95"/>
      <c r="BU3370" s="95"/>
      <c r="BV3370" s="95"/>
      <c r="BW3370" s="95"/>
      <c r="BX3370" s="95"/>
      <c r="BY3370" s="95"/>
      <c r="BZ3370" s="95"/>
      <c r="CD3370" s="95"/>
      <c r="CE3370" s="95"/>
      <c r="CF3370" s="95"/>
    </row>
    <row r="3371" spans="1:84" s="43" customFormat="1" x14ac:dyDescent="0.25">
      <c r="A3371" s="152"/>
      <c r="B3371" s="152"/>
      <c r="C3371" s="152"/>
      <c r="D3371" s="152"/>
      <c r="E3371" s="152"/>
      <c r="F3371" s="62"/>
      <c r="G3371" s="62"/>
      <c r="I3371" s="152"/>
      <c r="K3371" s="152"/>
      <c r="L3371" s="152"/>
      <c r="M3371" s="152"/>
      <c r="N3371" s="152"/>
      <c r="O3371" s="63"/>
      <c r="P3371" s="152"/>
      <c r="Q3371" s="152"/>
      <c r="S3371" s="205"/>
      <c r="T3371" s="205"/>
      <c r="U3371" s="205"/>
      <c r="V3371" s="39"/>
      <c r="W3371" s="39"/>
      <c r="X3371" s="39"/>
      <c r="Y3371" s="39"/>
      <c r="AD3371" s="191"/>
      <c r="AE3371" s="191"/>
      <c r="AF3371" s="260"/>
      <c r="AG3371" s="191"/>
      <c r="AH3371" s="191"/>
      <c r="AI3371" s="260"/>
      <c r="AR3371" s="68"/>
      <c r="AS3371" s="68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5"/>
      <c r="BL3371" s="95"/>
      <c r="BM3371" s="95"/>
      <c r="BN3371" s="95"/>
      <c r="BO3371" s="95"/>
      <c r="BP3371" s="95"/>
      <c r="BQ3371" s="95"/>
      <c r="BR3371" s="95"/>
      <c r="BS3371" s="95"/>
      <c r="BT3371" s="95"/>
      <c r="BU3371" s="95"/>
      <c r="BV3371" s="95"/>
      <c r="BW3371" s="95"/>
      <c r="BX3371" s="95"/>
      <c r="BY3371" s="95"/>
      <c r="BZ3371" s="95"/>
      <c r="CD3371" s="95"/>
      <c r="CE3371" s="95"/>
      <c r="CF3371" s="95"/>
    </row>
    <row r="3372" spans="1:84" s="43" customFormat="1" x14ac:dyDescent="0.25">
      <c r="A3372" s="152"/>
      <c r="B3372" s="152"/>
      <c r="C3372" s="152"/>
      <c r="D3372" s="152"/>
      <c r="E3372" s="152"/>
      <c r="F3372" s="62"/>
      <c r="G3372" s="62"/>
      <c r="I3372" s="152"/>
      <c r="K3372" s="152"/>
      <c r="L3372" s="152"/>
      <c r="M3372" s="152"/>
      <c r="N3372" s="152"/>
      <c r="O3372" s="63"/>
      <c r="P3372" s="152"/>
      <c r="Q3372" s="152"/>
      <c r="S3372" s="205"/>
      <c r="T3372" s="205"/>
      <c r="U3372" s="205"/>
      <c r="V3372" s="39"/>
      <c r="W3372" s="39"/>
      <c r="X3372" s="39"/>
      <c r="Y3372" s="39"/>
      <c r="AD3372" s="191"/>
      <c r="AE3372" s="191"/>
      <c r="AF3372" s="260"/>
      <c r="AG3372" s="191"/>
      <c r="AH3372" s="191"/>
      <c r="AI3372" s="260"/>
      <c r="AR3372" s="68"/>
      <c r="AS3372" s="68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5"/>
      <c r="BL3372" s="95"/>
      <c r="BM3372" s="95"/>
      <c r="BN3372" s="95"/>
      <c r="BO3372" s="95"/>
      <c r="BP3372" s="95"/>
      <c r="BQ3372" s="95"/>
      <c r="BR3372" s="95"/>
      <c r="BS3372" s="95"/>
      <c r="BT3372" s="95"/>
      <c r="BU3372" s="95"/>
      <c r="BV3372" s="95"/>
      <c r="BW3372" s="95"/>
      <c r="BX3372" s="95"/>
      <c r="BY3372" s="95"/>
      <c r="BZ3372" s="95"/>
      <c r="CD3372" s="95"/>
      <c r="CE3372" s="95"/>
      <c r="CF3372" s="95"/>
    </row>
    <row r="3373" spans="1:84" s="43" customFormat="1" x14ac:dyDescent="0.25">
      <c r="A3373" s="152"/>
      <c r="B3373" s="152"/>
      <c r="C3373" s="152"/>
      <c r="D3373" s="152"/>
      <c r="E3373" s="152"/>
      <c r="F3373" s="62"/>
      <c r="G3373" s="62"/>
      <c r="I3373" s="152"/>
      <c r="K3373" s="152"/>
      <c r="L3373" s="152"/>
      <c r="M3373" s="152"/>
      <c r="N3373" s="152"/>
      <c r="O3373" s="63"/>
      <c r="P3373" s="152"/>
      <c r="Q3373" s="152"/>
      <c r="S3373" s="205"/>
      <c r="T3373" s="205"/>
      <c r="U3373" s="205"/>
      <c r="V3373" s="39"/>
      <c r="W3373" s="39"/>
      <c r="X3373" s="39"/>
      <c r="Y3373" s="39"/>
      <c r="AD3373" s="191"/>
      <c r="AE3373" s="191"/>
      <c r="AF3373" s="260"/>
      <c r="AG3373" s="191"/>
      <c r="AH3373" s="191"/>
      <c r="AI3373" s="260"/>
      <c r="AR3373" s="68"/>
      <c r="AS3373" s="68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5"/>
      <c r="BL3373" s="95"/>
      <c r="BM3373" s="95"/>
      <c r="BN3373" s="95"/>
      <c r="BO3373" s="95"/>
      <c r="BP3373" s="95"/>
      <c r="BQ3373" s="95"/>
      <c r="BR3373" s="95"/>
      <c r="BS3373" s="95"/>
      <c r="BT3373" s="95"/>
      <c r="BU3373" s="95"/>
      <c r="BV3373" s="95"/>
      <c r="BW3373" s="95"/>
      <c r="BX3373" s="95"/>
      <c r="BY3373" s="95"/>
      <c r="BZ3373" s="95"/>
      <c r="CD3373" s="95"/>
      <c r="CE3373" s="95"/>
      <c r="CF3373" s="95"/>
    </row>
    <row r="3374" spans="1:84" s="43" customFormat="1" x14ac:dyDescent="0.25">
      <c r="A3374" s="152"/>
      <c r="B3374" s="152"/>
      <c r="C3374" s="152"/>
      <c r="D3374" s="152"/>
      <c r="E3374" s="152"/>
      <c r="F3374" s="62"/>
      <c r="G3374" s="62"/>
      <c r="I3374" s="152"/>
      <c r="K3374" s="152"/>
      <c r="L3374" s="152"/>
      <c r="M3374" s="152"/>
      <c r="N3374" s="152"/>
      <c r="O3374" s="63"/>
      <c r="P3374" s="152"/>
      <c r="Q3374" s="152"/>
      <c r="S3374" s="205"/>
      <c r="T3374" s="205"/>
      <c r="U3374" s="205"/>
      <c r="V3374" s="39"/>
      <c r="W3374" s="39"/>
      <c r="X3374" s="39"/>
      <c r="Y3374" s="39"/>
      <c r="AD3374" s="191"/>
      <c r="AE3374" s="191"/>
      <c r="AF3374" s="260"/>
      <c r="AG3374" s="191"/>
      <c r="AH3374" s="191"/>
      <c r="AI3374" s="260"/>
      <c r="AR3374" s="68"/>
      <c r="AS3374" s="68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5"/>
      <c r="BL3374" s="95"/>
      <c r="BM3374" s="95"/>
      <c r="BN3374" s="95"/>
      <c r="BO3374" s="95"/>
      <c r="BP3374" s="95"/>
      <c r="BQ3374" s="95"/>
      <c r="BR3374" s="95"/>
      <c r="BS3374" s="95"/>
      <c r="BT3374" s="95"/>
      <c r="BU3374" s="95"/>
      <c r="BV3374" s="95"/>
      <c r="BW3374" s="95"/>
      <c r="BX3374" s="95"/>
      <c r="BY3374" s="95"/>
      <c r="BZ3374" s="95"/>
      <c r="CD3374" s="95"/>
      <c r="CE3374" s="95"/>
      <c r="CF3374" s="95"/>
    </row>
    <row r="3375" spans="1:84" s="43" customFormat="1" x14ac:dyDescent="0.25">
      <c r="A3375" s="152"/>
      <c r="B3375" s="152"/>
      <c r="C3375" s="152"/>
      <c r="D3375" s="152"/>
      <c r="E3375" s="152"/>
      <c r="F3375" s="62"/>
      <c r="G3375" s="62"/>
      <c r="I3375" s="152"/>
      <c r="K3375" s="152"/>
      <c r="L3375" s="152"/>
      <c r="M3375" s="152"/>
      <c r="N3375" s="152"/>
      <c r="O3375" s="63"/>
      <c r="P3375" s="152"/>
      <c r="Q3375" s="152"/>
      <c r="S3375" s="205"/>
      <c r="T3375" s="205"/>
      <c r="U3375" s="205"/>
      <c r="V3375" s="39"/>
      <c r="W3375" s="39"/>
      <c r="X3375" s="39"/>
      <c r="Y3375" s="39"/>
      <c r="AD3375" s="191"/>
      <c r="AE3375" s="191"/>
      <c r="AF3375" s="260"/>
      <c r="AG3375" s="191"/>
      <c r="AH3375" s="191"/>
      <c r="AI3375" s="260"/>
      <c r="AR3375" s="68"/>
      <c r="AS3375" s="68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5"/>
      <c r="BL3375" s="95"/>
      <c r="BM3375" s="95"/>
      <c r="BN3375" s="95"/>
      <c r="BO3375" s="95"/>
      <c r="BP3375" s="95"/>
      <c r="BQ3375" s="95"/>
      <c r="BR3375" s="95"/>
      <c r="BS3375" s="95"/>
      <c r="BT3375" s="95"/>
      <c r="BU3375" s="95"/>
      <c r="BV3375" s="95"/>
      <c r="BW3375" s="95"/>
      <c r="BX3375" s="95"/>
      <c r="BY3375" s="95"/>
      <c r="BZ3375" s="95"/>
      <c r="CD3375" s="95"/>
      <c r="CE3375" s="95"/>
      <c r="CF3375" s="95"/>
    </row>
    <row r="3376" spans="1:84" s="43" customFormat="1" x14ac:dyDescent="0.25">
      <c r="A3376" s="152"/>
      <c r="B3376" s="152"/>
      <c r="C3376" s="152"/>
      <c r="D3376" s="152"/>
      <c r="E3376" s="152"/>
      <c r="F3376" s="62"/>
      <c r="G3376" s="62"/>
      <c r="I3376" s="152"/>
      <c r="K3376" s="152"/>
      <c r="L3376" s="152"/>
      <c r="M3376" s="152"/>
      <c r="N3376" s="152"/>
      <c r="O3376" s="63"/>
      <c r="P3376" s="152"/>
      <c r="Q3376" s="152"/>
      <c r="S3376" s="205"/>
      <c r="T3376" s="205"/>
      <c r="U3376" s="205"/>
      <c r="V3376" s="39"/>
      <c r="W3376" s="39"/>
      <c r="X3376" s="39"/>
      <c r="Y3376" s="39"/>
      <c r="AD3376" s="191"/>
      <c r="AE3376" s="191"/>
      <c r="AF3376" s="260"/>
      <c r="AG3376" s="191"/>
      <c r="AH3376" s="191"/>
      <c r="AI3376" s="260"/>
      <c r="AR3376" s="68"/>
      <c r="AS3376" s="68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5"/>
      <c r="BL3376" s="95"/>
      <c r="BM3376" s="95"/>
      <c r="BN3376" s="95"/>
      <c r="BO3376" s="95"/>
      <c r="BP3376" s="95"/>
      <c r="BQ3376" s="95"/>
      <c r="BR3376" s="95"/>
      <c r="BS3376" s="95"/>
      <c r="BT3376" s="95"/>
      <c r="BU3376" s="95"/>
      <c r="BV3376" s="95"/>
      <c r="BW3376" s="95"/>
      <c r="BX3376" s="95"/>
      <c r="BY3376" s="95"/>
      <c r="BZ3376" s="95"/>
      <c r="CD3376" s="95"/>
      <c r="CE3376" s="95"/>
      <c r="CF3376" s="95"/>
    </row>
    <row r="3377" spans="1:84" s="43" customFormat="1" x14ac:dyDescent="0.25">
      <c r="A3377" s="152"/>
      <c r="B3377" s="152"/>
      <c r="C3377" s="152"/>
      <c r="D3377" s="152"/>
      <c r="E3377" s="152"/>
      <c r="F3377" s="62"/>
      <c r="G3377" s="62"/>
      <c r="I3377" s="152"/>
      <c r="K3377" s="152"/>
      <c r="L3377" s="152"/>
      <c r="M3377" s="152"/>
      <c r="N3377" s="152"/>
      <c r="O3377" s="63"/>
      <c r="P3377" s="152"/>
      <c r="Q3377" s="152"/>
      <c r="S3377" s="205"/>
      <c r="T3377" s="205"/>
      <c r="U3377" s="205"/>
      <c r="V3377" s="39"/>
      <c r="W3377" s="39"/>
      <c r="X3377" s="39"/>
      <c r="Y3377" s="39"/>
      <c r="AD3377" s="191"/>
      <c r="AE3377" s="191"/>
      <c r="AF3377" s="260"/>
      <c r="AG3377" s="191"/>
      <c r="AH3377" s="191"/>
      <c r="AI3377" s="260"/>
      <c r="AR3377" s="68"/>
      <c r="AS3377" s="68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5"/>
      <c r="BL3377" s="95"/>
      <c r="BM3377" s="95"/>
      <c r="BN3377" s="95"/>
      <c r="BO3377" s="95"/>
      <c r="BP3377" s="95"/>
      <c r="BQ3377" s="95"/>
      <c r="BR3377" s="95"/>
      <c r="BS3377" s="95"/>
      <c r="BT3377" s="95"/>
      <c r="BU3377" s="95"/>
      <c r="BV3377" s="95"/>
      <c r="BW3377" s="95"/>
      <c r="BX3377" s="95"/>
      <c r="BY3377" s="95"/>
      <c r="BZ3377" s="95"/>
      <c r="CD3377" s="95"/>
      <c r="CE3377" s="95"/>
      <c r="CF3377" s="95"/>
    </row>
    <row r="3378" spans="1:84" s="43" customFormat="1" x14ac:dyDescent="0.25">
      <c r="A3378" s="152"/>
      <c r="B3378" s="152"/>
      <c r="C3378" s="152"/>
      <c r="D3378" s="152"/>
      <c r="E3378" s="152"/>
      <c r="F3378" s="62"/>
      <c r="G3378" s="62"/>
      <c r="I3378" s="152"/>
      <c r="K3378" s="152"/>
      <c r="L3378" s="152"/>
      <c r="M3378" s="152"/>
      <c r="N3378" s="152"/>
      <c r="O3378" s="63"/>
      <c r="P3378" s="152"/>
      <c r="Q3378" s="152"/>
      <c r="S3378" s="205"/>
      <c r="T3378" s="205"/>
      <c r="U3378" s="205"/>
      <c r="V3378" s="39"/>
      <c r="W3378" s="39"/>
      <c r="X3378" s="39"/>
      <c r="Y3378" s="39"/>
      <c r="AD3378" s="191"/>
      <c r="AE3378" s="191"/>
      <c r="AF3378" s="260"/>
      <c r="AG3378" s="191"/>
      <c r="AH3378" s="191"/>
      <c r="AI3378" s="260"/>
      <c r="AR3378" s="68"/>
      <c r="AS3378" s="68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5"/>
      <c r="BL3378" s="95"/>
      <c r="BM3378" s="95"/>
      <c r="BN3378" s="95"/>
      <c r="BO3378" s="95"/>
      <c r="BP3378" s="95"/>
      <c r="BQ3378" s="95"/>
      <c r="BR3378" s="95"/>
      <c r="BS3378" s="95"/>
      <c r="BT3378" s="95"/>
      <c r="BU3378" s="95"/>
      <c r="BV3378" s="95"/>
      <c r="BW3378" s="95"/>
      <c r="BX3378" s="95"/>
      <c r="BY3378" s="95"/>
      <c r="BZ3378" s="95"/>
      <c r="CD3378" s="95"/>
      <c r="CE3378" s="95"/>
      <c r="CF3378" s="95"/>
    </row>
    <row r="3379" spans="1:84" s="43" customFormat="1" x14ac:dyDescent="0.25">
      <c r="A3379" s="152"/>
      <c r="B3379" s="152"/>
      <c r="C3379" s="152"/>
      <c r="D3379" s="152"/>
      <c r="E3379" s="152"/>
      <c r="F3379" s="62"/>
      <c r="G3379" s="62"/>
      <c r="I3379" s="152"/>
      <c r="K3379" s="152"/>
      <c r="L3379" s="152"/>
      <c r="M3379" s="152"/>
      <c r="N3379" s="152"/>
      <c r="O3379" s="63"/>
      <c r="P3379" s="152"/>
      <c r="Q3379" s="152"/>
      <c r="S3379" s="205"/>
      <c r="T3379" s="205"/>
      <c r="U3379" s="205"/>
      <c r="V3379" s="39"/>
      <c r="W3379" s="39"/>
      <c r="X3379" s="39"/>
      <c r="Y3379" s="39"/>
      <c r="AD3379" s="191"/>
      <c r="AE3379" s="191"/>
      <c r="AF3379" s="260"/>
      <c r="AG3379" s="191"/>
      <c r="AH3379" s="191"/>
      <c r="AI3379" s="260"/>
      <c r="AR3379" s="68"/>
      <c r="AS3379" s="68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5"/>
      <c r="BL3379" s="95"/>
      <c r="BM3379" s="95"/>
      <c r="BN3379" s="95"/>
      <c r="BO3379" s="95"/>
      <c r="BP3379" s="95"/>
      <c r="BQ3379" s="95"/>
      <c r="BR3379" s="95"/>
      <c r="BS3379" s="95"/>
      <c r="BT3379" s="95"/>
      <c r="BU3379" s="95"/>
      <c r="BV3379" s="95"/>
      <c r="BW3379" s="95"/>
      <c r="BX3379" s="95"/>
      <c r="BY3379" s="95"/>
      <c r="BZ3379" s="95"/>
      <c r="CD3379" s="95"/>
      <c r="CE3379" s="95"/>
      <c r="CF3379" s="95"/>
    </row>
    <row r="3380" spans="1:84" s="43" customFormat="1" x14ac:dyDescent="0.25">
      <c r="A3380" s="152"/>
      <c r="B3380" s="152"/>
      <c r="C3380" s="152"/>
      <c r="D3380" s="152"/>
      <c r="E3380" s="152"/>
      <c r="F3380" s="62"/>
      <c r="G3380" s="62"/>
      <c r="I3380" s="152"/>
      <c r="K3380" s="152"/>
      <c r="L3380" s="152"/>
      <c r="M3380" s="152"/>
      <c r="N3380" s="152"/>
      <c r="O3380" s="63"/>
      <c r="P3380" s="152"/>
      <c r="Q3380" s="152"/>
      <c r="S3380" s="205"/>
      <c r="T3380" s="205"/>
      <c r="U3380" s="205"/>
      <c r="V3380" s="39"/>
      <c r="W3380" s="39"/>
      <c r="X3380" s="39"/>
      <c r="Y3380" s="39"/>
      <c r="AD3380" s="191"/>
      <c r="AE3380" s="191"/>
      <c r="AF3380" s="260"/>
      <c r="AG3380" s="191"/>
      <c r="AH3380" s="191"/>
      <c r="AI3380" s="260"/>
      <c r="AR3380" s="68"/>
      <c r="AS3380" s="68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5"/>
      <c r="BL3380" s="95"/>
      <c r="BM3380" s="95"/>
      <c r="BN3380" s="95"/>
      <c r="BO3380" s="95"/>
      <c r="BP3380" s="95"/>
      <c r="BQ3380" s="95"/>
      <c r="BR3380" s="95"/>
      <c r="BS3380" s="95"/>
      <c r="BT3380" s="95"/>
      <c r="BU3380" s="95"/>
      <c r="BV3380" s="95"/>
      <c r="BW3380" s="95"/>
      <c r="BX3380" s="95"/>
      <c r="BY3380" s="95"/>
      <c r="BZ3380" s="95"/>
      <c r="CD3380" s="95"/>
      <c r="CE3380" s="95"/>
      <c r="CF3380" s="95"/>
    </row>
    <row r="3381" spans="1:84" s="43" customFormat="1" x14ac:dyDescent="0.25">
      <c r="A3381" s="152"/>
      <c r="B3381" s="152"/>
      <c r="C3381" s="152"/>
      <c r="D3381" s="152"/>
      <c r="E3381" s="152"/>
      <c r="F3381" s="62"/>
      <c r="G3381" s="62"/>
      <c r="I3381" s="152"/>
      <c r="K3381" s="152"/>
      <c r="L3381" s="152"/>
      <c r="M3381" s="152"/>
      <c r="N3381" s="152"/>
      <c r="O3381" s="63"/>
      <c r="P3381" s="152"/>
      <c r="Q3381" s="152"/>
      <c r="S3381" s="205"/>
      <c r="T3381" s="205"/>
      <c r="U3381" s="205"/>
      <c r="V3381" s="39"/>
      <c r="W3381" s="39"/>
      <c r="X3381" s="39"/>
      <c r="Y3381" s="39"/>
      <c r="AD3381" s="191"/>
      <c r="AE3381" s="191"/>
      <c r="AF3381" s="260"/>
      <c r="AG3381" s="191"/>
      <c r="AH3381" s="191"/>
      <c r="AI3381" s="260"/>
      <c r="AR3381" s="68"/>
      <c r="AS3381" s="68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5"/>
      <c r="BL3381" s="95"/>
      <c r="BM3381" s="95"/>
      <c r="BN3381" s="95"/>
      <c r="BO3381" s="95"/>
      <c r="BP3381" s="95"/>
      <c r="BQ3381" s="95"/>
      <c r="BR3381" s="95"/>
      <c r="BS3381" s="95"/>
      <c r="BT3381" s="95"/>
      <c r="BU3381" s="95"/>
      <c r="BV3381" s="95"/>
      <c r="BW3381" s="95"/>
      <c r="BX3381" s="95"/>
      <c r="BY3381" s="95"/>
      <c r="BZ3381" s="95"/>
      <c r="CD3381" s="95"/>
      <c r="CE3381" s="95"/>
      <c r="CF3381" s="95"/>
    </row>
    <row r="3382" spans="1:84" s="43" customFormat="1" x14ac:dyDescent="0.25">
      <c r="A3382" s="152"/>
      <c r="B3382" s="152"/>
      <c r="C3382" s="152"/>
      <c r="D3382" s="152"/>
      <c r="E3382" s="152"/>
      <c r="F3382" s="62"/>
      <c r="G3382" s="62"/>
      <c r="I3382" s="152"/>
      <c r="K3382" s="152"/>
      <c r="L3382" s="152"/>
      <c r="M3382" s="152"/>
      <c r="N3382" s="152"/>
      <c r="O3382" s="63"/>
      <c r="P3382" s="152"/>
      <c r="Q3382" s="152"/>
      <c r="S3382" s="205"/>
      <c r="T3382" s="205"/>
      <c r="U3382" s="205"/>
      <c r="V3382" s="39"/>
      <c r="W3382" s="39"/>
      <c r="X3382" s="39"/>
      <c r="Y3382" s="39"/>
      <c r="AD3382" s="191"/>
      <c r="AE3382" s="191"/>
      <c r="AF3382" s="260"/>
      <c r="AG3382" s="191"/>
      <c r="AH3382" s="191"/>
      <c r="AI3382" s="260"/>
      <c r="AR3382" s="68"/>
      <c r="AS3382" s="68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5"/>
      <c r="BL3382" s="95"/>
      <c r="BM3382" s="95"/>
      <c r="BN3382" s="95"/>
      <c r="BO3382" s="95"/>
      <c r="BP3382" s="95"/>
      <c r="BQ3382" s="95"/>
      <c r="BR3382" s="95"/>
      <c r="BS3382" s="95"/>
      <c r="BT3382" s="95"/>
      <c r="BU3382" s="95"/>
      <c r="BV3382" s="95"/>
      <c r="BW3382" s="95"/>
      <c r="BX3382" s="95"/>
      <c r="BY3382" s="95"/>
      <c r="BZ3382" s="95"/>
      <c r="CD3382" s="95"/>
      <c r="CE3382" s="95"/>
      <c r="CF3382" s="95"/>
    </row>
    <row r="3383" spans="1:84" s="43" customFormat="1" x14ac:dyDescent="0.25">
      <c r="A3383" s="152"/>
      <c r="B3383" s="152"/>
      <c r="C3383" s="152"/>
      <c r="D3383" s="152"/>
      <c r="E3383" s="152"/>
      <c r="F3383" s="62"/>
      <c r="G3383" s="62"/>
      <c r="I3383" s="152"/>
      <c r="K3383" s="152"/>
      <c r="L3383" s="152"/>
      <c r="M3383" s="152"/>
      <c r="N3383" s="152"/>
      <c r="O3383" s="63"/>
      <c r="P3383" s="152"/>
      <c r="Q3383" s="152"/>
      <c r="S3383" s="205"/>
      <c r="T3383" s="205"/>
      <c r="U3383" s="205"/>
      <c r="V3383" s="39"/>
      <c r="W3383" s="39"/>
      <c r="X3383" s="39"/>
      <c r="Y3383" s="39"/>
      <c r="AD3383" s="191"/>
      <c r="AE3383" s="191"/>
      <c r="AF3383" s="260"/>
      <c r="AG3383" s="191"/>
      <c r="AH3383" s="191"/>
      <c r="AI3383" s="260"/>
      <c r="AR3383" s="68"/>
      <c r="AS3383" s="68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5"/>
      <c r="BL3383" s="95"/>
      <c r="BM3383" s="95"/>
      <c r="BN3383" s="95"/>
      <c r="BO3383" s="95"/>
      <c r="BP3383" s="95"/>
      <c r="BQ3383" s="95"/>
      <c r="BR3383" s="95"/>
      <c r="BS3383" s="95"/>
      <c r="BT3383" s="95"/>
      <c r="BU3383" s="95"/>
      <c r="BV3383" s="95"/>
      <c r="BW3383" s="95"/>
      <c r="BX3383" s="95"/>
      <c r="BY3383" s="95"/>
      <c r="BZ3383" s="95"/>
      <c r="CD3383" s="95"/>
      <c r="CE3383" s="95"/>
      <c r="CF3383" s="95"/>
    </row>
    <row r="3384" spans="1:84" s="43" customFormat="1" x14ac:dyDescent="0.25">
      <c r="A3384" s="152"/>
      <c r="B3384" s="152"/>
      <c r="C3384" s="152"/>
      <c r="D3384" s="152"/>
      <c r="E3384" s="152"/>
      <c r="F3384" s="62"/>
      <c r="G3384" s="62"/>
      <c r="I3384" s="152"/>
      <c r="K3384" s="152"/>
      <c r="L3384" s="152"/>
      <c r="M3384" s="152"/>
      <c r="N3384" s="152"/>
      <c r="O3384" s="63"/>
      <c r="P3384" s="152"/>
      <c r="Q3384" s="152"/>
      <c r="S3384" s="205"/>
      <c r="T3384" s="205"/>
      <c r="U3384" s="205"/>
      <c r="V3384" s="39"/>
      <c r="W3384" s="39"/>
      <c r="X3384" s="39"/>
      <c r="Y3384" s="39"/>
      <c r="AD3384" s="191"/>
      <c r="AE3384" s="191"/>
      <c r="AF3384" s="260"/>
      <c r="AG3384" s="191"/>
      <c r="AH3384" s="191"/>
      <c r="AI3384" s="260"/>
      <c r="AR3384" s="68"/>
      <c r="AS3384" s="68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5"/>
      <c r="BL3384" s="95"/>
      <c r="BM3384" s="95"/>
      <c r="BN3384" s="95"/>
      <c r="BO3384" s="95"/>
      <c r="BP3384" s="95"/>
      <c r="BQ3384" s="95"/>
      <c r="BR3384" s="95"/>
      <c r="BS3384" s="95"/>
      <c r="BT3384" s="95"/>
      <c r="BU3384" s="95"/>
      <c r="BV3384" s="95"/>
      <c r="BW3384" s="95"/>
      <c r="BX3384" s="95"/>
      <c r="BY3384" s="95"/>
      <c r="BZ3384" s="95"/>
      <c r="CD3384" s="95"/>
      <c r="CE3384" s="95"/>
      <c r="CF3384" s="95"/>
    </row>
    <row r="3385" spans="1:84" s="43" customFormat="1" x14ac:dyDescent="0.25">
      <c r="A3385" s="152"/>
      <c r="B3385" s="152"/>
      <c r="C3385" s="152"/>
      <c r="D3385" s="152"/>
      <c r="E3385" s="152"/>
      <c r="F3385" s="62"/>
      <c r="G3385" s="62"/>
      <c r="I3385" s="152"/>
      <c r="K3385" s="152"/>
      <c r="L3385" s="152"/>
      <c r="M3385" s="152"/>
      <c r="N3385" s="152"/>
      <c r="O3385" s="63"/>
      <c r="P3385" s="152"/>
      <c r="Q3385" s="152"/>
      <c r="S3385" s="205"/>
      <c r="T3385" s="205"/>
      <c r="U3385" s="205"/>
      <c r="V3385" s="39"/>
      <c r="W3385" s="39"/>
      <c r="X3385" s="39"/>
      <c r="Y3385" s="39"/>
      <c r="AD3385" s="191"/>
      <c r="AE3385" s="191"/>
      <c r="AF3385" s="260"/>
      <c r="AG3385" s="191"/>
      <c r="AH3385" s="191"/>
      <c r="AI3385" s="260"/>
      <c r="AR3385" s="68"/>
      <c r="AS3385" s="68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5"/>
      <c r="BL3385" s="95"/>
      <c r="BM3385" s="95"/>
      <c r="BN3385" s="95"/>
      <c r="BO3385" s="95"/>
      <c r="BP3385" s="95"/>
      <c r="BQ3385" s="95"/>
      <c r="BR3385" s="95"/>
      <c r="BS3385" s="95"/>
      <c r="BT3385" s="95"/>
      <c r="BU3385" s="95"/>
      <c r="BV3385" s="95"/>
      <c r="BW3385" s="95"/>
      <c r="BX3385" s="95"/>
      <c r="BY3385" s="95"/>
      <c r="BZ3385" s="95"/>
      <c r="CD3385" s="95"/>
      <c r="CE3385" s="95"/>
      <c r="CF3385" s="95"/>
    </row>
    <row r="3386" spans="1:84" s="43" customFormat="1" x14ac:dyDescent="0.25">
      <c r="A3386" s="152"/>
      <c r="B3386" s="152"/>
      <c r="C3386" s="152"/>
      <c r="D3386" s="152"/>
      <c r="E3386" s="152"/>
      <c r="F3386" s="62"/>
      <c r="G3386" s="62"/>
      <c r="I3386" s="152"/>
      <c r="K3386" s="152"/>
      <c r="L3386" s="152"/>
      <c r="M3386" s="152"/>
      <c r="N3386" s="152"/>
      <c r="O3386" s="63"/>
      <c r="P3386" s="152"/>
      <c r="Q3386" s="152"/>
      <c r="S3386" s="205"/>
      <c r="T3386" s="205"/>
      <c r="U3386" s="205"/>
      <c r="V3386" s="39"/>
      <c r="W3386" s="39"/>
      <c r="X3386" s="39"/>
      <c r="Y3386" s="39"/>
      <c r="AD3386" s="191"/>
      <c r="AE3386" s="191"/>
      <c r="AF3386" s="260"/>
      <c r="AG3386" s="191"/>
      <c r="AH3386" s="191"/>
      <c r="AI3386" s="260"/>
      <c r="AR3386" s="68"/>
      <c r="AS3386" s="68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5"/>
      <c r="BL3386" s="95"/>
      <c r="BM3386" s="95"/>
      <c r="BN3386" s="95"/>
      <c r="BO3386" s="95"/>
      <c r="BP3386" s="95"/>
      <c r="BQ3386" s="95"/>
      <c r="BR3386" s="95"/>
      <c r="BS3386" s="95"/>
      <c r="BT3386" s="95"/>
      <c r="BU3386" s="95"/>
      <c r="BV3386" s="95"/>
      <c r="BW3386" s="95"/>
      <c r="BX3386" s="95"/>
      <c r="BY3386" s="95"/>
      <c r="BZ3386" s="95"/>
      <c r="CD3386" s="95"/>
      <c r="CE3386" s="95"/>
      <c r="CF3386" s="95"/>
    </row>
    <row r="3387" spans="1:84" s="43" customFormat="1" x14ac:dyDescent="0.25">
      <c r="A3387" s="152"/>
      <c r="B3387" s="152"/>
      <c r="C3387" s="152"/>
      <c r="D3387" s="152"/>
      <c r="E3387" s="152"/>
      <c r="F3387" s="62"/>
      <c r="G3387" s="62"/>
      <c r="I3387" s="152"/>
      <c r="K3387" s="152"/>
      <c r="L3387" s="152"/>
      <c r="M3387" s="152"/>
      <c r="N3387" s="152"/>
      <c r="O3387" s="63"/>
      <c r="P3387" s="152"/>
      <c r="Q3387" s="152"/>
      <c r="S3387" s="205"/>
      <c r="T3387" s="205"/>
      <c r="U3387" s="205"/>
      <c r="V3387" s="39"/>
      <c r="W3387" s="39"/>
      <c r="X3387" s="39"/>
      <c r="Y3387" s="39"/>
      <c r="AD3387" s="191"/>
      <c r="AE3387" s="191"/>
      <c r="AF3387" s="260"/>
      <c r="AG3387" s="191"/>
      <c r="AH3387" s="191"/>
      <c r="AI3387" s="260"/>
      <c r="AR3387" s="68"/>
      <c r="AS3387" s="68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5"/>
      <c r="BL3387" s="95"/>
      <c r="BM3387" s="95"/>
      <c r="BN3387" s="95"/>
      <c r="BO3387" s="95"/>
      <c r="BP3387" s="95"/>
      <c r="BQ3387" s="95"/>
      <c r="BR3387" s="95"/>
      <c r="BS3387" s="95"/>
      <c r="BT3387" s="95"/>
      <c r="BU3387" s="95"/>
      <c r="BV3387" s="95"/>
      <c r="BW3387" s="95"/>
      <c r="BX3387" s="95"/>
      <c r="BY3387" s="95"/>
      <c r="BZ3387" s="95"/>
      <c r="CD3387" s="95"/>
      <c r="CE3387" s="95"/>
      <c r="CF3387" s="95"/>
    </row>
    <row r="3388" spans="1:84" s="43" customFormat="1" x14ac:dyDescent="0.25">
      <c r="A3388" s="152"/>
      <c r="B3388" s="152"/>
      <c r="C3388" s="152"/>
      <c r="D3388" s="152"/>
      <c r="E3388" s="152"/>
      <c r="F3388" s="62"/>
      <c r="G3388" s="62"/>
      <c r="I3388" s="152"/>
      <c r="K3388" s="152"/>
      <c r="L3388" s="152"/>
      <c r="M3388" s="152"/>
      <c r="N3388" s="152"/>
      <c r="O3388" s="63"/>
      <c r="P3388" s="152"/>
      <c r="Q3388" s="152"/>
      <c r="S3388" s="205"/>
      <c r="T3388" s="205"/>
      <c r="U3388" s="205"/>
      <c r="V3388" s="39"/>
      <c r="W3388" s="39"/>
      <c r="X3388" s="39"/>
      <c r="Y3388" s="39"/>
      <c r="AD3388" s="191"/>
      <c r="AE3388" s="191"/>
      <c r="AF3388" s="260"/>
      <c r="AG3388" s="191"/>
      <c r="AH3388" s="191"/>
      <c r="AI3388" s="260"/>
      <c r="AR3388" s="68"/>
      <c r="AS3388" s="68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5"/>
      <c r="BL3388" s="95"/>
      <c r="BM3388" s="95"/>
      <c r="BN3388" s="95"/>
      <c r="BO3388" s="95"/>
      <c r="BP3388" s="95"/>
      <c r="BQ3388" s="95"/>
      <c r="BR3388" s="95"/>
      <c r="BS3388" s="95"/>
      <c r="BT3388" s="95"/>
      <c r="BU3388" s="95"/>
      <c r="BV3388" s="95"/>
      <c r="BW3388" s="95"/>
      <c r="BX3388" s="95"/>
      <c r="BY3388" s="95"/>
      <c r="BZ3388" s="95"/>
      <c r="CD3388" s="95"/>
      <c r="CE3388" s="95"/>
      <c r="CF3388" s="95"/>
    </row>
    <row r="3389" spans="1:84" s="43" customFormat="1" x14ac:dyDescent="0.25">
      <c r="A3389" s="152"/>
      <c r="B3389" s="152"/>
      <c r="C3389" s="152"/>
      <c r="D3389" s="152"/>
      <c r="E3389" s="152"/>
      <c r="F3389" s="62"/>
      <c r="G3389" s="62"/>
      <c r="I3389" s="152"/>
      <c r="K3389" s="152"/>
      <c r="L3389" s="152"/>
      <c r="M3389" s="152"/>
      <c r="N3389" s="152"/>
      <c r="O3389" s="63"/>
      <c r="P3389" s="152"/>
      <c r="Q3389" s="152"/>
      <c r="S3389" s="205"/>
      <c r="T3389" s="205"/>
      <c r="U3389" s="205"/>
      <c r="V3389" s="39"/>
      <c r="W3389" s="39"/>
      <c r="X3389" s="39"/>
      <c r="Y3389" s="39"/>
      <c r="AD3389" s="191"/>
      <c r="AE3389" s="191"/>
      <c r="AF3389" s="260"/>
      <c r="AG3389" s="191"/>
      <c r="AH3389" s="191"/>
      <c r="AI3389" s="260"/>
      <c r="AR3389" s="68"/>
      <c r="AS3389" s="68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5"/>
      <c r="BL3389" s="95"/>
      <c r="BM3389" s="95"/>
      <c r="BN3389" s="95"/>
      <c r="BO3389" s="95"/>
      <c r="BP3389" s="95"/>
      <c r="BQ3389" s="95"/>
      <c r="BR3389" s="95"/>
      <c r="BS3389" s="95"/>
      <c r="BT3389" s="95"/>
      <c r="BU3389" s="95"/>
      <c r="BV3389" s="95"/>
      <c r="BW3389" s="95"/>
      <c r="BX3389" s="95"/>
      <c r="BY3389" s="95"/>
      <c r="BZ3389" s="95"/>
      <c r="CD3389" s="95"/>
      <c r="CE3389" s="95"/>
      <c r="CF3389" s="95"/>
    </row>
    <row r="3390" spans="1:84" s="43" customFormat="1" x14ac:dyDescent="0.25">
      <c r="A3390" s="152"/>
      <c r="B3390" s="152"/>
      <c r="C3390" s="152"/>
      <c r="D3390" s="152"/>
      <c r="E3390" s="152"/>
      <c r="F3390" s="62"/>
      <c r="G3390" s="62"/>
      <c r="I3390" s="152"/>
      <c r="K3390" s="152"/>
      <c r="L3390" s="152"/>
      <c r="M3390" s="152"/>
      <c r="N3390" s="152"/>
      <c r="O3390" s="63"/>
      <c r="P3390" s="152"/>
      <c r="Q3390" s="152"/>
      <c r="S3390" s="205"/>
      <c r="T3390" s="205"/>
      <c r="U3390" s="205"/>
      <c r="V3390" s="39"/>
      <c r="W3390" s="39"/>
      <c r="X3390" s="39"/>
      <c r="Y3390" s="39"/>
      <c r="AD3390" s="191"/>
      <c r="AE3390" s="191"/>
      <c r="AF3390" s="260"/>
      <c r="AG3390" s="191"/>
      <c r="AH3390" s="191"/>
      <c r="AI3390" s="260"/>
      <c r="AR3390" s="68"/>
      <c r="AS3390" s="68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5"/>
      <c r="BL3390" s="95"/>
      <c r="BM3390" s="95"/>
      <c r="BN3390" s="95"/>
      <c r="BO3390" s="95"/>
      <c r="BP3390" s="95"/>
      <c r="BQ3390" s="95"/>
      <c r="BR3390" s="95"/>
      <c r="BS3390" s="95"/>
      <c r="BT3390" s="95"/>
      <c r="BU3390" s="95"/>
      <c r="BV3390" s="95"/>
      <c r="BW3390" s="95"/>
      <c r="BX3390" s="95"/>
      <c r="BY3390" s="95"/>
      <c r="BZ3390" s="95"/>
      <c r="CD3390" s="95"/>
      <c r="CE3390" s="95"/>
      <c r="CF3390" s="95"/>
    </row>
    <row r="3391" spans="1:84" s="43" customFormat="1" x14ac:dyDescent="0.25">
      <c r="A3391" s="152"/>
      <c r="B3391" s="152"/>
      <c r="C3391" s="152"/>
      <c r="D3391" s="152"/>
      <c r="E3391" s="152"/>
      <c r="F3391" s="62"/>
      <c r="G3391" s="62"/>
      <c r="I3391" s="152"/>
      <c r="K3391" s="152"/>
      <c r="L3391" s="152"/>
      <c r="M3391" s="152"/>
      <c r="N3391" s="152"/>
      <c r="O3391" s="63"/>
      <c r="P3391" s="152"/>
      <c r="Q3391" s="152"/>
      <c r="S3391" s="205"/>
      <c r="T3391" s="205"/>
      <c r="U3391" s="205"/>
      <c r="V3391" s="39"/>
      <c r="W3391" s="39"/>
      <c r="X3391" s="39"/>
      <c r="Y3391" s="39"/>
      <c r="AD3391" s="191"/>
      <c r="AE3391" s="191"/>
      <c r="AF3391" s="260"/>
      <c r="AG3391" s="191"/>
      <c r="AH3391" s="191"/>
      <c r="AI3391" s="260"/>
      <c r="AR3391" s="68"/>
      <c r="AS3391" s="68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5"/>
      <c r="BL3391" s="95"/>
      <c r="BM3391" s="95"/>
      <c r="BN3391" s="95"/>
      <c r="BO3391" s="95"/>
      <c r="BP3391" s="95"/>
      <c r="BQ3391" s="95"/>
      <c r="BR3391" s="95"/>
      <c r="BS3391" s="95"/>
      <c r="BT3391" s="95"/>
      <c r="BU3391" s="95"/>
      <c r="BV3391" s="95"/>
      <c r="BW3391" s="95"/>
      <c r="BX3391" s="95"/>
      <c r="BY3391" s="95"/>
      <c r="BZ3391" s="95"/>
      <c r="CD3391" s="95"/>
      <c r="CE3391" s="95"/>
      <c r="CF3391" s="95"/>
    </row>
    <row r="3392" spans="1:84" s="43" customFormat="1" x14ac:dyDescent="0.25">
      <c r="A3392" s="152"/>
      <c r="B3392" s="152"/>
      <c r="C3392" s="152"/>
      <c r="D3392" s="152"/>
      <c r="E3392" s="152"/>
      <c r="F3392" s="62"/>
      <c r="G3392" s="62"/>
      <c r="I3392" s="152"/>
      <c r="K3392" s="152"/>
      <c r="L3392" s="152"/>
      <c r="M3392" s="152"/>
      <c r="N3392" s="152"/>
      <c r="O3392" s="63"/>
      <c r="P3392" s="152"/>
      <c r="Q3392" s="152"/>
      <c r="S3392" s="205"/>
      <c r="T3392" s="205"/>
      <c r="U3392" s="205"/>
      <c r="V3392" s="39"/>
      <c r="W3392" s="39"/>
      <c r="X3392" s="39"/>
      <c r="Y3392" s="39"/>
      <c r="AD3392" s="191"/>
      <c r="AE3392" s="191"/>
      <c r="AF3392" s="260"/>
      <c r="AG3392" s="191"/>
      <c r="AH3392" s="191"/>
      <c r="AI3392" s="260"/>
      <c r="AR3392" s="68"/>
      <c r="AS3392" s="68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5"/>
      <c r="BL3392" s="95"/>
      <c r="BM3392" s="95"/>
      <c r="BN3392" s="95"/>
      <c r="BO3392" s="95"/>
      <c r="BP3392" s="95"/>
      <c r="BQ3392" s="95"/>
      <c r="BR3392" s="95"/>
      <c r="BS3392" s="95"/>
      <c r="BT3392" s="95"/>
      <c r="BU3392" s="95"/>
      <c r="BV3392" s="95"/>
      <c r="BW3392" s="95"/>
      <c r="BX3392" s="95"/>
      <c r="BY3392" s="95"/>
      <c r="BZ3392" s="95"/>
      <c r="CD3392" s="95"/>
      <c r="CE3392" s="95"/>
      <c r="CF3392" s="95"/>
    </row>
    <row r="3393" spans="1:84" s="43" customFormat="1" x14ac:dyDescent="0.25">
      <c r="A3393" s="152"/>
      <c r="B3393" s="152"/>
      <c r="C3393" s="152"/>
      <c r="D3393" s="152"/>
      <c r="E3393" s="152"/>
      <c r="F3393" s="62"/>
      <c r="G3393" s="62"/>
      <c r="I3393" s="152"/>
      <c r="K3393" s="152"/>
      <c r="L3393" s="152"/>
      <c r="M3393" s="152"/>
      <c r="N3393" s="152"/>
      <c r="O3393" s="63"/>
      <c r="P3393" s="152"/>
      <c r="Q3393" s="152"/>
      <c r="S3393" s="205"/>
      <c r="T3393" s="205"/>
      <c r="U3393" s="205"/>
      <c r="V3393" s="39"/>
      <c r="W3393" s="39"/>
      <c r="X3393" s="39"/>
      <c r="Y3393" s="39"/>
      <c r="AD3393" s="191"/>
      <c r="AE3393" s="191"/>
      <c r="AF3393" s="260"/>
      <c r="AG3393" s="191"/>
      <c r="AH3393" s="191"/>
      <c r="AI3393" s="260"/>
      <c r="AR3393" s="68"/>
      <c r="AS3393" s="68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5"/>
      <c r="BL3393" s="95"/>
      <c r="BM3393" s="95"/>
      <c r="BN3393" s="95"/>
      <c r="BO3393" s="95"/>
      <c r="BP3393" s="95"/>
      <c r="BQ3393" s="95"/>
      <c r="BR3393" s="95"/>
      <c r="BS3393" s="95"/>
      <c r="BT3393" s="95"/>
      <c r="BU3393" s="95"/>
      <c r="BV3393" s="95"/>
      <c r="BW3393" s="95"/>
      <c r="BX3393" s="95"/>
      <c r="BY3393" s="95"/>
      <c r="BZ3393" s="95"/>
      <c r="CD3393" s="95"/>
      <c r="CE3393" s="95"/>
      <c r="CF3393" s="95"/>
    </row>
    <row r="3394" spans="1:84" s="43" customFormat="1" x14ac:dyDescent="0.25">
      <c r="A3394" s="152"/>
      <c r="B3394" s="152"/>
      <c r="C3394" s="152"/>
      <c r="D3394" s="152"/>
      <c r="E3394" s="152"/>
      <c r="F3394" s="62"/>
      <c r="G3394" s="62"/>
      <c r="I3394" s="152"/>
      <c r="K3394" s="152"/>
      <c r="L3394" s="152"/>
      <c r="M3394" s="152"/>
      <c r="N3394" s="152"/>
      <c r="O3394" s="63"/>
      <c r="P3394" s="152"/>
      <c r="Q3394" s="152"/>
      <c r="S3394" s="205"/>
      <c r="T3394" s="205"/>
      <c r="U3394" s="205"/>
      <c r="V3394" s="39"/>
      <c r="W3394" s="39"/>
      <c r="X3394" s="39"/>
      <c r="Y3394" s="39"/>
      <c r="AD3394" s="191"/>
      <c r="AE3394" s="191"/>
      <c r="AF3394" s="260"/>
      <c r="AG3394" s="191"/>
      <c r="AH3394" s="191"/>
      <c r="AI3394" s="260"/>
      <c r="AR3394" s="68"/>
      <c r="AS3394" s="68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5"/>
      <c r="BL3394" s="95"/>
      <c r="BM3394" s="95"/>
      <c r="BN3394" s="95"/>
      <c r="BO3394" s="95"/>
      <c r="BP3394" s="95"/>
      <c r="BQ3394" s="95"/>
      <c r="BR3394" s="95"/>
      <c r="BS3394" s="95"/>
      <c r="BT3394" s="95"/>
      <c r="BU3394" s="95"/>
      <c r="BV3394" s="95"/>
      <c r="BW3394" s="95"/>
      <c r="BX3394" s="95"/>
      <c r="BY3394" s="95"/>
      <c r="BZ3394" s="95"/>
      <c r="CD3394" s="95"/>
      <c r="CE3394" s="95"/>
      <c r="CF3394" s="95"/>
    </row>
    <row r="3395" spans="1:84" s="43" customFormat="1" x14ac:dyDescent="0.25">
      <c r="A3395" s="152"/>
      <c r="B3395" s="152"/>
      <c r="C3395" s="152"/>
      <c r="D3395" s="152"/>
      <c r="E3395" s="152"/>
      <c r="F3395" s="62"/>
      <c r="G3395" s="62"/>
      <c r="I3395" s="152"/>
      <c r="K3395" s="152"/>
      <c r="L3395" s="152"/>
      <c r="M3395" s="152"/>
      <c r="N3395" s="152"/>
      <c r="O3395" s="63"/>
      <c r="P3395" s="152"/>
      <c r="Q3395" s="152"/>
      <c r="S3395" s="205"/>
      <c r="T3395" s="205"/>
      <c r="U3395" s="205"/>
      <c r="V3395" s="39"/>
      <c r="W3395" s="39"/>
      <c r="X3395" s="39"/>
      <c r="Y3395" s="39"/>
      <c r="AD3395" s="191"/>
      <c r="AE3395" s="191"/>
      <c r="AF3395" s="260"/>
      <c r="AG3395" s="191"/>
      <c r="AH3395" s="191"/>
      <c r="AI3395" s="260"/>
      <c r="AR3395" s="68"/>
      <c r="AS3395" s="68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5"/>
      <c r="BL3395" s="95"/>
      <c r="BM3395" s="95"/>
      <c r="BN3395" s="95"/>
      <c r="BO3395" s="95"/>
      <c r="BP3395" s="95"/>
      <c r="BQ3395" s="95"/>
      <c r="BR3395" s="95"/>
      <c r="BS3395" s="95"/>
      <c r="BT3395" s="95"/>
      <c r="BU3395" s="95"/>
      <c r="BV3395" s="95"/>
      <c r="BW3395" s="95"/>
      <c r="BX3395" s="95"/>
      <c r="BY3395" s="95"/>
      <c r="BZ3395" s="95"/>
      <c r="CD3395" s="95"/>
      <c r="CE3395" s="95"/>
      <c r="CF3395" s="95"/>
    </row>
    <row r="3396" spans="1:84" s="43" customFormat="1" x14ac:dyDescent="0.25">
      <c r="A3396" s="152"/>
      <c r="B3396" s="152"/>
      <c r="C3396" s="152"/>
      <c r="D3396" s="152"/>
      <c r="E3396" s="152"/>
      <c r="F3396" s="62"/>
      <c r="G3396" s="62"/>
      <c r="I3396" s="152"/>
      <c r="K3396" s="152"/>
      <c r="L3396" s="152"/>
      <c r="M3396" s="152"/>
      <c r="N3396" s="152"/>
      <c r="O3396" s="63"/>
      <c r="P3396" s="152"/>
      <c r="Q3396" s="152"/>
      <c r="S3396" s="205"/>
      <c r="T3396" s="205"/>
      <c r="U3396" s="205"/>
      <c r="V3396" s="39"/>
      <c r="W3396" s="39"/>
      <c r="X3396" s="39"/>
      <c r="Y3396" s="39"/>
      <c r="AD3396" s="191"/>
      <c r="AE3396" s="191"/>
      <c r="AF3396" s="260"/>
      <c r="AG3396" s="191"/>
      <c r="AH3396" s="191"/>
      <c r="AI3396" s="260"/>
      <c r="AR3396" s="68"/>
      <c r="AS3396" s="68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5"/>
      <c r="BL3396" s="95"/>
      <c r="BM3396" s="95"/>
      <c r="BN3396" s="95"/>
      <c r="BO3396" s="95"/>
      <c r="BP3396" s="95"/>
      <c r="BQ3396" s="95"/>
      <c r="BR3396" s="95"/>
      <c r="BS3396" s="95"/>
      <c r="BT3396" s="95"/>
      <c r="BU3396" s="95"/>
      <c r="BV3396" s="95"/>
      <c r="BW3396" s="95"/>
      <c r="BX3396" s="95"/>
      <c r="BY3396" s="95"/>
      <c r="BZ3396" s="95"/>
      <c r="CD3396" s="95"/>
      <c r="CE3396" s="95"/>
      <c r="CF3396" s="95"/>
    </row>
    <row r="3397" spans="1:84" s="43" customFormat="1" x14ac:dyDescent="0.25">
      <c r="A3397" s="152"/>
      <c r="B3397" s="152"/>
      <c r="C3397" s="152"/>
      <c r="D3397" s="152"/>
      <c r="E3397" s="152"/>
      <c r="F3397" s="62"/>
      <c r="G3397" s="62"/>
      <c r="I3397" s="152"/>
      <c r="K3397" s="152"/>
      <c r="L3397" s="152"/>
      <c r="M3397" s="152"/>
      <c r="N3397" s="152"/>
      <c r="O3397" s="63"/>
      <c r="P3397" s="152"/>
      <c r="Q3397" s="152"/>
      <c r="S3397" s="205"/>
      <c r="T3397" s="205"/>
      <c r="U3397" s="205"/>
      <c r="V3397" s="39"/>
      <c r="W3397" s="39"/>
      <c r="X3397" s="39"/>
      <c r="Y3397" s="39"/>
      <c r="AD3397" s="191"/>
      <c r="AE3397" s="191"/>
      <c r="AF3397" s="260"/>
      <c r="AG3397" s="191"/>
      <c r="AH3397" s="191"/>
      <c r="AI3397" s="260"/>
      <c r="AR3397" s="68"/>
      <c r="AS3397" s="68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5"/>
      <c r="BL3397" s="95"/>
      <c r="BM3397" s="95"/>
      <c r="BN3397" s="95"/>
      <c r="BO3397" s="95"/>
      <c r="BP3397" s="95"/>
      <c r="BQ3397" s="95"/>
      <c r="BR3397" s="95"/>
      <c r="BS3397" s="95"/>
      <c r="BT3397" s="95"/>
      <c r="BU3397" s="95"/>
      <c r="BV3397" s="95"/>
      <c r="BW3397" s="95"/>
      <c r="BX3397" s="95"/>
      <c r="BY3397" s="95"/>
      <c r="BZ3397" s="95"/>
      <c r="CD3397" s="95"/>
      <c r="CE3397" s="95"/>
      <c r="CF3397" s="95"/>
    </row>
    <row r="3398" spans="1:84" s="43" customFormat="1" x14ac:dyDescent="0.25">
      <c r="A3398" s="152"/>
      <c r="B3398" s="152"/>
      <c r="C3398" s="152"/>
      <c r="D3398" s="152"/>
      <c r="E3398" s="152"/>
      <c r="F3398" s="62"/>
      <c r="G3398" s="62"/>
      <c r="I3398" s="152"/>
      <c r="K3398" s="152"/>
      <c r="L3398" s="152"/>
      <c r="M3398" s="152"/>
      <c r="N3398" s="152"/>
      <c r="O3398" s="63"/>
      <c r="P3398" s="152"/>
      <c r="Q3398" s="152"/>
      <c r="S3398" s="205"/>
      <c r="T3398" s="205"/>
      <c r="U3398" s="205"/>
      <c r="V3398" s="39"/>
      <c r="W3398" s="39"/>
      <c r="X3398" s="39"/>
      <c r="Y3398" s="39"/>
      <c r="AD3398" s="191"/>
      <c r="AE3398" s="191"/>
      <c r="AF3398" s="260"/>
      <c r="AG3398" s="191"/>
      <c r="AH3398" s="191"/>
      <c r="AI3398" s="260"/>
      <c r="AR3398" s="68"/>
      <c r="AS3398" s="68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5"/>
      <c r="BL3398" s="95"/>
      <c r="BM3398" s="95"/>
      <c r="BN3398" s="95"/>
      <c r="BO3398" s="95"/>
      <c r="BP3398" s="95"/>
      <c r="BQ3398" s="95"/>
      <c r="BR3398" s="95"/>
      <c r="BS3398" s="95"/>
      <c r="BT3398" s="95"/>
      <c r="BU3398" s="95"/>
      <c r="BV3398" s="95"/>
      <c r="BW3398" s="95"/>
      <c r="BX3398" s="95"/>
      <c r="BY3398" s="95"/>
      <c r="BZ3398" s="95"/>
      <c r="CD3398" s="95"/>
      <c r="CE3398" s="95"/>
      <c r="CF3398" s="95"/>
    </row>
    <row r="3399" spans="1:84" s="43" customFormat="1" x14ac:dyDescent="0.25">
      <c r="A3399" s="152"/>
      <c r="B3399" s="152"/>
      <c r="C3399" s="152"/>
      <c r="D3399" s="152"/>
      <c r="E3399" s="152"/>
      <c r="F3399" s="62"/>
      <c r="G3399" s="62"/>
      <c r="I3399" s="152"/>
      <c r="K3399" s="152"/>
      <c r="L3399" s="152"/>
      <c r="M3399" s="152"/>
      <c r="N3399" s="152"/>
      <c r="O3399" s="63"/>
      <c r="P3399" s="152"/>
      <c r="Q3399" s="152"/>
      <c r="S3399" s="205"/>
      <c r="T3399" s="205"/>
      <c r="U3399" s="205"/>
      <c r="V3399" s="39"/>
      <c r="W3399" s="39"/>
      <c r="X3399" s="39"/>
      <c r="Y3399" s="39"/>
      <c r="AD3399" s="191"/>
      <c r="AE3399" s="191"/>
      <c r="AF3399" s="260"/>
      <c r="AG3399" s="191"/>
      <c r="AH3399" s="191"/>
      <c r="AI3399" s="260"/>
      <c r="AR3399" s="68"/>
      <c r="AS3399" s="68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5"/>
      <c r="BL3399" s="95"/>
      <c r="BM3399" s="95"/>
      <c r="BN3399" s="95"/>
      <c r="BO3399" s="95"/>
      <c r="BP3399" s="95"/>
      <c r="BQ3399" s="95"/>
      <c r="BR3399" s="95"/>
      <c r="BS3399" s="95"/>
      <c r="BT3399" s="95"/>
      <c r="BU3399" s="95"/>
      <c r="BV3399" s="95"/>
      <c r="BW3399" s="95"/>
      <c r="BX3399" s="95"/>
      <c r="BY3399" s="95"/>
      <c r="BZ3399" s="95"/>
      <c r="CD3399" s="95"/>
      <c r="CE3399" s="95"/>
      <c r="CF3399" s="95"/>
    </row>
    <row r="3400" spans="1:84" s="43" customFormat="1" x14ac:dyDescent="0.25">
      <c r="A3400" s="152"/>
      <c r="B3400" s="152"/>
      <c r="C3400" s="152"/>
      <c r="D3400" s="152"/>
      <c r="E3400" s="152"/>
      <c r="F3400" s="62"/>
      <c r="G3400" s="62"/>
      <c r="I3400" s="152"/>
      <c r="K3400" s="152"/>
      <c r="L3400" s="152"/>
      <c r="M3400" s="152"/>
      <c r="N3400" s="152"/>
      <c r="O3400" s="63"/>
      <c r="P3400" s="152"/>
      <c r="Q3400" s="152"/>
      <c r="S3400" s="205"/>
      <c r="T3400" s="205"/>
      <c r="U3400" s="205"/>
      <c r="V3400" s="39"/>
      <c r="W3400" s="39"/>
      <c r="X3400" s="39"/>
      <c r="Y3400" s="39"/>
      <c r="AD3400" s="191"/>
      <c r="AE3400" s="191"/>
      <c r="AF3400" s="260"/>
      <c r="AG3400" s="191"/>
      <c r="AH3400" s="191"/>
      <c r="AI3400" s="260"/>
      <c r="AR3400" s="68"/>
      <c r="AS3400" s="68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5"/>
      <c r="BL3400" s="95"/>
      <c r="BM3400" s="95"/>
      <c r="BN3400" s="95"/>
      <c r="BO3400" s="95"/>
      <c r="BP3400" s="95"/>
      <c r="BQ3400" s="95"/>
      <c r="BR3400" s="95"/>
      <c r="BS3400" s="95"/>
      <c r="BT3400" s="95"/>
      <c r="BU3400" s="95"/>
      <c r="BV3400" s="95"/>
      <c r="BW3400" s="95"/>
      <c r="BX3400" s="95"/>
      <c r="BY3400" s="95"/>
      <c r="BZ3400" s="95"/>
      <c r="CD3400" s="95"/>
      <c r="CE3400" s="95"/>
      <c r="CF3400" s="95"/>
    </row>
    <row r="3401" spans="1:84" s="43" customFormat="1" x14ac:dyDescent="0.25">
      <c r="A3401" s="152"/>
      <c r="B3401" s="152"/>
      <c r="C3401" s="152"/>
      <c r="D3401" s="152"/>
      <c r="E3401" s="152"/>
      <c r="F3401" s="62"/>
      <c r="G3401" s="62"/>
      <c r="I3401" s="152"/>
      <c r="K3401" s="152"/>
      <c r="L3401" s="152"/>
      <c r="M3401" s="152"/>
      <c r="N3401" s="152"/>
      <c r="O3401" s="63"/>
      <c r="P3401" s="152"/>
      <c r="Q3401" s="152"/>
      <c r="S3401" s="205"/>
      <c r="T3401" s="205"/>
      <c r="U3401" s="205"/>
      <c r="V3401" s="39"/>
      <c r="W3401" s="39"/>
      <c r="X3401" s="39"/>
      <c r="Y3401" s="39"/>
      <c r="AD3401" s="191"/>
      <c r="AE3401" s="191"/>
      <c r="AF3401" s="260"/>
      <c r="AG3401" s="191"/>
      <c r="AH3401" s="191"/>
      <c r="AI3401" s="260"/>
      <c r="AR3401" s="68"/>
      <c r="AS3401" s="68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5"/>
      <c r="BL3401" s="95"/>
      <c r="BM3401" s="95"/>
      <c r="BN3401" s="95"/>
      <c r="BO3401" s="95"/>
      <c r="BP3401" s="95"/>
      <c r="BQ3401" s="95"/>
      <c r="BR3401" s="95"/>
      <c r="BS3401" s="95"/>
      <c r="BT3401" s="95"/>
      <c r="BU3401" s="95"/>
      <c r="BV3401" s="95"/>
      <c r="BW3401" s="95"/>
      <c r="BX3401" s="95"/>
      <c r="BY3401" s="95"/>
      <c r="BZ3401" s="95"/>
      <c r="CD3401" s="95"/>
      <c r="CE3401" s="95"/>
      <c r="CF3401" s="95"/>
    </row>
    <row r="3402" spans="1:84" s="43" customFormat="1" x14ac:dyDescent="0.25">
      <c r="A3402" s="152"/>
      <c r="B3402" s="152"/>
      <c r="C3402" s="152"/>
      <c r="D3402" s="152"/>
      <c r="E3402" s="152"/>
      <c r="F3402" s="62"/>
      <c r="G3402" s="62"/>
      <c r="I3402" s="152"/>
      <c r="K3402" s="152"/>
      <c r="L3402" s="152"/>
      <c r="M3402" s="152"/>
      <c r="N3402" s="152"/>
      <c r="O3402" s="63"/>
      <c r="P3402" s="152"/>
      <c r="Q3402" s="152"/>
      <c r="S3402" s="205"/>
      <c r="T3402" s="205"/>
      <c r="U3402" s="205"/>
      <c r="V3402" s="39"/>
      <c r="W3402" s="39"/>
      <c r="X3402" s="39"/>
      <c r="Y3402" s="39"/>
      <c r="AD3402" s="191"/>
      <c r="AE3402" s="191"/>
      <c r="AF3402" s="260"/>
      <c r="AG3402" s="191"/>
      <c r="AH3402" s="191"/>
      <c r="AI3402" s="260"/>
      <c r="AR3402" s="68"/>
      <c r="AS3402" s="68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5"/>
      <c r="BL3402" s="95"/>
      <c r="BM3402" s="95"/>
      <c r="BN3402" s="95"/>
      <c r="BO3402" s="95"/>
      <c r="BP3402" s="95"/>
      <c r="BQ3402" s="95"/>
      <c r="BR3402" s="95"/>
      <c r="BS3402" s="95"/>
      <c r="BT3402" s="95"/>
      <c r="BU3402" s="95"/>
      <c r="BV3402" s="95"/>
      <c r="BW3402" s="95"/>
      <c r="BX3402" s="95"/>
      <c r="BY3402" s="95"/>
      <c r="BZ3402" s="95"/>
      <c r="CD3402" s="95"/>
      <c r="CE3402" s="95"/>
      <c r="CF3402" s="95"/>
    </row>
    <row r="3403" spans="1:84" s="43" customFormat="1" x14ac:dyDescent="0.25">
      <c r="A3403" s="152"/>
      <c r="B3403" s="152"/>
      <c r="C3403" s="152"/>
      <c r="D3403" s="152"/>
      <c r="E3403" s="152"/>
      <c r="F3403" s="62"/>
      <c r="G3403" s="62"/>
      <c r="I3403" s="152"/>
      <c r="K3403" s="152"/>
      <c r="L3403" s="152"/>
      <c r="M3403" s="152"/>
      <c r="N3403" s="152"/>
      <c r="O3403" s="63"/>
      <c r="P3403" s="152"/>
      <c r="Q3403" s="152"/>
      <c r="S3403" s="205"/>
      <c r="T3403" s="205"/>
      <c r="U3403" s="205"/>
      <c r="V3403" s="39"/>
      <c r="W3403" s="39"/>
      <c r="X3403" s="39"/>
      <c r="Y3403" s="39"/>
      <c r="AD3403" s="191"/>
      <c r="AE3403" s="191"/>
      <c r="AF3403" s="260"/>
      <c r="AG3403" s="191"/>
      <c r="AH3403" s="191"/>
      <c r="AI3403" s="260"/>
      <c r="AR3403" s="68"/>
      <c r="AS3403" s="68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5"/>
      <c r="BL3403" s="95"/>
      <c r="BM3403" s="95"/>
      <c r="BN3403" s="95"/>
      <c r="BO3403" s="95"/>
      <c r="BP3403" s="95"/>
      <c r="BQ3403" s="95"/>
      <c r="BR3403" s="95"/>
      <c r="BS3403" s="95"/>
      <c r="BT3403" s="95"/>
      <c r="BU3403" s="95"/>
      <c r="BV3403" s="95"/>
      <c r="BW3403" s="95"/>
      <c r="BX3403" s="95"/>
      <c r="BY3403" s="95"/>
      <c r="BZ3403" s="95"/>
      <c r="CD3403" s="95"/>
      <c r="CE3403" s="95"/>
      <c r="CF3403" s="95"/>
    </row>
    <row r="3404" spans="1:84" s="43" customFormat="1" x14ac:dyDescent="0.25">
      <c r="A3404" s="152"/>
      <c r="B3404" s="152"/>
      <c r="C3404" s="152"/>
      <c r="D3404" s="152"/>
      <c r="E3404" s="152"/>
      <c r="F3404" s="62"/>
      <c r="G3404" s="62"/>
      <c r="I3404" s="152"/>
      <c r="K3404" s="152"/>
      <c r="L3404" s="152"/>
      <c r="M3404" s="152"/>
      <c r="N3404" s="152"/>
      <c r="O3404" s="63"/>
      <c r="P3404" s="152"/>
      <c r="Q3404" s="152"/>
      <c r="S3404" s="205"/>
      <c r="T3404" s="205"/>
      <c r="U3404" s="205"/>
      <c r="V3404" s="39"/>
      <c r="W3404" s="39"/>
      <c r="X3404" s="39"/>
      <c r="Y3404" s="39"/>
      <c r="AD3404" s="191"/>
      <c r="AE3404" s="191"/>
      <c r="AF3404" s="260"/>
      <c r="AG3404" s="191"/>
      <c r="AH3404" s="191"/>
      <c r="AI3404" s="260"/>
      <c r="AR3404" s="68"/>
      <c r="AS3404" s="68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5"/>
      <c r="BL3404" s="95"/>
      <c r="BM3404" s="95"/>
      <c r="BN3404" s="95"/>
      <c r="BO3404" s="95"/>
      <c r="BP3404" s="95"/>
      <c r="BQ3404" s="95"/>
      <c r="BR3404" s="95"/>
      <c r="BS3404" s="95"/>
      <c r="BT3404" s="95"/>
      <c r="BU3404" s="95"/>
      <c r="BV3404" s="95"/>
      <c r="BW3404" s="95"/>
      <c r="BX3404" s="95"/>
      <c r="BY3404" s="95"/>
      <c r="BZ3404" s="95"/>
      <c r="CD3404" s="95"/>
      <c r="CE3404" s="95"/>
      <c r="CF3404" s="95"/>
    </row>
    <row r="3405" spans="1:84" s="43" customFormat="1" x14ac:dyDescent="0.25">
      <c r="A3405" s="152"/>
      <c r="B3405" s="152"/>
      <c r="C3405" s="152"/>
      <c r="D3405" s="152"/>
      <c r="E3405" s="152"/>
      <c r="F3405" s="62"/>
      <c r="G3405" s="62"/>
      <c r="I3405" s="152"/>
      <c r="K3405" s="152"/>
      <c r="L3405" s="152"/>
      <c r="M3405" s="152"/>
      <c r="N3405" s="152"/>
      <c r="O3405" s="63"/>
      <c r="P3405" s="152"/>
      <c r="Q3405" s="152"/>
      <c r="S3405" s="205"/>
      <c r="T3405" s="205"/>
      <c r="U3405" s="205"/>
      <c r="V3405" s="39"/>
      <c r="W3405" s="39"/>
      <c r="X3405" s="39"/>
      <c r="Y3405" s="39"/>
      <c r="AD3405" s="191"/>
      <c r="AE3405" s="191"/>
      <c r="AF3405" s="260"/>
      <c r="AG3405" s="191"/>
      <c r="AH3405" s="191"/>
      <c r="AI3405" s="260"/>
      <c r="AR3405" s="68"/>
      <c r="AS3405" s="68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5"/>
      <c r="BL3405" s="95"/>
      <c r="BM3405" s="95"/>
      <c r="BN3405" s="95"/>
      <c r="BO3405" s="95"/>
      <c r="BP3405" s="95"/>
      <c r="BQ3405" s="95"/>
      <c r="BR3405" s="95"/>
      <c r="BS3405" s="95"/>
      <c r="BT3405" s="95"/>
      <c r="BU3405" s="95"/>
      <c r="BV3405" s="95"/>
      <c r="BW3405" s="95"/>
      <c r="BX3405" s="95"/>
      <c r="BY3405" s="95"/>
      <c r="BZ3405" s="95"/>
      <c r="CD3405" s="95"/>
      <c r="CE3405" s="95"/>
      <c r="CF3405" s="95"/>
    </row>
    <row r="3406" spans="1:84" s="43" customFormat="1" x14ac:dyDescent="0.25">
      <c r="A3406" s="152"/>
      <c r="B3406" s="152"/>
      <c r="C3406" s="152"/>
      <c r="D3406" s="152"/>
      <c r="E3406" s="152"/>
      <c r="F3406" s="62"/>
      <c r="G3406" s="62"/>
      <c r="I3406" s="152"/>
      <c r="K3406" s="152"/>
      <c r="L3406" s="152"/>
      <c r="M3406" s="152"/>
      <c r="N3406" s="152"/>
      <c r="O3406" s="63"/>
      <c r="P3406" s="152"/>
      <c r="Q3406" s="152"/>
      <c r="S3406" s="205"/>
      <c r="T3406" s="205"/>
      <c r="U3406" s="205"/>
      <c r="V3406" s="39"/>
      <c r="W3406" s="39"/>
      <c r="X3406" s="39"/>
      <c r="Y3406" s="39"/>
      <c r="AD3406" s="191"/>
      <c r="AE3406" s="191"/>
      <c r="AF3406" s="260"/>
      <c r="AG3406" s="191"/>
      <c r="AH3406" s="191"/>
      <c r="AI3406" s="260"/>
      <c r="AR3406" s="68"/>
      <c r="AS3406" s="68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5"/>
      <c r="BL3406" s="95"/>
      <c r="BM3406" s="95"/>
      <c r="BN3406" s="95"/>
      <c r="BO3406" s="95"/>
      <c r="BP3406" s="95"/>
      <c r="BQ3406" s="95"/>
      <c r="BR3406" s="95"/>
      <c r="BS3406" s="95"/>
      <c r="BT3406" s="95"/>
      <c r="BU3406" s="95"/>
      <c r="BV3406" s="95"/>
      <c r="BW3406" s="95"/>
      <c r="BX3406" s="95"/>
      <c r="BY3406" s="95"/>
      <c r="BZ3406" s="95"/>
      <c r="CD3406" s="95"/>
      <c r="CE3406" s="95"/>
      <c r="CF3406" s="95"/>
    </row>
    <row r="3407" spans="1:84" s="43" customFormat="1" x14ac:dyDescent="0.25">
      <c r="A3407" s="152"/>
      <c r="B3407" s="152"/>
      <c r="C3407" s="152"/>
      <c r="D3407" s="152"/>
      <c r="E3407" s="152"/>
      <c r="F3407" s="62"/>
      <c r="G3407" s="62"/>
      <c r="I3407" s="152"/>
      <c r="K3407" s="152"/>
      <c r="L3407" s="152"/>
      <c r="M3407" s="152"/>
      <c r="N3407" s="152"/>
      <c r="O3407" s="63"/>
      <c r="P3407" s="152"/>
      <c r="Q3407" s="152"/>
      <c r="S3407" s="205"/>
      <c r="T3407" s="205"/>
      <c r="U3407" s="205"/>
      <c r="V3407" s="39"/>
      <c r="W3407" s="39"/>
      <c r="X3407" s="39"/>
      <c r="Y3407" s="39"/>
      <c r="AD3407" s="191"/>
      <c r="AE3407" s="191"/>
      <c r="AF3407" s="260"/>
      <c r="AG3407" s="191"/>
      <c r="AH3407" s="191"/>
      <c r="AI3407" s="260"/>
      <c r="AR3407" s="68"/>
      <c r="AS3407" s="68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5"/>
      <c r="BL3407" s="95"/>
      <c r="BM3407" s="95"/>
      <c r="BN3407" s="95"/>
      <c r="BO3407" s="95"/>
      <c r="BP3407" s="95"/>
      <c r="BQ3407" s="95"/>
      <c r="BR3407" s="95"/>
      <c r="BS3407" s="95"/>
      <c r="BT3407" s="95"/>
      <c r="BU3407" s="95"/>
      <c r="BV3407" s="95"/>
      <c r="BW3407" s="95"/>
      <c r="BX3407" s="95"/>
      <c r="BY3407" s="95"/>
      <c r="BZ3407" s="95"/>
      <c r="CD3407" s="95"/>
      <c r="CE3407" s="95"/>
      <c r="CF3407" s="95"/>
    </row>
    <row r="3408" spans="1:84" s="43" customFormat="1" x14ac:dyDescent="0.25">
      <c r="A3408" s="152"/>
      <c r="B3408" s="152"/>
      <c r="C3408" s="152"/>
      <c r="D3408" s="152"/>
      <c r="E3408" s="152"/>
      <c r="F3408" s="62"/>
      <c r="G3408" s="62"/>
      <c r="I3408" s="152"/>
      <c r="K3408" s="152"/>
      <c r="L3408" s="152"/>
      <c r="M3408" s="152"/>
      <c r="N3408" s="152"/>
      <c r="O3408" s="63"/>
      <c r="P3408" s="152"/>
      <c r="Q3408" s="152"/>
      <c r="S3408" s="205"/>
      <c r="T3408" s="205"/>
      <c r="U3408" s="205"/>
      <c r="V3408" s="39"/>
      <c r="W3408" s="39"/>
      <c r="X3408" s="39"/>
      <c r="Y3408" s="39"/>
      <c r="AD3408" s="191"/>
      <c r="AE3408" s="191"/>
      <c r="AF3408" s="260"/>
      <c r="AG3408" s="191"/>
      <c r="AH3408" s="191"/>
      <c r="AI3408" s="260"/>
      <c r="AR3408" s="68"/>
      <c r="AS3408" s="68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5"/>
      <c r="BL3408" s="95"/>
      <c r="BM3408" s="95"/>
      <c r="BN3408" s="95"/>
      <c r="BO3408" s="95"/>
      <c r="BP3408" s="95"/>
      <c r="BQ3408" s="95"/>
      <c r="BR3408" s="95"/>
      <c r="BS3408" s="95"/>
      <c r="BT3408" s="95"/>
      <c r="BU3408" s="95"/>
      <c r="BV3408" s="95"/>
      <c r="BW3408" s="95"/>
      <c r="BX3408" s="95"/>
      <c r="BY3408" s="95"/>
      <c r="BZ3408" s="95"/>
      <c r="CD3408" s="95"/>
      <c r="CE3408" s="95"/>
      <c r="CF3408" s="95"/>
    </row>
    <row r="3409" spans="1:84" s="43" customFormat="1" x14ac:dyDescent="0.25">
      <c r="A3409" s="152"/>
      <c r="B3409" s="152"/>
      <c r="C3409" s="152"/>
      <c r="D3409" s="152"/>
      <c r="E3409" s="152"/>
      <c r="F3409" s="62"/>
      <c r="G3409" s="62"/>
      <c r="I3409" s="152"/>
      <c r="K3409" s="152"/>
      <c r="L3409" s="152"/>
      <c r="M3409" s="152"/>
      <c r="N3409" s="152"/>
      <c r="O3409" s="63"/>
      <c r="P3409" s="152"/>
      <c r="Q3409" s="152"/>
      <c r="S3409" s="205"/>
      <c r="T3409" s="205"/>
      <c r="U3409" s="205"/>
      <c r="V3409" s="39"/>
      <c r="W3409" s="39"/>
      <c r="X3409" s="39"/>
      <c r="Y3409" s="39"/>
      <c r="AD3409" s="191"/>
      <c r="AE3409" s="191"/>
      <c r="AF3409" s="260"/>
      <c r="AG3409" s="191"/>
      <c r="AH3409" s="191"/>
      <c r="AI3409" s="260"/>
      <c r="AR3409" s="68"/>
      <c r="AS3409" s="68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5"/>
      <c r="BL3409" s="95"/>
      <c r="BM3409" s="95"/>
      <c r="BN3409" s="95"/>
      <c r="BO3409" s="95"/>
      <c r="BP3409" s="95"/>
      <c r="BQ3409" s="95"/>
      <c r="BR3409" s="95"/>
      <c r="BS3409" s="95"/>
      <c r="BT3409" s="95"/>
      <c r="BU3409" s="95"/>
      <c r="BV3409" s="95"/>
      <c r="BW3409" s="95"/>
      <c r="BX3409" s="95"/>
      <c r="BY3409" s="95"/>
      <c r="BZ3409" s="95"/>
      <c r="CD3409" s="95"/>
      <c r="CE3409" s="95"/>
      <c r="CF3409" s="95"/>
    </row>
    <row r="3410" spans="1:84" s="43" customFormat="1" x14ac:dyDescent="0.25">
      <c r="A3410" s="152"/>
      <c r="B3410" s="152"/>
      <c r="C3410" s="152"/>
      <c r="D3410" s="152"/>
      <c r="E3410" s="152"/>
      <c r="F3410" s="62"/>
      <c r="G3410" s="62"/>
      <c r="I3410" s="152"/>
      <c r="K3410" s="152"/>
      <c r="L3410" s="152"/>
      <c r="M3410" s="152"/>
      <c r="N3410" s="152"/>
      <c r="O3410" s="63"/>
      <c r="P3410" s="152"/>
      <c r="Q3410" s="152"/>
      <c r="S3410" s="205"/>
      <c r="T3410" s="205"/>
      <c r="U3410" s="205"/>
      <c r="V3410" s="39"/>
      <c r="W3410" s="39"/>
      <c r="X3410" s="39"/>
      <c r="Y3410" s="39"/>
      <c r="AD3410" s="191"/>
      <c r="AE3410" s="191"/>
      <c r="AF3410" s="260"/>
      <c r="AG3410" s="191"/>
      <c r="AH3410" s="191"/>
      <c r="AI3410" s="260"/>
      <c r="AR3410" s="68"/>
      <c r="AS3410" s="68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5"/>
      <c r="BL3410" s="95"/>
      <c r="BM3410" s="95"/>
      <c r="BN3410" s="95"/>
      <c r="BO3410" s="95"/>
      <c r="BP3410" s="95"/>
      <c r="BQ3410" s="95"/>
      <c r="BR3410" s="95"/>
      <c r="BS3410" s="95"/>
      <c r="BT3410" s="95"/>
      <c r="BU3410" s="95"/>
      <c r="BV3410" s="95"/>
      <c r="BW3410" s="95"/>
      <c r="BX3410" s="95"/>
      <c r="BY3410" s="95"/>
      <c r="BZ3410" s="95"/>
      <c r="CD3410" s="95"/>
      <c r="CE3410" s="95"/>
      <c r="CF3410" s="95"/>
    </row>
    <row r="3411" spans="1:84" s="43" customFormat="1" x14ac:dyDescent="0.25">
      <c r="A3411" s="152"/>
      <c r="B3411" s="152"/>
      <c r="C3411" s="152"/>
      <c r="D3411" s="152"/>
      <c r="E3411" s="152"/>
      <c r="F3411" s="62"/>
      <c r="G3411" s="62"/>
      <c r="I3411" s="152"/>
      <c r="K3411" s="152"/>
      <c r="L3411" s="152"/>
      <c r="M3411" s="152"/>
      <c r="N3411" s="152"/>
      <c r="O3411" s="63"/>
      <c r="P3411" s="152"/>
      <c r="Q3411" s="152"/>
      <c r="S3411" s="205"/>
      <c r="T3411" s="205"/>
      <c r="U3411" s="205"/>
      <c r="V3411" s="39"/>
      <c r="W3411" s="39"/>
      <c r="X3411" s="39"/>
      <c r="Y3411" s="39"/>
      <c r="AD3411" s="191"/>
      <c r="AE3411" s="191"/>
      <c r="AF3411" s="260"/>
      <c r="AG3411" s="191"/>
      <c r="AH3411" s="191"/>
      <c r="AI3411" s="260"/>
      <c r="AR3411" s="68"/>
      <c r="AS3411" s="68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5"/>
      <c r="BL3411" s="95"/>
      <c r="BM3411" s="95"/>
      <c r="BN3411" s="95"/>
      <c r="BO3411" s="95"/>
      <c r="BP3411" s="95"/>
      <c r="BQ3411" s="95"/>
      <c r="BR3411" s="95"/>
      <c r="BS3411" s="95"/>
      <c r="BT3411" s="95"/>
      <c r="BU3411" s="95"/>
      <c r="BV3411" s="95"/>
      <c r="BW3411" s="95"/>
      <c r="BX3411" s="95"/>
      <c r="BY3411" s="95"/>
      <c r="BZ3411" s="95"/>
      <c r="CD3411" s="95"/>
      <c r="CE3411" s="95"/>
      <c r="CF3411" s="95"/>
    </row>
    <row r="3412" spans="1:84" s="43" customFormat="1" x14ac:dyDescent="0.25">
      <c r="A3412" s="152"/>
      <c r="B3412" s="152"/>
      <c r="C3412" s="152"/>
      <c r="D3412" s="152"/>
      <c r="E3412" s="152"/>
      <c r="F3412" s="62"/>
      <c r="G3412" s="62"/>
      <c r="I3412" s="152"/>
      <c r="K3412" s="152"/>
      <c r="L3412" s="152"/>
      <c r="M3412" s="152"/>
      <c r="N3412" s="152"/>
      <c r="O3412" s="63"/>
      <c r="P3412" s="152"/>
      <c r="Q3412" s="152"/>
      <c r="S3412" s="205"/>
      <c r="T3412" s="205"/>
      <c r="U3412" s="205"/>
      <c r="V3412" s="39"/>
      <c r="W3412" s="39"/>
      <c r="X3412" s="39"/>
      <c r="Y3412" s="39"/>
      <c r="AD3412" s="191"/>
      <c r="AE3412" s="191"/>
      <c r="AF3412" s="260"/>
      <c r="AG3412" s="191"/>
      <c r="AH3412" s="191"/>
      <c r="AI3412" s="260"/>
      <c r="AR3412" s="68"/>
      <c r="AS3412" s="68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5"/>
      <c r="BL3412" s="95"/>
      <c r="BM3412" s="95"/>
      <c r="BN3412" s="95"/>
      <c r="BO3412" s="95"/>
      <c r="BP3412" s="95"/>
      <c r="BQ3412" s="95"/>
      <c r="BR3412" s="95"/>
      <c r="BS3412" s="95"/>
      <c r="BT3412" s="95"/>
      <c r="BU3412" s="95"/>
      <c r="BV3412" s="95"/>
      <c r="BW3412" s="95"/>
      <c r="BX3412" s="95"/>
      <c r="BY3412" s="95"/>
      <c r="BZ3412" s="95"/>
      <c r="CD3412" s="95"/>
      <c r="CE3412" s="95"/>
      <c r="CF3412" s="95"/>
    </row>
    <row r="3413" spans="1:84" s="43" customFormat="1" x14ac:dyDescent="0.25">
      <c r="A3413" s="152"/>
      <c r="B3413" s="152"/>
      <c r="C3413" s="152"/>
      <c r="D3413" s="152"/>
      <c r="E3413" s="152"/>
      <c r="F3413" s="62"/>
      <c r="G3413" s="62"/>
      <c r="I3413" s="152"/>
      <c r="K3413" s="152"/>
      <c r="L3413" s="152"/>
      <c r="M3413" s="152"/>
      <c r="N3413" s="152"/>
      <c r="O3413" s="63"/>
      <c r="P3413" s="152"/>
      <c r="Q3413" s="152"/>
      <c r="S3413" s="205"/>
      <c r="T3413" s="205"/>
      <c r="U3413" s="205"/>
      <c r="V3413" s="39"/>
      <c r="W3413" s="39"/>
      <c r="X3413" s="39"/>
      <c r="Y3413" s="39"/>
      <c r="AD3413" s="191"/>
      <c r="AE3413" s="191"/>
      <c r="AF3413" s="260"/>
      <c r="AG3413" s="191"/>
      <c r="AH3413" s="191"/>
      <c r="AI3413" s="260"/>
      <c r="AR3413" s="68"/>
      <c r="AS3413" s="68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5"/>
      <c r="BL3413" s="95"/>
      <c r="BM3413" s="95"/>
      <c r="BN3413" s="95"/>
      <c r="BO3413" s="95"/>
      <c r="BP3413" s="95"/>
      <c r="BQ3413" s="95"/>
      <c r="BR3413" s="95"/>
      <c r="BS3413" s="95"/>
      <c r="BT3413" s="95"/>
      <c r="BU3413" s="95"/>
      <c r="BV3413" s="95"/>
      <c r="BW3413" s="95"/>
      <c r="BX3413" s="95"/>
      <c r="BY3413" s="95"/>
      <c r="BZ3413" s="95"/>
      <c r="CD3413" s="95"/>
      <c r="CE3413" s="95"/>
      <c r="CF3413" s="95"/>
    </row>
    <row r="3414" spans="1:84" s="43" customFormat="1" x14ac:dyDescent="0.25">
      <c r="A3414" s="152"/>
      <c r="B3414" s="152"/>
      <c r="C3414" s="152"/>
      <c r="D3414" s="152"/>
      <c r="E3414" s="152"/>
      <c r="F3414" s="62"/>
      <c r="G3414" s="62"/>
      <c r="I3414" s="152"/>
      <c r="K3414" s="152"/>
      <c r="L3414" s="152"/>
      <c r="M3414" s="152"/>
      <c r="N3414" s="152"/>
      <c r="O3414" s="63"/>
      <c r="P3414" s="152"/>
      <c r="Q3414" s="152"/>
      <c r="S3414" s="205"/>
      <c r="T3414" s="205"/>
      <c r="U3414" s="205"/>
      <c r="V3414" s="39"/>
      <c r="W3414" s="39"/>
      <c r="X3414" s="39"/>
      <c r="Y3414" s="39"/>
      <c r="AD3414" s="191"/>
      <c r="AE3414" s="191"/>
      <c r="AF3414" s="260"/>
      <c r="AG3414" s="191"/>
      <c r="AH3414" s="191"/>
      <c r="AI3414" s="260"/>
      <c r="AR3414" s="68"/>
      <c r="AS3414" s="68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5"/>
      <c r="BL3414" s="95"/>
      <c r="BM3414" s="95"/>
      <c r="BN3414" s="95"/>
      <c r="BO3414" s="95"/>
      <c r="BP3414" s="95"/>
      <c r="BQ3414" s="95"/>
      <c r="BR3414" s="95"/>
      <c r="BS3414" s="95"/>
      <c r="BT3414" s="95"/>
      <c r="BU3414" s="95"/>
      <c r="BV3414" s="95"/>
      <c r="BW3414" s="95"/>
      <c r="BX3414" s="95"/>
      <c r="BY3414" s="95"/>
      <c r="BZ3414" s="95"/>
      <c r="CD3414" s="95"/>
      <c r="CE3414" s="95"/>
      <c r="CF3414" s="95"/>
    </row>
    <row r="3415" spans="1:84" s="43" customFormat="1" x14ac:dyDescent="0.25">
      <c r="A3415" s="152"/>
      <c r="B3415" s="152"/>
      <c r="C3415" s="152"/>
      <c r="D3415" s="152"/>
      <c r="E3415" s="152"/>
      <c r="F3415" s="62"/>
      <c r="G3415" s="62"/>
      <c r="I3415" s="152"/>
      <c r="K3415" s="152"/>
      <c r="L3415" s="152"/>
      <c r="M3415" s="152"/>
      <c r="N3415" s="152"/>
      <c r="O3415" s="63"/>
      <c r="P3415" s="152"/>
      <c r="Q3415" s="152"/>
      <c r="S3415" s="205"/>
      <c r="T3415" s="205"/>
      <c r="U3415" s="205"/>
      <c r="V3415" s="39"/>
      <c r="W3415" s="39"/>
      <c r="X3415" s="39"/>
      <c r="Y3415" s="39"/>
      <c r="AD3415" s="191"/>
      <c r="AE3415" s="191"/>
      <c r="AF3415" s="260"/>
      <c r="AG3415" s="191"/>
      <c r="AH3415" s="191"/>
      <c r="AI3415" s="260"/>
      <c r="AR3415" s="68"/>
      <c r="AS3415" s="68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5"/>
      <c r="BL3415" s="95"/>
      <c r="BM3415" s="95"/>
      <c r="BN3415" s="95"/>
      <c r="BO3415" s="95"/>
      <c r="BP3415" s="95"/>
      <c r="BQ3415" s="95"/>
      <c r="BR3415" s="95"/>
      <c r="BS3415" s="95"/>
      <c r="BT3415" s="95"/>
      <c r="BU3415" s="95"/>
      <c r="BV3415" s="95"/>
      <c r="BW3415" s="95"/>
      <c r="BX3415" s="95"/>
      <c r="BY3415" s="95"/>
      <c r="BZ3415" s="95"/>
      <c r="CD3415" s="95"/>
      <c r="CE3415" s="95"/>
      <c r="CF3415" s="95"/>
    </row>
    <row r="3416" spans="1:84" s="43" customFormat="1" x14ac:dyDescent="0.25">
      <c r="A3416" s="152"/>
      <c r="B3416" s="152"/>
      <c r="C3416" s="152"/>
      <c r="D3416" s="152"/>
      <c r="E3416" s="152"/>
      <c r="F3416" s="62"/>
      <c r="G3416" s="62"/>
      <c r="I3416" s="152"/>
      <c r="K3416" s="152"/>
      <c r="L3416" s="152"/>
      <c r="M3416" s="152"/>
      <c r="N3416" s="152"/>
      <c r="O3416" s="63"/>
      <c r="P3416" s="152"/>
      <c r="Q3416" s="152"/>
      <c r="S3416" s="205"/>
      <c r="T3416" s="205"/>
      <c r="U3416" s="205"/>
      <c r="V3416" s="39"/>
      <c r="W3416" s="39"/>
      <c r="X3416" s="39"/>
      <c r="Y3416" s="39"/>
      <c r="AD3416" s="191"/>
      <c r="AE3416" s="191"/>
      <c r="AF3416" s="260"/>
      <c r="AG3416" s="191"/>
      <c r="AH3416" s="191"/>
      <c r="AI3416" s="260"/>
      <c r="AR3416" s="68"/>
      <c r="AS3416" s="68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5"/>
      <c r="BL3416" s="95"/>
      <c r="BM3416" s="95"/>
      <c r="BN3416" s="95"/>
      <c r="BO3416" s="95"/>
      <c r="BP3416" s="95"/>
      <c r="BQ3416" s="95"/>
      <c r="BR3416" s="95"/>
      <c r="BS3416" s="95"/>
      <c r="BT3416" s="95"/>
      <c r="BU3416" s="95"/>
      <c r="BV3416" s="95"/>
      <c r="BW3416" s="95"/>
      <c r="BX3416" s="95"/>
      <c r="BY3416" s="95"/>
      <c r="BZ3416" s="95"/>
      <c r="CD3416" s="95"/>
      <c r="CE3416" s="95"/>
      <c r="CF3416" s="95"/>
    </row>
    <row r="3417" spans="1:84" s="43" customFormat="1" x14ac:dyDescent="0.25">
      <c r="A3417" s="152"/>
      <c r="B3417" s="152"/>
      <c r="C3417" s="152"/>
      <c r="D3417" s="152"/>
      <c r="E3417" s="152"/>
      <c r="F3417" s="62"/>
      <c r="G3417" s="62"/>
      <c r="I3417" s="152"/>
      <c r="K3417" s="152"/>
      <c r="L3417" s="152"/>
      <c r="M3417" s="152"/>
      <c r="N3417" s="152"/>
      <c r="O3417" s="63"/>
      <c r="P3417" s="152"/>
      <c r="Q3417" s="152"/>
      <c r="S3417" s="205"/>
      <c r="T3417" s="205"/>
      <c r="U3417" s="205"/>
      <c r="V3417" s="39"/>
      <c r="W3417" s="39"/>
      <c r="X3417" s="39"/>
      <c r="Y3417" s="39"/>
      <c r="AD3417" s="191"/>
      <c r="AE3417" s="191"/>
      <c r="AF3417" s="260"/>
      <c r="AG3417" s="191"/>
      <c r="AH3417" s="191"/>
      <c r="AI3417" s="260"/>
      <c r="AR3417" s="68"/>
      <c r="AS3417" s="68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5"/>
      <c r="BL3417" s="95"/>
      <c r="BM3417" s="95"/>
      <c r="BN3417" s="95"/>
      <c r="BO3417" s="95"/>
      <c r="BP3417" s="95"/>
      <c r="BQ3417" s="95"/>
      <c r="BR3417" s="95"/>
      <c r="BS3417" s="95"/>
      <c r="BT3417" s="95"/>
      <c r="BU3417" s="95"/>
      <c r="BV3417" s="95"/>
      <c r="BW3417" s="95"/>
      <c r="BX3417" s="95"/>
      <c r="BY3417" s="95"/>
      <c r="BZ3417" s="95"/>
      <c r="CD3417" s="95"/>
      <c r="CE3417" s="95"/>
      <c r="CF3417" s="95"/>
    </row>
    <row r="3418" spans="1:84" s="43" customFormat="1" x14ac:dyDescent="0.25">
      <c r="A3418" s="152"/>
      <c r="B3418" s="152"/>
      <c r="C3418" s="152"/>
      <c r="D3418" s="152"/>
      <c r="E3418" s="152"/>
      <c r="F3418" s="62"/>
      <c r="G3418" s="62"/>
      <c r="I3418" s="152"/>
      <c r="K3418" s="152"/>
      <c r="L3418" s="152"/>
      <c r="M3418" s="152"/>
      <c r="N3418" s="152"/>
      <c r="O3418" s="63"/>
      <c r="P3418" s="152"/>
      <c r="Q3418" s="152"/>
      <c r="S3418" s="205"/>
      <c r="T3418" s="205"/>
      <c r="U3418" s="205"/>
      <c r="V3418" s="39"/>
      <c r="W3418" s="39"/>
      <c r="X3418" s="39"/>
      <c r="Y3418" s="39"/>
      <c r="AD3418" s="191"/>
      <c r="AE3418" s="191"/>
      <c r="AF3418" s="260"/>
      <c r="AG3418" s="191"/>
      <c r="AH3418" s="191"/>
      <c r="AI3418" s="260"/>
      <c r="AR3418" s="68"/>
      <c r="AS3418" s="68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5"/>
      <c r="BL3418" s="95"/>
      <c r="BM3418" s="95"/>
      <c r="BN3418" s="95"/>
      <c r="BO3418" s="95"/>
      <c r="BP3418" s="95"/>
      <c r="BQ3418" s="95"/>
      <c r="BR3418" s="95"/>
      <c r="BS3418" s="95"/>
      <c r="BT3418" s="95"/>
      <c r="BU3418" s="95"/>
      <c r="BV3418" s="95"/>
      <c r="BW3418" s="95"/>
      <c r="BX3418" s="95"/>
      <c r="BY3418" s="95"/>
      <c r="BZ3418" s="95"/>
      <c r="CD3418" s="95"/>
      <c r="CE3418" s="95"/>
      <c r="CF3418" s="95"/>
    </row>
    <row r="3419" spans="1:84" s="43" customFormat="1" x14ac:dyDescent="0.25">
      <c r="A3419" s="152"/>
      <c r="B3419" s="152"/>
      <c r="C3419" s="152"/>
      <c r="D3419" s="152"/>
      <c r="E3419" s="152"/>
      <c r="F3419" s="62"/>
      <c r="G3419" s="62"/>
      <c r="I3419" s="152"/>
      <c r="K3419" s="152"/>
      <c r="L3419" s="152"/>
      <c r="M3419" s="152"/>
      <c r="N3419" s="152"/>
      <c r="O3419" s="63"/>
      <c r="P3419" s="152"/>
      <c r="Q3419" s="152"/>
      <c r="S3419" s="205"/>
      <c r="T3419" s="205"/>
      <c r="U3419" s="205"/>
      <c r="V3419" s="39"/>
      <c r="W3419" s="39"/>
      <c r="X3419" s="39"/>
      <c r="Y3419" s="39"/>
      <c r="AD3419" s="191"/>
      <c r="AE3419" s="191"/>
      <c r="AF3419" s="260"/>
      <c r="AG3419" s="191"/>
      <c r="AH3419" s="191"/>
      <c r="AI3419" s="260"/>
      <c r="AR3419" s="68"/>
      <c r="AS3419" s="68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5"/>
      <c r="BL3419" s="95"/>
      <c r="BM3419" s="95"/>
      <c r="BN3419" s="95"/>
      <c r="BO3419" s="95"/>
      <c r="BP3419" s="95"/>
      <c r="BQ3419" s="95"/>
      <c r="BR3419" s="95"/>
      <c r="BS3419" s="95"/>
      <c r="BT3419" s="95"/>
      <c r="BU3419" s="95"/>
      <c r="BV3419" s="95"/>
      <c r="BW3419" s="95"/>
      <c r="BX3419" s="95"/>
      <c r="BY3419" s="95"/>
      <c r="BZ3419" s="95"/>
      <c r="CD3419" s="95"/>
      <c r="CE3419" s="95"/>
      <c r="CF3419" s="95"/>
    </row>
    <row r="3420" spans="1:84" s="43" customFormat="1" x14ac:dyDescent="0.25">
      <c r="A3420" s="152"/>
      <c r="B3420" s="152"/>
      <c r="C3420" s="152"/>
      <c r="D3420" s="152"/>
      <c r="E3420" s="152"/>
      <c r="F3420" s="62"/>
      <c r="G3420" s="62"/>
      <c r="I3420" s="152"/>
      <c r="K3420" s="152"/>
      <c r="L3420" s="152"/>
      <c r="M3420" s="152"/>
      <c r="N3420" s="152"/>
      <c r="O3420" s="63"/>
      <c r="P3420" s="152"/>
      <c r="Q3420" s="152"/>
      <c r="S3420" s="205"/>
      <c r="T3420" s="205"/>
      <c r="U3420" s="205"/>
      <c r="V3420" s="39"/>
      <c r="W3420" s="39"/>
      <c r="X3420" s="39"/>
      <c r="Y3420" s="39"/>
      <c r="AD3420" s="191"/>
      <c r="AE3420" s="191"/>
      <c r="AF3420" s="260"/>
      <c r="AG3420" s="191"/>
      <c r="AH3420" s="191"/>
      <c r="AI3420" s="260"/>
      <c r="AR3420" s="68"/>
      <c r="AS3420" s="68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5"/>
      <c r="BL3420" s="95"/>
      <c r="BM3420" s="95"/>
      <c r="BN3420" s="95"/>
      <c r="BO3420" s="95"/>
      <c r="BP3420" s="95"/>
      <c r="BQ3420" s="95"/>
      <c r="BR3420" s="95"/>
      <c r="BS3420" s="95"/>
      <c r="BT3420" s="95"/>
      <c r="BU3420" s="95"/>
      <c r="BV3420" s="95"/>
      <c r="BW3420" s="95"/>
      <c r="BX3420" s="95"/>
      <c r="BY3420" s="95"/>
      <c r="BZ3420" s="95"/>
      <c r="CD3420" s="95"/>
      <c r="CE3420" s="95"/>
      <c r="CF3420" s="95"/>
    </row>
    <row r="3421" spans="1:84" s="43" customFormat="1" x14ac:dyDescent="0.25">
      <c r="A3421" s="152"/>
      <c r="B3421" s="152"/>
      <c r="C3421" s="152"/>
      <c r="D3421" s="152"/>
      <c r="E3421" s="152"/>
      <c r="F3421" s="62"/>
      <c r="G3421" s="62"/>
      <c r="I3421" s="152"/>
      <c r="K3421" s="152"/>
      <c r="L3421" s="152"/>
      <c r="M3421" s="152"/>
      <c r="N3421" s="152"/>
      <c r="O3421" s="63"/>
      <c r="P3421" s="152"/>
      <c r="Q3421" s="152"/>
      <c r="S3421" s="205"/>
      <c r="T3421" s="205"/>
      <c r="U3421" s="205"/>
      <c r="V3421" s="39"/>
      <c r="W3421" s="39"/>
      <c r="X3421" s="39"/>
      <c r="Y3421" s="39"/>
      <c r="AD3421" s="191"/>
      <c r="AE3421" s="191"/>
      <c r="AF3421" s="260"/>
      <c r="AG3421" s="191"/>
      <c r="AH3421" s="191"/>
      <c r="AI3421" s="260"/>
      <c r="AR3421" s="68"/>
      <c r="AS3421" s="68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5"/>
      <c r="BL3421" s="95"/>
      <c r="BM3421" s="95"/>
      <c r="BN3421" s="95"/>
      <c r="BO3421" s="95"/>
      <c r="BP3421" s="95"/>
      <c r="BQ3421" s="95"/>
      <c r="BR3421" s="95"/>
      <c r="BS3421" s="95"/>
      <c r="BT3421" s="95"/>
      <c r="BU3421" s="95"/>
      <c r="BV3421" s="95"/>
      <c r="BW3421" s="95"/>
      <c r="BX3421" s="95"/>
      <c r="BY3421" s="95"/>
      <c r="BZ3421" s="95"/>
      <c r="CD3421" s="95"/>
      <c r="CE3421" s="95"/>
      <c r="CF3421" s="95"/>
    </row>
    <row r="3422" spans="1:84" s="43" customFormat="1" x14ac:dyDescent="0.25">
      <c r="A3422" s="152"/>
      <c r="B3422" s="152"/>
      <c r="C3422" s="152"/>
      <c r="D3422" s="152"/>
      <c r="E3422" s="152"/>
      <c r="F3422" s="62"/>
      <c r="G3422" s="62"/>
      <c r="I3422" s="152"/>
      <c r="K3422" s="152"/>
      <c r="L3422" s="152"/>
      <c r="M3422" s="152"/>
      <c r="N3422" s="152"/>
      <c r="O3422" s="63"/>
      <c r="P3422" s="152"/>
      <c r="Q3422" s="152"/>
      <c r="S3422" s="205"/>
      <c r="T3422" s="205"/>
      <c r="U3422" s="205"/>
      <c r="V3422" s="39"/>
      <c r="W3422" s="39"/>
      <c r="X3422" s="39"/>
      <c r="Y3422" s="39"/>
      <c r="AD3422" s="191"/>
      <c r="AE3422" s="191"/>
      <c r="AF3422" s="260"/>
      <c r="AG3422" s="191"/>
      <c r="AH3422" s="191"/>
      <c r="AI3422" s="260"/>
      <c r="AR3422" s="68"/>
      <c r="AS3422" s="68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5"/>
      <c r="BL3422" s="95"/>
      <c r="BM3422" s="95"/>
      <c r="BN3422" s="95"/>
      <c r="BO3422" s="95"/>
      <c r="BP3422" s="95"/>
      <c r="BQ3422" s="95"/>
      <c r="BR3422" s="95"/>
      <c r="BS3422" s="95"/>
      <c r="BT3422" s="95"/>
      <c r="BU3422" s="95"/>
      <c r="BV3422" s="95"/>
      <c r="BW3422" s="95"/>
      <c r="BX3422" s="95"/>
      <c r="BY3422" s="95"/>
      <c r="BZ3422" s="95"/>
      <c r="CD3422" s="95"/>
      <c r="CE3422" s="95"/>
      <c r="CF3422" s="95"/>
    </row>
    <row r="3423" spans="1:84" s="43" customFormat="1" x14ac:dyDescent="0.25">
      <c r="A3423" s="152"/>
      <c r="B3423" s="152"/>
      <c r="C3423" s="152"/>
      <c r="D3423" s="152"/>
      <c r="E3423" s="152"/>
      <c r="F3423" s="62"/>
      <c r="G3423" s="62"/>
      <c r="I3423" s="152"/>
      <c r="K3423" s="152"/>
      <c r="L3423" s="152"/>
      <c r="M3423" s="152"/>
      <c r="N3423" s="152"/>
      <c r="O3423" s="63"/>
      <c r="P3423" s="152"/>
      <c r="Q3423" s="152"/>
      <c r="S3423" s="205"/>
      <c r="T3423" s="205"/>
      <c r="U3423" s="205"/>
      <c r="V3423" s="39"/>
      <c r="W3423" s="39"/>
      <c r="X3423" s="39"/>
      <c r="Y3423" s="39"/>
      <c r="AD3423" s="191"/>
      <c r="AE3423" s="191"/>
      <c r="AF3423" s="260"/>
      <c r="AG3423" s="191"/>
      <c r="AH3423" s="191"/>
      <c r="AI3423" s="260"/>
      <c r="AR3423" s="68"/>
      <c r="AS3423" s="68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5"/>
      <c r="BL3423" s="95"/>
      <c r="BM3423" s="95"/>
      <c r="BN3423" s="95"/>
      <c r="BO3423" s="95"/>
      <c r="BP3423" s="95"/>
      <c r="BQ3423" s="95"/>
      <c r="BR3423" s="95"/>
      <c r="BS3423" s="95"/>
      <c r="BT3423" s="95"/>
      <c r="BU3423" s="95"/>
      <c r="BV3423" s="95"/>
      <c r="BW3423" s="95"/>
      <c r="BX3423" s="95"/>
      <c r="BY3423" s="95"/>
      <c r="BZ3423" s="95"/>
      <c r="CD3423" s="95"/>
      <c r="CE3423" s="95"/>
      <c r="CF3423" s="95"/>
    </row>
    <row r="3424" spans="1:84" s="43" customFormat="1" x14ac:dyDescent="0.25">
      <c r="A3424" s="152"/>
      <c r="B3424" s="152"/>
      <c r="C3424" s="152"/>
      <c r="D3424" s="152"/>
      <c r="E3424" s="152"/>
      <c r="F3424" s="62"/>
      <c r="G3424" s="62"/>
      <c r="I3424" s="152"/>
      <c r="K3424" s="152"/>
      <c r="L3424" s="152"/>
      <c r="M3424" s="152"/>
      <c r="N3424" s="152"/>
      <c r="O3424" s="63"/>
      <c r="P3424" s="152"/>
      <c r="Q3424" s="152"/>
      <c r="S3424" s="205"/>
      <c r="T3424" s="205"/>
      <c r="U3424" s="205"/>
      <c r="V3424" s="39"/>
      <c r="W3424" s="39"/>
      <c r="X3424" s="39"/>
      <c r="Y3424" s="39"/>
      <c r="AD3424" s="191"/>
      <c r="AE3424" s="191"/>
      <c r="AF3424" s="260"/>
      <c r="AG3424" s="191"/>
      <c r="AH3424" s="191"/>
      <c r="AI3424" s="260"/>
      <c r="AR3424" s="68"/>
      <c r="AS3424" s="68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5"/>
      <c r="BL3424" s="95"/>
      <c r="BM3424" s="95"/>
      <c r="BN3424" s="95"/>
      <c r="BO3424" s="95"/>
      <c r="BP3424" s="95"/>
      <c r="BQ3424" s="95"/>
      <c r="BR3424" s="95"/>
      <c r="BS3424" s="95"/>
      <c r="BT3424" s="95"/>
      <c r="BU3424" s="95"/>
      <c r="BV3424" s="95"/>
      <c r="BW3424" s="95"/>
      <c r="BX3424" s="95"/>
      <c r="BY3424" s="95"/>
      <c r="BZ3424" s="95"/>
      <c r="CD3424" s="95"/>
      <c r="CE3424" s="95"/>
      <c r="CF3424" s="95"/>
    </row>
    <row r="3425" spans="1:84" s="43" customFormat="1" x14ac:dyDescent="0.25">
      <c r="A3425" s="152"/>
      <c r="B3425" s="152"/>
      <c r="C3425" s="152"/>
      <c r="D3425" s="152"/>
      <c r="E3425" s="152"/>
      <c r="F3425" s="62"/>
      <c r="G3425" s="62"/>
      <c r="I3425" s="152"/>
      <c r="K3425" s="152"/>
      <c r="L3425" s="152"/>
      <c r="M3425" s="152"/>
      <c r="N3425" s="152"/>
      <c r="O3425" s="63"/>
      <c r="P3425" s="152"/>
      <c r="Q3425" s="152"/>
      <c r="S3425" s="205"/>
      <c r="T3425" s="205"/>
      <c r="U3425" s="205"/>
      <c r="V3425" s="39"/>
      <c r="W3425" s="39"/>
      <c r="X3425" s="39"/>
      <c r="Y3425" s="39"/>
      <c r="AD3425" s="191"/>
      <c r="AE3425" s="191"/>
      <c r="AF3425" s="260"/>
      <c r="AG3425" s="191"/>
      <c r="AH3425" s="191"/>
      <c r="AI3425" s="260"/>
      <c r="AR3425" s="68"/>
      <c r="AS3425" s="68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5"/>
      <c r="BL3425" s="95"/>
      <c r="BM3425" s="95"/>
      <c r="BN3425" s="95"/>
      <c r="BO3425" s="95"/>
      <c r="BP3425" s="95"/>
      <c r="BQ3425" s="95"/>
      <c r="BR3425" s="95"/>
      <c r="BS3425" s="95"/>
      <c r="BT3425" s="95"/>
      <c r="BU3425" s="95"/>
      <c r="BV3425" s="95"/>
      <c r="BW3425" s="95"/>
      <c r="BX3425" s="95"/>
      <c r="BY3425" s="95"/>
      <c r="BZ3425" s="95"/>
      <c r="CD3425" s="95"/>
      <c r="CE3425" s="95"/>
      <c r="CF3425" s="95"/>
    </row>
    <row r="3426" spans="1:84" s="43" customFormat="1" x14ac:dyDescent="0.25">
      <c r="A3426" s="152"/>
      <c r="B3426" s="152"/>
      <c r="C3426" s="152"/>
      <c r="D3426" s="152"/>
      <c r="E3426" s="152"/>
      <c r="F3426" s="62"/>
      <c r="G3426" s="62"/>
      <c r="I3426" s="152"/>
      <c r="K3426" s="152"/>
      <c r="L3426" s="152"/>
      <c r="M3426" s="152"/>
      <c r="N3426" s="152"/>
      <c r="O3426" s="63"/>
      <c r="P3426" s="152"/>
      <c r="Q3426" s="152"/>
      <c r="S3426" s="205"/>
      <c r="T3426" s="205"/>
      <c r="U3426" s="205"/>
      <c r="V3426" s="39"/>
      <c r="W3426" s="39"/>
      <c r="X3426" s="39"/>
      <c r="Y3426" s="39"/>
      <c r="AD3426" s="191"/>
      <c r="AE3426" s="191"/>
      <c r="AF3426" s="260"/>
      <c r="AG3426" s="191"/>
      <c r="AH3426" s="191"/>
      <c r="AI3426" s="260"/>
      <c r="AR3426" s="68"/>
      <c r="AS3426" s="68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5"/>
      <c r="BL3426" s="95"/>
      <c r="BM3426" s="95"/>
      <c r="BN3426" s="95"/>
      <c r="BO3426" s="95"/>
      <c r="BP3426" s="95"/>
      <c r="BQ3426" s="95"/>
      <c r="BR3426" s="95"/>
      <c r="BS3426" s="95"/>
      <c r="BT3426" s="95"/>
      <c r="BU3426" s="95"/>
      <c r="BV3426" s="95"/>
      <c r="BW3426" s="95"/>
      <c r="BX3426" s="95"/>
      <c r="BY3426" s="95"/>
      <c r="BZ3426" s="95"/>
      <c r="CD3426" s="95"/>
      <c r="CE3426" s="95"/>
      <c r="CF3426" s="95"/>
    </row>
    <row r="3427" spans="1:84" s="43" customFormat="1" x14ac:dyDescent="0.25">
      <c r="A3427" s="152"/>
      <c r="B3427" s="152"/>
      <c r="C3427" s="152"/>
      <c r="D3427" s="152"/>
      <c r="E3427" s="152"/>
      <c r="F3427" s="62"/>
      <c r="G3427" s="62"/>
      <c r="I3427" s="152"/>
      <c r="K3427" s="152"/>
      <c r="L3427" s="152"/>
      <c r="M3427" s="152"/>
      <c r="N3427" s="152"/>
      <c r="O3427" s="63"/>
      <c r="P3427" s="152"/>
      <c r="Q3427" s="152"/>
      <c r="S3427" s="205"/>
      <c r="T3427" s="205"/>
      <c r="U3427" s="205"/>
      <c r="V3427" s="39"/>
      <c r="W3427" s="39"/>
      <c r="X3427" s="39"/>
      <c r="Y3427" s="39"/>
      <c r="AD3427" s="191"/>
      <c r="AE3427" s="191"/>
      <c r="AF3427" s="260"/>
      <c r="AG3427" s="191"/>
      <c r="AH3427" s="191"/>
      <c r="AI3427" s="260"/>
      <c r="AR3427" s="68"/>
      <c r="AS3427" s="68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5"/>
      <c r="BL3427" s="95"/>
      <c r="BM3427" s="95"/>
      <c r="BN3427" s="95"/>
      <c r="BO3427" s="95"/>
      <c r="BP3427" s="95"/>
      <c r="BQ3427" s="95"/>
      <c r="BR3427" s="95"/>
      <c r="BS3427" s="95"/>
      <c r="BT3427" s="95"/>
      <c r="BU3427" s="95"/>
      <c r="BV3427" s="95"/>
      <c r="BW3427" s="95"/>
      <c r="BX3427" s="95"/>
      <c r="BY3427" s="95"/>
      <c r="BZ3427" s="95"/>
      <c r="CD3427" s="95"/>
      <c r="CE3427" s="95"/>
      <c r="CF3427" s="95"/>
    </row>
    <row r="3428" spans="1:84" s="43" customFormat="1" x14ac:dyDescent="0.25">
      <c r="A3428" s="152"/>
      <c r="B3428" s="152"/>
      <c r="C3428" s="152"/>
      <c r="D3428" s="152"/>
      <c r="E3428" s="152"/>
      <c r="F3428" s="62"/>
      <c r="G3428" s="62"/>
      <c r="I3428" s="152"/>
      <c r="K3428" s="152"/>
      <c r="L3428" s="152"/>
      <c r="M3428" s="152"/>
      <c r="N3428" s="152"/>
      <c r="O3428" s="63"/>
      <c r="P3428" s="152"/>
      <c r="Q3428" s="152"/>
      <c r="S3428" s="205"/>
      <c r="T3428" s="205"/>
      <c r="U3428" s="205"/>
      <c r="V3428" s="39"/>
      <c r="W3428" s="39"/>
      <c r="X3428" s="39"/>
      <c r="Y3428" s="39"/>
      <c r="AD3428" s="191"/>
      <c r="AE3428" s="191"/>
      <c r="AF3428" s="260"/>
      <c r="AG3428" s="191"/>
      <c r="AH3428" s="191"/>
      <c r="AI3428" s="260"/>
      <c r="AR3428" s="68"/>
      <c r="AS3428" s="68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5"/>
      <c r="BL3428" s="95"/>
      <c r="BM3428" s="95"/>
      <c r="BN3428" s="95"/>
      <c r="BO3428" s="95"/>
      <c r="BP3428" s="95"/>
      <c r="BQ3428" s="95"/>
      <c r="BR3428" s="95"/>
      <c r="BS3428" s="95"/>
      <c r="BT3428" s="95"/>
      <c r="BU3428" s="95"/>
      <c r="BV3428" s="95"/>
      <c r="BW3428" s="95"/>
      <c r="BX3428" s="95"/>
      <c r="BY3428" s="95"/>
      <c r="BZ3428" s="95"/>
      <c r="CD3428" s="95"/>
      <c r="CE3428" s="95"/>
      <c r="CF3428" s="95"/>
    </row>
    <row r="3429" spans="1:84" s="43" customFormat="1" x14ac:dyDescent="0.25">
      <c r="A3429" s="152"/>
      <c r="B3429" s="152"/>
      <c r="C3429" s="152"/>
      <c r="D3429" s="152"/>
      <c r="E3429" s="152"/>
      <c r="F3429" s="62"/>
      <c r="G3429" s="62"/>
      <c r="I3429" s="152"/>
      <c r="K3429" s="152"/>
      <c r="L3429" s="152"/>
      <c r="M3429" s="152"/>
      <c r="N3429" s="152"/>
      <c r="O3429" s="63"/>
      <c r="P3429" s="152"/>
      <c r="Q3429" s="152"/>
      <c r="S3429" s="205"/>
      <c r="T3429" s="205"/>
      <c r="U3429" s="205"/>
      <c r="V3429" s="39"/>
      <c r="W3429" s="39"/>
      <c r="X3429" s="39"/>
      <c r="Y3429" s="39"/>
      <c r="AD3429" s="191"/>
      <c r="AE3429" s="191"/>
      <c r="AF3429" s="260"/>
      <c r="AG3429" s="191"/>
      <c r="AH3429" s="191"/>
      <c r="AI3429" s="260"/>
      <c r="AR3429" s="68"/>
      <c r="AS3429" s="68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5"/>
      <c r="BL3429" s="95"/>
      <c r="BM3429" s="95"/>
      <c r="BN3429" s="95"/>
      <c r="BO3429" s="95"/>
      <c r="BP3429" s="95"/>
      <c r="BQ3429" s="95"/>
      <c r="BR3429" s="95"/>
      <c r="BS3429" s="95"/>
      <c r="BT3429" s="95"/>
      <c r="BU3429" s="95"/>
      <c r="BV3429" s="95"/>
      <c r="BW3429" s="95"/>
      <c r="BX3429" s="95"/>
      <c r="BY3429" s="95"/>
      <c r="BZ3429" s="95"/>
      <c r="CD3429" s="95"/>
      <c r="CE3429" s="95"/>
      <c r="CF3429" s="95"/>
    </row>
    <row r="3430" spans="1:84" s="43" customFormat="1" x14ac:dyDescent="0.25">
      <c r="A3430" s="152"/>
      <c r="B3430" s="152"/>
      <c r="C3430" s="152"/>
      <c r="D3430" s="152"/>
      <c r="E3430" s="152"/>
      <c r="F3430" s="62"/>
      <c r="G3430" s="62"/>
      <c r="I3430" s="152"/>
      <c r="K3430" s="152"/>
      <c r="L3430" s="152"/>
      <c r="M3430" s="152"/>
      <c r="N3430" s="152"/>
      <c r="O3430" s="63"/>
      <c r="P3430" s="152"/>
      <c r="Q3430" s="152"/>
      <c r="S3430" s="205"/>
      <c r="T3430" s="205"/>
      <c r="U3430" s="205"/>
      <c r="V3430" s="39"/>
      <c r="W3430" s="39"/>
      <c r="X3430" s="39"/>
      <c r="Y3430" s="39"/>
      <c r="AD3430" s="191"/>
      <c r="AE3430" s="191"/>
      <c r="AF3430" s="260"/>
      <c r="AG3430" s="191"/>
      <c r="AH3430" s="191"/>
      <c r="AI3430" s="260"/>
      <c r="AR3430" s="68"/>
      <c r="AS3430" s="68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5"/>
      <c r="BL3430" s="95"/>
      <c r="BM3430" s="95"/>
      <c r="BN3430" s="95"/>
      <c r="BO3430" s="95"/>
      <c r="BP3430" s="95"/>
      <c r="BQ3430" s="95"/>
      <c r="BR3430" s="95"/>
      <c r="BS3430" s="95"/>
      <c r="BT3430" s="95"/>
      <c r="BU3430" s="95"/>
      <c r="BV3430" s="95"/>
      <c r="BW3430" s="95"/>
      <c r="BX3430" s="95"/>
      <c r="BY3430" s="95"/>
      <c r="BZ3430" s="95"/>
      <c r="CD3430" s="95"/>
      <c r="CE3430" s="95"/>
      <c r="CF3430" s="95"/>
    </row>
    <row r="3431" spans="1:84" s="43" customFormat="1" x14ac:dyDescent="0.25">
      <c r="A3431" s="152"/>
      <c r="B3431" s="152"/>
      <c r="C3431" s="152"/>
      <c r="D3431" s="152"/>
      <c r="E3431" s="152"/>
      <c r="F3431" s="62"/>
      <c r="G3431" s="62"/>
      <c r="I3431" s="152"/>
      <c r="K3431" s="152"/>
      <c r="L3431" s="152"/>
      <c r="M3431" s="152"/>
      <c r="N3431" s="152"/>
      <c r="O3431" s="63"/>
      <c r="P3431" s="152"/>
      <c r="Q3431" s="152"/>
      <c r="S3431" s="205"/>
      <c r="T3431" s="205"/>
      <c r="U3431" s="205"/>
      <c r="V3431" s="39"/>
      <c r="W3431" s="39"/>
      <c r="X3431" s="39"/>
      <c r="Y3431" s="39"/>
      <c r="AD3431" s="191"/>
      <c r="AE3431" s="191"/>
      <c r="AF3431" s="260"/>
      <c r="AG3431" s="191"/>
      <c r="AH3431" s="191"/>
      <c r="AI3431" s="260"/>
      <c r="AR3431" s="68"/>
      <c r="AS3431" s="68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5"/>
      <c r="BL3431" s="95"/>
      <c r="BM3431" s="95"/>
      <c r="BN3431" s="95"/>
      <c r="BO3431" s="95"/>
      <c r="BP3431" s="95"/>
      <c r="BQ3431" s="95"/>
      <c r="BR3431" s="95"/>
      <c r="BS3431" s="95"/>
      <c r="BT3431" s="95"/>
      <c r="BU3431" s="95"/>
      <c r="BV3431" s="95"/>
      <c r="BW3431" s="95"/>
      <c r="BX3431" s="95"/>
      <c r="BY3431" s="95"/>
      <c r="BZ3431" s="95"/>
      <c r="CD3431" s="95"/>
      <c r="CE3431" s="95"/>
      <c r="CF3431" s="95"/>
    </row>
    <row r="3432" spans="1:84" s="43" customFormat="1" x14ac:dyDescent="0.25">
      <c r="A3432" s="152"/>
      <c r="B3432" s="152"/>
      <c r="C3432" s="152"/>
      <c r="D3432" s="152"/>
      <c r="E3432" s="152"/>
      <c r="F3432" s="62"/>
      <c r="G3432" s="62"/>
      <c r="I3432" s="152"/>
      <c r="K3432" s="152"/>
      <c r="L3432" s="152"/>
      <c r="M3432" s="152"/>
      <c r="N3432" s="152"/>
      <c r="O3432" s="63"/>
      <c r="P3432" s="152"/>
      <c r="Q3432" s="152"/>
      <c r="S3432" s="205"/>
      <c r="T3432" s="205"/>
      <c r="U3432" s="205"/>
      <c r="V3432" s="39"/>
      <c r="W3432" s="39"/>
      <c r="X3432" s="39"/>
      <c r="Y3432" s="39"/>
      <c r="AD3432" s="191"/>
      <c r="AE3432" s="191"/>
      <c r="AF3432" s="260"/>
      <c r="AG3432" s="191"/>
      <c r="AH3432" s="191"/>
      <c r="AI3432" s="260"/>
      <c r="AR3432" s="68"/>
      <c r="AS3432" s="68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5"/>
      <c r="BL3432" s="95"/>
      <c r="BM3432" s="95"/>
      <c r="BN3432" s="95"/>
      <c r="BO3432" s="95"/>
      <c r="BP3432" s="95"/>
      <c r="BQ3432" s="95"/>
      <c r="BR3432" s="95"/>
      <c r="BS3432" s="95"/>
      <c r="BT3432" s="95"/>
      <c r="BU3432" s="95"/>
      <c r="BV3432" s="95"/>
      <c r="BW3432" s="95"/>
      <c r="BX3432" s="95"/>
      <c r="BY3432" s="95"/>
      <c r="BZ3432" s="95"/>
      <c r="CD3432" s="95"/>
      <c r="CE3432" s="95"/>
      <c r="CF3432" s="95"/>
    </row>
    <row r="3433" spans="1:84" s="43" customFormat="1" x14ac:dyDescent="0.25">
      <c r="A3433" s="152"/>
      <c r="B3433" s="152"/>
      <c r="C3433" s="152"/>
      <c r="D3433" s="152"/>
      <c r="E3433" s="152"/>
      <c r="F3433" s="62"/>
      <c r="G3433" s="62"/>
      <c r="I3433" s="152"/>
      <c r="K3433" s="152"/>
      <c r="L3433" s="152"/>
      <c r="M3433" s="152"/>
      <c r="N3433" s="152"/>
      <c r="O3433" s="63"/>
      <c r="P3433" s="152"/>
      <c r="Q3433" s="152"/>
      <c r="S3433" s="205"/>
      <c r="T3433" s="205"/>
      <c r="U3433" s="205"/>
      <c r="V3433" s="39"/>
      <c r="W3433" s="39"/>
      <c r="X3433" s="39"/>
      <c r="Y3433" s="39"/>
      <c r="AD3433" s="191"/>
      <c r="AE3433" s="191"/>
      <c r="AF3433" s="260"/>
      <c r="AG3433" s="191"/>
      <c r="AH3433" s="191"/>
      <c r="AI3433" s="260"/>
      <c r="AR3433" s="68"/>
      <c r="AS3433" s="68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5"/>
      <c r="BL3433" s="95"/>
      <c r="BM3433" s="95"/>
      <c r="BN3433" s="95"/>
      <c r="BO3433" s="95"/>
      <c r="BP3433" s="95"/>
      <c r="BQ3433" s="95"/>
      <c r="BR3433" s="95"/>
      <c r="BS3433" s="95"/>
      <c r="BT3433" s="95"/>
      <c r="BU3433" s="95"/>
      <c r="BV3433" s="95"/>
      <c r="BW3433" s="95"/>
      <c r="BX3433" s="95"/>
      <c r="BY3433" s="95"/>
      <c r="BZ3433" s="95"/>
      <c r="CD3433" s="95"/>
      <c r="CE3433" s="95"/>
      <c r="CF3433" s="95"/>
    </row>
    <row r="3434" spans="1:84" s="43" customFormat="1" x14ac:dyDescent="0.25">
      <c r="A3434" s="152"/>
      <c r="B3434" s="152"/>
      <c r="C3434" s="152"/>
      <c r="D3434" s="152"/>
      <c r="E3434" s="152"/>
      <c r="F3434" s="62"/>
      <c r="G3434" s="62"/>
      <c r="I3434" s="152"/>
      <c r="K3434" s="152"/>
      <c r="L3434" s="152"/>
      <c r="M3434" s="152"/>
      <c r="N3434" s="152"/>
      <c r="O3434" s="63"/>
      <c r="P3434" s="152"/>
      <c r="Q3434" s="152"/>
      <c r="S3434" s="205"/>
      <c r="T3434" s="205"/>
      <c r="U3434" s="205"/>
      <c r="V3434" s="39"/>
      <c r="W3434" s="39"/>
      <c r="X3434" s="39"/>
      <c r="Y3434" s="39"/>
      <c r="AD3434" s="191"/>
      <c r="AE3434" s="191"/>
      <c r="AF3434" s="260"/>
      <c r="AG3434" s="191"/>
      <c r="AH3434" s="191"/>
      <c r="AI3434" s="260"/>
      <c r="AR3434" s="68"/>
      <c r="AS3434" s="68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5"/>
      <c r="BL3434" s="95"/>
      <c r="BM3434" s="95"/>
      <c r="BN3434" s="95"/>
      <c r="BO3434" s="95"/>
      <c r="BP3434" s="95"/>
      <c r="BQ3434" s="95"/>
      <c r="BR3434" s="95"/>
      <c r="BS3434" s="95"/>
      <c r="BT3434" s="95"/>
      <c r="BU3434" s="95"/>
      <c r="BV3434" s="95"/>
      <c r="BW3434" s="95"/>
      <c r="BX3434" s="95"/>
      <c r="BY3434" s="95"/>
      <c r="BZ3434" s="95"/>
      <c r="CD3434" s="95"/>
      <c r="CE3434" s="95"/>
      <c r="CF3434" s="95"/>
    </row>
    <row r="3435" spans="1:84" s="43" customFormat="1" x14ac:dyDescent="0.25">
      <c r="A3435" s="152"/>
      <c r="B3435" s="152"/>
      <c r="C3435" s="152"/>
      <c r="D3435" s="152"/>
      <c r="E3435" s="152"/>
      <c r="F3435" s="62"/>
      <c r="G3435" s="62"/>
      <c r="I3435" s="152"/>
      <c r="K3435" s="152"/>
      <c r="L3435" s="152"/>
      <c r="M3435" s="152"/>
      <c r="N3435" s="152"/>
      <c r="O3435" s="63"/>
      <c r="P3435" s="152"/>
      <c r="Q3435" s="152"/>
      <c r="S3435" s="205"/>
      <c r="T3435" s="205"/>
      <c r="U3435" s="205"/>
      <c r="V3435" s="39"/>
      <c r="W3435" s="39"/>
      <c r="X3435" s="39"/>
      <c r="Y3435" s="39"/>
      <c r="AD3435" s="191"/>
      <c r="AE3435" s="191"/>
      <c r="AF3435" s="260"/>
      <c r="AG3435" s="191"/>
      <c r="AH3435" s="191"/>
      <c r="AI3435" s="260"/>
      <c r="AR3435" s="68"/>
      <c r="AS3435" s="68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5"/>
      <c r="BL3435" s="95"/>
      <c r="BM3435" s="95"/>
      <c r="BN3435" s="95"/>
      <c r="BO3435" s="95"/>
      <c r="BP3435" s="95"/>
      <c r="BQ3435" s="95"/>
      <c r="BR3435" s="95"/>
      <c r="BS3435" s="95"/>
      <c r="BT3435" s="95"/>
      <c r="BU3435" s="95"/>
      <c r="BV3435" s="95"/>
      <c r="BW3435" s="95"/>
      <c r="BX3435" s="95"/>
      <c r="BY3435" s="95"/>
      <c r="BZ3435" s="95"/>
      <c r="CD3435" s="95"/>
      <c r="CE3435" s="95"/>
      <c r="CF3435" s="95"/>
    </row>
    <row r="3436" spans="1:84" s="43" customFormat="1" x14ac:dyDescent="0.25">
      <c r="A3436" s="152"/>
      <c r="B3436" s="152"/>
      <c r="C3436" s="152"/>
      <c r="D3436" s="152"/>
      <c r="E3436" s="152"/>
      <c r="F3436" s="62"/>
      <c r="G3436" s="62"/>
      <c r="I3436" s="152"/>
      <c r="K3436" s="152"/>
      <c r="L3436" s="152"/>
      <c r="M3436" s="152"/>
      <c r="N3436" s="152"/>
      <c r="O3436" s="63"/>
      <c r="P3436" s="152"/>
      <c r="Q3436" s="152"/>
      <c r="S3436" s="205"/>
      <c r="T3436" s="205"/>
      <c r="U3436" s="205"/>
      <c r="V3436" s="39"/>
      <c r="W3436" s="39"/>
      <c r="X3436" s="39"/>
      <c r="Y3436" s="39"/>
      <c r="AD3436" s="191"/>
      <c r="AE3436" s="191"/>
      <c r="AF3436" s="260"/>
      <c r="AG3436" s="191"/>
      <c r="AH3436" s="191"/>
      <c r="AI3436" s="260"/>
      <c r="AR3436" s="68"/>
      <c r="AS3436" s="68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5"/>
      <c r="BL3436" s="95"/>
      <c r="BM3436" s="95"/>
      <c r="BN3436" s="95"/>
      <c r="BO3436" s="95"/>
      <c r="BP3436" s="95"/>
      <c r="BQ3436" s="95"/>
      <c r="BR3436" s="95"/>
      <c r="BS3436" s="95"/>
      <c r="BT3436" s="95"/>
      <c r="BU3436" s="95"/>
      <c r="BV3436" s="95"/>
      <c r="BW3436" s="95"/>
      <c r="BX3436" s="95"/>
      <c r="BY3436" s="95"/>
      <c r="BZ3436" s="95"/>
      <c r="CD3436" s="95"/>
      <c r="CE3436" s="95"/>
      <c r="CF3436" s="95"/>
    </row>
    <row r="3437" spans="1:84" s="43" customFormat="1" x14ac:dyDescent="0.25">
      <c r="A3437" s="152"/>
      <c r="B3437" s="152"/>
      <c r="C3437" s="152"/>
      <c r="D3437" s="152"/>
      <c r="E3437" s="152"/>
      <c r="F3437" s="62"/>
      <c r="G3437" s="62"/>
      <c r="I3437" s="152"/>
      <c r="K3437" s="152"/>
      <c r="L3437" s="152"/>
      <c r="M3437" s="152"/>
      <c r="N3437" s="152"/>
      <c r="O3437" s="63"/>
      <c r="P3437" s="152"/>
      <c r="Q3437" s="152"/>
      <c r="S3437" s="205"/>
      <c r="T3437" s="205"/>
      <c r="U3437" s="205"/>
      <c r="V3437" s="39"/>
      <c r="W3437" s="39"/>
      <c r="X3437" s="39"/>
      <c r="Y3437" s="39"/>
      <c r="AD3437" s="191"/>
      <c r="AE3437" s="191"/>
      <c r="AF3437" s="260"/>
      <c r="AG3437" s="191"/>
      <c r="AH3437" s="191"/>
      <c r="AI3437" s="260"/>
      <c r="AR3437" s="68"/>
      <c r="AS3437" s="68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5"/>
      <c r="BL3437" s="95"/>
      <c r="BM3437" s="95"/>
      <c r="BN3437" s="95"/>
      <c r="BO3437" s="95"/>
      <c r="BP3437" s="95"/>
      <c r="BQ3437" s="95"/>
      <c r="BR3437" s="95"/>
      <c r="BS3437" s="95"/>
      <c r="BT3437" s="95"/>
      <c r="BU3437" s="95"/>
      <c r="BV3437" s="95"/>
      <c r="BW3437" s="95"/>
      <c r="BX3437" s="95"/>
      <c r="BY3437" s="95"/>
      <c r="BZ3437" s="95"/>
      <c r="CD3437" s="95"/>
      <c r="CE3437" s="95"/>
      <c r="CF3437" s="95"/>
    </row>
    <row r="3438" spans="1:84" s="43" customFormat="1" x14ac:dyDescent="0.25">
      <c r="A3438" s="152"/>
      <c r="B3438" s="152"/>
      <c r="C3438" s="152"/>
      <c r="D3438" s="152"/>
      <c r="E3438" s="152"/>
      <c r="F3438" s="62"/>
      <c r="G3438" s="62"/>
      <c r="I3438" s="152"/>
      <c r="K3438" s="152"/>
      <c r="L3438" s="152"/>
      <c r="M3438" s="152"/>
      <c r="N3438" s="152"/>
      <c r="O3438" s="63"/>
      <c r="P3438" s="152"/>
      <c r="Q3438" s="152"/>
      <c r="S3438" s="205"/>
      <c r="T3438" s="205"/>
      <c r="U3438" s="205"/>
      <c r="V3438" s="39"/>
      <c r="W3438" s="39"/>
      <c r="X3438" s="39"/>
      <c r="Y3438" s="39"/>
      <c r="AD3438" s="191"/>
      <c r="AE3438" s="191"/>
      <c r="AF3438" s="260"/>
      <c r="AG3438" s="191"/>
      <c r="AH3438" s="191"/>
      <c r="AI3438" s="260"/>
      <c r="AR3438" s="68"/>
      <c r="AS3438" s="68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5"/>
      <c r="BL3438" s="95"/>
      <c r="BM3438" s="95"/>
      <c r="BN3438" s="95"/>
      <c r="BO3438" s="95"/>
      <c r="BP3438" s="95"/>
      <c r="BQ3438" s="95"/>
      <c r="BR3438" s="95"/>
      <c r="BS3438" s="95"/>
      <c r="BT3438" s="95"/>
      <c r="BU3438" s="95"/>
      <c r="BV3438" s="95"/>
      <c r="BW3438" s="95"/>
      <c r="BX3438" s="95"/>
      <c r="BY3438" s="95"/>
      <c r="BZ3438" s="95"/>
      <c r="CD3438" s="95"/>
      <c r="CE3438" s="95"/>
      <c r="CF3438" s="95"/>
    </row>
    <row r="3439" spans="1:84" s="43" customFormat="1" x14ac:dyDescent="0.25">
      <c r="A3439" s="152"/>
      <c r="B3439" s="152"/>
      <c r="C3439" s="152"/>
      <c r="D3439" s="152"/>
      <c r="E3439" s="152"/>
      <c r="F3439" s="62"/>
      <c r="G3439" s="62"/>
      <c r="I3439" s="152"/>
      <c r="K3439" s="152"/>
      <c r="L3439" s="152"/>
      <c r="M3439" s="152"/>
      <c r="N3439" s="152"/>
      <c r="O3439" s="63"/>
      <c r="P3439" s="152"/>
      <c r="Q3439" s="152"/>
      <c r="S3439" s="205"/>
      <c r="T3439" s="205"/>
      <c r="U3439" s="205"/>
      <c r="V3439" s="39"/>
      <c r="W3439" s="39"/>
      <c r="X3439" s="39"/>
      <c r="Y3439" s="39"/>
      <c r="AD3439" s="191"/>
      <c r="AE3439" s="191"/>
      <c r="AF3439" s="260"/>
      <c r="AG3439" s="191"/>
      <c r="AH3439" s="191"/>
      <c r="AI3439" s="260"/>
      <c r="AR3439" s="68"/>
      <c r="AS3439" s="68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5"/>
      <c r="BL3439" s="95"/>
      <c r="BM3439" s="95"/>
      <c r="BN3439" s="95"/>
      <c r="BO3439" s="95"/>
      <c r="BP3439" s="95"/>
      <c r="BQ3439" s="95"/>
      <c r="BR3439" s="95"/>
      <c r="BS3439" s="95"/>
      <c r="BT3439" s="95"/>
      <c r="BU3439" s="95"/>
      <c r="BV3439" s="95"/>
      <c r="BW3439" s="95"/>
      <c r="BX3439" s="95"/>
      <c r="BY3439" s="95"/>
      <c r="BZ3439" s="95"/>
      <c r="CD3439" s="95"/>
      <c r="CE3439" s="95"/>
      <c r="CF3439" s="95"/>
    </row>
    <row r="3440" spans="1:84" s="43" customFormat="1" x14ac:dyDescent="0.25">
      <c r="A3440" s="152"/>
      <c r="B3440" s="152"/>
      <c r="C3440" s="152"/>
      <c r="D3440" s="152"/>
      <c r="E3440" s="152"/>
      <c r="F3440" s="62"/>
      <c r="G3440" s="62"/>
      <c r="I3440" s="152"/>
      <c r="K3440" s="152"/>
      <c r="L3440" s="152"/>
      <c r="M3440" s="152"/>
      <c r="N3440" s="152"/>
      <c r="O3440" s="63"/>
      <c r="P3440" s="152"/>
      <c r="Q3440" s="152"/>
      <c r="S3440" s="205"/>
      <c r="T3440" s="205"/>
      <c r="U3440" s="205"/>
      <c r="V3440" s="39"/>
      <c r="W3440" s="39"/>
      <c r="X3440" s="39"/>
      <c r="Y3440" s="39"/>
      <c r="AD3440" s="191"/>
      <c r="AE3440" s="191"/>
      <c r="AF3440" s="260"/>
      <c r="AG3440" s="191"/>
      <c r="AH3440" s="191"/>
      <c r="AI3440" s="260"/>
      <c r="AR3440" s="68"/>
      <c r="AS3440" s="68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5"/>
      <c r="BL3440" s="95"/>
      <c r="BM3440" s="95"/>
      <c r="BN3440" s="95"/>
      <c r="BO3440" s="95"/>
      <c r="BP3440" s="95"/>
      <c r="BQ3440" s="95"/>
      <c r="BR3440" s="95"/>
      <c r="BS3440" s="95"/>
      <c r="BT3440" s="95"/>
      <c r="BU3440" s="95"/>
      <c r="BV3440" s="95"/>
      <c r="BW3440" s="95"/>
      <c r="BX3440" s="95"/>
      <c r="BY3440" s="95"/>
      <c r="BZ3440" s="95"/>
      <c r="CD3440" s="95"/>
      <c r="CE3440" s="95"/>
      <c r="CF3440" s="95"/>
    </row>
    <row r="3441" spans="1:84" s="43" customFormat="1" x14ac:dyDescent="0.25">
      <c r="A3441" s="152"/>
      <c r="B3441" s="152"/>
      <c r="C3441" s="152"/>
      <c r="D3441" s="152"/>
      <c r="E3441" s="152"/>
      <c r="F3441" s="62"/>
      <c r="G3441" s="62"/>
      <c r="I3441" s="152"/>
      <c r="K3441" s="152"/>
      <c r="L3441" s="152"/>
      <c r="M3441" s="152"/>
      <c r="N3441" s="152"/>
      <c r="O3441" s="63"/>
      <c r="P3441" s="152"/>
      <c r="Q3441" s="152"/>
      <c r="S3441" s="205"/>
      <c r="T3441" s="205"/>
      <c r="U3441" s="205"/>
      <c r="V3441" s="39"/>
      <c r="W3441" s="39"/>
      <c r="X3441" s="39"/>
      <c r="Y3441" s="39"/>
      <c r="AD3441" s="191"/>
      <c r="AE3441" s="191"/>
      <c r="AF3441" s="260"/>
      <c r="AG3441" s="191"/>
      <c r="AH3441" s="191"/>
      <c r="AI3441" s="260"/>
      <c r="AR3441" s="68"/>
      <c r="AS3441" s="68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5"/>
      <c r="BL3441" s="95"/>
      <c r="BM3441" s="95"/>
      <c r="BN3441" s="95"/>
      <c r="BO3441" s="95"/>
      <c r="BP3441" s="95"/>
      <c r="BQ3441" s="95"/>
      <c r="BR3441" s="95"/>
      <c r="BS3441" s="95"/>
      <c r="BT3441" s="95"/>
      <c r="BU3441" s="95"/>
      <c r="BV3441" s="95"/>
      <c r="BW3441" s="95"/>
      <c r="BX3441" s="95"/>
      <c r="BY3441" s="95"/>
      <c r="BZ3441" s="95"/>
      <c r="CD3441" s="95"/>
      <c r="CE3441" s="95"/>
      <c r="CF3441" s="95"/>
    </row>
    <row r="3442" spans="1:84" s="43" customFormat="1" x14ac:dyDescent="0.25">
      <c r="A3442" s="152"/>
      <c r="B3442" s="152"/>
      <c r="C3442" s="152"/>
      <c r="D3442" s="152"/>
      <c r="E3442" s="152"/>
      <c r="F3442" s="62"/>
      <c r="G3442" s="62"/>
      <c r="I3442" s="152"/>
      <c r="K3442" s="152"/>
      <c r="L3442" s="152"/>
      <c r="M3442" s="152"/>
      <c r="N3442" s="152"/>
      <c r="O3442" s="63"/>
      <c r="P3442" s="152"/>
      <c r="Q3442" s="152"/>
      <c r="S3442" s="205"/>
      <c r="T3442" s="205"/>
      <c r="U3442" s="205"/>
      <c r="V3442" s="39"/>
      <c r="W3442" s="39"/>
      <c r="X3442" s="39"/>
      <c r="Y3442" s="39"/>
      <c r="AD3442" s="191"/>
      <c r="AE3442" s="191"/>
      <c r="AF3442" s="260"/>
      <c r="AG3442" s="191"/>
      <c r="AH3442" s="191"/>
      <c r="AI3442" s="260"/>
      <c r="AR3442" s="68"/>
      <c r="AS3442" s="68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5"/>
      <c r="BL3442" s="95"/>
      <c r="BM3442" s="95"/>
      <c r="BN3442" s="95"/>
      <c r="BO3442" s="95"/>
      <c r="BP3442" s="95"/>
      <c r="BQ3442" s="95"/>
      <c r="BR3442" s="95"/>
      <c r="BS3442" s="95"/>
      <c r="BT3442" s="95"/>
      <c r="BU3442" s="95"/>
      <c r="BV3442" s="95"/>
      <c r="BW3442" s="95"/>
      <c r="BX3442" s="95"/>
      <c r="BY3442" s="95"/>
      <c r="BZ3442" s="95"/>
      <c r="CD3442" s="95"/>
      <c r="CE3442" s="95"/>
      <c r="CF3442" s="95"/>
    </row>
    <row r="3443" spans="1:84" s="43" customFormat="1" x14ac:dyDescent="0.25">
      <c r="A3443" s="152"/>
      <c r="B3443" s="152"/>
      <c r="C3443" s="152"/>
      <c r="D3443" s="152"/>
      <c r="E3443" s="152"/>
      <c r="F3443" s="62"/>
      <c r="G3443" s="62"/>
      <c r="I3443" s="152"/>
      <c r="K3443" s="152"/>
      <c r="L3443" s="152"/>
      <c r="M3443" s="152"/>
      <c r="N3443" s="152"/>
      <c r="O3443" s="63"/>
      <c r="P3443" s="152"/>
      <c r="Q3443" s="152"/>
      <c r="S3443" s="205"/>
      <c r="T3443" s="205"/>
      <c r="U3443" s="205"/>
      <c r="V3443" s="39"/>
      <c r="W3443" s="39"/>
      <c r="X3443" s="39"/>
      <c r="Y3443" s="39"/>
      <c r="AD3443" s="191"/>
      <c r="AE3443" s="191"/>
      <c r="AF3443" s="260"/>
      <c r="AG3443" s="191"/>
      <c r="AH3443" s="191"/>
      <c r="AI3443" s="260"/>
      <c r="AR3443" s="68"/>
      <c r="AS3443" s="68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5"/>
      <c r="BL3443" s="95"/>
      <c r="BM3443" s="95"/>
      <c r="BN3443" s="95"/>
      <c r="BO3443" s="95"/>
      <c r="BP3443" s="95"/>
      <c r="BQ3443" s="95"/>
      <c r="BR3443" s="95"/>
      <c r="BS3443" s="95"/>
      <c r="BT3443" s="95"/>
      <c r="BU3443" s="95"/>
      <c r="BV3443" s="95"/>
      <c r="BW3443" s="95"/>
      <c r="BX3443" s="95"/>
      <c r="BY3443" s="95"/>
      <c r="BZ3443" s="95"/>
      <c r="CD3443" s="95"/>
      <c r="CE3443" s="95"/>
      <c r="CF3443" s="95"/>
    </row>
    <row r="3444" spans="1:84" s="43" customFormat="1" x14ac:dyDescent="0.25">
      <c r="A3444" s="152"/>
      <c r="B3444" s="152"/>
      <c r="C3444" s="152"/>
      <c r="D3444" s="152"/>
      <c r="E3444" s="152"/>
      <c r="F3444" s="62"/>
      <c r="G3444" s="62"/>
      <c r="I3444" s="152"/>
      <c r="K3444" s="152"/>
      <c r="L3444" s="152"/>
      <c r="M3444" s="152"/>
      <c r="N3444" s="152"/>
      <c r="O3444" s="63"/>
      <c r="P3444" s="152"/>
      <c r="Q3444" s="152"/>
      <c r="S3444" s="205"/>
      <c r="T3444" s="205"/>
      <c r="U3444" s="205"/>
      <c r="V3444" s="39"/>
      <c r="W3444" s="39"/>
      <c r="X3444" s="39"/>
      <c r="Y3444" s="39"/>
      <c r="AD3444" s="191"/>
      <c r="AE3444" s="191"/>
      <c r="AF3444" s="260"/>
      <c r="AG3444" s="191"/>
      <c r="AH3444" s="191"/>
      <c r="AI3444" s="260"/>
      <c r="AR3444" s="68"/>
      <c r="AS3444" s="68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5"/>
      <c r="BL3444" s="95"/>
      <c r="BM3444" s="95"/>
      <c r="BN3444" s="95"/>
      <c r="BO3444" s="95"/>
      <c r="BP3444" s="95"/>
      <c r="BQ3444" s="95"/>
      <c r="BR3444" s="95"/>
      <c r="BS3444" s="95"/>
      <c r="BT3444" s="95"/>
      <c r="BU3444" s="95"/>
      <c r="BV3444" s="95"/>
      <c r="BW3444" s="95"/>
      <c r="BX3444" s="95"/>
      <c r="BY3444" s="95"/>
      <c r="BZ3444" s="95"/>
      <c r="CD3444" s="95"/>
      <c r="CE3444" s="95"/>
      <c r="CF3444" s="95"/>
    </row>
    <row r="3445" spans="1:84" s="43" customFormat="1" x14ac:dyDescent="0.25">
      <c r="A3445" s="152"/>
      <c r="B3445" s="152"/>
      <c r="C3445" s="152"/>
      <c r="D3445" s="152"/>
      <c r="E3445" s="152"/>
      <c r="F3445" s="62"/>
      <c r="G3445" s="62"/>
      <c r="I3445" s="152"/>
      <c r="K3445" s="152"/>
      <c r="L3445" s="152"/>
      <c r="M3445" s="152"/>
      <c r="N3445" s="152"/>
      <c r="O3445" s="63"/>
      <c r="P3445" s="152"/>
      <c r="Q3445" s="152"/>
      <c r="S3445" s="205"/>
      <c r="T3445" s="205"/>
      <c r="U3445" s="205"/>
      <c r="V3445" s="39"/>
      <c r="W3445" s="39"/>
      <c r="X3445" s="39"/>
      <c r="Y3445" s="39"/>
      <c r="AD3445" s="191"/>
      <c r="AE3445" s="191"/>
      <c r="AF3445" s="260"/>
      <c r="AG3445" s="191"/>
      <c r="AH3445" s="191"/>
      <c r="AI3445" s="260"/>
      <c r="AR3445" s="68"/>
      <c r="AS3445" s="68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5"/>
      <c r="BL3445" s="95"/>
      <c r="BM3445" s="95"/>
      <c r="BN3445" s="95"/>
      <c r="BO3445" s="95"/>
      <c r="BP3445" s="95"/>
      <c r="BQ3445" s="95"/>
      <c r="BR3445" s="95"/>
      <c r="BS3445" s="95"/>
      <c r="BT3445" s="95"/>
      <c r="BU3445" s="95"/>
      <c r="BV3445" s="95"/>
      <c r="BW3445" s="95"/>
      <c r="BX3445" s="95"/>
      <c r="BY3445" s="95"/>
      <c r="BZ3445" s="95"/>
      <c r="CD3445" s="95"/>
      <c r="CE3445" s="95"/>
      <c r="CF3445" s="95"/>
    </row>
    <row r="3446" spans="1:84" s="43" customFormat="1" x14ac:dyDescent="0.25">
      <c r="A3446" s="152"/>
      <c r="B3446" s="152"/>
      <c r="C3446" s="152"/>
      <c r="D3446" s="152"/>
      <c r="E3446" s="152"/>
      <c r="F3446" s="62"/>
      <c r="G3446" s="62"/>
      <c r="I3446" s="152"/>
      <c r="K3446" s="152"/>
      <c r="L3446" s="152"/>
      <c r="M3446" s="152"/>
      <c r="N3446" s="152"/>
      <c r="O3446" s="63"/>
      <c r="P3446" s="152"/>
      <c r="Q3446" s="152"/>
      <c r="S3446" s="205"/>
      <c r="T3446" s="205"/>
      <c r="U3446" s="205"/>
      <c r="V3446" s="39"/>
      <c r="W3446" s="39"/>
      <c r="X3446" s="39"/>
      <c r="Y3446" s="39"/>
      <c r="AD3446" s="191"/>
      <c r="AE3446" s="191"/>
      <c r="AF3446" s="260"/>
      <c r="AG3446" s="191"/>
      <c r="AH3446" s="191"/>
      <c r="AI3446" s="260"/>
      <c r="AR3446" s="68"/>
      <c r="AS3446" s="68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5"/>
      <c r="BL3446" s="95"/>
      <c r="BM3446" s="95"/>
      <c r="BN3446" s="95"/>
      <c r="BO3446" s="95"/>
      <c r="BP3446" s="95"/>
      <c r="BQ3446" s="95"/>
      <c r="BR3446" s="95"/>
      <c r="BS3446" s="95"/>
      <c r="BT3446" s="95"/>
      <c r="BU3446" s="95"/>
      <c r="BV3446" s="95"/>
      <c r="BW3446" s="95"/>
      <c r="BX3446" s="95"/>
      <c r="BY3446" s="95"/>
      <c r="BZ3446" s="95"/>
      <c r="CD3446" s="95"/>
      <c r="CE3446" s="95"/>
      <c r="CF3446" s="95"/>
    </row>
    <row r="3447" spans="1:84" s="43" customFormat="1" x14ac:dyDescent="0.25">
      <c r="A3447" s="152"/>
      <c r="B3447" s="152"/>
      <c r="C3447" s="152"/>
      <c r="D3447" s="152"/>
      <c r="E3447" s="152"/>
      <c r="F3447" s="62"/>
      <c r="G3447" s="62"/>
      <c r="I3447" s="152"/>
      <c r="K3447" s="152"/>
      <c r="L3447" s="152"/>
      <c r="M3447" s="152"/>
      <c r="N3447" s="152"/>
      <c r="O3447" s="63"/>
      <c r="P3447" s="152"/>
      <c r="Q3447" s="152"/>
      <c r="S3447" s="205"/>
      <c r="T3447" s="205"/>
      <c r="U3447" s="205"/>
      <c r="V3447" s="39"/>
      <c r="W3447" s="39"/>
      <c r="X3447" s="39"/>
      <c r="Y3447" s="39"/>
      <c r="AD3447" s="191"/>
      <c r="AE3447" s="191"/>
      <c r="AF3447" s="260"/>
      <c r="AG3447" s="191"/>
      <c r="AH3447" s="191"/>
      <c r="AI3447" s="260"/>
      <c r="AR3447" s="68"/>
      <c r="AS3447" s="68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5"/>
      <c r="BL3447" s="95"/>
      <c r="BM3447" s="95"/>
      <c r="BN3447" s="95"/>
      <c r="BO3447" s="95"/>
      <c r="BP3447" s="95"/>
      <c r="BQ3447" s="95"/>
      <c r="BR3447" s="95"/>
      <c r="BS3447" s="95"/>
      <c r="BT3447" s="95"/>
      <c r="BU3447" s="95"/>
      <c r="BV3447" s="95"/>
      <c r="BW3447" s="95"/>
      <c r="BX3447" s="95"/>
      <c r="BY3447" s="95"/>
      <c r="BZ3447" s="95"/>
      <c r="CD3447" s="95"/>
      <c r="CE3447" s="95"/>
      <c r="CF3447" s="95"/>
    </row>
    <row r="3448" spans="1:84" s="43" customFormat="1" x14ac:dyDescent="0.25">
      <c r="A3448" s="152"/>
      <c r="B3448" s="152"/>
      <c r="C3448" s="152"/>
      <c r="D3448" s="152"/>
      <c r="E3448" s="152"/>
      <c r="F3448" s="62"/>
      <c r="G3448" s="62"/>
      <c r="I3448" s="152"/>
      <c r="K3448" s="152"/>
      <c r="L3448" s="152"/>
      <c r="M3448" s="152"/>
      <c r="N3448" s="152"/>
      <c r="O3448" s="63"/>
      <c r="P3448" s="152"/>
      <c r="Q3448" s="152"/>
      <c r="S3448" s="205"/>
      <c r="T3448" s="205"/>
      <c r="U3448" s="205"/>
      <c r="V3448" s="39"/>
      <c r="W3448" s="39"/>
      <c r="X3448" s="39"/>
      <c r="Y3448" s="39"/>
      <c r="AD3448" s="191"/>
      <c r="AE3448" s="191"/>
      <c r="AF3448" s="260"/>
      <c r="AG3448" s="191"/>
      <c r="AH3448" s="191"/>
      <c r="AI3448" s="260"/>
      <c r="AR3448" s="68"/>
      <c r="AS3448" s="68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5"/>
      <c r="BL3448" s="95"/>
      <c r="BM3448" s="95"/>
      <c r="BN3448" s="95"/>
      <c r="BO3448" s="95"/>
      <c r="BP3448" s="95"/>
      <c r="BQ3448" s="95"/>
      <c r="BR3448" s="95"/>
      <c r="BS3448" s="95"/>
      <c r="BT3448" s="95"/>
      <c r="BU3448" s="95"/>
      <c r="BV3448" s="95"/>
      <c r="BW3448" s="95"/>
      <c r="BX3448" s="95"/>
      <c r="BY3448" s="95"/>
      <c r="BZ3448" s="95"/>
      <c r="CD3448" s="95"/>
      <c r="CE3448" s="95"/>
      <c r="CF3448" s="95"/>
    </row>
    <row r="3449" spans="1:84" s="43" customFormat="1" x14ac:dyDescent="0.25">
      <c r="A3449" s="152"/>
      <c r="B3449" s="152"/>
      <c r="C3449" s="152"/>
      <c r="D3449" s="152"/>
      <c r="E3449" s="152"/>
      <c r="F3449" s="62"/>
      <c r="G3449" s="62"/>
      <c r="I3449" s="152"/>
      <c r="K3449" s="152"/>
      <c r="L3449" s="152"/>
      <c r="M3449" s="152"/>
      <c r="N3449" s="152"/>
      <c r="O3449" s="63"/>
      <c r="P3449" s="152"/>
      <c r="Q3449" s="152"/>
      <c r="S3449" s="205"/>
      <c r="T3449" s="205"/>
      <c r="U3449" s="205"/>
      <c r="V3449" s="39"/>
      <c r="W3449" s="39"/>
      <c r="X3449" s="39"/>
      <c r="Y3449" s="39"/>
      <c r="AD3449" s="191"/>
      <c r="AE3449" s="191"/>
      <c r="AF3449" s="260"/>
      <c r="AG3449" s="191"/>
      <c r="AH3449" s="191"/>
      <c r="AI3449" s="260"/>
      <c r="AR3449" s="68"/>
      <c r="AS3449" s="68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5"/>
      <c r="BL3449" s="95"/>
      <c r="BM3449" s="95"/>
      <c r="BN3449" s="95"/>
      <c r="BO3449" s="95"/>
      <c r="BP3449" s="95"/>
      <c r="BQ3449" s="95"/>
      <c r="BR3449" s="95"/>
      <c r="BS3449" s="95"/>
      <c r="BT3449" s="95"/>
      <c r="BU3449" s="95"/>
      <c r="BV3449" s="95"/>
      <c r="BW3449" s="95"/>
      <c r="BX3449" s="95"/>
      <c r="BY3449" s="95"/>
      <c r="BZ3449" s="95"/>
      <c r="CD3449" s="95"/>
      <c r="CE3449" s="95"/>
      <c r="CF3449" s="95"/>
    </row>
    <row r="3450" spans="1:84" s="43" customFormat="1" x14ac:dyDescent="0.25">
      <c r="A3450" s="152"/>
      <c r="B3450" s="152"/>
      <c r="C3450" s="152"/>
      <c r="D3450" s="152"/>
      <c r="E3450" s="152"/>
      <c r="F3450" s="62"/>
      <c r="G3450" s="62"/>
      <c r="I3450" s="152"/>
      <c r="K3450" s="152"/>
      <c r="L3450" s="152"/>
      <c r="M3450" s="152"/>
      <c r="N3450" s="152"/>
      <c r="O3450" s="63"/>
      <c r="P3450" s="152"/>
      <c r="Q3450" s="152"/>
      <c r="S3450" s="205"/>
      <c r="T3450" s="205"/>
      <c r="U3450" s="205"/>
      <c r="V3450" s="39"/>
      <c r="W3450" s="39"/>
      <c r="X3450" s="39"/>
      <c r="Y3450" s="39"/>
      <c r="AD3450" s="191"/>
      <c r="AE3450" s="191"/>
      <c r="AF3450" s="260"/>
      <c r="AG3450" s="191"/>
      <c r="AH3450" s="191"/>
      <c r="AI3450" s="260"/>
      <c r="AR3450" s="68"/>
      <c r="AS3450" s="68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5"/>
      <c r="BL3450" s="95"/>
      <c r="BM3450" s="95"/>
      <c r="BN3450" s="95"/>
      <c r="BO3450" s="95"/>
      <c r="BP3450" s="95"/>
      <c r="BQ3450" s="95"/>
      <c r="BR3450" s="95"/>
      <c r="BS3450" s="95"/>
      <c r="BT3450" s="95"/>
      <c r="BU3450" s="95"/>
      <c r="BV3450" s="95"/>
      <c r="BW3450" s="95"/>
      <c r="BX3450" s="95"/>
      <c r="BY3450" s="95"/>
      <c r="BZ3450" s="95"/>
      <c r="CD3450" s="95"/>
      <c r="CE3450" s="95"/>
      <c r="CF3450" s="95"/>
    </row>
    <row r="3451" spans="1:84" s="43" customFormat="1" x14ac:dyDescent="0.25">
      <c r="A3451" s="152"/>
      <c r="B3451" s="152"/>
      <c r="C3451" s="152"/>
      <c r="D3451" s="152"/>
      <c r="E3451" s="152"/>
      <c r="F3451" s="62"/>
      <c r="G3451" s="62"/>
      <c r="I3451" s="152"/>
      <c r="K3451" s="152"/>
      <c r="L3451" s="152"/>
      <c r="M3451" s="152"/>
      <c r="N3451" s="152"/>
      <c r="O3451" s="63"/>
      <c r="P3451" s="152"/>
      <c r="Q3451" s="152"/>
      <c r="S3451" s="205"/>
      <c r="T3451" s="205"/>
      <c r="U3451" s="205"/>
      <c r="V3451" s="39"/>
      <c r="W3451" s="39"/>
      <c r="X3451" s="39"/>
      <c r="Y3451" s="39"/>
      <c r="AD3451" s="191"/>
      <c r="AE3451" s="191"/>
      <c r="AF3451" s="260"/>
      <c r="AG3451" s="191"/>
      <c r="AH3451" s="191"/>
      <c r="AI3451" s="260"/>
      <c r="AR3451" s="68"/>
      <c r="AS3451" s="68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5"/>
      <c r="BL3451" s="95"/>
      <c r="BM3451" s="95"/>
      <c r="BN3451" s="95"/>
      <c r="BO3451" s="95"/>
      <c r="BP3451" s="95"/>
      <c r="BQ3451" s="95"/>
      <c r="BR3451" s="95"/>
      <c r="BS3451" s="95"/>
      <c r="BT3451" s="95"/>
      <c r="BU3451" s="95"/>
      <c r="BV3451" s="95"/>
      <c r="BW3451" s="95"/>
      <c r="BX3451" s="95"/>
      <c r="BY3451" s="95"/>
      <c r="BZ3451" s="95"/>
      <c r="CD3451" s="95"/>
      <c r="CE3451" s="95"/>
      <c r="CF3451" s="95"/>
    </row>
    <row r="3452" spans="1:84" s="43" customFormat="1" x14ac:dyDescent="0.25">
      <c r="A3452" s="152"/>
      <c r="B3452" s="152"/>
      <c r="C3452" s="152"/>
      <c r="D3452" s="152"/>
      <c r="E3452" s="152"/>
      <c r="F3452" s="62"/>
      <c r="G3452" s="62"/>
      <c r="I3452" s="152"/>
      <c r="K3452" s="152"/>
      <c r="L3452" s="152"/>
      <c r="M3452" s="152"/>
      <c r="N3452" s="152"/>
      <c r="O3452" s="63"/>
      <c r="P3452" s="152"/>
      <c r="Q3452" s="152"/>
      <c r="S3452" s="205"/>
      <c r="T3452" s="205"/>
      <c r="U3452" s="205"/>
      <c r="V3452" s="39"/>
      <c r="W3452" s="39"/>
      <c r="X3452" s="39"/>
      <c r="Y3452" s="39"/>
      <c r="AD3452" s="191"/>
      <c r="AE3452" s="191"/>
      <c r="AF3452" s="260"/>
      <c r="AG3452" s="191"/>
      <c r="AH3452" s="191"/>
      <c r="AI3452" s="260"/>
      <c r="AR3452" s="68"/>
      <c r="AS3452" s="68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5"/>
      <c r="BL3452" s="95"/>
      <c r="BM3452" s="95"/>
      <c r="BN3452" s="95"/>
      <c r="BO3452" s="95"/>
      <c r="BP3452" s="95"/>
      <c r="BQ3452" s="95"/>
      <c r="BR3452" s="95"/>
      <c r="BS3452" s="95"/>
      <c r="BT3452" s="95"/>
      <c r="BU3452" s="95"/>
      <c r="BV3452" s="95"/>
      <c r="BW3452" s="95"/>
      <c r="BX3452" s="95"/>
      <c r="BY3452" s="95"/>
      <c r="BZ3452" s="95"/>
      <c r="CD3452" s="95"/>
      <c r="CE3452" s="95"/>
      <c r="CF3452" s="95"/>
    </row>
    <row r="3453" spans="1:84" s="43" customFormat="1" x14ac:dyDescent="0.25">
      <c r="A3453" s="152"/>
      <c r="B3453" s="152"/>
      <c r="C3453" s="152"/>
      <c r="D3453" s="152"/>
      <c r="E3453" s="152"/>
      <c r="F3453" s="62"/>
      <c r="G3453" s="62"/>
      <c r="I3453" s="152"/>
      <c r="K3453" s="152"/>
      <c r="L3453" s="152"/>
      <c r="M3453" s="152"/>
      <c r="N3453" s="152"/>
      <c r="O3453" s="63"/>
      <c r="P3453" s="152"/>
      <c r="Q3453" s="152"/>
      <c r="S3453" s="205"/>
      <c r="T3453" s="205"/>
      <c r="U3453" s="205"/>
      <c r="V3453" s="39"/>
      <c r="W3453" s="39"/>
      <c r="X3453" s="39"/>
      <c r="Y3453" s="39"/>
      <c r="AD3453" s="191"/>
      <c r="AE3453" s="191"/>
      <c r="AF3453" s="260"/>
      <c r="AG3453" s="191"/>
      <c r="AH3453" s="191"/>
      <c r="AI3453" s="260"/>
      <c r="AR3453" s="68"/>
      <c r="AS3453" s="68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5"/>
      <c r="BL3453" s="95"/>
      <c r="BM3453" s="95"/>
      <c r="BN3453" s="95"/>
      <c r="BO3453" s="95"/>
      <c r="BP3453" s="95"/>
      <c r="BQ3453" s="95"/>
      <c r="BR3453" s="95"/>
      <c r="BS3453" s="95"/>
      <c r="BT3453" s="95"/>
      <c r="BU3453" s="95"/>
      <c r="BV3453" s="95"/>
      <c r="BW3453" s="95"/>
      <c r="BX3453" s="95"/>
      <c r="BY3453" s="95"/>
      <c r="BZ3453" s="95"/>
      <c r="CD3453" s="95"/>
      <c r="CE3453" s="95"/>
      <c r="CF3453" s="95"/>
    </row>
    <row r="3454" spans="1:84" s="43" customFormat="1" x14ac:dyDescent="0.25">
      <c r="A3454" s="152"/>
      <c r="B3454" s="152"/>
      <c r="C3454" s="152"/>
      <c r="D3454" s="152"/>
      <c r="E3454" s="152"/>
      <c r="F3454" s="62"/>
      <c r="G3454" s="62"/>
      <c r="I3454" s="152"/>
      <c r="K3454" s="152"/>
      <c r="L3454" s="152"/>
      <c r="M3454" s="152"/>
      <c r="N3454" s="152"/>
      <c r="O3454" s="63"/>
      <c r="P3454" s="152"/>
      <c r="Q3454" s="152"/>
      <c r="S3454" s="205"/>
      <c r="T3454" s="205"/>
      <c r="U3454" s="205"/>
      <c r="V3454" s="39"/>
      <c r="W3454" s="39"/>
      <c r="X3454" s="39"/>
      <c r="Y3454" s="39"/>
      <c r="AD3454" s="191"/>
      <c r="AE3454" s="191"/>
      <c r="AF3454" s="260"/>
      <c r="AG3454" s="191"/>
      <c r="AH3454" s="191"/>
      <c r="AI3454" s="260"/>
      <c r="AR3454" s="68"/>
      <c r="AS3454" s="68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5"/>
      <c r="BL3454" s="95"/>
      <c r="BM3454" s="95"/>
      <c r="BN3454" s="95"/>
      <c r="BO3454" s="95"/>
      <c r="BP3454" s="95"/>
      <c r="BQ3454" s="95"/>
      <c r="BR3454" s="95"/>
      <c r="BS3454" s="95"/>
      <c r="BT3454" s="95"/>
      <c r="BU3454" s="95"/>
      <c r="BV3454" s="95"/>
      <c r="BW3454" s="95"/>
      <c r="BX3454" s="95"/>
      <c r="BY3454" s="95"/>
      <c r="BZ3454" s="95"/>
      <c r="CD3454" s="95"/>
      <c r="CE3454" s="95"/>
      <c r="CF3454" s="95"/>
    </row>
    <row r="3455" spans="1:84" s="43" customFormat="1" x14ac:dyDescent="0.25">
      <c r="A3455" s="152"/>
      <c r="B3455" s="152"/>
      <c r="C3455" s="152"/>
      <c r="D3455" s="152"/>
      <c r="E3455" s="152"/>
      <c r="F3455" s="62"/>
      <c r="G3455" s="62"/>
      <c r="I3455" s="152"/>
      <c r="K3455" s="152"/>
      <c r="L3455" s="152"/>
      <c r="M3455" s="152"/>
      <c r="N3455" s="152"/>
      <c r="O3455" s="63"/>
      <c r="P3455" s="152"/>
      <c r="Q3455" s="152"/>
      <c r="S3455" s="205"/>
      <c r="T3455" s="205"/>
      <c r="U3455" s="205"/>
      <c r="V3455" s="39"/>
      <c r="W3455" s="39"/>
      <c r="X3455" s="39"/>
      <c r="Y3455" s="39"/>
      <c r="AD3455" s="191"/>
      <c r="AE3455" s="191"/>
      <c r="AF3455" s="260"/>
      <c r="AG3455" s="191"/>
      <c r="AH3455" s="191"/>
      <c r="AI3455" s="260"/>
      <c r="AR3455" s="68"/>
      <c r="AS3455" s="68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5"/>
      <c r="BL3455" s="95"/>
      <c r="BM3455" s="95"/>
      <c r="BN3455" s="95"/>
      <c r="BO3455" s="95"/>
      <c r="BP3455" s="95"/>
      <c r="BQ3455" s="95"/>
      <c r="BR3455" s="95"/>
      <c r="BS3455" s="95"/>
      <c r="BT3455" s="95"/>
      <c r="BU3455" s="95"/>
      <c r="BV3455" s="95"/>
      <c r="BW3455" s="95"/>
      <c r="BX3455" s="95"/>
      <c r="BY3455" s="95"/>
      <c r="BZ3455" s="95"/>
      <c r="CD3455" s="95"/>
      <c r="CE3455" s="95"/>
      <c r="CF3455" s="95"/>
    </row>
    <row r="3456" spans="1:84" s="43" customFormat="1" x14ac:dyDescent="0.25">
      <c r="A3456" s="152"/>
      <c r="B3456" s="152"/>
      <c r="C3456" s="152"/>
      <c r="D3456" s="152"/>
      <c r="E3456" s="152"/>
      <c r="F3456" s="62"/>
      <c r="G3456" s="62"/>
      <c r="I3456" s="152"/>
      <c r="K3456" s="152"/>
      <c r="L3456" s="152"/>
      <c r="M3456" s="152"/>
      <c r="N3456" s="152"/>
      <c r="O3456" s="63"/>
      <c r="P3456" s="152"/>
      <c r="Q3456" s="152"/>
      <c r="S3456" s="205"/>
      <c r="T3456" s="205"/>
      <c r="U3456" s="205"/>
      <c r="V3456" s="39"/>
      <c r="W3456" s="39"/>
      <c r="X3456" s="39"/>
      <c r="Y3456" s="39"/>
      <c r="AD3456" s="191"/>
      <c r="AE3456" s="191"/>
      <c r="AF3456" s="260"/>
      <c r="AG3456" s="191"/>
      <c r="AH3456" s="191"/>
      <c r="AI3456" s="260"/>
      <c r="AR3456" s="68"/>
      <c r="AS3456" s="68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5"/>
      <c r="BL3456" s="95"/>
      <c r="BM3456" s="95"/>
      <c r="BN3456" s="95"/>
      <c r="BO3456" s="95"/>
      <c r="BP3456" s="95"/>
      <c r="BQ3456" s="95"/>
      <c r="BR3456" s="95"/>
      <c r="BS3456" s="95"/>
      <c r="BT3456" s="95"/>
      <c r="BU3456" s="95"/>
      <c r="BV3456" s="95"/>
      <c r="BW3456" s="95"/>
      <c r="BX3456" s="95"/>
      <c r="BY3456" s="95"/>
      <c r="BZ3456" s="95"/>
      <c r="CD3456" s="95"/>
      <c r="CE3456" s="95"/>
      <c r="CF3456" s="95"/>
    </row>
    <row r="3457" spans="1:84" s="43" customFormat="1" x14ac:dyDescent="0.25">
      <c r="A3457" s="152"/>
      <c r="B3457" s="152"/>
      <c r="C3457" s="152"/>
      <c r="D3457" s="152"/>
      <c r="E3457" s="152"/>
      <c r="F3457" s="62"/>
      <c r="G3457" s="62"/>
      <c r="I3457" s="152"/>
      <c r="K3457" s="152"/>
      <c r="L3457" s="152"/>
      <c r="M3457" s="152"/>
      <c r="N3457" s="152"/>
      <c r="O3457" s="63"/>
      <c r="P3457" s="152"/>
      <c r="Q3457" s="152"/>
      <c r="S3457" s="205"/>
      <c r="T3457" s="205"/>
      <c r="U3457" s="205"/>
      <c r="V3457" s="39"/>
      <c r="W3457" s="39"/>
      <c r="X3457" s="39"/>
      <c r="Y3457" s="39"/>
      <c r="AD3457" s="191"/>
      <c r="AE3457" s="191"/>
      <c r="AF3457" s="260"/>
      <c r="AG3457" s="191"/>
      <c r="AH3457" s="191"/>
      <c r="AI3457" s="260"/>
      <c r="AR3457" s="68"/>
      <c r="AS3457" s="68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5"/>
      <c r="BL3457" s="95"/>
      <c r="BM3457" s="95"/>
      <c r="BN3457" s="95"/>
      <c r="BO3457" s="95"/>
      <c r="BP3457" s="95"/>
      <c r="BQ3457" s="95"/>
      <c r="BR3457" s="95"/>
      <c r="BS3457" s="95"/>
      <c r="BT3457" s="95"/>
      <c r="BU3457" s="95"/>
      <c r="BV3457" s="95"/>
      <c r="BW3457" s="95"/>
      <c r="BX3457" s="95"/>
      <c r="BY3457" s="95"/>
      <c r="BZ3457" s="95"/>
      <c r="CD3457" s="95"/>
      <c r="CE3457" s="95"/>
      <c r="CF3457" s="95"/>
    </row>
    <row r="3458" spans="1:84" s="43" customFormat="1" x14ac:dyDescent="0.25">
      <c r="A3458" s="152"/>
      <c r="B3458" s="152"/>
      <c r="C3458" s="152"/>
      <c r="D3458" s="152"/>
      <c r="E3458" s="152"/>
      <c r="F3458" s="62"/>
      <c r="G3458" s="62"/>
      <c r="I3458" s="152"/>
      <c r="K3458" s="152"/>
      <c r="L3458" s="152"/>
      <c r="M3458" s="152"/>
      <c r="N3458" s="152"/>
      <c r="O3458" s="63"/>
      <c r="P3458" s="152"/>
      <c r="Q3458" s="152"/>
      <c r="S3458" s="205"/>
      <c r="T3458" s="205"/>
      <c r="U3458" s="205"/>
      <c r="V3458" s="39"/>
      <c r="W3458" s="39"/>
      <c r="X3458" s="39"/>
      <c r="Y3458" s="39"/>
      <c r="AD3458" s="191"/>
      <c r="AE3458" s="191"/>
      <c r="AF3458" s="260"/>
      <c r="AG3458" s="191"/>
      <c r="AH3458" s="191"/>
      <c r="AI3458" s="260"/>
      <c r="AR3458" s="68"/>
      <c r="AS3458" s="68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5"/>
      <c r="BL3458" s="95"/>
      <c r="BM3458" s="95"/>
      <c r="BN3458" s="95"/>
      <c r="BO3458" s="95"/>
      <c r="BP3458" s="95"/>
      <c r="BQ3458" s="95"/>
      <c r="BR3458" s="95"/>
      <c r="BS3458" s="95"/>
      <c r="BT3458" s="95"/>
      <c r="BU3458" s="95"/>
      <c r="BV3458" s="95"/>
      <c r="BW3458" s="95"/>
      <c r="BX3458" s="95"/>
      <c r="BY3458" s="95"/>
      <c r="BZ3458" s="95"/>
      <c r="CD3458" s="95"/>
      <c r="CE3458" s="95"/>
      <c r="CF3458" s="95"/>
    </row>
    <row r="3459" spans="1:84" s="43" customFormat="1" x14ac:dyDescent="0.25">
      <c r="A3459" s="152"/>
      <c r="B3459" s="152"/>
      <c r="C3459" s="152"/>
      <c r="D3459" s="152"/>
      <c r="E3459" s="152"/>
      <c r="F3459" s="62"/>
      <c r="G3459" s="62"/>
      <c r="I3459" s="152"/>
      <c r="K3459" s="152"/>
      <c r="L3459" s="152"/>
      <c r="M3459" s="152"/>
      <c r="N3459" s="152"/>
      <c r="O3459" s="63"/>
      <c r="P3459" s="152"/>
      <c r="Q3459" s="152"/>
      <c r="S3459" s="205"/>
      <c r="T3459" s="205"/>
      <c r="U3459" s="205"/>
      <c r="V3459" s="39"/>
      <c r="W3459" s="39"/>
      <c r="X3459" s="39"/>
      <c r="Y3459" s="39"/>
      <c r="AD3459" s="191"/>
      <c r="AE3459" s="191"/>
      <c r="AF3459" s="260"/>
      <c r="AG3459" s="191"/>
      <c r="AH3459" s="191"/>
      <c r="AI3459" s="260"/>
      <c r="AR3459" s="68"/>
      <c r="AS3459" s="68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5"/>
      <c r="BL3459" s="95"/>
      <c r="BM3459" s="95"/>
      <c r="BN3459" s="95"/>
      <c r="BO3459" s="95"/>
      <c r="BP3459" s="95"/>
      <c r="BQ3459" s="95"/>
      <c r="BR3459" s="95"/>
      <c r="BS3459" s="95"/>
      <c r="BT3459" s="95"/>
      <c r="BU3459" s="95"/>
      <c r="BV3459" s="95"/>
      <c r="BW3459" s="95"/>
      <c r="BX3459" s="95"/>
      <c r="BY3459" s="95"/>
      <c r="BZ3459" s="95"/>
      <c r="CD3459" s="95"/>
      <c r="CE3459" s="95"/>
      <c r="CF3459" s="95"/>
    </row>
    <row r="3460" spans="1:84" s="43" customFormat="1" x14ac:dyDescent="0.25">
      <c r="A3460" s="152"/>
      <c r="B3460" s="152"/>
      <c r="C3460" s="152"/>
      <c r="D3460" s="152"/>
      <c r="E3460" s="152"/>
      <c r="F3460" s="62"/>
      <c r="G3460" s="62"/>
      <c r="I3460" s="152"/>
      <c r="K3460" s="152"/>
      <c r="L3460" s="152"/>
      <c r="M3460" s="152"/>
      <c r="N3460" s="152"/>
      <c r="O3460" s="63"/>
      <c r="P3460" s="152"/>
      <c r="Q3460" s="152"/>
      <c r="S3460" s="205"/>
      <c r="T3460" s="205"/>
      <c r="U3460" s="205"/>
      <c r="V3460" s="39"/>
      <c r="W3460" s="39"/>
      <c r="X3460" s="39"/>
      <c r="Y3460" s="39"/>
      <c r="AD3460" s="191"/>
      <c r="AE3460" s="191"/>
      <c r="AF3460" s="260"/>
      <c r="AG3460" s="191"/>
      <c r="AH3460" s="191"/>
      <c r="AI3460" s="260"/>
      <c r="AR3460" s="68"/>
      <c r="AS3460" s="68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5"/>
      <c r="BL3460" s="95"/>
      <c r="BM3460" s="95"/>
      <c r="BN3460" s="95"/>
      <c r="BO3460" s="95"/>
      <c r="BP3460" s="95"/>
      <c r="BQ3460" s="95"/>
      <c r="BR3460" s="95"/>
      <c r="BS3460" s="95"/>
      <c r="BT3460" s="95"/>
      <c r="BU3460" s="95"/>
      <c r="BV3460" s="95"/>
      <c r="BW3460" s="95"/>
      <c r="BX3460" s="95"/>
      <c r="BY3460" s="95"/>
      <c r="BZ3460" s="95"/>
      <c r="CD3460" s="95"/>
      <c r="CE3460" s="95"/>
      <c r="CF3460" s="95"/>
    </row>
    <row r="3461" spans="1:84" s="43" customFormat="1" x14ac:dyDescent="0.25">
      <c r="A3461" s="152"/>
      <c r="B3461" s="152"/>
      <c r="C3461" s="152"/>
      <c r="D3461" s="152"/>
      <c r="E3461" s="152"/>
      <c r="F3461" s="62"/>
      <c r="G3461" s="62"/>
      <c r="I3461" s="152"/>
      <c r="K3461" s="152"/>
      <c r="L3461" s="152"/>
      <c r="M3461" s="152"/>
      <c r="N3461" s="152"/>
      <c r="O3461" s="63"/>
      <c r="P3461" s="152"/>
      <c r="Q3461" s="152"/>
      <c r="S3461" s="205"/>
      <c r="T3461" s="205"/>
      <c r="U3461" s="205"/>
      <c r="V3461" s="39"/>
      <c r="W3461" s="39"/>
      <c r="X3461" s="39"/>
      <c r="Y3461" s="39"/>
      <c r="AD3461" s="191"/>
      <c r="AE3461" s="191"/>
      <c r="AF3461" s="260"/>
      <c r="AG3461" s="191"/>
      <c r="AH3461" s="191"/>
      <c r="AI3461" s="260"/>
      <c r="AR3461" s="68"/>
      <c r="AS3461" s="68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5"/>
      <c r="BL3461" s="95"/>
      <c r="BM3461" s="95"/>
      <c r="BN3461" s="95"/>
      <c r="BO3461" s="95"/>
      <c r="BP3461" s="95"/>
      <c r="BQ3461" s="95"/>
      <c r="BR3461" s="95"/>
      <c r="BS3461" s="95"/>
      <c r="BT3461" s="95"/>
      <c r="BU3461" s="95"/>
      <c r="BV3461" s="95"/>
      <c r="BW3461" s="95"/>
      <c r="BX3461" s="95"/>
      <c r="BY3461" s="95"/>
      <c r="BZ3461" s="95"/>
      <c r="CD3461" s="95"/>
      <c r="CE3461" s="95"/>
      <c r="CF3461" s="95"/>
    </row>
    <row r="3462" spans="1:84" s="43" customFormat="1" x14ac:dyDescent="0.25">
      <c r="A3462" s="152"/>
      <c r="B3462" s="152"/>
      <c r="C3462" s="152"/>
      <c r="D3462" s="152"/>
      <c r="E3462" s="152"/>
      <c r="F3462" s="62"/>
      <c r="G3462" s="62"/>
      <c r="I3462" s="152"/>
      <c r="K3462" s="152"/>
      <c r="L3462" s="152"/>
      <c r="M3462" s="152"/>
      <c r="N3462" s="152"/>
      <c r="O3462" s="63"/>
      <c r="P3462" s="152"/>
      <c r="Q3462" s="152"/>
      <c r="S3462" s="205"/>
      <c r="T3462" s="205"/>
      <c r="U3462" s="205"/>
      <c r="V3462" s="39"/>
      <c r="W3462" s="39"/>
      <c r="X3462" s="39"/>
      <c r="Y3462" s="39"/>
      <c r="AD3462" s="191"/>
      <c r="AE3462" s="191"/>
      <c r="AF3462" s="260"/>
      <c r="AG3462" s="191"/>
      <c r="AH3462" s="191"/>
      <c r="AI3462" s="260"/>
      <c r="AR3462" s="68"/>
      <c r="AS3462" s="68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5"/>
      <c r="BL3462" s="95"/>
      <c r="BM3462" s="95"/>
      <c r="BN3462" s="95"/>
      <c r="BO3462" s="95"/>
      <c r="BP3462" s="95"/>
      <c r="BQ3462" s="95"/>
      <c r="BR3462" s="95"/>
      <c r="BS3462" s="95"/>
      <c r="BT3462" s="95"/>
      <c r="BU3462" s="95"/>
      <c r="BV3462" s="95"/>
      <c r="BW3462" s="95"/>
      <c r="BX3462" s="95"/>
      <c r="BY3462" s="95"/>
      <c r="BZ3462" s="95"/>
      <c r="CD3462" s="95"/>
      <c r="CE3462" s="95"/>
      <c r="CF3462" s="95"/>
    </row>
    <row r="3463" spans="1:84" s="43" customFormat="1" x14ac:dyDescent="0.25">
      <c r="A3463" s="152"/>
      <c r="B3463" s="152"/>
      <c r="C3463" s="152"/>
      <c r="D3463" s="152"/>
      <c r="E3463" s="152"/>
      <c r="F3463" s="62"/>
      <c r="G3463" s="62"/>
      <c r="I3463" s="152"/>
      <c r="K3463" s="152"/>
      <c r="L3463" s="152"/>
      <c r="M3463" s="152"/>
      <c r="N3463" s="152"/>
      <c r="O3463" s="63"/>
      <c r="P3463" s="152"/>
      <c r="Q3463" s="152"/>
      <c r="S3463" s="205"/>
      <c r="T3463" s="205"/>
      <c r="U3463" s="205"/>
      <c r="V3463" s="39"/>
      <c r="W3463" s="39"/>
      <c r="X3463" s="39"/>
      <c r="Y3463" s="39"/>
      <c r="AD3463" s="191"/>
      <c r="AE3463" s="191"/>
      <c r="AF3463" s="260"/>
      <c r="AG3463" s="191"/>
      <c r="AH3463" s="191"/>
      <c r="AI3463" s="260"/>
      <c r="AR3463" s="68"/>
      <c r="AS3463" s="68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5"/>
      <c r="BL3463" s="95"/>
      <c r="BM3463" s="95"/>
      <c r="BN3463" s="95"/>
      <c r="BO3463" s="95"/>
      <c r="BP3463" s="95"/>
      <c r="BQ3463" s="95"/>
      <c r="BR3463" s="95"/>
      <c r="BS3463" s="95"/>
      <c r="BT3463" s="95"/>
      <c r="BU3463" s="95"/>
      <c r="BV3463" s="95"/>
      <c r="BW3463" s="95"/>
      <c r="BX3463" s="95"/>
      <c r="BY3463" s="95"/>
      <c r="BZ3463" s="95"/>
      <c r="CD3463" s="95"/>
      <c r="CE3463" s="95"/>
      <c r="CF3463" s="95"/>
    </row>
    <row r="3464" spans="1:84" s="43" customFormat="1" x14ac:dyDescent="0.25">
      <c r="A3464" s="152"/>
      <c r="B3464" s="152"/>
      <c r="C3464" s="152"/>
      <c r="D3464" s="152"/>
      <c r="E3464" s="152"/>
      <c r="F3464" s="62"/>
      <c r="G3464" s="62"/>
      <c r="I3464" s="152"/>
      <c r="K3464" s="152"/>
      <c r="L3464" s="152"/>
      <c r="M3464" s="152"/>
      <c r="N3464" s="152"/>
      <c r="O3464" s="63"/>
      <c r="P3464" s="152"/>
      <c r="Q3464" s="152"/>
      <c r="S3464" s="205"/>
      <c r="T3464" s="205"/>
      <c r="U3464" s="205"/>
      <c r="V3464" s="39"/>
      <c r="W3464" s="39"/>
      <c r="X3464" s="39"/>
      <c r="Y3464" s="39"/>
      <c r="AD3464" s="191"/>
      <c r="AE3464" s="191"/>
      <c r="AF3464" s="260"/>
      <c r="AG3464" s="191"/>
      <c r="AH3464" s="191"/>
      <c r="AI3464" s="260"/>
      <c r="AR3464" s="68"/>
      <c r="AS3464" s="68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5"/>
      <c r="BL3464" s="95"/>
      <c r="BM3464" s="95"/>
      <c r="BN3464" s="95"/>
      <c r="BO3464" s="95"/>
      <c r="BP3464" s="95"/>
      <c r="BQ3464" s="95"/>
      <c r="BR3464" s="95"/>
      <c r="BS3464" s="95"/>
      <c r="BT3464" s="95"/>
      <c r="BU3464" s="95"/>
      <c r="BV3464" s="95"/>
      <c r="BW3464" s="95"/>
      <c r="BX3464" s="95"/>
      <c r="BY3464" s="95"/>
      <c r="BZ3464" s="95"/>
      <c r="CD3464" s="95"/>
      <c r="CE3464" s="95"/>
      <c r="CF3464" s="95"/>
    </row>
    <row r="3465" spans="1:84" s="43" customFormat="1" x14ac:dyDescent="0.25">
      <c r="A3465" s="152"/>
      <c r="B3465" s="152"/>
      <c r="C3465" s="152"/>
      <c r="D3465" s="152"/>
      <c r="E3465" s="152"/>
      <c r="F3465" s="62"/>
      <c r="G3465" s="62"/>
      <c r="I3465" s="152"/>
      <c r="K3465" s="152"/>
      <c r="L3465" s="152"/>
      <c r="M3465" s="152"/>
      <c r="N3465" s="152"/>
      <c r="O3465" s="63"/>
      <c r="P3465" s="152"/>
      <c r="Q3465" s="152"/>
      <c r="S3465" s="205"/>
      <c r="T3465" s="205"/>
      <c r="U3465" s="205"/>
      <c r="V3465" s="39"/>
      <c r="W3465" s="39"/>
      <c r="X3465" s="39"/>
      <c r="Y3465" s="39"/>
      <c r="AD3465" s="191"/>
      <c r="AE3465" s="191"/>
      <c r="AF3465" s="260"/>
      <c r="AG3465" s="191"/>
      <c r="AH3465" s="191"/>
      <c r="AI3465" s="260"/>
      <c r="AR3465" s="68"/>
      <c r="AS3465" s="68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5"/>
      <c r="BL3465" s="95"/>
      <c r="BM3465" s="95"/>
      <c r="BN3465" s="95"/>
      <c r="BO3465" s="95"/>
      <c r="BP3465" s="95"/>
      <c r="BQ3465" s="95"/>
      <c r="BR3465" s="95"/>
      <c r="BS3465" s="95"/>
      <c r="BT3465" s="95"/>
      <c r="BU3465" s="95"/>
      <c r="BV3465" s="95"/>
      <c r="BW3465" s="95"/>
      <c r="BX3465" s="95"/>
      <c r="BY3465" s="95"/>
      <c r="BZ3465" s="95"/>
      <c r="CD3465" s="95"/>
      <c r="CE3465" s="95"/>
      <c r="CF3465" s="95"/>
    </row>
    <row r="3466" spans="1:84" s="43" customFormat="1" x14ac:dyDescent="0.25">
      <c r="A3466" s="152"/>
      <c r="B3466" s="152"/>
      <c r="C3466" s="152"/>
      <c r="D3466" s="152"/>
      <c r="E3466" s="152"/>
      <c r="F3466" s="62"/>
      <c r="G3466" s="62"/>
      <c r="I3466" s="152"/>
      <c r="K3466" s="152"/>
      <c r="L3466" s="152"/>
      <c r="M3466" s="152"/>
      <c r="N3466" s="152"/>
      <c r="O3466" s="63"/>
      <c r="P3466" s="152"/>
      <c r="Q3466" s="152"/>
      <c r="S3466" s="205"/>
      <c r="T3466" s="205"/>
      <c r="U3466" s="205"/>
      <c r="V3466" s="39"/>
      <c r="W3466" s="39"/>
      <c r="X3466" s="39"/>
      <c r="Y3466" s="39"/>
      <c r="AD3466" s="191"/>
      <c r="AE3466" s="191"/>
      <c r="AF3466" s="260"/>
      <c r="AG3466" s="191"/>
      <c r="AH3466" s="191"/>
      <c r="AI3466" s="260"/>
      <c r="AR3466" s="68"/>
      <c r="AS3466" s="68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5"/>
      <c r="BL3466" s="95"/>
      <c r="BM3466" s="95"/>
      <c r="BN3466" s="95"/>
      <c r="BO3466" s="95"/>
      <c r="BP3466" s="95"/>
      <c r="BQ3466" s="95"/>
      <c r="BR3466" s="95"/>
      <c r="BS3466" s="95"/>
      <c r="BT3466" s="95"/>
      <c r="BU3466" s="95"/>
      <c r="BV3466" s="95"/>
      <c r="BW3466" s="95"/>
      <c r="BX3466" s="95"/>
      <c r="BY3466" s="95"/>
      <c r="BZ3466" s="95"/>
      <c r="CD3466" s="95"/>
      <c r="CE3466" s="95"/>
      <c r="CF3466" s="95"/>
    </row>
    <row r="3467" spans="1:84" s="43" customFormat="1" x14ac:dyDescent="0.25">
      <c r="A3467" s="152"/>
      <c r="B3467" s="152"/>
      <c r="C3467" s="152"/>
      <c r="D3467" s="152"/>
      <c r="E3467" s="152"/>
      <c r="F3467" s="62"/>
      <c r="G3467" s="62"/>
      <c r="I3467" s="152"/>
      <c r="K3467" s="152"/>
      <c r="L3467" s="152"/>
      <c r="M3467" s="152"/>
      <c r="N3467" s="152"/>
      <c r="O3467" s="63"/>
      <c r="P3467" s="152"/>
      <c r="Q3467" s="152"/>
      <c r="S3467" s="205"/>
      <c r="T3467" s="205"/>
      <c r="U3467" s="205"/>
      <c r="V3467" s="39"/>
      <c r="W3467" s="39"/>
      <c r="X3467" s="39"/>
      <c r="Y3467" s="39"/>
      <c r="AD3467" s="191"/>
      <c r="AE3467" s="191"/>
      <c r="AF3467" s="260"/>
      <c r="AG3467" s="191"/>
      <c r="AH3467" s="191"/>
      <c r="AI3467" s="260"/>
      <c r="AR3467" s="68"/>
      <c r="AS3467" s="68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5"/>
      <c r="BL3467" s="95"/>
      <c r="BM3467" s="95"/>
      <c r="BN3467" s="95"/>
      <c r="BO3467" s="95"/>
      <c r="BP3467" s="95"/>
      <c r="BQ3467" s="95"/>
      <c r="BR3467" s="95"/>
      <c r="BS3467" s="95"/>
      <c r="BT3467" s="95"/>
      <c r="BU3467" s="95"/>
      <c r="BV3467" s="95"/>
      <c r="BW3467" s="95"/>
      <c r="BX3467" s="95"/>
      <c r="BY3467" s="95"/>
      <c r="BZ3467" s="95"/>
      <c r="CD3467" s="95"/>
      <c r="CE3467" s="95"/>
      <c r="CF3467" s="95"/>
    </row>
    <row r="3468" spans="1:84" s="43" customFormat="1" x14ac:dyDescent="0.25">
      <c r="A3468" s="152"/>
      <c r="B3468" s="152"/>
      <c r="C3468" s="152"/>
      <c r="D3468" s="152"/>
      <c r="E3468" s="152"/>
      <c r="F3468" s="62"/>
      <c r="G3468" s="62"/>
      <c r="I3468" s="152"/>
      <c r="K3468" s="152"/>
      <c r="L3468" s="152"/>
      <c r="M3468" s="152"/>
      <c r="N3468" s="152"/>
      <c r="O3468" s="63"/>
      <c r="P3468" s="152"/>
      <c r="Q3468" s="152"/>
      <c r="S3468" s="205"/>
      <c r="T3468" s="205"/>
      <c r="U3468" s="205"/>
      <c r="V3468" s="39"/>
      <c r="W3468" s="39"/>
      <c r="X3468" s="39"/>
      <c r="Y3468" s="39"/>
      <c r="AD3468" s="191"/>
      <c r="AE3468" s="191"/>
      <c r="AF3468" s="260"/>
      <c r="AG3468" s="191"/>
      <c r="AH3468" s="191"/>
      <c r="AI3468" s="260"/>
      <c r="AR3468" s="68"/>
      <c r="AS3468" s="68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5"/>
      <c r="BL3468" s="95"/>
      <c r="BM3468" s="95"/>
      <c r="BN3468" s="95"/>
      <c r="BO3468" s="95"/>
      <c r="BP3468" s="95"/>
      <c r="BQ3468" s="95"/>
      <c r="BR3468" s="95"/>
      <c r="BS3468" s="95"/>
      <c r="BT3468" s="95"/>
      <c r="BU3468" s="95"/>
      <c r="BV3468" s="95"/>
      <c r="BW3468" s="95"/>
      <c r="BX3468" s="95"/>
      <c r="BY3468" s="95"/>
      <c r="BZ3468" s="95"/>
      <c r="CD3468" s="95"/>
      <c r="CE3468" s="95"/>
      <c r="CF3468" s="95"/>
    </row>
    <row r="3469" spans="1:84" s="43" customFormat="1" x14ac:dyDescent="0.25">
      <c r="A3469" s="152"/>
      <c r="B3469" s="152"/>
      <c r="C3469" s="152"/>
      <c r="D3469" s="152"/>
      <c r="E3469" s="152"/>
      <c r="F3469" s="62"/>
      <c r="G3469" s="62"/>
      <c r="I3469" s="152"/>
      <c r="K3469" s="152"/>
      <c r="L3469" s="152"/>
      <c r="M3469" s="152"/>
      <c r="N3469" s="152"/>
      <c r="O3469" s="63"/>
      <c r="P3469" s="152"/>
      <c r="Q3469" s="152"/>
      <c r="S3469" s="205"/>
      <c r="T3469" s="205"/>
      <c r="U3469" s="205"/>
      <c r="V3469" s="39"/>
      <c r="W3469" s="39"/>
      <c r="X3469" s="39"/>
      <c r="Y3469" s="39"/>
      <c r="AD3469" s="191"/>
      <c r="AE3469" s="191"/>
      <c r="AF3469" s="260"/>
      <c r="AG3469" s="191"/>
      <c r="AH3469" s="191"/>
      <c r="AI3469" s="260"/>
      <c r="AR3469" s="68"/>
      <c r="AS3469" s="68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5"/>
      <c r="BL3469" s="95"/>
      <c r="BM3469" s="95"/>
      <c r="BN3469" s="95"/>
      <c r="BO3469" s="95"/>
      <c r="BP3469" s="95"/>
      <c r="BQ3469" s="95"/>
      <c r="BR3469" s="95"/>
      <c r="BS3469" s="95"/>
      <c r="BT3469" s="95"/>
      <c r="BU3469" s="95"/>
      <c r="BV3469" s="95"/>
      <c r="BW3469" s="95"/>
      <c r="BX3469" s="95"/>
      <c r="BY3469" s="95"/>
      <c r="BZ3469" s="95"/>
      <c r="CD3469" s="95"/>
      <c r="CE3469" s="95"/>
      <c r="CF3469" s="95"/>
    </row>
    <row r="3470" spans="1:84" s="43" customFormat="1" x14ac:dyDescent="0.25">
      <c r="A3470" s="152"/>
      <c r="B3470" s="152"/>
      <c r="C3470" s="152"/>
      <c r="D3470" s="152"/>
      <c r="E3470" s="152"/>
      <c r="F3470" s="62"/>
      <c r="G3470" s="62"/>
      <c r="I3470" s="152"/>
      <c r="K3470" s="152"/>
      <c r="L3470" s="152"/>
      <c r="M3470" s="152"/>
      <c r="N3470" s="152"/>
      <c r="O3470" s="63"/>
      <c r="P3470" s="152"/>
      <c r="Q3470" s="152"/>
      <c r="S3470" s="205"/>
      <c r="T3470" s="205"/>
      <c r="U3470" s="205"/>
      <c r="V3470" s="39"/>
      <c r="W3470" s="39"/>
      <c r="X3470" s="39"/>
      <c r="Y3470" s="39"/>
      <c r="AD3470" s="191"/>
      <c r="AE3470" s="191"/>
      <c r="AF3470" s="260"/>
      <c r="AG3470" s="191"/>
      <c r="AH3470" s="191"/>
      <c r="AI3470" s="260"/>
      <c r="AR3470" s="68"/>
      <c r="AS3470" s="68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5"/>
      <c r="BL3470" s="95"/>
      <c r="BM3470" s="95"/>
      <c r="BN3470" s="95"/>
      <c r="BO3470" s="95"/>
      <c r="BP3470" s="95"/>
      <c r="BQ3470" s="95"/>
      <c r="BR3470" s="95"/>
      <c r="BS3470" s="95"/>
      <c r="BT3470" s="95"/>
      <c r="BU3470" s="95"/>
      <c r="BV3470" s="95"/>
      <c r="BW3470" s="95"/>
      <c r="BX3470" s="95"/>
      <c r="BY3470" s="95"/>
      <c r="BZ3470" s="95"/>
      <c r="CD3470" s="95"/>
      <c r="CE3470" s="95"/>
      <c r="CF3470" s="95"/>
    </row>
    <row r="3471" spans="1:84" s="43" customFormat="1" x14ac:dyDescent="0.25">
      <c r="A3471" s="152"/>
      <c r="B3471" s="152"/>
      <c r="C3471" s="152"/>
      <c r="D3471" s="152"/>
      <c r="E3471" s="152"/>
      <c r="F3471" s="62"/>
      <c r="G3471" s="62"/>
      <c r="I3471" s="152"/>
      <c r="K3471" s="152"/>
      <c r="L3471" s="152"/>
      <c r="M3471" s="152"/>
      <c r="N3471" s="152"/>
      <c r="O3471" s="63"/>
      <c r="P3471" s="152"/>
      <c r="Q3471" s="152"/>
      <c r="S3471" s="205"/>
      <c r="T3471" s="205"/>
      <c r="U3471" s="205"/>
      <c r="V3471" s="39"/>
      <c r="W3471" s="39"/>
      <c r="X3471" s="39"/>
      <c r="Y3471" s="39"/>
      <c r="AD3471" s="191"/>
      <c r="AE3471" s="191"/>
      <c r="AF3471" s="260"/>
      <c r="AG3471" s="191"/>
      <c r="AH3471" s="191"/>
      <c r="AI3471" s="260"/>
      <c r="AR3471" s="68"/>
      <c r="AS3471" s="68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5"/>
      <c r="BL3471" s="95"/>
      <c r="BM3471" s="95"/>
      <c r="BN3471" s="95"/>
      <c r="BO3471" s="95"/>
      <c r="BP3471" s="95"/>
      <c r="BQ3471" s="95"/>
      <c r="BR3471" s="95"/>
      <c r="BS3471" s="95"/>
      <c r="BT3471" s="95"/>
      <c r="BU3471" s="95"/>
      <c r="BV3471" s="95"/>
      <c r="BW3471" s="95"/>
      <c r="BX3471" s="95"/>
      <c r="BY3471" s="95"/>
      <c r="BZ3471" s="95"/>
      <c r="CD3471" s="95"/>
      <c r="CE3471" s="95"/>
      <c r="CF3471" s="95"/>
    </row>
    <row r="3472" spans="1:84" s="43" customFormat="1" x14ac:dyDescent="0.25">
      <c r="A3472" s="152"/>
      <c r="B3472" s="152"/>
      <c r="C3472" s="152"/>
      <c r="D3472" s="152"/>
      <c r="E3472" s="152"/>
      <c r="F3472" s="62"/>
      <c r="G3472" s="62"/>
      <c r="I3472" s="152"/>
      <c r="K3472" s="152"/>
      <c r="L3472" s="152"/>
      <c r="M3472" s="152"/>
      <c r="N3472" s="152"/>
      <c r="O3472" s="63"/>
      <c r="P3472" s="152"/>
      <c r="Q3472" s="152"/>
      <c r="S3472" s="205"/>
      <c r="T3472" s="205"/>
      <c r="U3472" s="205"/>
      <c r="V3472" s="39"/>
      <c r="W3472" s="39"/>
      <c r="X3472" s="39"/>
      <c r="Y3472" s="39"/>
      <c r="AD3472" s="191"/>
      <c r="AE3472" s="191"/>
      <c r="AF3472" s="260"/>
      <c r="AG3472" s="191"/>
      <c r="AH3472" s="191"/>
      <c r="AI3472" s="260"/>
      <c r="AR3472" s="68"/>
      <c r="AS3472" s="68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5"/>
      <c r="BL3472" s="95"/>
      <c r="BM3472" s="95"/>
      <c r="BN3472" s="95"/>
      <c r="BO3472" s="95"/>
      <c r="BP3472" s="95"/>
      <c r="BQ3472" s="95"/>
      <c r="BR3472" s="95"/>
      <c r="BS3472" s="95"/>
      <c r="BT3472" s="95"/>
      <c r="BU3472" s="95"/>
      <c r="BV3472" s="95"/>
      <c r="BW3472" s="95"/>
      <c r="BX3472" s="95"/>
      <c r="BY3472" s="95"/>
      <c r="BZ3472" s="95"/>
      <c r="CD3472" s="95"/>
      <c r="CE3472" s="95"/>
      <c r="CF3472" s="95"/>
    </row>
    <row r="3473" spans="1:84" s="43" customFormat="1" x14ac:dyDescent="0.25">
      <c r="A3473" s="152"/>
      <c r="B3473" s="152"/>
      <c r="C3473" s="152"/>
      <c r="D3473" s="152"/>
      <c r="E3473" s="152"/>
      <c r="F3473" s="62"/>
      <c r="G3473" s="62"/>
      <c r="I3473" s="152"/>
      <c r="K3473" s="152"/>
      <c r="L3473" s="152"/>
      <c r="M3473" s="152"/>
      <c r="N3473" s="152"/>
      <c r="O3473" s="63"/>
      <c r="P3473" s="152"/>
      <c r="Q3473" s="152"/>
      <c r="S3473" s="205"/>
      <c r="T3473" s="205"/>
      <c r="U3473" s="205"/>
      <c r="V3473" s="39"/>
      <c r="W3473" s="39"/>
      <c r="X3473" s="39"/>
      <c r="Y3473" s="39"/>
      <c r="AD3473" s="191"/>
      <c r="AE3473" s="191"/>
      <c r="AF3473" s="260"/>
      <c r="AG3473" s="191"/>
      <c r="AH3473" s="191"/>
      <c r="AI3473" s="260"/>
      <c r="AR3473" s="68"/>
      <c r="AS3473" s="68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5"/>
      <c r="BL3473" s="95"/>
      <c r="BM3473" s="95"/>
      <c r="BN3473" s="95"/>
      <c r="BO3473" s="95"/>
      <c r="BP3473" s="95"/>
      <c r="BQ3473" s="95"/>
      <c r="BR3473" s="95"/>
      <c r="BS3473" s="95"/>
      <c r="BT3473" s="95"/>
      <c r="BU3473" s="95"/>
      <c r="BV3473" s="95"/>
      <c r="BW3473" s="95"/>
      <c r="BX3473" s="95"/>
      <c r="BY3473" s="95"/>
      <c r="BZ3473" s="95"/>
      <c r="CD3473" s="95"/>
      <c r="CE3473" s="95"/>
      <c r="CF3473" s="95"/>
    </row>
    <row r="3474" spans="1:84" s="43" customFormat="1" x14ac:dyDescent="0.25">
      <c r="A3474" s="152"/>
      <c r="B3474" s="152"/>
      <c r="C3474" s="152"/>
      <c r="D3474" s="152"/>
      <c r="E3474" s="152"/>
      <c r="F3474" s="62"/>
      <c r="G3474" s="62"/>
      <c r="I3474" s="152"/>
      <c r="K3474" s="152"/>
      <c r="L3474" s="152"/>
      <c r="M3474" s="152"/>
      <c r="N3474" s="152"/>
      <c r="O3474" s="63"/>
      <c r="P3474" s="152"/>
      <c r="Q3474" s="152"/>
      <c r="S3474" s="205"/>
      <c r="T3474" s="205"/>
      <c r="U3474" s="205"/>
      <c r="V3474" s="39"/>
      <c r="W3474" s="39"/>
      <c r="X3474" s="39"/>
      <c r="Y3474" s="39"/>
      <c r="AD3474" s="191"/>
      <c r="AE3474" s="191"/>
      <c r="AF3474" s="260"/>
      <c r="AG3474" s="191"/>
      <c r="AH3474" s="191"/>
      <c r="AI3474" s="260"/>
      <c r="AR3474" s="68"/>
      <c r="AS3474" s="68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5"/>
      <c r="BL3474" s="95"/>
      <c r="BM3474" s="95"/>
      <c r="BN3474" s="95"/>
      <c r="BO3474" s="95"/>
      <c r="BP3474" s="95"/>
      <c r="BQ3474" s="95"/>
      <c r="BR3474" s="95"/>
      <c r="BS3474" s="95"/>
      <c r="BT3474" s="95"/>
      <c r="BU3474" s="95"/>
      <c r="BV3474" s="95"/>
      <c r="BW3474" s="95"/>
      <c r="BX3474" s="95"/>
      <c r="BY3474" s="95"/>
      <c r="BZ3474" s="95"/>
      <c r="CD3474" s="95"/>
      <c r="CE3474" s="95"/>
      <c r="CF3474" s="95"/>
    </row>
    <row r="3475" spans="1:84" s="43" customFormat="1" x14ac:dyDescent="0.25">
      <c r="A3475" s="152"/>
      <c r="B3475" s="152"/>
      <c r="C3475" s="152"/>
      <c r="D3475" s="152"/>
      <c r="E3475" s="152"/>
      <c r="F3475" s="62"/>
      <c r="G3475" s="62"/>
      <c r="I3475" s="152"/>
      <c r="K3475" s="152"/>
      <c r="L3475" s="152"/>
      <c r="M3475" s="152"/>
      <c r="N3475" s="152"/>
      <c r="O3475" s="63"/>
      <c r="P3475" s="152"/>
      <c r="Q3475" s="152"/>
      <c r="S3475" s="205"/>
      <c r="T3475" s="205"/>
      <c r="U3475" s="205"/>
      <c r="V3475" s="39"/>
      <c r="W3475" s="39"/>
      <c r="X3475" s="39"/>
      <c r="Y3475" s="39"/>
      <c r="AD3475" s="191"/>
      <c r="AE3475" s="191"/>
      <c r="AF3475" s="260"/>
      <c r="AG3475" s="191"/>
      <c r="AH3475" s="191"/>
      <c r="AI3475" s="260"/>
      <c r="AR3475" s="68"/>
      <c r="AS3475" s="68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5"/>
      <c r="BL3475" s="95"/>
      <c r="BM3475" s="95"/>
      <c r="BN3475" s="95"/>
      <c r="BO3475" s="95"/>
      <c r="BP3475" s="95"/>
      <c r="BQ3475" s="95"/>
      <c r="BR3475" s="95"/>
      <c r="BS3475" s="95"/>
      <c r="BT3475" s="95"/>
      <c r="BU3475" s="95"/>
      <c r="BV3475" s="95"/>
      <c r="BW3475" s="95"/>
      <c r="BX3475" s="95"/>
      <c r="BY3475" s="95"/>
      <c r="BZ3475" s="95"/>
      <c r="CD3475" s="95"/>
      <c r="CE3475" s="95"/>
      <c r="CF3475" s="95"/>
    </row>
    <row r="3476" spans="1:84" s="43" customFormat="1" x14ac:dyDescent="0.25">
      <c r="A3476" s="152"/>
      <c r="B3476" s="152"/>
      <c r="C3476" s="152"/>
      <c r="D3476" s="152"/>
      <c r="E3476" s="152"/>
      <c r="F3476" s="62"/>
      <c r="G3476" s="62"/>
      <c r="I3476" s="152"/>
      <c r="K3476" s="152"/>
      <c r="L3476" s="152"/>
      <c r="M3476" s="152"/>
      <c r="N3476" s="152"/>
      <c r="O3476" s="63"/>
      <c r="P3476" s="152"/>
      <c r="Q3476" s="152"/>
      <c r="S3476" s="205"/>
      <c r="T3476" s="205"/>
      <c r="U3476" s="205"/>
      <c r="V3476" s="39"/>
      <c r="W3476" s="39"/>
      <c r="X3476" s="39"/>
      <c r="Y3476" s="39"/>
      <c r="AD3476" s="191"/>
      <c r="AE3476" s="191"/>
      <c r="AF3476" s="260"/>
      <c r="AG3476" s="191"/>
      <c r="AH3476" s="191"/>
      <c r="AI3476" s="260"/>
      <c r="AR3476" s="68"/>
      <c r="AS3476" s="68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5"/>
      <c r="BL3476" s="95"/>
      <c r="BM3476" s="95"/>
      <c r="BN3476" s="95"/>
      <c r="BO3476" s="95"/>
      <c r="BP3476" s="95"/>
      <c r="BQ3476" s="95"/>
      <c r="BR3476" s="95"/>
      <c r="BS3476" s="95"/>
      <c r="BT3476" s="95"/>
      <c r="BU3476" s="95"/>
      <c r="BV3476" s="95"/>
      <c r="BW3476" s="95"/>
      <c r="BX3476" s="95"/>
      <c r="BY3476" s="95"/>
      <c r="BZ3476" s="95"/>
      <c r="CD3476" s="95"/>
      <c r="CE3476" s="95"/>
      <c r="CF3476" s="95"/>
    </row>
    <row r="3477" spans="1:84" s="43" customFormat="1" x14ac:dyDescent="0.25">
      <c r="A3477" s="152"/>
      <c r="B3477" s="152"/>
      <c r="C3477" s="152"/>
      <c r="D3477" s="152"/>
      <c r="E3477" s="152"/>
      <c r="F3477" s="62"/>
      <c r="G3477" s="62"/>
      <c r="I3477" s="152"/>
      <c r="K3477" s="152"/>
      <c r="L3477" s="152"/>
      <c r="M3477" s="152"/>
      <c r="N3477" s="152"/>
      <c r="O3477" s="63"/>
      <c r="P3477" s="152"/>
      <c r="Q3477" s="152"/>
      <c r="S3477" s="205"/>
      <c r="T3477" s="205"/>
      <c r="U3477" s="205"/>
      <c r="V3477" s="39"/>
      <c r="W3477" s="39"/>
      <c r="X3477" s="39"/>
      <c r="Y3477" s="39"/>
      <c r="AD3477" s="191"/>
      <c r="AE3477" s="191"/>
      <c r="AF3477" s="260"/>
      <c r="AG3477" s="191"/>
      <c r="AH3477" s="191"/>
      <c r="AI3477" s="260"/>
      <c r="AR3477" s="68"/>
      <c r="AS3477" s="68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5"/>
      <c r="BL3477" s="95"/>
      <c r="BM3477" s="95"/>
      <c r="BN3477" s="95"/>
      <c r="BO3477" s="95"/>
      <c r="BP3477" s="95"/>
      <c r="BQ3477" s="95"/>
      <c r="BR3477" s="95"/>
      <c r="BS3477" s="95"/>
      <c r="BT3477" s="95"/>
      <c r="BU3477" s="95"/>
      <c r="BV3477" s="95"/>
      <c r="BW3477" s="95"/>
      <c r="BX3477" s="95"/>
      <c r="BY3477" s="95"/>
      <c r="BZ3477" s="95"/>
      <c r="CD3477" s="95"/>
      <c r="CE3477" s="95"/>
      <c r="CF3477" s="95"/>
    </row>
    <row r="3478" spans="1:84" s="43" customFormat="1" x14ac:dyDescent="0.25">
      <c r="A3478" s="152"/>
      <c r="B3478" s="152"/>
      <c r="C3478" s="152"/>
      <c r="D3478" s="152"/>
      <c r="E3478" s="152"/>
      <c r="F3478" s="62"/>
      <c r="G3478" s="62"/>
      <c r="I3478" s="152"/>
      <c r="K3478" s="152"/>
      <c r="L3478" s="152"/>
      <c r="M3478" s="152"/>
      <c r="N3478" s="152"/>
      <c r="O3478" s="63"/>
      <c r="P3478" s="152"/>
      <c r="Q3478" s="152"/>
      <c r="S3478" s="205"/>
      <c r="T3478" s="205"/>
      <c r="U3478" s="205"/>
      <c r="V3478" s="39"/>
      <c r="W3478" s="39"/>
      <c r="X3478" s="39"/>
      <c r="Y3478" s="39"/>
      <c r="AD3478" s="191"/>
      <c r="AE3478" s="191"/>
      <c r="AF3478" s="260"/>
      <c r="AG3478" s="191"/>
      <c r="AH3478" s="191"/>
      <c r="AI3478" s="260"/>
      <c r="AR3478" s="68"/>
      <c r="AS3478" s="68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5"/>
      <c r="BL3478" s="95"/>
      <c r="BM3478" s="95"/>
      <c r="BN3478" s="95"/>
      <c r="BO3478" s="95"/>
      <c r="BP3478" s="95"/>
      <c r="BQ3478" s="95"/>
      <c r="BR3478" s="95"/>
      <c r="BS3478" s="95"/>
      <c r="BT3478" s="95"/>
      <c r="BU3478" s="95"/>
      <c r="BV3478" s="95"/>
      <c r="BW3478" s="95"/>
      <c r="BX3478" s="95"/>
      <c r="BY3478" s="95"/>
      <c r="BZ3478" s="95"/>
      <c r="CD3478" s="95"/>
      <c r="CE3478" s="95"/>
      <c r="CF3478" s="95"/>
    </row>
    <row r="3479" spans="1:84" s="43" customFormat="1" x14ac:dyDescent="0.25">
      <c r="A3479" s="152"/>
      <c r="B3479" s="152"/>
      <c r="C3479" s="152"/>
      <c r="D3479" s="152"/>
      <c r="E3479" s="152"/>
      <c r="F3479" s="62"/>
      <c r="G3479" s="62"/>
      <c r="I3479" s="152"/>
      <c r="K3479" s="152"/>
      <c r="L3479" s="152"/>
      <c r="M3479" s="152"/>
      <c r="N3479" s="152"/>
      <c r="O3479" s="63"/>
      <c r="P3479" s="152"/>
      <c r="Q3479" s="152"/>
      <c r="S3479" s="205"/>
      <c r="T3479" s="205"/>
      <c r="U3479" s="205"/>
      <c r="V3479" s="39"/>
      <c r="W3479" s="39"/>
      <c r="X3479" s="39"/>
      <c r="Y3479" s="39"/>
      <c r="AD3479" s="191"/>
      <c r="AE3479" s="191"/>
      <c r="AF3479" s="260"/>
      <c r="AG3479" s="191"/>
      <c r="AH3479" s="191"/>
      <c r="AI3479" s="260"/>
      <c r="AR3479" s="68"/>
      <c r="AS3479" s="68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5"/>
      <c r="BL3479" s="95"/>
      <c r="BM3479" s="95"/>
      <c r="BN3479" s="95"/>
      <c r="BO3479" s="95"/>
      <c r="BP3479" s="95"/>
      <c r="BQ3479" s="95"/>
      <c r="BR3479" s="95"/>
      <c r="BS3479" s="95"/>
      <c r="BT3479" s="95"/>
      <c r="BU3479" s="95"/>
      <c r="BV3479" s="95"/>
      <c r="BW3479" s="95"/>
      <c r="BX3479" s="95"/>
      <c r="BY3479" s="95"/>
      <c r="BZ3479" s="95"/>
      <c r="CD3479" s="95"/>
      <c r="CE3479" s="95"/>
      <c r="CF3479" s="95"/>
    </row>
    <row r="3480" spans="1:84" s="43" customFormat="1" x14ac:dyDescent="0.25">
      <c r="A3480" s="152"/>
      <c r="B3480" s="152"/>
      <c r="C3480" s="152"/>
      <c r="D3480" s="152"/>
      <c r="E3480" s="152"/>
      <c r="F3480" s="62"/>
      <c r="G3480" s="62"/>
      <c r="I3480" s="152"/>
      <c r="K3480" s="152"/>
      <c r="L3480" s="152"/>
      <c r="M3480" s="152"/>
      <c r="N3480" s="152"/>
      <c r="O3480" s="63"/>
      <c r="P3480" s="152"/>
      <c r="Q3480" s="152"/>
      <c r="S3480" s="205"/>
      <c r="T3480" s="205"/>
      <c r="U3480" s="205"/>
      <c r="V3480" s="39"/>
      <c r="W3480" s="39"/>
      <c r="X3480" s="39"/>
      <c r="Y3480" s="39"/>
      <c r="AD3480" s="191"/>
      <c r="AE3480" s="191"/>
      <c r="AF3480" s="260"/>
      <c r="AG3480" s="191"/>
      <c r="AH3480" s="191"/>
      <c r="AI3480" s="260"/>
      <c r="AR3480" s="68"/>
      <c r="AS3480" s="68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5"/>
      <c r="BL3480" s="95"/>
      <c r="BM3480" s="95"/>
      <c r="BN3480" s="95"/>
      <c r="BO3480" s="95"/>
      <c r="BP3480" s="95"/>
      <c r="BQ3480" s="95"/>
      <c r="BR3480" s="95"/>
      <c r="BS3480" s="95"/>
      <c r="BT3480" s="95"/>
      <c r="BU3480" s="95"/>
      <c r="BV3480" s="95"/>
      <c r="BW3480" s="95"/>
      <c r="BX3480" s="95"/>
      <c r="BY3480" s="95"/>
      <c r="BZ3480" s="95"/>
      <c r="CD3480" s="95"/>
      <c r="CE3480" s="95"/>
      <c r="CF3480" s="95"/>
    </row>
    <row r="3481" spans="1:84" s="43" customFormat="1" x14ac:dyDescent="0.25">
      <c r="A3481" s="152"/>
      <c r="B3481" s="152"/>
      <c r="C3481" s="152"/>
      <c r="D3481" s="152"/>
      <c r="E3481" s="152"/>
      <c r="F3481" s="62"/>
      <c r="G3481" s="62"/>
      <c r="I3481" s="152"/>
      <c r="K3481" s="152"/>
      <c r="L3481" s="152"/>
      <c r="M3481" s="152"/>
      <c r="N3481" s="152"/>
      <c r="O3481" s="63"/>
      <c r="P3481" s="152"/>
      <c r="Q3481" s="152"/>
      <c r="S3481" s="205"/>
      <c r="T3481" s="205"/>
      <c r="U3481" s="205"/>
      <c r="V3481" s="39"/>
      <c r="W3481" s="39"/>
      <c r="X3481" s="39"/>
      <c r="Y3481" s="39"/>
      <c r="AD3481" s="191"/>
      <c r="AE3481" s="191"/>
      <c r="AF3481" s="260"/>
      <c r="AG3481" s="191"/>
      <c r="AH3481" s="191"/>
      <c r="AI3481" s="260"/>
      <c r="AR3481" s="68"/>
      <c r="AS3481" s="68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5"/>
      <c r="BL3481" s="95"/>
      <c r="BM3481" s="95"/>
      <c r="BN3481" s="95"/>
      <c r="BO3481" s="95"/>
      <c r="BP3481" s="95"/>
      <c r="BQ3481" s="95"/>
      <c r="BR3481" s="95"/>
      <c r="BS3481" s="95"/>
      <c r="BT3481" s="95"/>
      <c r="BU3481" s="95"/>
      <c r="BV3481" s="95"/>
      <c r="BW3481" s="95"/>
      <c r="BX3481" s="95"/>
      <c r="BY3481" s="95"/>
      <c r="BZ3481" s="95"/>
      <c r="CD3481" s="95"/>
      <c r="CE3481" s="95"/>
      <c r="CF3481" s="95"/>
    </row>
    <row r="3482" spans="1:84" s="43" customFormat="1" x14ac:dyDescent="0.25">
      <c r="A3482" s="152"/>
      <c r="B3482" s="152"/>
      <c r="C3482" s="152"/>
      <c r="D3482" s="152"/>
      <c r="E3482" s="152"/>
      <c r="F3482" s="62"/>
      <c r="G3482" s="62"/>
      <c r="I3482" s="152"/>
      <c r="K3482" s="152"/>
      <c r="L3482" s="152"/>
      <c r="M3482" s="152"/>
      <c r="N3482" s="152"/>
      <c r="O3482" s="63"/>
      <c r="P3482" s="152"/>
      <c r="Q3482" s="152"/>
      <c r="S3482" s="205"/>
      <c r="T3482" s="205"/>
      <c r="U3482" s="205"/>
      <c r="V3482" s="39"/>
      <c r="W3482" s="39"/>
      <c r="X3482" s="39"/>
      <c r="Y3482" s="39"/>
      <c r="AD3482" s="191"/>
      <c r="AE3482" s="191"/>
      <c r="AF3482" s="260"/>
      <c r="AG3482" s="191"/>
      <c r="AH3482" s="191"/>
      <c r="AI3482" s="260"/>
      <c r="AR3482" s="68"/>
      <c r="AS3482" s="68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5"/>
      <c r="BL3482" s="95"/>
      <c r="BM3482" s="95"/>
      <c r="BN3482" s="95"/>
      <c r="BO3482" s="95"/>
      <c r="BP3482" s="95"/>
      <c r="BQ3482" s="95"/>
      <c r="BR3482" s="95"/>
      <c r="BS3482" s="95"/>
      <c r="BT3482" s="95"/>
      <c r="BU3482" s="95"/>
      <c r="BV3482" s="95"/>
      <c r="BW3482" s="95"/>
      <c r="BX3482" s="95"/>
      <c r="BY3482" s="95"/>
      <c r="BZ3482" s="95"/>
      <c r="CD3482" s="95"/>
      <c r="CE3482" s="95"/>
      <c r="CF3482" s="95"/>
    </row>
    <row r="3483" spans="1:84" s="43" customFormat="1" x14ac:dyDescent="0.25">
      <c r="A3483" s="152"/>
      <c r="B3483" s="152"/>
      <c r="C3483" s="152"/>
      <c r="D3483" s="152"/>
      <c r="E3483" s="152"/>
      <c r="F3483" s="62"/>
      <c r="G3483" s="62"/>
      <c r="I3483" s="152"/>
      <c r="K3483" s="152"/>
      <c r="L3483" s="152"/>
      <c r="M3483" s="152"/>
      <c r="N3483" s="152"/>
      <c r="O3483" s="63"/>
      <c r="P3483" s="152"/>
      <c r="Q3483" s="152"/>
      <c r="S3483" s="205"/>
      <c r="T3483" s="205"/>
      <c r="U3483" s="205"/>
      <c r="V3483" s="39"/>
      <c r="W3483" s="39"/>
      <c r="X3483" s="39"/>
      <c r="Y3483" s="39"/>
      <c r="AD3483" s="191"/>
      <c r="AE3483" s="191"/>
      <c r="AF3483" s="260"/>
      <c r="AG3483" s="191"/>
      <c r="AH3483" s="191"/>
      <c r="AI3483" s="260"/>
      <c r="AR3483" s="68"/>
      <c r="AS3483" s="68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5"/>
      <c r="BL3483" s="95"/>
      <c r="BM3483" s="95"/>
      <c r="BN3483" s="95"/>
      <c r="BO3483" s="95"/>
      <c r="BP3483" s="95"/>
      <c r="BQ3483" s="95"/>
      <c r="BR3483" s="95"/>
      <c r="BS3483" s="95"/>
      <c r="BT3483" s="95"/>
      <c r="BU3483" s="95"/>
      <c r="BV3483" s="95"/>
      <c r="BW3483" s="95"/>
      <c r="BX3483" s="95"/>
      <c r="BY3483" s="95"/>
      <c r="BZ3483" s="95"/>
      <c r="CD3483" s="95"/>
      <c r="CE3483" s="95"/>
      <c r="CF3483" s="95"/>
    </row>
    <row r="3484" spans="1:84" s="43" customFormat="1" x14ac:dyDescent="0.25">
      <c r="A3484" s="152"/>
      <c r="B3484" s="152"/>
      <c r="C3484" s="152"/>
      <c r="D3484" s="152"/>
      <c r="E3484" s="152"/>
      <c r="F3484" s="62"/>
      <c r="G3484" s="62"/>
      <c r="I3484" s="152"/>
      <c r="K3484" s="152"/>
      <c r="L3484" s="152"/>
      <c r="M3484" s="152"/>
      <c r="N3484" s="152"/>
      <c r="O3484" s="63"/>
      <c r="P3484" s="152"/>
      <c r="Q3484" s="152"/>
      <c r="S3484" s="205"/>
      <c r="T3484" s="205"/>
      <c r="U3484" s="205"/>
      <c r="V3484" s="39"/>
      <c r="W3484" s="39"/>
      <c r="X3484" s="39"/>
      <c r="Y3484" s="39"/>
      <c r="AD3484" s="191"/>
      <c r="AE3484" s="191"/>
      <c r="AF3484" s="260"/>
      <c r="AG3484" s="191"/>
      <c r="AH3484" s="191"/>
      <c r="AI3484" s="260"/>
      <c r="AR3484" s="68"/>
      <c r="AS3484" s="68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5"/>
      <c r="BL3484" s="95"/>
      <c r="BM3484" s="95"/>
      <c r="BN3484" s="95"/>
      <c r="BO3484" s="95"/>
      <c r="BP3484" s="95"/>
      <c r="BQ3484" s="95"/>
      <c r="BR3484" s="95"/>
      <c r="BS3484" s="95"/>
      <c r="BT3484" s="95"/>
      <c r="BU3484" s="95"/>
      <c r="BV3484" s="95"/>
      <c r="BW3484" s="95"/>
      <c r="BX3484" s="95"/>
      <c r="BY3484" s="95"/>
      <c r="BZ3484" s="95"/>
      <c r="CD3484" s="95"/>
      <c r="CE3484" s="95"/>
      <c r="CF3484" s="95"/>
    </row>
    <row r="3485" spans="1:84" s="43" customFormat="1" x14ac:dyDescent="0.25">
      <c r="A3485" s="152"/>
      <c r="B3485" s="152"/>
      <c r="C3485" s="152"/>
      <c r="D3485" s="152"/>
      <c r="E3485" s="152"/>
      <c r="F3485" s="62"/>
      <c r="G3485" s="62"/>
      <c r="I3485" s="152"/>
      <c r="K3485" s="152"/>
      <c r="L3485" s="152"/>
      <c r="M3485" s="152"/>
      <c r="N3485" s="152"/>
      <c r="O3485" s="63"/>
      <c r="P3485" s="152"/>
      <c r="Q3485" s="152"/>
      <c r="S3485" s="205"/>
      <c r="T3485" s="205"/>
      <c r="U3485" s="205"/>
      <c r="V3485" s="39"/>
      <c r="W3485" s="39"/>
      <c r="X3485" s="39"/>
      <c r="Y3485" s="39"/>
      <c r="AD3485" s="191"/>
      <c r="AE3485" s="191"/>
      <c r="AF3485" s="260"/>
      <c r="AG3485" s="191"/>
      <c r="AH3485" s="191"/>
      <c r="AI3485" s="260"/>
      <c r="AR3485" s="68"/>
      <c r="AS3485" s="68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5"/>
      <c r="BL3485" s="95"/>
      <c r="BM3485" s="95"/>
      <c r="BN3485" s="95"/>
      <c r="BO3485" s="95"/>
      <c r="BP3485" s="95"/>
      <c r="BQ3485" s="95"/>
      <c r="BR3485" s="95"/>
      <c r="BS3485" s="95"/>
      <c r="BT3485" s="95"/>
      <c r="BU3485" s="95"/>
      <c r="BV3485" s="95"/>
      <c r="BW3485" s="95"/>
      <c r="BX3485" s="95"/>
      <c r="BY3485" s="95"/>
      <c r="BZ3485" s="95"/>
      <c r="CD3485" s="95"/>
      <c r="CE3485" s="95"/>
      <c r="CF3485" s="95"/>
    </row>
    <row r="3486" spans="1:84" s="43" customFormat="1" x14ac:dyDescent="0.25">
      <c r="A3486" s="152"/>
      <c r="B3486" s="152"/>
      <c r="C3486" s="152"/>
      <c r="D3486" s="152"/>
      <c r="E3486" s="152"/>
      <c r="F3486" s="62"/>
      <c r="G3486" s="62"/>
      <c r="I3486" s="152"/>
      <c r="K3486" s="152"/>
      <c r="L3486" s="152"/>
      <c r="M3486" s="152"/>
      <c r="N3486" s="152"/>
      <c r="O3486" s="63"/>
      <c r="P3486" s="152"/>
      <c r="Q3486" s="152"/>
      <c r="S3486" s="205"/>
      <c r="T3486" s="205"/>
      <c r="U3486" s="205"/>
      <c r="V3486" s="39"/>
      <c r="W3486" s="39"/>
      <c r="X3486" s="39"/>
      <c r="Y3486" s="39"/>
      <c r="AD3486" s="191"/>
      <c r="AE3486" s="191"/>
      <c r="AF3486" s="260"/>
      <c r="AG3486" s="191"/>
      <c r="AH3486" s="191"/>
      <c r="AI3486" s="260"/>
      <c r="AR3486" s="68"/>
      <c r="AS3486" s="68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5"/>
      <c r="BL3486" s="95"/>
      <c r="BM3486" s="95"/>
      <c r="BN3486" s="95"/>
      <c r="BO3486" s="95"/>
      <c r="BP3486" s="95"/>
      <c r="BQ3486" s="95"/>
      <c r="BR3486" s="95"/>
      <c r="BS3486" s="95"/>
      <c r="BT3486" s="95"/>
      <c r="BU3486" s="95"/>
      <c r="BV3486" s="95"/>
      <c r="BW3486" s="95"/>
      <c r="BX3486" s="95"/>
      <c r="BY3486" s="95"/>
      <c r="BZ3486" s="95"/>
      <c r="CD3486" s="95"/>
      <c r="CE3486" s="95"/>
      <c r="CF3486" s="95"/>
    </row>
    <row r="3487" spans="1:84" s="43" customFormat="1" x14ac:dyDescent="0.25">
      <c r="A3487" s="152"/>
      <c r="B3487" s="152"/>
      <c r="C3487" s="152"/>
      <c r="D3487" s="152"/>
      <c r="E3487" s="152"/>
      <c r="F3487" s="62"/>
      <c r="G3487" s="62"/>
      <c r="I3487" s="152"/>
      <c r="K3487" s="152"/>
      <c r="L3487" s="152"/>
      <c r="M3487" s="152"/>
      <c r="N3487" s="152"/>
      <c r="O3487" s="63"/>
      <c r="P3487" s="152"/>
      <c r="Q3487" s="152"/>
      <c r="S3487" s="205"/>
      <c r="T3487" s="205"/>
      <c r="U3487" s="205"/>
      <c r="V3487" s="39"/>
      <c r="W3487" s="39"/>
      <c r="X3487" s="39"/>
      <c r="Y3487" s="39"/>
      <c r="AD3487" s="191"/>
      <c r="AE3487" s="191"/>
      <c r="AF3487" s="260"/>
      <c r="AG3487" s="191"/>
      <c r="AH3487" s="191"/>
      <c r="AI3487" s="260"/>
      <c r="AR3487" s="68"/>
      <c r="AS3487" s="68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5"/>
      <c r="BL3487" s="95"/>
      <c r="BM3487" s="95"/>
      <c r="BN3487" s="95"/>
      <c r="BO3487" s="95"/>
      <c r="BP3487" s="95"/>
      <c r="BQ3487" s="95"/>
      <c r="BR3487" s="95"/>
      <c r="BS3487" s="95"/>
      <c r="BT3487" s="95"/>
      <c r="BU3487" s="95"/>
      <c r="BV3487" s="95"/>
      <c r="BW3487" s="95"/>
      <c r="BX3487" s="95"/>
      <c r="BY3487" s="95"/>
      <c r="BZ3487" s="95"/>
      <c r="CD3487" s="95"/>
      <c r="CE3487" s="95"/>
      <c r="CF3487" s="95"/>
    </row>
    <row r="3488" spans="1:84" s="43" customFormat="1" x14ac:dyDescent="0.25">
      <c r="A3488" s="152"/>
      <c r="B3488" s="152"/>
      <c r="C3488" s="152"/>
      <c r="D3488" s="152"/>
      <c r="E3488" s="152"/>
      <c r="F3488" s="62"/>
      <c r="G3488" s="62"/>
      <c r="I3488" s="152"/>
      <c r="K3488" s="152"/>
      <c r="L3488" s="152"/>
      <c r="M3488" s="152"/>
      <c r="N3488" s="152"/>
      <c r="O3488" s="63"/>
      <c r="P3488" s="152"/>
      <c r="Q3488" s="152"/>
      <c r="S3488" s="205"/>
      <c r="T3488" s="205"/>
      <c r="U3488" s="205"/>
      <c r="V3488" s="39"/>
      <c r="W3488" s="39"/>
      <c r="X3488" s="39"/>
      <c r="Y3488" s="39"/>
      <c r="AD3488" s="191"/>
      <c r="AE3488" s="191"/>
      <c r="AF3488" s="260"/>
      <c r="AG3488" s="191"/>
      <c r="AH3488" s="191"/>
      <c r="AI3488" s="260"/>
      <c r="AR3488" s="68"/>
      <c r="AS3488" s="68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5"/>
      <c r="BL3488" s="95"/>
      <c r="BM3488" s="95"/>
      <c r="BN3488" s="95"/>
      <c r="BO3488" s="95"/>
      <c r="BP3488" s="95"/>
      <c r="BQ3488" s="95"/>
      <c r="BR3488" s="95"/>
      <c r="BS3488" s="95"/>
      <c r="BT3488" s="95"/>
      <c r="BU3488" s="95"/>
      <c r="BV3488" s="95"/>
      <c r="BW3488" s="95"/>
      <c r="BX3488" s="95"/>
      <c r="BY3488" s="95"/>
      <c r="BZ3488" s="95"/>
      <c r="CD3488" s="95"/>
      <c r="CE3488" s="95"/>
      <c r="CF3488" s="95"/>
    </row>
    <row r="3489" spans="1:84" s="43" customFormat="1" x14ac:dyDescent="0.25">
      <c r="A3489" s="152"/>
      <c r="B3489" s="152"/>
      <c r="C3489" s="152"/>
      <c r="D3489" s="152"/>
      <c r="E3489" s="152"/>
      <c r="F3489" s="62"/>
      <c r="G3489" s="62"/>
      <c r="I3489" s="152"/>
      <c r="K3489" s="152"/>
      <c r="L3489" s="152"/>
      <c r="M3489" s="152"/>
      <c r="N3489" s="152"/>
      <c r="O3489" s="63"/>
      <c r="P3489" s="152"/>
      <c r="Q3489" s="152"/>
      <c r="S3489" s="205"/>
      <c r="T3489" s="205"/>
      <c r="U3489" s="205"/>
      <c r="V3489" s="39"/>
      <c r="W3489" s="39"/>
      <c r="X3489" s="39"/>
      <c r="Y3489" s="39"/>
      <c r="AD3489" s="191"/>
      <c r="AE3489" s="191"/>
      <c r="AF3489" s="260"/>
      <c r="AG3489" s="191"/>
      <c r="AH3489" s="191"/>
      <c r="AI3489" s="260"/>
      <c r="AR3489" s="68"/>
      <c r="AS3489" s="68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5"/>
      <c r="BL3489" s="95"/>
      <c r="BM3489" s="95"/>
      <c r="BN3489" s="95"/>
      <c r="BO3489" s="95"/>
      <c r="BP3489" s="95"/>
      <c r="BQ3489" s="95"/>
      <c r="BR3489" s="95"/>
      <c r="BS3489" s="95"/>
      <c r="BT3489" s="95"/>
      <c r="BU3489" s="95"/>
      <c r="BV3489" s="95"/>
      <c r="BW3489" s="95"/>
      <c r="BX3489" s="95"/>
      <c r="BY3489" s="95"/>
      <c r="BZ3489" s="95"/>
      <c r="CD3489" s="95"/>
      <c r="CE3489" s="95"/>
      <c r="CF3489" s="95"/>
    </row>
    <row r="3490" spans="1:84" s="43" customFormat="1" x14ac:dyDescent="0.25">
      <c r="A3490" s="152"/>
      <c r="B3490" s="152"/>
      <c r="C3490" s="152"/>
      <c r="D3490" s="152"/>
      <c r="E3490" s="152"/>
      <c r="F3490" s="62"/>
      <c r="G3490" s="62"/>
      <c r="I3490" s="152"/>
      <c r="K3490" s="152"/>
      <c r="L3490" s="152"/>
      <c r="M3490" s="152"/>
      <c r="N3490" s="152"/>
      <c r="O3490" s="63"/>
      <c r="P3490" s="152"/>
      <c r="Q3490" s="152"/>
      <c r="S3490" s="205"/>
      <c r="T3490" s="205"/>
      <c r="U3490" s="205"/>
      <c r="V3490" s="39"/>
      <c r="W3490" s="39"/>
      <c r="X3490" s="39"/>
      <c r="Y3490" s="39"/>
      <c r="AD3490" s="191"/>
      <c r="AE3490" s="191"/>
      <c r="AF3490" s="260"/>
      <c r="AG3490" s="191"/>
      <c r="AH3490" s="191"/>
      <c r="AI3490" s="260"/>
      <c r="AR3490" s="68"/>
      <c r="AS3490" s="68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5"/>
      <c r="BL3490" s="95"/>
      <c r="BM3490" s="95"/>
      <c r="BN3490" s="95"/>
      <c r="BO3490" s="95"/>
      <c r="BP3490" s="95"/>
      <c r="BQ3490" s="95"/>
      <c r="BR3490" s="95"/>
      <c r="BS3490" s="95"/>
      <c r="BT3490" s="95"/>
      <c r="BU3490" s="95"/>
      <c r="BV3490" s="95"/>
      <c r="BW3490" s="95"/>
      <c r="BX3490" s="95"/>
      <c r="BY3490" s="95"/>
      <c r="BZ3490" s="95"/>
      <c r="CD3490" s="95"/>
      <c r="CE3490" s="95"/>
      <c r="CF3490" s="95"/>
    </row>
    <row r="3491" spans="1:84" s="43" customFormat="1" x14ac:dyDescent="0.25">
      <c r="A3491" s="152"/>
      <c r="B3491" s="152"/>
      <c r="C3491" s="152"/>
      <c r="D3491" s="152"/>
      <c r="E3491" s="152"/>
      <c r="F3491" s="62"/>
      <c r="G3491" s="62"/>
      <c r="I3491" s="152"/>
      <c r="K3491" s="152"/>
      <c r="L3491" s="152"/>
      <c r="M3491" s="152"/>
      <c r="N3491" s="152"/>
      <c r="O3491" s="63"/>
      <c r="P3491" s="152"/>
      <c r="Q3491" s="152"/>
      <c r="S3491" s="205"/>
      <c r="T3491" s="205"/>
      <c r="U3491" s="205"/>
      <c r="V3491" s="39"/>
      <c r="W3491" s="39"/>
      <c r="X3491" s="39"/>
      <c r="Y3491" s="39"/>
      <c r="AD3491" s="191"/>
      <c r="AE3491" s="191"/>
      <c r="AF3491" s="260"/>
      <c r="AG3491" s="191"/>
      <c r="AH3491" s="191"/>
      <c r="AI3491" s="260"/>
      <c r="AR3491" s="68"/>
      <c r="AS3491" s="68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5"/>
      <c r="BL3491" s="95"/>
      <c r="BM3491" s="95"/>
      <c r="BN3491" s="95"/>
      <c r="BO3491" s="95"/>
      <c r="BP3491" s="95"/>
      <c r="BQ3491" s="95"/>
      <c r="BR3491" s="95"/>
      <c r="BS3491" s="95"/>
      <c r="BT3491" s="95"/>
      <c r="BU3491" s="95"/>
      <c r="BV3491" s="95"/>
      <c r="BW3491" s="95"/>
      <c r="BX3491" s="95"/>
      <c r="BY3491" s="95"/>
      <c r="BZ3491" s="95"/>
      <c r="CD3491" s="95"/>
      <c r="CE3491" s="95"/>
      <c r="CF3491" s="95"/>
    </row>
    <row r="3492" spans="1:84" s="43" customFormat="1" x14ac:dyDescent="0.25">
      <c r="A3492" s="152"/>
      <c r="B3492" s="152"/>
      <c r="C3492" s="152"/>
      <c r="D3492" s="152"/>
      <c r="E3492" s="152"/>
      <c r="F3492" s="62"/>
      <c r="G3492" s="62"/>
      <c r="I3492" s="152"/>
      <c r="K3492" s="152"/>
      <c r="L3492" s="152"/>
      <c r="M3492" s="152"/>
      <c r="N3492" s="152"/>
      <c r="O3492" s="63"/>
      <c r="P3492" s="152"/>
      <c r="Q3492" s="152"/>
      <c r="S3492" s="205"/>
      <c r="T3492" s="205"/>
      <c r="U3492" s="205"/>
      <c r="V3492" s="39"/>
      <c r="W3492" s="39"/>
      <c r="X3492" s="39"/>
      <c r="Y3492" s="39"/>
      <c r="AD3492" s="191"/>
      <c r="AE3492" s="191"/>
      <c r="AF3492" s="260"/>
      <c r="AG3492" s="191"/>
      <c r="AH3492" s="191"/>
      <c r="AI3492" s="260"/>
      <c r="AR3492" s="68"/>
      <c r="AS3492" s="68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5"/>
      <c r="BL3492" s="95"/>
      <c r="BM3492" s="95"/>
      <c r="BN3492" s="95"/>
      <c r="BO3492" s="95"/>
      <c r="BP3492" s="95"/>
      <c r="BQ3492" s="95"/>
      <c r="BR3492" s="95"/>
      <c r="BS3492" s="95"/>
      <c r="BT3492" s="95"/>
      <c r="BU3492" s="95"/>
      <c r="BV3492" s="95"/>
      <c r="BW3492" s="95"/>
      <c r="BX3492" s="95"/>
      <c r="BY3492" s="95"/>
      <c r="BZ3492" s="95"/>
      <c r="CD3492" s="95"/>
      <c r="CE3492" s="95"/>
      <c r="CF3492" s="95"/>
    </row>
    <row r="3493" spans="1:84" s="43" customFormat="1" x14ac:dyDescent="0.25">
      <c r="A3493" s="152"/>
      <c r="B3493" s="152"/>
      <c r="C3493" s="152"/>
      <c r="D3493" s="152"/>
      <c r="E3493" s="152"/>
      <c r="F3493" s="62"/>
      <c r="G3493" s="62"/>
      <c r="I3493" s="152"/>
      <c r="K3493" s="152"/>
      <c r="L3493" s="152"/>
      <c r="M3493" s="152"/>
      <c r="N3493" s="152"/>
      <c r="O3493" s="63"/>
      <c r="P3493" s="152"/>
      <c r="Q3493" s="152"/>
      <c r="S3493" s="205"/>
      <c r="T3493" s="205"/>
      <c r="U3493" s="205"/>
      <c r="V3493" s="39"/>
      <c r="W3493" s="39"/>
      <c r="X3493" s="39"/>
      <c r="Y3493" s="39"/>
      <c r="AD3493" s="191"/>
      <c r="AE3493" s="191"/>
      <c r="AF3493" s="260"/>
      <c r="AG3493" s="191"/>
      <c r="AH3493" s="191"/>
      <c r="AI3493" s="260"/>
      <c r="AR3493" s="68"/>
      <c r="AS3493" s="68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5"/>
      <c r="BL3493" s="95"/>
      <c r="BM3493" s="95"/>
      <c r="BN3493" s="95"/>
      <c r="BO3493" s="95"/>
      <c r="BP3493" s="95"/>
      <c r="BQ3493" s="95"/>
      <c r="BR3493" s="95"/>
      <c r="BS3493" s="95"/>
      <c r="BT3493" s="95"/>
      <c r="BU3493" s="95"/>
      <c r="BV3493" s="95"/>
      <c r="BW3493" s="95"/>
      <c r="BX3493" s="95"/>
      <c r="BY3493" s="95"/>
      <c r="BZ3493" s="95"/>
      <c r="CD3493" s="95"/>
      <c r="CE3493" s="95"/>
      <c r="CF3493" s="95"/>
    </row>
    <row r="3494" spans="1:84" s="43" customFormat="1" x14ac:dyDescent="0.25">
      <c r="A3494" s="152"/>
      <c r="B3494" s="152"/>
      <c r="C3494" s="152"/>
      <c r="D3494" s="152"/>
      <c r="E3494" s="152"/>
      <c r="F3494" s="62"/>
      <c r="G3494" s="62"/>
      <c r="I3494" s="152"/>
      <c r="K3494" s="152"/>
      <c r="L3494" s="152"/>
      <c r="M3494" s="152"/>
      <c r="N3494" s="152"/>
      <c r="O3494" s="63"/>
      <c r="P3494" s="152"/>
      <c r="Q3494" s="152"/>
      <c r="S3494" s="205"/>
      <c r="T3494" s="205"/>
      <c r="U3494" s="205"/>
      <c r="V3494" s="39"/>
      <c r="W3494" s="39"/>
      <c r="X3494" s="39"/>
      <c r="Y3494" s="39"/>
      <c r="AD3494" s="191"/>
      <c r="AE3494" s="191"/>
      <c r="AF3494" s="260"/>
      <c r="AG3494" s="191"/>
      <c r="AH3494" s="191"/>
      <c r="AI3494" s="260"/>
      <c r="AR3494" s="68"/>
      <c r="AS3494" s="68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5"/>
      <c r="BL3494" s="95"/>
      <c r="BM3494" s="95"/>
      <c r="BN3494" s="95"/>
      <c r="BO3494" s="95"/>
      <c r="BP3494" s="95"/>
      <c r="BQ3494" s="95"/>
      <c r="BR3494" s="95"/>
      <c r="BS3494" s="95"/>
      <c r="BT3494" s="95"/>
      <c r="BU3494" s="95"/>
      <c r="BV3494" s="95"/>
      <c r="BW3494" s="95"/>
      <c r="BX3494" s="95"/>
      <c r="BY3494" s="95"/>
      <c r="BZ3494" s="95"/>
      <c r="CD3494" s="95"/>
      <c r="CE3494" s="95"/>
      <c r="CF3494" s="95"/>
    </row>
    <row r="3495" spans="1:84" s="43" customFormat="1" x14ac:dyDescent="0.25">
      <c r="A3495" s="152"/>
      <c r="B3495" s="152"/>
      <c r="C3495" s="152"/>
      <c r="D3495" s="152"/>
      <c r="E3495" s="152"/>
      <c r="F3495" s="62"/>
      <c r="G3495" s="62"/>
      <c r="I3495" s="152"/>
      <c r="K3495" s="152"/>
      <c r="L3495" s="152"/>
      <c r="M3495" s="152"/>
      <c r="N3495" s="152"/>
      <c r="O3495" s="63"/>
      <c r="P3495" s="152"/>
      <c r="Q3495" s="152"/>
      <c r="S3495" s="205"/>
      <c r="T3495" s="205"/>
      <c r="U3495" s="205"/>
      <c r="V3495" s="39"/>
      <c r="W3495" s="39"/>
      <c r="X3495" s="39"/>
      <c r="Y3495" s="39"/>
      <c r="AD3495" s="191"/>
      <c r="AE3495" s="191"/>
      <c r="AF3495" s="260"/>
      <c r="AG3495" s="191"/>
      <c r="AH3495" s="191"/>
      <c r="AI3495" s="260"/>
      <c r="AR3495" s="68"/>
      <c r="AS3495" s="68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5"/>
      <c r="BL3495" s="95"/>
      <c r="BM3495" s="95"/>
      <c r="BN3495" s="95"/>
      <c r="BO3495" s="95"/>
      <c r="BP3495" s="95"/>
      <c r="BQ3495" s="95"/>
      <c r="BR3495" s="95"/>
      <c r="BS3495" s="95"/>
      <c r="BT3495" s="95"/>
      <c r="BU3495" s="95"/>
      <c r="BV3495" s="95"/>
      <c r="BW3495" s="95"/>
      <c r="BX3495" s="95"/>
      <c r="BY3495" s="95"/>
      <c r="BZ3495" s="95"/>
      <c r="CD3495" s="95"/>
      <c r="CE3495" s="95"/>
      <c r="CF3495" s="95"/>
    </row>
    <row r="3496" spans="1:84" s="43" customFormat="1" x14ac:dyDescent="0.25">
      <c r="A3496" s="152"/>
      <c r="B3496" s="152"/>
      <c r="C3496" s="152"/>
      <c r="D3496" s="152"/>
      <c r="E3496" s="152"/>
      <c r="F3496" s="62"/>
      <c r="G3496" s="62"/>
      <c r="I3496" s="152"/>
      <c r="K3496" s="152"/>
      <c r="L3496" s="152"/>
      <c r="M3496" s="152"/>
      <c r="N3496" s="152"/>
      <c r="O3496" s="63"/>
      <c r="P3496" s="152"/>
      <c r="Q3496" s="152"/>
      <c r="S3496" s="205"/>
      <c r="T3496" s="205"/>
      <c r="U3496" s="205"/>
      <c r="V3496" s="39"/>
      <c r="W3496" s="39"/>
      <c r="X3496" s="39"/>
      <c r="Y3496" s="39"/>
      <c r="AD3496" s="191"/>
      <c r="AE3496" s="191"/>
      <c r="AF3496" s="260"/>
      <c r="AG3496" s="191"/>
      <c r="AH3496" s="191"/>
      <c r="AI3496" s="260"/>
      <c r="AR3496" s="68"/>
      <c r="AS3496" s="68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5"/>
      <c r="BL3496" s="95"/>
      <c r="BM3496" s="95"/>
      <c r="BN3496" s="95"/>
      <c r="BO3496" s="95"/>
      <c r="BP3496" s="95"/>
      <c r="BQ3496" s="95"/>
      <c r="BR3496" s="95"/>
      <c r="BS3496" s="95"/>
      <c r="BT3496" s="95"/>
      <c r="BU3496" s="95"/>
      <c r="BV3496" s="95"/>
      <c r="BW3496" s="95"/>
      <c r="BX3496" s="95"/>
      <c r="BY3496" s="95"/>
      <c r="BZ3496" s="95"/>
      <c r="CD3496" s="95"/>
      <c r="CE3496" s="95"/>
      <c r="CF3496" s="95"/>
    </row>
    <row r="3497" spans="1:84" s="43" customFormat="1" x14ac:dyDescent="0.25">
      <c r="A3497" s="152"/>
      <c r="B3497" s="152"/>
      <c r="C3497" s="152"/>
      <c r="D3497" s="152"/>
      <c r="E3497" s="152"/>
      <c r="F3497" s="62"/>
      <c r="G3497" s="62"/>
      <c r="I3497" s="152"/>
      <c r="K3497" s="152"/>
      <c r="L3497" s="152"/>
      <c r="M3497" s="152"/>
      <c r="N3497" s="152"/>
      <c r="O3497" s="63"/>
      <c r="P3497" s="152"/>
      <c r="Q3497" s="152"/>
      <c r="S3497" s="205"/>
      <c r="T3497" s="205"/>
      <c r="U3497" s="205"/>
      <c r="V3497" s="39"/>
      <c r="W3497" s="39"/>
      <c r="X3497" s="39"/>
      <c r="Y3497" s="39"/>
      <c r="AD3497" s="191"/>
      <c r="AE3497" s="191"/>
      <c r="AF3497" s="260"/>
      <c r="AG3497" s="191"/>
      <c r="AH3497" s="191"/>
      <c r="AI3497" s="260"/>
      <c r="AR3497" s="68"/>
      <c r="AS3497" s="68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5"/>
      <c r="BL3497" s="95"/>
      <c r="BM3497" s="95"/>
      <c r="BN3497" s="95"/>
      <c r="BO3497" s="95"/>
      <c r="BP3497" s="95"/>
      <c r="BQ3497" s="95"/>
      <c r="BR3497" s="95"/>
      <c r="BS3497" s="95"/>
      <c r="BT3497" s="95"/>
      <c r="BU3497" s="95"/>
      <c r="BV3497" s="95"/>
      <c r="BW3497" s="95"/>
      <c r="BX3497" s="95"/>
      <c r="BY3497" s="95"/>
      <c r="BZ3497" s="95"/>
      <c r="CD3497" s="95"/>
      <c r="CE3497" s="95"/>
      <c r="CF3497" s="95"/>
    </row>
    <row r="3498" spans="1:84" s="43" customFormat="1" x14ac:dyDescent="0.25">
      <c r="A3498" s="152"/>
      <c r="B3498" s="152"/>
      <c r="C3498" s="152"/>
      <c r="D3498" s="152"/>
      <c r="E3498" s="152"/>
      <c r="F3498" s="62"/>
      <c r="G3498" s="62"/>
      <c r="I3498" s="152"/>
      <c r="K3498" s="152"/>
      <c r="L3498" s="152"/>
      <c r="M3498" s="152"/>
      <c r="N3498" s="152"/>
      <c r="O3498" s="63"/>
      <c r="P3498" s="152"/>
      <c r="Q3498" s="152"/>
      <c r="S3498" s="205"/>
      <c r="T3498" s="205"/>
      <c r="U3498" s="205"/>
      <c r="V3498" s="39"/>
      <c r="W3498" s="39"/>
      <c r="X3498" s="39"/>
      <c r="Y3498" s="39"/>
      <c r="AD3498" s="191"/>
      <c r="AE3498" s="191"/>
      <c r="AF3498" s="260"/>
      <c r="AG3498" s="191"/>
      <c r="AH3498" s="191"/>
      <c r="AI3498" s="260"/>
      <c r="AR3498" s="68"/>
      <c r="AS3498" s="68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5"/>
      <c r="BL3498" s="95"/>
      <c r="BM3498" s="95"/>
      <c r="BN3498" s="95"/>
      <c r="BO3498" s="95"/>
      <c r="BP3498" s="95"/>
      <c r="BQ3498" s="95"/>
      <c r="BR3498" s="95"/>
      <c r="BS3498" s="95"/>
      <c r="BT3498" s="95"/>
      <c r="BU3498" s="95"/>
      <c r="BV3498" s="95"/>
      <c r="BW3498" s="95"/>
      <c r="BX3498" s="95"/>
      <c r="BY3498" s="95"/>
      <c r="BZ3498" s="95"/>
      <c r="CD3498" s="95"/>
      <c r="CE3498" s="95"/>
      <c r="CF3498" s="95"/>
    </row>
    <row r="3499" spans="1:84" s="43" customFormat="1" x14ac:dyDescent="0.25">
      <c r="A3499" s="152"/>
      <c r="B3499" s="152"/>
      <c r="C3499" s="152"/>
      <c r="D3499" s="152"/>
      <c r="E3499" s="152"/>
      <c r="F3499" s="62"/>
      <c r="G3499" s="62"/>
      <c r="I3499" s="152"/>
      <c r="K3499" s="152"/>
      <c r="L3499" s="152"/>
      <c r="M3499" s="152"/>
      <c r="N3499" s="152"/>
      <c r="O3499" s="63"/>
      <c r="P3499" s="152"/>
      <c r="Q3499" s="152"/>
      <c r="S3499" s="205"/>
      <c r="T3499" s="205"/>
      <c r="U3499" s="205"/>
      <c r="V3499" s="39"/>
      <c r="W3499" s="39"/>
      <c r="X3499" s="39"/>
      <c r="Y3499" s="39"/>
      <c r="AD3499" s="191"/>
      <c r="AE3499" s="191"/>
      <c r="AF3499" s="260"/>
      <c r="AG3499" s="191"/>
      <c r="AH3499" s="191"/>
      <c r="AI3499" s="260"/>
      <c r="AR3499" s="68"/>
      <c r="AS3499" s="68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5"/>
      <c r="BL3499" s="95"/>
      <c r="BM3499" s="95"/>
      <c r="BN3499" s="95"/>
      <c r="BO3499" s="95"/>
      <c r="BP3499" s="95"/>
      <c r="BQ3499" s="95"/>
      <c r="BR3499" s="95"/>
      <c r="BS3499" s="95"/>
      <c r="BT3499" s="95"/>
      <c r="BU3499" s="95"/>
      <c r="BV3499" s="95"/>
      <c r="BW3499" s="95"/>
      <c r="BX3499" s="95"/>
      <c r="BY3499" s="95"/>
      <c r="BZ3499" s="95"/>
      <c r="CD3499" s="95"/>
      <c r="CE3499" s="95"/>
      <c r="CF3499" s="95"/>
    </row>
    <row r="3500" spans="1:84" s="43" customFormat="1" x14ac:dyDescent="0.25">
      <c r="A3500" s="152"/>
      <c r="B3500" s="152"/>
      <c r="C3500" s="152"/>
      <c r="D3500" s="152"/>
      <c r="E3500" s="152"/>
      <c r="F3500" s="62"/>
      <c r="G3500" s="62"/>
      <c r="I3500" s="152"/>
      <c r="K3500" s="152"/>
      <c r="L3500" s="152"/>
      <c r="M3500" s="152"/>
      <c r="N3500" s="152"/>
      <c r="O3500" s="63"/>
      <c r="P3500" s="152"/>
      <c r="Q3500" s="152"/>
      <c r="S3500" s="205"/>
      <c r="T3500" s="205"/>
      <c r="U3500" s="205"/>
      <c r="V3500" s="39"/>
      <c r="W3500" s="39"/>
      <c r="X3500" s="39"/>
      <c r="Y3500" s="39"/>
      <c r="AD3500" s="191"/>
      <c r="AE3500" s="191"/>
      <c r="AF3500" s="260"/>
      <c r="AG3500" s="191"/>
      <c r="AH3500" s="191"/>
      <c r="AI3500" s="260"/>
      <c r="AR3500" s="68"/>
      <c r="AS3500" s="68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5"/>
      <c r="BL3500" s="95"/>
      <c r="BM3500" s="95"/>
      <c r="BN3500" s="95"/>
      <c r="BO3500" s="95"/>
      <c r="BP3500" s="95"/>
      <c r="BQ3500" s="95"/>
      <c r="BR3500" s="95"/>
      <c r="BS3500" s="95"/>
      <c r="BT3500" s="95"/>
      <c r="BU3500" s="95"/>
      <c r="BV3500" s="95"/>
      <c r="BW3500" s="95"/>
      <c r="BX3500" s="95"/>
      <c r="BY3500" s="95"/>
      <c r="BZ3500" s="95"/>
      <c r="CD3500" s="95"/>
      <c r="CE3500" s="95"/>
      <c r="CF3500" s="95"/>
    </row>
    <row r="3501" spans="1:84" s="43" customFormat="1" x14ac:dyDescent="0.25">
      <c r="A3501" s="152"/>
      <c r="B3501" s="152"/>
      <c r="C3501" s="152"/>
      <c r="D3501" s="152"/>
      <c r="E3501" s="152"/>
      <c r="F3501" s="62"/>
      <c r="G3501" s="62"/>
      <c r="I3501" s="152"/>
      <c r="K3501" s="152"/>
      <c r="L3501" s="152"/>
      <c r="M3501" s="152"/>
      <c r="N3501" s="152"/>
      <c r="O3501" s="63"/>
      <c r="P3501" s="152"/>
      <c r="Q3501" s="152"/>
      <c r="S3501" s="205"/>
      <c r="T3501" s="205"/>
      <c r="U3501" s="205"/>
      <c r="V3501" s="39"/>
      <c r="W3501" s="39"/>
      <c r="X3501" s="39"/>
      <c r="Y3501" s="39"/>
      <c r="AD3501" s="191"/>
      <c r="AE3501" s="191"/>
      <c r="AF3501" s="260"/>
      <c r="AG3501" s="191"/>
      <c r="AH3501" s="191"/>
      <c r="AI3501" s="260"/>
      <c r="AR3501" s="68"/>
      <c r="AS3501" s="68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5"/>
      <c r="BL3501" s="95"/>
      <c r="BM3501" s="95"/>
      <c r="BN3501" s="95"/>
      <c r="BO3501" s="95"/>
      <c r="BP3501" s="95"/>
      <c r="BQ3501" s="95"/>
      <c r="BR3501" s="95"/>
      <c r="BS3501" s="95"/>
      <c r="BT3501" s="95"/>
      <c r="BU3501" s="95"/>
      <c r="BV3501" s="95"/>
      <c r="BW3501" s="95"/>
      <c r="BX3501" s="95"/>
      <c r="BY3501" s="95"/>
      <c r="BZ3501" s="95"/>
      <c r="CD3501" s="95"/>
      <c r="CE3501" s="95"/>
      <c r="CF3501" s="95"/>
    </row>
    <row r="3502" spans="1:84" s="43" customFormat="1" x14ac:dyDescent="0.25">
      <c r="A3502" s="152"/>
      <c r="B3502" s="152"/>
      <c r="C3502" s="152"/>
      <c r="D3502" s="152"/>
      <c r="E3502" s="152"/>
      <c r="F3502" s="62"/>
      <c r="G3502" s="62"/>
      <c r="I3502" s="152"/>
      <c r="K3502" s="152"/>
      <c r="L3502" s="152"/>
      <c r="M3502" s="152"/>
      <c r="N3502" s="152"/>
      <c r="O3502" s="63"/>
      <c r="P3502" s="152"/>
      <c r="Q3502" s="152"/>
      <c r="S3502" s="205"/>
      <c r="T3502" s="205"/>
      <c r="U3502" s="205"/>
      <c r="V3502" s="39"/>
      <c r="W3502" s="39"/>
      <c r="X3502" s="39"/>
      <c r="Y3502" s="39"/>
      <c r="AD3502" s="191"/>
      <c r="AE3502" s="191"/>
      <c r="AF3502" s="260"/>
      <c r="AG3502" s="191"/>
      <c r="AH3502" s="191"/>
      <c r="AI3502" s="260"/>
      <c r="AR3502" s="68"/>
      <c r="AS3502" s="68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5"/>
      <c r="BL3502" s="95"/>
      <c r="BM3502" s="95"/>
      <c r="BN3502" s="95"/>
      <c r="BO3502" s="95"/>
      <c r="BP3502" s="95"/>
      <c r="BQ3502" s="95"/>
      <c r="BR3502" s="95"/>
      <c r="BS3502" s="95"/>
      <c r="BT3502" s="95"/>
      <c r="BU3502" s="95"/>
      <c r="BV3502" s="95"/>
      <c r="BW3502" s="95"/>
      <c r="BX3502" s="95"/>
      <c r="BY3502" s="95"/>
      <c r="BZ3502" s="95"/>
      <c r="CD3502" s="95"/>
      <c r="CE3502" s="95"/>
      <c r="CF3502" s="95"/>
    </row>
    <row r="3503" spans="1:84" s="43" customFormat="1" x14ac:dyDescent="0.25">
      <c r="A3503" s="152"/>
      <c r="B3503" s="152"/>
      <c r="C3503" s="152"/>
      <c r="D3503" s="152"/>
      <c r="E3503" s="152"/>
      <c r="F3503" s="62"/>
      <c r="G3503" s="62"/>
      <c r="I3503" s="152"/>
      <c r="K3503" s="152"/>
      <c r="L3503" s="152"/>
      <c r="M3503" s="152"/>
      <c r="N3503" s="152"/>
      <c r="O3503" s="63"/>
      <c r="P3503" s="152"/>
      <c r="Q3503" s="152"/>
      <c r="S3503" s="205"/>
      <c r="T3503" s="205"/>
      <c r="U3503" s="205"/>
      <c r="V3503" s="39"/>
      <c r="W3503" s="39"/>
      <c r="X3503" s="39"/>
      <c r="Y3503" s="39"/>
      <c r="AD3503" s="191"/>
      <c r="AE3503" s="191"/>
      <c r="AF3503" s="260"/>
      <c r="AG3503" s="191"/>
      <c r="AH3503" s="191"/>
      <c r="AI3503" s="260"/>
      <c r="AR3503" s="68"/>
      <c r="AS3503" s="68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5"/>
      <c r="BL3503" s="95"/>
      <c r="BM3503" s="95"/>
      <c r="BN3503" s="95"/>
      <c r="BO3503" s="95"/>
      <c r="BP3503" s="95"/>
      <c r="BQ3503" s="95"/>
      <c r="BR3503" s="95"/>
      <c r="BS3503" s="95"/>
      <c r="BT3503" s="95"/>
      <c r="BU3503" s="95"/>
      <c r="BV3503" s="95"/>
      <c r="BW3503" s="95"/>
      <c r="BX3503" s="95"/>
      <c r="BY3503" s="95"/>
      <c r="BZ3503" s="95"/>
      <c r="CD3503" s="95"/>
      <c r="CE3503" s="95"/>
      <c r="CF3503" s="95"/>
    </row>
    <row r="3504" spans="1:84" s="43" customFormat="1" x14ac:dyDescent="0.25">
      <c r="A3504" s="152"/>
      <c r="B3504" s="152"/>
      <c r="C3504" s="152"/>
      <c r="D3504" s="152"/>
      <c r="E3504" s="152"/>
      <c r="F3504" s="62"/>
      <c r="G3504" s="62"/>
      <c r="I3504" s="152"/>
      <c r="K3504" s="152"/>
      <c r="L3504" s="152"/>
      <c r="M3504" s="152"/>
      <c r="N3504" s="152"/>
      <c r="O3504" s="63"/>
      <c r="P3504" s="152"/>
      <c r="Q3504" s="152"/>
      <c r="S3504" s="205"/>
      <c r="T3504" s="205"/>
      <c r="U3504" s="205"/>
      <c r="V3504" s="39"/>
      <c r="W3504" s="39"/>
      <c r="X3504" s="39"/>
      <c r="Y3504" s="39"/>
      <c r="AD3504" s="191"/>
      <c r="AE3504" s="191"/>
      <c r="AF3504" s="260"/>
      <c r="AG3504" s="191"/>
      <c r="AH3504" s="191"/>
      <c r="AI3504" s="260"/>
      <c r="AR3504" s="68"/>
      <c r="AS3504" s="68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5"/>
      <c r="BL3504" s="95"/>
      <c r="BM3504" s="95"/>
      <c r="BN3504" s="95"/>
      <c r="BO3504" s="95"/>
      <c r="BP3504" s="95"/>
      <c r="BQ3504" s="95"/>
      <c r="BR3504" s="95"/>
      <c r="BS3504" s="95"/>
      <c r="BT3504" s="95"/>
      <c r="BU3504" s="95"/>
      <c r="BV3504" s="95"/>
      <c r="BW3504" s="95"/>
      <c r="BX3504" s="95"/>
      <c r="BY3504" s="95"/>
      <c r="BZ3504" s="95"/>
      <c r="CD3504" s="95"/>
      <c r="CE3504" s="95"/>
      <c r="CF3504" s="95"/>
    </row>
    <row r="3505" spans="1:84" s="43" customFormat="1" x14ac:dyDescent="0.25">
      <c r="A3505" s="152"/>
      <c r="B3505" s="152"/>
      <c r="C3505" s="152"/>
      <c r="D3505" s="152"/>
      <c r="E3505" s="152"/>
      <c r="F3505" s="62"/>
      <c r="G3505" s="62"/>
      <c r="I3505" s="152"/>
      <c r="K3505" s="152"/>
      <c r="L3505" s="152"/>
      <c r="M3505" s="152"/>
      <c r="N3505" s="152"/>
      <c r="O3505" s="63"/>
      <c r="P3505" s="152"/>
      <c r="Q3505" s="152"/>
      <c r="S3505" s="205"/>
      <c r="T3505" s="205"/>
      <c r="U3505" s="205"/>
      <c r="V3505" s="39"/>
      <c r="W3505" s="39"/>
      <c r="X3505" s="39"/>
      <c r="Y3505" s="39"/>
      <c r="AD3505" s="191"/>
      <c r="AE3505" s="191"/>
      <c r="AF3505" s="260"/>
      <c r="AG3505" s="191"/>
      <c r="AH3505" s="191"/>
      <c r="AI3505" s="260"/>
      <c r="AR3505" s="68"/>
      <c r="AS3505" s="68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5"/>
      <c r="BL3505" s="95"/>
      <c r="BM3505" s="95"/>
      <c r="BN3505" s="95"/>
      <c r="BO3505" s="95"/>
      <c r="BP3505" s="95"/>
      <c r="BQ3505" s="95"/>
      <c r="BR3505" s="95"/>
      <c r="BS3505" s="95"/>
      <c r="BT3505" s="95"/>
      <c r="BU3505" s="95"/>
      <c r="BV3505" s="95"/>
      <c r="BW3505" s="95"/>
      <c r="BX3505" s="95"/>
      <c r="BY3505" s="95"/>
      <c r="BZ3505" s="95"/>
      <c r="CD3505" s="95"/>
      <c r="CE3505" s="95"/>
      <c r="CF3505" s="95"/>
    </row>
    <row r="3506" spans="1:84" s="43" customFormat="1" x14ac:dyDescent="0.25">
      <c r="A3506" s="152"/>
      <c r="B3506" s="152"/>
      <c r="C3506" s="152"/>
      <c r="D3506" s="152"/>
      <c r="E3506" s="152"/>
      <c r="F3506" s="62"/>
      <c r="G3506" s="62"/>
      <c r="I3506" s="152"/>
      <c r="K3506" s="152"/>
      <c r="L3506" s="152"/>
      <c r="M3506" s="152"/>
      <c r="N3506" s="152"/>
      <c r="O3506" s="63"/>
      <c r="P3506" s="152"/>
      <c r="Q3506" s="152"/>
      <c r="S3506" s="205"/>
      <c r="T3506" s="205"/>
      <c r="U3506" s="205"/>
      <c r="V3506" s="39"/>
      <c r="W3506" s="39"/>
      <c r="X3506" s="39"/>
      <c r="Y3506" s="39"/>
      <c r="AD3506" s="191"/>
      <c r="AE3506" s="191"/>
      <c r="AF3506" s="260"/>
      <c r="AG3506" s="191"/>
      <c r="AH3506" s="191"/>
      <c r="AI3506" s="260"/>
      <c r="AR3506" s="68"/>
      <c r="AS3506" s="68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5"/>
      <c r="BL3506" s="95"/>
      <c r="BM3506" s="95"/>
      <c r="BN3506" s="95"/>
      <c r="BO3506" s="95"/>
      <c r="BP3506" s="95"/>
      <c r="BQ3506" s="95"/>
      <c r="BR3506" s="95"/>
      <c r="BS3506" s="95"/>
      <c r="BT3506" s="95"/>
      <c r="BU3506" s="95"/>
      <c r="BV3506" s="95"/>
      <c r="BW3506" s="95"/>
      <c r="BX3506" s="95"/>
      <c r="BY3506" s="95"/>
      <c r="BZ3506" s="95"/>
      <c r="CD3506" s="95"/>
      <c r="CE3506" s="95"/>
      <c r="CF3506" s="95"/>
    </row>
    <row r="3507" spans="1:84" s="43" customFormat="1" x14ac:dyDescent="0.25">
      <c r="A3507" s="152"/>
      <c r="B3507" s="152"/>
      <c r="C3507" s="152"/>
      <c r="D3507" s="152"/>
      <c r="E3507" s="152"/>
      <c r="F3507" s="62"/>
      <c r="G3507" s="62"/>
      <c r="I3507" s="152"/>
      <c r="K3507" s="152"/>
      <c r="L3507" s="152"/>
      <c r="M3507" s="152"/>
      <c r="N3507" s="152"/>
      <c r="O3507" s="63"/>
      <c r="P3507" s="152"/>
      <c r="Q3507" s="152"/>
      <c r="S3507" s="205"/>
      <c r="T3507" s="205"/>
      <c r="U3507" s="205"/>
      <c r="V3507" s="39"/>
      <c r="W3507" s="39"/>
      <c r="X3507" s="39"/>
      <c r="Y3507" s="39"/>
      <c r="AD3507" s="191"/>
      <c r="AE3507" s="191"/>
      <c r="AF3507" s="260"/>
      <c r="AG3507" s="191"/>
      <c r="AH3507" s="191"/>
      <c r="AI3507" s="260"/>
      <c r="AR3507" s="68"/>
      <c r="AS3507" s="68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5"/>
      <c r="BL3507" s="95"/>
      <c r="BM3507" s="95"/>
      <c r="BN3507" s="95"/>
      <c r="BO3507" s="95"/>
      <c r="BP3507" s="95"/>
      <c r="BQ3507" s="95"/>
      <c r="BR3507" s="95"/>
      <c r="BS3507" s="95"/>
      <c r="BT3507" s="95"/>
      <c r="BU3507" s="95"/>
      <c r="BV3507" s="95"/>
      <c r="BW3507" s="95"/>
      <c r="BX3507" s="95"/>
      <c r="BY3507" s="95"/>
      <c r="BZ3507" s="95"/>
      <c r="CD3507" s="95"/>
      <c r="CE3507" s="95"/>
      <c r="CF3507" s="95"/>
    </row>
    <row r="3508" spans="1:84" s="43" customFormat="1" x14ac:dyDescent="0.25">
      <c r="A3508" s="152"/>
      <c r="B3508" s="152"/>
      <c r="C3508" s="152"/>
      <c r="D3508" s="152"/>
      <c r="E3508" s="152"/>
      <c r="F3508" s="62"/>
      <c r="G3508" s="62"/>
      <c r="I3508" s="152"/>
      <c r="K3508" s="152"/>
      <c r="L3508" s="152"/>
      <c r="M3508" s="152"/>
      <c r="N3508" s="152"/>
      <c r="O3508" s="63"/>
      <c r="P3508" s="152"/>
      <c r="Q3508" s="152"/>
      <c r="S3508" s="205"/>
      <c r="T3508" s="205"/>
      <c r="U3508" s="205"/>
      <c r="V3508" s="39"/>
      <c r="W3508" s="39"/>
      <c r="X3508" s="39"/>
      <c r="Y3508" s="39"/>
      <c r="AD3508" s="191"/>
      <c r="AE3508" s="191"/>
      <c r="AF3508" s="260"/>
      <c r="AG3508" s="191"/>
      <c r="AH3508" s="191"/>
      <c r="AI3508" s="260"/>
      <c r="AR3508" s="68"/>
      <c r="AS3508" s="68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5"/>
      <c r="BL3508" s="95"/>
      <c r="BM3508" s="95"/>
      <c r="BN3508" s="95"/>
      <c r="BO3508" s="95"/>
      <c r="BP3508" s="95"/>
      <c r="BQ3508" s="95"/>
      <c r="BR3508" s="95"/>
      <c r="BS3508" s="95"/>
      <c r="BT3508" s="95"/>
      <c r="BU3508" s="95"/>
      <c r="BV3508" s="95"/>
      <c r="BW3508" s="95"/>
      <c r="BX3508" s="95"/>
      <c r="BY3508" s="95"/>
      <c r="BZ3508" s="95"/>
      <c r="CD3508" s="95"/>
      <c r="CE3508" s="95"/>
      <c r="CF3508" s="95"/>
    </row>
    <row r="3509" spans="1:84" s="43" customFormat="1" x14ac:dyDescent="0.25">
      <c r="A3509" s="152"/>
      <c r="B3509" s="152"/>
      <c r="C3509" s="152"/>
      <c r="D3509" s="152"/>
      <c r="E3509" s="152"/>
      <c r="F3509" s="62"/>
      <c r="G3509" s="62"/>
      <c r="I3509" s="152"/>
      <c r="K3509" s="152"/>
      <c r="L3509" s="152"/>
      <c r="M3509" s="152"/>
      <c r="N3509" s="152"/>
      <c r="O3509" s="63"/>
      <c r="P3509" s="152"/>
      <c r="Q3509" s="152"/>
      <c r="S3509" s="205"/>
      <c r="T3509" s="205"/>
      <c r="U3509" s="205"/>
      <c r="V3509" s="39"/>
      <c r="W3509" s="39"/>
      <c r="X3509" s="39"/>
      <c r="Y3509" s="39"/>
      <c r="AD3509" s="191"/>
      <c r="AE3509" s="191"/>
      <c r="AF3509" s="260"/>
      <c r="AG3509" s="191"/>
      <c r="AH3509" s="191"/>
      <c r="AI3509" s="260"/>
      <c r="AR3509" s="68"/>
      <c r="AS3509" s="68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5"/>
      <c r="BL3509" s="95"/>
      <c r="BM3509" s="95"/>
      <c r="BN3509" s="95"/>
      <c r="BO3509" s="95"/>
      <c r="BP3509" s="95"/>
      <c r="BQ3509" s="95"/>
      <c r="BR3509" s="95"/>
      <c r="BS3509" s="95"/>
      <c r="BT3509" s="95"/>
      <c r="BU3509" s="95"/>
      <c r="BV3509" s="95"/>
      <c r="BW3509" s="95"/>
      <c r="BX3509" s="95"/>
      <c r="BY3509" s="95"/>
      <c r="BZ3509" s="95"/>
      <c r="CD3509" s="95"/>
      <c r="CE3509" s="95"/>
      <c r="CF3509" s="95"/>
    </row>
    <row r="3510" spans="1:84" s="43" customFormat="1" x14ac:dyDescent="0.25">
      <c r="A3510" s="152"/>
      <c r="B3510" s="152"/>
      <c r="C3510" s="152"/>
      <c r="D3510" s="152"/>
      <c r="E3510" s="152"/>
      <c r="F3510" s="62"/>
      <c r="G3510" s="62"/>
      <c r="I3510" s="152"/>
      <c r="K3510" s="152"/>
      <c r="L3510" s="152"/>
      <c r="M3510" s="152"/>
      <c r="N3510" s="152"/>
      <c r="O3510" s="63"/>
      <c r="P3510" s="152"/>
      <c r="Q3510" s="152"/>
      <c r="S3510" s="205"/>
      <c r="T3510" s="205"/>
      <c r="U3510" s="205"/>
      <c r="V3510" s="39"/>
      <c r="W3510" s="39"/>
      <c r="X3510" s="39"/>
      <c r="Y3510" s="39"/>
      <c r="AD3510" s="191"/>
      <c r="AE3510" s="191"/>
      <c r="AF3510" s="260"/>
      <c r="AG3510" s="191"/>
      <c r="AH3510" s="191"/>
      <c r="AI3510" s="260"/>
      <c r="AR3510" s="68"/>
      <c r="AS3510" s="68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5"/>
      <c r="BL3510" s="95"/>
      <c r="BM3510" s="95"/>
      <c r="BN3510" s="95"/>
      <c r="BO3510" s="95"/>
      <c r="BP3510" s="95"/>
      <c r="BQ3510" s="95"/>
      <c r="BR3510" s="95"/>
      <c r="BS3510" s="95"/>
      <c r="BT3510" s="95"/>
      <c r="BU3510" s="95"/>
      <c r="BV3510" s="95"/>
      <c r="BW3510" s="95"/>
      <c r="BX3510" s="95"/>
      <c r="BY3510" s="95"/>
      <c r="BZ3510" s="95"/>
      <c r="CD3510" s="95"/>
      <c r="CE3510" s="95"/>
      <c r="CF3510" s="95"/>
    </row>
    <row r="3511" spans="1:84" s="43" customFormat="1" x14ac:dyDescent="0.25">
      <c r="A3511" s="152"/>
      <c r="B3511" s="152"/>
      <c r="C3511" s="152"/>
      <c r="D3511" s="152"/>
      <c r="E3511" s="152"/>
      <c r="F3511" s="62"/>
      <c r="G3511" s="62"/>
      <c r="I3511" s="152"/>
      <c r="K3511" s="152"/>
      <c r="L3511" s="152"/>
      <c r="M3511" s="152"/>
      <c r="N3511" s="152"/>
      <c r="O3511" s="63"/>
      <c r="P3511" s="152"/>
      <c r="Q3511" s="152"/>
      <c r="S3511" s="205"/>
      <c r="T3511" s="205"/>
      <c r="U3511" s="205"/>
      <c r="V3511" s="39"/>
      <c r="W3511" s="39"/>
      <c r="X3511" s="39"/>
      <c r="Y3511" s="39"/>
      <c r="AD3511" s="191"/>
      <c r="AE3511" s="191"/>
      <c r="AF3511" s="260"/>
      <c r="AG3511" s="191"/>
      <c r="AH3511" s="191"/>
      <c r="AI3511" s="260"/>
      <c r="AR3511" s="68"/>
      <c r="AS3511" s="68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5"/>
      <c r="BL3511" s="95"/>
      <c r="BM3511" s="95"/>
      <c r="BN3511" s="95"/>
      <c r="BO3511" s="95"/>
      <c r="BP3511" s="95"/>
      <c r="BQ3511" s="95"/>
      <c r="BR3511" s="95"/>
      <c r="BS3511" s="95"/>
      <c r="BT3511" s="95"/>
      <c r="BU3511" s="95"/>
      <c r="BV3511" s="95"/>
      <c r="BW3511" s="95"/>
      <c r="BX3511" s="95"/>
      <c r="BY3511" s="95"/>
      <c r="BZ3511" s="95"/>
      <c r="CD3511" s="95"/>
      <c r="CE3511" s="95"/>
      <c r="CF3511" s="95"/>
    </row>
    <row r="3512" spans="1:84" s="43" customFormat="1" x14ac:dyDescent="0.25">
      <c r="A3512" s="152"/>
      <c r="B3512" s="152"/>
      <c r="C3512" s="152"/>
      <c r="D3512" s="152"/>
      <c r="E3512" s="152"/>
      <c r="F3512" s="62"/>
      <c r="G3512" s="62"/>
      <c r="I3512" s="152"/>
      <c r="K3512" s="152"/>
      <c r="L3512" s="152"/>
      <c r="M3512" s="152"/>
      <c r="N3512" s="152"/>
      <c r="O3512" s="63"/>
      <c r="P3512" s="152"/>
      <c r="Q3512" s="152"/>
      <c r="S3512" s="205"/>
      <c r="T3512" s="205"/>
      <c r="U3512" s="205"/>
      <c r="V3512" s="39"/>
      <c r="W3512" s="39"/>
      <c r="X3512" s="39"/>
      <c r="Y3512" s="39"/>
      <c r="AD3512" s="191"/>
      <c r="AE3512" s="191"/>
      <c r="AF3512" s="260"/>
      <c r="AG3512" s="191"/>
      <c r="AH3512" s="191"/>
      <c r="AI3512" s="260"/>
      <c r="AR3512" s="68"/>
      <c r="AS3512" s="68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5"/>
      <c r="BL3512" s="95"/>
      <c r="BM3512" s="95"/>
      <c r="BN3512" s="95"/>
      <c r="BO3512" s="95"/>
      <c r="BP3512" s="95"/>
      <c r="BQ3512" s="95"/>
      <c r="BR3512" s="95"/>
      <c r="BS3512" s="95"/>
      <c r="BT3512" s="95"/>
      <c r="BU3512" s="95"/>
      <c r="BV3512" s="95"/>
      <c r="BW3512" s="95"/>
      <c r="BX3512" s="95"/>
      <c r="BY3512" s="95"/>
      <c r="BZ3512" s="95"/>
      <c r="CD3512" s="95"/>
      <c r="CE3512" s="95"/>
      <c r="CF3512" s="95"/>
    </row>
    <row r="3513" spans="1:84" s="43" customFormat="1" x14ac:dyDescent="0.25">
      <c r="A3513" s="152"/>
      <c r="B3513" s="152"/>
      <c r="C3513" s="152"/>
      <c r="D3513" s="152"/>
      <c r="E3513" s="152"/>
      <c r="F3513" s="62"/>
      <c r="G3513" s="62"/>
      <c r="I3513" s="152"/>
      <c r="K3513" s="152"/>
      <c r="L3513" s="152"/>
      <c r="M3513" s="152"/>
      <c r="N3513" s="152"/>
      <c r="O3513" s="63"/>
      <c r="P3513" s="152"/>
      <c r="Q3513" s="152"/>
      <c r="S3513" s="205"/>
      <c r="T3513" s="205"/>
      <c r="U3513" s="205"/>
      <c r="V3513" s="39"/>
      <c r="W3513" s="39"/>
      <c r="X3513" s="39"/>
      <c r="Y3513" s="39"/>
      <c r="AD3513" s="191"/>
      <c r="AE3513" s="191"/>
      <c r="AF3513" s="260"/>
      <c r="AG3513" s="191"/>
      <c r="AH3513" s="191"/>
      <c r="AI3513" s="260"/>
      <c r="AR3513" s="68"/>
      <c r="AS3513" s="68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5"/>
      <c r="BL3513" s="95"/>
      <c r="BM3513" s="95"/>
      <c r="BN3513" s="95"/>
      <c r="BO3513" s="95"/>
      <c r="BP3513" s="95"/>
      <c r="BQ3513" s="95"/>
      <c r="BR3513" s="95"/>
      <c r="BS3513" s="95"/>
      <c r="BT3513" s="95"/>
      <c r="BU3513" s="95"/>
      <c r="BV3513" s="95"/>
      <c r="BW3513" s="95"/>
      <c r="BX3513" s="95"/>
      <c r="BY3513" s="95"/>
      <c r="BZ3513" s="95"/>
      <c r="CD3513" s="95"/>
      <c r="CE3513" s="95"/>
      <c r="CF3513" s="95"/>
    </row>
    <row r="3514" spans="1:84" s="43" customFormat="1" x14ac:dyDescent="0.25">
      <c r="A3514" s="152"/>
      <c r="B3514" s="152"/>
      <c r="C3514" s="152"/>
      <c r="D3514" s="152"/>
      <c r="E3514" s="152"/>
      <c r="F3514" s="62"/>
      <c r="G3514" s="62"/>
      <c r="I3514" s="152"/>
      <c r="K3514" s="152"/>
      <c r="L3514" s="152"/>
      <c r="M3514" s="152"/>
      <c r="N3514" s="152"/>
      <c r="O3514" s="63"/>
      <c r="P3514" s="152"/>
      <c r="Q3514" s="152"/>
      <c r="S3514" s="205"/>
      <c r="T3514" s="205"/>
      <c r="U3514" s="205"/>
      <c r="V3514" s="39"/>
      <c r="W3514" s="39"/>
      <c r="X3514" s="39"/>
      <c r="Y3514" s="39"/>
      <c r="AD3514" s="191"/>
      <c r="AE3514" s="191"/>
      <c r="AF3514" s="260"/>
      <c r="AG3514" s="191"/>
      <c r="AH3514" s="191"/>
      <c r="AI3514" s="260"/>
      <c r="AR3514" s="68"/>
      <c r="AS3514" s="68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5"/>
      <c r="BL3514" s="95"/>
      <c r="BM3514" s="95"/>
      <c r="BN3514" s="95"/>
      <c r="BO3514" s="95"/>
      <c r="BP3514" s="95"/>
      <c r="BQ3514" s="95"/>
      <c r="BR3514" s="95"/>
      <c r="BS3514" s="95"/>
      <c r="BT3514" s="95"/>
      <c r="BU3514" s="95"/>
      <c r="BV3514" s="95"/>
      <c r="BW3514" s="95"/>
      <c r="BX3514" s="95"/>
      <c r="BY3514" s="95"/>
      <c r="BZ3514" s="95"/>
      <c r="CD3514" s="95"/>
      <c r="CE3514" s="95"/>
      <c r="CF3514" s="95"/>
    </row>
    <row r="3515" spans="1:84" s="43" customFormat="1" x14ac:dyDescent="0.25">
      <c r="A3515" s="152"/>
      <c r="B3515" s="152"/>
      <c r="C3515" s="152"/>
      <c r="D3515" s="152"/>
      <c r="E3515" s="152"/>
      <c r="F3515" s="62"/>
      <c r="G3515" s="62"/>
      <c r="I3515" s="152"/>
      <c r="K3515" s="152"/>
      <c r="L3515" s="152"/>
      <c r="M3515" s="152"/>
      <c r="N3515" s="152"/>
      <c r="O3515" s="63"/>
      <c r="P3515" s="152"/>
      <c r="Q3515" s="152"/>
      <c r="S3515" s="205"/>
      <c r="T3515" s="205"/>
      <c r="U3515" s="205"/>
      <c r="V3515" s="39"/>
      <c r="W3515" s="39"/>
      <c r="X3515" s="39"/>
      <c r="Y3515" s="39"/>
      <c r="AD3515" s="191"/>
      <c r="AE3515" s="191"/>
      <c r="AF3515" s="260"/>
      <c r="AG3515" s="191"/>
      <c r="AH3515" s="191"/>
      <c r="AI3515" s="260"/>
      <c r="AR3515" s="68"/>
      <c r="AS3515" s="68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5"/>
      <c r="BL3515" s="95"/>
      <c r="BM3515" s="95"/>
      <c r="BN3515" s="95"/>
      <c r="BO3515" s="95"/>
      <c r="BP3515" s="95"/>
      <c r="BQ3515" s="95"/>
      <c r="BR3515" s="95"/>
      <c r="BS3515" s="95"/>
      <c r="BT3515" s="95"/>
      <c r="BU3515" s="95"/>
      <c r="BV3515" s="95"/>
      <c r="BW3515" s="95"/>
      <c r="BX3515" s="95"/>
      <c r="BY3515" s="95"/>
      <c r="BZ3515" s="95"/>
      <c r="CD3515" s="95"/>
      <c r="CE3515" s="95"/>
      <c r="CF3515" s="95"/>
    </row>
    <row r="3516" spans="1:84" s="43" customFormat="1" x14ac:dyDescent="0.25">
      <c r="A3516" s="152"/>
      <c r="B3516" s="152"/>
      <c r="C3516" s="152"/>
      <c r="D3516" s="152"/>
      <c r="E3516" s="152"/>
      <c r="F3516" s="62"/>
      <c r="G3516" s="62"/>
      <c r="I3516" s="152"/>
      <c r="K3516" s="152"/>
      <c r="L3516" s="152"/>
      <c r="M3516" s="152"/>
      <c r="N3516" s="152"/>
      <c r="O3516" s="63"/>
      <c r="P3516" s="152"/>
      <c r="Q3516" s="152"/>
      <c r="S3516" s="205"/>
      <c r="T3516" s="205"/>
      <c r="U3516" s="205"/>
      <c r="V3516" s="39"/>
      <c r="W3516" s="39"/>
      <c r="X3516" s="39"/>
      <c r="Y3516" s="39"/>
      <c r="AD3516" s="191"/>
      <c r="AE3516" s="191"/>
      <c r="AF3516" s="260"/>
      <c r="AG3516" s="191"/>
      <c r="AH3516" s="191"/>
      <c r="AI3516" s="260"/>
      <c r="AR3516" s="68"/>
      <c r="AS3516" s="68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5"/>
      <c r="BL3516" s="95"/>
      <c r="BM3516" s="95"/>
      <c r="BN3516" s="95"/>
      <c r="BO3516" s="95"/>
      <c r="BP3516" s="95"/>
      <c r="BQ3516" s="95"/>
      <c r="BR3516" s="95"/>
      <c r="BS3516" s="95"/>
      <c r="BT3516" s="95"/>
      <c r="BU3516" s="95"/>
      <c r="BV3516" s="95"/>
      <c r="BW3516" s="95"/>
      <c r="BX3516" s="95"/>
      <c r="BY3516" s="95"/>
      <c r="BZ3516" s="95"/>
      <c r="CD3516" s="95"/>
      <c r="CE3516" s="95"/>
      <c r="CF3516" s="95"/>
    </row>
    <row r="3517" spans="1:84" s="43" customFormat="1" x14ac:dyDescent="0.25">
      <c r="A3517" s="152"/>
      <c r="B3517" s="152"/>
      <c r="C3517" s="152"/>
      <c r="D3517" s="152"/>
      <c r="E3517" s="152"/>
      <c r="F3517" s="62"/>
      <c r="G3517" s="62"/>
      <c r="I3517" s="152"/>
      <c r="K3517" s="152"/>
      <c r="L3517" s="152"/>
      <c r="M3517" s="152"/>
      <c r="N3517" s="152"/>
      <c r="O3517" s="63"/>
      <c r="P3517" s="152"/>
      <c r="Q3517" s="152"/>
      <c r="S3517" s="205"/>
      <c r="T3517" s="205"/>
      <c r="U3517" s="205"/>
      <c r="V3517" s="39"/>
      <c r="W3517" s="39"/>
      <c r="X3517" s="39"/>
      <c r="Y3517" s="39"/>
      <c r="AD3517" s="191"/>
      <c r="AE3517" s="191"/>
      <c r="AF3517" s="260"/>
      <c r="AG3517" s="191"/>
      <c r="AH3517" s="191"/>
      <c r="AI3517" s="260"/>
      <c r="AR3517" s="68"/>
      <c r="AS3517" s="68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5"/>
      <c r="BL3517" s="95"/>
      <c r="BM3517" s="95"/>
      <c r="BN3517" s="95"/>
      <c r="BO3517" s="95"/>
      <c r="BP3517" s="95"/>
      <c r="BQ3517" s="95"/>
      <c r="BR3517" s="95"/>
      <c r="BS3517" s="95"/>
      <c r="BT3517" s="95"/>
      <c r="BU3517" s="95"/>
      <c r="BV3517" s="95"/>
      <c r="BW3517" s="95"/>
      <c r="BX3517" s="95"/>
      <c r="BY3517" s="95"/>
      <c r="BZ3517" s="95"/>
      <c r="CD3517" s="95"/>
      <c r="CE3517" s="95"/>
      <c r="CF3517" s="95"/>
    </row>
    <row r="3518" spans="1:84" s="43" customFormat="1" x14ac:dyDescent="0.25">
      <c r="A3518" s="152"/>
      <c r="B3518" s="152"/>
      <c r="C3518" s="152"/>
      <c r="D3518" s="152"/>
      <c r="E3518" s="152"/>
      <c r="F3518" s="62"/>
      <c r="G3518" s="62"/>
      <c r="I3518" s="152"/>
      <c r="K3518" s="152"/>
      <c r="L3518" s="152"/>
      <c r="M3518" s="152"/>
      <c r="N3518" s="152"/>
      <c r="O3518" s="63"/>
      <c r="P3518" s="152"/>
      <c r="Q3518" s="152"/>
      <c r="S3518" s="205"/>
      <c r="T3518" s="205"/>
      <c r="U3518" s="205"/>
      <c r="V3518" s="39"/>
      <c r="W3518" s="39"/>
      <c r="X3518" s="39"/>
      <c r="Y3518" s="39"/>
      <c r="AD3518" s="191"/>
      <c r="AE3518" s="191"/>
      <c r="AF3518" s="260"/>
      <c r="AG3518" s="191"/>
      <c r="AH3518" s="191"/>
      <c r="AI3518" s="260"/>
      <c r="AR3518" s="68"/>
      <c r="AS3518" s="68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5"/>
      <c r="BL3518" s="95"/>
      <c r="BM3518" s="95"/>
      <c r="BN3518" s="95"/>
      <c r="BO3518" s="95"/>
      <c r="BP3518" s="95"/>
      <c r="BQ3518" s="95"/>
      <c r="BR3518" s="95"/>
      <c r="BS3518" s="95"/>
      <c r="BT3518" s="95"/>
      <c r="BU3518" s="95"/>
      <c r="BV3518" s="95"/>
      <c r="BW3518" s="95"/>
      <c r="BX3518" s="95"/>
      <c r="BY3518" s="95"/>
      <c r="BZ3518" s="95"/>
      <c r="CD3518" s="95"/>
      <c r="CE3518" s="95"/>
      <c r="CF3518" s="95"/>
    </row>
    <row r="3519" spans="1:84" s="43" customFormat="1" x14ac:dyDescent="0.25">
      <c r="A3519" s="152"/>
      <c r="B3519" s="152"/>
      <c r="C3519" s="152"/>
      <c r="D3519" s="152"/>
      <c r="E3519" s="152"/>
      <c r="F3519" s="62"/>
      <c r="G3519" s="62"/>
      <c r="I3519" s="152"/>
      <c r="K3519" s="152"/>
      <c r="L3519" s="152"/>
      <c r="M3519" s="152"/>
      <c r="N3519" s="152"/>
      <c r="O3519" s="63"/>
      <c r="P3519" s="152"/>
      <c r="Q3519" s="152"/>
      <c r="S3519" s="205"/>
      <c r="T3519" s="205"/>
      <c r="U3519" s="205"/>
      <c r="V3519" s="39"/>
      <c r="W3519" s="39"/>
      <c r="X3519" s="39"/>
      <c r="Y3519" s="39"/>
      <c r="AD3519" s="191"/>
      <c r="AE3519" s="191"/>
      <c r="AF3519" s="260"/>
      <c r="AG3519" s="191"/>
      <c r="AH3519" s="191"/>
      <c r="AI3519" s="260"/>
      <c r="AR3519" s="68"/>
      <c r="AS3519" s="68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5"/>
      <c r="BL3519" s="95"/>
      <c r="BM3519" s="95"/>
      <c r="BN3519" s="95"/>
      <c r="BO3519" s="95"/>
      <c r="BP3519" s="95"/>
      <c r="BQ3519" s="95"/>
      <c r="BR3519" s="95"/>
      <c r="BS3519" s="95"/>
      <c r="BT3519" s="95"/>
      <c r="BU3519" s="95"/>
      <c r="BV3519" s="95"/>
      <c r="BW3519" s="95"/>
      <c r="BX3519" s="95"/>
      <c r="BY3519" s="95"/>
      <c r="BZ3519" s="95"/>
      <c r="CD3519" s="95"/>
      <c r="CE3519" s="95"/>
      <c r="CF3519" s="95"/>
    </row>
    <row r="3520" spans="1:84" s="43" customFormat="1" x14ac:dyDescent="0.25">
      <c r="A3520" s="152"/>
      <c r="B3520" s="152"/>
      <c r="C3520" s="152"/>
      <c r="D3520" s="152"/>
      <c r="E3520" s="152"/>
      <c r="F3520" s="62"/>
      <c r="G3520" s="62"/>
      <c r="I3520" s="152"/>
      <c r="K3520" s="152"/>
      <c r="L3520" s="152"/>
      <c r="M3520" s="152"/>
      <c r="N3520" s="152"/>
      <c r="O3520" s="63"/>
      <c r="P3520" s="152"/>
      <c r="Q3520" s="152"/>
      <c r="S3520" s="205"/>
      <c r="T3520" s="205"/>
      <c r="U3520" s="205"/>
      <c r="V3520" s="39"/>
      <c r="W3520" s="39"/>
      <c r="X3520" s="39"/>
      <c r="Y3520" s="39"/>
      <c r="AD3520" s="191"/>
      <c r="AE3520" s="191"/>
      <c r="AF3520" s="260"/>
      <c r="AG3520" s="191"/>
      <c r="AH3520" s="191"/>
      <c r="AI3520" s="260"/>
      <c r="AR3520" s="68"/>
      <c r="AS3520" s="68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5"/>
      <c r="BL3520" s="95"/>
      <c r="BM3520" s="95"/>
      <c r="BN3520" s="95"/>
      <c r="BO3520" s="95"/>
      <c r="BP3520" s="95"/>
      <c r="BQ3520" s="95"/>
      <c r="BR3520" s="95"/>
      <c r="BS3520" s="95"/>
      <c r="BT3520" s="95"/>
      <c r="BU3520" s="95"/>
      <c r="BV3520" s="95"/>
      <c r="BW3520" s="95"/>
      <c r="BX3520" s="95"/>
      <c r="BY3520" s="95"/>
      <c r="BZ3520" s="95"/>
      <c r="CD3520" s="95"/>
      <c r="CE3520" s="95"/>
      <c r="CF3520" s="95"/>
    </row>
    <row r="3521" spans="1:84" s="43" customFormat="1" x14ac:dyDescent="0.25">
      <c r="A3521" s="152"/>
      <c r="B3521" s="152"/>
      <c r="C3521" s="152"/>
      <c r="D3521" s="152"/>
      <c r="E3521" s="152"/>
      <c r="F3521" s="62"/>
      <c r="G3521" s="62"/>
      <c r="I3521" s="152"/>
      <c r="K3521" s="152"/>
      <c r="L3521" s="152"/>
      <c r="M3521" s="152"/>
      <c r="N3521" s="152"/>
      <c r="O3521" s="63"/>
      <c r="P3521" s="152"/>
      <c r="Q3521" s="152"/>
      <c r="S3521" s="205"/>
      <c r="T3521" s="205"/>
      <c r="U3521" s="205"/>
      <c r="V3521" s="39"/>
      <c r="W3521" s="39"/>
      <c r="X3521" s="39"/>
      <c r="Y3521" s="39"/>
      <c r="AD3521" s="191"/>
      <c r="AE3521" s="191"/>
      <c r="AF3521" s="260"/>
      <c r="AG3521" s="191"/>
      <c r="AH3521" s="191"/>
      <c r="AI3521" s="260"/>
      <c r="AR3521" s="68"/>
      <c r="AS3521" s="68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5"/>
      <c r="BL3521" s="95"/>
      <c r="BM3521" s="95"/>
      <c r="BN3521" s="95"/>
      <c r="BO3521" s="95"/>
      <c r="BP3521" s="95"/>
      <c r="BQ3521" s="95"/>
      <c r="BR3521" s="95"/>
      <c r="BS3521" s="95"/>
      <c r="BT3521" s="95"/>
      <c r="BU3521" s="95"/>
      <c r="BV3521" s="95"/>
      <c r="BW3521" s="95"/>
      <c r="BX3521" s="95"/>
      <c r="BY3521" s="95"/>
      <c r="BZ3521" s="95"/>
      <c r="CD3521" s="95"/>
      <c r="CE3521" s="95"/>
      <c r="CF3521" s="95"/>
    </row>
    <row r="3522" spans="1:84" s="43" customFormat="1" x14ac:dyDescent="0.25">
      <c r="A3522" s="152"/>
      <c r="B3522" s="152"/>
      <c r="C3522" s="152"/>
      <c r="D3522" s="152"/>
      <c r="E3522" s="152"/>
      <c r="F3522" s="62"/>
      <c r="G3522" s="62"/>
      <c r="I3522" s="152"/>
      <c r="K3522" s="152"/>
      <c r="L3522" s="152"/>
      <c r="M3522" s="152"/>
      <c r="N3522" s="152"/>
      <c r="O3522" s="63"/>
      <c r="P3522" s="152"/>
      <c r="Q3522" s="152"/>
      <c r="S3522" s="205"/>
      <c r="T3522" s="205"/>
      <c r="U3522" s="205"/>
      <c r="V3522" s="39"/>
      <c r="W3522" s="39"/>
      <c r="X3522" s="39"/>
      <c r="Y3522" s="39"/>
      <c r="AD3522" s="191"/>
      <c r="AE3522" s="191"/>
      <c r="AF3522" s="260"/>
      <c r="AG3522" s="191"/>
      <c r="AH3522" s="191"/>
      <c r="AI3522" s="260"/>
      <c r="AR3522" s="68"/>
      <c r="AS3522" s="68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5"/>
      <c r="BL3522" s="95"/>
      <c r="BM3522" s="95"/>
      <c r="BN3522" s="95"/>
      <c r="BO3522" s="95"/>
      <c r="BP3522" s="95"/>
      <c r="BQ3522" s="95"/>
      <c r="BR3522" s="95"/>
      <c r="BS3522" s="95"/>
      <c r="BT3522" s="95"/>
      <c r="BU3522" s="95"/>
      <c r="BV3522" s="95"/>
      <c r="BW3522" s="95"/>
      <c r="BX3522" s="95"/>
      <c r="BY3522" s="95"/>
      <c r="BZ3522" s="95"/>
      <c r="CD3522" s="95"/>
      <c r="CE3522" s="95"/>
      <c r="CF3522" s="95"/>
    </row>
    <row r="3523" spans="1:84" s="43" customFormat="1" x14ac:dyDescent="0.25">
      <c r="A3523" s="152"/>
      <c r="B3523" s="152"/>
      <c r="C3523" s="152"/>
      <c r="D3523" s="152"/>
      <c r="E3523" s="152"/>
      <c r="F3523" s="62"/>
      <c r="G3523" s="62"/>
      <c r="I3523" s="152"/>
      <c r="K3523" s="152"/>
      <c r="L3523" s="152"/>
      <c r="M3523" s="152"/>
      <c r="N3523" s="152"/>
      <c r="O3523" s="63"/>
      <c r="P3523" s="152"/>
      <c r="Q3523" s="152"/>
      <c r="S3523" s="205"/>
      <c r="T3523" s="205"/>
      <c r="U3523" s="205"/>
      <c r="V3523" s="39"/>
      <c r="W3523" s="39"/>
      <c r="X3523" s="39"/>
      <c r="Y3523" s="39"/>
      <c r="AD3523" s="191"/>
      <c r="AE3523" s="191"/>
      <c r="AF3523" s="260"/>
      <c r="AG3523" s="191"/>
      <c r="AH3523" s="191"/>
      <c r="AI3523" s="260"/>
      <c r="AR3523" s="68"/>
      <c r="AS3523" s="68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5"/>
      <c r="BL3523" s="95"/>
      <c r="BM3523" s="95"/>
      <c r="BN3523" s="95"/>
      <c r="BO3523" s="95"/>
      <c r="BP3523" s="95"/>
      <c r="BQ3523" s="95"/>
      <c r="BR3523" s="95"/>
      <c r="BS3523" s="95"/>
      <c r="BT3523" s="95"/>
      <c r="BU3523" s="95"/>
      <c r="BV3523" s="95"/>
      <c r="BW3523" s="95"/>
      <c r="BX3523" s="95"/>
      <c r="BY3523" s="95"/>
      <c r="BZ3523" s="95"/>
      <c r="CD3523" s="95"/>
      <c r="CE3523" s="95"/>
      <c r="CF3523" s="95"/>
    </row>
    <row r="3524" spans="1:84" s="43" customFormat="1" x14ac:dyDescent="0.25">
      <c r="A3524" s="152"/>
      <c r="B3524" s="152"/>
      <c r="C3524" s="152"/>
      <c r="D3524" s="152"/>
      <c r="E3524" s="152"/>
      <c r="F3524" s="62"/>
      <c r="G3524" s="62"/>
      <c r="I3524" s="152"/>
      <c r="K3524" s="152"/>
      <c r="L3524" s="152"/>
      <c r="M3524" s="152"/>
      <c r="N3524" s="152"/>
      <c r="O3524" s="63"/>
      <c r="P3524" s="152"/>
      <c r="Q3524" s="152"/>
      <c r="S3524" s="205"/>
      <c r="T3524" s="205"/>
      <c r="U3524" s="205"/>
      <c r="V3524" s="39"/>
      <c r="W3524" s="39"/>
      <c r="X3524" s="39"/>
      <c r="Y3524" s="39"/>
      <c r="AD3524" s="191"/>
      <c r="AE3524" s="191"/>
      <c r="AF3524" s="260"/>
      <c r="AG3524" s="191"/>
      <c r="AH3524" s="191"/>
      <c r="AI3524" s="260"/>
      <c r="AR3524" s="68"/>
      <c r="AS3524" s="68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5"/>
      <c r="BL3524" s="95"/>
      <c r="BM3524" s="95"/>
      <c r="BN3524" s="95"/>
      <c r="BO3524" s="95"/>
      <c r="BP3524" s="95"/>
      <c r="BQ3524" s="95"/>
      <c r="BR3524" s="95"/>
      <c r="BS3524" s="95"/>
      <c r="BT3524" s="95"/>
      <c r="BU3524" s="95"/>
      <c r="BV3524" s="95"/>
      <c r="BW3524" s="95"/>
      <c r="BX3524" s="95"/>
      <c r="BY3524" s="95"/>
      <c r="BZ3524" s="95"/>
      <c r="CD3524" s="95"/>
      <c r="CE3524" s="95"/>
      <c r="CF3524" s="95"/>
    </row>
    <row r="3525" spans="1:84" s="43" customFormat="1" x14ac:dyDescent="0.25">
      <c r="A3525" s="152"/>
      <c r="B3525" s="152"/>
      <c r="C3525" s="152"/>
      <c r="D3525" s="152"/>
      <c r="E3525" s="152"/>
      <c r="F3525" s="62"/>
      <c r="G3525" s="62"/>
      <c r="I3525" s="152"/>
      <c r="K3525" s="152"/>
      <c r="L3525" s="152"/>
      <c r="M3525" s="152"/>
      <c r="N3525" s="152"/>
      <c r="O3525" s="63"/>
      <c r="P3525" s="152"/>
      <c r="Q3525" s="152"/>
      <c r="S3525" s="205"/>
      <c r="T3525" s="205"/>
      <c r="U3525" s="205"/>
      <c r="V3525" s="39"/>
      <c r="W3525" s="39"/>
      <c r="X3525" s="39"/>
      <c r="Y3525" s="39"/>
      <c r="AD3525" s="191"/>
      <c r="AE3525" s="191"/>
      <c r="AF3525" s="260"/>
      <c r="AG3525" s="191"/>
      <c r="AH3525" s="191"/>
      <c r="AI3525" s="260"/>
      <c r="AR3525" s="68"/>
      <c r="AS3525" s="68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5"/>
      <c r="BL3525" s="95"/>
      <c r="BM3525" s="95"/>
      <c r="BN3525" s="95"/>
      <c r="BO3525" s="95"/>
      <c r="BP3525" s="95"/>
      <c r="BQ3525" s="95"/>
      <c r="BR3525" s="95"/>
      <c r="BS3525" s="95"/>
      <c r="BT3525" s="95"/>
      <c r="BU3525" s="95"/>
      <c r="BV3525" s="95"/>
      <c r="BW3525" s="95"/>
      <c r="BX3525" s="95"/>
      <c r="BY3525" s="95"/>
      <c r="BZ3525" s="95"/>
      <c r="CD3525" s="95"/>
      <c r="CE3525" s="95"/>
      <c r="CF3525" s="95"/>
    </row>
    <row r="3526" spans="1:84" s="43" customFormat="1" x14ac:dyDescent="0.25">
      <c r="A3526" s="152"/>
      <c r="B3526" s="152"/>
      <c r="C3526" s="152"/>
      <c r="D3526" s="152"/>
      <c r="E3526" s="152"/>
      <c r="F3526" s="62"/>
      <c r="G3526" s="62"/>
      <c r="I3526" s="152"/>
      <c r="K3526" s="152"/>
      <c r="L3526" s="152"/>
      <c r="M3526" s="152"/>
      <c r="N3526" s="152"/>
      <c r="O3526" s="63"/>
      <c r="P3526" s="152"/>
      <c r="Q3526" s="152"/>
      <c r="S3526" s="205"/>
      <c r="T3526" s="205"/>
      <c r="U3526" s="205"/>
      <c r="V3526" s="39"/>
      <c r="W3526" s="39"/>
      <c r="X3526" s="39"/>
      <c r="Y3526" s="39"/>
      <c r="AD3526" s="191"/>
      <c r="AE3526" s="191"/>
      <c r="AF3526" s="260"/>
      <c r="AG3526" s="191"/>
      <c r="AH3526" s="191"/>
      <c r="AI3526" s="260"/>
      <c r="AR3526" s="68"/>
      <c r="AS3526" s="68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5"/>
      <c r="BL3526" s="95"/>
      <c r="BM3526" s="95"/>
      <c r="BN3526" s="95"/>
      <c r="BO3526" s="95"/>
      <c r="BP3526" s="95"/>
      <c r="BQ3526" s="95"/>
      <c r="BR3526" s="95"/>
      <c r="BS3526" s="95"/>
      <c r="BT3526" s="95"/>
      <c r="BU3526" s="95"/>
      <c r="BV3526" s="95"/>
      <c r="BW3526" s="95"/>
      <c r="BX3526" s="95"/>
      <c r="BY3526" s="95"/>
      <c r="BZ3526" s="95"/>
      <c r="CD3526" s="95"/>
      <c r="CE3526" s="95"/>
      <c r="CF3526" s="95"/>
    </row>
    <row r="3527" spans="1:84" s="43" customFormat="1" x14ac:dyDescent="0.25">
      <c r="A3527" s="152"/>
      <c r="B3527" s="152"/>
      <c r="C3527" s="152"/>
      <c r="D3527" s="152"/>
      <c r="E3527" s="152"/>
      <c r="F3527" s="62"/>
      <c r="G3527" s="62"/>
      <c r="I3527" s="152"/>
      <c r="K3527" s="152"/>
      <c r="L3527" s="152"/>
      <c r="M3527" s="152"/>
      <c r="N3527" s="152"/>
      <c r="O3527" s="63"/>
      <c r="P3527" s="152"/>
      <c r="Q3527" s="152"/>
      <c r="S3527" s="205"/>
      <c r="T3527" s="205"/>
      <c r="U3527" s="205"/>
      <c r="V3527" s="39"/>
      <c r="W3527" s="39"/>
      <c r="X3527" s="39"/>
      <c r="Y3527" s="39"/>
      <c r="AD3527" s="191"/>
      <c r="AE3527" s="191"/>
      <c r="AF3527" s="260"/>
      <c r="AG3527" s="191"/>
      <c r="AH3527" s="191"/>
      <c r="AI3527" s="260"/>
      <c r="AR3527" s="68"/>
      <c r="AS3527" s="68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5"/>
      <c r="BL3527" s="95"/>
      <c r="BM3527" s="95"/>
      <c r="BN3527" s="95"/>
      <c r="BO3527" s="95"/>
      <c r="BP3527" s="95"/>
      <c r="BQ3527" s="95"/>
      <c r="BR3527" s="95"/>
      <c r="BS3527" s="95"/>
      <c r="BT3527" s="95"/>
      <c r="BU3527" s="95"/>
      <c r="BV3527" s="95"/>
      <c r="BW3527" s="95"/>
      <c r="BX3527" s="95"/>
      <c r="BY3527" s="95"/>
      <c r="BZ3527" s="95"/>
      <c r="CD3527" s="95"/>
      <c r="CE3527" s="95"/>
      <c r="CF3527" s="95"/>
    </row>
    <row r="3528" spans="1:84" s="43" customFormat="1" x14ac:dyDescent="0.25">
      <c r="A3528" s="152"/>
      <c r="B3528" s="152"/>
      <c r="C3528" s="152"/>
      <c r="D3528" s="152"/>
      <c r="E3528" s="152"/>
      <c r="F3528" s="62"/>
      <c r="G3528" s="62"/>
      <c r="I3528" s="152"/>
      <c r="K3528" s="152"/>
      <c r="L3528" s="152"/>
      <c r="M3528" s="152"/>
      <c r="N3528" s="152"/>
      <c r="O3528" s="63"/>
      <c r="P3528" s="152"/>
      <c r="Q3528" s="152"/>
      <c r="S3528" s="205"/>
      <c r="T3528" s="205"/>
      <c r="U3528" s="205"/>
      <c r="V3528" s="39"/>
      <c r="W3528" s="39"/>
      <c r="X3528" s="39"/>
      <c r="Y3528" s="39"/>
      <c r="AD3528" s="191"/>
      <c r="AE3528" s="191"/>
      <c r="AF3528" s="260"/>
      <c r="AG3528" s="191"/>
      <c r="AH3528" s="191"/>
      <c r="AI3528" s="260"/>
      <c r="AR3528" s="68"/>
      <c r="AS3528" s="68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5"/>
      <c r="BL3528" s="95"/>
      <c r="BM3528" s="95"/>
      <c r="BN3528" s="95"/>
      <c r="BO3528" s="95"/>
      <c r="BP3528" s="95"/>
      <c r="BQ3528" s="95"/>
      <c r="BR3528" s="95"/>
      <c r="BS3528" s="95"/>
      <c r="BT3528" s="95"/>
      <c r="BU3528" s="95"/>
      <c r="BV3528" s="95"/>
      <c r="BW3528" s="95"/>
      <c r="BX3528" s="95"/>
      <c r="BY3528" s="95"/>
      <c r="BZ3528" s="95"/>
      <c r="CD3528" s="95"/>
      <c r="CE3528" s="95"/>
      <c r="CF3528" s="95"/>
    </row>
    <row r="3529" spans="1:84" s="43" customFormat="1" x14ac:dyDescent="0.25">
      <c r="A3529" s="152"/>
      <c r="B3529" s="152"/>
      <c r="C3529" s="152"/>
      <c r="D3529" s="152"/>
      <c r="E3529" s="152"/>
      <c r="F3529" s="62"/>
      <c r="G3529" s="62"/>
      <c r="I3529" s="152"/>
      <c r="K3529" s="152"/>
      <c r="L3529" s="152"/>
      <c r="M3529" s="152"/>
      <c r="N3529" s="152"/>
      <c r="O3529" s="63"/>
      <c r="P3529" s="152"/>
      <c r="Q3529" s="152"/>
      <c r="S3529" s="205"/>
      <c r="T3529" s="205"/>
      <c r="U3529" s="205"/>
      <c r="V3529" s="39"/>
      <c r="W3529" s="39"/>
      <c r="X3529" s="39"/>
      <c r="Y3529" s="39"/>
      <c r="AD3529" s="191"/>
      <c r="AE3529" s="191"/>
      <c r="AF3529" s="260"/>
      <c r="AG3529" s="191"/>
      <c r="AH3529" s="191"/>
      <c r="AI3529" s="260"/>
      <c r="AR3529" s="68"/>
      <c r="AS3529" s="68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5"/>
      <c r="BL3529" s="95"/>
      <c r="BM3529" s="95"/>
      <c r="BN3529" s="95"/>
      <c r="BO3529" s="95"/>
      <c r="BP3529" s="95"/>
      <c r="BQ3529" s="95"/>
      <c r="BR3529" s="95"/>
      <c r="BS3529" s="95"/>
      <c r="BT3529" s="95"/>
      <c r="BU3529" s="95"/>
      <c r="BV3529" s="95"/>
      <c r="BW3529" s="95"/>
      <c r="BX3529" s="95"/>
      <c r="BY3529" s="95"/>
      <c r="BZ3529" s="95"/>
      <c r="CD3529" s="95"/>
      <c r="CE3529" s="95"/>
      <c r="CF3529" s="95"/>
    </row>
    <row r="3530" spans="1:84" s="43" customFormat="1" x14ac:dyDescent="0.25">
      <c r="A3530" s="152"/>
      <c r="B3530" s="152"/>
      <c r="C3530" s="152"/>
      <c r="D3530" s="152"/>
      <c r="E3530" s="152"/>
      <c r="F3530" s="62"/>
      <c r="G3530" s="62"/>
      <c r="I3530" s="152"/>
      <c r="K3530" s="152"/>
      <c r="L3530" s="152"/>
      <c r="M3530" s="152"/>
      <c r="N3530" s="152"/>
      <c r="O3530" s="63"/>
      <c r="P3530" s="152"/>
      <c r="Q3530" s="152"/>
      <c r="S3530" s="205"/>
      <c r="T3530" s="205"/>
      <c r="U3530" s="205"/>
      <c r="V3530" s="39"/>
      <c r="W3530" s="39"/>
      <c r="X3530" s="39"/>
      <c r="Y3530" s="39"/>
      <c r="AD3530" s="191"/>
      <c r="AE3530" s="191"/>
      <c r="AF3530" s="260"/>
      <c r="AG3530" s="191"/>
      <c r="AH3530" s="191"/>
      <c r="AI3530" s="260"/>
      <c r="AR3530" s="68"/>
      <c r="AS3530" s="68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5"/>
      <c r="BL3530" s="95"/>
      <c r="BM3530" s="95"/>
      <c r="BN3530" s="95"/>
      <c r="BO3530" s="95"/>
      <c r="BP3530" s="95"/>
      <c r="BQ3530" s="95"/>
      <c r="BR3530" s="95"/>
      <c r="BS3530" s="95"/>
      <c r="BT3530" s="95"/>
      <c r="BU3530" s="95"/>
      <c r="BV3530" s="95"/>
      <c r="BW3530" s="95"/>
      <c r="BX3530" s="95"/>
      <c r="BY3530" s="95"/>
      <c r="BZ3530" s="95"/>
      <c r="CD3530" s="95"/>
      <c r="CE3530" s="95"/>
      <c r="CF3530" s="95"/>
    </row>
    <row r="3531" spans="1:84" s="43" customFormat="1" x14ac:dyDescent="0.25">
      <c r="A3531" s="152"/>
      <c r="B3531" s="152"/>
      <c r="C3531" s="152"/>
      <c r="D3531" s="152"/>
      <c r="E3531" s="152"/>
      <c r="F3531" s="62"/>
      <c r="G3531" s="62"/>
      <c r="I3531" s="152"/>
      <c r="K3531" s="152"/>
      <c r="L3531" s="152"/>
      <c r="M3531" s="152"/>
      <c r="N3531" s="152"/>
      <c r="O3531" s="63"/>
      <c r="P3531" s="152"/>
      <c r="Q3531" s="152"/>
      <c r="S3531" s="205"/>
      <c r="T3531" s="205"/>
      <c r="U3531" s="205"/>
      <c r="V3531" s="39"/>
      <c r="W3531" s="39"/>
      <c r="X3531" s="39"/>
      <c r="Y3531" s="39"/>
      <c r="AD3531" s="191"/>
      <c r="AE3531" s="191"/>
      <c r="AF3531" s="260"/>
      <c r="AG3531" s="191"/>
      <c r="AH3531" s="191"/>
      <c r="AI3531" s="260"/>
      <c r="AR3531" s="68"/>
      <c r="AS3531" s="68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5"/>
      <c r="BL3531" s="95"/>
      <c r="BM3531" s="95"/>
      <c r="BN3531" s="95"/>
      <c r="BO3531" s="95"/>
      <c r="BP3531" s="95"/>
      <c r="BQ3531" s="95"/>
      <c r="BR3531" s="95"/>
      <c r="BS3531" s="95"/>
      <c r="BT3531" s="95"/>
      <c r="BU3531" s="95"/>
      <c r="BV3531" s="95"/>
      <c r="BW3531" s="95"/>
      <c r="BX3531" s="95"/>
      <c r="BY3531" s="95"/>
      <c r="BZ3531" s="95"/>
      <c r="CD3531" s="95"/>
      <c r="CE3531" s="95"/>
      <c r="CF3531" s="95"/>
    </row>
    <row r="3532" spans="1:84" s="43" customFormat="1" x14ac:dyDescent="0.25">
      <c r="A3532" s="152"/>
      <c r="B3532" s="152"/>
      <c r="C3532" s="152"/>
      <c r="D3532" s="152"/>
      <c r="E3532" s="152"/>
      <c r="F3532" s="62"/>
      <c r="G3532" s="62"/>
      <c r="I3532" s="152"/>
      <c r="K3532" s="152"/>
      <c r="L3532" s="152"/>
      <c r="M3532" s="152"/>
      <c r="N3532" s="152"/>
      <c r="O3532" s="63"/>
      <c r="P3532" s="152"/>
      <c r="Q3532" s="152"/>
      <c r="S3532" s="205"/>
      <c r="T3532" s="205"/>
      <c r="U3532" s="205"/>
      <c r="V3532" s="39"/>
      <c r="W3532" s="39"/>
      <c r="X3532" s="39"/>
      <c r="Y3532" s="39"/>
      <c r="AD3532" s="191"/>
      <c r="AE3532" s="191"/>
      <c r="AF3532" s="260"/>
      <c r="AG3532" s="191"/>
      <c r="AH3532" s="191"/>
      <c r="AI3532" s="260"/>
      <c r="AR3532" s="68"/>
      <c r="AS3532" s="68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5"/>
      <c r="BL3532" s="95"/>
      <c r="BM3532" s="95"/>
      <c r="BN3532" s="95"/>
      <c r="BO3532" s="95"/>
      <c r="BP3532" s="95"/>
      <c r="BQ3532" s="95"/>
      <c r="BR3532" s="95"/>
      <c r="BS3532" s="95"/>
      <c r="BT3532" s="95"/>
      <c r="BU3532" s="95"/>
      <c r="BV3532" s="95"/>
      <c r="BW3532" s="95"/>
      <c r="BX3532" s="95"/>
      <c r="BY3532" s="95"/>
      <c r="BZ3532" s="95"/>
      <c r="CD3532" s="95"/>
      <c r="CE3532" s="95"/>
      <c r="CF3532" s="95"/>
    </row>
    <row r="3533" spans="1:84" s="43" customFormat="1" x14ac:dyDescent="0.25">
      <c r="A3533" s="152"/>
      <c r="B3533" s="152"/>
      <c r="C3533" s="152"/>
      <c r="D3533" s="152"/>
      <c r="E3533" s="152"/>
      <c r="F3533" s="62"/>
      <c r="G3533" s="62"/>
      <c r="I3533" s="152"/>
      <c r="K3533" s="152"/>
      <c r="L3533" s="152"/>
      <c r="M3533" s="152"/>
      <c r="N3533" s="152"/>
      <c r="O3533" s="63"/>
      <c r="P3533" s="152"/>
      <c r="Q3533" s="152"/>
      <c r="S3533" s="205"/>
      <c r="T3533" s="205"/>
      <c r="U3533" s="205"/>
      <c r="V3533" s="39"/>
      <c r="W3533" s="39"/>
      <c r="X3533" s="39"/>
      <c r="Y3533" s="39"/>
      <c r="AD3533" s="191"/>
      <c r="AE3533" s="191"/>
      <c r="AF3533" s="260"/>
      <c r="AG3533" s="191"/>
      <c r="AH3533" s="191"/>
      <c r="AI3533" s="260"/>
      <c r="AR3533" s="68"/>
      <c r="AS3533" s="68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5"/>
      <c r="BL3533" s="95"/>
      <c r="BM3533" s="95"/>
      <c r="BN3533" s="95"/>
      <c r="BO3533" s="95"/>
      <c r="BP3533" s="95"/>
      <c r="BQ3533" s="95"/>
      <c r="BR3533" s="95"/>
      <c r="BS3533" s="95"/>
      <c r="BT3533" s="95"/>
      <c r="BU3533" s="95"/>
      <c r="BV3533" s="95"/>
      <c r="BW3533" s="95"/>
      <c r="BX3533" s="95"/>
      <c r="BY3533" s="95"/>
      <c r="BZ3533" s="95"/>
      <c r="CD3533" s="95"/>
      <c r="CE3533" s="95"/>
      <c r="CF3533" s="95"/>
    </row>
    <row r="3534" spans="1:84" s="43" customFormat="1" x14ac:dyDescent="0.25">
      <c r="A3534" s="152"/>
      <c r="B3534" s="152"/>
      <c r="C3534" s="152"/>
      <c r="D3534" s="152"/>
      <c r="E3534" s="152"/>
      <c r="F3534" s="62"/>
      <c r="G3534" s="62"/>
      <c r="I3534" s="152"/>
      <c r="K3534" s="152"/>
      <c r="L3534" s="152"/>
      <c r="M3534" s="152"/>
      <c r="N3534" s="152"/>
      <c r="O3534" s="63"/>
      <c r="P3534" s="152"/>
      <c r="Q3534" s="152"/>
      <c r="S3534" s="205"/>
      <c r="T3534" s="205"/>
      <c r="U3534" s="205"/>
      <c r="V3534" s="39"/>
      <c r="W3534" s="39"/>
      <c r="X3534" s="39"/>
      <c r="Y3534" s="39"/>
      <c r="AD3534" s="191"/>
      <c r="AE3534" s="191"/>
      <c r="AF3534" s="260"/>
      <c r="AG3534" s="191"/>
      <c r="AH3534" s="191"/>
      <c r="AI3534" s="260"/>
      <c r="AR3534" s="68"/>
      <c r="AS3534" s="68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5"/>
      <c r="BL3534" s="95"/>
      <c r="BM3534" s="95"/>
      <c r="BN3534" s="95"/>
      <c r="BO3534" s="95"/>
      <c r="BP3534" s="95"/>
      <c r="BQ3534" s="95"/>
      <c r="BR3534" s="95"/>
      <c r="BS3534" s="95"/>
      <c r="BT3534" s="95"/>
      <c r="BU3534" s="95"/>
      <c r="BV3534" s="95"/>
      <c r="BW3534" s="95"/>
      <c r="BX3534" s="95"/>
      <c r="BY3534" s="95"/>
      <c r="BZ3534" s="95"/>
      <c r="CD3534" s="95"/>
      <c r="CE3534" s="95"/>
      <c r="CF3534" s="95"/>
    </row>
    <row r="3535" spans="1:84" s="43" customFormat="1" x14ac:dyDescent="0.25">
      <c r="A3535" s="152"/>
      <c r="B3535" s="152"/>
      <c r="C3535" s="152"/>
      <c r="D3535" s="152"/>
      <c r="E3535" s="152"/>
      <c r="F3535" s="62"/>
      <c r="G3535" s="62"/>
      <c r="I3535" s="152"/>
      <c r="K3535" s="152"/>
      <c r="L3535" s="152"/>
      <c r="M3535" s="152"/>
      <c r="N3535" s="152"/>
      <c r="O3535" s="63"/>
      <c r="P3535" s="152"/>
      <c r="Q3535" s="152"/>
      <c r="S3535" s="205"/>
      <c r="T3535" s="205"/>
      <c r="U3535" s="205"/>
      <c r="V3535" s="39"/>
      <c r="W3535" s="39"/>
      <c r="X3535" s="39"/>
      <c r="Y3535" s="39"/>
      <c r="AD3535" s="191"/>
      <c r="AE3535" s="191"/>
      <c r="AF3535" s="260"/>
      <c r="AG3535" s="191"/>
      <c r="AH3535" s="191"/>
      <c r="AI3535" s="260"/>
      <c r="AR3535" s="68"/>
      <c r="AS3535" s="68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5"/>
      <c r="BL3535" s="95"/>
      <c r="BM3535" s="95"/>
      <c r="BN3535" s="95"/>
      <c r="BO3535" s="95"/>
      <c r="BP3535" s="95"/>
      <c r="BQ3535" s="95"/>
      <c r="BR3535" s="95"/>
      <c r="BS3535" s="95"/>
      <c r="BT3535" s="95"/>
      <c r="BU3535" s="95"/>
      <c r="BV3535" s="95"/>
      <c r="BW3535" s="95"/>
      <c r="BX3535" s="95"/>
      <c r="BY3535" s="95"/>
      <c r="BZ3535" s="95"/>
      <c r="CD3535" s="95"/>
      <c r="CE3535" s="95"/>
      <c r="CF3535" s="95"/>
    </row>
    <row r="3536" spans="1:84" s="43" customFormat="1" x14ac:dyDescent="0.25">
      <c r="A3536" s="152"/>
      <c r="B3536" s="152"/>
      <c r="C3536" s="152"/>
      <c r="D3536" s="152"/>
      <c r="E3536" s="152"/>
      <c r="F3536" s="62"/>
      <c r="G3536" s="62"/>
      <c r="I3536" s="152"/>
      <c r="K3536" s="152"/>
      <c r="L3536" s="152"/>
      <c r="M3536" s="152"/>
      <c r="N3536" s="152"/>
      <c r="O3536" s="63"/>
      <c r="P3536" s="152"/>
      <c r="Q3536" s="152"/>
      <c r="S3536" s="205"/>
      <c r="T3536" s="205"/>
      <c r="U3536" s="205"/>
      <c r="V3536" s="39"/>
      <c r="W3536" s="39"/>
      <c r="X3536" s="39"/>
      <c r="Y3536" s="39"/>
      <c r="AD3536" s="191"/>
      <c r="AE3536" s="191"/>
      <c r="AF3536" s="260"/>
      <c r="AG3536" s="191"/>
      <c r="AH3536" s="191"/>
      <c r="AI3536" s="260"/>
      <c r="AR3536" s="68"/>
      <c r="AS3536" s="68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5"/>
      <c r="BL3536" s="95"/>
      <c r="BM3536" s="95"/>
      <c r="BN3536" s="95"/>
      <c r="BO3536" s="95"/>
      <c r="BP3536" s="95"/>
      <c r="BQ3536" s="95"/>
      <c r="BR3536" s="95"/>
      <c r="BS3536" s="95"/>
      <c r="BT3536" s="95"/>
      <c r="BU3536" s="95"/>
      <c r="BV3536" s="95"/>
      <c r="BW3536" s="95"/>
      <c r="BX3536" s="95"/>
      <c r="BY3536" s="95"/>
      <c r="BZ3536" s="95"/>
      <c r="CD3536" s="95"/>
      <c r="CE3536" s="95"/>
      <c r="CF3536" s="95"/>
    </row>
    <row r="3537" spans="1:84" s="43" customFormat="1" x14ac:dyDescent="0.25">
      <c r="A3537" s="152"/>
      <c r="B3537" s="152"/>
      <c r="C3537" s="152"/>
      <c r="D3537" s="152"/>
      <c r="E3537" s="152"/>
      <c r="F3537" s="62"/>
      <c r="G3537" s="62"/>
      <c r="I3537" s="152"/>
      <c r="K3537" s="152"/>
      <c r="L3537" s="152"/>
      <c r="M3537" s="152"/>
      <c r="N3537" s="152"/>
      <c r="O3537" s="63"/>
      <c r="P3537" s="152"/>
      <c r="Q3537" s="152"/>
      <c r="S3537" s="205"/>
      <c r="T3537" s="205"/>
      <c r="U3537" s="205"/>
      <c r="V3537" s="39"/>
      <c r="W3537" s="39"/>
      <c r="X3537" s="39"/>
      <c r="Y3537" s="39"/>
      <c r="AD3537" s="191"/>
      <c r="AE3537" s="191"/>
      <c r="AF3537" s="260"/>
      <c r="AG3537" s="191"/>
      <c r="AH3537" s="191"/>
      <c r="AI3537" s="260"/>
      <c r="AR3537" s="68"/>
      <c r="AS3537" s="68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5"/>
      <c r="BL3537" s="95"/>
      <c r="BM3537" s="95"/>
      <c r="BN3537" s="95"/>
      <c r="BO3537" s="95"/>
      <c r="BP3537" s="95"/>
      <c r="BQ3537" s="95"/>
      <c r="BR3537" s="95"/>
      <c r="BS3537" s="95"/>
      <c r="BT3537" s="95"/>
      <c r="BU3537" s="95"/>
      <c r="BV3537" s="95"/>
      <c r="BW3537" s="95"/>
      <c r="BX3537" s="95"/>
      <c r="BY3537" s="95"/>
      <c r="BZ3537" s="95"/>
      <c r="CD3537" s="95"/>
      <c r="CE3537" s="95"/>
      <c r="CF3537" s="95"/>
    </row>
    <row r="3538" spans="1:84" s="43" customFormat="1" x14ac:dyDescent="0.25">
      <c r="A3538" s="152"/>
      <c r="B3538" s="152"/>
      <c r="C3538" s="152"/>
      <c r="D3538" s="152"/>
      <c r="E3538" s="152"/>
      <c r="F3538" s="62"/>
      <c r="G3538" s="62"/>
      <c r="I3538" s="152"/>
      <c r="K3538" s="152"/>
      <c r="L3538" s="152"/>
      <c r="M3538" s="152"/>
      <c r="N3538" s="152"/>
      <c r="O3538" s="63"/>
      <c r="P3538" s="152"/>
      <c r="Q3538" s="152"/>
      <c r="S3538" s="205"/>
      <c r="T3538" s="205"/>
      <c r="U3538" s="205"/>
      <c r="V3538" s="39"/>
      <c r="W3538" s="39"/>
      <c r="X3538" s="39"/>
      <c r="Y3538" s="39"/>
      <c r="AD3538" s="191"/>
      <c r="AE3538" s="191"/>
      <c r="AF3538" s="260"/>
      <c r="AG3538" s="191"/>
      <c r="AH3538" s="191"/>
      <c r="AI3538" s="260"/>
      <c r="AR3538" s="68"/>
      <c r="AS3538" s="68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5"/>
      <c r="BL3538" s="95"/>
      <c r="BM3538" s="95"/>
      <c r="BN3538" s="95"/>
      <c r="BO3538" s="95"/>
      <c r="BP3538" s="95"/>
      <c r="BQ3538" s="95"/>
      <c r="BR3538" s="95"/>
      <c r="BS3538" s="95"/>
      <c r="BT3538" s="95"/>
      <c r="BU3538" s="95"/>
      <c r="BV3538" s="95"/>
      <c r="BW3538" s="95"/>
      <c r="BX3538" s="95"/>
      <c r="BY3538" s="95"/>
      <c r="BZ3538" s="95"/>
      <c r="CD3538" s="95"/>
      <c r="CE3538" s="95"/>
      <c r="CF3538" s="95"/>
    </row>
    <row r="3539" spans="1:84" s="43" customFormat="1" x14ac:dyDescent="0.25">
      <c r="A3539" s="152"/>
      <c r="B3539" s="152"/>
      <c r="C3539" s="152"/>
      <c r="D3539" s="152"/>
      <c r="E3539" s="152"/>
      <c r="F3539" s="62"/>
      <c r="G3539" s="62"/>
      <c r="I3539" s="152"/>
      <c r="K3539" s="152"/>
      <c r="L3539" s="152"/>
      <c r="M3539" s="152"/>
      <c r="N3539" s="152"/>
      <c r="O3539" s="63"/>
      <c r="P3539" s="152"/>
      <c r="Q3539" s="152"/>
      <c r="S3539" s="205"/>
      <c r="T3539" s="205"/>
      <c r="U3539" s="205"/>
      <c r="V3539" s="39"/>
      <c r="W3539" s="39"/>
      <c r="X3539" s="39"/>
      <c r="Y3539" s="39"/>
      <c r="AD3539" s="191"/>
      <c r="AE3539" s="191"/>
      <c r="AF3539" s="260"/>
      <c r="AG3539" s="191"/>
      <c r="AH3539" s="191"/>
      <c r="AI3539" s="260"/>
      <c r="AR3539" s="68"/>
      <c r="AS3539" s="68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5"/>
      <c r="BL3539" s="95"/>
      <c r="BM3539" s="95"/>
      <c r="BN3539" s="95"/>
      <c r="BO3539" s="95"/>
      <c r="BP3539" s="95"/>
      <c r="BQ3539" s="95"/>
      <c r="BR3539" s="95"/>
      <c r="BS3539" s="95"/>
      <c r="BT3539" s="95"/>
      <c r="BU3539" s="95"/>
      <c r="BV3539" s="95"/>
      <c r="BW3539" s="95"/>
      <c r="BX3539" s="95"/>
      <c r="BY3539" s="95"/>
      <c r="BZ3539" s="95"/>
      <c r="CD3539" s="95"/>
      <c r="CE3539" s="95"/>
      <c r="CF3539" s="95"/>
    </row>
    <row r="3540" spans="1:84" s="43" customFormat="1" x14ac:dyDescent="0.25">
      <c r="A3540" s="152"/>
      <c r="B3540" s="152"/>
      <c r="C3540" s="152"/>
      <c r="D3540" s="152"/>
      <c r="E3540" s="152"/>
      <c r="F3540" s="62"/>
      <c r="G3540" s="62"/>
      <c r="I3540" s="152"/>
      <c r="K3540" s="152"/>
      <c r="L3540" s="152"/>
      <c r="M3540" s="152"/>
      <c r="N3540" s="152"/>
      <c r="O3540" s="63"/>
      <c r="P3540" s="152"/>
      <c r="Q3540" s="152"/>
      <c r="S3540" s="205"/>
      <c r="T3540" s="205"/>
      <c r="U3540" s="205"/>
      <c r="V3540" s="39"/>
      <c r="W3540" s="39"/>
      <c r="X3540" s="39"/>
      <c r="Y3540" s="39"/>
      <c r="AD3540" s="191"/>
      <c r="AE3540" s="191"/>
      <c r="AF3540" s="260"/>
      <c r="AG3540" s="191"/>
      <c r="AH3540" s="191"/>
      <c r="AI3540" s="260"/>
      <c r="AR3540" s="68"/>
      <c r="AS3540" s="68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5"/>
      <c r="BL3540" s="95"/>
      <c r="BM3540" s="95"/>
      <c r="BN3540" s="95"/>
      <c r="BO3540" s="95"/>
      <c r="BP3540" s="95"/>
      <c r="BQ3540" s="95"/>
      <c r="BR3540" s="95"/>
      <c r="BS3540" s="95"/>
      <c r="BT3540" s="95"/>
      <c r="BU3540" s="95"/>
      <c r="BV3540" s="95"/>
      <c r="BW3540" s="95"/>
      <c r="BX3540" s="95"/>
      <c r="BY3540" s="95"/>
      <c r="BZ3540" s="95"/>
      <c r="CD3540" s="95"/>
      <c r="CE3540" s="95"/>
      <c r="CF3540" s="95"/>
    </row>
    <row r="3541" spans="1:84" s="43" customFormat="1" x14ac:dyDescent="0.25">
      <c r="A3541" s="152"/>
      <c r="B3541" s="152"/>
      <c r="C3541" s="152"/>
      <c r="D3541" s="152"/>
      <c r="E3541" s="152"/>
      <c r="F3541" s="62"/>
      <c r="G3541" s="62"/>
      <c r="I3541" s="152"/>
      <c r="K3541" s="152"/>
      <c r="L3541" s="152"/>
      <c r="M3541" s="152"/>
      <c r="N3541" s="152"/>
      <c r="O3541" s="63"/>
      <c r="P3541" s="152"/>
      <c r="Q3541" s="152"/>
      <c r="S3541" s="205"/>
      <c r="T3541" s="205"/>
      <c r="U3541" s="205"/>
      <c r="V3541" s="39"/>
      <c r="W3541" s="39"/>
      <c r="X3541" s="39"/>
      <c r="Y3541" s="39"/>
      <c r="AD3541" s="191"/>
      <c r="AE3541" s="191"/>
      <c r="AF3541" s="260"/>
      <c r="AG3541" s="191"/>
      <c r="AH3541" s="191"/>
      <c r="AI3541" s="260"/>
      <c r="AR3541" s="68"/>
      <c r="AS3541" s="68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5"/>
      <c r="BL3541" s="95"/>
      <c r="BM3541" s="95"/>
      <c r="BN3541" s="95"/>
      <c r="BO3541" s="95"/>
      <c r="BP3541" s="95"/>
      <c r="BQ3541" s="95"/>
      <c r="BR3541" s="95"/>
      <c r="BS3541" s="95"/>
      <c r="BT3541" s="95"/>
      <c r="BU3541" s="95"/>
      <c r="BV3541" s="95"/>
      <c r="BW3541" s="95"/>
      <c r="BX3541" s="95"/>
      <c r="BY3541" s="95"/>
      <c r="BZ3541" s="95"/>
      <c r="CD3541" s="95"/>
      <c r="CE3541" s="95"/>
      <c r="CF3541" s="95"/>
    </row>
    <row r="3542" spans="1:84" s="43" customFormat="1" x14ac:dyDescent="0.25">
      <c r="A3542" s="152"/>
      <c r="B3542" s="152"/>
      <c r="C3542" s="152"/>
      <c r="D3542" s="152"/>
      <c r="E3542" s="152"/>
      <c r="F3542" s="62"/>
      <c r="G3542" s="62"/>
      <c r="I3542" s="152"/>
      <c r="K3542" s="152"/>
      <c r="L3542" s="152"/>
      <c r="M3542" s="152"/>
      <c r="N3542" s="152"/>
      <c r="O3542" s="63"/>
      <c r="P3542" s="152"/>
      <c r="Q3542" s="152"/>
      <c r="S3542" s="205"/>
      <c r="T3542" s="205"/>
      <c r="U3542" s="205"/>
      <c r="V3542" s="39"/>
      <c r="W3542" s="39"/>
      <c r="X3542" s="39"/>
      <c r="Y3542" s="39"/>
      <c r="AD3542" s="191"/>
      <c r="AE3542" s="191"/>
      <c r="AF3542" s="260"/>
      <c r="AG3542" s="191"/>
      <c r="AH3542" s="191"/>
      <c r="AI3542" s="260"/>
      <c r="AR3542" s="68"/>
      <c r="AS3542" s="68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5"/>
      <c r="BL3542" s="95"/>
      <c r="BM3542" s="95"/>
      <c r="BN3542" s="95"/>
      <c r="BO3542" s="95"/>
      <c r="BP3542" s="95"/>
      <c r="BQ3542" s="95"/>
      <c r="BR3542" s="95"/>
      <c r="BS3542" s="95"/>
      <c r="BT3542" s="95"/>
      <c r="BU3542" s="95"/>
      <c r="BV3542" s="95"/>
      <c r="BW3542" s="95"/>
      <c r="BX3542" s="95"/>
      <c r="BY3542" s="95"/>
      <c r="BZ3542" s="95"/>
      <c r="CD3542" s="95"/>
      <c r="CE3542" s="95"/>
      <c r="CF3542" s="95"/>
    </row>
    <row r="3543" spans="1:84" s="43" customFormat="1" x14ac:dyDescent="0.25">
      <c r="A3543" s="152"/>
      <c r="B3543" s="152"/>
      <c r="C3543" s="152"/>
      <c r="D3543" s="152"/>
      <c r="E3543" s="152"/>
      <c r="F3543" s="62"/>
      <c r="G3543" s="62"/>
      <c r="I3543" s="152"/>
      <c r="K3543" s="152"/>
      <c r="L3543" s="152"/>
      <c r="M3543" s="152"/>
      <c r="N3543" s="152"/>
      <c r="O3543" s="63"/>
      <c r="P3543" s="152"/>
      <c r="Q3543" s="152"/>
      <c r="S3543" s="205"/>
      <c r="T3543" s="205"/>
      <c r="U3543" s="205"/>
      <c r="V3543" s="39"/>
      <c r="W3543" s="39"/>
      <c r="X3543" s="39"/>
      <c r="Y3543" s="39"/>
      <c r="AD3543" s="191"/>
      <c r="AE3543" s="191"/>
      <c r="AF3543" s="260"/>
      <c r="AG3543" s="191"/>
      <c r="AH3543" s="191"/>
      <c r="AI3543" s="260"/>
      <c r="AR3543" s="68"/>
      <c r="AS3543" s="68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5"/>
      <c r="BL3543" s="95"/>
      <c r="BM3543" s="95"/>
      <c r="BN3543" s="95"/>
      <c r="BO3543" s="95"/>
      <c r="BP3543" s="95"/>
      <c r="BQ3543" s="95"/>
      <c r="BR3543" s="95"/>
      <c r="BS3543" s="95"/>
      <c r="BT3543" s="95"/>
      <c r="BU3543" s="95"/>
      <c r="BV3543" s="95"/>
      <c r="BW3543" s="95"/>
      <c r="BX3543" s="95"/>
      <c r="BY3543" s="95"/>
      <c r="BZ3543" s="95"/>
      <c r="CD3543" s="95"/>
      <c r="CE3543" s="95"/>
      <c r="CF3543" s="95"/>
    </row>
    <row r="3544" spans="1:84" s="43" customFormat="1" x14ac:dyDescent="0.25">
      <c r="A3544" s="152"/>
      <c r="B3544" s="152"/>
      <c r="C3544" s="152"/>
      <c r="D3544" s="152"/>
      <c r="E3544" s="152"/>
      <c r="F3544" s="62"/>
      <c r="G3544" s="62"/>
      <c r="I3544" s="152"/>
      <c r="K3544" s="152"/>
      <c r="L3544" s="152"/>
      <c r="M3544" s="152"/>
      <c r="N3544" s="152"/>
      <c r="O3544" s="63"/>
      <c r="P3544" s="152"/>
      <c r="Q3544" s="152"/>
      <c r="S3544" s="205"/>
      <c r="T3544" s="205"/>
      <c r="U3544" s="205"/>
      <c r="V3544" s="39"/>
      <c r="W3544" s="39"/>
      <c r="X3544" s="39"/>
      <c r="Y3544" s="39"/>
      <c r="AD3544" s="191"/>
      <c r="AE3544" s="191"/>
      <c r="AF3544" s="260"/>
      <c r="AG3544" s="191"/>
      <c r="AH3544" s="191"/>
      <c r="AI3544" s="260"/>
      <c r="AR3544" s="68"/>
      <c r="AS3544" s="68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5"/>
      <c r="BL3544" s="95"/>
      <c r="BM3544" s="95"/>
      <c r="BN3544" s="95"/>
      <c r="BO3544" s="95"/>
      <c r="BP3544" s="95"/>
      <c r="BQ3544" s="95"/>
      <c r="BR3544" s="95"/>
      <c r="BS3544" s="95"/>
      <c r="BT3544" s="95"/>
      <c r="BU3544" s="95"/>
      <c r="BV3544" s="95"/>
      <c r="BW3544" s="95"/>
      <c r="BX3544" s="95"/>
      <c r="BY3544" s="95"/>
      <c r="BZ3544" s="95"/>
      <c r="CD3544" s="95"/>
      <c r="CE3544" s="95"/>
      <c r="CF3544" s="95"/>
    </row>
    <row r="3545" spans="1:84" s="43" customFormat="1" x14ac:dyDescent="0.25">
      <c r="A3545" s="152"/>
      <c r="B3545" s="152"/>
      <c r="C3545" s="152"/>
      <c r="D3545" s="152"/>
      <c r="E3545" s="152"/>
      <c r="F3545" s="62"/>
      <c r="G3545" s="62"/>
      <c r="I3545" s="152"/>
      <c r="K3545" s="152"/>
      <c r="L3545" s="152"/>
      <c r="M3545" s="152"/>
      <c r="N3545" s="152"/>
      <c r="O3545" s="63"/>
      <c r="P3545" s="152"/>
      <c r="Q3545" s="152"/>
      <c r="S3545" s="205"/>
      <c r="T3545" s="205"/>
      <c r="U3545" s="205"/>
      <c r="V3545" s="39"/>
      <c r="W3545" s="39"/>
      <c r="X3545" s="39"/>
      <c r="Y3545" s="39"/>
      <c r="AD3545" s="191"/>
      <c r="AE3545" s="191"/>
      <c r="AF3545" s="260"/>
      <c r="AG3545" s="191"/>
      <c r="AH3545" s="191"/>
      <c r="AI3545" s="260"/>
      <c r="AR3545" s="68"/>
      <c r="AS3545" s="68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5"/>
      <c r="BL3545" s="95"/>
      <c r="BM3545" s="95"/>
      <c r="BN3545" s="95"/>
      <c r="BO3545" s="95"/>
      <c r="BP3545" s="95"/>
      <c r="BQ3545" s="95"/>
      <c r="BR3545" s="95"/>
      <c r="BS3545" s="95"/>
      <c r="BT3545" s="95"/>
      <c r="BU3545" s="95"/>
      <c r="BV3545" s="95"/>
      <c r="BW3545" s="95"/>
      <c r="BX3545" s="95"/>
      <c r="BY3545" s="95"/>
      <c r="BZ3545" s="95"/>
      <c r="CD3545" s="95"/>
      <c r="CE3545" s="95"/>
      <c r="CF3545" s="95"/>
    </row>
    <row r="3546" spans="1:84" s="43" customFormat="1" x14ac:dyDescent="0.25">
      <c r="A3546" s="152"/>
      <c r="B3546" s="152"/>
      <c r="C3546" s="152"/>
      <c r="D3546" s="152"/>
      <c r="E3546" s="152"/>
      <c r="F3546" s="62"/>
      <c r="G3546" s="62"/>
      <c r="I3546" s="152"/>
      <c r="K3546" s="152"/>
      <c r="L3546" s="152"/>
      <c r="M3546" s="152"/>
      <c r="N3546" s="152"/>
      <c r="O3546" s="63"/>
      <c r="P3546" s="152"/>
      <c r="Q3546" s="152"/>
      <c r="S3546" s="205"/>
      <c r="T3546" s="205"/>
      <c r="U3546" s="205"/>
      <c r="V3546" s="39"/>
      <c r="W3546" s="39"/>
      <c r="X3546" s="39"/>
      <c r="Y3546" s="39"/>
      <c r="AD3546" s="191"/>
      <c r="AE3546" s="191"/>
      <c r="AF3546" s="260"/>
      <c r="AG3546" s="191"/>
      <c r="AH3546" s="191"/>
      <c r="AI3546" s="260"/>
      <c r="AR3546" s="68"/>
      <c r="AS3546" s="68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5"/>
      <c r="BL3546" s="95"/>
      <c r="BM3546" s="95"/>
      <c r="BN3546" s="95"/>
      <c r="BO3546" s="95"/>
      <c r="BP3546" s="95"/>
      <c r="BQ3546" s="95"/>
      <c r="BR3546" s="95"/>
      <c r="BS3546" s="95"/>
      <c r="BT3546" s="95"/>
      <c r="BU3546" s="95"/>
      <c r="BV3546" s="95"/>
      <c r="BW3546" s="95"/>
      <c r="BX3546" s="95"/>
      <c r="BY3546" s="95"/>
      <c r="BZ3546" s="95"/>
      <c r="CD3546" s="95"/>
      <c r="CE3546" s="95"/>
      <c r="CF3546" s="95"/>
    </row>
    <row r="3547" spans="1:84" s="43" customFormat="1" x14ac:dyDescent="0.25">
      <c r="A3547" s="152"/>
      <c r="B3547" s="152"/>
      <c r="C3547" s="152"/>
      <c r="D3547" s="152"/>
      <c r="E3547" s="152"/>
      <c r="F3547" s="62"/>
      <c r="G3547" s="62"/>
      <c r="I3547" s="152"/>
      <c r="K3547" s="152"/>
      <c r="L3547" s="152"/>
      <c r="M3547" s="152"/>
      <c r="N3547" s="152"/>
      <c r="O3547" s="63"/>
      <c r="P3547" s="152"/>
      <c r="Q3547" s="152"/>
      <c r="S3547" s="205"/>
      <c r="T3547" s="205"/>
      <c r="U3547" s="205"/>
      <c r="V3547" s="39"/>
      <c r="W3547" s="39"/>
      <c r="X3547" s="39"/>
      <c r="Y3547" s="39"/>
      <c r="AD3547" s="191"/>
      <c r="AE3547" s="191"/>
      <c r="AF3547" s="260"/>
      <c r="AG3547" s="191"/>
      <c r="AH3547" s="191"/>
      <c r="AI3547" s="260"/>
      <c r="AR3547" s="68"/>
      <c r="AS3547" s="68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5"/>
      <c r="BL3547" s="95"/>
      <c r="BM3547" s="95"/>
      <c r="BN3547" s="95"/>
      <c r="BO3547" s="95"/>
      <c r="BP3547" s="95"/>
      <c r="BQ3547" s="95"/>
      <c r="BR3547" s="95"/>
      <c r="BS3547" s="95"/>
      <c r="BT3547" s="95"/>
      <c r="BU3547" s="95"/>
      <c r="BV3547" s="95"/>
      <c r="BW3547" s="95"/>
      <c r="BX3547" s="95"/>
      <c r="BY3547" s="95"/>
      <c r="BZ3547" s="95"/>
      <c r="CD3547" s="95"/>
      <c r="CE3547" s="95"/>
      <c r="CF3547" s="95"/>
    </row>
    <row r="3548" spans="1:84" s="43" customFormat="1" x14ac:dyDescent="0.25">
      <c r="A3548" s="152"/>
      <c r="B3548" s="152"/>
      <c r="C3548" s="152"/>
      <c r="D3548" s="152"/>
      <c r="E3548" s="152"/>
      <c r="F3548" s="62"/>
      <c r="G3548" s="62"/>
      <c r="I3548" s="152"/>
      <c r="K3548" s="152"/>
      <c r="L3548" s="152"/>
      <c r="M3548" s="152"/>
      <c r="N3548" s="152"/>
      <c r="O3548" s="63"/>
      <c r="P3548" s="152"/>
      <c r="Q3548" s="152"/>
      <c r="S3548" s="205"/>
      <c r="T3548" s="205"/>
      <c r="U3548" s="205"/>
      <c r="V3548" s="39"/>
      <c r="W3548" s="39"/>
      <c r="X3548" s="39"/>
      <c r="Y3548" s="39"/>
      <c r="AD3548" s="191"/>
      <c r="AE3548" s="191"/>
      <c r="AF3548" s="260"/>
      <c r="AG3548" s="191"/>
      <c r="AH3548" s="191"/>
      <c r="AI3548" s="260"/>
      <c r="AR3548" s="68"/>
      <c r="AS3548" s="68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5"/>
      <c r="BL3548" s="95"/>
      <c r="BM3548" s="95"/>
      <c r="BN3548" s="95"/>
      <c r="BO3548" s="95"/>
      <c r="BP3548" s="95"/>
      <c r="BQ3548" s="95"/>
      <c r="BR3548" s="95"/>
      <c r="BS3548" s="95"/>
      <c r="BT3548" s="95"/>
      <c r="BU3548" s="95"/>
      <c r="BV3548" s="95"/>
      <c r="BW3548" s="95"/>
      <c r="BX3548" s="95"/>
      <c r="BY3548" s="95"/>
      <c r="BZ3548" s="95"/>
      <c r="CD3548" s="95"/>
      <c r="CE3548" s="95"/>
      <c r="CF3548" s="95"/>
    </row>
    <row r="3549" spans="1:84" s="43" customFormat="1" x14ac:dyDescent="0.25">
      <c r="A3549" s="152"/>
      <c r="B3549" s="152"/>
      <c r="C3549" s="152"/>
      <c r="D3549" s="152"/>
      <c r="E3549" s="152"/>
      <c r="F3549" s="62"/>
      <c r="G3549" s="62"/>
      <c r="I3549" s="152"/>
      <c r="K3549" s="152"/>
      <c r="L3549" s="152"/>
      <c r="M3549" s="152"/>
      <c r="N3549" s="152"/>
      <c r="O3549" s="63"/>
      <c r="P3549" s="152"/>
      <c r="Q3549" s="152"/>
      <c r="S3549" s="205"/>
      <c r="T3549" s="205"/>
      <c r="U3549" s="205"/>
      <c r="V3549" s="39"/>
      <c r="W3549" s="39"/>
      <c r="X3549" s="39"/>
      <c r="Y3549" s="39"/>
      <c r="AD3549" s="191"/>
      <c r="AE3549" s="191"/>
      <c r="AF3549" s="260"/>
      <c r="AG3549" s="191"/>
      <c r="AH3549" s="191"/>
      <c r="AI3549" s="260"/>
      <c r="AR3549" s="68"/>
      <c r="AS3549" s="68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5"/>
      <c r="BL3549" s="95"/>
      <c r="BM3549" s="95"/>
      <c r="BN3549" s="95"/>
      <c r="BO3549" s="95"/>
      <c r="BP3549" s="95"/>
      <c r="BQ3549" s="95"/>
      <c r="BR3549" s="95"/>
      <c r="BS3549" s="95"/>
      <c r="BT3549" s="95"/>
      <c r="BU3549" s="95"/>
      <c r="BV3549" s="95"/>
      <c r="BW3549" s="95"/>
      <c r="BX3549" s="95"/>
      <c r="BY3549" s="95"/>
      <c r="BZ3549" s="95"/>
      <c r="CD3549" s="95"/>
      <c r="CE3549" s="95"/>
      <c r="CF3549" s="95"/>
    </row>
    <row r="3550" spans="1:84" s="43" customFormat="1" x14ac:dyDescent="0.25">
      <c r="A3550" s="152"/>
      <c r="B3550" s="152"/>
      <c r="C3550" s="152"/>
      <c r="D3550" s="152"/>
      <c r="E3550" s="152"/>
      <c r="F3550" s="62"/>
      <c r="G3550" s="62"/>
      <c r="I3550" s="152"/>
      <c r="K3550" s="152"/>
      <c r="L3550" s="152"/>
      <c r="M3550" s="152"/>
      <c r="N3550" s="152"/>
      <c r="O3550" s="63"/>
      <c r="P3550" s="152"/>
      <c r="Q3550" s="152"/>
      <c r="S3550" s="205"/>
      <c r="T3550" s="205"/>
      <c r="U3550" s="205"/>
      <c r="V3550" s="39"/>
      <c r="W3550" s="39"/>
      <c r="X3550" s="39"/>
      <c r="Y3550" s="39"/>
      <c r="AD3550" s="191"/>
      <c r="AE3550" s="191"/>
      <c r="AF3550" s="260"/>
      <c r="AG3550" s="191"/>
      <c r="AH3550" s="191"/>
      <c r="AI3550" s="260"/>
      <c r="AR3550" s="68"/>
      <c r="AS3550" s="68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5"/>
      <c r="BL3550" s="95"/>
      <c r="BM3550" s="95"/>
      <c r="BN3550" s="95"/>
      <c r="BO3550" s="95"/>
      <c r="BP3550" s="95"/>
      <c r="BQ3550" s="95"/>
      <c r="BR3550" s="95"/>
      <c r="BS3550" s="95"/>
      <c r="BT3550" s="95"/>
      <c r="BU3550" s="95"/>
      <c r="BV3550" s="95"/>
      <c r="BW3550" s="95"/>
      <c r="BX3550" s="95"/>
      <c r="BY3550" s="95"/>
      <c r="BZ3550" s="95"/>
      <c r="CD3550" s="95"/>
      <c r="CE3550" s="95"/>
      <c r="CF3550" s="95"/>
    </row>
    <row r="3551" spans="1:84" s="43" customFormat="1" x14ac:dyDescent="0.25">
      <c r="A3551" s="152"/>
      <c r="B3551" s="152"/>
      <c r="C3551" s="152"/>
      <c r="D3551" s="152"/>
      <c r="E3551" s="152"/>
      <c r="F3551" s="62"/>
      <c r="G3551" s="62"/>
      <c r="I3551" s="152"/>
      <c r="K3551" s="152"/>
      <c r="L3551" s="152"/>
      <c r="M3551" s="152"/>
      <c r="N3551" s="152"/>
      <c r="O3551" s="63"/>
      <c r="P3551" s="152"/>
      <c r="Q3551" s="152"/>
      <c r="S3551" s="205"/>
      <c r="T3551" s="205"/>
      <c r="U3551" s="205"/>
      <c r="V3551" s="39"/>
      <c r="W3551" s="39"/>
      <c r="X3551" s="39"/>
      <c r="Y3551" s="39"/>
      <c r="AD3551" s="191"/>
      <c r="AE3551" s="191"/>
      <c r="AF3551" s="260"/>
      <c r="AG3551" s="191"/>
      <c r="AH3551" s="191"/>
      <c r="AI3551" s="260"/>
      <c r="AR3551" s="68"/>
      <c r="AS3551" s="68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5"/>
      <c r="BL3551" s="95"/>
      <c r="BM3551" s="95"/>
      <c r="BN3551" s="95"/>
      <c r="BO3551" s="95"/>
      <c r="BP3551" s="95"/>
      <c r="BQ3551" s="95"/>
      <c r="BR3551" s="95"/>
      <c r="BS3551" s="95"/>
      <c r="BT3551" s="95"/>
      <c r="BU3551" s="95"/>
      <c r="BV3551" s="95"/>
      <c r="BW3551" s="95"/>
      <c r="BX3551" s="95"/>
      <c r="BY3551" s="95"/>
      <c r="BZ3551" s="95"/>
      <c r="CD3551" s="95"/>
      <c r="CE3551" s="95"/>
      <c r="CF3551" s="95"/>
    </row>
    <row r="3552" spans="1:84" s="43" customFormat="1" x14ac:dyDescent="0.25">
      <c r="A3552" s="152"/>
      <c r="B3552" s="152"/>
      <c r="C3552" s="152"/>
      <c r="D3552" s="152"/>
      <c r="E3552" s="152"/>
      <c r="F3552" s="62"/>
      <c r="G3552" s="62"/>
      <c r="I3552" s="152"/>
      <c r="K3552" s="152"/>
      <c r="L3552" s="152"/>
      <c r="M3552" s="152"/>
      <c r="N3552" s="152"/>
      <c r="O3552" s="63"/>
      <c r="P3552" s="152"/>
      <c r="Q3552" s="152"/>
      <c r="S3552" s="205"/>
      <c r="T3552" s="205"/>
      <c r="U3552" s="205"/>
      <c r="V3552" s="39"/>
      <c r="W3552" s="39"/>
      <c r="X3552" s="39"/>
      <c r="Y3552" s="39"/>
      <c r="AD3552" s="191"/>
      <c r="AE3552" s="191"/>
      <c r="AF3552" s="260"/>
      <c r="AG3552" s="191"/>
      <c r="AH3552" s="191"/>
      <c r="AI3552" s="260"/>
      <c r="AR3552" s="68"/>
      <c r="AS3552" s="68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5"/>
      <c r="BL3552" s="95"/>
      <c r="BM3552" s="95"/>
      <c r="BN3552" s="95"/>
      <c r="BO3552" s="95"/>
      <c r="BP3552" s="95"/>
      <c r="BQ3552" s="95"/>
      <c r="BR3552" s="95"/>
      <c r="BS3552" s="95"/>
      <c r="BT3552" s="95"/>
      <c r="BU3552" s="95"/>
      <c r="BV3552" s="95"/>
      <c r="BW3552" s="95"/>
      <c r="BX3552" s="95"/>
      <c r="BY3552" s="95"/>
      <c r="BZ3552" s="95"/>
      <c r="CD3552" s="95"/>
      <c r="CE3552" s="95"/>
      <c r="CF3552" s="95"/>
    </row>
    <row r="3553" spans="1:84" s="43" customFormat="1" x14ac:dyDescent="0.25">
      <c r="A3553" s="152"/>
      <c r="B3553" s="152"/>
      <c r="C3553" s="152"/>
      <c r="D3553" s="152"/>
      <c r="E3553" s="152"/>
      <c r="F3553" s="62"/>
      <c r="G3553" s="62"/>
      <c r="I3553" s="152"/>
      <c r="K3553" s="152"/>
      <c r="L3553" s="152"/>
      <c r="M3553" s="152"/>
      <c r="N3553" s="152"/>
      <c r="O3553" s="63"/>
      <c r="P3553" s="152"/>
      <c r="Q3553" s="152"/>
      <c r="S3553" s="205"/>
      <c r="T3553" s="205"/>
      <c r="U3553" s="205"/>
      <c r="V3553" s="39"/>
      <c r="W3553" s="39"/>
      <c r="X3553" s="39"/>
      <c r="Y3553" s="39"/>
      <c r="AD3553" s="191"/>
      <c r="AE3553" s="191"/>
      <c r="AF3553" s="260"/>
      <c r="AG3553" s="191"/>
      <c r="AH3553" s="191"/>
      <c r="AI3553" s="260"/>
      <c r="AR3553" s="68"/>
      <c r="AS3553" s="68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5"/>
      <c r="BL3553" s="95"/>
      <c r="BM3553" s="95"/>
      <c r="BN3553" s="95"/>
      <c r="BO3553" s="95"/>
      <c r="BP3553" s="95"/>
      <c r="BQ3553" s="95"/>
      <c r="BR3553" s="95"/>
      <c r="BS3553" s="95"/>
      <c r="BT3553" s="95"/>
      <c r="BU3553" s="95"/>
      <c r="BV3553" s="95"/>
      <c r="BW3553" s="95"/>
      <c r="BX3553" s="95"/>
      <c r="BY3553" s="95"/>
      <c r="BZ3553" s="95"/>
      <c r="CD3553" s="95"/>
      <c r="CE3553" s="95"/>
      <c r="CF3553" s="95"/>
    </row>
    <row r="3554" spans="1:84" s="43" customFormat="1" x14ac:dyDescent="0.25">
      <c r="A3554" s="152"/>
      <c r="B3554" s="152"/>
      <c r="C3554" s="152"/>
      <c r="D3554" s="152"/>
      <c r="E3554" s="152"/>
      <c r="F3554" s="62"/>
      <c r="G3554" s="62"/>
      <c r="I3554" s="152"/>
      <c r="K3554" s="152"/>
      <c r="L3554" s="152"/>
      <c r="M3554" s="152"/>
      <c r="N3554" s="152"/>
      <c r="O3554" s="63"/>
      <c r="P3554" s="152"/>
      <c r="Q3554" s="152"/>
      <c r="S3554" s="205"/>
      <c r="T3554" s="205"/>
      <c r="U3554" s="205"/>
      <c r="V3554" s="39"/>
      <c r="W3554" s="39"/>
      <c r="X3554" s="39"/>
      <c r="Y3554" s="39"/>
      <c r="AD3554" s="191"/>
      <c r="AE3554" s="191"/>
      <c r="AF3554" s="260"/>
      <c r="AG3554" s="191"/>
      <c r="AH3554" s="191"/>
      <c r="AI3554" s="260"/>
      <c r="AR3554" s="68"/>
      <c r="AS3554" s="68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5"/>
      <c r="BL3554" s="95"/>
      <c r="BM3554" s="95"/>
      <c r="BN3554" s="95"/>
      <c r="BO3554" s="95"/>
      <c r="BP3554" s="95"/>
      <c r="BQ3554" s="95"/>
      <c r="BR3554" s="95"/>
      <c r="BS3554" s="95"/>
      <c r="BT3554" s="95"/>
      <c r="BU3554" s="95"/>
      <c r="BV3554" s="95"/>
      <c r="BW3554" s="95"/>
      <c r="BX3554" s="95"/>
      <c r="BY3554" s="95"/>
      <c r="BZ3554" s="95"/>
      <c r="CD3554" s="95"/>
      <c r="CE3554" s="95"/>
      <c r="CF3554" s="95"/>
    </row>
    <row r="3555" spans="1:84" s="43" customFormat="1" x14ac:dyDescent="0.25">
      <c r="A3555" s="152"/>
      <c r="B3555" s="152"/>
      <c r="C3555" s="152"/>
      <c r="D3555" s="152"/>
      <c r="E3555" s="152"/>
      <c r="F3555" s="62"/>
      <c r="G3555" s="62"/>
      <c r="I3555" s="152"/>
      <c r="K3555" s="152"/>
      <c r="L3555" s="152"/>
      <c r="M3555" s="152"/>
      <c r="N3555" s="152"/>
      <c r="O3555" s="63"/>
      <c r="P3555" s="152"/>
      <c r="Q3555" s="152"/>
      <c r="S3555" s="205"/>
      <c r="T3555" s="205"/>
      <c r="U3555" s="205"/>
      <c r="V3555" s="39"/>
      <c r="W3555" s="39"/>
      <c r="X3555" s="39"/>
      <c r="Y3555" s="39"/>
      <c r="AD3555" s="191"/>
      <c r="AE3555" s="191"/>
      <c r="AF3555" s="260"/>
      <c r="AG3555" s="191"/>
      <c r="AH3555" s="191"/>
      <c r="AI3555" s="260"/>
      <c r="AR3555" s="68"/>
      <c r="AS3555" s="68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5"/>
      <c r="BL3555" s="95"/>
      <c r="BM3555" s="95"/>
      <c r="BN3555" s="95"/>
      <c r="BO3555" s="95"/>
      <c r="BP3555" s="95"/>
      <c r="BQ3555" s="95"/>
      <c r="BR3555" s="95"/>
      <c r="BS3555" s="95"/>
      <c r="BT3555" s="95"/>
      <c r="BU3555" s="95"/>
      <c r="BV3555" s="95"/>
      <c r="BW3555" s="95"/>
      <c r="BX3555" s="95"/>
      <c r="BY3555" s="95"/>
      <c r="BZ3555" s="95"/>
      <c r="CD3555" s="95"/>
      <c r="CE3555" s="95"/>
      <c r="CF3555" s="95"/>
    </row>
    <row r="3556" spans="1:84" s="43" customFormat="1" x14ac:dyDescent="0.25">
      <c r="A3556" s="152"/>
      <c r="B3556" s="152"/>
      <c r="C3556" s="152"/>
      <c r="D3556" s="152"/>
      <c r="E3556" s="152"/>
      <c r="F3556" s="62"/>
      <c r="G3556" s="62"/>
      <c r="I3556" s="152"/>
      <c r="K3556" s="152"/>
      <c r="L3556" s="152"/>
      <c r="M3556" s="152"/>
      <c r="N3556" s="152"/>
      <c r="O3556" s="63"/>
      <c r="P3556" s="152"/>
      <c r="Q3556" s="152"/>
      <c r="S3556" s="205"/>
      <c r="T3556" s="205"/>
      <c r="U3556" s="205"/>
      <c r="V3556" s="39"/>
      <c r="W3556" s="39"/>
      <c r="X3556" s="39"/>
      <c r="Y3556" s="39"/>
      <c r="AD3556" s="191"/>
      <c r="AE3556" s="191"/>
      <c r="AF3556" s="260"/>
      <c r="AG3556" s="191"/>
      <c r="AH3556" s="191"/>
      <c r="AI3556" s="260"/>
      <c r="AR3556" s="68"/>
      <c r="AS3556" s="68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5"/>
      <c r="BL3556" s="95"/>
      <c r="BM3556" s="95"/>
      <c r="BN3556" s="95"/>
      <c r="BO3556" s="95"/>
      <c r="BP3556" s="95"/>
      <c r="BQ3556" s="95"/>
      <c r="BR3556" s="95"/>
      <c r="BS3556" s="95"/>
      <c r="BT3556" s="95"/>
      <c r="BU3556" s="95"/>
      <c r="BV3556" s="95"/>
      <c r="BW3556" s="95"/>
      <c r="BX3556" s="95"/>
      <c r="BY3556" s="95"/>
      <c r="BZ3556" s="95"/>
      <c r="CD3556" s="95"/>
      <c r="CE3556" s="95"/>
      <c r="CF3556" s="95"/>
    </row>
    <row r="3557" spans="1:84" s="43" customFormat="1" x14ac:dyDescent="0.25">
      <c r="A3557" s="152"/>
      <c r="B3557" s="152"/>
      <c r="C3557" s="152"/>
      <c r="D3557" s="152"/>
      <c r="E3557" s="152"/>
      <c r="F3557" s="62"/>
      <c r="G3557" s="62"/>
      <c r="I3557" s="152"/>
      <c r="K3557" s="152"/>
      <c r="L3557" s="152"/>
      <c r="M3557" s="152"/>
      <c r="N3557" s="152"/>
      <c r="O3557" s="63"/>
      <c r="P3557" s="152"/>
      <c r="Q3557" s="152"/>
      <c r="S3557" s="205"/>
      <c r="T3557" s="205"/>
      <c r="U3557" s="205"/>
      <c r="V3557" s="39"/>
      <c r="W3557" s="39"/>
      <c r="X3557" s="39"/>
      <c r="Y3557" s="39"/>
      <c r="AD3557" s="191"/>
      <c r="AE3557" s="191"/>
      <c r="AF3557" s="260"/>
      <c r="AG3557" s="191"/>
      <c r="AH3557" s="191"/>
      <c r="AI3557" s="260"/>
      <c r="AR3557" s="68"/>
      <c r="AS3557" s="68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5"/>
      <c r="BL3557" s="95"/>
      <c r="BM3557" s="95"/>
      <c r="BN3557" s="95"/>
      <c r="BO3557" s="95"/>
      <c r="BP3557" s="95"/>
      <c r="BQ3557" s="95"/>
      <c r="BR3557" s="95"/>
      <c r="BS3557" s="95"/>
      <c r="BT3557" s="95"/>
      <c r="BU3557" s="95"/>
      <c r="BV3557" s="95"/>
      <c r="BW3557" s="95"/>
      <c r="BX3557" s="95"/>
      <c r="BY3557" s="95"/>
      <c r="BZ3557" s="95"/>
      <c r="CD3557" s="95"/>
      <c r="CE3557" s="95"/>
      <c r="CF3557" s="95"/>
    </row>
    <row r="3558" spans="1:84" s="43" customFormat="1" x14ac:dyDescent="0.25">
      <c r="A3558" s="152"/>
      <c r="B3558" s="152"/>
      <c r="C3558" s="152"/>
      <c r="D3558" s="152"/>
      <c r="E3558" s="152"/>
      <c r="F3558" s="62"/>
      <c r="G3558" s="62"/>
      <c r="I3558" s="152"/>
      <c r="K3558" s="152"/>
      <c r="L3558" s="152"/>
      <c r="M3558" s="152"/>
      <c r="N3558" s="152"/>
      <c r="O3558" s="63"/>
      <c r="P3558" s="152"/>
      <c r="Q3558" s="152"/>
      <c r="S3558" s="205"/>
      <c r="T3558" s="205"/>
      <c r="U3558" s="205"/>
      <c r="V3558" s="39"/>
      <c r="W3558" s="39"/>
      <c r="X3558" s="39"/>
      <c r="Y3558" s="39"/>
      <c r="AD3558" s="191"/>
      <c r="AE3558" s="191"/>
      <c r="AF3558" s="260"/>
      <c r="AG3558" s="191"/>
      <c r="AH3558" s="191"/>
      <c r="AI3558" s="260"/>
      <c r="AR3558" s="68"/>
      <c r="AS3558" s="68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5"/>
      <c r="BL3558" s="95"/>
      <c r="BM3558" s="95"/>
      <c r="BN3558" s="95"/>
      <c r="BO3558" s="95"/>
      <c r="BP3558" s="95"/>
      <c r="BQ3558" s="95"/>
      <c r="BR3558" s="95"/>
      <c r="BS3558" s="95"/>
      <c r="BT3558" s="95"/>
      <c r="BU3558" s="95"/>
      <c r="BV3558" s="95"/>
      <c r="BW3558" s="95"/>
      <c r="BX3558" s="95"/>
      <c r="BY3558" s="95"/>
      <c r="BZ3558" s="95"/>
      <c r="CD3558" s="95"/>
      <c r="CE3558" s="95"/>
      <c r="CF3558" s="95"/>
    </row>
    <row r="3559" spans="1:84" s="43" customFormat="1" x14ac:dyDescent="0.25">
      <c r="A3559" s="152"/>
      <c r="B3559" s="152"/>
      <c r="C3559" s="152"/>
      <c r="D3559" s="152"/>
      <c r="E3559" s="152"/>
      <c r="F3559" s="62"/>
      <c r="G3559" s="62"/>
      <c r="I3559" s="152"/>
      <c r="K3559" s="152"/>
      <c r="L3559" s="152"/>
      <c r="M3559" s="152"/>
      <c r="N3559" s="152"/>
      <c r="O3559" s="63"/>
      <c r="P3559" s="152"/>
      <c r="Q3559" s="152"/>
      <c r="S3559" s="205"/>
      <c r="T3559" s="205"/>
      <c r="U3559" s="205"/>
      <c r="V3559" s="39"/>
      <c r="W3559" s="39"/>
      <c r="X3559" s="39"/>
      <c r="Y3559" s="39"/>
      <c r="AD3559" s="191"/>
      <c r="AE3559" s="191"/>
      <c r="AF3559" s="260"/>
      <c r="AG3559" s="191"/>
      <c r="AH3559" s="191"/>
      <c r="AI3559" s="260"/>
      <c r="AR3559" s="68"/>
      <c r="AS3559" s="68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5"/>
      <c r="BL3559" s="95"/>
      <c r="BM3559" s="95"/>
      <c r="BN3559" s="95"/>
      <c r="BO3559" s="95"/>
      <c r="BP3559" s="95"/>
      <c r="BQ3559" s="95"/>
      <c r="BR3559" s="95"/>
      <c r="BS3559" s="95"/>
      <c r="BT3559" s="95"/>
      <c r="BU3559" s="95"/>
      <c r="BV3559" s="95"/>
      <c r="BW3559" s="95"/>
      <c r="BX3559" s="95"/>
      <c r="BY3559" s="95"/>
      <c r="BZ3559" s="95"/>
      <c r="CD3559" s="95"/>
      <c r="CE3559" s="95"/>
      <c r="CF3559" s="95"/>
    </row>
    <row r="3560" spans="1:84" s="43" customFormat="1" x14ac:dyDescent="0.25">
      <c r="A3560" s="152"/>
      <c r="B3560" s="152"/>
      <c r="C3560" s="152"/>
      <c r="D3560" s="152"/>
      <c r="E3560" s="152"/>
      <c r="F3560" s="62"/>
      <c r="G3560" s="62"/>
      <c r="I3560" s="152"/>
      <c r="K3560" s="152"/>
      <c r="L3560" s="152"/>
      <c r="M3560" s="152"/>
      <c r="N3560" s="152"/>
      <c r="O3560" s="63"/>
      <c r="P3560" s="152"/>
      <c r="Q3560" s="152"/>
      <c r="S3560" s="205"/>
      <c r="T3560" s="205"/>
      <c r="U3560" s="205"/>
      <c r="V3560" s="39"/>
      <c r="W3560" s="39"/>
      <c r="X3560" s="39"/>
      <c r="Y3560" s="39"/>
      <c r="AD3560" s="191"/>
      <c r="AE3560" s="191"/>
      <c r="AF3560" s="260"/>
      <c r="AG3560" s="191"/>
      <c r="AH3560" s="191"/>
      <c r="AI3560" s="260"/>
      <c r="AR3560" s="68"/>
      <c r="AS3560" s="68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5"/>
      <c r="BL3560" s="95"/>
      <c r="BM3560" s="95"/>
      <c r="BN3560" s="95"/>
      <c r="BO3560" s="95"/>
      <c r="BP3560" s="95"/>
      <c r="BQ3560" s="95"/>
      <c r="BR3560" s="95"/>
      <c r="BS3560" s="95"/>
      <c r="BT3560" s="95"/>
      <c r="BU3560" s="95"/>
      <c r="BV3560" s="95"/>
      <c r="BW3560" s="95"/>
      <c r="BX3560" s="95"/>
      <c r="BY3560" s="95"/>
      <c r="BZ3560" s="95"/>
      <c r="CD3560" s="95"/>
      <c r="CE3560" s="95"/>
      <c r="CF3560" s="95"/>
    </row>
    <row r="3561" spans="1:84" s="43" customFormat="1" x14ac:dyDescent="0.25">
      <c r="A3561" s="152"/>
      <c r="B3561" s="152"/>
      <c r="C3561" s="152"/>
      <c r="D3561" s="152"/>
      <c r="E3561" s="152"/>
      <c r="F3561" s="62"/>
      <c r="G3561" s="62"/>
      <c r="I3561" s="152"/>
      <c r="K3561" s="152"/>
      <c r="L3561" s="152"/>
      <c r="M3561" s="152"/>
      <c r="N3561" s="152"/>
      <c r="O3561" s="63"/>
      <c r="P3561" s="152"/>
      <c r="Q3561" s="152"/>
      <c r="S3561" s="205"/>
      <c r="T3561" s="205"/>
      <c r="U3561" s="205"/>
      <c r="V3561" s="39"/>
      <c r="W3561" s="39"/>
      <c r="X3561" s="39"/>
      <c r="Y3561" s="39"/>
      <c r="AD3561" s="191"/>
      <c r="AE3561" s="191"/>
      <c r="AF3561" s="260"/>
      <c r="AG3561" s="191"/>
      <c r="AH3561" s="191"/>
      <c r="AI3561" s="260"/>
      <c r="AR3561" s="68"/>
      <c r="AS3561" s="68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5"/>
      <c r="BL3561" s="95"/>
      <c r="BM3561" s="95"/>
      <c r="BN3561" s="95"/>
      <c r="BO3561" s="95"/>
      <c r="BP3561" s="95"/>
      <c r="BQ3561" s="95"/>
      <c r="BR3561" s="95"/>
      <c r="BS3561" s="95"/>
      <c r="BT3561" s="95"/>
      <c r="BU3561" s="95"/>
      <c r="BV3561" s="95"/>
      <c r="BW3561" s="95"/>
      <c r="BX3561" s="95"/>
      <c r="BY3561" s="95"/>
      <c r="BZ3561" s="95"/>
      <c r="CD3561" s="95"/>
      <c r="CE3561" s="95"/>
      <c r="CF3561" s="95"/>
    </row>
    <row r="3562" spans="1:84" s="43" customFormat="1" x14ac:dyDescent="0.25">
      <c r="A3562" s="152"/>
      <c r="B3562" s="152"/>
      <c r="C3562" s="152"/>
      <c r="D3562" s="152"/>
      <c r="E3562" s="152"/>
      <c r="F3562" s="62"/>
      <c r="G3562" s="62"/>
      <c r="I3562" s="152"/>
      <c r="K3562" s="152"/>
      <c r="L3562" s="152"/>
      <c r="M3562" s="152"/>
      <c r="N3562" s="152"/>
      <c r="O3562" s="63"/>
      <c r="P3562" s="152"/>
      <c r="Q3562" s="152"/>
      <c r="S3562" s="205"/>
      <c r="T3562" s="205"/>
      <c r="U3562" s="205"/>
      <c r="V3562" s="39"/>
      <c r="W3562" s="39"/>
      <c r="X3562" s="39"/>
      <c r="Y3562" s="39"/>
      <c r="AD3562" s="191"/>
      <c r="AE3562" s="191"/>
      <c r="AF3562" s="260"/>
      <c r="AG3562" s="191"/>
      <c r="AH3562" s="191"/>
      <c r="AI3562" s="260"/>
      <c r="AR3562" s="68"/>
      <c r="AS3562" s="68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5"/>
      <c r="BL3562" s="95"/>
      <c r="BM3562" s="95"/>
      <c r="BN3562" s="95"/>
      <c r="BO3562" s="95"/>
      <c r="BP3562" s="95"/>
      <c r="BQ3562" s="95"/>
      <c r="BR3562" s="95"/>
      <c r="BS3562" s="95"/>
      <c r="BT3562" s="95"/>
      <c r="BU3562" s="95"/>
      <c r="BV3562" s="95"/>
      <c r="BW3562" s="95"/>
      <c r="BX3562" s="95"/>
      <c r="BY3562" s="95"/>
      <c r="BZ3562" s="95"/>
      <c r="CD3562" s="95"/>
      <c r="CE3562" s="95"/>
      <c r="CF3562" s="95"/>
    </row>
    <row r="3563" spans="1:84" s="43" customFormat="1" x14ac:dyDescent="0.25">
      <c r="A3563" s="152"/>
      <c r="B3563" s="152"/>
      <c r="C3563" s="152"/>
      <c r="D3563" s="152"/>
      <c r="E3563" s="152"/>
      <c r="F3563" s="62"/>
      <c r="G3563" s="62"/>
      <c r="I3563" s="152"/>
      <c r="K3563" s="152"/>
      <c r="L3563" s="152"/>
      <c r="M3563" s="152"/>
      <c r="N3563" s="152"/>
      <c r="O3563" s="63"/>
      <c r="P3563" s="152"/>
      <c r="Q3563" s="152"/>
      <c r="S3563" s="205"/>
      <c r="T3563" s="205"/>
      <c r="U3563" s="205"/>
      <c r="V3563" s="39"/>
      <c r="W3563" s="39"/>
      <c r="X3563" s="39"/>
      <c r="Y3563" s="39"/>
      <c r="AD3563" s="191"/>
      <c r="AE3563" s="191"/>
      <c r="AF3563" s="260"/>
      <c r="AG3563" s="191"/>
      <c r="AH3563" s="191"/>
      <c r="AI3563" s="260"/>
      <c r="AR3563" s="68"/>
      <c r="AS3563" s="68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5"/>
      <c r="BL3563" s="95"/>
      <c r="BM3563" s="95"/>
      <c r="BN3563" s="95"/>
      <c r="BO3563" s="95"/>
      <c r="BP3563" s="95"/>
      <c r="BQ3563" s="95"/>
      <c r="BR3563" s="95"/>
      <c r="BS3563" s="95"/>
      <c r="BT3563" s="95"/>
      <c r="BU3563" s="95"/>
      <c r="BV3563" s="95"/>
      <c r="BW3563" s="95"/>
      <c r="BX3563" s="95"/>
      <c r="BY3563" s="95"/>
      <c r="BZ3563" s="95"/>
      <c r="CD3563" s="95"/>
      <c r="CE3563" s="95"/>
      <c r="CF3563" s="95"/>
    </row>
    <row r="3564" spans="1:84" s="43" customFormat="1" x14ac:dyDescent="0.25">
      <c r="A3564" s="152"/>
      <c r="B3564" s="152"/>
      <c r="C3564" s="152"/>
      <c r="D3564" s="152"/>
      <c r="E3564" s="152"/>
      <c r="F3564" s="62"/>
      <c r="G3564" s="62"/>
      <c r="I3564" s="152"/>
      <c r="K3564" s="152"/>
      <c r="L3564" s="152"/>
      <c r="M3564" s="152"/>
      <c r="N3564" s="152"/>
      <c r="O3564" s="63"/>
      <c r="P3564" s="152"/>
      <c r="Q3564" s="152"/>
      <c r="S3564" s="205"/>
      <c r="T3564" s="205"/>
      <c r="U3564" s="205"/>
      <c r="V3564" s="39"/>
      <c r="W3564" s="39"/>
      <c r="X3564" s="39"/>
      <c r="Y3564" s="39"/>
      <c r="AD3564" s="191"/>
      <c r="AE3564" s="191"/>
      <c r="AF3564" s="260"/>
      <c r="AG3564" s="191"/>
      <c r="AH3564" s="191"/>
      <c r="AI3564" s="260"/>
      <c r="AR3564" s="68"/>
      <c r="AS3564" s="68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5"/>
      <c r="BL3564" s="95"/>
      <c r="BM3564" s="95"/>
      <c r="BN3564" s="95"/>
      <c r="BO3564" s="95"/>
      <c r="BP3564" s="95"/>
      <c r="BQ3564" s="95"/>
      <c r="BR3564" s="95"/>
      <c r="BS3564" s="95"/>
      <c r="BT3564" s="95"/>
      <c r="BU3564" s="95"/>
      <c r="BV3564" s="95"/>
      <c r="BW3564" s="95"/>
      <c r="BX3564" s="95"/>
      <c r="BY3564" s="95"/>
      <c r="BZ3564" s="95"/>
      <c r="CD3564" s="95"/>
      <c r="CE3564" s="95"/>
      <c r="CF3564" s="95"/>
    </row>
    <row r="3565" spans="1:84" s="43" customFormat="1" x14ac:dyDescent="0.25">
      <c r="A3565" s="152"/>
      <c r="B3565" s="152"/>
      <c r="C3565" s="152"/>
      <c r="D3565" s="152"/>
      <c r="E3565" s="152"/>
      <c r="F3565" s="62"/>
      <c r="G3565" s="62"/>
      <c r="I3565" s="152"/>
      <c r="K3565" s="152"/>
      <c r="L3565" s="152"/>
      <c r="M3565" s="152"/>
      <c r="N3565" s="152"/>
      <c r="O3565" s="63"/>
      <c r="P3565" s="152"/>
      <c r="Q3565" s="152"/>
      <c r="S3565" s="205"/>
      <c r="T3565" s="205"/>
      <c r="U3565" s="205"/>
      <c r="V3565" s="39"/>
      <c r="W3565" s="39"/>
      <c r="X3565" s="39"/>
      <c r="Y3565" s="39"/>
      <c r="AD3565" s="191"/>
      <c r="AE3565" s="191"/>
      <c r="AF3565" s="260"/>
      <c r="AG3565" s="191"/>
      <c r="AH3565" s="191"/>
      <c r="AI3565" s="260"/>
      <c r="AR3565" s="68"/>
      <c r="AS3565" s="68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5"/>
      <c r="BL3565" s="95"/>
      <c r="BM3565" s="95"/>
      <c r="BN3565" s="95"/>
      <c r="BO3565" s="95"/>
      <c r="BP3565" s="95"/>
      <c r="BQ3565" s="95"/>
      <c r="BR3565" s="95"/>
      <c r="BS3565" s="95"/>
      <c r="BT3565" s="95"/>
      <c r="BU3565" s="95"/>
      <c r="BV3565" s="95"/>
      <c r="BW3565" s="95"/>
      <c r="BX3565" s="95"/>
      <c r="BY3565" s="95"/>
      <c r="BZ3565" s="95"/>
      <c r="CD3565" s="95"/>
      <c r="CE3565" s="95"/>
      <c r="CF3565" s="95"/>
    </row>
    <row r="3566" spans="1:84" s="43" customFormat="1" x14ac:dyDescent="0.25">
      <c r="A3566" s="152"/>
      <c r="B3566" s="152"/>
      <c r="C3566" s="152"/>
      <c r="D3566" s="152"/>
      <c r="E3566" s="152"/>
      <c r="F3566" s="62"/>
      <c r="G3566" s="62"/>
      <c r="I3566" s="152"/>
      <c r="K3566" s="152"/>
      <c r="L3566" s="152"/>
      <c r="M3566" s="152"/>
      <c r="N3566" s="152"/>
      <c r="O3566" s="63"/>
      <c r="P3566" s="152"/>
      <c r="Q3566" s="152"/>
      <c r="S3566" s="205"/>
      <c r="T3566" s="205"/>
      <c r="U3566" s="205"/>
      <c r="V3566" s="39"/>
      <c r="W3566" s="39"/>
      <c r="X3566" s="39"/>
      <c r="Y3566" s="39"/>
      <c r="AD3566" s="191"/>
      <c r="AE3566" s="191"/>
      <c r="AF3566" s="260"/>
      <c r="AG3566" s="191"/>
      <c r="AH3566" s="191"/>
      <c r="AI3566" s="260"/>
      <c r="AR3566" s="68"/>
      <c r="AS3566" s="68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5"/>
      <c r="BL3566" s="95"/>
      <c r="BM3566" s="95"/>
      <c r="BN3566" s="95"/>
      <c r="BO3566" s="95"/>
      <c r="BP3566" s="95"/>
      <c r="BQ3566" s="95"/>
      <c r="BR3566" s="95"/>
      <c r="BS3566" s="95"/>
      <c r="BT3566" s="95"/>
      <c r="BU3566" s="95"/>
      <c r="BV3566" s="95"/>
      <c r="BW3566" s="95"/>
      <c r="BX3566" s="95"/>
      <c r="BY3566" s="95"/>
      <c r="BZ3566" s="95"/>
      <c r="CD3566" s="95"/>
      <c r="CE3566" s="95"/>
      <c r="CF3566" s="95"/>
    </row>
    <row r="3567" spans="1:84" s="43" customFormat="1" x14ac:dyDescent="0.25">
      <c r="A3567" s="152"/>
      <c r="B3567" s="152"/>
      <c r="C3567" s="152"/>
      <c r="D3567" s="152"/>
      <c r="E3567" s="152"/>
      <c r="F3567" s="62"/>
      <c r="G3567" s="62"/>
      <c r="I3567" s="152"/>
      <c r="K3567" s="152"/>
      <c r="L3567" s="152"/>
      <c r="M3567" s="152"/>
      <c r="N3567" s="152"/>
      <c r="O3567" s="63"/>
      <c r="P3567" s="152"/>
      <c r="Q3567" s="152"/>
      <c r="S3567" s="205"/>
      <c r="T3567" s="205"/>
      <c r="U3567" s="205"/>
      <c r="V3567" s="39"/>
      <c r="W3567" s="39"/>
      <c r="X3567" s="39"/>
      <c r="Y3567" s="39"/>
      <c r="AD3567" s="191"/>
      <c r="AE3567" s="191"/>
      <c r="AF3567" s="260"/>
      <c r="AG3567" s="191"/>
      <c r="AH3567" s="191"/>
      <c r="AI3567" s="260"/>
      <c r="AR3567" s="68"/>
      <c r="AS3567" s="68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5"/>
      <c r="BL3567" s="95"/>
      <c r="BM3567" s="95"/>
      <c r="BN3567" s="95"/>
      <c r="BO3567" s="95"/>
      <c r="BP3567" s="95"/>
      <c r="BQ3567" s="95"/>
      <c r="BR3567" s="95"/>
      <c r="BS3567" s="95"/>
      <c r="BT3567" s="95"/>
      <c r="BU3567" s="95"/>
      <c r="BV3567" s="95"/>
      <c r="BW3567" s="95"/>
      <c r="BX3567" s="95"/>
      <c r="BY3567" s="95"/>
      <c r="BZ3567" s="95"/>
      <c r="CD3567" s="95"/>
      <c r="CE3567" s="95"/>
      <c r="CF3567" s="95"/>
    </row>
    <row r="3568" spans="1:84" s="43" customFormat="1" x14ac:dyDescent="0.25">
      <c r="A3568" s="152"/>
      <c r="B3568" s="152"/>
      <c r="C3568" s="152"/>
      <c r="D3568" s="152"/>
      <c r="E3568" s="152"/>
      <c r="F3568" s="62"/>
      <c r="G3568" s="62"/>
      <c r="I3568" s="152"/>
      <c r="K3568" s="152"/>
      <c r="L3568" s="152"/>
      <c r="M3568" s="152"/>
      <c r="N3568" s="152"/>
      <c r="O3568" s="63"/>
      <c r="P3568" s="152"/>
      <c r="Q3568" s="152"/>
      <c r="S3568" s="205"/>
      <c r="T3568" s="205"/>
      <c r="U3568" s="205"/>
      <c r="V3568" s="39"/>
      <c r="W3568" s="39"/>
      <c r="X3568" s="39"/>
      <c r="Y3568" s="39"/>
      <c r="AD3568" s="191"/>
      <c r="AE3568" s="191"/>
      <c r="AF3568" s="260"/>
      <c r="AG3568" s="191"/>
      <c r="AH3568" s="191"/>
      <c r="AI3568" s="260"/>
      <c r="AR3568" s="68"/>
      <c r="AS3568" s="68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5"/>
      <c r="BL3568" s="95"/>
      <c r="BM3568" s="95"/>
      <c r="BN3568" s="95"/>
      <c r="BO3568" s="95"/>
      <c r="BP3568" s="95"/>
      <c r="BQ3568" s="95"/>
      <c r="BR3568" s="95"/>
      <c r="BS3568" s="95"/>
      <c r="BT3568" s="95"/>
      <c r="BU3568" s="95"/>
      <c r="BV3568" s="95"/>
      <c r="BW3568" s="95"/>
      <c r="BX3568" s="95"/>
      <c r="BY3568" s="95"/>
      <c r="BZ3568" s="95"/>
      <c r="CD3568" s="95"/>
      <c r="CE3568" s="95"/>
      <c r="CF3568" s="95"/>
    </row>
    <row r="3569" spans="1:84" s="43" customFormat="1" x14ac:dyDescent="0.25">
      <c r="A3569" s="152"/>
      <c r="B3569" s="152"/>
      <c r="C3569" s="152"/>
      <c r="D3569" s="152"/>
      <c r="E3569" s="152"/>
      <c r="F3569" s="62"/>
      <c r="G3569" s="62"/>
      <c r="I3569" s="152"/>
      <c r="K3569" s="152"/>
      <c r="L3569" s="152"/>
      <c r="M3569" s="152"/>
      <c r="N3569" s="152"/>
      <c r="O3569" s="63"/>
      <c r="P3569" s="152"/>
      <c r="Q3569" s="152"/>
      <c r="S3569" s="205"/>
      <c r="T3569" s="205"/>
      <c r="U3569" s="205"/>
      <c r="V3569" s="39"/>
      <c r="W3569" s="39"/>
      <c r="X3569" s="39"/>
      <c r="Y3569" s="39"/>
      <c r="AD3569" s="191"/>
      <c r="AE3569" s="191"/>
      <c r="AF3569" s="260"/>
      <c r="AG3569" s="191"/>
      <c r="AH3569" s="191"/>
      <c r="AI3569" s="260"/>
      <c r="AR3569" s="68"/>
      <c r="AS3569" s="68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5"/>
      <c r="BL3569" s="95"/>
      <c r="BM3569" s="95"/>
      <c r="BN3569" s="95"/>
      <c r="BO3569" s="95"/>
      <c r="BP3569" s="95"/>
      <c r="BQ3569" s="95"/>
      <c r="BR3569" s="95"/>
      <c r="BS3569" s="95"/>
      <c r="BT3569" s="95"/>
      <c r="BU3569" s="95"/>
      <c r="BV3569" s="95"/>
      <c r="BW3569" s="95"/>
      <c r="BX3569" s="95"/>
      <c r="BY3569" s="95"/>
      <c r="BZ3569" s="95"/>
      <c r="CD3569" s="95"/>
      <c r="CE3569" s="95"/>
      <c r="CF3569" s="95"/>
    </row>
    <row r="3570" spans="1:84" s="43" customFormat="1" x14ac:dyDescent="0.25">
      <c r="A3570" s="152"/>
      <c r="B3570" s="152"/>
      <c r="C3570" s="152"/>
      <c r="D3570" s="152"/>
      <c r="E3570" s="152"/>
      <c r="F3570" s="62"/>
      <c r="G3570" s="62"/>
      <c r="I3570" s="152"/>
      <c r="K3570" s="152"/>
      <c r="L3570" s="152"/>
      <c r="M3570" s="152"/>
      <c r="N3570" s="152"/>
      <c r="O3570" s="63"/>
      <c r="P3570" s="152"/>
      <c r="Q3570" s="152"/>
      <c r="S3570" s="205"/>
      <c r="T3570" s="205"/>
      <c r="U3570" s="205"/>
      <c r="V3570" s="39"/>
      <c r="W3570" s="39"/>
      <c r="X3570" s="39"/>
      <c r="Y3570" s="39"/>
      <c r="AD3570" s="191"/>
      <c r="AE3570" s="191"/>
      <c r="AF3570" s="260"/>
      <c r="AG3570" s="191"/>
      <c r="AH3570" s="191"/>
      <c r="AI3570" s="260"/>
      <c r="AR3570" s="68"/>
      <c r="AS3570" s="68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5"/>
      <c r="BL3570" s="95"/>
      <c r="BM3570" s="95"/>
      <c r="BN3570" s="95"/>
      <c r="BO3570" s="95"/>
      <c r="BP3570" s="95"/>
      <c r="BQ3570" s="95"/>
      <c r="BR3570" s="95"/>
      <c r="BS3570" s="95"/>
      <c r="BT3570" s="95"/>
      <c r="BU3570" s="95"/>
      <c r="BV3570" s="95"/>
      <c r="BW3570" s="95"/>
      <c r="BX3570" s="95"/>
      <c r="BY3570" s="95"/>
      <c r="BZ3570" s="95"/>
      <c r="CD3570" s="95"/>
      <c r="CE3570" s="95"/>
      <c r="CF3570" s="95"/>
    </row>
    <row r="3571" spans="1:84" s="43" customFormat="1" x14ac:dyDescent="0.25">
      <c r="A3571" s="152"/>
      <c r="B3571" s="152"/>
      <c r="C3571" s="152"/>
      <c r="D3571" s="152"/>
      <c r="E3571" s="152"/>
      <c r="F3571" s="62"/>
      <c r="G3571" s="62"/>
      <c r="I3571" s="152"/>
      <c r="K3571" s="152"/>
      <c r="L3571" s="152"/>
      <c r="M3571" s="152"/>
      <c r="N3571" s="152"/>
      <c r="O3571" s="63"/>
      <c r="P3571" s="152"/>
      <c r="Q3571" s="152"/>
      <c r="S3571" s="205"/>
      <c r="T3571" s="205"/>
      <c r="U3571" s="205"/>
      <c r="V3571" s="39"/>
      <c r="W3571" s="39"/>
      <c r="X3571" s="39"/>
      <c r="Y3571" s="39"/>
      <c r="AD3571" s="191"/>
      <c r="AE3571" s="191"/>
      <c r="AF3571" s="260"/>
      <c r="AG3571" s="191"/>
      <c r="AH3571" s="191"/>
      <c r="AI3571" s="260"/>
      <c r="AR3571" s="68"/>
      <c r="AS3571" s="68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5"/>
      <c r="BL3571" s="95"/>
      <c r="BM3571" s="95"/>
      <c r="BN3571" s="95"/>
      <c r="BO3571" s="95"/>
      <c r="BP3571" s="95"/>
      <c r="BQ3571" s="95"/>
      <c r="BR3571" s="95"/>
      <c r="BS3571" s="95"/>
      <c r="BT3571" s="95"/>
      <c r="BU3571" s="95"/>
      <c r="BV3571" s="95"/>
      <c r="BW3571" s="95"/>
      <c r="BX3571" s="95"/>
      <c r="BY3571" s="95"/>
      <c r="BZ3571" s="95"/>
      <c r="CD3571" s="95"/>
      <c r="CE3571" s="95"/>
      <c r="CF3571" s="95"/>
    </row>
    <row r="3572" spans="1:84" s="43" customFormat="1" x14ac:dyDescent="0.25">
      <c r="A3572" s="152"/>
      <c r="B3572" s="152"/>
      <c r="C3572" s="152"/>
      <c r="D3572" s="152"/>
      <c r="E3572" s="152"/>
      <c r="F3572" s="62"/>
      <c r="G3572" s="62"/>
      <c r="I3572" s="152"/>
      <c r="K3572" s="152"/>
      <c r="L3572" s="152"/>
      <c r="M3572" s="152"/>
      <c r="N3572" s="152"/>
      <c r="O3572" s="63"/>
      <c r="P3572" s="152"/>
      <c r="Q3572" s="152"/>
      <c r="S3572" s="205"/>
      <c r="T3572" s="205"/>
      <c r="U3572" s="205"/>
      <c r="V3572" s="39"/>
      <c r="W3572" s="39"/>
      <c r="X3572" s="39"/>
      <c r="Y3572" s="39"/>
      <c r="AD3572" s="191"/>
      <c r="AE3572" s="191"/>
      <c r="AF3572" s="260"/>
      <c r="AG3572" s="191"/>
      <c r="AH3572" s="191"/>
      <c r="AI3572" s="260"/>
      <c r="AR3572" s="68"/>
      <c r="AS3572" s="68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5"/>
      <c r="BL3572" s="95"/>
      <c r="BM3572" s="95"/>
      <c r="BN3572" s="95"/>
      <c r="BO3572" s="95"/>
      <c r="BP3572" s="95"/>
      <c r="BQ3572" s="95"/>
      <c r="BR3572" s="95"/>
      <c r="BS3572" s="95"/>
      <c r="BT3572" s="95"/>
      <c r="BU3572" s="95"/>
      <c r="BV3572" s="95"/>
      <c r="BW3572" s="95"/>
      <c r="BX3572" s="95"/>
      <c r="BY3572" s="95"/>
      <c r="BZ3572" s="95"/>
      <c r="CD3572" s="95"/>
      <c r="CE3572" s="95"/>
      <c r="CF3572" s="95"/>
    </row>
    <row r="3573" spans="1:84" s="43" customFormat="1" x14ac:dyDescent="0.25">
      <c r="A3573" s="152"/>
      <c r="B3573" s="152"/>
      <c r="C3573" s="152"/>
      <c r="D3573" s="152"/>
      <c r="E3573" s="152"/>
      <c r="F3573" s="62"/>
      <c r="G3573" s="62"/>
      <c r="I3573" s="152"/>
      <c r="K3573" s="152"/>
      <c r="L3573" s="152"/>
      <c r="M3573" s="152"/>
      <c r="N3573" s="152"/>
      <c r="O3573" s="63"/>
      <c r="P3573" s="152"/>
      <c r="Q3573" s="152"/>
      <c r="S3573" s="205"/>
      <c r="T3573" s="205"/>
      <c r="U3573" s="205"/>
      <c r="V3573" s="39"/>
      <c r="W3573" s="39"/>
      <c r="X3573" s="39"/>
      <c r="Y3573" s="39"/>
      <c r="AD3573" s="191"/>
      <c r="AE3573" s="191"/>
      <c r="AF3573" s="260"/>
      <c r="AG3573" s="191"/>
      <c r="AH3573" s="191"/>
      <c r="AI3573" s="260"/>
      <c r="AR3573" s="68"/>
      <c r="AS3573" s="68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5"/>
      <c r="BL3573" s="95"/>
      <c r="BM3573" s="95"/>
      <c r="BN3573" s="95"/>
      <c r="BO3573" s="95"/>
      <c r="BP3573" s="95"/>
      <c r="BQ3573" s="95"/>
      <c r="BR3573" s="95"/>
      <c r="BS3573" s="95"/>
      <c r="BT3573" s="95"/>
      <c r="BU3573" s="95"/>
      <c r="BV3573" s="95"/>
      <c r="BW3573" s="95"/>
      <c r="BX3573" s="95"/>
      <c r="BY3573" s="95"/>
      <c r="BZ3573" s="95"/>
      <c r="CD3573" s="95"/>
      <c r="CE3573" s="95"/>
      <c r="CF3573" s="95"/>
    </row>
    <row r="3574" spans="1:84" s="43" customFormat="1" x14ac:dyDescent="0.25">
      <c r="A3574" s="152"/>
      <c r="B3574" s="152"/>
      <c r="C3574" s="152"/>
      <c r="D3574" s="152"/>
      <c r="E3574" s="152"/>
      <c r="F3574" s="62"/>
      <c r="G3574" s="62"/>
      <c r="I3574" s="152"/>
      <c r="K3574" s="152"/>
      <c r="L3574" s="152"/>
      <c r="M3574" s="152"/>
      <c r="N3574" s="152"/>
      <c r="O3574" s="63"/>
      <c r="P3574" s="152"/>
      <c r="Q3574" s="152"/>
      <c r="S3574" s="205"/>
      <c r="T3574" s="205"/>
      <c r="U3574" s="205"/>
      <c r="V3574" s="39"/>
      <c r="W3574" s="39"/>
      <c r="X3574" s="39"/>
      <c r="Y3574" s="39"/>
      <c r="AD3574" s="191"/>
      <c r="AE3574" s="191"/>
      <c r="AF3574" s="260"/>
      <c r="AG3574" s="191"/>
      <c r="AH3574" s="191"/>
      <c r="AI3574" s="260"/>
      <c r="AR3574" s="68"/>
      <c r="AS3574" s="68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5"/>
      <c r="BL3574" s="95"/>
      <c r="BM3574" s="95"/>
      <c r="BN3574" s="95"/>
      <c r="BO3574" s="95"/>
      <c r="BP3574" s="95"/>
      <c r="BQ3574" s="95"/>
      <c r="BR3574" s="95"/>
      <c r="BS3574" s="95"/>
      <c r="BT3574" s="95"/>
      <c r="BU3574" s="95"/>
      <c r="BV3574" s="95"/>
      <c r="BW3574" s="95"/>
      <c r="BX3574" s="95"/>
      <c r="BY3574" s="95"/>
      <c r="BZ3574" s="95"/>
      <c r="CD3574" s="95"/>
      <c r="CE3574" s="95"/>
      <c r="CF3574" s="95"/>
    </row>
    <row r="3575" spans="1:84" s="43" customFormat="1" x14ac:dyDescent="0.25">
      <c r="A3575" s="152"/>
      <c r="B3575" s="152"/>
      <c r="C3575" s="152"/>
      <c r="D3575" s="152"/>
      <c r="E3575" s="152"/>
      <c r="F3575" s="62"/>
      <c r="G3575" s="62"/>
      <c r="I3575" s="152"/>
      <c r="K3575" s="152"/>
      <c r="L3575" s="152"/>
      <c r="M3575" s="152"/>
      <c r="N3575" s="152"/>
      <c r="O3575" s="63"/>
      <c r="P3575" s="152"/>
      <c r="Q3575" s="152"/>
      <c r="S3575" s="205"/>
      <c r="T3575" s="205"/>
      <c r="U3575" s="205"/>
      <c r="V3575" s="39"/>
      <c r="W3575" s="39"/>
      <c r="X3575" s="39"/>
      <c r="Y3575" s="39"/>
      <c r="AD3575" s="191"/>
      <c r="AE3575" s="191"/>
      <c r="AF3575" s="260"/>
      <c r="AG3575" s="191"/>
      <c r="AH3575" s="191"/>
      <c r="AI3575" s="260"/>
      <c r="AR3575" s="68"/>
      <c r="AS3575" s="68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5"/>
      <c r="BL3575" s="95"/>
      <c r="BM3575" s="95"/>
      <c r="BN3575" s="95"/>
      <c r="BO3575" s="95"/>
      <c r="BP3575" s="95"/>
      <c r="BQ3575" s="95"/>
      <c r="BR3575" s="95"/>
      <c r="BS3575" s="95"/>
      <c r="BT3575" s="95"/>
      <c r="BU3575" s="95"/>
      <c r="BV3575" s="95"/>
      <c r="BW3575" s="95"/>
      <c r="BX3575" s="95"/>
      <c r="BY3575" s="95"/>
      <c r="BZ3575" s="95"/>
      <c r="CD3575" s="95"/>
      <c r="CE3575" s="95"/>
      <c r="CF3575" s="95"/>
    </row>
    <row r="3576" spans="1:84" s="43" customFormat="1" x14ac:dyDescent="0.25">
      <c r="A3576" s="152"/>
      <c r="B3576" s="152"/>
      <c r="C3576" s="152"/>
      <c r="D3576" s="152"/>
      <c r="E3576" s="152"/>
      <c r="F3576" s="62"/>
      <c r="G3576" s="62"/>
      <c r="I3576" s="152"/>
      <c r="K3576" s="152"/>
      <c r="L3576" s="152"/>
      <c r="M3576" s="152"/>
      <c r="N3576" s="152"/>
      <c r="O3576" s="63"/>
      <c r="P3576" s="152"/>
      <c r="Q3576" s="152"/>
      <c r="S3576" s="205"/>
      <c r="T3576" s="205"/>
      <c r="U3576" s="205"/>
      <c r="V3576" s="39"/>
      <c r="W3576" s="39"/>
      <c r="X3576" s="39"/>
      <c r="Y3576" s="39"/>
      <c r="AD3576" s="191"/>
      <c r="AE3576" s="191"/>
      <c r="AF3576" s="260"/>
      <c r="AG3576" s="191"/>
      <c r="AH3576" s="191"/>
      <c r="AI3576" s="260"/>
      <c r="AR3576" s="68"/>
      <c r="AS3576" s="68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5"/>
      <c r="BL3576" s="95"/>
      <c r="BM3576" s="95"/>
      <c r="BN3576" s="95"/>
      <c r="BO3576" s="95"/>
      <c r="BP3576" s="95"/>
      <c r="BQ3576" s="95"/>
      <c r="BR3576" s="95"/>
      <c r="BS3576" s="95"/>
      <c r="BT3576" s="95"/>
      <c r="BU3576" s="95"/>
      <c r="BV3576" s="95"/>
      <c r="BW3576" s="95"/>
      <c r="BX3576" s="95"/>
      <c r="BY3576" s="95"/>
      <c r="BZ3576" s="95"/>
      <c r="CD3576" s="95"/>
      <c r="CE3576" s="95"/>
      <c r="CF3576" s="95"/>
    </row>
    <row r="3577" spans="1:84" s="43" customFormat="1" x14ac:dyDescent="0.25">
      <c r="A3577" s="152"/>
      <c r="B3577" s="152"/>
      <c r="C3577" s="152"/>
      <c r="D3577" s="152"/>
      <c r="E3577" s="152"/>
      <c r="F3577" s="62"/>
      <c r="G3577" s="62"/>
      <c r="I3577" s="152"/>
      <c r="K3577" s="152"/>
      <c r="L3577" s="152"/>
      <c r="M3577" s="152"/>
      <c r="N3577" s="152"/>
      <c r="O3577" s="63"/>
      <c r="P3577" s="152"/>
      <c r="Q3577" s="152"/>
      <c r="S3577" s="205"/>
      <c r="T3577" s="205"/>
      <c r="U3577" s="205"/>
      <c r="V3577" s="39"/>
      <c r="W3577" s="39"/>
      <c r="X3577" s="39"/>
      <c r="Y3577" s="39"/>
      <c r="AD3577" s="191"/>
      <c r="AE3577" s="191"/>
      <c r="AF3577" s="260"/>
      <c r="AG3577" s="191"/>
      <c r="AH3577" s="191"/>
      <c r="AI3577" s="260"/>
      <c r="AR3577" s="68"/>
      <c r="AS3577" s="68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5"/>
      <c r="BL3577" s="95"/>
      <c r="BM3577" s="95"/>
      <c r="BN3577" s="95"/>
      <c r="BO3577" s="95"/>
      <c r="BP3577" s="95"/>
      <c r="BQ3577" s="95"/>
      <c r="BR3577" s="95"/>
      <c r="BS3577" s="95"/>
      <c r="BT3577" s="95"/>
      <c r="BU3577" s="95"/>
      <c r="BV3577" s="95"/>
      <c r="BW3577" s="95"/>
      <c r="BX3577" s="95"/>
      <c r="BY3577" s="95"/>
      <c r="BZ3577" s="95"/>
      <c r="CD3577" s="95"/>
      <c r="CE3577" s="95"/>
      <c r="CF3577" s="95"/>
    </row>
    <row r="3578" spans="1:84" s="43" customFormat="1" x14ac:dyDescent="0.25">
      <c r="A3578" s="152"/>
      <c r="B3578" s="152"/>
      <c r="C3578" s="152"/>
      <c r="D3578" s="152"/>
      <c r="E3578" s="152"/>
      <c r="F3578" s="62"/>
      <c r="G3578" s="62"/>
      <c r="I3578" s="152"/>
      <c r="K3578" s="152"/>
      <c r="L3578" s="152"/>
      <c r="M3578" s="152"/>
      <c r="N3578" s="152"/>
      <c r="O3578" s="63"/>
      <c r="P3578" s="152"/>
      <c r="Q3578" s="152"/>
      <c r="S3578" s="205"/>
      <c r="T3578" s="205"/>
      <c r="U3578" s="205"/>
      <c r="V3578" s="39"/>
      <c r="W3578" s="39"/>
      <c r="X3578" s="39"/>
      <c r="Y3578" s="39"/>
      <c r="AD3578" s="191"/>
      <c r="AE3578" s="191"/>
      <c r="AF3578" s="260"/>
      <c r="AG3578" s="191"/>
      <c r="AH3578" s="191"/>
      <c r="AI3578" s="260"/>
      <c r="AR3578" s="68"/>
      <c r="AS3578" s="68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5"/>
      <c r="BL3578" s="95"/>
      <c r="BM3578" s="95"/>
      <c r="BN3578" s="95"/>
      <c r="BO3578" s="95"/>
      <c r="BP3578" s="95"/>
      <c r="BQ3578" s="95"/>
      <c r="BR3578" s="95"/>
      <c r="BS3578" s="95"/>
      <c r="BT3578" s="95"/>
      <c r="BU3578" s="95"/>
      <c r="BV3578" s="95"/>
      <c r="BW3578" s="95"/>
      <c r="BX3578" s="95"/>
      <c r="BY3578" s="95"/>
      <c r="BZ3578" s="95"/>
      <c r="CD3578" s="95"/>
      <c r="CE3578" s="95"/>
      <c r="CF3578" s="95"/>
    </row>
    <row r="3579" spans="1:84" s="43" customFormat="1" x14ac:dyDescent="0.25">
      <c r="A3579" s="152"/>
      <c r="B3579" s="152"/>
      <c r="C3579" s="152"/>
      <c r="D3579" s="152"/>
      <c r="E3579" s="152"/>
      <c r="F3579" s="62"/>
      <c r="G3579" s="62"/>
      <c r="I3579" s="152"/>
      <c r="K3579" s="152"/>
      <c r="L3579" s="152"/>
      <c r="M3579" s="152"/>
      <c r="N3579" s="152"/>
      <c r="O3579" s="63"/>
      <c r="P3579" s="152"/>
      <c r="Q3579" s="152"/>
      <c r="S3579" s="205"/>
      <c r="T3579" s="205"/>
      <c r="U3579" s="205"/>
      <c r="V3579" s="39"/>
      <c r="W3579" s="39"/>
      <c r="X3579" s="39"/>
      <c r="Y3579" s="39"/>
      <c r="AD3579" s="191"/>
      <c r="AE3579" s="191"/>
      <c r="AF3579" s="260"/>
      <c r="AG3579" s="191"/>
      <c r="AH3579" s="191"/>
      <c r="AI3579" s="260"/>
      <c r="AR3579" s="68"/>
      <c r="AS3579" s="68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5"/>
      <c r="BL3579" s="95"/>
      <c r="BM3579" s="95"/>
      <c r="BN3579" s="95"/>
      <c r="BO3579" s="95"/>
      <c r="BP3579" s="95"/>
      <c r="BQ3579" s="95"/>
      <c r="BR3579" s="95"/>
      <c r="BS3579" s="95"/>
      <c r="BT3579" s="95"/>
      <c r="BU3579" s="95"/>
      <c r="BV3579" s="95"/>
      <c r="BW3579" s="95"/>
      <c r="BX3579" s="95"/>
      <c r="BY3579" s="95"/>
      <c r="BZ3579" s="95"/>
      <c r="CD3579" s="95"/>
      <c r="CE3579" s="95"/>
      <c r="CF3579" s="95"/>
    </row>
    <row r="3580" spans="1:84" s="43" customFormat="1" x14ac:dyDescent="0.25">
      <c r="A3580" s="152"/>
      <c r="B3580" s="152"/>
      <c r="C3580" s="152"/>
      <c r="D3580" s="152"/>
      <c r="E3580" s="152"/>
      <c r="F3580" s="62"/>
      <c r="G3580" s="62"/>
      <c r="I3580" s="152"/>
      <c r="K3580" s="152"/>
      <c r="L3580" s="152"/>
      <c r="M3580" s="152"/>
      <c r="N3580" s="152"/>
      <c r="O3580" s="63"/>
      <c r="P3580" s="152"/>
      <c r="Q3580" s="152"/>
      <c r="S3580" s="205"/>
      <c r="T3580" s="205"/>
      <c r="U3580" s="205"/>
      <c r="V3580" s="39"/>
      <c r="W3580" s="39"/>
      <c r="X3580" s="39"/>
      <c r="Y3580" s="39"/>
      <c r="AD3580" s="191"/>
      <c r="AE3580" s="191"/>
      <c r="AF3580" s="260"/>
      <c r="AG3580" s="191"/>
      <c r="AH3580" s="191"/>
      <c r="AI3580" s="260"/>
      <c r="AR3580" s="68"/>
      <c r="AS3580" s="68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5"/>
      <c r="BL3580" s="95"/>
      <c r="BM3580" s="95"/>
      <c r="BN3580" s="95"/>
      <c r="BO3580" s="95"/>
      <c r="BP3580" s="95"/>
      <c r="BQ3580" s="95"/>
      <c r="BR3580" s="95"/>
      <c r="BS3580" s="95"/>
      <c r="BT3580" s="95"/>
      <c r="BU3580" s="95"/>
      <c r="BV3580" s="95"/>
      <c r="BW3580" s="95"/>
      <c r="BX3580" s="95"/>
      <c r="BY3580" s="95"/>
      <c r="BZ3580" s="95"/>
      <c r="CD3580" s="95"/>
      <c r="CE3580" s="95"/>
      <c r="CF3580" s="95"/>
    </row>
    <row r="3581" spans="1:84" s="43" customFormat="1" x14ac:dyDescent="0.25">
      <c r="A3581" s="152"/>
      <c r="B3581" s="152"/>
      <c r="C3581" s="152"/>
      <c r="D3581" s="152"/>
      <c r="E3581" s="152"/>
      <c r="F3581" s="62"/>
      <c r="G3581" s="62"/>
      <c r="I3581" s="152"/>
      <c r="K3581" s="152"/>
      <c r="L3581" s="152"/>
      <c r="M3581" s="152"/>
      <c r="N3581" s="152"/>
      <c r="O3581" s="63"/>
      <c r="P3581" s="152"/>
      <c r="Q3581" s="152"/>
      <c r="S3581" s="205"/>
      <c r="T3581" s="205"/>
      <c r="U3581" s="205"/>
      <c r="V3581" s="39"/>
      <c r="W3581" s="39"/>
      <c r="X3581" s="39"/>
      <c r="Y3581" s="39"/>
      <c r="AD3581" s="191"/>
      <c r="AE3581" s="191"/>
      <c r="AF3581" s="260"/>
      <c r="AG3581" s="191"/>
      <c r="AH3581" s="191"/>
      <c r="AI3581" s="260"/>
      <c r="AR3581" s="68"/>
      <c r="AS3581" s="68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5"/>
      <c r="BL3581" s="95"/>
      <c r="BM3581" s="95"/>
      <c r="BN3581" s="95"/>
      <c r="BO3581" s="95"/>
      <c r="BP3581" s="95"/>
      <c r="BQ3581" s="95"/>
      <c r="BR3581" s="95"/>
      <c r="BS3581" s="95"/>
      <c r="BT3581" s="95"/>
      <c r="BU3581" s="95"/>
      <c r="BV3581" s="95"/>
      <c r="BW3581" s="95"/>
      <c r="BX3581" s="95"/>
      <c r="BY3581" s="95"/>
      <c r="BZ3581" s="95"/>
      <c r="CD3581" s="95"/>
      <c r="CE3581" s="95"/>
      <c r="CF3581" s="95"/>
    </row>
    <row r="3582" spans="1:84" s="43" customFormat="1" x14ac:dyDescent="0.25">
      <c r="A3582" s="152"/>
      <c r="B3582" s="152"/>
      <c r="C3582" s="152"/>
      <c r="D3582" s="152"/>
      <c r="E3582" s="152"/>
      <c r="F3582" s="62"/>
      <c r="G3582" s="62"/>
      <c r="I3582" s="152"/>
      <c r="K3582" s="152"/>
      <c r="L3582" s="152"/>
      <c r="M3582" s="152"/>
      <c r="N3582" s="152"/>
      <c r="O3582" s="63"/>
      <c r="P3582" s="152"/>
      <c r="Q3582" s="152"/>
      <c r="S3582" s="205"/>
      <c r="T3582" s="205"/>
      <c r="U3582" s="205"/>
      <c r="V3582" s="39"/>
      <c r="W3582" s="39"/>
      <c r="X3582" s="39"/>
      <c r="Y3582" s="39"/>
      <c r="AD3582" s="191"/>
      <c r="AE3582" s="191"/>
      <c r="AF3582" s="260"/>
      <c r="AG3582" s="191"/>
      <c r="AH3582" s="191"/>
      <c r="AI3582" s="260"/>
      <c r="AR3582" s="68"/>
      <c r="AS3582" s="68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5"/>
      <c r="BL3582" s="95"/>
      <c r="BM3582" s="95"/>
      <c r="BN3582" s="95"/>
      <c r="BO3582" s="95"/>
      <c r="BP3582" s="95"/>
      <c r="BQ3582" s="95"/>
      <c r="BR3582" s="95"/>
      <c r="BS3582" s="95"/>
      <c r="BT3582" s="95"/>
      <c r="BU3582" s="95"/>
      <c r="BV3582" s="95"/>
      <c r="BW3582" s="95"/>
      <c r="BX3582" s="95"/>
      <c r="BY3582" s="95"/>
      <c r="BZ3582" s="95"/>
      <c r="CD3582" s="95"/>
      <c r="CE3582" s="95"/>
      <c r="CF3582" s="95"/>
    </row>
    <row r="3583" spans="1:84" s="43" customFormat="1" x14ac:dyDescent="0.25">
      <c r="A3583" s="152"/>
      <c r="B3583" s="152"/>
      <c r="C3583" s="152"/>
      <c r="D3583" s="152"/>
      <c r="E3583" s="152"/>
      <c r="F3583" s="62"/>
      <c r="G3583" s="62"/>
      <c r="I3583" s="152"/>
      <c r="K3583" s="152"/>
      <c r="L3583" s="152"/>
      <c r="M3583" s="152"/>
      <c r="N3583" s="152"/>
      <c r="O3583" s="63"/>
      <c r="P3583" s="152"/>
      <c r="Q3583" s="152"/>
      <c r="S3583" s="205"/>
      <c r="T3583" s="205"/>
      <c r="U3583" s="205"/>
      <c r="V3583" s="39"/>
      <c r="W3583" s="39"/>
      <c r="X3583" s="39"/>
      <c r="Y3583" s="39"/>
      <c r="AD3583" s="191"/>
      <c r="AE3583" s="191"/>
      <c r="AF3583" s="260"/>
      <c r="AG3583" s="191"/>
      <c r="AH3583" s="191"/>
      <c r="AI3583" s="260"/>
      <c r="AR3583" s="68"/>
      <c r="AS3583" s="68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5"/>
      <c r="BL3583" s="95"/>
      <c r="BM3583" s="95"/>
      <c r="BN3583" s="95"/>
      <c r="BO3583" s="95"/>
      <c r="BP3583" s="95"/>
      <c r="BQ3583" s="95"/>
      <c r="BR3583" s="95"/>
      <c r="BS3583" s="95"/>
      <c r="BT3583" s="95"/>
      <c r="BU3583" s="95"/>
      <c r="BV3583" s="95"/>
      <c r="BW3583" s="95"/>
      <c r="BX3583" s="95"/>
      <c r="BY3583" s="95"/>
      <c r="BZ3583" s="95"/>
      <c r="CD3583" s="95"/>
      <c r="CE3583" s="95"/>
      <c r="CF3583" s="95"/>
    </row>
    <row r="3584" spans="1:84" s="43" customFormat="1" x14ac:dyDescent="0.25">
      <c r="A3584" s="152"/>
      <c r="B3584" s="152"/>
      <c r="C3584" s="152"/>
      <c r="D3584" s="152"/>
      <c r="E3584" s="152"/>
      <c r="F3584" s="62"/>
      <c r="G3584" s="62"/>
      <c r="I3584" s="152"/>
      <c r="K3584" s="152"/>
      <c r="L3584" s="152"/>
      <c r="M3584" s="152"/>
      <c r="N3584" s="152"/>
      <c r="O3584" s="63"/>
      <c r="P3584" s="152"/>
      <c r="Q3584" s="152"/>
      <c r="S3584" s="205"/>
      <c r="T3584" s="205"/>
      <c r="U3584" s="205"/>
      <c r="V3584" s="39"/>
      <c r="W3584" s="39"/>
      <c r="X3584" s="39"/>
      <c r="Y3584" s="39"/>
      <c r="AD3584" s="191"/>
      <c r="AE3584" s="191"/>
      <c r="AF3584" s="260"/>
      <c r="AG3584" s="191"/>
      <c r="AH3584" s="191"/>
      <c r="AI3584" s="260"/>
      <c r="AR3584" s="68"/>
      <c r="AS3584" s="68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5"/>
      <c r="BL3584" s="95"/>
      <c r="BM3584" s="95"/>
      <c r="BN3584" s="95"/>
      <c r="BO3584" s="95"/>
      <c r="BP3584" s="95"/>
      <c r="BQ3584" s="95"/>
      <c r="BR3584" s="95"/>
      <c r="BS3584" s="95"/>
      <c r="BT3584" s="95"/>
      <c r="BU3584" s="95"/>
      <c r="BV3584" s="95"/>
      <c r="BW3584" s="95"/>
      <c r="BX3584" s="95"/>
      <c r="BY3584" s="95"/>
      <c r="BZ3584" s="95"/>
      <c r="CD3584" s="95"/>
      <c r="CE3584" s="95"/>
      <c r="CF3584" s="95"/>
    </row>
    <row r="3585" spans="1:84" s="43" customFormat="1" x14ac:dyDescent="0.25">
      <c r="A3585" s="152"/>
      <c r="B3585" s="152"/>
      <c r="C3585" s="152"/>
      <c r="D3585" s="152"/>
      <c r="E3585" s="152"/>
      <c r="F3585" s="62"/>
      <c r="G3585" s="62"/>
      <c r="I3585" s="152"/>
      <c r="K3585" s="152"/>
      <c r="L3585" s="152"/>
      <c r="M3585" s="152"/>
      <c r="N3585" s="152"/>
      <c r="O3585" s="63"/>
      <c r="P3585" s="152"/>
      <c r="Q3585" s="152"/>
      <c r="S3585" s="205"/>
      <c r="T3585" s="205"/>
      <c r="U3585" s="205"/>
      <c r="V3585" s="39"/>
      <c r="W3585" s="39"/>
      <c r="X3585" s="39"/>
      <c r="Y3585" s="39"/>
      <c r="AD3585" s="191"/>
      <c r="AE3585" s="191"/>
      <c r="AF3585" s="260"/>
      <c r="AG3585" s="191"/>
      <c r="AH3585" s="191"/>
      <c r="AI3585" s="260"/>
      <c r="AR3585" s="68"/>
      <c r="AS3585" s="68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5"/>
      <c r="BL3585" s="95"/>
      <c r="BM3585" s="95"/>
      <c r="BN3585" s="95"/>
      <c r="BO3585" s="95"/>
      <c r="BP3585" s="95"/>
      <c r="BQ3585" s="95"/>
      <c r="BR3585" s="95"/>
      <c r="BS3585" s="95"/>
      <c r="BT3585" s="95"/>
      <c r="BU3585" s="95"/>
      <c r="BV3585" s="95"/>
      <c r="BW3585" s="95"/>
      <c r="BX3585" s="95"/>
      <c r="BY3585" s="95"/>
      <c r="BZ3585" s="95"/>
      <c r="CD3585" s="95"/>
      <c r="CE3585" s="95"/>
      <c r="CF3585" s="95"/>
    </row>
    <row r="3586" spans="1:84" s="43" customFormat="1" x14ac:dyDescent="0.25">
      <c r="A3586" s="152"/>
      <c r="B3586" s="152"/>
      <c r="C3586" s="152"/>
      <c r="D3586" s="152"/>
      <c r="E3586" s="152"/>
      <c r="F3586" s="62"/>
      <c r="G3586" s="62"/>
      <c r="I3586" s="152"/>
      <c r="K3586" s="152"/>
      <c r="L3586" s="152"/>
      <c r="M3586" s="152"/>
      <c r="N3586" s="152"/>
      <c r="O3586" s="63"/>
      <c r="P3586" s="152"/>
      <c r="Q3586" s="152"/>
      <c r="S3586" s="205"/>
      <c r="T3586" s="205"/>
      <c r="U3586" s="205"/>
      <c r="V3586" s="39"/>
      <c r="W3586" s="39"/>
      <c r="X3586" s="39"/>
      <c r="Y3586" s="39"/>
      <c r="AD3586" s="191"/>
      <c r="AE3586" s="191"/>
      <c r="AF3586" s="260"/>
      <c r="AG3586" s="191"/>
      <c r="AH3586" s="191"/>
      <c r="AI3586" s="260"/>
      <c r="AR3586" s="68"/>
      <c r="AS3586" s="68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5"/>
      <c r="BL3586" s="95"/>
      <c r="BM3586" s="95"/>
      <c r="BN3586" s="95"/>
      <c r="BO3586" s="95"/>
      <c r="BP3586" s="95"/>
      <c r="BQ3586" s="95"/>
      <c r="BR3586" s="95"/>
      <c r="BS3586" s="95"/>
      <c r="BT3586" s="95"/>
      <c r="BU3586" s="95"/>
      <c r="BV3586" s="95"/>
      <c r="BW3586" s="95"/>
      <c r="BX3586" s="95"/>
      <c r="BY3586" s="95"/>
      <c r="BZ3586" s="95"/>
      <c r="CD3586" s="95"/>
      <c r="CE3586" s="95"/>
      <c r="CF3586" s="95"/>
    </row>
    <row r="3587" spans="1:84" s="43" customFormat="1" x14ac:dyDescent="0.25">
      <c r="A3587" s="152"/>
      <c r="B3587" s="152"/>
      <c r="C3587" s="152"/>
      <c r="D3587" s="152"/>
      <c r="E3587" s="152"/>
      <c r="F3587" s="62"/>
      <c r="G3587" s="62"/>
      <c r="I3587" s="152"/>
      <c r="K3587" s="152"/>
      <c r="L3587" s="152"/>
      <c r="M3587" s="152"/>
      <c r="N3587" s="152"/>
      <c r="O3587" s="63"/>
      <c r="P3587" s="152"/>
      <c r="Q3587" s="152"/>
      <c r="S3587" s="205"/>
      <c r="T3587" s="205"/>
      <c r="U3587" s="205"/>
      <c r="V3587" s="39"/>
      <c r="W3587" s="39"/>
      <c r="X3587" s="39"/>
      <c r="Y3587" s="39"/>
      <c r="AD3587" s="191"/>
      <c r="AE3587" s="191"/>
      <c r="AF3587" s="260"/>
      <c r="AG3587" s="191"/>
      <c r="AH3587" s="191"/>
      <c r="AI3587" s="260"/>
      <c r="AR3587" s="68"/>
      <c r="AS3587" s="68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5"/>
      <c r="BL3587" s="95"/>
      <c r="BM3587" s="95"/>
      <c r="BN3587" s="95"/>
      <c r="BO3587" s="95"/>
      <c r="BP3587" s="95"/>
      <c r="BQ3587" s="95"/>
      <c r="BR3587" s="95"/>
      <c r="BS3587" s="95"/>
      <c r="BT3587" s="95"/>
      <c r="BU3587" s="95"/>
      <c r="BV3587" s="95"/>
      <c r="BW3587" s="95"/>
      <c r="BX3587" s="95"/>
      <c r="BY3587" s="95"/>
      <c r="BZ3587" s="95"/>
      <c r="CD3587" s="95"/>
      <c r="CE3587" s="95"/>
      <c r="CF3587" s="95"/>
    </row>
    <row r="3588" spans="1:84" s="43" customFormat="1" x14ac:dyDescent="0.25">
      <c r="A3588" s="152"/>
      <c r="B3588" s="152"/>
      <c r="C3588" s="152"/>
      <c r="D3588" s="152"/>
      <c r="E3588" s="152"/>
      <c r="F3588" s="62"/>
      <c r="G3588" s="62"/>
      <c r="I3588" s="152"/>
      <c r="K3588" s="152"/>
      <c r="L3588" s="152"/>
      <c r="M3588" s="152"/>
      <c r="N3588" s="152"/>
      <c r="O3588" s="63"/>
      <c r="P3588" s="152"/>
      <c r="Q3588" s="152"/>
      <c r="S3588" s="205"/>
      <c r="T3588" s="205"/>
      <c r="U3588" s="205"/>
      <c r="V3588" s="39"/>
      <c r="W3588" s="39"/>
      <c r="X3588" s="39"/>
      <c r="Y3588" s="39"/>
      <c r="AD3588" s="191"/>
      <c r="AE3588" s="191"/>
      <c r="AF3588" s="260"/>
      <c r="AG3588" s="191"/>
      <c r="AH3588" s="191"/>
      <c r="AI3588" s="260"/>
      <c r="AR3588" s="68"/>
      <c r="AS3588" s="68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5"/>
      <c r="BL3588" s="95"/>
      <c r="BM3588" s="95"/>
      <c r="BN3588" s="95"/>
      <c r="BO3588" s="95"/>
      <c r="BP3588" s="95"/>
      <c r="BQ3588" s="95"/>
      <c r="BR3588" s="95"/>
      <c r="BS3588" s="95"/>
      <c r="BT3588" s="95"/>
      <c r="BU3588" s="95"/>
      <c r="BV3588" s="95"/>
      <c r="BW3588" s="95"/>
      <c r="BX3588" s="95"/>
      <c r="BY3588" s="95"/>
      <c r="BZ3588" s="95"/>
      <c r="CD3588" s="95"/>
      <c r="CE3588" s="95"/>
      <c r="CF3588" s="95"/>
    </row>
    <row r="3589" spans="1:84" s="43" customFormat="1" x14ac:dyDescent="0.25">
      <c r="A3589" s="152"/>
      <c r="B3589" s="152"/>
      <c r="C3589" s="152"/>
      <c r="D3589" s="152"/>
      <c r="E3589" s="152"/>
      <c r="F3589" s="62"/>
      <c r="G3589" s="62"/>
      <c r="I3589" s="152"/>
      <c r="K3589" s="152"/>
      <c r="L3589" s="152"/>
      <c r="M3589" s="152"/>
      <c r="N3589" s="152"/>
      <c r="O3589" s="63"/>
      <c r="P3589" s="152"/>
      <c r="Q3589" s="152"/>
      <c r="S3589" s="205"/>
      <c r="T3589" s="205"/>
      <c r="U3589" s="205"/>
      <c r="V3589" s="39"/>
      <c r="W3589" s="39"/>
      <c r="X3589" s="39"/>
      <c r="Y3589" s="39"/>
      <c r="AD3589" s="191"/>
      <c r="AE3589" s="191"/>
      <c r="AF3589" s="260"/>
      <c r="AG3589" s="191"/>
      <c r="AH3589" s="191"/>
      <c r="AI3589" s="260"/>
      <c r="AR3589" s="68"/>
      <c r="AS3589" s="68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5"/>
      <c r="BL3589" s="95"/>
      <c r="BM3589" s="95"/>
      <c r="BN3589" s="95"/>
      <c r="BO3589" s="95"/>
      <c r="BP3589" s="95"/>
      <c r="BQ3589" s="95"/>
      <c r="BR3589" s="95"/>
      <c r="BS3589" s="95"/>
      <c r="BT3589" s="95"/>
      <c r="BU3589" s="95"/>
      <c r="BV3589" s="95"/>
      <c r="BW3589" s="95"/>
      <c r="BX3589" s="95"/>
      <c r="BY3589" s="95"/>
      <c r="BZ3589" s="95"/>
      <c r="CD3589" s="95"/>
      <c r="CE3589" s="95"/>
      <c r="CF3589" s="95"/>
    </row>
    <row r="3590" spans="1:84" s="43" customFormat="1" x14ac:dyDescent="0.25">
      <c r="A3590" s="152"/>
      <c r="B3590" s="152"/>
      <c r="C3590" s="152"/>
      <c r="D3590" s="152"/>
      <c r="E3590" s="152"/>
      <c r="F3590" s="62"/>
      <c r="G3590" s="62"/>
      <c r="I3590" s="152"/>
      <c r="K3590" s="152"/>
      <c r="L3590" s="152"/>
      <c r="M3590" s="152"/>
      <c r="N3590" s="152"/>
      <c r="O3590" s="63"/>
      <c r="P3590" s="152"/>
      <c r="Q3590" s="152"/>
      <c r="S3590" s="205"/>
      <c r="T3590" s="205"/>
      <c r="U3590" s="205"/>
      <c r="V3590" s="39"/>
      <c r="W3590" s="39"/>
      <c r="X3590" s="39"/>
      <c r="Y3590" s="39"/>
      <c r="AD3590" s="191"/>
      <c r="AE3590" s="191"/>
      <c r="AF3590" s="260"/>
      <c r="AG3590" s="191"/>
      <c r="AH3590" s="191"/>
      <c r="AI3590" s="260"/>
      <c r="AR3590" s="68"/>
      <c r="AS3590" s="68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5"/>
      <c r="BL3590" s="95"/>
      <c r="BM3590" s="95"/>
      <c r="BN3590" s="95"/>
      <c r="BO3590" s="95"/>
      <c r="BP3590" s="95"/>
      <c r="BQ3590" s="95"/>
      <c r="BR3590" s="95"/>
      <c r="BS3590" s="95"/>
      <c r="BT3590" s="95"/>
      <c r="BU3590" s="95"/>
      <c r="BV3590" s="95"/>
      <c r="BW3590" s="95"/>
      <c r="BX3590" s="95"/>
      <c r="BY3590" s="95"/>
      <c r="BZ3590" s="95"/>
      <c r="CD3590" s="95"/>
      <c r="CE3590" s="95"/>
      <c r="CF3590" s="95"/>
    </row>
    <row r="3591" spans="1:84" s="43" customFormat="1" x14ac:dyDescent="0.25">
      <c r="A3591" s="152"/>
      <c r="B3591" s="152"/>
      <c r="C3591" s="152"/>
      <c r="D3591" s="152"/>
      <c r="E3591" s="152"/>
      <c r="F3591" s="62"/>
      <c r="G3591" s="62"/>
      <c r="I3591" s="152"/>
      <c r="K3591" s="152"/>
      <c r="L3591" s="152"/>
      <c r="M3591" s="152"/>
      <c r="N3591" s="152"/>
      <c r="O3591" s="63"/>
      <c r="P3591" s="152"/>
      <c r="Q3591" s="152"/>
      <c r="S3591" s="205"/>
      <c r="T3591" s="205"/>
      <c r="U3591" s="205"/>
      <c r="V3591" s="39"/>
      <c r="W3591" s="39"/>
      <c r="X3591" s="39"/>
      <c r="Y3591" s="39"/>
      <c r="AD3591" s="191"/>
      <c r="AE3591" s="191"/>
      <c r="AF3591" s="260"/>
      <c r="AG3591" s="191"/>
      <c r="AH3591" s="191"/>
      <c r="AI3591" s="260"/>
      <c r="AR3591" s="68"/>
      <c r="AS3591" s="68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5"/>
      <c r="BL3591" s="95"/>
      <c r="BM3591" s="95"/>
      <c r="BN3591" s="95"/>
      <c r="BO3591" s="95"/>
      <c r="BP3591" s="95"/>
      <c r="BQ3591" s="95"/>
      <c r="BR3591" s="95"/>
      <c r="BS3591" s="95"/>
      <c r="BT3591" s="95"/>
      <c r="BU3591" s="95"/>
      <c r="BV3591" s="95"/>
      <c r="BW3591" s="95"/>
      <c r="BX3591" s="95"/>
      <c r="BY3591" s="95"/>
      <c r="BZ3591" s="95"/>
      <c r="CD3591" s="95"/>
      <c r="CE3591" s="95"/>
      <c r="CF3591" s="95"/>
    </row>
    <row r="3592" spans="1:84" s="43" customFormat="1" x14ac:dyDescent="0.25">
      <c r="A3592" s="152"/>
      <c r="B3592" s="152"/>
      <c r="C3592" s="152"/>
      <c r="D3592" s="152"/>
      <c r="E3592" s="152"/>
      <c r="F3592" s="62"/>
      <c r="G3592" s="62"/>
      <c r="I3592" s="152"/>
      <c r="K3592" s="152"/>
      <c r="L3592" s="152"/>
      <c r="M3592" s="152"/>
      <c r="N3592" s="152"/>
      <c r="O3592" s="63"/>
      <c r="P3592" s="152"/>
      <c r="Q3592" s="152"/>
      <c r="S3592" s="205"/>
      <c r="T3592" s="205"/>
      <c r="U3592" s="205"/>
      <c r="V3592" s="39"/>
      <c r="W3592" s="39"/>
      <c r="X3592" s="39"/>
      <c r="Y3592" s="39"/>
      <c r="AD3592" s="191"/>
      <c r="AE3592" s="191"/>
      <c r="AF3592" s="260"/>
      <c r="AG3592" s="191"/>
      <c r="AH3592" s="191"/>
      <c r="AI3592" s="260"/>
      <c r="AR3592" s="68"/>
      <c r="AS3592" s="68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5"/>
      <c r="BL3592" s="95"/>
      <c r="BM3592" s="95"/>
      <c r="BN3592" s="95"/>
      <c r="BO3592" s="95"/>
      <c r="BP3592" s="95"/>
      <c r="BQ3592" s="95"/>
      <c r="BR3592" s="95"/>
      <c r="BS3592" s="95"/>
      <c r="BT3592" s="95"/>
      <c r="BU3592" s="95"/>
      <c r="BV3592" s="95"/>
      <c r="BW3592" s="95"/>
      <c r="BX3592" s="95"/>
      <c r="BY3592" s="95"/>
      <c r="BZ3592" s="95"/>
      <c r="CD3592" s="95"/>
      <c r="CE3592" s="95"/>
      <c r="CF3592" s="95"/>
    </row>
    <row r="3593" spans="1:84" s="43" customFormat="1" x14ac:dyDescent="0.25">
      <c r="A3593" s="152"/>
      <c r="B3593" s="152"/>
      <c r="C3593" s="152"/>
      <c r="D3593" s="152"/>
      <c r="E3593" s="152"/>
      <c r="F3593" s="62"/>
      <c r="G3593" s="62"/>
      <c r="I3593" s="152"/>
      <c r="K3593" s="152"/>
      <c r="L3593" s="152"/>
      <c r="M3593" s="152"/>
      <c r="N3593" s="152"/>
      <c r="O3593" s="63"/>
      <c r="P3593" s="152"/>
      <c r="Q3593" s="152"/>
      <c r="S3593" s="205"/>
      <c r="T3593" s="205"/>
      <c r="U3593" s="205"/>
      <c r="V3593" s="39"/>
      <c r="W3593" s="39"/>
      <c r="X3593" s="39"/>
      <c r="Y3593" s="39"/>
      <c r="AD3593" s="191"/>
      <c r="AE3593" s="191"/>
      <c r="AF3593" s="260"/>
      <c r="AG3593" s="191"/>
      <c r="AH3593" s="191"/>
      <c r="AI3593" s="260"/>
      <c r="AR3593" s="68"/>
      <c r="AS3593" s="68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5"/>
      <c r="BL3593" s="95"/>
      <c r="BM3593" s="95"/>
      <c r="BN3593" s="95"/>
      <c r="BO3593" s="95"/>
      <c r="BP3593" s="95"/>
      <c r="BQ3593" s="95"/>
      <c r="BR3593" s="95"/>
      <c r="BS3593" s="95"/>
      <c r="BT3593" s="95"/>
      <c r="BU3593" s="95"/>
      <c r="BV3593" s="95"/>
      <c r="BW3593" s="95"/>
      <c r="BX3593" s="95"/>
      <c r="BY3593" s="95"/>
      <c r="BZ3593" s="95"/>
      <c r="CD3593" s="95"/>
      <c r="CE3593" s="95"/>
      <c r="CF3593" s="95"/>
    </row>
    <row r="3594" spans="1:84" s="43" customFormat="1" x14ac:dyDescent="0.25">
      <c r="A3594" s="152"/>
      <c r="B3594" s="152"/>
      <c r="C3594" s="152"/>
      <c r="D3594" s="152"/>
      <c r="E3594" s="152"/>
      <c r="F3594" s="62"/>
      <c r="G3594" s="62"/>
      <c r="I3594" s="152"/>
      <c r="K3594" s="152"/>
      <c r="L3594" s="152"/>
      <c r="M3594" s="152"/>
      <c r="N3594" s="152"/>
      <c r="O3594" s="63"/>
      <c r="P3594" s="152"/>
      <c r="Q3594" s="152"/>
      <c r="S3594" s="205"/>
      <c r="T3594" s="205"/>
      <c r="U3594" s="205"/>
      <c r="V3594" s="39"/>
      <c r="W3594" s="39"/>
      <c r="X3594" s="39"/>
      <c r="Y3594" s="39"/>
      <c r="AD3594" s="191"/>
      <c r="AE3594" s="191"/>
      <c r="AF3594" s="260"/>
      <c r="AG3594" s="191"/>
      <c r="AH3594" s="191"/>
      <c r="AI3594" s="260"/>
      <c r="AR3594" s="68"/>
      <c r="AS3594" s="68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5"/>
      <c r="BL3594" s="95"/>
      <c r="BM3594" s="95"/>
      <c r="BN3594" s="95"/>
      <c r="BO3594" s="95"/>
      <c r="BP3594" s="95"/>
      <c r="BQ3594" s="95"/>
      <c r="BR3594" s="95"/>
      <c r="BS3594" s="95"/>
      <c r="BT3594" s="95"/>
      <c r="BU3594" s="95"/>
      <c r="BV3594" s="95"/>
      <c r="BW3594" s="95"/>
      <c r="BX3594" s="95"/>
      <c r="BY3594" s="95"/>
      <c r="BZ3594" s="95"/>
      <c r="CD3594" s="95"/>
      <c r="CE3594" s="95"/>
      <c r="CF3594" s="95"/>
    </row>
    <row r="3595" spans="1:84" s="43" customFormat="1" x14ac:dyDescent="0.25">
      <c r="A3595" s="152"/>
      <c r="B3595" s="152"/>
      <c r="C3595" s="152"/>
      <c r="D3595" s="152"/>
      <c r="E3595" s="152"/>
      <c r="F3595" s="62"/>
      <c r="G3595" s="62"/>
      <c r="I3595" s="152"/>
      <c r="K3595" s="152"/>
      <c r="L3595" s="152"/>
      <c r="M3595" s="152"/>
      <c r="N3595" s="152"/>
      <c r="O3595" s="63"/>
      <c r="P3595" s="152"/>
      <c r="Q3595" s="152"/>
      <c r="S3595" s="205"/>
      <c r="T3595" s="205"/>
      <c r="U3595" s="205"/>
      <c r="V3595" s="39"/>
      <c r="W3595" s="39"/>
      <c r="X3595" s="39"/>
      <c r="Y3595" s="39"/>
      <c r="AD3595" s="191"/>
      <c r="AE3595" s="191"/>
      <c r="AF3595" s="260"/>
      <c r="AG3595" s="191"/>
      <c r="AH3595" s="191"/>
      <c r="AI3595" s="260"/>
      <c r="AR3595" s="68"/>
      <c r="AS3595" s="68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5"/>
      <c r="BL3595" s="95"/>
      <c r="BM3595" s="95"/>
      <c r="BN3595" s="95"/>
      <c r="BO3595" s="95"/>
      <c r="BP3595" s="95"/>
      <c r="BQ3595" s="95"/>
      <c r="BR3595" s="95"/>
      <c r="BS3595" s="95"/>
      <c r="BT3595" s="95"/>
      <c r="BU3595" s="95"/>
      <c r="BV3595" s="95"/>
      <c r="BW3595" s="95"/>
      <c r="BX3595" s="95"/>
      <c r="BY3595" s="95"/>
      <c r="BZ3595" s="95"/>
      <c r="CD3595" s="95"/>
      <c r="CE3595" s="95"/>
      <c r="CF3595" s="95"/>
    </row>
    <row r="3596" spans="1:84" s="43" customFormat="1" x14ac:dyDescent="0.25">
      <c r="A3596" s="152"/>
      <c r="B3596" s="152"/>
      <c r="C3596" s="152"/>
      <c r="D3596" s="152"/>
      <c r="E3596" s="152"/>
      <c r="F3596" s="62"/>
      <c r="G3596" s="62"/>
      <c r="I3596" s="152"/>
      <c r="K3596" s="152"/>
      <c r="L3596" s="152"/>
      <c r="M3596" s="152"/>
      <c r="N3596" s="152"/>
      <c r="O3596" s="63"/>
      <c r="P3596" s="152"/>
      <c r="Q3596" s="152"/>
      <c r="S3596" s="205"/>
      <c r="T3596" s="205"/>
      <c r="U3596" s="205"/>
      <c r="V3596" s="39"/>
      <c r="W3596" s="39"/>
      <c r="X3596" s="39"/>
      <c r="Y3596" s="39"/>
      <c r="AD3596" s="191"/>
      <c r="AE3596" s="191"/>
      <c r="AF3596" s="260"/>
      <c r="AG3596" s="191"/>
      <c r="AH3596" s="191"/>
      <c r="AI3596" s="260"/>
      <c r="AR3596" s="68"/>
      <c r="AS3596" s="68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5"/>
      <c r="BL3596" s="95"/>
      <c r="BM3596" s="95"/>
      <c r="BN3596" s="95"/>
      <c r="BO3596" s="95"/>
      <c r="BP3596" s="95"/>
      <c r="BQ3596" s="95"/>
      <c r="BR3596" s="95"/>
      <c r="BS3596" s="95"/>
      <c r="BT3596" s="95"/>
      <c r="BU3596" s="95"/>
      <c r="BV3596" s="95"/>
      <c r="BW3596" s="95"/>
      <c r="BX3596" s="95"/>
      <c r="BY3596" s="95"/>
      <c r="BZ3596" s="95"/>
      <c r="CD3596" s="95"/>
      <c r="CE3596" s="95"/>
      <c r="CF3596" s="95"/>
    </row>
    <row r="3597" spans="1:84" s="43" customFormat="1" x14ac:dyDescent="0.25">
      <c r="A3597" s="152"/>
      <c r="B3597" s="152"/>
      <c r="C3597" s="152"/>
      <c r="D3597" s="152"/>
      <c r="E3597" s="152"/>
      <c r="F3597" s="62"/>
      <c r="G3597" s="62"/>
      <c r="I3597" s="152"/>
      <c r="K3597" s="152"/>
      <c r="L3597" s="152"/>
      <c r="M3597" s="152"/>
      <c r="N3597" s="152"/>
      <c r="O3597" s="63"/>
      <c r="P3597" s="152"/>
      <c r="Q3597" s="152"/>
      <c r="S3597" s="205"/>
      <c r="T3597" s="205"/>
      <c r="U3597" s="205"/>
      <c r="V3597" s="39"/>
      <c r="W3597" s="39"/>
      <c r="X3597" s="39"/>
      <c r="Y3597" s="39"/>
      <c r="AD3597" s="191"/>
      <c r="AE3597" s="191"/>
      <c r="AF3597" s="260"/>
      <c r="AG3597" s="191"/>
      <c r="AH3597" s="191"/>
      <c r="AI3597" s="260"/>
      <c r="AR3597" s="68"/>
      <c r="AS3597" s="68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5"/>
      <c r="BL3597" s="95"/>
      <c r="BM3597" s="95"/>
      <c r="BN3597" s="95"/>
      <c r="BO3597" s="95"/>
      <c r="BP3597" s="95"/>
      <c r="BQ3597" s="95"/>
      <c r="BR3597" s="95"/>
      <c r="BS3597" s="95"/>
      <c r="BT3597" s="95"/>
      <c r="BU3597" s="95"/>
      <c r="BV3597" s="95"/>
      <c r="BW3597" s="95"/>
      <c r="BX3597" s="95"/>
      <c r="BY3597" s="95"/>
      <c r="BZ3597" s="95"/>
      <c r="CD3597" s="95"/>
      <c r="CE3597" s="95"/>
      <c r="CF3597" s="95"/>
    </row>
    <row r="3598" spans="1:84" s="43" customFormat="1" x14ac:dyDescent="0.25">
      <c r="A3598" s="152"/>
      <c r="B3598" s="152"/>
      <c r="C3598" s="152"/>
      <c r="D3598" s="152"/>
      <c r="E3598" s="152"/>
      <c r="F3598" s="62"/>
      <c r="G3598" s="62"/>
      <c r="I3598" s="152"/>
      <c r="K3598" s="152"/>
      <c r="L3598" s="152"/>
      <c r="M3598" s="152"/>
      <c r="N3598" s="152"/>
      <c r="O3598" s="63"/>
      <c r="P3598" s="152"/>
      <c r="Q3598" s="152"/>
      <c r="S3598" s="205"/>
      <c r="T3598" s="205"/>
      <c r="U3598" s="205"/>
      <c r="V3598" s="39"/>
      <c r="W3598" s="39"/>
      <c r="X3598" s="39"/>
      <c r="Y3598" s="39"/>
      <c r="AD3598" s="191"/>
      <c r="AE3598" s="191"/>
      <c r="AF3598" s="260"/>
      <c r="AG3598" s="191"/>
      <c r="AH3598" s="191"/>
      <c r="AI3598" s="260"/>
      <c r="AR3598" s="68"/>
      <c r="AS3598" s="68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5"/>
      <c r="BL3598" s="95"/>
      <c r="BM3598" s="95"/>
      <c r="BN3598" s="95"/>
      <c r="BO3598" s="95"/>
      <c r="BP3598" s="95"/>
      <c r="BQ3598" s="95"/>
      <c r="BR3598" s="95"/>
      <c r="BS3598" s="95"/>
      <c r="BT3598" s="95"/>
      <c r="BU3598" s="95"/>
      <c r="BV3598" s="95"/>
      <c r="BW3598" s="95"/>
      <c r="BX3598" s="95"/>
      <c r="BY3598" s="95"/>
      <c r="BZ3598" s="95"/>
      <c r="CD3598" s="95"/>
      <c r="CE3598" s="95"/>
      <c r="CF3598" s="95"/>
    </row>
    <row r="3599" spans="1:84" s="43" customFormat="1" x14ac:dyDescent="0.25">
      <c r="A3599" s="152"/>
      <c r="B3599" s="152"/>
      <c r="C3599" s="152"/>
      <c r="D3599" s="152"/>
      <c r="E3599" s="152"/>
      <c r="F3599" s="62"/>
      <c r="G3599" s="62"/>
      <c r="I3599" s="152"/>
      <c r="K3599" s="152"/>
      <c r="L3599" s="152"/>
      <c r="M3599" s="152"/>
      <c r="N3599" s="152"/>
      <c r="O3599" s="63"/>
      <c r="P3599" s="152"/>
      <c r="Q3599" s="152"/>
      <c r="S3599" s="205"/>
      <c r="T3599" s="205"/>
      <c r="U3599" s="205"/>
      <c r="V3599" s="39"/>
      <c r="W3599" s="39"/>
      <c r="X3599" s="39"/>
      <c r="Y3599" s="39"/>
      <c r="AD3599" s="191"/>
      <c r="AE3599" s="191"/>
      <c r="AF3599" s="260"/>
      <c r="AG3599" s="191"/>
      <c r="AH3599" s="191"/>
      <c r="AI3599" s="260"/>
      <c r="AR3599" s="68"/>
      <c r="AS3599" s="68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5"/>
      <c r="BL3599" s="95"/>
      <c r="BM3599" s="95"/>
      <c r="BN3599" s="95"/>
      <c r="BO3599" s="95"/>
      <c r="BP3599" s="95"/>
      <c r="BQ3599" s="95"/>
      <c r="BR3599" s="95"/>
      <c r="BS3599" s="95"/>
      <c r="BT3599" s="95"/>
      <c r="BU3599" s="95"/>
      <c r="BV3599" s="95"/>
      <c r="BW3599" s="95"/>
      <c r="BX3599" s="95"/>
      <c r="BY3599" s="95"/>
      <c r="BZ3599" s="95"/>
      <c r="CD3599" s="95"/>
      <c r="CE3599" s="95"/>
      <c r="CF3599" s="95"/>
    </row>
    <row r="3600" spans="1:84" s="43" customFormat="1" x14ac:dyDescent="0.25">
      <c r="A3600" s="152"/>
      <c r="B3600" s="152"/>
      <c r="C3600" s="152"/>
      <c r="D3600" s="152"/>
      <c r="E3600" s="152"/>
      <c r="F3600" s="62"/>
      <c r="G3600" s="62"/>
      <c r="I3600" s="152"/>
      <c r="K3600" s="152"/>
      <c r="L3600" s="152"/>
      <c r="M3600" s="152"/>
      <c r="N3600" s="152"/>
      <c r="O3600" s="63"/>
      <c r="P3600" s="152"/>
      <c r="Q3600" s="152"/>
      <c r="S3600" s="205"/>
      <c r="T3600" s="205"/>
      <c r="U3600" s="205"/>
      <c r="V3600" s="39"/>
      <c r="W3600" s="39"/>
      <c r="X3600" s="39"/>
      <c r="Y3600" s="39"/>
      <c r="AD3600" s="191"/>
      <c r="AE3600" s="191"/>
      <c r="AF3600" s="260"/>
      <c r="AG3600" s="191"/>
      <c r="AH3600" s="191"/>
      <c r="AI3600" s="260"/>
      <c r="AR3600" s="68"/>
      <c r="AS3600" s="68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5"/>
      <c r="BL3600" s="95"/>
      <c r="BM3600" s="95"/>
      <c r="BN3600" s="95"/>
      <c r="BO3600" s="95"/>
      <c r="BP3600" s="95"/>
      <c r="BQ3600" s="95"/>
      <c r="BR3600" s="95"/>
      <c r="BS3600" s="95"/>
      <c r="BT3600" s="95"/>
      <c r="BU3600" s="95"/>
      <c r="BV3600" s="95"/>
      <c r="BW3600" s="95"/>
      <c r="BX3600" s="95"/>
      <c r="BY3600" s="95"/>
      <c r="BZ3600" s="95"/>
      <c r="CD3600" s="95"/>
      <c r="CE3600" s="95"/>
      <c r="CF3600" s="95"/>
    </row>
    <row r="3601" spans="1:84" s="43" customFormat="1" x14ac:dyDescent="0.25">
      <c r="A3601" s="152"/>
      <c r="B3601" s="152"/>
      <c r="C3601" s="152"/>
      <c r="D3601" s="152"/>
      <c r="E3601" s="152"/>
      <c r="F3601" s="62"/>
      <c r="G3601" s="62"/>
      <c r="I3601" s="152"/>
      <c r="K3601" s="152"/>
      <c r="L3601" s="152"/>
      <c r="M3601" s="152"/>
      <c r="N3601" s="152"/>
      <c r="O3601" s="63"/>
      <c r="P3601" s="152"/>
      <c r="Q3601" s="152"/>
      <c r="S3601" s="205"/>
      <c r="T3601" s="205"/>
      <c r="U3601" s="205"/>
      <c r="V3601" s="39"/>
      <c r="W3601" s="39"/>
      <c r="X3601" s="39"/>
      <c r="Y3601" s="39"/>
      <c r="AD3601" s="191"/>
      <c r="AE3601" s="191"/>
      <c r="AF3601" s="260"/>
      <c r="AG3601" s="191"/>
      <c r="AH3601" s="191"/>
      <c r="AI3601" s="260"/>
      <c r="AR3601" s="68"/>
      <c r="AS3601" s="68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5"/>
      <c r="BL3601" s="95"/>
      <c r="BM3601" s="95"/>
      <c r="BN3601" s="95"/>
      <c r="BO3601" s="95"/>
      <c r="BP3601" s="95"/>
      <c r="BQ3601" s="95"/>
      <c r="BR3601" s="95"/>
      <c r="BS3601" s="95"/>
      <c r="BT3601" s="95"/>
      <c r="BU3601" s="95"/>
      <c r="BV3601" s="95"/>
      <c r="BW3601" s="95"/>
      <c r="BX3601" s="95"/>
      <c r="BY3601" s="95"/>
      <c r="BZ3601" s="95"/>
      <c r="CD3601" s="95"/>
      <c r="CE3601" s="95"/>
      <c r="CF3601" s="95"/>
    </row>
    <row r="3602" spans="1:84" s="43" customFormat="1" x14ac:dyDescent="0.25">
      <c r="A3602" s="152"/>
      <c r="B3602" s="152"/>
      <c r="C3602" s="152"/>
      <c r="D3602" s="152"/>
      <c r="E3602" s="152"/>
      <c r="F3602" s="62"/>
      <c r="G3602" s="62"/>
      <c r="I3602" s="152"/>
      <c r="K3602" s="152"/>
      <c r="L3602" s="152"/>
      <c r="M3602" s="152"/>
      <c r="N3602" s="152"/>
      <c r="O3602" s="63"/>
      <c r="P3602" s="152"/>
      <c r="Q3602" s="152"/>
      <c r="S3602" s="205"/>
      <c r="T3602" s="205"/>
      <c r="U3602" s="205"/>
      <c r="V3602" s="39"/>
      <c r="W3602" s="39"/>
      <c r="X3602" s="39"/>
      <c r="Y3602" s="39"/>
      <c r="AD3602" s="191"/>
      <c r="AE3602" s="191"/>
      <c r="AF3602" s="260"/>
      <c r="AG3602" s="191"/>
      <c r="AH3602" s="191"/>
      <c r="AI3602" s="260"/>
      <c r="AR3602" s="68"/>
      <c r="AS3602" s="68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5"/>
      <c r="BL3602" s="95"/>
      <c r="BM3602" s="95"/>
      <c r="BN3602" s="95"/>
      <c r="BO3602" s="95"/>
      <c r="BP3602" s="95"/>
      <c r="BQ3602" s="95"/>
      <c r="BR3602" s="95"/>
      <c r="BS3602" s="95"/>
      <c r="BT3602" s="95"/>
      <c r="BU3602" s="95"/>
      <c r="BV3602" s="95"/>
      <c r="BW3602" s="95"/>
      <c r="BX3602" s="95"/>
      <c r="BY3602" s="95"/>
      <c r="BZ3602" s="95"/>
      <c r="CD3602" s="95"/>
      <c r="CE3602" s="95"/>
      <c r="CF3602" s="95"/>
    </row>
    <row r="3603" spans="1:84" s="43" customFormat="1" x14ac:dyDescent="0.25">
      <c r="A3603" s="152"/>
      <c r="B3603" s="152"/>
      <c r="C3603" s="152"/>
      <c r="D3603" s="152"/>
      <c r="E3603" s="152"/>
      <c r="F3603" s="62"/>
      <c r="G3603" s="62"/>
      <c r="I3603" s="152"/>
      <c r="K3603" s="152"/>
      <c r="L3603" s="152"/>
      <c r="M3603" s="152"/>
      <c r="N3603" s="152"/>
      <c r="O3603" s="63"/>
      <c r="P3603" s="152"/>
      <c r="Q3603" s="152"/>
      <c r="S3603" s="205"/>
      <c r="T3603" s="205"/>
      <c r="U3603" s="205"/>
      <c r="V3603" s="39"/>
      <c r="W3603" s="39"/>
      <c r="X3603" s="39"/>
      <c r="Y3603" s="39"/>
      <c r="AD3603" s="191"/>
      <c r="AE3603" s="191"/>
      <c r="AF3603" s="260"/>
      <c r="AG3603" s="191"/>
      <c r="AH3603" s="191"/>
      <c r="AI3603" s="260"/>
      <c r="AR3603" s="68"/>
      <c r="AS3603" s="68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5"/>
      <c r="BL3603" s="95"/>
      <c r="BM3603" s="95"/>
      <c r="BN3603" s="95"/>
      <c r="BO3603" s="95"/>
      <c r="BP3603" s="95"/>
      <c r="BQ3603" s="95"/>
      <c r="BR3603" s="95"/>
      <c r="BS3603" s="95"/>
      <c r="BT3603" s="95"/>
      <c r="BU3603" s="95"/>
      <c r="BV3603" s="95"/>
      <c r="BW3603" s="95"/>
      <c r="BX3603" s="95"/>
      <c r="BY3603" s="95"/>
      <c r="BZ3603" s="95"/>
      <c r="CD3603" s="95"/>
      <c r="CE3603" s="95"/>
      <c r="CF3603" s="95"/>
    </row>
    <row r="3604" spans="1:84" s="43" customFormat="1" x14ac:dyDescent="0.25">
      <c r="A3604" s="152"/>
      <c r="B3604" s="152"/>
      <c r="C3604" s="152"/>
      <c r="D3604" s="152"/>
      <c r="E3604" s="152"/>
      <c r="F3604" s="62"/>
      <c r="G3604" s="62"/>
      <c r="I3604" s="152"/>
      <c r="K3604" s="152"/>
      <c r="L3604" s="152"/>
      <c r="M3604" s="152"/>
      <c r="N3604" s="152"/>
      <c r="O3604" s="63"/>
      <c r="P3604" s="152"/>
      <c r="Q3604" s="152"/>
      <c r="S3604" s="205"/>
      <c r="T3604" s="205"/>
      <c r="U3604" s="205"/>
      <c r="V3604" s="39"/>
      <c r="W3604" s="39"/>
      <c r="X3604" s="39"/>
      <c r="Y3604" s="39"/>
      <c r="AD3604" s="191"/>
      <c r="AE3604" s="191"/>
      <c r="AF3604" s="260"/>
      <c r="AG3604" s="191"/>
      <c r="AH3604" s="191"/>
      <c r="AI3604" s="260"/>
      <c r="AR3604" s="68"/>
      <c r="AS3604" s="68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5"/>
      <c r="BL3604" s="95"/>
      <c r="BM3604" s="95"/>
      <c r="BN3604" s="95"/>
      <c r="BO3604" s="95"/>
      <c r="BP3604" s="95"/>
      <c r="BQ3604" s="95"/>
      <c r="BR3604" s="95"/>
      <c r="BS3604" s="95"/>
      <c r="BT3604" s="95"/>
      <c r="BU3604" s="95"/>
      <c r="BV3604" s="95"/>
      <c r="BW3604" s="95"/>
      <c r="BX3604" s="95"/>
      <c r="BY3604" s="95"/>
      <c r="BZ3604" s="95"/>
      <c r="CD3604" s="95"/>
      <c r="CE3604" s="95"/>
      <c r="CF3604" s="95"/>
    </row>
    <row r="3605" spans="1:84" s="43" customFormat="1" x14ac:dyDescent="0.25">
      <c r="A3605" s="152"/>
      <c r="B3605" s="152"/>
      <c r="C3605" s="152"/>
      <c r="D3605" s="152"/>
      <c r="E3605" s="152"/>
      <c r="F3605" s="62"/>
      <c r="G3605" s="62"/>
      <c r="I3605" s="152"/>
      <c r="K3605" s="152"/>
      <c r="L3605" s="152"/>
      <c r="M3605" s="152"/>
      <c r="N3605" s="152"/>
      <c r="O3605" s="63"/>
      <c r="P3605" s="152"/>
      <c r="Q3605" s="152"/>
      <c r="S3605" s="205"/>
      <c r="T3605" s="205"/>
      <c r="U3605" s="205"/>
      <c r="V3605" s="39"/>
      <c r="W3605" s="39"/>
      <c r="X3605" s="39"/>
      <c r="Y3605" s="39"/>
      <c r="AD3605" s="191"/>
      <c r="AE3605" s="191"/>
      <c r="AF3605" s="260"/>
      <c r="AG3605" s="191"/>
      <c r="AH3605" s="191"/>
      <c r="AI3605" s="260"/>
      <c r="AR3605" s="68"/>
      <c r="AS3605" s="68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5"/>
      <c r="BL3605" s="95"/>
      <c r="BM3605" s="95"/>
      <c r="BN3605" s="95"/>
      <c r="BO3605" s="95"/>
      <c r="BP3605" s="95"/>
      <c r="BQ3605" s="95"/>
      <c r="BR3605" s="95"/>
      <c r="BS3605" s="95"/>
      <c r="BT3605" s="95"/>
      <c r="BU3605" s="95"/>
      <c r="BV3605" s="95"/>
      <c r="BW3605" s="95"/>
      <c r="BX3605" s="95"/>
      <c r="BY3605" s="95"/>
      <c r="BZ3605" s="95"/>
      <c r="CD3605" s="95"/>
      <c r="CE3605" s="95"/>
      <c r="CF3605" s="95"/>
    </row>
    <row r="3606" spans="1:84" s="43" customFormat="1" x14ac:dyDescent="0.25">
      <c r="A3606" s="152"/>
      <c r="B3606" s="152"/>
      <c r="C3606" s="152"/>
      <c r="D3606" s="152"/>
      <c r="E3606" s="152"/>
      <c r="F3606" s="62"/>
      <c r="G3606" s="62"/>
      <c r="I3606" s="152"/>
      <c r="K3606" s="152"/>
      <c r="L3606" s="152"/>
      <c r="M3606" s="152"/>
      <c r="N3606" s="152"/>
      <c r="O3606" s="63"/>
      <c r="P3606" s="152"/>
      <c r="Q3606" s="152"/>
      <c r="S3606" s="205"/>
      <c r="T3606" s="205"/>
      <c r="U3606" s="205"/>
      <c r="V3606" s="39"/>
      <c r="W3606" s="39"/>
      <c r="X3606" s="39"/>
      <c r="Y3606" s="39"/>
      <c r="AD3606" s="191"/>
      <c r="AE3606" s="191"/>
      <c r="AF3606" s="260"/>
      <c r="AG3606" s="191"/>
      <c r="AH3606" s="191"/>
      <c r="AI3606" s="260"/>
      <c r="AR3606" s="68"/>
      <c r="AS3606" s="68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5"/>
      <c r="BL3606" s="95"/>
      <c r="BM3606" s="95"/>
      <c r="BN3606" s="95"/>
      <c r="BO3606" s="95"/>
      <c r="BP3606" s="95"/>
      <c r="BQ3606" s="95"/>
      <c r="BR3606" s="95"/>
      <c r="BS3606" s="95"/>
      <c r="BT3606" s="95"/>
      <c r="BU3606" s="95"/>
      <c r="BV3606" s="95"/>
      <c r="BW3606" s="95"/>
      <c r="BX3606" s="95"/>
      <c r="BY3606" s="95"/>
      <c r="BZ3606" s="95"/>
      <c r="CD3606" s="95"/>
      <c r="CE3606" s="95"/>
      <c r="CF3606" s="95"/>
    </row>
    <row r="3607" spans="1:84" s="43" customFormat="1" x14ac:dyDescent="0.25">
      <c r="A3607" s="152"/>
      <c r="B3607" s="152"/>
      <c r="C3607" s="152"/>
      <c r="D3607" s="152"/>
      <c r="E3607" s="152"/>
      <c r="F3607" s="62"/>
      <c r="G3607" s="62"/>
      <c r="I3607" s="152"/>
      <c r="K3607" s="152"/>
      <c r="L3607" s="152"/>
      <c r="M3607" s="152"/>
      <c r="N3607" s="152"/>
      <c r="O3607" s="63"/>
      <c r="P3607" s="152"/>
      <c r="Q3607" s="152"/>
      <c r="S3607" s="205"/>
      <c r="T3607" s="205"/>
      <c r="U3607" s="205"/>
      <c r="V3607" s="39"/>
      <c r="W3607" s="39"/>
      <c r="X3607" s="39"/>
      <c r="Y3607" s="39"/>
      <c r="AD3607" s="191"/>
      <c r="AE3607" s="191"/>
      <c r="AF3607" s="260"/>
      <c r="AG3607" s="191"/>
      <c r="AH3607" s="191"/>
      <c r="AI3607" s="260"/>
      <c r="AR3607" s="68"/>
      <c r="AS3607" s="68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5"/>
      <c r="BL3607" s="95"/>
      <c r="BM3607" s="95"/>
      <c r="BN3607" s="95"/>
      <c r="BO3607" s="95"/>
      <c r="BP3607" s="95"/>
      <c r="BQ3607" s="95"/>
      <c r="BR3607" s="95"/>
      <c r="BS3607" s="95"/>
      <c r="BT3607" s="95"/>
      <c r="BU3607" s="95"/>
      <c r="BV3607" s="95"/>
      <c r="BW3607" s="95"/>
      <c r="BX3607" s="95"/>
      <c r="BY3607" s="95"/>
      <c r="BZ3607" s="95"/>
      <c r="CD3607" s="95"/>
      <c r="CE3607" s="95"/>
      <c r="CF3607" s="95"/>
    </row>
    <row r="3608" spans="1:84" s="43" customFormat="1" x14ac:dyDescent="0.25">
      <c r="A3608" s="152"/>
      <c r="B3608" s="152"/>
      <c r="C3608" s="152"/>
      <c r="D3608" s="152"/>
      <c r="E3608" s="152"/>
      <c r="F3608" s="62"/>
      <c r="G3608" s="62"/>
      <c r="I3608" s="152"/>
      <c r="K3608" s="152"/>
      <c r="L3608" s="152"/>
      <c r="M3608" s="152"/>
      <c r="N3608" s="152"/>
      <c r="O3608" s="63"/>
      <c r="P3608" s="152"/>
      <c r="Q3608" s="152"/>
      <c r="S3608" s="205"/>
      <c r="T3608" s="205"/>
      <c r="U3608" s="205"/>
      <c r="V3608" s="39"/>
      <c r="W3608" s="39"/>
      <c r="X3608" s="39"/>
      <c r="Y3608" s="39"/>
      <c r="AD3608" s="191"/>
      <c r="AE3608" s="191"/>
      <c r="AF3608" s="260"/>
      <c r="AG3608" s="191"/>
      <c r="AH3608" s="191"/>
      <c r="AI3608" s="260"/>
      <c r="AR3608" s="68"/>
      <c r="AS3608" s="68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5"/>
      <c r="BL3608" s="95"/>
      <c r="BM3608" s="95"/>
      <c r="BN3608" s="95"/>
      <c r="BO3608" s="95"/>
      <c r="BP3608" s="95"/>
      <c r="BQ3608" s="95"/>
      <c r="BR3608" s="95"/>
      <c r="BS3608" s="95"/>
      <c r="BT3608" s="95"/>
      <c r="BU3608" s="95"/>
      <c r="BV3608" s="95"/>
      <c r="BW3608" s="95"/>
      <c r="BX3608" s="95"/>
      <c r="BY3608" s="95"/>
      <c r="BZ3608" s="95"/>
      <c r="CD3608" s="95"/>
      <c r="CE3608" s="95"/>
      <c r="CF3608" s="95"/>
    </row>
    <row r="3609" spans="1:84" s="43" customFormat="1" x14ac:dyDescent="0.25">
      <c r="A3609" s="152"/>
      <c r="B3609" s="152"/>
      <c r="C3609" s="152"/>
      <c r="D3609" s="152"/>
      <c r="E3609" s="152"/>
      <c r="F3609" s="62"/>
      <c r="G3609" s="62"/>
      <c r="I3609" s="152"/>
      <c r="K3609" s="152"/>
      <c r="L3609" s="152"/>
      <c r="M3609" s="152"/>
      <c r="N3609" s="152"/>
      <c r="O3609" s="63"/>
      <c r="P3609" s="152"/>
      <c r="Q3609" s="152"/>
      <c r="S3609" s="205"/>
      <c r="T3609" s="205"/>
      <c r="U3609" s="205"/>
      <c r="V3609" s="39"/>
      <c r="W3609" s="39"/>
      <c r="X3609" s="39"/>
      <c r="Y3609" s="39"/>
      <c r="AD3609" s="191"/>
      <c r="AE3609" s="191"/>
      <c r="AF3609" s="260"/>
      <c r="AG3609" s="191"/>
      <c r="AH3609" s="191"/>
      <c r="AI3609" s="260"/>
      <c r="AR3609" s="68"/>
      <c r="AS3609" s="68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5"/>
      <c r="BL3609" s="95"/>
      <c r="BM3609" s="95"/>
      <c r="BN3609" s="95"/>
      <c r="BO3609" s="95"/>
      <c r="BP3609" s="95"/>
      <c r="BQ3609" s="95"/>
      <c r="BR3609" s="95"/>
      <c r="BS3609" s="95"/>
      <c r="BT3609" s="95"/>
      <c r="BU3609" s="95"/>
      <c r="BV3609" s="95"/>
      <c r="BW3609" s="95"/>
      <c r="BX3609" s="95"/>
      <c r="BY3609" s="95"/>
      <c r="BZ3609" s="95"/>
      <c r="CD3609" s="95"/>
      <c r="CE3609" s="95"/>
      <c r="CF3609" s="95"/>
    </row>
    <row r="3610" spans="1:84" s="43" customFormat="1" x14ac:dyDescent="0.25">
      <c r="A3610" s="152"/>
      <c r="B3610" s="152"/>
      <c r="C3610" s="152"/>
      <c r="D3610" s="152"/>
      <c r="E3610" s="152"/>
      <c r="F3610" s="62"/>
      <c r="G3610" s="62"/>
      <c r="I3610" s="152"/>
      <c r="K3610" s="152"/>
      <c r="L3610" s="152"/>
      <c r="M3610" s="152"/>
      <c r="N3610" s="152"/>
      <c r="O3610" s="63"/>
      <c r="P3610" s="152"/>
      <c r="Q3610" s="152"/>
      <c r="S3610" s="205"/>
      <c r="T3610" s="205"/>
      <c r="U3610" s="205"/>
      <c r="V3610" s="39"/>
      <c r="W3610" s="39"/>
      <c r="X3610" s="39"/>
      <c r="Y3610" s="39"/>
      <c r="AD3610" s="191"/>
      <c r="AE3610" s="191"/>
      <c r="AF3610" s="260"/>
      <c r="AG3610" s="191"/>
      <c r="AH3610" s="191"/>
      <c r="AI3610" s="260"/>
      <c r="AR3610" s="68"/>
      <c r="AS3610" s="68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5"/>
      <c r="BL3610" s="95"/>
      <c r="BM3610" s="95"/>
      <c r="BN3610" s="95"/>
      <c r="BO3610" s="95"/>
      <c r="BP3610" s="95"/>
      <c r="BQ3610" s="95"/>
      <c r="BR3610" s="95"/>
      <c r="BS3610" s="95"/>
      <c r="BT3610" s="95"/>
      <c r="BU3610" s="95"/>
      <c r="BV3610" s="95"/>
      <c r="BW3610" s="95"/>
      <c r="BX3610" s="95"/>
      <c r="BY3610" s="95"/>
      <c r="BZ3610" s="95"/>
      <c r="CD3610" s="95"/>
      <c r="CE3610" s="95"/>
      <c r="CF3610" s="95"/>
    </row>
    <row r="3611" spans="1:84" s="43" customFormat="1" x14ac:dyDescent="0.25">
      <c r="A3611" s="152"/>
      <c r="B3611" s="152"/>
      <c r="C3611" s="152"/>
      <c r="D3611" s="152"/>
      <c r="E3611" s="152"/>
      <c r="F3611" s="62"/>
      <c r="G3611" s="62"/>
      <c r="I3611" s="152"/>
      <c r="K3611" s="152"/>
      <c r="L3611" s="152"/>
      <c r="M3611" s="152"/>
      <c r="N3611" s="152"/>
      <c r="O3611" s="63"/>
      <c r="P3611" s="152"/>
      <c r="Q3611" s="152"/>
      <c r="S3611" s="205"/>
      <c r="T3611" s="205"/>
      <c r="U3611" s="205"/>
      <c r="V3611" s="39"/>
      <c r="W3611" s="39"/>
      <c r="X3611" s="39"/>
      <c r="Y3611" s="39"/>
      <c r="AD3611" s="191"/>
      <c r="AE3611" s="191"/>
      <c r="AF3611" s="260"/>
      <c r="AG3611" s="191"/>
      <c r="AH3611" s="191"/>
      <c r="AI3611" s="260"/>
      <c r="AR3611" s="68"/>
      <c r="AS3611" s="68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5"/>
      <c r="BL3611" s="95"/>
      <c r="BM3611" s="95"/>
      <c r="BN3611" s="95"/>
      <c r="BO3611" s="95"/>
      <c r="BP3611" s="95"/>
      <c r="BQ3611" s="95"/>
      <c r="BR3611" s="95"/>
      <c r="BS3611" s="95"/>
      <c r="BT3611" s="95"/>
      <c r="BU3611" s="95"/>
      <c r="BV3611" s="95"/>
      <c r="BW3611" s="95"/>
      <c r="BX3611" s="95"/>
      <c r="BY3611" s="95"/>
      <c r="BZ3611" s="95"/>
      <c r="CD3611" s="95"/>
      <c r="CE3611" s="95"/>
      <c r="CF3611" s="95"/>
    </row>
    <row r="3612" spans="1:84" s="43" customFormat="1" x14ac:dyDescent="0.25">
      <c r="A3612" s="152"/>
      <c r="B3612" s="152"/>
      <c r="C3612" s="152"/>
      <c r="D3612" s="152"/>
      <c r="E3612" s="152"/>
      <c r="F3612" s="62"/>
      <c r="G3612" s="62"/>
      <c r="I3612" s="152"/>
      <c r="K3612" s="152"/>
      <c r="L3612" s="152"/>
      <c r="M3612" s="152"/>
      <c r="N3612" s="152"/>
      <c r="O3612" s="63"/>
      <c r="P3612" s="152"/>
      <c r="Q3612" s="152"/>
      <c r="S3612" s="205"/>
      <c r="T3612" s="205"/>
      <c r="U3612" s="205"/>
      <c r="V3612" s="39"/>
      <c r="W3612" s="39"/>
      <c r="X3612" s="39"/>
      <c r="Y3612" s="39"/>
      <c r="AD3612" s="191"/>
      <c r="AE3612" s="191"/>
      <c r="AF3612" s="260"/>
      <c r="AG3612" s="191"/>
      <c r="AH3612" s="191"/>
      <c r="AI3612" s="260"/>
      <c r="AR3612" s="68"/>
      <c r="AS3612" s="68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5"/>
      <c r="BL3612" s="95"/>
      <c r="BM3612" s="95"/>
      <c r="BN3612" s="95"/>
      <c r="BO3612" s="95"/>
      <c r="BP3612" s="95"/>
      <c r="BQ3612" s="95"/>
      <c r="BR3612" s="95"/>
      <c r="BS3612" s="95"/>
      <c r="BT3612" s="95"/>
      <c r="BU3612" s="95"/>
      <c r="BV3612" s="95"/>
      <c r="BW3612" s="95"/>
      <c r="BX3612" s="95"/>
      <c r="BY3612" s="95"/>
      <c r="BZ3612" s="95"/>
      <c r="CD3612" s="95"/>
      <c r="CE3612" s="95"/>
      <c r="CF3612" s="95"/>
    </row>
    <row r="3613" spans="1:84" s="43" customFormat="1" x14ac:dyDescent="0.25">
      <c r="A3613" s="152"/>
      <c r="B3613" s="152"/>
      <c r="C3613" s="152"/>
      <c r="D3613" s="152"/>
      <c r="E3613" s="152"/>
      <c r="F3613" s="62"/>
      <c r="G3613" s="62"/>
      <c r="I3613" s="152"/>
      <c r="K3613" s="152"/>
      <c r="L3613" s="152"/>
      <c r="M3613" s="152"/>
      <c r="N3613" s="152"/>
      <c r="O3613" s="63"/>
      <c r="P3613" s="152"/>
      <c r="Q3613" s="152"/>
      <c r="S3613" s="205"/>
      <c r="T3613" s="205"/>
      <c r="U3613" s="205"/>
      <c r="V3613" s="39"/>
      <c r="W3613" s="39"/>
      <c r="X3613" s="39"/>
      <c r="Y3613" s="39"/>
      <c r="AD3613" s="191"/>
      <c r="AE3613" s="191"/>
      <c r="AF3613" s="260"/>
      <c r="AG3613" s="191"/>
      <c r="AH3613" s="191"/>
      <c r="AI3613" s="260"/>
      <c r="AR3613" s="68"/>
      <c r="AS3613" s="68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5"/>
      <c r="BL3613" s="95"/>
      <c r="BM3613" s="95"/>
      <c r="BN3613" s="95"/>
      <c r="BO3613" s="95"/>
      <c r="BP3613" s="95"/>
      <c r="BQ3613" s="95"/>
      <c r="BR3613" s="95"/>
      <c r="BS3613" s="95"/>
      <c r="BT3613" s="95"/>
      <c r="BU3613" s="95"/>
      <c r="BV3613" s="95"/>
      <c r="BW3613" s="95"/>
      <c r="BX3613" s="95"/>
      <c r="BY3613" s="95"/>
      <c r="BZ3613" s="95"/>
      <c r="CD3613" s="95"/>
      <c r="CE3613" s="95"/>
      <c r="CF3613" s="95"/>
    </row>
    <row r="3614" spans="1:84" s="43" customFormat="1" x14ac:dyDescent="0.25">
      <c r="A3614" s="152"/>
      <c r="B3614" s="152"/>
      <c r="C3614" s="152"/>
      <c r="D3614" s="152"/>
      <c r="E3614" s="152"/>
      <c r="F3614" s="62"/>
      <c r="G3614" s="62"/>
      <c r="I3614" s="152"/>
      <c r="K3614" s="152"/>
      <c r="L3614" s="152"/>
      <c r="M3614" s="152"/>
      <c r="N3614" s="152"/>
      <c r="O3614" s="63"/>
      <c r="P3614" s="152"/>
      <c r="Q3614" s="152"/>
      <c r="S3614" s="205"/>
      <c r="T3614" s="205"/>
      <c r="U3614" s="205"/>
      <c r="V3614" s="39"/>
      <c r="W3614" s="39"/>
      <c r="X3614" s="39"/>
      <c r="Y3614" s="39"/>
      <c r="AD3614" s="191"/>
      <c r="AE3614" s="191"/>
      <c r="AF3614" s="260"/>
      <c r="AG3614" s="191"/>
      <c r="AH3614" s="191"/>
      <c r="AI3614" s="260"/>
      <c r="AR3614" s="68"/>
      <c r="AS3614" s="68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5"/>
      <c r="BL3614" s="95"/>
      <c r="BM3614" s="95"/>
      <c r="BN3614" s="95"/>
      <c r="BO3614" s="95"/>
      <c r="BP3614" s="95"/>
      <c r="BQ3614" s="95"/>
      <c r="BR3614" s="95"/>
      <c r="BS3614" s="95"/>
      <c r="BT3614" s="95"/>
      <c r="BU3614" s="95"/>
      <c r="BV3614" s="95"/>
      <c r="BW3614" s="95"/>
      <c r="BX3614" s="95"/>
      <c r="BY3614" s="95"/>
      <c r="BZ3614" s="95"/>
      <c r="CD3614" s="95"/>
      <c r="CE3614" s="95"/>
      <c r="CF3614" s="95"/>
    </row>
    <row r="3615" spans="1:84" s="43" customFormat="1" x14ac:dyDescent="0.25">
      <c r="A3615" s="152"/>
      <c r="B3615" s="152"/>
      <c r="C3615" s="152"/>
      <c r="D3615" s="152"/>
      <c r="E3615" s="152"/>
      <c r="F3615" s="62"/>
      <c r="G3615" s="62"/>
      <c r="I3615" s="152"/>
      <c r="K3615" s="152"/>
      <c r="L3615" s="152"/>
      <c r="M3615" s="152"/>
      <c r="N3615" s="152"/>
      <c r="O3615" s="63"/>
      <c r="P3615" s="152"/>
      <c r="Q3615" s="152"/>
      <c r="S3615" s="205"/>
      <c r="T3615" s="205"/>
      <c r="U3615" s="205"/>
      <c r="V3615" s="39"/>
      <c r="W3615" s="39"/>
      <c r="X3615" s="39"/>
      <c r="Y3615" s="39"/>
      <c r="AD3615" s="191"/>
      <c r="AE3615" s="191"/>
      <c r="AF3615" s="260"/>
      <c r="AG3615" s="191"/>
      <c r="AH3615" s="191"/>
      <c r="AI3615" s="260"/>
      <c r="AR3615" s="68"/>
      <c r="AS3615" s="68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5"/>
      <c r="BL3615" s="95"/>
      <c r="BM3615" s="95"/>
      <c r="BN3615" s="95"/>
      <c r="BO3615" s="95"/>
      <c r="BP3615" s="95"/>
      <c r="BQ3615" s="95"/>
      <c r="BR3615" s="95"/>
      <c r="BS3615" s="95"/>
      <c r="BT3615" s="95"/>
      <c r="BU3615" s="95"/>
      <c r="BV3615" s="95"/>
      <c r="BW3615" s="95"/>
      <c r="BX3615" s="95"/>
      <c r="BY3615" s="95"/>
      <c r="BZ3615" s="95"/>
      <c r="CD3615" s="95"/>
      <c r="CE3615" s="95"/>
      <c r="CF3615" s="95"/>
    </row>
    <row r="3616" spans="1:84" s="43" customFormat="1" x14ac:dyDescent="0.25">
      <c r="A3616" s="152"/>
      <c r="B3616" s="152"/>
      <c r="C3616" s="152"/>
      <c r="D3616" s="152"/>
      <c r="E3616" s="152"/>
      <c r="F3616" s="62"/>
      <c r="G3616" s="62"/>
      <c r="I3616" s="152"/>
      <c r="K3616" s="152"/>
      <c r="L3616" s="152"/>
      <c r="M3616" s="152"/>
      <c r="N3616" s="152"/>
      <c r="O3616" s="63"/>
      <c r="P3616" s="152"/>
      <c r="Q3616" s="152"/>
      <c r="S3616" s="205"/>
      <c r="T3616" s="205"/>
      <c r="U3616" s="205"/>
      <c r="V3616" s="39"/>
      <c r="W3616" s="39"/>
      <c r="X3616" s="39"/>
      <c r="Y3616" s="39"/>
      <c r="AD3616" s="191"/>
      <c r="AE3616" s="191"/>
      <c r="AF3616" s="260"/>
      <c r="AG3616" s="191"/>
      <c r="AH3616" s="191"/>
      <c r="AI3616" s="260"/>
      <c r="AR3616" s="68"/>
      <c r="AS3616" s="68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5"/>
      <c r="BL3616" s="95"/>
      <c r="BM3616" s="95"/>
      <c r="BN3616" s="95"/>
      <c r="BO3616" s="95"/>
      <c r="BP3616" s="95"/>
      <c r="BQ3616" s="95"/>
      <c r="BR3616" s="95"/>
      <c r="BS3616" s="95"/>
      <c r="BT3616" s="95"/>
      <c r="BU3616" s="95"/>
      <c r="BV3616" s="95"/>
      <c r="BW3616" s="95"/>
      <c r="BX3616" s="95"/>
      <c r="BY3616" s="95"/>
      <c r="BZ3616" s="95"/>
      <c r="CD3616" s="95"/>
      <c r="CE3616" s="95"/>
      <c r="CF3616" s="95"/>
    </row>
    <row r="3617" spans="1:84" s="43" customFormat="1" x14ac:dyDescent="0.25">
      <c r="A3617" s="152"/>
      <c r="B3617" s="152"/>
      <c r="C3617" s="152"/>
      <c r="D3617" s="152"/>
      <c r="E3617" s="152"/>
      <c r="F3617" s="62"/>
      <c r="G3617" s="62"/>
      <c r="I3617" s="152"/>
      <c r="K3617" s="152"/>
      <c r="L3617" s="152"/>
      <c r="M3617" s="152"/>
      <c r="N3617" s="152"/>
      <c r="O3617" s="63"/>
      <c r="P3617" s="152"/>
      <c r="Q3617" s="152"/>
      <c r="S3617" s="205"/>
      <c r="T3617" s="205"/>
      <c r="U3617" s="205"/>
      <c r="V3617" s="39"/>
      <c r="W3617" s="39"/>
      <c r="X3617" s="39"/>
      <c r="Y3617" s="39"/>
      <c r="AD3617" s="191"/>
      <c r="AE3617" s="191"/>
      <c r="AF3617" s="260"/>
      <c r="AG3617" s="191"/>
      <c r="AH3617" s="191"/>
      <c r="AI3617" s="260"/>
      <c r="AR3617" s="68"/>
      <c r="AS3617" s="68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5"/>
      <c r="BL3617" s="95"/>
      <c r="BM3617" s="95"/>
      <c r="BN3617" s="95"/>
      <c r="BO3617" s="95"/>
      <c r="BP3617" s="95"/>
      <c r="BQ3617" s="95"/>
      <c r="BR3617" s="95"/>
      <c r="BS3617" s="95"/>
      <c r="BT3617" s="95"/>
      <c r="BU3617" s="95"/>
      <c r="BV3617" s="95"/>
      <c r="BW3617" s="95"/>
      <c r="BX3617" s="95"/>
      <c r="BY3617" s="95"/>
      <c r="BZ3617" s="95"/>
      <c r="CD3617" s="95"/>
      <c r="CE3617" s="95"/>
      <c r="CF3617" s="95"/>
    </row>
    <row r="3618" spans="1:84" s="43" customFormat="1" x14ac:dyDescent="0.25">
      <c r="A3618" s="152"/>
      <c r="B3618" s="152"/>
      <c r="C3618" s="152"/>
      <c r="D3618" s="152"/>
      <c r="E3618" s="152"/>
      <c r="F3618" s="62"/>
      <c r="G3618" s="62"/>
      <c r="I3618" s="152"/>
      <c r="K3618" s="152"/>
      <c r="L3618" s="152"/>
      <c r="M3618" s="152"/>
      <c r="N3618" s="152"/>
      <c r="O3618" s="63"/>
      <c r="P3618" s="152"/>
      <c r="Q3618" s="152"/>
      <c r="S3618" s="205"/>
      <c r="T3618" s="205"/>
      <c r="U3618" s="205"/>
      <c r="V3618" s="39"/>
      <c r="W3618" s="39"/>
      <c r="X3618" s="39"/>
      <c r="Y3618" s="39"/>
      <c r="AD3618" s="191"/>
      <c r="AE3618" s="191"/>
      <c r="AF3618" s="260"/>
      <c r="AG3618" s="191"/>
      <c r="AH3618" s="191"/>
      <c r="AI3618" s="260"/>
      <c r="AR3618" s="68"/>
      <c r="AS3618" s="68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5"/>
      <c r="BL3618" s="95"/>
      <c r="BM3618" s="95"/>
      <c r="BN3618" s="95"/>
      <c r="BO3618" s="95"/>
      <c r="BP3618" s="95"/>
      <c r="BQ3618" s="95"/>
      <c r="BR3618" s="95"/>
      <c r="BS3618" s="95"/>
      <c r="BT3618" s="95"/>
      <c r="BU3618" s="95"/>
      <c r="BV3618" s="95"/>
      <c r="BW3618" s="95"/>
      <c r="BX3618" s="95"/>
      <c r="BY3618" s="95"/>
      <c r="BZ3618" s="95"/>
      <c r="CD3618" s="95"/>
      <c r="CE3618" s="95"/>
      <c r="CF3618" s="95"/>
    </row>
    <row r="3619" spans="1:84" s="43" customFormat="1" x14ac:dyDescent="0.25">
      <c r="A3619" s="152"/>
      <c r="B3619" s="152"/>
      <c r="C3619" s="152"/>
      <c r="D3619" s="152"/>
      <c r="E3619" s="152"/>
      <c r="F3619" s="62"/>
      <c r="G3619" s="62"/>
      <c r="I3619" s="152"/>
      <c r="K3619" s="152"/>
      <c r="L3619" s="152"/>
      <c r="M3619" s="152"/>
      <c r="N3619" s="152"/>
      <c r="O3619" s="63"/>
      <c r="P3619" s="152"/>
      <c r="Q3619" s="152"/>
      <c r="S3619" s="205"/>
      <c r="T3619" s="205"/>
      <c r="U3619" s="205"/>
      <c r="V3619" s="39"/>
      <c r="W3619" s="39"/>
      <c r="X3619" s="39"/>
      <c r="Y3619" s="39"/>
      <c r="AD3619" s="191"/>
      <c r="AE3619" s="191"/>
      <c r="AF3619" s="260"/>
      <c r="AG3619" s="191"/>
      <c r="AH3619" s="191"/>
      <c r="AI3619" s="260"/>
      <c r="AR3619" s="68"/>
      <c r="AS3619" s="68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5"/>
      <c r="BL3619" s="95"/>
      <c r="BM3619" s="95"/>
      <c r="BN3619" s="95"/>
      <c r="BO3619" s="95"/>
      <c r="BP3619" s="95"/>
      <c r="BQ3619" s="95"/>
      <c r="BR3619" s="95"/>
      <c r="BS3619" s="95"/>
      <c r="BT3619" s="95"/>
      <c r="BU3619" s="95"/>
      <c r="BV3619" s="95"/>
      <c r="BW3619" s="95"/>
      <c r="BX3619" s="95"/>
      <c r="BY3619" s="95"/>
      <c r="BZ3619" s="95"/>
      <c r="CD3619" s="95"/>
      <c r="CE3619" s="95"/>
      <c r="CF3619" s="95"/>
    </row>
    <row r="3620" spans="1:84" s="43" customFormat="1" x14ac:dyDescent="0.25">
      <c r="A3620" s="152"/>
      <c r="B3620" s="152"/>
      <c r="C3620" s="152"/>
      <c r="D3620" s="152"/>
      <c r="E3620" s="152"/>
      <c r="F3620" s="62"/>
      <c r="G3620" s="62"/>
      <c r="I3620" s="152"/>
      <c r="K3620" s="152"/>
      <c r="L3620" s="152"/>
      <c r="M3620" s="152"/>
      <c r="N3620" s="152"/>
      <c r="O3620" s="63"/>
      <c r="P3620" s="152"/>
      <c r="Q3620" s="152"/>
      <c r="S3620" s="205"/>
      <c r="T3620" s="205"/>
      <c r="U3620" s="205"/>
      <c r="V3620" s="39"/>
      <c r="W3620" s="39"/>
      <c r="X3620" s="39"/>
      <c r="Y3620" s="39"/>
      <c r="AD3620" s="191"/>
      <c r="AE3620" s="191"/>
      <c r="AF3620" s="260"/>
      <c r="AG3620" s="191"/>
      <c r="AH3620" s="191"/>
      <c r="AI3620" s="260"/>
      <c r="AR3620" s="68"/>
      <c r="AS3620" s="68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5"/>
      <c r="BL3620" s="95"/>
      <c r="BM3620" s="95"/>
      <c r="BN3620" s="95"/>
      <c r="BO3620" s="95"/>
      <c r="BP3620" s="95"/>
      <c r="BQ3620" s="95"/>
      <c r="BR3620" s="95"/>
      <c r="BS3620" s="95"/>
      <c r="BT3620" s="95"/>
      <c r="BU3620" s="95"/>
      <c r="BV3620" s="95"/>
      <c r="BW3620" s="95"/>
      <c r="BX3620" s="95"/>
      <c r="BY3620" s="95"/>
      <c r="BZ3620" s="95"/>
      <c r="CD3620" s="95"/>
      <c r="CE3620" s="95"/>
      <c r="CF3620" s="95"/>
    </row>
    <row r="3621" spans="1:84" s="43" customFormat="1" x14ac:dyDescent="0.25">
      <c r="A3621" s="152"/>
      <c r="B3621" s="152"/>
      <c r="C3621" s="152"/>
      <c r="D3621" s="152"/>
      <c r="E3621" s="152"/>
      <c r="F3621" s="62"/>
      <c r="G3621" s="62"/>
      <c r="I3621" s="152"/>
      <c r="K3621" s="152"/>
      <c r="L3621" s="152"/>
      <c r="M3621" s="152"/>
      <c r="N3621" s="152"/>
      <c r="O3621" s="63"/>
      <c r="P3621" s="152"/>
      <c r="Q3621" s="152"/>
      <c r="S3621" s="205"/>
      <c r="T3621" s="205"/>
      <c r="U3621" s="205"/>
      <c r="V3621" s="39"/>
      <c r="W3621" s="39"/>
      <c r="X3621" s="39"/>
      <c r="Y3621" s="39"/>
      <c r="AD3621" s="191"/>
      <c r="AE3621" s="191"/>
      <c r="AF3621" s="260"/>
      <c r="AG3621" s="191"/>
      <c r="AH3621" s="191"/>
      <c r="AI3621" s="260"/>
      <c r="AR3621" s="68"/>
      <c r="AS3621" s="68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5"/>
      <c r="BL3621" s="95"/>
      <c r="BM3621" s="95"/>
      <c r="BN3621" s="95"/>
      <c r="BO3621" s="95"/>
      <c r="BP3621" s="95"/>
      <c r="BQ3621" s="95"/>
      <c r="BR3621" s="95"/>
      <c r="BS3621" s="95"/>
      <c r="BT3621" s="95"/>
      <c r="BU3621" s="95"/>
      <c r="BV3621" s="95"/>
      <c r="BW3621" s="95"/>
      <c r="BX3621" s="95"/>
      <c r="BY3621" s="95"/>
      <c r="BZ3621" s="95"/>
      <c r="CD3621" s="95"/>
      <c r="CE3621" s="95"/>
      <c r="CF3621" s="95"/>
    </row>
    <row r="3622" spans="1:84" s="43" customFormat="1" x14ac:dyDescent="0.25">
      <c r="A3622" s="152"/>
      <c r="B3622" s="152"/>
      <c r="C3622" s="152"/>
      <c r="D3622" s="152"/>
      <c r="E3622" s="152"/>
      <c r="F3622" s="62"/>
      <c r="G3622" s="62"/>
      <c r="I3622" s="152"/>
      <c r="K3622" s="152"/>
      <c r="L3622" s="152"/>
      <c r="M3622" s="152"/>
      <c r="N3622" s="152"/>
      <c r="O3622" s="63"/>
      <c r="P3622" s="152"/>
      <c r="Q3622" s="152"/>
      <c r="S3622" s="205"/>
      <c r="T3622" s="205"/>
      <c r="U3622" s="205"/>
      <c r="V3622" s="39"/>
      <c r="W3622" s="39"/>
      <c r="X3622" s="39"/>
      <c r="Y3622" s="39"/>
      <c r="AD3622" s="191"/>
      <c r="AE3622" s="191"/>
      <c r="AF3622" s="260"/>
      <c r="AG3622" s="191"/>
      <c r="AH3622" s="191"/>
      <c r="AI3622" s="260"/>
      <c r="AR3622" s="68"/>
      <c r="AS3622" s="68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5"/>
      <c r="BL3622" s="95"/>
      <c r="BM3622" s="95"/>
      <c r="BN3622" s="95"/>
      <c r="BO3622" s="95"/>
      <c r="BP3622" s="95"/>
      <c r="BQ3622" s="95"/>
      <c r="BR3622" s="95"/>
      <c r="BS3622" s="95"/>
      <c r="BT3622" s="95"/>
      <c r="BU3622" s="95"/>
      <c r="BV3622" s="95"/>
      <c r="BW3622" s="95"/>
      <c r="BX3622" s="95"/>
      <c r="BY3622" s="95"/>
      <c r="BZ3622" s="95"/>
      <c r="CD3622" s="95"/>
      <c r="CE3622" s="95"/>
      <c r="CF3622" s="95"/>
    </row>
    <row r="3623" spans="1:84" s="43" customFormat="1" x14ac:dyDescent="0.25">
      <c r="A3623" s="152"/>
      <c r="B3623" s="152"/>
      <c r="C3623" s="152"/>
      <c r="D3623" s="152"/>
      <c r="E3623" s="152"/>
      <c r="F3623" s="62"/>
      <c r="G3623" s="62"/>
      <c r="I3623" s="152"/>
      <c r="K3623" s="152"/>
      <c r="L3623" s="152"/>
      <c r="M3623" s="152"/>
      <c r="N3623" s="152"/>
      <c r="O3623" s="63"/>
      <c r="P3623" s="152"/>
      <c r="Q3623" s="152"/>
      <c r="S3623" s="205"/>
      <c r="T3623" s="205"/>
      <c r="U3623" s="205"/>
      <c r="V3623" s="39"/>
      <c r="W3623" s="39"/>
      <c r="X3623" s="39"/>
      <c r="Y3623" s="39"/>
      <c r="AD3623" s="191"/>
      <c r="AE3623" s="191"/>
      <c r="AF3623" s="260"/>
      <c r="AG3623" s="191"/>
      <c r="AH3623" s="191"/>
      <c r="AI3623" s="260"/>
      <c r="AR3623" s="68"/>
      <c r="AS3623" s="68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5"/>
      <c r="BL3623" s="95"/>
      <c r="BM3623" s="95"/>
      <c r="BN3623" s="95"/>
      <c r="BO3623" s="95"/>
      <c r="BP3623" s="95"/>
      <c r="BQ3623" s="95"/>
      <c r="BR3623" s="95"/>
      <c r="BS3623" s="95"/>
      <c r="BT3623" s="95"/>
      <c r="BU3623" s="95"/>
      <c r="BV3623" s="95"/>
      <c r="BW3623" s="95"/>
      <c r="BX3623" s="95"/>
      <c r="BY3623" s="95"/>
      <c r="BZ3623" s="95"/>
      <c r="CD3623" s="95"/>
      <c r="CE3623" s="95"/>
      <c r="CF3623" s="95"/>
    </row>
    <row r="3624" spans="1:84" s="43" customFormat="1" x14ac:dyDescent="0.25">
      <c r="A3624" s="152"/>
      <c r="B3624" s="152"/>
      <c r="C3624" s="152"/>
      <c r="D3624" s="152"/>
      <c r="E3624" s="152"/>
      <c r="F3624" s="62"/>
      <c r="G3624" s="62"/>
      <c r="I3624" s="152"/>
      <c r="K3624" s="152"/>
      <c r="L3624" s="152"/>
      <c r="M3624" s="152"/>
      <c r="N3624" s="152"/>
      <c r="O3624" s="63"/>
      <c r="P3624" s="152"/>
      <c r="Q3624" s="152"/>
      <c r="S3624" s="205"/>
      <c r="T3624" s="205"/>
      <c r="U3624" s="205"/>
      <c r="V3624" s="39"/>
      <c r="W3624" s="39"/>
      <c r="X3624" s="39"/>
      <c r="Y3624" s="39"/>
      <c r="AD3624" s="191"/>
      <c r="AE3624" s="191"/>
      <c r="AF3624" s="260"/>
      <c r="AG3624" s="191"/>
      <c r="AH3624" s="191"/>
      <c r="AI3624" s="260"/>
      <c r="AR3624" s="68"/>
      <c r="AS3624" s="68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5"/>
      <c r="BL3624" s="95"/>
      <c r="BM3624" s="95"/>
      <c r="BN3624" s="95"/>
      <c r="BO3624" s="95"/>
      <c r="BP3624" s="95"/>
      <c r="BQ3624" s="95"/>
      <c r="BR3624" s="95"/>
      <c r="BS3624" s="95"/>
      <c r="BT3624" s="95"/>
      <c r="BU3624" s="95"/>
      <c r="BV3624" s="95"/>
      <c r="BW3624" s="95"/>
      <c r="BX3624" s="95"/>
      <c r="BY3624" s="95"/>
      <c r="BZ3624" s="95"/>
      <c r="CD3624" s="95"/>
      <c r="CE3624" s="95"/>
      <c r="CF3624" s="95"/>
    </row>
    <row r="3625" spans="1:84" s="43" customFormat="1" x14ac:dyDescent="0.25">
      <c r="A3625" s="152"/>
      <c r="B3625" s="152"/>
      <c r="C3625" s="152"/>
      <c r="D3625" s="152"/>
      <c r="E3625" s="152"/>
      <c r="F3625" s="62"/>
      <c r="G3625" s="62"/>
      <c r="I3625" s="152"/>
      <c r="K3625" s="152"/>
      <c r="L3625" s="152"/>
      <c r="M3625" s="152"/>
      <c r="N3625" s="152"/>
      <c r="O3625" s="63"/>
      <c r="P3625" s="152"/>
      <c r="Q3625" s="152"/>
      <c r="S3625" s="205"/>
      <c r="T3625" s="205"/>
      <c r="U3625" s="205"/>
      <c r="V3625" s="39"/>
      <c r="W3625" s="39"/>
      <c r="X3625" s="39"/>
      <c r="Y3625" s="39"/>
      <c r="AD3625" s="191"/>
      <c r="AE3625" s="191"/>
      <c r="AF3625" s="260"/>
      <c r="AG3625" s="191"/>
      <c r="AH3625" s="191"/>
      <c r="AI3625" s="260"/>
      <c r="AR3625" s="68"/>
      <c r="AS3625" s="68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5"/>
      <c r="BL3625" s="95"/>
      <c r="BM3625" s="95"/>
      <c r="BN3625" s="95"/>
      <c r="BO3625" s="95"/>
      <c r="BP3625" s="95"/>
      <c r="BQ3625" s="95"/>
      <c r="BR3625" s="95"/>
      <c r="BS3625" s="95"/>
      <c r="BT3625" s="95"/>
      <c r="BU3625" s="95"/>
      <c r="BV3625" s="95"/>
      <c r="BW3625" s="95"/>
      <c r="BX3625" s="95"/>
      <c r="BY3625" s="95"/>
      <c r="BZ3625" s="95"/>
      <c r="CD3625" s="95"/>
      <c r="CE3625" s="95"/>
      <c r="CF3625" s="95"/>
    </row>
    <row r="3626" spans="1:84" s="43" customFormat="1" x14ac:dyDescent="0.25">
      <c r="A3626" s="152"/>
      <c r="B3626" s="152"/>
      <c r="C3626" s="152"/>
      <c r="D3626" s="152"/>
      <c r="E3626" s="152"/>
      <c r="F3626" s="62"/>
      <c r="G3626" s="62"/>
      <c r="I3626" s="152"/>
      <c r="K3626" s="152"/>
      <c r="L3626" s="152"/>
      <c r="M3626" s="152"/>
      <c r="N3626" s="152"/>
      <c r="O3626" s="63"/>
      <c r="P3626" s="152"/>
      <c r="Q3626" s="152"/>
      <c r="S3626" s="205"/>
      <c r="T3626" s="205"/>
      <c r="U3626" s="205"/>
      <c r="V3626" s="39"/>
      <c r="W3626" s="39"/>
      <c r="X3626" s="39"/>
      <c r="Y3626" s="39"/>
      <c r="AD3626" s="191"/>
      <c r="AE3626" s="191"/>
      <c r="AF3626" s="260"/>
      <c r="AG3626" s="191"/>
      <c r="AH3626" s="191"/>
      <c r="AI3626" s="260"/>
      <c r="AR3626" s="68"/>
      <c r="AS3626" s="68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5"/>
      <c r="BL3626" s="95"/>
      <c r="BM3626" s="95"/>
      <c r="BN3626" s="95"/>
      <c r="BO3626" s="95"/>
      <c r="BP3626" s="95"/>
      <c r="BQ3626" s="95"/>
      <c r="BR3626" s="95"/>
      <c r="BS3626" s="95"/>
      <c r="BT3626" s="95"/>
      <c r="BU3626" s="95"/>
      <c r="BV3626" s="95"/>
      <c r="BW3626" s="95"/>
      <c r="BX3626" s="95"/>
      <c r="BY3626" s="95"/>
      <c r="BZ3626" s="95"/>
      <c r="CD3626" s="95"/>
      <c r="CE3626" s="95"/>
      <c r="CF3626" s="95"/>
    </row>
    <row r="3627" spans="1:84" s="43" customFormat="1" x14ac:dyDescent="0.25">
      <c r="A3627" s="152"/>
      <c r="B3627" s="152"/>
      <c r="C3627" s="152"/>
      <c r="D3627" s="152"/>
      <c r="E3627" s="152"/>
      <c r="F3627" s="62"/>
      <c r="G3627" s="62"/>
      <c r="I3627" s="152"/>
      <c r="K3627" s="152"/>
      <c r="L3627" s="152"/>
      <c r="M3627" s="152"/>
      <c r="N3627" s="152"/>
      <c r="O3627" s="63"/>
      <c r="P3627" s="152"/>
      <c r="Q3627" s="152"/>
      <c r="S3627" s="205"/>
      <c r="T3627" s="205"/>
      <c r="U3627" s="205"/>
      <c r="V3627" s="39"/>
      <c r="W3627" s="39"/>
      <c r="X3627" s="39"/>
      <c r="Y3627" s="39"/>
      <c r="AD3627" s="191"/>
      <c r="AE3627" s="191"/>
      <c r="AF3627" s="260"/>
      <c r="AG3627" s="191"/>
      <c r="AH3627" s="191"/>
      <c r="AI3627" s="260"/>
      <c r="AR3627" s="68"/>
      <c r="AS3627" s="68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5"/>
      <c r="BL3627" s="95"/>
      <c r="BM3627" s="95"/>
      <c r="BN3627" s="95"/>
      <c r="BO3627" s="95"/>
      <c r="BP3627" s="95"/>
      <c r="BQ3627" s="95"/>
      <c r="BR3627" s="95"/>
      <c r="BS3627" s="95"/>
      <c r="BT3627" s="95"/>
      <c r="BU3627" s="95"/>
      <c r="BV3627" s="95"/>
      <c r="BW3627" s="95"/>
      <c r="BX3627" s="95"/>
      <c r="BY3627" s="95"/>
      <c r="BZ3627" s="95"/>
      <c r="CD3627" s="95"/>
      <c r="CE3627" s="95"/>
      <c r="CF3627" s="95"/>
    </row>
    <row r="3628" spans="1:84" s="43" customFormat="1" x14ac:dyDescent="0.25">
      <c r="A3628" s="152"/>
      <c r="B3628" s="152"/>
      <c r="C3628" s="152"/>
      <c r="D3628" s="152"/>
      <c r="E3628" s="152"/>
      <c r="F3628" s="62"/>
      <c r="G3628" s="62"/>
      <c r="I3628" s="152"/>
      <c r="K3628" s="152"/>
      <c r="L3628" s="152"/>
      <c r="M3628" s="152"/>
      <c r="N3628" s="152"/>
      <c r="O3628" s="63"/>
      <c r="P3628" s="152"/>
      <c r="Q3628" s="152"/>
      <c r="S3628" s="205"/>
      <c r="T3628" s="205"/>
      <c r="U3628" s="205"/>
      <c r="V3628" s="39"/>
      <c r="W3628" s="39"/>
      <c r="X3628" s="39"/>
      <c r="Y3628" s="39"/>
      <c r="AD3628" s="191"/>
      <c r="AE3628" s="191"/>
      <c r="AF3628" s="260"/>
      <c r="AG3628" s="191"/>
      <c r="AH3628" s="191"/>
      <c r="AI3628" s="260"/>
      <c r="AR3628" s="68"/>
      <c r="AS3628" s="68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5"/>
      <c r="BL3628" s="95"/>
      <c r="BM3628" s="95"/>
      <c r="BN3628" s="95"/>
      <c r="BO3628" s="95"/>
      <c r="BP3628" s="95"/>
      <c r="BQ3628" s="95"/>
      <c r="BR3628" s="95"/>
      <c r="BS3628" s="95"/>
      <c r="BT3628" s="95"/>
      <c r="BU3628" s="95"/>
      <c r="BV3628" s="95"/>
      <c r="BW3628" s="95"/>
      <c r="BX3628" s="95"/>
      <c r="BY3628" s="95"/>
      <c r="BZ3628" s="95"/>
      <c r="CD3628" s="95"/>
      <c r="CE3628" s="95"/>
      <c r="CF3628" s="95"/>
    </row>
    <row r="3629" spans="1:84" s="43" customFormat="1" x14ac:dyDescent="0.25">
      <c r="A3629" s="152"/>
      <c r="B3629" s="152"/>
      <c r="C3629" s="152"/>
      <c r="D3629" s="152"/>
      <c r="E3629" s="152"/>
      <c r="F3629" s="62"/>
      <c r="G3629" s="62"/>
      <c r="I3629" s="152"/>
      <c r="K3629" s="152"/>
      <c r="L3629" s="152"/>
      <c r="M3629" s="152"/>
      <c r="N3629" s="152"/>
      <c r="O3629" s="63"/>
      <c r="P3629" s="152"/>
      <c r="Q3629" s="152"/>
      <c r="S3629" s="205"/>
      <c r="T3629" s="205"/>
      <c r="U3629" s="205"/>
      <c r="V3629" s="39"/>
      <c r="W3629" s="39"/>
      <c r="X3629" s="39"/>
      <c r="Y3629" s="39"/>
      <c r="AD3629" s="191"/>
      <c r="AE3629" s="191"/>
      <c r="AF3629" s="260"/>
      <c r="AG3629" s="191"/>
      <c r="AH3629" s="191"/>
      <c r="AI3629" s="260"/>
      <c r="AR3629" s="68"/>
      <c r="AS3629" s="68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5"/>
      <c r="BL3629" s="95"/>
      <c r="BM3629" s="95"/>
      <c r="BN3629" s="95"/>
      <c r="BO3629" s="95"/>
      <c r="BP3629" s="95"/>
      <c r="BQ3629" s="95"/>
      <c r="BR3629" s="95"/>
      <c r="BS3629" s="95"/>
      <c r="BT3629" s="95"/>
      <c r="BU3629" s="95"/>
      <c r="BV3629" s="95"/>
      <c r="BW3629" s="95"/>
      <c r="BX3629" s="95"/>
      <c r="BY3629" s="95"/>
      <c r="BZ3629" s="95"/>
      <c r="CD3629" s="95"/>
      <c r="CE3629" s="95"/>
      <c r="CF3629" s="95"/>
    </row>
    <row r="3630" spans="1:84" s="43" customFormat="1" x14ac:dyDescent="0.25">
      <c r="A3630" s="152"/>
      <c r="B3630" s="152"/>
      <c r="C3630" s="152"/>
      <c r="D3630" s="152"/>
      <c r="E3630" s="152"/>
      <c r="F3630" s="62"/>
      <c r="G3630" s="62"/>
      <c r="I3630" s="152"/>
      <c r="K3630" s="152"/>
      <c r="L3630" s="152"/>
      <c r="M3630" s="152"/>
      <c r="N3630" s="152"/>
      <c r="O3630" s="63"/>
      <c r="P3630" s="152"/>
      <c r="Q3630" s="152"/>
      <c r="S3630" s="205"/>
      <c r="T3630" s="205"/>
      <c r="U3630" s="205"/>
      <c r="V3630" s="39"/>
      <c r="W3630" s="39"/>
      <c r="X3630" s="39"/>
      <c r="Y3630" s="39"/>
      <c r="AD3630" s="191"/>
      <c r="AE3630" s="191"/>
      <c r="AF3630" s="260"/>
      <c r="AG3630" s="191"/>
      <c r="AH3630" s="191"/>
      <c r="AI3630" s="260"/>
      <c r="AR3630" s="68"/>
      <c r="AS3630" s="68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5"/>
      <c r="BL3630" s="95"/>
      <c r="BM3630" s="95"/>
      <c r="BN3630" s="95"/>
      <c r="BO3630" s="95"/>
      <c r="BP3630" s="95"/>
      <c r="BQ3630" s="95"/>
      <c r="BR3630" s="95"/>
      <c r="BS3630" s="95"/>
      <c r="BT3630" s="95"/>
      <c r="BU3630" s="95"/>
      <c r="BV3630" s="95"/>
      <c r="BW3630" s="95"/>
      <c r="BX3630" s="95"/>
      <c r="BY3630" s="95"/>
      <c r="BZ3630" s="95"/>
      <c r="CD3630" s="95"/>
      <c r="CE3630" s="95"/>
      <c r="CF3630" s="95"/>
    </row>
    <row r="3631" spans="1:84" s="43" customFormat="1" x14ac:dyDescent="0.25">
      <c r="A3631" s="152"/>
      <c r="B3631" s="152"/>
      <c r="C3631" s="152"/>
      <c r="D3631" s="152"/>
      <c r="E3631" s="152"/>
      <c r="F3631" s="62"/>
      <c r="G3631" s="62"/>
      <c r="I3631" s="152"/>
      <c r="K3631" s="152"/>
      <c r="L3631" s="152"/>
      <c r="M3631" s="152"/>
      <c r="N3631" s="152"/>
      <c r="O3631" s="63"/>
      <c r="P3631" s="152"/>
      <c r="Q3631" s="152"/>
      <c r="S3631" s="205"/>
      <c r="T3631" s="205"/>
      <c r="U3631" s="205"/>
      <c r="V3631" s="39"/>
      <c r="W3631" s="39"/>
      <c r="X3631" s="39"/>
      <c r="Y3631" s="39"/>
      <c r="AD3631" s="191"/>
      <c r="AE3631" s="191"/>
      <c r="AF3631" s="260"/>
      <c r="AG3631" s="191"/>
      <c r="AH3631" s="191"/>
      <c r="AI3631" s="260"/>
      <c r="AR3631" s="68"/>
      <c r="AS3631" s="68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5"/>
      <c r="BL3631" s="95"/>
      <c r="BM3631" s="95"/>
      <c r="BN3631" s="95"/>
      <c r="BO3631" s="95"/>
      <c r="BP3631" s="95"/>
      <c r="BQ3631" s="95"/>
      <c r="BR3631" s="95"/>
      <c r="BS3631" s="95"/>
      <c r="BT3631" s="95"/>
      <c r="BU3631" s="95"/>
      <c r="BV3631" s="95"/>
      <c r="BW3631" s="95"/>
      <c r="BX3631" s="95"/>
      <c r="BY3631" s="95"/>
      <c r="BZ3631" s="95"/>
      <c r="CD3631" s="95"/>
      <c r="CE3631" s="95"/>
      <c r="CF3631" s="95"/>
    </row>
    <row r="3632" spans="1:84" s="43" customFormat="1" x14ac:dyDescent="0.25">
      <c r="A3632" s="152"/>
      <c r="B3632" s="152"/>
      <c r="C3632" s="152"/>
      <c r="D3632" s="152"/>
      <c r="E3632" s="152"/>
      <c r="F3632" s="62"/>
      <c r="G3632" s="62"/>
      <c r="I3632" s="152"/>
      <c r="K3632" s="152"/>
      <c r="L3632" s="152"/>
      <c r="M3632" s="152"/>
      <c r="N3632" s="152"/>
      <c r="O3632" s="63"/>
      <c r="P3632" s="152"/>
      <c r="Q3632" s="152"/>
      <c r="S3632" s="205"/>
      <c r="T3632" s="205"/>
      <c r="U3632" s="205"/>
      <c r="V3632" s="39"/>
      <c r="W3632" s="39"/>
      <c r="X3632" s="39"/>
      <c r="Y3632" s="39"/>
      <c r="AD3632" s="191"/>
      <c r="AE3632" s="191"/>
      <c r="AF3632" s="260"/>
      <c r="AG3632" s="191"/>
      <c r="AH3632" s="191"/>
      <c r="AI3632" s="260"/>
      <c r="AR3632" s="68"/>
      <c r="AS3632" s="68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5"/>
      <c r="BL3632" s="95"/>
      <c r="BM3632" s="95"/>
      <c r="BN3632" s="95"/>
      <c r="BO3632" s="95"/>
      <c r="BP3632" s="95"/>
      <c r="BQ3632" s="95"/>
      <c r="BR3632" s="95"/>
      <c r="BS3632" s="95"/>
      <c r="BT3632" s="95"/>
      <c r="BU3632" s="95"/>
      <c r="BV3632" s="95"/>
      <c r="BW3632" s="95"/>
      <c r="BX3632" s="95"/>
      <c r="BY3632" s="95"/>
      <c r="BZ3632" s="95"/>
      <c r="CD3632" s="95"/>
      <c r="CE3632" s="95"/>
      <c r="CF3632" s="95"/>
    </row>
    <row r="3633" spans="1:84" s="43" customFormat="1" x14ac:dyDescent="0.25">
      <c r="A3633" s="152"/>
      <c r="B3633" s="152"/>
      <c r="C3633" s="152"/>
      <c r="D3633" s="152"/>
      <c r="E3633" s="152"/>
      <c r="F3633" s="62"/>
      <c r="G3633" s="62"/>
      <c r="I3633" s="152"/>
      <c r="K3633" s="152"/>
      <c r="L3633" s="152"/>
      <c r="M3633" s="152"/>
      <c r="N3633" s="152"/>
      <c r="O3633" s="63"/>
      <c r="P3633" s="152"/>
      <c r="Q3633" s="152"/>
      <c r="S3633" s="205"/>
      <c r="T3633" s="205"/>
      <c r="U3633" s="205"/>
      <c r="V3633" s="39"/>
      <c r="W3633" s="39"/>
      <c r="X3633" s="39"/>
      <c r="Y3633" s="39"/>
      <c r="AD3633" s="191"/>
      <c r="AE3633" s="191"/>
      <c r="AF3633" s="260"/>
      <c r="AG3633" s="191"/>
      <c r="AH3633" s="191"/>
      <c r="AI3633" s="260"/>
      <c r="AR3633" s="68"/>
      <c r="AS3633" s="68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5"/>
      <c r="BL3633" s="95"/>
      <c r="BM3633" s="95"/>
      <c r="BN3633" s="95"/>
      <c r="BO3633" s="95"/>
      <c r="BP3633" s="95"/>
      <c r="BQ3633" s="95"/>
      <c r="BR3633" s="95"/>
      <c r="BS3633" s="95"/>
      <c r="BT3633" s="95"/>
      <c r="BU3633" s="95"/>
      <c r="BV3633" s="95"/>
      <c r="BW3633" s="95"/>
      <c r="BX3633" s="95"/>
      <c r="BY3633" s="95"/>
      <c r="BZ3633" s="95"/>
      <c r="CD3633" s="95"/>
      <c r="CE3633" s="95"/>
      <c r="CF3633" s="95"/>
    </row>
    <row r="3634" spans="1:84" s="43" customFormat="1" x14ac:dyDescent="0.25">
      <c r="A3634" s="152"/>
      <c r="B3634" s="152"/>
      <c r="C3634" s="152"/>
      <c r="D3634" s="152"/>
      <c r="E3634" s="152"/>
      <c r="F3634" s="62"/>
      <c r="G3634" s="62"/>
      <c r="I3634" s="152"/>
      <c r="K3634" s="152"/>
      <c r="L3634" s="152"/>
      <c r="M3634" s="152"/>
      <c r="N3634" s="152"/>
      <c r="O3634" s="63"/>
      <c r="P3634" s="152"/>
      <c r="Q3634" s="152"/>
      <c r="S3634" s="205"/>
      <c r="T3634" s="205"/>
      <c r="U3634" s="205"/>
      <c r="V3634" s="39"/>
      <c r="W3634" s="39"/>
      <c r="X3634" s="39"/>
      <c r="Y3634" s="39"/>
      <c r="AD3634" s="191"/>
      <c r="AE3634" s="191"/>
      <c r="AF3634" s="260"/>
      <c r="AG3634" s="191"/>
      <c r="AH3634" s="191"/>
      <c r="AI3634" s="260"/>
      <c r="AR3634" s="68"/>
      <c r="AS3634" s="68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5"/>
      <c r="BL3634" s="95"/>
      <c r="BM3634" s="95"/>
      <c r="BN3634" s="95"/>
      <c r="BO3634" s="95"/>
      <c r="BP3634" s="95"/>
      <c r="BQ3634" s="95"/>
      <c r="BR3634" s="95"/>
      <c r="BS3634" s="95"/>
      <c r="BT3634" s="95"/>
      <c r="BU3634" s="95"/>
      <c r="BV3634" s="95"/>
      <c r="BW3634" s="95"/>
      <c r="BX3634" s="95"/>
      <c r="BY3634" s="95"/>
      <c r="BZ3634" s="95"/>
      <c r="CD3634" s="95"/>
      <c r="CE3634" s="95"/>
      <c r="CF3634" s="95"/>
    </row>
    <row r="3635" spans="1:84" s="43" customFormat="1" x14ac:dyDescent="0.25">
      <c r="A3635" s="152"/>
      <c r="B3635" s="152"/>
      <c r="C3635" s="152"/>
      <c r="D3635" s="152"/>
      <c r="E3635" s="152"/>
      <c r="F3635" s="62"/>
      <c r="G3635" s="62"/>
      <c r="I3635" s="152"/>
      <c r="K3635" s="152"/>
      <c r="L3635" s="152"/>
      <c r="M3635" s="152"/>
      <c r="N3635" s="152"/>
      <c r="O3635" s="63"/>
      <c r="P3635" s="152"/>
      <c r="Q3635" s="152"/>
      <c r="S3635" s="205"/>
      <c r="T3635" s="205"/>
      <c r="U3635" s="205"/>
      <c r="V3635" s="39"/>
      <c r="W3635" s="39"/>
      <c r="X3635" s="39"/>
      <c r="Y3635" s="39"/>
      <c r="AD3635" s="191"/>
      <c r="AE3635" s="191"/>
      <c r="AF3635" s="260"/>
      <c r="AG3635" s="191"/>
      <c r="AH3635" s="191"/>
      <c r="AI3635" s="260"/>
      <c r="AR3635" s="68"/>
      <c r="AS3635" s="68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5"/>
      <c r="BL3635" s="95"/>
      <c r="BM3635" s="95"/>
      <c r="BN3635" s="95"/>
      <c r="BO3635" s="95"/>
      <c r="BP3635" s="95"/>
      <c r="BQ3635" s="95"/>
      <c r="BR3635" s="95"/>
      <c r="BS3635" s="95"/>
      <c r="BT3635" s="95"/>
      <c r="BU3635" s="95"/>
      <c r="BV3635" s="95"/>
      <c r="BW3635" s="95"/>
      <c r="BX3635" s="95"/>
      <c r="BY3635" s="95"/>
      <c r="BZ3635" s="95"/>
      <c r="CD3635" s="95"/>
      <c r="CE3635" s="95"/>
      <c r="CF3635" s="95"/>
    </row>
    <row r="3636" spans="1:84" s="43" customFormat="1" x14ac:dyDescent="0.25">
      <c r="A3636" s="152"/>
      <c r="B3636" s="152"/>
      <c r="C3636" s="152"/>
      <c r="D3636" s="152"/>
      <c r="E3636" s="152"/>
      <c r="F3636" s="62"/>
      <c r="G3636" s="62"/>
      <c r="I3636" s="152"/>
      <c r="K3636" s="152"/>
      <c r="L3636" s="152"/>
      <c r="M3636" s="152"/>
      <c r="N3636" s="152"/>
      <c r="O3636" s="63"/>
      <c r="P3636" s="152"/>
      <c r="Q3636" s="152"/>
      <c r="S3636" s="205"/>
      <c r="T3636" s="205"/>
      <c r="U3636" s="205"/>
      <c r="V3636" s="39"/>
      <c r="W3636" s="39"/>
      <c r="X3636" s="39"/>
      <c r="Y3636" s="39"/>
      <c r="AD3636" s="191"/>
      <c r="AE3636" s="191"/>
      <c r="AF3636" s="260"/>
      <c r="AG3636" s="191"/>
      <c r="AH3636" s="191"/>
      <c r="AI3636" s="260"/>
      <c r="AR3636" s="68"/>
      <c r="AS3636" s="68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5"/>
      <c r="BL3636" s="95"/>
      <c r="BM3636" s="95"/>
      <c r="BN3636" s="95"/>
      <c r="BO3636" s="95"/>
      <c r="BP3636" s="95"/>
      <c r="BQ3636" s="95"/>
      <c r="BR3636" s="95"/>
      <c r="BS3636" s="95"/>
      <c r="BT3636" s="95"/>
      <c r="BU3636" s="95"/>
      <c r="BV3636" s="95"/>
      <c r="BW3636" s="95"/>
      <c r="BX3636" s="95"/>
      <c r="BY3636" s="95"/>
      <c r="BZ3636" s="95"/>
      <c r="CD3636" s="95"/>
      <c r="CE3636" s="95"/>
      <c r="CF3636" s="95"/>
    </row>
    <row r="3637" spans="1:84" s="43" customFormat="1" x14ac:dyDescent="0.25">
      <c r="A3637" s="152"/>
      <c r="B3637" s="152"/>
      <c r="C3637" s="152"/>
      <c r="D3637" s="152"/>
      <c r="E3637" s="152"/>
      <c r="F3637" s="62"/>
      <c r="G3637" s="62"/>
      <c r="I3637" s="152"/>
      <c r="K3637" s="152"/>
      <c r="L3637" s="152"/>
      <c r="M3637" s="152"/>
      <c r="N3637" s="152"/>
      <c r="O3637" s="63"/>
      <c r="P3637" s="152"/>
      <c r="Q3637" s="152"/>
      <c r="S3637" s="205"/>
      <c r="T3637" s="205"/>
      <c r="U3637" s="205"/>
      <c r="V3637" s="39"/>
      <c r="W3637" s="39"/>
      <c r="X3637" s="39"/>
      <c r="Y3637" s="39"/>
      <c r="AD3637" s="191"/>
      <c r="AE3637" s="191"/>
      <c r="AF3637" s="260"/>
      <c r="AG3637" s="191"/>
      <c r="AH3637" s="191"/>
      <c r="AI3637" s="260"/>
      <c r="AR3637" s="68"/>
      <c r="AS3637" s="68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5"/>
      <c r="BL3637" s="95"/>
      <c r="BM3637" s="95"/>
      <c r="BN3637" s="95"/>
      <c r="BO3637" s="95"/>
      <c r="BP3637" s="95"/>
      <c r="BQ3637" s="95"/>
      <c r="BR3637" s="95"/>
      <c r="BS3637" s="95"/>
      <c r="BT3637" s="95"/>
      <c r="BU3637" s="95"/>
      <c r="BV3637" s="95"/>
      <c r="BW3637" s="95"/>
      <c r="BX3637" s="95"/>
      <c r="BY3637" s="95"/>
      <c r="BZ3637" s="95"/>
      <c r="CD3637" s="95"/>
      <c r="CE3637" s="95"/>
      <c r="CF3637" s="95"/>
    </row>
    <row r="3638" spans="1:84" s="43" customFormat="1" x14ac:dyDescent="0.25">
      <c r="A3638" s="152"/>
      <c r="B3638" s="152"/>
      <c r="C3638" s="152"/>
      <c r="D3638" s="152"/>
      <c r="E3638" s="152"/>
      <c r="F3638" s="62"/>
      <c r="G3638" s="62"/>
      <c r="I3638" s="152"/>
      <c r="K3638" s="152"/>
      <c r="L3638" s="152"/>
      <c r="M3638" s="152"/>
      <c r="N3638" s="152"/>
      <c r="O3638" s="63"/>
      <c r="P3638" s="152"/>
      <c r="Q3638" s="152"/>
      <c r="S3638" s="205"/>
      <c r="T3638" s="205"/>
      <c r="U3638" s="205"/>
      <c r="V3638" s="39"/>
      <c r="W3638" s="39"/>
      <c r="X3638" s="39"/>
      <c r="Y3638" s="39"/>
      <c r="AD3638" s="191"/>
      <c r="AE3638" s="191"/>
      <c r="AF3638" s="260"/>
      <c r="AG3638" s="191"/>
      <c r="AH3638" s="191"/>
      <c r="AI3638" s="260"/>
      <c r="AR3638" s="68"/>
      <c r="AS3638" s="68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5"/>
      <c r="BL3638" s="95"/>
      <c r="BM3638" s="95"/>
      <c r="BN3638" s="95"/>
      <c r="BO3638" s="95"/>
      <c r="BP3638" s="95"/>
      <c r="BQ3638" s="95"/>
      <c r="BR3638" s="95"/>
      <c r="BS3638" s="95"/>
      <c r="BT3638" s="95"/>
      <c r="BU3638" s="95"/>
      <c r="BV3638" s="95"/>
      <c r="BW3638" s="95"/>
      <c r="BX3638" s="95"/>
      <c r="BY3638" s="95"/>
      <c r="BZ3638" s="95"/>
      <c r="CD3638" s="95"/>
      <c r="CE3638" s="95"/>
      <c r="CF3638" s="95"/>
    </row>
    <row r="3639" spans="1:84" s="43" customFormat="1" x14ac:dyDescent="0.25">
      <c r="A3639" s="152"/>
      <c r="B3639" s="152"/>
      <c r="C3639" s="152"/>
      <c r="D3639" s="152"/>
      <c r="E3639" s="152"/>
      <c r="F3639" s="62"/>
      <c r="G3639" s="62"/>
      <c r="I3639" s="152"/>
      <c r="K3639" s="152"/>
      <c r="L3639" s="152"/>
      <c r="M3639" s="152"/>
      <c r="N3639" s="152"/>
      <c r="O3639" s="63"/>
      <c r="P3639" s="152"/>
      <c r="Q3639" s="152"/>
      <c r="S3639" s="205"/>
      <c r="T3639" s="205"/>
      <c r="U3639" s="205"/>
      <c r="V3639" s="39"/>
      <c r="W3639" s="39"/>
      <c r="X3639" s="39"/>
      <c r="Y3639" s="39"/>
      <c r="AD3639" s="191"/>
      <c r="AE3639" s="191"/>
      <c r="AF3639" s="260"/>
      <c r="AG3639" s="191"/>
      <c r="AH3639" s="191"/>
      <c r="AI3639" s="260"/>
      <c r="AR3639" s="68"/>
      <c r="AS3639" s="68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5"/>
      <c r="BL3639" s="95"/>
      <c r="BM3639" s="95"/>
      <c r="BN3639" s="95"/>
      <c r="BO3639" s="95"/>
      <c r="BP3639" s="95"/>
      <c r="BQ3639" s="95"/>
      <c r="BR3639" s="95"/>
      <c r="BS3639" s="95"/>
      <c r="BT3639" s="95"/>
      <c r="BU3639" s="95"/>
      <c r="BV3639" s="95"/>
      <c r="BW3639" s="95"/>
      <c r="BX3639" s="95"/>
      <c r="BY3639" s="95"/>
      <c r="BZ3639" s="95"/>
      <c r="CD3639" s="95"/>
      <c r="CE3639" s="95"/>
      <c r="CF3639" s="95"/>
    </row>
    <row r="3640" spans="1:84" s="43" customFormat="1" x14ac:dyDescent="0.25">
      <c r="A3640" s="152"/>
      <c r="B3640" s="152"/>
      <c r="C3640" s="152"/>
      <c r="D3640" s="152"/>
      <c r="E3640" s="152"/>
      <c r="F3640" s="62"/>
      <c r="G3640" s="62"/>
      <c r="I3640" s="152"/>
      <c r="K3640" s="152"/>
      <c r="L3640" s="152"/>
      <c r="M3640" s="152"/>
      <c r="N3640" s="152"/>
      <c r="O3640" s="63"/>
      <c r="P3640" s="152"/>
      <c r="Q3640" s="152"/>
      <c r="S3640" s="205"/>
      <c r="T3640" s="205"/>
      <c r="U3640" s="205"/>
      <c r="V3640" s="39"/>
      <c r="W3640" s="39"/>
      <c r="X3640" s="39"/>
      <c r="Y3640" s="39"/>
      <c r="AD3640" s="191"/>
      <c r="AE3640" s="191"/>
      <c r="AF3640" s="260"/>
      <c r="AG3640" s="191"/>
      <c r="AH3640" s="191"/>
      <c r="AI3640" s="260"/>
      <c r="AR3640" s="68"/>
      <c r="AS3640" s="68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5"/>
      <c r="BL3640" s="95"/>
      <c r="BM3640" s="95"/>
      <c r="BN3640" s="95"/>
      <c r="BO3640" s="95"/>
      <c r="BP3640" s="95"/>
      <c r="BQ3640" s="95"/>
      <c r="BR3640" s="95"/>
      <c r="BS3640" s="95"/>
      <c r="BT3640" s="95"/>
      <c r="BU3640" s="95"/>
      <c r="BV3640" s="95"/>
      <c r="BW3640" s="95"/>
      <c r="BX3640" s="95"/>
      <c r="BY3640" s="95"/>
      <c r="BZ3640" s="95"/>
      <c r="CD3640" s="95"/>
      <c r="CE3640" s="95"/>
      <c r="CF3640" s="95"/>
    </row>
    <row r="3641" spans="1:84" s="43" customFormat="1" x14ac:dyDescent="0.25">
      <c r="A3641" s="152"/>
      <c r="B3641" s="152"/>
      <c r="C3641" s="152"/>
      <c r="D3641" s="152"/>
      <c r="E3641" s="152"/>
      <c r="F3641" s="62"/>
      <c r="G3641" s="62"/>
      <c r="I3641" s="152"/>
      <c r="K3641" s="152"/>
      <c r="L3641" s="152"/>
      <c r="M3641" s="152"/>
      <c r="N3641" s="152"/>
      <c r="O3641" s="63"/>
      <c r="P3641" s="152"/>
      <c r="Q3641" s="152"/>
      <c r="S3641" s="205"/>
      <c r="T3641" s="205"/>
      <c r="U3641" s="205"/>
      <c r="V3641" s="39"/>
      <c r="W3641" s="39"/>
      <c r="X3641" s="39"/>
      <c r="Y3641" s="39"/>
      <c r="AD3641" s="191"/>
      <c r="AE3641" s="191"/>
      <c r="AF3641" s="260"/>
      <c r="AG3641" s="191"/>
      <c r="AH3641" s="191"/>
      <c r="AI3641" s="260"/>
      <c r="AR3641" s="68"/>
      <c r="AS3641" s="68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5"/>
      <c r="BL3641" s="95"/>
      <c r="BM3641" s="95"/>
      <c r="BN3641" s="95"/>
      <c r="BO3641" s="95"/>
      <c r="BP3641" s="95"/>
      <c r="BQ3641" s="95"/>
      <c r="BR3641" s="95"/>
      <c r="BS3641" s="95"/>
      <c r="BT3641" s="95"/>
      <c r="BU3641" s="95"/>
      <c r="BV3641" s="95"/>
      <c r="BW3641" s="95"/>
      <c r="BX3641" s="95"/>
      <c r="BY3641" s="95"/>
      <c r="BZ3641" s="95"/>
      <c r="CD3641" s="95"/>
      <c r="CE3641" s="95"/>
      <c r="CF3641" s="95"/>
    </row>
    <row r="3642" spans="1:84" s="43" customFormat="1" x14ac:dyDescent="0.25">
      <c r="A3642" s="152"/>
      <c r="B3642" s="152"/>
      <c r="C3642" s="152"/>
      <c r="D3642" s="152"/>
      <c r="E3642" s="152"/>
      <c r="F3642" s="62"/>
      <c r="G3642" s="62"/>
      <c r="I3642" s="152"/>
      <c r="K3642" s="152"/>
      <c r="L3642" s="152"/>
      <c r="M3642" s="152"/>
      <c r="N3642" s="152"/>
      <c r="O3642" s="63"/>
      <c r="P3642" s="152"/>
      <c r="Q3642" s="152"/>
      <c r="S3642" s="205"/>
      <c r="T3642" s="205"/>
      <c r="U3642" s="205"/>
      <c r="V3642" s="39"/>
      <c r="W3642" s="39"/>
      <c r="X3642" s="39"/>
      <c r="Y3642" s="39"/>
      <c r="AD3642" s="191"/>
      <c r="AE3642" s="191"/>
      <c r="AF3642" s="260"/>
      <c r="AG3642" s="191"/>
      <c r="AH3642" s="191"/>
      <c r="AI3642" s="260"/>
      <c r="AR3642" s="68"/>
      <c r="AS3642" s="68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5"/>
      <c r="BL3642" s="95"/>
      <c r="BM3642" s="95"/>
      <c r="BN3642" s="95"/>
      <c r="BO3642" s="95"/>
      <c r="BP3642" s="95"/>
      <c r="BQ3642" s="95"/>
      <c r="BR3642" s="95"/>
      <c r="BS3642" s="95"/>
      <c r="BT3642" s="95"/>
      <c r="BU3642" s="95"/>
      <c r="BV3642" s="95"/>
      <c r="BW3642" s="95"/>
      <c r="BX3642" s="95"/>
      <c r="BY3642" s="95"/>
      <c r="BZ3642" s="95"/>
      <c r="CD3642" s="95"/>
      <c r="CE3642" s="95"/>
      <c r="CF3642" s="95"/>
    </row>
    <row r="3643" spans="1:84" s="43" customFormat="1" x14ac:dyDescent="0.25">
      <c r="A3643" s="152"/>
      <c r="B3643" s="152"/>
      <c r="C3643" s="152"/>
      <c r="D3643" s="152"/>
      <c r="E3643" s="152"/>
      <c r="F3643" s="62"/>
      <c r="G3643" s="62"/>
      <c r="I3643" s="152"/>
      <c r="K3643" s="152"/>
      <c r="L3643" s="152"/>
      <c r="M3643" s="152"/>
      <c r="N3643" s="152"/>
      <c r="O3643" s="63"/>
      <c r="P3643" s="152"/>
      <c r="Q3643" s="152"/>
      <c r="S3643" s="205"/>
      <c r="T3643" s="205"/>
      <c r="U3643" s="205"/>
      <c r="V3643" s="39"/>
      <c r="W3643" s="39"/>
      <c r="X3643" s="39"/>
      <c r="Y3643" s="39"/>
      <c r="AD3643" s="191"/>
      <c r="AE3643" s="191"/>
      <c r="AF3643" s="260"/>
      <c r="AG3643" s="191"/>
      <c r="AH3643" s="191"/>
      <c r="AI3643" s="260"/>
      <c r="AR3643" s="68"/>
      <c r="AS3643" s="68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5"/>
      <c r="BL3643" s="95"/>
      <c r="BM3643" s="95"/>
      <c r="BN3643" s="95"/>
      <c r="BO3643" s="95"/>
      <c r="BP3643" s="95"/>
      <c r="BQ3643" s="95"/>
      <c r="BR3643" s="95"/>
      <c r="BS3643" s="95"/>
      <c r="BT3643" s="95"/>
      <c r="BU3643" s="95"/>
      <c r="BV3643" s="95"/>
      <c r="BW3643" s="95"/>
      <c r="BX3643" s="95"/>
      <c r="BY3643" s="95"/>
      <c r="BZ3643" s="95"/>
      <c r="CD3643" s="95"/>
      <c r="CE3643" s="95"/>
      <c r="CF3643" s="95"/>
    </row>
    <row r="3644" spans="1:84" s="43" customFormat="1" x14ac:dyDescent="0.25">
      <c r="A3644" s="152"/>
      <c r="B3644" s="152"/>
      <c r="C3644" s="152"/>
      <c r="D3644" s="152"/>
      <c r="E3644" s="152"/>
      <c r="F3644" s="62"/>
      <c r="G3644" s="62"/>
      <c r="I3644" s="152"/>
      <c r="K3644" s="152"/>
      <c r="L3644" s="152"/>
      <c r="M3644" s="152"/>
      <c r="N3644" s="152"/>
      <c r="O3644" s="63"/>
      <c r="P3644" s="152"/>
      <c r="Q3644" s="152"/>
      <c r="S3644" s="205"/>
      <c r="T3644" s="205"/>
      <c r="U3644" s="205"/>
      <c r="V3644" s="39"/>
      <c r="W3644" s="39"/>
      <c r="X3644" s="39"/>
      <c r="Y3644" s="39"/>
      <c r="AD3644" s="191"/>
      <c r="AE3644" s="191"/>
      <c r="AF3644" s="260"/>
      <c r="AG3644" s="191"/>
      <c r="AH3644" s="191"/>
      <c r="AI3644" s="260"/>
      <c r="AR3644" s="68"/>
      <c r="AS3644" s="68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5"/>
      <c r="BL3644" s="95"/>
      <c r="BM3644" s="95"/>
      <c r="BN3644" s="95"/>
      <c r="BO3644" s="95"/>
      <c r="BP3644" s="95"/>
      <c r="BQ3644" s="95"/>
      <c r="BR3644" s="95"/>
      <c r="BS3644" s="95"/>
      <c r="BT3644" s="95"/>
      <c r="BU3644" s="95"/>
      <c r="BV3644" s="95"/>
      <c r="BW3644" s="95"/>
      <c r="BX3644" s="95"/>
      <c r="BY3644" s="95"/>
      <c r="BZ3644" s="95"/>
      <c r="CD3644" s="95"/>
      <c r="CE3644" s="95"/>
      <c r="CF3644" s="95"/>
    </row>
    <row r="3645" spans="1:84" s="43" customFormat="1" x14ac:dyDescent="0.25">
      <c r="A3645" s="152"/>
      <c r="B3645" s="152"/>
      <c r="C3645" s="152"/>
      <c r="D3645" s="152"/>
      <c r="E3645" s="152"/>
      <c r="F3645" s="62"/>
      <c r="G3645" s="62"/>
      <c r="I3645" s="152"/>
      <c r="K3645" s="152"/>
      <c r="L3645" s="152"/>
      <c r="M3645" s="152"/>
      <c r="N3645" s="152"/>
      <c r="O3645" s="63"/>
      <c r="P3645" s="152"/>
      <c r="Q3645" s="152"/>
      <c r="S3645" s="205"/>
      <c r="T3645" s="205"/>
      <c r="U3645" s="205"/>
      <c r="V3645" s="39"/>
      <c r="W3645" s="39"/>
      <c r="X3645" s="39"/>
      <c r="Y3645" s="39"/>
      <c r="AD3645" s="191"/>
      <c r="AE3645" s="191"/>
      <c r="AF3645" s="260"/>
      <c r="AG3645" s="191"/>
      <c r="AH3645" s="191"/>
      <c r="AI3645" s="260"/>
      <c r="AR3645" s="68"/>
      <c r="AS3645" s="68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5"/>
      <c r="BL3645" s="95"/>
      <c r="BM3645" s="95"/>
      <c r="BN3645" s="95"/>
      <c r="BO3645" s="95"/>
      <c r="BP3645" s="95"/>
      <c r="BQ3645" s="95"/>
      <c r="BR3645" s="95"/>
      <c r="BS3645" s="95"/>
      <c r="BT3645" s="95"/>
      <c r="BU3645" s="95"/>
      <c r="BV3645" s="95"/>
      <c r="BW3645" s="95"/>
      <c r="BX3645" s="95"/>
      <c r="BY3645" s="95"/>
      <c r="BZ3645" s="95"/>
      <c r="CD3645" s="95"/>
      <c r="CE3645" s="95"/>
      <c r="CF3645" s="95"/>
    </row>
    <row r="3646" spans="1:84" s="43" customFormat="1" x14ac:dyDescent="0.25">
      <c r="A3646" s="152"/>
      <c r="B3646" s="152"/>
      <c r="C3646" s="152"/>
      <c r="D3646" s="152"/>
      <c r="E3646" s="152"/>
      <c r="F3646" s="62"/>
      <c r="G3646" s="62"/>
      <c r="I3646" s="152"/>
      <c r="K3646" s="152"/>
      <c r="L3646" s="152"/>
      <c r="M3646" s="152"/>
      <c r="N3646" s="152"/>
      <c r="O3646" s="63"/>
      <c r="P3646" s="152"/>
      <c r="Q3646" s="152"/>
      <c r="S3646" s="205"/>
      <c r="T3646" s="205"/>
      <c r="U3646" s="205"/>
      <c r="V3646" s="39"/>
      <c r="W3646" s="39"/>
      <c r="X3646" s="39"/>
      <c r="Y3646" s="39"/>
      <c r="AD3646" s="191"/>
      <c r="AE3646" s="191"/>
      <c r="AF3646" s="260"/>
      <c r="AG3646" s="191"/>
      <c r="AH3646" s="191"/>
      <c r="AI3646" s="260"/>
      <c r="AR3646" s="68"/>
      <c r="AS3646" s="68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5"/>
      <c r="BL3646" s="95"/>
      <c r="BM3646" s="95"/>
      <c r="BN3646" s="95"/>
      <c r="BO3646" s="95"/>
      <c r="BP3646" s="95"/>
      <c r="BQ3646" s="95"/>
      <c r="BR3646" s="95"/>
      <c r="BS3646" s="95"/>
      <c r="BT3646" s="95"/>
      <c r="BU3646" s="95"/>
      <c r="BV3646" s="95"/>
      <c r="BW3646" s="95"/>
      <c r="BX3646" s="95"/>
      <c r="BY3646" s="95"/>
      <c r="BZ3646" s="95"/>
      <c r="CD3646" s="95"/>
      <c r="CE3646" s="95"/>
      <c r="CF3646" s="95"/>
    </row>
    <row r="3647" spans="1:84" s="43" customFormat="1" x14ac:dyDescent="0.25">
      <c r="A3647" s="152"/>
      <c r="B3647" s="152"/>
      <c r="C3647" s="152"/>
      <c r="D3647" s="152"/>
      <c r="E3647" s="152"/>
      <c r="F3647" s="62"/>
      <c r="G3647" s="62"/>
      <c r="I3647" s="152"/>
      <c r="K3647" s="152"/>
      <c r="L3647" s="152"/>
      <c r="M3647" s="152"/>
      <c r="N3647" s="152"/>
      <c r="O3647" s="63"/>
      <c r="P3647" s="152"/>
      <c r="Q3647" s="152"/>
      <c r="S3647" s="205"/>
      <c r="T3647" s="205"/>
      <c r="U3647" s="205"/>
      <c r="V3647" s="39"/>
      <c r="W3647" s="39"/>
      <c r="X3647" s="39"/>
      <c r="Y3647" s="39"/>
      <c r="AD3647" s="191"/>
      <c r="AE3647" s="191"/>
      <c r="AF3647" s="260"/>
      <c r="AG3647" s="191"/>
      <c r="AH3647" s="191"/>
      <c r="AI3647" s="260"/>
      <c r="AR3647" s="68"/>
      <c r="AS3647" s="68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5"/>
      <c r="BL3647" s="95"/>
      <c r="BM3647" s="95"/>
      <c r="BN3647" s="95"/>
      <c r="BO3647" s="95"/>
      <c r="BP3647" s="95"/>
      <c r="BQ3647" s="95"/>
      <c r="BR3647" s="95"/>
      <c r="BS3647" s="95"/>
      <c r="BT3647" s="95"/>
      <c r="BU3647" s="95"/>
      <c r="BV3647" s="95"/>
      <c r="BW3647" s="95"/>
      <c r="BX3647" s="95"/>
      <c r="BY3647" s="95"/>
      <c r="BZ3647" s="95"/>
      <c r="CD3647" s="95"/>
      <c r="CE3647" s="95"/>
      <c r="CF3647" s="95"/>
    </row>
    <row r="3648" spans="1:84" s="43" customFormat="1" x14ac:dyDescent="0.25">
      <c r="A3648" s="152"/>
      <c r="B3648" s="152"/>
      <c r="C3648" s="152"/>
      <c r="D3648" s="152"/>
      <c r="E3648" s="152"/>
      <c r="F3648" s="62"/>
      <c r="G3648" s="62"/>
      <c r="I3648" s="152"/>
      <c r="K3648" s="152"/>
      <c r="L3648" s="152"/>
      <c r="M3648" s="152"/>
      <c r="N3648" s="152"/>
      <c r="O3648" s="63"/>
      <c r="P3648" s="152"/>
      <c r="Q3648" s="152"/>
      <c r="S3648" s="205"/>
      <c r="T3648" s="205"/>
      <c r="U3648" s="205"/>
      <c r="V3648" s="39"/>
      <c r="W3648" s="39"/>
      <c r="X3648" s="39"/>
      <c r="Y3648" s="39"/>
      <c r="AD3648" s="191"/>
      <c r="AE3648" s="191"/>
      <c r="AF3648" s="260"/>
      <c r="AG3648" s="191"/>
      <c r="AH3648" s="191"/>
      <c r="AI3648" s="260"/>
      <c r="AR3648" s="68"/>
      <c r="AS3648" s="68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5"/>
      <c r="BL3648" s="95"/>
      <c r="BM3648" s="95"/>
      <c r="BN3648" s="95"/>
      <c r="BO3648" s="95"/>
      <c r="BP3648" s="95"/>
      <c r="BQ3648" s="95"/>
      <c r="BR3648" s="95"/>
      <c r="BS3648" s="95"/>
      <c r="BT3648" s="95"/>
      <c r="BU3648" s="95"/>
      <c r="BV3648" s="95"/>
      <c r="BW3648" s="95"/>
      <c r="BX3648" s="95"/>
      <c r="BY3648" s="95"/>
      <c r="BZ3648" s="95"/>
      <c r="CD3648" s="95"/>
      <c r="CE3648" s="95"/>
      <c r="CF3648" s="95"/>
    </row>
    <row r="3649" spans="1:84" s="43" customFormat="1" x14ac:dyDescent="0.25">
      <c r="A3649" s="152"/>
      <c r="B3649" s="152"/>
      <c r="C3649" s="152"/>
      <c r="D3649" s="152"/>
      <c r="E3649" s="152"/>
      <c r="F3649" s="62"/>
      <c r="G3649" s="62"/>
      <c r="I3649" s="152"/>
      <c r="K3649" s="152"/>
      <c r="L3649" s="152"/>
      <c r="M3649" s="152"/>
      <c r="N3649" s="152"/>
      <c r="O3649" s="63"/>
      <c r="P3649" s="152"/>
      <c r="Q3649" s="152"/>
      <c r="S3649" s="205"/>
      <c r="T3649" s="205"/>
      <c r="U3649" s="205"/>
      <c r="V3649" s="39"/>
      <c r="W3649" s="39"/>
      <c r="X3649" s="39"/>
      <c r="Y3649" s="39"/>
      <c r="AD3649" s="191"/>
      <c r="AE3649" s="191"/>
      <c r="AF3649" s="260"/>
      <c r="AG3649" s="191"/>
      <c r="AH3649" s="191"/>
      <c r="AI3649" s="260"/>
      <c r="AR3649" s="68"/>
      <c r="AS3649" s="68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5"/>
      <c r="BL3649" s="95"/>
      <c r="BM3649" s="95"/>
      <c r="BN3649" s="95"/>
      <c r="BO3649" s="95"/>
      <c r="BP3649" s="95"/>
      <c r="BQ3649" s="95"/>
      <c r="BR3649" s="95"/>
      <c r="BS3649" s="95"/>
      <c r="BT3649" s="95"/>
      <c r="BU3649" s="95"/>
      <c r="BV3649" s="95"/>
      <c r="BW3649" s="95"/>
      <c r="BX3649" s="95"/>
      <c r="BY3649" s="95"/>
      <c r="BZ3649" s="95"/>
      <c r="CD3649" s="95"/>
      <c r="CE3649" s="95"/>
      <c r="CF3649" s="95"/>
    </row>
    <row r="3650" spans="1:84" s="43" customFormat="1" x14ac:dyDescent="0.25">
      <c r="A3650" s="152"/>
      <c r="B3650" s="152"/>
      <c r="C3650" s="152"/>
      <c r="D3650" s="152"/>
      <c r="E3650" s="152"/>
      <c r="F3650" s="62"/>
      <c r="G3650" s="62"/>
      <c r="I3650" s="152"/>
      <c r="K3650" s="152"/>
      <c r="L3650" s="152"/>
      <c r="M3650" s="152"/>
      <c r="N3650" s="152"/>
      <c r="O3650" s="63"/>
      <c r="P3650" s="152"/>
      <c r="Q3650" s="152"/>
      <c r="S3650" s="205"/>
      <c r="T3650" s="205"/>
      <c r="U3650" s="205"/>
      <c r="V3650" s="39"/>
      <c r="W3650" s="39"/>
      <c r="X3650" s="39"/>
      <c r="Y3650" s="39"/>
      <c r="AD3650" s="191"/>
      <c r="AE3650" s="191"/>
      <c r="AF3650" s="260"/>
      <c r="AG3650" s="191"/>
      <c r="AH3650" s="191"/>
      <c r="AI3650" s="260"/>
      <c r="AR3650" s="68"/>
      <c r="AS3650" s="68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5"/>
      <c r="BL3650" s="95"/>
      <c r="BM3650" s="95"/>
      <c r="BN3650" s="95"/>
      <c r="BO3650" s="95"/>
      <c r="BP3650" s="95"/>
      <c r="BQ3650" s="95"/>
      <c r="BR3650" s="95"/>
      <c r="BS3650" s="95"/>
      <c r="BT3650" s="95"/>
      <c r="BU3650" s="95"/>
      <c r="BV3650" s="95"/>
      <c r="BW3650" s="95"/>
      <c r="BX3650" s="95"/>
      <c r="BY3650" s="95"/>
      <c r="BZ3650" s="95"/>
      <c r="CD3650" s="95"/>
      <c r="CE3650" s="95"/>
      <c r="CF3650" s="95"/>
    </row>
    <row r="3651" spans="1:84" s="43" customFormat="1" x14ac:dyDescent="0.25">
      <c r="A3651" s="152"/>
      <c r="B3651" s="152"/>
      <c r="C3651" s="152"/>
      <c r="D3651" s="152"/>
      <c r="E3651" s="152"/>
      <c r="F3651" s="62"/>
      <c r="G3651" s="62"/>
      <c r="I3651" s="152"/>
      <c r="K3651" s="152"/>
      <c r="L3651" s="152"/>
      <c r="M3651" s="152"/>
      <c r="N3651" s="152"/>
      <c r="O3651" s="63"/>
      <c r="P3651" s="152"/>
      <c r="Q3651" s="152"/>
      <c r="S3651" s="205"/>
      <c r="T3651" s="205"/>
      <c r="U3651" s="205"/>
      <c r="V3651" s="39"/>
      <c r="W3651" s="39"/>
      <c r="X3651" s="39"/>
      <c r="Y3651" s="39"/>
      <c r="AD3651" s="191"/>
      <c r="AE3651" s="191"/>
      <c r="AF3651" s="260"/>
      <c r="AG3651" s="191"/>
      <c r="AH3651" s="191"/>
      <c r="AI3651" s="260"/>
      <c r="AR3651" s="68"/>
      <c r="AS3651" s="68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5"/>
      <c r="BL3651" s="95"/>
      <c r="BM3651" s="95"/>
      <c r="BN3651" s="95"/>
      <c r="BO3651" s="95"/>
      <c r="BP3651" s="95"/>
      <c r="BQ3651" s="95"/>
      <c r="BR3651" s="95"/>
      <c r="BS3651" s="95"/>
      <c r="BT3651" s="95"/>
      <c r="BU3651" s="95"/>
      <c r="BV3651" s="95"/>
      <c r="BW3651" s="95"/>
      <c r="BX3651" s="95"/>
      <c r="BY3651" s="95"/>
      <c r="BZ3651" s="95"/>
      <c r="CD3651" s="95"/>
      <c r="CE3651" s="95"/>
      <c r="CF3651" s="95"/>
    </row>
    <row r="3652" spans="1:84" s="43" customFormat="1" x14ac:dyDescent="0.25">
      <c r="A3652" s="152"/>
      <c r="B3652" s="152"/>
      <c r="C3652" s="152"/>
      <c r="D3652" s="152"/>
      <c r="E3652" s="152"/>
      <c r="F3652" s="62"/>
      <c r="G3652" s="62"/>
      <c r="I3652" s="152"/>
      <c r="K3652" s="152"/>
      <c r="L3652" s="152"/>
      <c r="M3652" s="152"/>
      <c r="N3652" s="152"/>
      <c r="O3652" s="63"/>
      <c r="P3652" s="152"/>
      <c r="Q3652" s="152"/>
      <c r="S3652" s="205"/>
      <c r="T3652" s="205"/>
      <c r="U3652" s="205"/>
      <c r="V3652" s="39"/>
      <c r="W3652" s="39"/>
      <c r="X3652" s="39"/>
      <c r="Y3652" s="39"/>
      <c r="AD3652" s="191"/>
      <c r="AE3652" s="191"/>
      <c r="AF3652" s="260"/>
      <c r="AG3652" s="191"/>
      <c r="AH3652" s="191"/>
      <c r="AI3652" s="260"/>
      <c r="AR3652" s="68"/>
      <c r="AS3652" s="68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5"/>
      <c r="BL3652" s="95"/>
      <c r="BM3652" s="95"/>
      <c r="BN3652" s="95"/>
      <c r="BO3652" s="95"/>
      <c r="BP3652" s="95"/>
      <c r="BQ3652" s="95"/>
      <c r="BR3652" s="95"/>
      <c r="BS3652" s="95"/>
      <c r="BT3652" s="95"/>
      <c r="BU3652" s="95"/>
      <c r="BV3652" s="95"/>
      <c r="BW3652" s="95"/>
      <c r="BX3652" s="95"/>
      <c r="BY3652" s="95"/>
      <c r="BZ3652" s="95"/>
      <c r="CD3652" s="95"/>
      <c r="CE3652" s="95"/>
      <c r="CF3652" s="95"/>
    </row>
    <row r="3653" spans="1:84" s="43" customFormat="1" x14ac:dyDescent="0.25">
      <c r="A3653" s="152"/>
      <c r="B3653" s="152"/>
      <c r="C3653" s="152"/>
      <c r="D3653" s="152"/>
      <c r="E3653" s="152"/>
      <c r="F3653" s="62"/>
      <c r="G3653" s="62"/>
      <c r="I3653" s="152"/>
      <c r="K3653" s="152"/>
      <c r="L3653" s="152"/>
      <c r="M3653" s="152"/>
      <c r="N3653" s="152"/>
      <c r="O3653" s="63"/>
      <c r="P3653" s="152"/>
      <c r="Q3653" s="152"/>
      <c r="S3653" s="205"/>
      <c r="T3653" s="205"/>
      <c r="U3653" s="205"/>
      <c r="V3653" s="39"/>
      <c r="W3653" s="39"/>
      <c r="X3653" s="39"/>
      <c r="Y3653" s="39"/>
      <c r="AD3653" s="191"/>
      <c r="AE3653" s="191"/>
      <c r="AF3653" s="260"/>
      <c r="AG3653" s="191"/>
      <c r="AH3653" s="191"/>
      <c r="AI3653" s="260"/>
      <c r="AR3653" s="68"/>
      <c r="AS3653" s="68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5"/>
      <c r="BL3653" s="95"/>
      <c r="BM3653" s="95"/>
      <c r="BN3653" s="95"/>
      <c r="BO3653" s="95"/>
      <c r="BP3653" s="95"/>
      <c r="BQ3653" s="95"/>
      <c r="BR3653" s="95"/>
      <c r="BS3653" s="95"/>
      <c r="BT3653" s="95"/>
      <c r="BU3653" s="95"/>
      <c r="BV3653" s="95"/>
      <c r="BW3653" s="95"/>
      <c r="BX3653" s="95"/>
      <c r="BY3653" s="95"/>
      <c r="BZ3653" s="95"/>
      <c r="CD3653" s="95"/>
      <c r="CE3653" s="95"/>
      <c r="CF3653" s="95"/>
    </row>
    <row r="3654" spans="1:84" s="43" customFormat="1" x14ac:dyDescent="0.25">
      <c r="A3654" s="152"/>
      <c r="B3654" s="152"/>
      <c r="C3654" s="152"/>
      <c r="D3654" s="152"/>
      <c r="E3654" s="152"/>
      <c r="F3654" s="62"/>
      <c r="G3654" s="62"/>
      <c r="I3654" s="152"/>
      <c r="K3654" s="152"/>
      <c r="L3654" s="152"/>
      <c r="M3654" s="152"/>
      <c r="N3654" s="152"/>
      <c r="O3654" s="63"/>
      <c r="P3654" s="152"/>
      <c r="Q3654" s="152"/>
      <c r="S3654" s="205"/>
      <c r="T3654" s="205"/>
      <c r="U3654" s="205"/>
      <c r="V3654" s="39"/>
      <c r="W3654" s="39"/>
      <c r="X3654" s="39"/>
      <c r="Y3654" s="39"/>
      <c r="AD3654" s="191"/>
      <c r="AE3654" s="191"/>
      <c r="AF3654" s="260"/>
      <c r="AG3654" s="191"/>
      <c r="AH3654" s="191"/>
      <c r="AI3654" s="260"/>
      <c r="AR3654" s="68"/>
      <c r="AS3654" s="68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5"/>
      <c r="BL3654" s="95"/>
      <c r="BM3654" s="95"/>
      <c r="BN3654" s="95"/>
      <c r="BO3654" s="95"/>
      <c r="BP3654" s="95"/>
      <c r="BQ3654" s="95"/>
      <c r="BR3654" s="95"/>
      <c r="BS3654" s="95"/>
      <c r="BT3654" s="95"/>
      <c r="BU3654" s="95"/>
      <c r="BV3654" s="95"/>
      <c r="BW3654" s="95"/>
      <c r="BX3654" s="95"/>
      <c r="BY3654" s="95"/>
      <c r="BZ3654" s="95"/>
      <c r="CD3654" s="95"/>
      <c r="CE3654" s="95"/>
      <c r="CF3654" s="95"/>
    </row>
    <row r="3655" spans="1:84" s="43" customFormat="1" x14ac:dyDescent="0.25">
      <c r="A3655" s="152"/>
      <c r="B3655" s="152"/>
      <c r="C3655" s="152"/>
      <c r="D3655" s="152"/>
      <c r="E3655" s="152"/>
      <c r="F3655" s="62"/>
      <c r="G3655" s="62"/>
      <c r="I3655" s="152"/>
      <c r="K3655" s="152"/>
      <c r="L3655" s="152"/>
      <c r="M3655" s="152"/>
      <c r="N3655" s="152"/>
      <c r="O3655" s="63"/>
      <c r="P3655" s="152"/>
      <c r="Q3655" s="152"/>
      <c r="S3655" s="205"/>
      <c r="T3655" s="205"/>
      <c r="U3655" s="205"/>
      <c r="V3655" s="39"/>
      <c r="W3655" s="39"/>
      <c r="X3655" s="39"/>
      <c r="Y3655" s="39"/>
      <c r="AD3655" s="191"/>
      <c r="AE3655" s="191"/>
      <c r="AF3655" s="260"/>
      <c r="AG3655" s="191"/>
      <c r="AH3655" s="191"/>
      <c r="AI3655" s="260"/>
      <c r="AR3655" s="68"/>
      <c r="AS3655" s="68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5"/>
      <c r="BL3655" s="95"/>
      <c r="BM3655" s="95"/>
      <c r="BN3655" s="95"/>
      <c r="BO3655" s="95"/>
      <c r="BP3655" s="95"/>
      <c r="BQ3655" s="95"/>
      <c r="BR3655" s="95"/>
      <c r="BS3655" s="95"/>
      <c r="BT3655" s="95"/>
      <c r="BU3655" s="95"/>
      <c r="BV3655" s="95"/>
      <c r="BW3655" s="95"/>
      <c r="BX3655" s="95"/>
      <c r="BY3655" s="95"/>
      <c r="BZ3655" s="95"/>
      <c r="CD3655" s="95"/>
      <c r="CE3655" s="95"/>
      <c r="CF3655" s="95"/>
    </row>
    <row r="3656" spans="1:84" s="43" customFormat="1" x14ac:dyDescent="0.25">
      <c r="A3656" s="152"/>
      <c r="B3656" s="152"/>
      <c r="C3656" s="152"/>
      <c r="D3656" s="152"/>
      <c r="E3656" s="152"/>
      <c r="F3656" s="62"/>
      <c r="G3656" s="62"/>
      <c r="I3656" s="152"/>
      <c r="K3656" s="152"/>
      <c r="L3656" s="152"/>
      <c r="M3656" s="152"/>
      <c r="N3656" s="152"/>
      <c r="O3656" s="63"/>
      <c r="P3656" s="152"/>
      <c r="Q3656" s="152"/>
      <c r="S3656" s="205"/>
      <c r="T3656" s="205"/>
      <c r="U3656" s="205"/>
      <c r="V3656" s="39"/>
      <c r="W3656" s="39"/>
      <c r="X3656" s="39"/>
      <c r="Y3656" s="39"/>
      <c r="AD3656" s="191"/>
      <c r="AE3656" s="191"/>
      <c r="AF3656" s="260"/>
      <c r="AG3656" s="191"/>
      <c r="AH3656" s="191"/>
      <c r="AI3656" s="260"/>
      <c r="AR3656" s="68"/>
      <c r="AS3656" s="68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5"/>
      <c r="BL3656" s="95"/>
      <c r="BM3656" s="95"/>
      <c r="BN3656" s="95"/>
      <c r="BO3656" s="95"/>
      <c r="BP3656" s="95"/>
      <c r="BQ3656" s="95"/>
      <c r="BR3656" s="95"/>
      <c r="BS3656" s="95"/>
      <c r="BT3656" s="95"/>
      <c r="BU3656" s="95"/>
      <c r="BV3656" s="95"/>
      <c r="BW3656" s="95"/>
      <c r="BX3656" s="95"/>
      <c r="BY3656" s="95"/>
      <c r="BZ3656" s="95"/>
      <c r="CD3656" s="95"/>
      <c r="CE3656" s="95"/>
      <c r="CF3656" s="95"/>
    </row>
    <row r="3657" spans="1:84" s="43" customFormat="1" x14ac:dyDescent="0.25">
      <c r="A3657" s="152"/>
      <c r="B3657" s="152"/>
      <c r="C3657" s="152"/>
      <c r="D3657" s="152"/>
      <c r="E3657" s="152"/>
      <c r="F3657" s="62"/>
      <c r="G3657" s="62"/>
      <c r="I3657" s="152"/>
      <c r="K3657" s="152"/>
      <c r="L3657" s="152"/>
      <c r="M3657" s="152"/>
      <c r="N3657" s="152"/>
      <c r="O3657" s="63"/>
      <c r="P3657" s="152"/>
      <c r="Q3657" s="152"/>
      <c r="S3657" s="205"/>
      <c r="T3657" s="205"/>
      <c r="U3657" s="205"/>
      <c r="V3657" s="39"/>
      <c r="W3657" s="39"/>
      <c r="X3657" s="39"/>
      <c r="Y3657" s="39"/>
      <c r="AD3657" s="191"/>
      <c r="AE3657" s="191"/>
      <c r="AF3657" s="260"/>
      <c r="AG3657" s="191"/>
      <c r="AH3657" s="191"/>
      <c r="AI3657" s="260"/>
      <c r="AR3657" s="68"/>
      <c r="AS3657" s="68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5"/>
      <c r="BL3657" s="95"/>
      <c r="BM3657" s="95"/>
      <c r="BN3657" s="95"/>
      <c r="BO3657" s="95"/>
      <c r="BP3657" s="95"/>
      <c r="BQ3657" s="95"/>
      <c r="BR3657" s="95"/>
      <c r="BS3657" s="95"/>
      <c r="BT3657" s="95"/>
      <c r="BU3657" s="95"/>
      <c r="BV3657" s="95"/>
      <c r="BW3657" s="95"/>
      <c r="BX3657" s="95"/>
      <c r="BY3657" s="95"/>
      <c r="BZ3657" s="95"/>
      <c r="CD3657" s="95"/>
      <c r="CE3657" s="95"/>
      <c r="CF3657" s="95"/>
    </row>
    <row r="3658" spans="1:84" s="43" customFormat="1" x14ac:dyDescent="0.25">
      <c r="A3658" s="152"/>
      <c r="B3658" s="152"/>
      <c r="C3658" s="152"/>
      <c r="D3658" s="152"/>
      <c r="E3658" s="152"/>
      <c r="F3658" s="62"/>
      <c r="G3658" s="62"/>
      <c r="I3658" s="152"/>
      <c r="K3658" s="152"/>
      <c r="L3658" s="152"/>
      <c r="M3658" s="152"/>
      <c r="N3658" s="152"/>
      <c r="O3658" s="63"/>
      <c r="P3658" s="152"/>
      <c r="Q3658" s="152"/>
      <c r="S3658" s="205"/>
      <c r="T3658" s="205"/>
      <c r="U3658" s="205"/>
      <c r="V3658" s="39"/>
      <c r="W3658" s="39"/>
      <c r="X3658" s="39"/>
      <c r="Y3658" s="39"/>
      <c r="AD3658" s="191"/>
      <c r="AE3658" s="191"/>
      <c r="AF3658" s="260"/>
      <c r="AG3658" s="191"/>
      <c r="AH3658" s="191"/>
      <c r="AI3658" s="260"/>
      <c r="AR3658" s="68"/>
      <c r="AS3658" s="68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5"/>
      <c r="BL3658" s="95"/>
      <c r="BM3658" s="95"/>
      <c r="BN3658" s="95"/>
      <c r="BO3658" s="95"/>
      <c r="BP3658" s="95"/>
      <c r="BQ3658" s="95"/>
      <c r="BR3658" s="95"/>
      <c r="BS3658" s="95"/>
      <c r="BT3658" s="95"/>
      <c r="BU3658" s="95"/>
      <c r="BV3658" s="95"/>
      <c r="BW3658" s="95"/>
      <c r="BX3658" s="95"/>
      <c r="BY3658" s="95"/>
      <c r="BZ3658" s="95"/>
      <c r="CD3658" s="95"/>
      <c r="CE3658" s="95"/>
      <c r="CF3658" s="95"/>
    </row>
    <row r="3659" spans="1:84" s="43" customFormat="1" x14ac:dyDescent="0.25">
      <c r="A3659" s="152"/>
      <c r="B3659" s="152"/>
      <c r="C3659" s="152"/>
      <c r="D3659" s="152"/>
      <c r="E3659" s="152"/>
      <c r="F3659" s="62"/>
      <c r="G3659" s="62"/>
      <c r="I3659" s="152"/>
      <c r="K3659" s="152"/>
      <c r="L3659" s="152"/>
      <c r="M3659" s="152"/>
      <c r="N3659" s="152"/>
      <c r="O3659" s="63"/>
      <c r="P3659" s="152"/>
      <c r="Q3659" s="152"/>
      <c r="S3659" s="205"/>
      <c r="T3659" s="205"/>
      <c r="U3659" s="205"/>
      <c r="V3659" s="39"/>
      <c r="W3659" s="39"/>
      <c r="X3659" s="39"/>
      <c r="Y3659" s="39"/>
      <c r="AD3659" s="191"/>
      <c r="AE3659" s="191"/>
      <c r="AF3659" s="260"/>
      <c r="AG3659" s="191"/>
      <c r="AH3659" s="191"/>
      <c r="AI3659" s="260"/>
      <c r="AR3659" s="68"/>
      <c r="AS3659" s="68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5"/>
      <c r="BL3659" s="95"/>
      <c r="BM3659" s="95"/>
      <c r="BN3659" s="95"/>
      <c r="BO3659" s="95"/>
      <c r="BP3659" s="95"/>
      <c r="BQ3659" s="95"/>
      <c r="BR3659" s="95"/>
      <c r="BS3659" s="95"/>
      <c r="BT3659" s="95"/>
      <c r="BU3659" s="95"/>
      <c r="BV3659" s="95"/>
      <c r="BW3659" s="95"/>
      <c r="BX3659" s="95"/>
      <c r="BY3659" s="95"/>
      <c r="BZ3659" s="95"/>
      <c r="CD3659" s="95"/>
      <c r="CE3659" s="95"/>
      <c r="CF3659" s="95"/>
    </row>
    <row r="3660" spans="1:84" s="43" customFormat="1" x14ac:dyDescent="0.25">
      <c r="A3660" s="152"/>
      <c r="B3660" s="152"/>
      <c r="C3660" s="152"/>
      <c r="D3660" s="152"/>
      <c r="E3660" s="152"/>
      <c r="F3660" s="62"/>
      <c r="G3660" s="62"/>
      <c r="I3660" s="152"/>
      <c r="K3660" s="152"/>
      <c r="L3660" s="152"/>
      <c r="M3660" s="152"/>
      <c r="N3660" s="152"/>
      <c r="O3660" s="63"/>
      <c r="P3660" s="152"/>
      <c r="Q3660" s="152"/>
      <c r="S3660" s="205"/>
      <c r="T3660" s="205"/>
      <c r="U3660" s="205"/>
      <c r="V3660" s="39"/>
      <c r="W3660" s="39"/>
      <c r="X3660" s="39"/>
      <c r="Y3660" s="39"/>
      <c r="AD3660" s="191"/>
      <c r="AE3660" s="191"/>
      <c r="AF3660" s="260"/>
      <c r="AG3660" s="191"/>
      <c r="AH3660" s="191"/>
      <c r="AI3660" s="260"/>
      <c r="AR3660" s="68"/>
      <c r="AS3660" s="68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5"/>
      <c r="BL3660" s="95"/>
      <c r="BM3660" s="95"/>
      <c r="BN3660" s="95"/>
      <c r="BO3660" s="95"/>
      <c r="BP3660" s="95"/>
      <c r="BQ3660" s="95"/>
      <c r="BR3660" s="95"/>
      <c r="BS3660" s="95"/>
      <c r="BT3660" s="95"/>
      <c r="BU3660" s="95"/>
      <c r="BV3660" s="95"/>
      <c r="BW3660" s="95"/>
      <c r="BX3660" s="95"/>
      <c r="BY3660" s="95"/>
      <c r="BZ3660" s="95"/>
      <c r="CD3660" s="95"/>
      <c r="CE3660" s="95"/>
      <c r="CF3660" s="95"/>
    </row>
    <row r="3661" spans="1:84" s="43" customFormat="1" x14ac:dyDescent="0.25">
      <c r="A3661" s="152"/>
      <c r="B3661" s="152"/>
      <c r="C3661" s="152"/>
      <c r="D3661" s="152"/>
      <c r="E3661" s="152"/>
      <c r="F3661" s="62"/>
      <c r="G3661" s="62"/>
      <c r="I3661" s="152"/>
      <c r="K3661" s="152"/>
      <c r="L3661" s="152"/>
      <c r="M3661" s="152"/>
      <c r="N3661" s="152"/>
      <c r="O3661" s="63"/>
      <c r="P3661" s="152"/>
      <c r="Q3661" s="152"/>
      <c r="S3661" s="205"/>
      <c r="T3661" s="205"/>
      <c r="U3661" s="205"/>
      <c r="V3661" s="39"/>
      <c r="W3661" s="39"/>
      <c r="X3661" s="39"/>
      <c r="Y3661" s="39"/>
      <c r="AD3661" s="191"/>
      <c r="AE3661" s="191"/>
      <c r="AF3661" s="260"/>
      <c r="AG3661" s="191"/>
      <c r="AH3661" s="191"/>
      <c r="AI3661" s="260"/>
      <c r="AR3661" s="68"/>
      <c r="AS3661" s="68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5"/>
      <c r="BL3661" s="95"/>
      <c r="BM3661" s="95"/>
      <c r="BN3661" s="95"/>
      <c r="BO3661" s="95"/>
      <c r="BP3661" s="95"/>
      <c r="BQ3661" s="95"/>
      <c r="BR3661" s="95"/>
      <c r="BS3661" s="95"/>
      <c r="BT3661" s="95"/>
      <c r="BU3661" s="95"/>
      <c r="BV3661" s="95"/>
      <c r="BW3661" s="95"/>
      <c r="BX3661" s="95"/>
      <c r="BY3661" s="95"/>
      <c r="BZ3661" s="95"/>
      <c r="CD3661" s="95"/>
      <c r="CE3661" s="95"/>
      <c r="CF3661" s="95"/>
    </row>
    <row r="3662" spans="1:84" s="43" customFormat="1" x14ac:dyDescent="0.25">
      <c r="A3662" s="152"/>
      <c r="B3662" s="152"/>
      <c r="C3662" s="152"/>
      <c r="D3662" s="152"/>
      <c r="E3662" s="152"/>
      <c r="F3662" s="62"/>
      <c r="G3662" s="62"/>
      <c r="I3662" s="152"/>
      <c r="K3662" s="152"/>
      <c r="L3662" s="152"/>
      <c r="M3662" s="152"/>
      <c r="N3662" s="152"/>
      <c r="O3662" s="63"/>
      <c r="P3662" s="152"/>
      <c r="Q3662" s="152"/>
      <c r="S3662" s="205"/>
      <c r="T3662" s="205"/>
      <c r="U3662" s="205"/>
      <c r="V3662" s="39"/>
      <c r="W3662" s="39"/>
      <c r="X3662" s="39"/>
      <c r="Y3662" s="39"/>
      <c r="AD3662" s="191"/>
      <c r="AE3662" s="191"/>
      <c r="AF3662" s="260"/>
      <c r="AG3662" s="191"/>
      <c r="AH3662" s="191"/>
      <c r="AI3662" s="260"/>
      <c r="AR3662" s="68"/>
      <c r="AS3662" s="68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5"/>
      <c r="BL3662" s="95"/>
      <c r="BM3662" s="95"/>
      <c r="BN3662" s="95"/>
      <c r="BO3662" s="95"/>
      <c r="BP3662" s="95"/>
      <c r="BQ3662" s="95"/>
      <c r="BR3662" s="95"/>
      <c r="BS3662" s="95"/>
      <c r="BT3662" s="95"/>
      <c r="BU3662" s="95"/>
      <c r="BV3662" s="95"/>
      <c r="BW3662" s="95"/>
      <c r="BX3662" s="95"/>
      <c r="BY3662" s="95"/>
      <c r="BZ3662" s="95"/>
      <c r="CD3662" s="95"/>
      <c r="CE3662" s="95"/>
      <c r="CF3662" s="95"/>
    </row>
    <row r="3663" spans="1:84" s="43" customFormat="1" x14ac:dyDescent="0.25">
      <c r="A3663" s="152"/>
      <c r="B3663" s="152"/>
      <c r="C3663" s="152"/>
      <c r="D3663" s="152"/>
      <c r="E3663" s="152"/>
      <c r="F3663" s="62"/>
      <c r="G3663" s="62"/>
      <c r="I3663" s="152"/>
      <c r="K3663" s="152"/>
      <c r="L3663" s="152"/>
      <c r="M3663" s="152"/>
      <c r="N3663" s="152"/>
      <c r="O3663" s="63"/>
      <c r="P3663" s="152"/>
      <c r="Q3663" s="152"/>
      <c r="S3663" s="205"/>
      <c r="T3663" s="205"/>
      <c r="U3663" s="205"/>
      <c r="V3663" s="39"/>
      <c r="W3663" s="39"/>
      <c r="X3663" s="39"/>
      <c r="Y3663" s="39"/>
      <c r="AD3663" s="191"/>
      <c r="AE3663" s="191"/>
      <c r="AF3663" s="260"/>
      <c r="AG3663" s="191"/>
      <c r="AH3663" s="191"/>
      <c r="AI3663" s="260"/>
      <c r="AR3663" s="68"/>
      <c r="AS3663" s="68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5"/>
      <c r="BL3663" s="95"/>
      <c r="BM3663" s="95"/>
      <c r="BN3663" s="95"/>
      <c r="BO3663" s="95"/>
      <c r="BP3663" s="95"/>
      <c r="BQ3663" s="95"/>
      <c r="BR3663" s="95"/>
      <c r="BS3663" s="95"/>
      <c r="BT3663" s="95"/>
      <c r="BU3663" s="95"/>
      <c r="BV3663" s="95"/>
      <c r="BW3663" s="95"/>
      <c r="BX3663" s="95"/>
      <c r="BY3663" s="95"/>
      <c r="BZ3663" s="95"/>
      <c r="CD3663" s="95"/>
      <c r="CE3663" s="95"/>
      <c r="CF3663" s="95"/>
    </row>
    <row r="3664" spans="1:84" s="43" customFormat="1" x14ac:dyDescent="0.25">
      <c r="A3664" s="152"/>
      <c r="B3664" s="152"/>
      <c r="C3664" s="152"/>
      <c r="D3664" s="152"/>
      <c r="E3664" s="152"/>
      <c r="F3664" s="62"/>
      <c r="G3664" s="62"/>
      <c r="I3664" s="152"/>
      <c r="K3664" s="152"/>
      <c r="L3664" s="152"/>
      <c r="M3664" s="152"/>
      <c r="N3664" s="152"/>
      <c r="O3664" s="63"/>
      <c r="P3664" s="152"/>
      <c r="Q3664" s="152"/>
      <c r="S3664" s="205"/>
      <c r="T3664" s="205"/>
      <c r="U3664" s="205"/>
      <c r="V3664" s="39"/>
      <c r="W3664" s="39"/>
      <c r="X3664" s="39"/>
      <c r="Y3664" s="39"/>
      <c r="AD3664" s="191"/>
      <c r="AE3664" s="191"/>
      <c r="AF3664" s="260"/>
      <c r="AG3664" s="191"/>
      <c r="AH3664" s="191"/>
      <c r="AI3664" s="260"/>
      <c r="AR3664" s="68"/>
      <c r="AS3664" s="68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5"/>
      <c r="BL3664" s="95"/>
      <c r="BM3664" s="95"/>
      <c r="BN3664" s="95"/>
      <c r="BO3664" s="95"/>
      <c r="BP3664" s="95"/>
      <c r="BQ3664" s="95"/>
      <c r="BR3664" s="95"/>
      <c r="BS3664" s="95"/>
      <c r="BT3664" s="95"/>
      <c r="BU3664" s="95"/>
      <c r="BV3664" s="95"/>
      <c r="BW3664" s="95"/>
      <c r="BX3664" s="95"/>
      <c r="BY3664" s="95"/>
      <c r="BZ3664" s="95"/>
      <c r="CD3664" s="95"/>
      <c r="CE3664" s="95"/>
      <c r="CF3664" s="95"/>
    </row>
    <row r="3665" spans="1:84" s="43" customFormat="1" x14ac:dyDescent="0.25">
      <c r="A3665" s="152"/>
      <c r="B3665" s="152"/>
      <c r="C3665" s="152"/>
      <c r="D3665" s="152"/>
      <c r="E3665" s="152"/>
      <c r="F3665" s="62"/>
      <c r="G3665" s="62"/>
      <c r="I3665" s="152"/>
      <c r="K3665" s="152"/>
      <c r="L3665" s="152"/>
      <c r="M3665" s="152"/>
      <c r="N3665" s="152"/>
      <c r="O3665" s="63"/>
      <c r="P3665" s="152"/>
      <c r="Q3665" s="152"/>
      <c r="S3665" s="205"/>
      <c r="T3665" s="205"/>
      <c r="U3665" s="205"/>
      <c r="V3665" s="39"/>
      <c r="W3665" s="39"/>
      <c r="X3665" s="39"/>
      <c r="Y3665" s="39"/>
      <c r="AD3665" s="191"/>
      <c r="AE3665" s="191"/>
      <c r="AF3665" s="260"/>
      <c r="AG3665" s="191"/>
      <c r="AH3665" s="191"/>
      <c r="AI3665" s="260"/>
      <c r="AR3665" s="68"/>
      <c r="AS3665" s="68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5"/>
      <c r="BL3665" s="95"/>
      <c r="BM3665" s="95"/>
      <c r="BN3665" s="95"/>
      <c r="BO3665" s="95"/>
      <c r="BP3665" s="95"/>
      <c r="BQ3665" s="95"/>
      <c r="BR3665" s="95"/>
      <c r="BS3665" s="95"/>
      <c r="BT3665" s="95"/>
      <c r="BU3665" s="95"/>
      <c r="BV3665" s="95"/>
      <c r="BW3665" s="95"/>
      <c r="BX3665" s="95"/>
      <c r="BY3665" s="95"/>
      <c r="BZ3665" s="95"/>
      <c r="CD3665" s="95"/>
      <c r="CE3665" s="95"/>
      <c r="CF3665" s="95"/>
    </row>
    <row r="3666" spans="1:84" s="43" customFormat="1" x14ac:dyDescent="0.25">
      <c r="A3666" s="152"/>
      <c r="B3666" s="152"/>
      <c r="C3666" s="152"/>
      <c r="D3666" s="152"/>
      <c r="E3666" s="152"/>
      <c r="F3666" s="62"/>
      <c r="G3666" s="62"/>
      <c r="I3666" s="152"/>
      <c r="K3666" s="152"/>
      <c r="L3666" s="152"/>
      <c r="M3666" s="152"/>
      <c r="N3666" s="152"/>
      <c r="O3666" s="63"/>
      <c r="P3666" s="152"/>
      <c r="Q3666" s="152"/>
      <c r="S3666" s="205"/>
      <c r="T3666" s="205"/>
      <c r="U3666" s="205"/>
      <c r="V3666" s="39"/>
      <c r="W3666" s="39"/>
      <c r="X3666" s="39"/>
      <c r="Y3666" s="39"/>
      <c r="AD3666" s="191"/>
      <c r="AE3666" s="191"/>
      <c r="AF3666" s="260"/>
      <c r="AG3666" s="191"/>
      <c r="AH3666" s="191"/>
      <c r="AI3666" s="260"/>
      <c r="AR3666" s="68"/>
      <c r="AS3666" s="68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5"/>
      <c r="BL3666" s="95"/>
      <c r="BM3666" s="95"/>
      <c r="BN3666" s="95"/>
      <c r="BO3666" s="95"/>
      <c r="BP3666" s="95"/>
      <c r="BQ3666" s="95"/>
      <c r="BR3666" s="95"/>
      <c r="BS3666" s="95"/>
      <c r="BT3666" s="95"/>
      <c r="BU3666" s="95"/>
      <c r="BV3666" s="95"/>
      <c r="BW3666" s="95"/>
      <c r="BX3666" s="95"/>
      <c r="BY3666" s="95"/>
      <c r="BZ3666" s="95"/>
      <c r="CD3666" s="95"/>
      <c r="CE3666" s="95"/>
      <c r="CF3666" s="95"/>
    </row>
    <row r="3667" spans="1:84" s="43" customFormat="1" x14ac:dyDescent="0.25">
      <c r="A3667" s="152"/>
      <c r="B3667" s="152"/>
      <c r="C3667" s="152"/>
      <c r="D3667" s="152"/>
      <c r="E3667" s="152"/>
      <c r="F3667" s="62"/>
      <c r="G3667" s="62"/>
      <c r="I3667" s="152"/>
      <c r="K3667" s="152"/>
      <c r="L3667" s="152"/>
      <c r="M3667" s="152"/>
      <c r="N3667" s="152"/>
      <c r="O3667" s="63"/>
      <c r="P3667" s="152"/>
      <c r="Q3667" s="152"/>
      <c r="S3667" s="205"/>
      <c r="T3667" s="205"/>
      <c r="U3667" s="205"/>
      <c r="V3667" s="39"/>
      <c r="W3667" s="39"/>
      <c r="X3667" s="39"/>
      <c r="Y3667" s="39"/>
      <c r="AD3667" s="191"/>
      <c r="AE3667" s="191"/>
      <c r="AF3667" s="260"/>
      <c r="AG3667" s="191"/>
      <c r="AH3667" s="191"/>
      <c r="AI3667" s="260"/>
      <c r="AR3667" s="68"/>
      <c r="AS3667" s="68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5"/>
      <c r="BL3667" s="95"/>
      <c r="BM3667" s="95"/>
      <c r="BN3667" s="95"/>
      <c r="BO3667" s="95"/>
      <c r="BP3667" s="95"/>
      <c r="BQ3667" s="95"/>
      <c r="BR3667" s="95"/>
      <c r="BS3667" s="95"/>
      <c r="BT3667" s="95"/>
      <c r="BU3667" s="95"/>
      <c r="BV3667" s="95"/>
      <c r="BW3667" s="95"/>
      <c r="BX3667" s="95"/>
      <c r="BY3667" s="95"/>
      <c r="BZ3667" s="95"/>
      <c r="CD3667" s="95"/>
      <c r="CE3667" s="95"/>
      <c r="CF3667" s="95"/>
    </row>
    <row r="3668" spans="1:84" s="43" customFormat="1" x14ac:dyDescent="0.25">
      <c r="A3668" s="152"/>
      <c r="B3668" s="152"/>
      <c r="C3668" s="152"/>
      <c r="D3668" s="152"/>
      <c r="E3668" s="152"/>
      <c r="F3668" s="62"/>
      <c r="G3668" s="62"/>
      <c r="I3668" s="152"/>
      <c r="K3668" s="152"/>
      <c r="L3668" s="152"/>
      <c r="M3668" s="152"/>
      <c r="N3668" s="152"/>
      <c r="O3668" s="63"/>
      <c r="P3668" s="152"/>
      <c r="Q3668" s="152"/>
      <c r="S3668" s="205"/>
      <c r="T3668" s="205"/>
      <c r="U3668" s="205"/>
      <c r="V3668" s="39"/>
      <c r="W3668" s="39"/>
      <c r="X3668" s="39"/>
      <c r="Y3668" s="39"/>
      <c r="AD3668" s="191"/>
      <c r="AE3668" s="191"/>
      <c r="AF3668" s="260"/>
      <c r="AG3668" s="191"/>
      <c r="AH3668" s="191"/>
      <c r="AI3668" s="260"/>
      <c r="AR3668" s="68"/>
      <c r="AS3668" s="68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5"/>
      <c r="BL3668" s="95"/>
      <c r="BM3668" s="95"/>
      <c r="BN3668" s="95"/>
      <c r="BO3668" s="95"/>
      <c r="BP3668" s="95"/>
      <c r="BQ3668" s="95"/>
      <c r="BR3668" s="95"/>
      <c r="BS3668" s="95"/>
      <c r="BT3668" s="95"/>
      <c r="BU3668" s="95"/>
      <c r="BV3668" s="95"/>
      <c r="BW3668" s="95"/>
      <c r="BX3668" s="95"/>
      <c r="BY3668" s="95"/>
      <c r="BZ3668" s="95"/>
      <c r="CD3668" s="95"/>
      <c r="CE3668" s="95"/>
      <c r="CF3668" s="95"/>
    </row>
    <row r="3669" spans="1:84" s="43" customFormat="1" x14ac:dyDescent="0.25">
      <c r="A3669" s="152"/>
      <c r="B3669" s="152"/>
      <c r="C3669" s="152"/>
      <c r="D3669" s="152"/>
      <c r="E3669" s="152"/>
      <c r="F3669" s="62"/>
      <c r="G3669" s="62"/>
      <c r="I3669" s="152"/>
      <c r="K3669" s="152"/>
      <c r="L3669" s="152"/>
      <c r="M3669" s="152"/>
      <c r="N3669" s="152"/>
      <c r="O3669" s="63"/>
      <c r="P3669" s="152"/>
      <c r="Q3669" s="152"/>
      <c r="S3669" s="205"/>
      <c r="T3669" s="205"/>
      <c r="U3669" s="205"/>
      <c r="V3669" s="39"/>
      <c r="W3669" s="39"/>
      <c r="X3669" s="39"/>
      <c r="Y3669" s="39"/>
      <c r="AD3669" s="191"/>
      <c r="AE3669" s="191"/>
      <c r="AF3669" s="260"/>
      <c r="AG3669" s="191"/>
      <c r="AH3669" s="191"/>
      <c r="AI3669" s="260"/>
      <c r="AR3669" s="68"/>
      <c r="AS3669" s="68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5"/>
      <c r="BL3669" s="95"/>
      <c r="BM3669" s="95"/>
      <c r="BN3669" s="95"/>
      <c r="BO3669" s="95"/>
      <c r="BP3669" s="95"/>
      <c r="BQ3669" s="95"/>
      <c r="BR3669" s="95"/>
      <c r="BS3669" s="95"/>
      <c r="BT3669" s="95"/>
      <c r="BU3669" s="95"/>
      <c r="BV3669" s="95"/>
      <c r="BW3669" s="95"/>
      <c r="BX3669" s="95"/>
      <c r="BY3669" s="95"/>
      <c r="BZ3669" s="95"/>
      <c r="CD3669" s="95"/>
      <c r="CE3669" s="95"/>
      <c r="CF3669" s="95"/>
    </row>
    <row r="3670" spans="1:84" s="43" customFormat="1" x14ac:dyDescent="0.25">
      <c r="A3670" s="152"/>
      <c r="B3670" s="152"/>
      <c r="C3670" s="152"/>
      <c r="D3670" s="152"/>
      <c r="E3670" s="152"/>
      <c r="F3670" s="62"/>
      <c r="G3670" s="62"/>
      <c r="I3670" s="152"/>
      <c r="K3670" s="152"/>
      <c r="L3670" s="152"/>
      <c r="M3670" s="152"/>
      <c r="N3670" s="152"/>
      <c r="O3670" s="63"/>
      <c r="P3670" s="152"/>
      <c r="Q3670" s="152"/>
      <c r="S3670" s="205"/>
      <c r="T3670" s="205"/>
      <c r="U3670" s="205"/>
      <c r="V3670" s="39"/>
      <c r="W3670" s="39"/>
      <c r="X3670" s="39"/>
      <c r="Y3670" s="39"/>
      <c r="AD3670" s="191"/>
      <c r="AE3670" s="191"/>
      <c r="AF3670" s="260"/>
      <c r="AG3670" s="191"/>
      <c r="AH3670" s="191"/>
      <c r="AI3670" s="260"/>
      <c r="AR3670" s="68"/>
      <c r="AS3670" s="68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5"/>
      <c r="BL3670" s="95"/>
      <c r="BM3670" s="95"/>
      <c r="BN3670" s="95"/>
      <c r="BO3670" s="95"/>
      <c r="BP3670" s="95"/>
      <c r="BQ3670" s="95"/>
      <c r="BR3670" s="95"/>
      <c r="BS3670" s="95"/>
      <c r="BT3670" s="95"/>
      <c r="BU3670" s="95"/>
      <c r="BV3670" s="95"/>
      <c r="BW3670" s="95"/>
      <c r="BX3670" s="95"/>
      <c r="BY3670" s="95"/>
      <c r="BZ3670" s="95"/>
      <c r="CD3670" s="95"/>
      <c r="CE3670" s="95"/>
      <c r="CF3670" s="95"/>
    </row>
    <row r="3671" spans="1:84" s="43" customFormat="1" x14ac:dyDescent="0.25">
      <c r="A3671" s="152"/>
      <c r="B3671" s="152"/>
      <c r="C3671" s="152"/>
      <c r="D3671" s="152"/>
      <c r="E3671" s="152"/>
      <c r="F3671" s="62"/>
      <c r="G3671" s="62"/>
      <c r="I3671" s="152"/>
      <c r="K3671" s="152"/>
      <c r="L3671" s="152"/>
      <c r="M3671" s="152"/>
      <c r="N3671" s="152"/>
      <c r="O3671" s="63"/>
      <c r="P3671" s="152"/>
      <c r="Q3671" s="152"/>
      <c r="S3671" s="205"/>
      <c r="T3671" s="205"/>
      <c r="U3671" s="205"/>
      <c r="V3671" s="39"/>
      <c r="W3671" s="39"/>
      <c r="X3671" s="39"/>
      <c r="Y3671" s="39"/>
      <c r="AD3671" s="191"/>
      <c r="AE3671" s="191"/>
      <c r="AF3671" s="260"/>
      <c r="AG3671" s="191"/>
      <c r="AH3671" s="191"/>
      <c r="AI3671" s="260"/>
      <c r="AR3671" s="68"/>
      <c r="AS3671" s="68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5"/>
      <c r="BL3671" s="95"/>
      <c r="BM3671" s="95"/>
      <c r="BN3671" s="95"/>
      <c r="BO3671" s="95"/>
      <c r="BP3671" s="95"/>
      <c r="BQ3671" s="95"/>
      <c r="BR3671" s="95"/>
      <c r="BS3671" s="95"/>
      <c r="BT3671" s="95"/>
      <c r="BU3671" s="95"/>
      <c r="BV3671" s="95"/>
      <c r="BW3671" s="95"/>
      <c r="BX3671" s="95"/>
      <c r="BY3671" s="95"/>
      <c r="BZ3671" s="95"/>
      <c r="CD3671" s="95"/>
      <c r="CE3671" s="95"/>
      <c r="CF3671" s="95"/>
    </row>
    <row r="3672" spans="1:84" s="43" customFormat="1" x14ac:dyDescent="0.25">
      <c r="A3672" s="152"/>
      <c r="B3672" s="152"/>
      <c r="C3672" s="152"/>
      <c r="D3672" s="152"/>
      <c r="E3672" s="152"/>
      <c r="F3672" s="62"/>
      <c r="G3672" s="62"/>
      <c r="I3672" s="152"/>
      <c r="K3672" s="152"/>
      <c r="L3672" s="152"/>
      <c r="M3672" s="152"/>
      <c r="N3672" s="152"/>
      <c r="O3672" s="63"/>
      <c r="P3672" s="152"/>
      <c r="Q3672" s="152"/>
      <c r="S3672" s="205"/>
      <c r="T3672" s="205"/>
      <c r="U3672" s="205"/>
      <c r="V3672" s="39"/>
      <c r="W3672" s="39"/>
      <c r="X3672" s="39"/>
      <c r="Y3672" s="39"/>
      <c r="AD3672" s="191"/>
      <c r="AE3672" s="191"/>
      <c r="AF3672" s="260"/>
      <c r="AG3672" s="191"/>
      <c r="AH3672" s="191"/>
      <c r="AI3672" s="260"/>
      <c r="AR3672" s="68"/>
      <c r="AS3672" s="68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5"/>
      <c r="BL3672" s="95"/>
      <c r="BM3672" s="95"/>
      <c r="BN3672" s="95"/>
      <c r="BO3672" s="95"/>
      <c r="BP3672" s="95"/>
      <c r="BQ3672" s="95"/>
      <c r="BR3672" s="95"/>
      <c r="BS3672" s="95"/>
      <c r="BT3672" s="95"/>
      <c r="BU3672" s="95"/>
      <c r="BV3672" s="95"/>
      <c r="BW3672" s="95"/>
      <c r="BX3672" s="95"/>
      <c r="BY3672" s="95"/>
      <c r="BZ3672" s="95"/>
      <c r="CD3672" s="95"/>
      <c r="CE3672" s="95"/>
      <c r="CF3672" s="95"/>
    </row>
    <row r="3673" spans="1:84" s="43" customFormat="1" x14ac:dyDescent="0.25">
      <c r="A3673" s="152"/>
      <c r="B3673" s="152"/>
      <c r="C3673" s="152"/>
      <c r="D3673" s="152"/>
      <c r="E3673" s="152"/>
      <c r="F3673" s="62"/>
      <c r="G3673" s="62"/>
      <c r="I3673" s="152"/>
      <c r="K3673" s="152"/>
      <c r="L3673" s="152"/>
      <c r="M3673" s="152"/>
      <c r="N3673" s="152"/>
      <c r="O3673" s="63"/>
      <c r="P3673" s="152"/>
      <c r="Q3673" s="152"/>
      <c r="S3673" s="205"/>
      <c r="T3673" s="205"/>
      <c r="U3673" s="205"/>
      <c r="V3673" s="39"/>
      <c r="W3673" s="39"/>
      <c r="X3673" s="39"/>
      <c r="Y3673" s="39"/>
      <c r="AD3673" s="191"/>
      <c r="AE3673" s="191"/>
      <c r="AF3673" s="260"/>
      <c r="AG3673" s="191"/>
      <c r="AH3673" s="191"/>
      <c r="AI3673" s="260"/>
      <c r="AR3673" s="68"/>
      <c r="AS3673" s="68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5"/>
      <c r="BL3673" s="95"/>
      <c r="BM3673" s="95"/>
      <c r="BN3673" s="95"/>
      <c r="BO3673" s="95"/>
      <c r="BP3673" s="95"/>
      <c r="BQ3673" s="95"/>
      <c r="BR3673" s="95"/>
      <c r="BS3673" s="95"/>
      <c r="BT3673" s="95"/>
      <c r="BU3673" s="95"/>
      <c r="BV3673" s="95"/>
      <c r="BW3673" s="95"/>
      <c r="BX3673" s="95"/>
      <c r="BY3673" s="95"/>
      <c r="BZ3673" s="95"/>
      <c r="CD3673" s="95"/>
      <c r="CE3673" s="95"/>
      <c r="CF3673" s="95"/>
    </row>
    <row r="3674" spans="1:84" s="43" customFormat="1" x14ac:dyDescent="0.25">
      <c r="A3674" s="152"/>
      <c r="B3674" s="152"/>
      <c r="C3674" s="152"/>
      <c r="D3674" s="152"/>
      <c r="E3674" s="152"/>
      <c r="F3674" s="62"/>
      <c r="G3674" s="62"/>
      <c r="I3674" s="152"/>
      <c r="K3674" s="152"/>
      <c r="L3674" s="152"/>
      <c r="M3674" s="152"/>
      <c r="N3674" s="152"/>
      <c r="O3674" s="63"/>
      <c r="P3674" s="152"/>
      <c r="Q3674" s="152"/>
      <c r="S3674" s="205"/>
      <c r="T3674" s="205"/>
      <c r="U3674" s="205"/>
      <c r="V3674" s="39"/>
      <c r="W3674" s="39"/>
      <c r="X3674" s="39"/>
      <c r="Y3674" s="39"/>
      <c r="AD3674" s="191"/>
      <c r="AE3674" s="191"/>
      <c r="AF3674" s="260"/>
      <c r="AG3674" s="191"/>
      <c r="AH3674" s="191"/>
      <c r="AI3674" s="260"/>
      <c r="AR3674" s="68"/>
      <c r="AS3674" s="68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5"/>
      <c r="BL3674" s="95"/>
      <c r="BM3674" s="95"/>
      <c r="BN3674" s="95"/>
      <c r="BO3674" s="95"/>
      <c r="BP3674" s="95"/>
      <c r="BQ3674" s="95"/>
      <c r="BR3674" s="95"/>
      <c r="BS3674" s="95"/>
      <c r="BT3674" s="95"/>
      <c r="BU3674" s="95"/>
      <c r="BV3674" s="95"/>
      <c r="BW3674" s="95"/>
      <c r="BX3674" s="95"/>
      <c r="BY3674" s="95"/>
      <c r="BZ3674" s="95"/>
      <c r="CD3674" s="95"/>
      <c r="CE3674" s="95"/>
      <c r="CF3674" s="95"/>
    </row>
    <row r="3675" spans="1:84" s="43" customFormat="1" x14ac:dyDescent="0.25">
      <c r="A3675" s="152"/>
      <c r="B3675" s="152"/>
      <c r="C3675" s="152"/>
      <c r="D3675" s="152"/>
      <c r="E3675" s="152"/>
      <c r="F3675" s="62"/>
      <c r="G3675" s="62"/>
      <c r="I3675" s="152"/>
      <c r="K3675" s="152"/>
      <c r="L3675" s="152"/>
      <c r="M3675" s="152"/>
      <c r="N3675" s="152"/>
      <c r="O3675" s="63"/>
      <c r="P3675" s="152"/>
      <c r="Q3675" s="152"/>
      <c r="S3675" s="205"/>
      <c r="T3675" s="205"/>
      <c r="U3675" s="205"/>
      <c r="V3675" s="39"/>
      <c r="W3675" s="39"/>
      <c r="X3675" s="39"/>
      <c r="Y3675" s="39"/>
      <c r="AD3675" s="191"/>
      <c r="AE3675" s="191"/>
      <c r="AF3675" s="260"/>
      <c r="AG3675" s="191"/>
      <c r="AH3675" s="191"/>
      <c r="AI3675" s="260"/>
      <c r="AR3675" s="68"/>
      <c r="AS3675" s="68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5"/>
      <c r="BL3675" s="95"/>
      <c r="BM3675" s="95"/>
      <c r="BN3675" s="95"/>
      <c r="BO3675" s="95"/>
      <c r="BP3675" s="95"/>
      <c r="BQ3675" s="95"/>
      <c r="BR3675" s="95"/>
      <c r="BS3675" s="95"/>
      <c r="BT3675" s="95"/>
      <c r="BU3675" s="95"/>
      <c r="BV3675" s="95"/>
      <c r="BW3675" s="95"/>
      <c r="BX3675" s="95"/>
      <c r="BY3675" s="95"/>
      <c r="BZ3675" s="95"/>
      <c r="CD3675" s="95"/>
      <c r="CE3675" s="95"/>
      <c r="CF3675" s="95"/>
    </row>
    <row r="3676" spans="1:84" s="43" customFormat="1" x14ac:dyDescent="0.25">
      <c r="A3676" s="152"/>
      <c r="B3676" s="152"/>
      <c r="C3676" s="152"/>
      <c r="D3676" s="152"/>
      <c r="E3676" s="152"/>
      <c r="F3676" s="62"/>
      <c r="G3676" s="62"/>
      <c r="I3676" s="152"/>
      <c r="K3676" s="152"/>
      <c r="L3676" s="152"/>
      <c r="M3676" s="152"/>
      <c r="N3676" s="152"/>
      <c r="O3676" s="63"/>
      <c r="P3676" s="152"/>
      <c r="Q3676" s="152"/>
      <c r="S3676" s="205"/>
      <c r="T3676" s="205"/>
      <c r="U3676" s="205"/>
      <c r="V3676" s="39"/>
      <c r="W3676" s="39"/>
      <c r="X3676" s="39"/>
      <c r="Y3676" s="39"/>
      <c r="AD3676" s="191"/>
      <c r="AE3676" s="191"/>
      <c r="AF3676" s="260"/>
      <c r="AG3676" s="191"/>
      <c r="AH3676" s="191"/>
      <c r="AI3676" s="260"/>
      <c r="AR3676" s="68"/>
      <c r="AS3676" s="68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5"/>
      <c r="BL3676" s="95"/>
      <c r="BM3676" s="95"/>
      <c r="BN3676" s="95"/>
      <c r="BO3676" s="95"/>
      <c r="BP3676" s="95"/>
      <c r="BQ3676" s="95"/>
      <c r="BR3676" s="95"/>
      <c r="BS3676" s="95"/>
      <c r="BT3676" s="95"/>
      <c r="BU3676" s="95"/>
      <c r="BV3676" s="95"/>
      <c r="BW3676" s="95"/>
      <c r="BX3676" s="95"/>
      <c r="BY3676" s="95"/>
      <c r="BZ3676" s="95"/>
      <c r="CD3676" s="95"/>
      <c r="CE3676" s="95"/>
      <c r="CF3676" s="95"/>
    </row>
    <row r="3677" spans="1:84" s="43" customFormat="1" x14ac:dyDescent="0.25">
      <c r="A3677" s="152"/>
      <c r="B3677" s="152"/>
      <c r="C3677" s="152"/>
      <c r="D3677" s="152"/>
      <c r="E3677" s="152"/>
      <c r="F3677" s="62"/>
      <c r="G3677" s="62"/>
      <c r="I3677" s="152"/>
      <c r="K3677" s="152"/>
      <c r="L3677" s="152"/>
      <c r="M3677" s="152"/>
      <c r="N3677" s="152"/>
      <c r="O3677" s="63"/>
      <c r="P3677" s="152"/>
      <c r="Q3677" s="152"/>
      <c r="S3677" s="205"/>
      <c r="T3677" s="205"/>
      <c r="U3677" s="205"/>
      <c r="V3677" s="39"/>
      <c r="W3677" s="39"/>
      <c r="X3677" s="39"/>
      <c r="Y3677" s="39"/>
      <c r="AD3677" s="191"/>
      <c r="AE3677" s="191"/>
      <c r="AF3677" s="260"/>
      <c r="AG3677" s="191"/>
      <c r="AH3677" s="191"/>
      <c r="AI3677" s="260"/>
      <c r="AR3677" s="68"/>
      <c r="AS3677" s="68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5"/>
      <c r="BL3677" s="95"/>
      <c r="BM3677" s="95"/>
      <c r="BN3677" s="95"/>
      <c r="BO3677" s="95"/>
      <c r="BP3677" s="95"/>
      <c r="BQ3677" s="95"/>
      <c r="BR3677" s="95"/>
      <c r="BS3677" s="95"/>
      <c r="BT3677" s="95"/>
      <c r="BU3677" s="95"/>
      <c r="BV3677" s="95"/>
      <c r="BW3677" s="95"/>
      <c r="BX3677" s="95"/>
      <c r="BY3677" s="95"/>
      <c r="BZ3677" s="95"/>
      <c r="CD3677" s="95"/>
      <c r="CE3677" s="95"/>
      <c r="CF3677" s="95"/>
    </row>
    <row r="3678" spans="1:84" s="43" customFormat="1" x14ac:dyDescent="0.25">
      <c r="A3678" s="152"/>
      <c r="B3678" s="152"/>
      <c r="C3678" s="152"/>
      <c r="D3678" s="152"/>
      <c r="E3678" s="152"/>
      <c r="F3678" s="62"/>
      <c r="G3678" s="62"/>
      <c r="I3678" s="152"/>
      <c r="K3678" s="152"/>
      <c r="L3678" s="152"/>
      <c r="M3678" s="152"/>
      <c r="N3678" s="152"/>
      <c r="O3678" s="63"/>
      <c r="P3678" s="152"/>
      <c r="Q3678" s="152"/>
      <c r="S3678" s="205"/>
      <c r="T3678" s="205"/>
      <c r="U3678" s="205"/>
      <c r="V3678" s="39"/>
      <c r="W3678" s="39"/>
      <c r="X3678" s="39"/>
      <c r="Y3678" s="39"/>
      <c r="AD3678" s="191"/>
      <c r="AE3678" s="191"/>
      <c r="AF3678" s="260"/>
      <c r="AG3678" s="191"/>
      <c r="AH3678" s="191"/>
      <c r="AI3678" s="260"/>
      <c r="AR3678" s="68"/>
      <c r="AS3678" s="68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5"/>
      <c r="BL3678" s="95"/>
      <c r="BM3678" s="95"/>
      <c r="BN3678" s="95"/>
      <c r="BO3678" s="95"/>
      <c r="BP3678" s="95"/>
      <c r="BQ3678" s="95"/>
      <c r="BR3678" s="95"/>
      <c r="BS3678" s="95"/>
      <c r="BT3678" s="95"/>
      <c r="BU3678" s="95"/>
      <c r="BV3678" s="95"/>
      <c r="BW3678" s="95"/>
      <c r="BX3678" s="95"/>
      <c r="BY3678" s="95"/>
      <c r="BZ3678" s="95"/>
      <c r="CD3678" s="95"/>
      <c r="CE3678" s="95"/>
      <c r="CF3678" s="95"/>
    </row>
    <row r="3679" spans="1:84" s="43" customFormat="1" x14ac:dyDescent="0.25">
      <c r="A3679" s="152"/>
      <c r="B3679" s="152"/>
      <c r="C3679" s="152"/>
      <c r="D3679" s="152"/>
      <c r="E3679" s="152"/>
      <c r="F3679" s="62"/>
      <c r="G3679" s="62"/>
      <c r="I3679" s="152"/>
      <c r="K3679" s="152"/>
      <c r="L3679" s="152"/>
      <c r="M3679" s="152"/>
      <c r="N3679" s="152"/>
      <c r="O3679" s="63"/>
      <c r="P3679" s="152"/>
      <c r="Q3679" s="152"/>
      <c r="S3679" s="205"/>
      <c r="T3679" s="205"/>
      <c r="U3679" s="205"/>
      <c r="V3679" s="39"/>
      <c r="W3679" s="39"/>
      <c r="X3679" s="39"/>
      <c r="Y3679" s="39"/>
      <c r="AD3679" s="191"/>
      <c r="AE3679" s="191"/>
      <c r="AF3679" s="260"/>
      <c r="AG3679" s="191"/>
      <c r="AH3679" s="191"/>
      <c r="AI3679" s="260"/>
      <c r="AR3679" s="68"/>
      <c r="AS3679" s="68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5"/>
      <c r="BL3679" s="95"/>
      <c r="BM3679" s="95"/>
      <c r="BN3679" s="95"/>
      <c r="BO3679" s="95"/>
      <c r="BP3679" s="95"/>
      <c r="BQ3679" s="95"/>
      <c r="BR3679" s="95"/>
      <c r="BS3679" s="95"/>
      <c r="BT3679" s="95"/>
      <c r="BU3679" s="95"/>
      <c r="BV3679" s="95"/>
      <c r="BW3679" s="95"/>
      <c r="BX3679" s="95"/>
      <c r="BY3679" s="95"/>
      <c r="BZ3679" s="95"/>
      <c r="CD3679" s="95"/>
      <c r="CE3679" s="95"/>
      <c r="CF3679" s="95"/>
    </row>
    <row r="3680" spans="1:84" s="43" customFormat="1" x14ac:dyDescent="0.25">
      <c r="A3680" s="152"/>
      <c r="B3680" s="152"/>
      <c r="C3680" s="152"/>
      <c r="D3680" s="152"/>
      <c r="E3680" s="152"/>
      <c r="F3680" s="62"/>
      <c r="G3680" s="62"/>
      <c r="I3680" s="152"/>
      <c r="K3680" s="152"/>
      <c r="L3680" s="152"/>
      <c r="M3680" s="152"/>
      <c r="N3680" s="152"/>
      <c r="O3680" s="63"/>
      <c r="P3680" s="152"/>
      <c r="Q3680" s="152"/>
      <c r="S3680" s="205"/>
      <c r="T3680" s="205"/>
      <c r="U3680" s="205"/>
      <c r="V3680" s="39"/>
      <c r="W3680" s="39"/>
      <c r="X3680" s="39"/>
      <c r="Y3680" s="39"/>
      <c r="AD3680" s="191"/>
      <c r="AE3680" s="191"/>
      <c r="AF3680" s="260"/>
      <c r="AG3680" s="191"/>
      <c r="AH3680" s="191"/>
      <c r="AI3680" s="260"/>
      <c r="AR3680" s="68"/>
      <c r="AS3680" s="68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5"/>
      <c r="BL3680" s="95"/>
      <c r="BM3680" s="95"/>
      <c r="BN3680" s="95"/>
      <c r="BO3680" s="95"/>
      <c r="BP3680" s="95"/>
      <c r="BQ3680" s="95"/>
      <c r="BR3680" s="95"/>
      <c r="BS3680" s="95"/>
      <c r="BT3680" s="95"/>
      <c r="BU3680" s="95"/>
      <c r="BV3680" s="95"/>
      <c r="BW3680" s="95"/>
      <c r="BX3680" s="95"/>
      <c r="BY3680" s="95"/>
      <c r="BZ3680" s="95"/>
      <c r="CD3680" s="95"/>
      <c r="CE3680" s="95"/>
      <c r="CF3680" s="95"/>
    </row>
    <row r="3681" spans="1:84" s="43" customFormat="1" x14ac:dyDescent="0.25">
      <c r="A3681" s="152"/>
      <c r="B3681" s="152"/>
      <c r="C3681" s="152"/>
      <c r="D3681" s="152"/>
      <c r="E3681" s="152"/>
      <c r="F3681" s="62"/>
      <c r="G3681" s="62"/>
      <c r="I3681" s="152"/>
      <c r="K3681" s="152"/>
      <c r="L3681" s="152"/>
      <c r="M3681" s="152"/>
      <c r="N3681" s="152"/>
      <c r="O3681" s="63"/>
      <c r="P3681" s="152"/>
      <c r="Q3681" s="152"/>
      <c r="S3681" s="205"/>
      <c r="T3681" s="205"/>
      <c r="U3681" s="205"/>
      <c r="V3681" s="39"/>
      <c r="W3681" s="39"/>
      <c r="X3681" s="39"/>
      <c r="Y3681" s="39"/>
      <c r="AD3681" s="191"/>
      <c r="AE3681" s="191"/>
      <c r="AF3681" s="260"/>
      <c r="AG3681" s="191"/>
      <c r="AH3681" s="191"/>
      <c r="AI3681" s="260"/>
      <c r="AR3681" s="68"/>
      <c r="AS3681" s="68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5"/>
      <c r="BL3681" s="95"/>
      <c r="BM3681" s="95"/>
      <c r="BN3681" s="95"/>
      <c r="BO3681" s="95"/>
      <c r="BP3681" s="95"/>
      <c r="BQ3681" s="95"/>
      <c r="BR3681" s="95"/>
      <c r="BS3681" s="95"/>
      <c r="BT3681" s="95"/>
      <c r="BU3681" s="95"/>
      <c r="BV3681" s="95"/>
      <c r="BW3681" s="95"/>
      <c r="BX3681" s="95"/>
      <c r="BY3681" s="95"/>
      <c r="BZ3681" s="95"/>
      <c r="CD3681" s="95"/>
      <c r="CE3681" s="95"/>
      <c r="CF3681" s="95"/>
    </row>
    <row r="3682" spans="1:84" s="43" customFormat="1" x14ac:dyDescent="0.25">
      <c r="A3682" s="152"/>
      <c r="B3682" s="152"/>
      <c r="C3682" s="152"/>
      <c r="D3682" s="152"/>
      <c r="E3682" s="152"/>
      <c r="F3682" s="62"/>
      <c r="G3682" s="62"/>
      <c r="I3682" s="152"/>
      <c r="K3682" s="152"/>
      <c r="L3682" s="152"/>
      <c r="M3682" s="152"/>
      <c r="N3682" s="152"/>
      <c r="O3682" s="63"/>
      <c r="P3682" s="152"/>
      <c r="Q3682" s="152"/>
      <c r="S3682" s="205"/>
      <c r="T3682" s="205"/>
      <c r="U3682" s="205"/>
      <c r="V3682" s="39"/>
      <c r="W3682" s="39"/>
      <c r="X3682" s="39"/>
      <c r="Y3682" s="39"/>
      <c r="AD3682" s="191"/>
      <c r="AE3682" s="191"/>
      <c r="AF3682" s="260"/>
      <c r="AG3682" s="191"/>
      <c r="AH3682" s="191"/>
      <c r="AI3682" s="260"/>
      <c r="AR3682" s="68"/>
      <c r="AS3682" s="68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5"/>
      <c r="BL3682" s="95"/>
      <c r="BM3682" s="95"/>
      <c r="BN3682" s="95"/>
      <c r="BO3682" s="95"/>
      <c r="BP3682" s="95"/>
      <c r="BQ3682" s="95"/>
      <c r="BR3682" s="95"/>
      <c r="BS3682" s="95"/>
      <c r="BT3682" s="95"/>
      <c r="BU3682" s="95"/>
      <c r="BV3682" s="95"/>
      <c r="BW3682" s="95"/>
      <c r="BX3682" s="95"/>
      <c r="BY3682" s="95"/>
      <c r="BZ3682" s="95"/>
      <c r="CD3682" s="95"/>
      <c r="CE3682" s="95"/>
      <c r="CF3682" s="95"/>
    </row>
    <row r="3683" spans="1:84" s="43" customFormat="1" x14ac:dyDescent="0.25">
      <c r="A3683" s="152"/>
      <c r="B3683" s="152"/>
      <c r="C3683" s="152"/>
      <c r="D3683" s="152"/>
      <c r="E3683" s="152"/>
      <c r="F3683" s="62"/>
      <c r="G3683" s="62"/>
      <c r="I3683" s="152"/>
      <c r="K3683" s="152"/>
      <c r="L3683" s="152"/>
      <c r="M3683" s="152"/>
      <c r="N3683" s="152"/>
      <c r="O3683" s="63"/>
      <c r="P3683" s="152"/>
      <c r="Q3683" s="152"/>
      <c r="S3683" s="205"/>
      <c r="T3683" s="205"/>
      <c r="U3683" s="205"/>
      <c r="V3683" s="39"/>
      <c r="W3683" s="39"/>
      <c r="X3683" s="39"/>
      <c r="Y3683" s="39"/>
      <c r="AD3683" s="191"/>
      <c r="AE3683" s="191"/>
      <c r="AF3683" s="260"/>
      <c r="AG3683" s="191"/>
      <c r="AH3683" s="191"/>
      <c r="AI3683" s="260"/>
      <c r="AR3683" s="68"/>
      <c r="AS3683" s="68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5"/>
      <c r="BL3683" s="95"/>
      <c r="BM3683" s="95"/>
      <c r="BN3683" s="95"/>
      <c r="BO3683" s="95"/>
      <c r="BP3683" s="95"/>
      <c r="BQ3683" s="95"/>
      <c r="BR3683" s="95"/>
      <c r="BS3683" s="95"/>
      <c r="BT3683" s="95"/>
      <c r="BU3683" s="95"/>
      <c r="BV3683" s="95"/>
      <c r="BW3683" s="95"/>
      <c r="BX3683" s="95"/>
      <c r="BY3683" s="95"/>
      <c r="BZ3683" s="95"/>
      <c r="CD3683" s="95"/>
      <c r="CE3683" s="95"/>
      <c r="CF3683" s="95"/>
    </row>
    <row r="3684" spans="1:84" s="43" customFormat="1" x14ac:dyDescent="0.25">
      <c r="A3684" s="152"/>
      <c r="B3684" s="152"/>
      <c r="C3684" s="152"/>
      <c r="D3684" s="152"/>
      <c r="E3684" s="152"/>
      <c r="F3684" s="62"/>
      <c r="G3684" s="62"/>
      <c r="I3684" s="152"/>
      <c r="K3684" s="152"/>
      <c r="L3684" s="152"/>
      <c r="M3684" s="152"/>
      <c r="N3684" s="152"/>
      <c r="O3684" s="63"/>
      <c r="P3684" s="152"/>
      <c r="Q3684" s="152"/>
      <c r="S3684" s="205"/>
      <c r="T3684" s="205"/>
      <c r="U3684" s="205"/>
      <c r="V3684" s="39"/>
      <c r="W3684" s="39"/>
      <c r="X3684" s="39"/>
      <c r="Y3684" s="39"/>
      <c r="AD3684" s="191"/>
      <c r="AE3684" s="191"/>
      <c r="AF3684" s="260"/>
      <c r="AG3684" s="191"/>
      <c r="AH3684" s="191"/>
      <c r="AI3684" s="260"/>
      <c r="AR3684" s="68"/>
      <c r="AS3684" s="68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5"/>
      <c r="BL3684" s="95"/>
      <c r="BM3684" s="95"/>
      <c r="BN3684" s="95"/>
      <c r="BO3684" s="95"/>
      <c r="BP3684" s="95"/>
      <c r="BQ3684" s="95"/>
      <c r="BR3684" s="95"/>
      <c r="BS3684" s="95"/>
      <c r="BT3684" s="95"/>
      <c r="BU3684" s="95"/>
      <c r="BV3684" s="95"/>
      <c r="BW3684" s="95"/>
      <c r="BX3684" s="95"/>
      <c r="BY3684" s="95"/>
      <c r="BZ3684" s="95"/>
      <c r="CD3684" s="95"/>
      <c r="CE3684" s="95"/>
      <c r="CF3684" s="95"/>
    </row>
    <row r="3685" spans="1:84" s="43" customFormat="1" x14ac:dyDescent="0.25">
      <c r="A3685" s="152"/>
      <c r="B3685" s="152"/>
      <c r="C3685" s="152"/>
      <c r="D3685" s="152"/>
      <c r="E3685" s="152"/>
      <c r="F3685" s="62"/>
      <c r="G3685" s="62"/>
      <c r="I3685" s="152"/>
      <c r="K3685" s="152"/>
      <c r="L3685" s="152"/>
      <c r="M3685" s="152"/>
      <c r="N3685" s="152"/>
      <c r="O3685" s="63"/>
      <c r="P3685" s="152"/>
      <c r="Q3685" s="152"/>
      <c r="S3685" s="205"/>
      <c r="T3685" s="205"/>
      <c r="U3685" s="205"/>
      <c r="V3685" s="39"/>
      <c r="W3685" s="39"/>
      <c r="X3685" s="39"/>
      <c r="Y3685" s="39"/>
      <c r="AD3685" s="191"/>
      <c r="AE3685" s="191"/>
      <c r="AF3685" s="260"/>
      <c r="AG3685" s="191"/>
      <c r="AH3685" s="191"/>
      <c r="AI3685" s="260"/>
      <c r="AR3685" s="68"/>
      <c r="AS3685" s="68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5"/>
      <c r="BL3685" s="95"/>
      <c r="BM3685" s="95"/>
      <c r="BN3685" s="95"/>
      <c r="BO3685" s="95"/>
      <c r="BP3685" s="95"/>
      <c r="BQ3685" s="95"/>
      <c r="BR3685" s="95"/>
      <c r="BS3685" s="95"/>
      <c r="BT3685" s="95"/>
      <c r="BU3685" s="95"/>
      <c r="BV3685" s="95"/>
      <c r="BW3685" s="95"/>
      <c r="BX3685" s="95"/>
      <c r="BY3685" s="95"/>
      <c r="BZ3685" s="95"/>
      <c r="CD3685" s="95"/>
      <c r="CE3685" s="95"/>
      <c r="CF3685" s="95"/>
    </row>
    <row r="3686" spans="1:84" s="43" customFormat="1" x14ac:dyDescent="0.25">
      <c r="A3686" s="152"/>
      <c r="B3686" s="152"/>
      <c r="C3686" s="152"/>
      <c r="D3686" s="152"/>
      <c r="E3686" s="152"/>
      <c r="F3686" s="62"/>
      <c r="G3686" s="62"/>
      <c r="I3686" s="152"/>
      <c r="K3686" s="152"/>
      <c r="L3686" s="152"/>
      <c r="M3686" s="152"/>
      <c r="N3686" s="152"/>
      <c r="O3686" s="63"/>
      <c r="P3686" s="152"/>
      <c r="Q3686" s="152"/>
      <c r="S3686" s="205"/>
      <c r="T3686" s="205"/>
      <c r="U3686" s="205"/>
      <c r="V3686" s="39"/>
      <c r="W3686" s="39"/>
      <c r="X3686" s="39"/>
      <c r="Y3686" s="39"/>
      <c r="AD3686" s="191"/>
      <c r="AE3686" s="191"/>
      <c r="AF3686" s="260"/>
      <c r="AG3686" s="191"/>
      <c r="AH3686" s="191"/>
      <c r="AI3686" s="260"/>
      <c r="AR3686" s="68"/>
      <c r="AS3686" s="68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5"/>
      <c r="BL3686" s="95"/>
      <c r="BM3686" s="95"/>
      <c r="BN3686" s="95"/>
      <c r="BO3686" s="95"/>
      <c r="BP3686" s="95"/>
      <c r="BQ3686" s="95"/>
      <c r="BR3686" s="95"/>
      <c r="BS3686" s="95"/>
      <c r="BT3686" s="95"/>
      <c r="BU3686" s="95"/>
      <c r="BV3686" s="95"/>
      <c r="BW3686" s="95"/>
      <c r="BX3686" s="95"/>
      <c r="BY3686" s="95"/>
      <c r="BZ3686" s="95"/>
      <c r="CD3686" s="95"/>
      <c r="CE3686" s="95"/>
      <c r="CF3686" s="95"/>
    </row>
    <row r="3687" spans="1:84" s="43" customFormat="1" x14ac:dyDescent="0.25">
      <c r="A3687" s="152"/>
      <c r="B3687" s="152"/>
      <c r="C3687" s="152"/>
      <c r="D3687" s="152"/>
      <c r="E3687" s="152"/>
      <c r="F3687" s="62"/>
      <c r="G3687" s="62"/>
      <c r="I3687" s="152"/>
      <c r="K3687" s="152"/>
      <c r="L3687" s="152"/>
      <c r="M3687" s="152"/>
      <c r="N3687" s="152"/>
      <c r="O3687" s="63"/>
      <c r="P3687" s="152"/>
      <c r="Q3687" s="152"/>
      <c r="S3687" s="205"/>
      <c r="T3687" s="205"/>
      <c r="U3687" s="205"/>
      <c r="V3687" s="39"/>
      <c r="W3687" s="39"/>
      <c r="X3687" s="39"/>
      <c r="Y3687" s="39"/>
      <c r="AD3687" s="191"/>
      <c r="AE3687" s="191"/>
      <c r="AF3687" s="260"/>
      <c r="AG3687" s="191"/>
      <c r="AH3687" s="191"/>
      <c r="AI3687" s="260"/>
      <c r="AR3687" s="68"/>
      <c r="AS3687" s="68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5"/>
      <c r="BL3687" s="95"/>
      <c r="BM3687" s="95"/>
      <c r="BN3687" s="95"/>
      <c r="BO3687" s="95"/>
      <c r="BP3687" s="95"/>
      <c r="BQ3687" s="95"/>
      <c r="BR3687" s="95"/>
      <c r="BS3687" s="95"/>
      <c r="BT3687" s="95"/>
      <c r="BU3687" s="95"/>
      <c r="BV3687" s="95"/>
      <c r="BW3687" s="95"/>
      <c r="BX3687" s="95"/>
      <c r="BY3687" s="95"/>
      <c r="BZ3687" s="95"/>
      <c r="CD3687" s="95"/>
      <c r="CE3687" s="95"/>
      <c r="CF3687" s="95"/>
    </row>
    <row r="3688" spans="1:84" s="43" customFormat="1" x14ac:dyDescent="0.25">
      <c r="A3688" s="152"/>
      <c r="B3688" s="152"/>
      <c r="C3688" s="152"/>
      <c r="D3688" s="152"/>
      <c r="E3688" s="152"/>
      <c r="F3688" s="62"/>
      <c r="G3688" s="62"/>
      <c r="I3688" s="152"/>
      <c r="K3688" s="152"/>
      <c r="L3688" s="152"/>
      <c r="M3688" s="152"/>
      <c r="N3688" s="152"/>
      <c r="O3688" s="63"/>
      <c r="P3688" s="152"/>
      <c r="Q3688" s="152"/>
      <c r="S3688" s="205"/>
      <c r="T3688" s="205"/>
      <c r="U3688" s="205"/>
      <c r="V3688" s="39"/>
      <c r="W3688" s="39"/>
      <c r="X3688" s="39"/>
      <c r="Y3688" s="39"/>
      <c r="AD3688" s="191"/>
      <c r="AE3688" s="191"/>
      <c r="AF3688" s="260"/>
      <c r="AG3688" s="191"/>
      <c r="AH3688" s="191"/>
      <c r="AI3688" s="260"/>
      <c r="AR3688" s="68"/>
      <c r="AS3688" s="68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5"/>
      <c r="BL3688" s="95"/>
      <c r="BM3688" s="95"/>
      <c r="BN3688" s="95"/>
      <c r="BO3688" s="95"/>
      <c r="BP3688" s="95"/>
      <c r="BQ3688" s="95"/>
      <c r="BR3688" s="95"/>
      <c r="BS3688" s="95"/>
      <c r="BT3688" s="95"/>
      <c r="BU3688" s="95"/>
      <c r="BV3688" s="95"/>
      <c r="BW3688" s="95"/>
      <c r="BX3688" s="95"/>
      <c r="BY3688" s="95"/>
      <c r="BZ3688" s="95"/>
      <c r="CD3688" s="95"/>
      <c r="CE3688" s="95"/>
      <c r="CF3688" s="95"/>
    </row>
    <row r="3689" spans="1:84" s="43" customFormat="1" x14ac:dyDescent="0.25">
      <c r="A3689" s="152"/>
      <c r="B3689" s="152"/>
      <c r="C3689" s="152"/>
      <c r="D3689" s="152"/>
      <c r="E3689" s="152"/>
      <c r="F3689" s="62"/>
      <c r="G3689" s="62"/>
      <c r="I3689" s="152"/>
      <c r="K3689" s="152"/>
      <c r="L3689" s="152"/>
      <c r="M3689" s="152"/>
      <c r="N3689" s="152"/>
      <c r="O3689" s="63"/>
      <c r="P3689" s="152"/>
      <c r="Q3689" s="152"/>
      <c r="S3689" s="205"/>
      <c r="T3689" s="205"/>
      <c r="U3689" s="205"/>
      <c r="V3689" s="39"/>
      <c r="W3689" s="39"/>
      <c r="X3689" s="39"/>
      <c r="Y3689" s="39"/>
      <c r="AD3689" s="191"/>
      <c r="AE3689" s="191"/>
      <c r="AF3689" s="260"/>
      <c r="AG3689" s="191"/>
      <c r="AH3689" s="191"/>
      <c r="AI3689" s="260"/>
      <c r="AR3689" s="68"/>
      <c r="AS3689" s="68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5"/>
      <c r="BL3689" s="95"/>
      <c r="BM3689" s="95"/>
      <c r="BN3689" s="95"/>
      <c r="BO3689" s="95"/>
      <c r="BP3689" s="95"/>
      <c r="BQ3689" s="95"/>
      <c r="BR3689" s="95"/>
      <c r="BS3689" s="95"/>
      <c r="BT3689" s="95"/>
      <c r="BU3689" s="95"/>
      <c r="BV3689" s="95"/>
      <c r="BW3689" s="95"/>
      <c r="BX3689" s="95"/>
      <c r="BY3689" s="95"/>
      <c r="BZ3689" s="95"/>
      <c r="CD3689" s="95"/>
      <c r="CE3689" s="95"/>
      <c r="CF3689" s="95"/>
    </row>
    <row r="3690" spans="1:84" s="43" customFormat="1" x14ac:dyDescent="0.25">
      <c r="A3690" s="152"/>
      <c r="B3690" s="152"/>
      <c r="C3690" s="152"/>
      <c r="D3690" s="152"/>
      <c r="E3690" s="152"/>
      <c r="F3690" s="62"/>
      <c r="G3690" s="62"/>
      <c r="I3690" s="152"/>
      <c r="K3690" s="152"/>
      <c r="L3690" s="152"/>
      <c r="M3690" s="152"/>
      <c r="N3690" s="152"/>
      <c r="O3690" s="63"/>
      <c r="P3690" s="152"/>
      <c r="Q3690" s="152"/>
      <c r="S3690" s="205"/>
      <c r="T3690" s="205"/>
      <c r="U3690" s="205"/>
      <c r="V3690" s="39"/>
      <c r="W3690" s="39"/>
      <c r="X3690" s="39"/>
      <c r="Y3690" s="39"/>
      <c r="AD3690" s="191"/>
      <c r="AE3690" s="191"/>
      <c r="AF3690" s="260"/>
      <c r="AG3690" s="191"/>
      <c r="AH3690" s="191"/>
      <c r="AI3690" s="260"/>
      <c r="AR3690" s="68"/>
      <c r="AS3690" s="68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5"/>
      <c r="BL3690" s="95"/>
      <c r="BM3690" s="95"/>
      <c r="BN3690" s="95"/>
      <c r="BO3690" s="95"/>
      <c r="BP3690" s="95"/>
      <c r="BQ3690" s="95"/>
      <c r="BR3690" s="95"/>
      <c r="BS3690" s="95"/>
      <c r="BT3690" s="95"/>
      <c r="BU3690" s="95"/>
      <c r="BV3690" s="95"/>
      <c r="BW3690" s="95"/>
      <c r="BX3690" s="95"/>
      <c r="BY3690" s="95"/>
      <c r="BZ3690" s="95"/>
      <c r="CD3690" s="95"/>
      <c r="CE3690" s="95"/>
      <c r="CF3690" s="95"/>
    </row>
    <row r="3691" spans="1:84" s="43" customFormat="1" x14ac:dyDescent="0.25">
      <c r="A3691" s="152"/>
      <c r="B3691" s="152"/>
      <c r="C3691" s="152"/>
      <c r="D3691" s="152"/>
      <c r="E3691" s="152"/>
      <c r="F3691" s="62"/>
      <c r="G3691" s="62"/>
      <c r="I3691" s="152"/>
      <c r="K3691" s="152"/>
      <c r="L3691" s="152"/>
      <c r="M3691" s="152"/>
      <c r="N3691" s="152"/>
      <c r="O3691" s="63"/>
      <c r="P3691" s="152"/>
      <c r="Q3691" s="152"/>
      <c r="S3691" s="205"/>
      <c r="T3691" s="205"/>
      <c r="U3691" s="205"/>
      <c r="V3691" s="39"/>
      <c r="W3691" s="39"/>
      <c r="X3691" s="39"/>
      <c r="Y3691" s="39"/>
      <c r="AD3691" s="191"/>
      <c r="AE3691" s="191"/>
      <c r="AF3691" s="260"/>
      <c r="AG3691" s="191"/>
      <c r="AH3691" s="191"/>
      <c r="AI3691" s="260"/>
      <c r="AR3691" s="68"/>
      <c r="AS3691" s="68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5"/>
      <c r="BL3691" s="95"/>
      <c r="BM3691" s="95"/>
      <c r="BN3691" s="95"/>
      <c r="BO3691" s="95"/>
      <c r="BP3691" s="95"/>
      <c r="BQ3691" s="95"/>
      <c r="BR3691" s="95"/>
      <c r="BS3691" s="95"/>
      <c r="BT3691" s="95"/>
      <c r="BU3691" s="95"/>
      <c r="BV3691" s="95"/>
      <c r="BW3691" s="95"/>
      <c r="BX3691" s="95"/>
      <c r="BY3691" s="95"/>
      <c r="BZ3691" s="95"/>
      <c r="CD3691" s="95"/>
      <c r="CE3691" s="95"/>
      <c r="CF3691" s="95"/>
    </row>
    <row r="3692" spans="1:84" s="43" customFormat="1" x14ac:dyDescent="0.25">
      <c r="A3692" s="152"/>
      <c r="B3692" s="152"/>
      <c r="C3692" s="152"/>
      <c r="D3692" s="152"/>
      <c r="E3692" s="152"/>
      <c r="F3692" s="62"/>
      <c r="G3692" s="62"/>
      <c r="I3692" s="152"/>
      <c r="K3692" s="152"/>
      <c r="L3692" s="152"/>
      <c r="M3692" s="152"/>
      <c r="N3692" s="152"/>
      <c r="O3692" s="63"/>
      <c r="P3692" s="152"/>
      <c r="Q3692" s="152"/>
      <c r="S3692" s="205"/>
      <c r="T3692" s="205"/>
      <c r="U3692" s="205"/>
      <c r="V3692" s="39"/>
      <c r="W3692" s="39"/>
      <c r="X3692" s="39"/>
      <c r="Y3692" s="39"/>
      <c r="AD3692" s="191"/>
      <c r="AE3692" s="191"/>
      <c r="AF3692" s="260"/>
      <c r="AG3692" s="191"/>
      <c r="AH3692" s="191"/>
      <c r="AI3692" s="260"/>
      <c r="AR3692" s="68"/>
      <c r="AS3692" s="68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5"/>
      <c r="BL3692" s="95"/>
      <c r="BM3692" s="95"/>
      <c r="BN3692" s="95"/>
      <c r="BO3692" s="95"/>
      <c r="BP3692" s="95"/>
      <c r="BQ3692" s="95"/>
      <c r="BR3692" s="95"/>
      <c r="BS3692" s="95"/>
      <c r="BT3692" s="95"/>
      <c r="BU3692" s="95"/>
      <c r="BV3692" s="95"/>
      <c r="BW3692" s="95"/>
      <c r="BX3692" s="95"/>
      <c r="BY3692" s="95"/>
      <c r="BZ3692" s="95"/>
      <c r="CD3692" s="95"/>
      <c r="CE3692" s="95"/>
      <c r="CF3692" s="95"/>
    </row>
    <row r="3693" spans="1:84" s="43" customFormat="1" x14ac:dyDescent="0.25">
      <c r="A3693" s="152"/>
      <c r="B3693" s="152"/>
      <c r="C3693" s="152"/>
      <c r="D3693" s="152"/>
      <c r="E3693" s="152"/>
      <c r="F3693" s="62"/>
      <c r="G3693" s="62"/>
      <c r="I3693" s="152"/>
      <c r="K3693" s="152"/>
      <c r="L3693" s="152"/>
      <c r="M3693" s="152"/>
      <c r="N3693" s="152"/>
      <c r="O3693" s="63"/>
      <c r="P3693" s="152"/>
      <c r="Q3693" s="152"/>
      <c r="S3693" s="205"/>
      <c r="T3693" s="205"/>
      <c r="U3693" s="205"/>
      <c r="V3693" s="39"/>
      <c r="W3693" s="39"/>
      <c r="X3693" s="39"/>
      <c r="Y3693" s="39"/>
      <c r="AD3693" s="191"/>
      <c r="AE3693" s="191"/>
      <c r="AF3693" s="260"/>
      <c r="AG3693" s="191"/>
      <c r="AH3693" s="191"/>
      <c r="AI3693" s="260"/>
      <c r="AR3693" s="68"/>
      <c r="AS3693" s="68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5"/>
      <c r="BL3693" s="95"/>
      <c r="BM3693" s="95"/>
      <c r="BN3693" s="95"/>
      <c r="BO3693" s="95"/>
      <c r="BP3693" s="95"/>
      <c r="BQ3693" s="95"/>
      <c r="BR3693" s="95"/>
      <c r="BS3693" s="95"/>
      <c r="BT3693" s="95"/>
      <c r="BU3693" s="95"/>
      <c r="BV3693" s="95"/>
      <c r="BW3693" s="95"/>
      <c r="BX3693" s="95"/>
      <c r="BY3693" s="95"/>
      <c r="BZ3693" s="95"/>
      <c r="CD3693" s="95"/>
      <c r="CE3693" s="95"/>
      <c r="CF3693" s="95"/>
    </row>
    <row r="3694" spans="1:84" s="43" customFormat="1" x14ac:dyDescent="0.25">
      <c r="A3694" s="152"/>
      <c r="B3694" s="152"/>
      <c r="C3694" s="152"/>
      <c r="D3694" s="152"/>
      <c r="E3694" s="152"/>
      <c r="F3694" s="62"/>
      <c r="G3694" s="62"/>
      <c r="I3694" s="152"/>
      <c r="K3694" s="152"/>
      <c r="L3694" s="152"/>
      <c r="M3694" s="152"/>
      <c r="N3694" s="152"/>
      <c r="O3694" s="63"/>
      <c r="P3694" s="152"/>
      <c r="Q3694" s="152"/>
      <c r="S3694" s="205"/>
      <c r="T3694" s="205"/>
      <c r="U3694" s="205"/>
      <c r="V3694" s="39"/>
      <c r="W3694" s="39"/>
      <c r="X3694" s="39"/>
      <c r="Y3694" s="39"/>
      <c r="AD3694" s="191"/>
      <c r="AE3694" s="191"/>
      <c r="AF3694" s="260"/>
      <c r="AG3694" s="191"/>
      <c r="AH3694" s="191"/>
      <c r="AI3694" s="260"/>
      <c r="AR3694" s="68"/>
      <c r="AS3694" s="68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5"/>
      <c r="BL3694" s="95"/>
      <c r="BM3694" s="95"/>
      <c r="BN3694" s="95"/>
      <c r="BO3694" s="95"/>
      <c r="BP3694" s="95"/>
      <c r="BQ3694" s="95"/>
      <c r="BR3694" s="95"/>
      <c r="BS3694" s="95"/>
      <c r="BT3694" s="95"/>
      <c r="BU3694" s="95"/>
      <c r="BV3694" s="95"/>
      <c r="BW3694" s="95"/>
      <c r="BX3694" s="95"/>
      <c r="BY3694" s="95"/>
      <c r="BZ3694" s="95"/>
      <c r="CD3694" s="95"/>
      <c r="CE3694" s="95"/>
      <c r="CF3694" s="95"/>
    </row>
    <row r="3695" spans="1:84" s="43" customFormat="1" x14ac:dyDescent="0.25">
      <c r="A3695" s="152"/>
      <c r="B3695" s="152"/>
      <c r="C3695" s="152"/>
      <c r="D3695" s="152"/>
      <c r="E3695" s="152"/>
      <c r="F3695" s="62"/>
      <c r="G3695" s="62"/>
      <c r="I3695" s="152"/>
      <c r="K3695" s="152"/>
      <c r="L3695" s="152"/>
      <c r="M3695" s="152"/>
      <c r="N3695" s="152"/>
      <c r="O3695" s="63"/>
      <c r="P3695" s="152"/>
      <c r="Q3695" s="152"/>
      <c r="S3695" s="205"/>
      <c r="T3695" s="205"/>
      <c r="U3695" s="205"/>
      <c r="V3695" s="39"/>
      <c r="W3695" s="39"/>
      <c r="X3695" s="39"/>
      <c r="Y3695" s="39"/>
      <c r="AD3695" s="191"/>
      <c r="AE3695" s="191"/>
      <c r="AF3695" s="260"/>
      <c r="AG3695" s="191"/>
      <c r="AH3695" s="191"/>
      <c r="AI3695" s="260"/>
      <c r="AR3695" s="68"/>
      <c r="AS3695" s="68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5"/>
      <c r="BL3695" s="95"/>
      <c r="BM3695" s="95"/>
      <c r="BN3695" s="95"/>
      <c r="BO3695" s="95"/>
      <c r="BP3695" s="95"/>
      <c r="BQ3695" s="95"/>
      <c r="BR3695" s="95"/>
      <c r="BS3695" s="95"/>
      <c r="BT3695" s="95"/>
      <c r="BU3695" s="95"/>
      <c r="BV3695" s="95"/>
      <c r="BW3695" s="95"/>
      <c r="BX3695" s="95"/>
      <c r="BY3695" s="95"/>
      <c r="BZ3695" s="95"/>
      <c r="CD3695" s="95"/>
      <c r="CE3695" s="95"/>
      <c r="CF3695" s="95"/>
    </row>
    <row r="3696" spans="1:84" s="43" customFormat="1" x14ac:dyDescent="0.25">
      <c r="A3696" s="152"/>
      <c r="B3696" s="152"/>
      <c r="C3696" s="152"/>
      <c r="D3696" s="152"/>
      <c r="E3696" s="152"/>
      <c r="F3696" s="62"/>
      <c r="G3696" s="62"/>
      <c r="I3696" s="152"/>
      <c r="K3696" s="152"/>
      <c r="L3696" s="152"/>
      <c r="M3696" s="152"/>
      <c r="N3696" s="152"/>
      <c r="O3696" s="63"/>
      <c r="P3696" s="152"/>
      <c r="Q3696" s="152"/>
      <c r="S3696" s="205"/>
      <c r="T3696" s="205"/>
      <c r="U3696" s="205"/>
      <c r="V3696" s="39"/>
      <c r="W3696" s="39"/>
      <c r="X3696" s="39"/>
      <c r="Y3696" s="39"/>
      <c r="AD3696" s="191"/>
      <c r="AE3696" s="191"/>
      <c r="AF3696" s="260"/>
      <c r="AG3696" s="191"/>
      <c r="AH3696" s="191"/>
      <c r="AI3696" s="260"/>
      <c r="AR3696" s="68"/>
      <c r="AS3696" s="68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5"/>
      <c r="BL3696" s="95"/>
      <c r="BM3696" s="95"/>
      <c r="BN3696" s="95"/>
      <c r="BO3696" s="95"/>
      <c r="BP3696" s="95"/>
      <c r="BQ3696" s="95"/>
      <c r="BR3696" s="95"/>
      <c r="BS3696" s="95"/>
      <c r="BT3696" s="95"/>
      <c r="BU3696" s="95"/>
      <c r="BV3696" s="95"/>
      <c r="BW3696" s="95"/>
      <c r="BX3696" s="95"/>
      <c r="BY3696" s="95"/>
      <c r="BZ3696" s="95"/>
      <c r="CD3696" s="95"/>
      <c r="CE3696" s="95"/>
      <c r="CF3696" s="95"/>
    </row>
    <row r="3697" spans="1:84" s="43" customFormat="1" x14ac:dyDescent="0.25">
      <c r="A3697" s="152"/>
      <c r="B3697" s="152"/>
      <c r="C3697" s="152"/>
      <c r="D3697" s="152"/>
      <c r="E3697" s="152"/>
      <c r="F3697" s="62"/>
      <c r="G3697" s="62"/>
      <c r="I3697" s="152"/>
      <c r="K3697" s="152"/>
      <c r="L3697" s="152"/>
      <c r="M3697" s="152"/>
      <c r="N3697" s="152"/>
      <c r="O3697" s="63"/>
      <c r="P3697" s="152"/>
      <c r="Q3697" s="152"/>
      <c r="S3697" s="205"/>
      <c r="T3697" s="205"/>
      <c r="U3697" s="205"/>
      <c r="V3697" s="39"/>
      <c r="W3697" s="39"/>
      <c r="X3697" s="39"/>
      <c r="Y3697" s="39"/>
      <c r="AD3697" s="191"/>
      <c r="AE3697" s="191"/>
      <c r="AF3697" s="260"/>
      <c r="AG3697" s="191"/>
      <c r="AH3697" s="191"/>
      <c r="AI3697" s="260"/>
      <c r="AR3697" s="68"/>
      <c r="AS3697" s="68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5"/>
      <c r="BL3697" s="95"/>
      <c r="BM3697" s="95"/>
      <c r="BN3697" s="95"/>
      <c r="BO3697" s="95"/>
      <c r="BP3697" s="95"/>
      <c r="BQ3697" s="95"/>
      <c r="BR3697" s="95"/>
      <c r="BS3697" s="95"/>
      <c r="BT3697" s="95"/>
      <c r="BU3697" s="95"/>
      <c r="BV3697" s="95"/>
      <c r="BW3697" s="95"/>
      <c r="BX3697" s="95"/>
      <c r="BY3697" s="95"/>
      <c r="BZ3697" s="95"/>
      <c r="CD3697" s="95"/>
      <c r="CE3697" s="95"/>
      <c r="CF3697" s="95"/>
    </row>
    <row r="3698" spans="1:84" s="43" customFormat="1" x14ac:dyDescent="0.25">
      <c r="A3698" s="152"/>
      <c r="B3698" s="152"/>
      <c r="C3698" s="152"/>
      <c r="D3698" s="152"/>
      <c r="E3698" s="152"/>
      <c r="F3698" s="62"/>
      <c r="G3698" s="62"/>
      <c r="I3698" s="152"/>
      <c r="K3698" s="152"/>
      <c r="L3698" s="152"/>
      <c r="M3698" s="152"/>
      <c r="N3698" s="152"/>
      <c r="O3698" s="63"/>
      <c r="P3698" s="152"/>
      <c r="Q3698" s="152"/>
      <c r="S3698" s="205"/>
      <c r="T3698" s="205"/>
      <c r="U3698" s="205"/>
      <c r="V3698" s="39"/>
      <c r="W3698" s="39"/>
      <c r="X3698" s="39"/>
      <c r="Y3698" s="39"/>
      <c r="AD3698" s="191"/>
      <c r="AE3698" s="191"/>
      <c r="AF3698" s="260"/>
      <c r="AG3698" s="191"/>
      <c r="AH3698" s="191"/>
      <c r="AI3698" s="260"/>
      <c r="AR3698" s="68"/>
      <c r="AS3698" s="68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5"/>
      <c r="BL3698" s="95"/>
      <c r="BM3698" s="95"/>
      <c r="BN3698" s="95"/>
      <c r="BO3698" s="95"/>
      <c r="BP3698" s="95"/>
      <c r="BQ3698" s="95"/>
      <c r="BR3698" s="95"/>
      <c r="BS3698" s="95"/>
      <c r="BT3698" s="95"/>
      <c r="BU3698" s="95"/>
      <c r="BV3698" s="95"/>
      <c r="BW3698" s="95"/>
      <c r="BX3698" s="95"/>
      <c r="BY3698" s="95"/>
      <c r="BZ3698" s="95"/>
      <c r="CD3698" s="95"/>
      <c r="CE3698" s="95"/>
      <c r="CF3698" s="95"/>
    </row>
    <row r="3699" spans="1:84" s="43" customFormat="1" x14ac:dyDescent="0.25">
      <c r="A3699" s="152"/>
      <c r="B3699" s="152"/>
      <c r="C3699" s="152"/>
      <c r="D3699" s="152"/>
      <c r="E3699" s="152"/>
      <c r="F3699" s="62"/>
      <c r="G3699" s="62"/>
      <c r="I3699" s="152"/>
      <c r="K3699" s="152"/>
      <c r="L3699" s="152"/>
      <c r="M3699" s="152"/>
      <c r="N3699" s="152"/>
      <c r="O3699" s="63"/>
      <c r="P3699" s="152"/>
      <c r="Q3699" s="152"/>
      <c r="S3699" s="205"/>
      <c r="T3699" s="205"/>
      <c r="U3699" s="205"/>
      <c r="V3699" s="39"/>
      <c r="W3699" s="39"/>
      <c r="X3699" s="39"/>
      <c r="Y3699" s="39"/>
      <c r="AD3699" s="191"/>
      <c r="AE3699" s="191"/>
      <c r="AF3699" s="260"/>
      <c r="AG3699" s="191"/>
      <c r="AH3699" s="191"/>
      <c r="AI3699" s="260"/>
      <c r="AR3699" s="68"/>
      <c r="AS3699" s="68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5"/>
      <c r="BL3699" s="95"/>
      <c r="BM3699" s="95"/>
      <c r="BN3699" s="95"/>
      <c r="BO3699" s="95"/>
      <c r="BP3699" s="95"/>
      <c r="BQ3699" s="95"/>
      <c r="BR3699" s="95"/>
      <c r="BS3699" s="95"/>
      <c r="BT3699" s="95"/>
      <c r="BU3699" s="95"/>
      <c r="BV3699" s="95"/>
      <c r="BW3699" s="95"/>
      <c r="BX3699" s="95"/>
      <c r="BY3699" s="95"/>
      <c r="BZ3699" s="95"/>
      <c r="CD3699" s="95"/>
      <c r="CE3699" s="95"/>
      <c r="CF3699" s="95"/>
    </row>
    <row r="3700" spans="1:84" s="43" customFormat="1" x14ac:dyDescent="0.25">
      <c r="A3700" s="152"/>
      <c r="B3700" s="152"/>
      <c r="C3700" s="152"/>
      <c r="D3700" s="152"/>
      <c r="E3700" s="152"/>
      <c r="F3700" s="62"/>
      <c r="G3700" s="62"/>
      <c r="I3700" s="152"/>
      <c r="K3700" s="152"/>
      <c r="L3700" s="152"/>
      <c r="M3700" s="152"/>
      <c r="N3700" s="152"/>
      <c r="O3700" s="63"/>
      <c r="P3700" s="152"/>
      <c r="Q3700" s="152"/>
      <c r="S3700" s="205"/>
      <c r="T3700" s="205"/>
      <c r="U3700" s="205"/>
      <c r="V3700" s="39"/>
      <c r="W3700" s="39"/>
      <c r="X3700" s="39"/>
      <c r="Y3700" s="39"/>
      <c r="AD3700" s="191"/>
      <c r="AE3700" s="191"/>
      <c r="AF3700" s="260"/>
      <c r="AG3700" s="191"/>
      <c r="AH3700" s="191"/>
      <c r="AI3700" s="260"/>
      <c r="AR3700" s="68"/>
      <c r="AS3700" s="68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5"/>
      <c r="BL3700" s="95"/>
      <c r="BM3700" s="95"/>
      <c r="BN3700" s="95"/>
      <c r="BO3700" s="95"/>
      <c r="BP3700" s="95"/>
      <c r="BQ3700" s="95"/>
      <c r="BR3700" s="95"/>
      <c r="BS3700" s="95"/>
      <c r="BT3700" s="95"/>
      <c r="BU3700" s="95"/>
      <c r="BV3700" s="95"/>
      <c r="BW3700" s="95"/>
      <c r="BX3700" s="95"/>
      <c r="BY3700" s="95"/>
      <c r="BZ3700" s="95"/>
      <c r="CD3700" s="95"/>
      <c r="CE3700" s="95"/>
      <c r="CF3700" s="95"/>
    </row>
    <row r="3701" spans="1:84" s="43" customFormat="1" x14ac:dyDescent="0.25">
      <c r="A3701" s="152"/>
      <c r="B3701" s="152"/>
      <c r="C3701" s="152"/>
      <c r="D3701" s="152"/>
      <c r="E3701" s="152"/>
      <c r="F3701" s="62"/>
      <c r="G3701" s="62"/>
      <c r="I3701" s="152"/>
      <c r="K3701" s="152"/>
      <c r="L3701" s="152"/>
      <c r="M3701" s="152"/>
      <c r="N3701" s="152"/>
      <c r="O3701" s="63"/>
      <c r="P3701" s="152"/>
      <c r="Q3701" s="152"/>
      <c r="S3701" s="205"/>
      <c r="T3701" s="205"/>
      <c r="U3701" s="205"/>
      <c r="V3701" s="39"/>
      <c r="W3701" s="39"/>
      <c r="X3701" s="39"/>
      <c r="Y3701" s="39"/>
      <c r="AD3701" s="191"/>
      <c r="AE3701" s="191"/>
      <c r="AF3701" s="260"/>
      <c r="AG3701" s="191"/>
      <c r="AH3701" s="191"/>
      <c r="AI3701" s="260"/>
      <c r="AR3701" s="68"/>
      <c r="AS3701" s="68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5"/>
      <c r="BL3701" s="95"/>
      <c r="BM3701" s="95"/>
      <c r="BN3701" s="95"/>
      <c r="BO3701" s="95"/>
      <c r="BP3701" s="95"/>
      <c r="BQ3701" s="95"/>
      <c r="BR3701" s="95"/>
      <c r="BS3701" s="95"/>
      <c r="BT3701" s="95"/>
      <c r="BU3701" s="95"/>
      <c r="BV3701" s="95"/>
      <c r="BW3701" s="95"/>
      <c r="BX3701" s="95"/>
      <c r="BY3701" s="95"/>
      <c r="BZ3701" s="95"/>
      <c r="CD3701" s="95"/>
      <c r="CE3701" s="95"/>
      <c r="CF3701" s="95"/>
    </row>
    <row r="3702" spans="1:84" s="43" customFormat="1" x14ac:dyDescent="0.25">
      <c r="A3702" s="152"/>
      <c r="B3702" s="152"/>
      <c r="C3702" s="152"/>
      <c r="D3702" s="152"/>
      <c r="E3702" s="152"/>
      <c r="F3702" s="62"/>
      <c r="G3702" s="62"/>
      <c r="I3702" s="152"/>
      <c r="K3702" s="152"/>
      <c r="L3702" s="152"/>
      <c r="M3702" s="152"/>
      <c r="N3702" s="152"/>
      <c r="O3702" s="63"/>
      <c r="P3702" s="152"/>
      <c r="Q3702" s="152"/>
      <c r="S3702" s="205"/>
      <c r="T3702" s="205"/>
      <c r="U3702" s="205"/>
      <c r="V3702" s="39"/>
      <c r="W3702" s="39"/>
      <c r="X3702" s="39"/>
      <c r="Y3702" s="39"/>
      <c r="AD3702" s="191"/>
      <c r="AE3702" s="191"/>
      <c r="AF3702" s="260"/>
      <c r="AG3702" s="191"/>
      <c r="AH3702" s="191"/>
      <c r="AI3702" s="260"/>
      <c r="AR3702" s="68"/>
      <c r="AS3702" s="68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5"/>
      <c r="BL3702" s="95"/>
      <c r="BM3702" s="95"/>
      <c r="BN3702" s="95"/>
      <c r="BO3702" s="95"/>
      <c r="BP3702" s="95"/>
      <c r="BQ3702" s="95"/>
      <c r="BR3702" s="95"/>
      <c r="BS3702" s="95"/>
      <c r="BT3702" s="95"/>
      <c r="BU3702" s="95"/>
      <c r="BV3702" s="95"/>
      <c r="BW3702" s="95"/>
      <c r="BX3702" s="95"/>
      <c r="BY3702" s="95"/>
      <c r="BZ3702" s="95"/>
      <c r="CD3702" s="95"/>
      <c r="CE3702" s="95"/>
      <c r="CF3702" s="95"/>
    </row>
    <row r="3703" spans="1:84" s="43" customFormat="1" x14ac:dyDescent="0.25">
      <c r="A3703" s="152"/>
      <c r="B3703" s="152"/>
      <c r="C3703" s="152"/>
      <c r="D3703" s="152"/>
      <c r="E3703" s="152"/>
      <c r="F3703" s="62"/>
      <c r="G3703" s="62"/>
      <c r="I3703" s="152"/>
      <c r="K3703" s="152"/>
      <c r="L3703" s="152"/>
      <c r="M3703" s="152"/>
      <c r="N3703" s="152"/>
      <c r="O3703" s="63"/>
      <c r="P3703" s="152"/>
      <c r="Q3703" s="152"/>
      <c r="S3703" s="205"/>
      <c r="T3703" s="205"/>
      <c r="U3703" s="205"/>
      <c r="V3703" s="39"/>
      <c r="W3703" s="39"/>
      <c r="X3703" s="39"/>
      <c r="Y3703" s="39"/>
      <c r="AD3703" s="191"/>
      <c r="AE3703" s="191"/>
      <c r="AF3703" s="260"/>
      <c r="AG3703" s="191"/>
      <c r="AH3703" s="191"/>
      <c r="AI3703" s="260"/>
      <c r="AR3703" s="68"/>
      <c r="AS3703" s="68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5"/>
      <c r="BL3703" s="95"/>
      <c r="BM3703" s="95"/>
      <c r="BN3703" s="95"/>
      <c r="BO3703" s="95"/>
      <c r="BP3703" s="95"/>
      <c r="BQ3703" s="95"/>
      <c r="BR3703" s="95"/>
      <c r="BS3703" s="95"/>
      <c r="BT3703" s="95"/>
      <c r="BU3703" s="95"/>
      <c r="BV3703" s="95"/>
      <c r="BW3703" s="95"/>
      <c r="BX3703" s="95"/>
      <c r="BY3703" s="95"/>
      <c r="BZ3703" s="95"/>
      <c r="CD3703" s="95"/>
      <c r="CE3703" s="95"/>
      <c r="CF3703" s="95"/>
    </row>
    <row r="3704" spans="1:84" s="43" customFormat="1" x14ac:dyDescent="0.25">
      <c r="A3704" s="152"/>
      <c r="B3704" s="152"/>
      <c r="C3704" s="152"/>
      <c r="D3704" s="152"/>
      <c r="E3704" s="152"/>
      <c r="F3704" s="62"/>
      <c r="G3704" s="62"/>
      <c r="I3704" s="152"/>
      <c r="K3704" s="152"/>
      <c r="L3704" s="152"/>
      <c r="M3704" s="152"/>
      <c r="N3704" s="152"/>
      <c r="O3704" s="63"/>
      <c r="P3704" s="152"/>
      <c r="Q3704" s="152"/>
      <c r="S3704" s="205"/>
      <c r="T3704" s="205"/>
      <c r="U3704" s="205"/>
      <c r="V3704" s="39"/>
      <c r="W3704" s="39"/>
      <c r="X3704" s="39"/>
      <c r="Y3704" s="39"/>
      <c r="AD3704" s="191"/>
      <c r="AE3704" s="191"/>
      <c r="AF3704" s="260"/>
      <c r="AG3704" s="191"/>
      <c r="AH3704" s="191"/>
      <c r="AI3704" s="260"/>
      <c r="AR3704" s="68"/>
      <c r="AS3704" s="68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5"/>
      <c r="BL3704" s="95"/>
      <c r="BM3704" s="95"/>
      <c r="BN3704" s="95"/>
      <c r="BO3704" s="95"/>
      <c r="BP3704" s="95"/>
      <c r="BQ3704" s="95"/>
      <c r="BR3704" s="95"/>
      <c r="BS3704" s="95"/>
      <c r="BT3704" s="95"/>
      <c r="BU3704" s="95"/>
      <c r="BV3704" s="95"/>
      <c r="BW3704" s="95"/>
      <c r="BX3704" s="95"/>
      <c r="BY3704" s="95"/>
      <c r="BZ3704" s="95"/>
      <c r="CD3704" s="95"/>
      <c r="CE3704" s="95"/>
      <c r="CF3704" s="95"/>
    </row>
    <row r="3705" spans="1:84" s="43" customFormat="1" x14ac:dyDescent="0.25">
      <c r="A3705" s="152"/>
      <c r="B3705" s="152"/>
      <c r="C3705" s="152"/>
      <c r="D3705" s="152"/>
      <c r="E3705" s="152"/>
      <c r="F3705" s="62"/>
      <c r="G3705" s="62"/>
      <c r="I3705" s="152"/>
      <c r="K3705" s="152"/>
      <c r="L3705" s="152"/>
      <c r="M3705" s="152"/>
      <c r="N3705" s="152"/>
      <c r="O3705" s="63"/>
      <c r="P3705" s="152"/>
      <c r="Q3705" s="152"/>
      <c r="S3705" s="205"/>
      <c r="T3705" s="205"/>
      <c r="U3705" s="205"/>
      <c r="V3705" s="39"/>
      <c r="W3705" s="39"/>
      <c r="X3705" s="39"/>
      <c r="Y3705" s="39"/>
      <c r="AD3705" s="191"/>
      <c r="AE3705" s="191"/>
      <c r="AF3705" s="260"/>
      <c r="AG3705" s="191"/>
      <c r="AH3705" s="191"/>
      <c r="AI3705" s="260"/>
      <c r="AR3705" s="68"/>
      <c r="AS3705" s="68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5"/>
      <c r="BL3705" s="95"/>
      <c r="BM3705" s="95"/>
      <c r="BN3705" s="95"/>
      <c r="BO3705" s="95"/>
      <c r="BP3705" s="95"/>
      <c r="BQ3705" s="95"/>
      <c r="BR3705" s="95"/>
      <c r="BS3705" s="95"/>
      <c r="BT3705" s="95"/>
      <c r="BU3705" s="95"/>
      <c r="BV3705" s="95"/>
      <c r="BW3705" s="95"/>
      <c r="BX3705" s="95"/>
      <c r="BY3705" s="95"/>
      <c r="BZ3705" s="95"/>
      <c r="CD3705" s="95"/>
      <c r="CE3705" s="95"/>
      <c r="CF3705" s="95"/>
    </row>
    <row r="3706" spans="1:84" s="43" customFormat="1" x14ac:dyDescent="0.25">
      <c r="A3706" s="152"/>
      <c r="B3706" s="152"/>
      <c r="C3706" s="152"/>
      <c r="D3706" s="152"/>
      <c r="E3706" s="152"/>
      <c r="F3706" s="62"/>
      <c r="G3706" s="62"/>
      <c r="I3706" s="152"/>
      <c r="K3706" s="152"/>
      <c r="L3706" s="152"/>
      <c r="M3706" s="152"/>
      <c r="N3706" s="152"/>
      <c r="O3706" s="63"/>
      <c r="P3706" s="152"/>
      <c r="Q3706" s="152"/>
      <c r="S3706" s="205"/>
      <c r="T3706" s="205"/>
      <c r="U3706" s="205"/>
      <c r="V3706" s="39"/>
      <c r="W3706" s="39"/>
      <c r="X3706" s="39"/>
      <c r="Y3706" s="39"/>
      <c r="AD3706" s="191"/>
      <c r="AE3706" s="191"/>
      <c r="AF3706" s="260"/>
      <c r="AG3706" s="191"/>
      <c r="AH3706" s="191"/>
      <c r="AI3706" s="260"/>
      <c r="AR3706" s="68"/>
      <c r="AS3706" s="68"/>
      <c r="AW3706" s="95"/>
      <c r="AX3706" s="95"/>
      <c r="AY3706" s="95"/>
      <c r="AZ3706" s="95"/>
      <c r="BA3706" s="95"/>
      <c r="BB3706" s="95"/>
      <c r="BC3706" s="95"/>
      <c r="BD3706" s="95"/>
      <c r="BE3706" s="95"/>
      <c r="BF3706" s="95"/>
      <c r="BG3706" s="95"/>
      <c r="BH3706" s="95"/>
      <c r="BI3706" s="95"/>
      <c r="BJ3706" s="95"/>
      <c r="BK3706" s="95"/>
      <c r="BL3706" s="95"/>
      <c r="BM3706" s="95"/>
      <c r="BN3706" s="95"/>
      <c r="BO3706" s="95"/>
      <c r="BP3706" s="95"/>
      <c r="BQ3706" s="95"/>
      <c r="BR3706" s="95"/>
      <c r="BS3706" s="95"/>
      <c r="BT3706" s="95"/>
      <c r="BU3706" s="95"/>
      <c r="BV3706" s="95"/>
      <c r="BW3706" s="95"/>
      <c r="BX3706" s="95"/>
      <c r="BY3706" s="95"/>
      <c r="BZ3706" s="95"/>
      <c r="CD3706" s="95"/>
      <c r="CE3706" s="95"/>
      <c r="CF3706" s="95"/>
    </row>
    <row r="3707" spans="1:84" s="43" customFormat="1" x14ac:dyDescent="0.25">
      <c r="A3707" s="152"/>
      <c r="B3707" s="152"/>
      <c r="C3707" s="152"/>
      <c r="D3707" s="152"/>
      <c r="E3707" s="152"/>
      <c r="F3707" s="62"/>
      <c r="G3707" s="62"/>
      <c r="I3707" s="152"/>
      <c r="K3707" s="152"/>
      <c r="L3707" s="152"/>
      <c r="M3707" s="152"/>
      <c r="N3707" s="152"/>
      <c r="O3707" s="63"/>
      <c r="P3707" s="152"/>
      <c r="Q3707" s="152"/>
      <c r="S3707" s="205"/>
      <c r="T3707" s="205"/>
      <c r="U3707" s="205"/>
      <c r="V3707" s="39"/>
      <c r="W3707" s="39"/>
      <c r="X3707" s="39"/>
      <c r="Y3707" s="39"/>
      <c r="AD3707" s="191"/>
      <c r="AE3707" s="191"/>
      <c r="AF3707" s="260"/>
      <c r="AG3707" s="191"/>
      <c r="AH3707" s="191"/>
      <c r="AI3707" s="260"/>
      <c r="AR3707" s="68"/>
      <c r="AS3707" s="68"/>
      <c r="AW3707" s="95"/>
      <c r="AX3707" s="95"/>
      <c r="AY3707" s="95"/>
      <c r="AZ3707" s="95"/>
      <c r="BA3707" s="95"/>
      <c r="BB3707" s="95"/>
      <c r="BC3707" s="95"/>
      <c r="BD3707" s="95"/>
      <c r="BE3707" s="95"/>
      <c r="BF3707" s="95"/>
      <c r="BG3707" s="95"/>
      <c r="BH3707" s="95"/>
      <c r="BI3707" s="95"/>
      <c r="BJ3707" s="95"/>
      <c r="BK3707" s="95"/>
      <c r="BL3707" s="95"/>
      <c r="BM3707" s="95"/>
      <c r="BN3707" s="95"/>
      <c r="BO3707" s="95"/>
      <c r="BP3707" s="95"/>
      <c r="BQ3707" s="95"/>
      <c r="BR3707" s="95"/>
      <c r="BS3707" s="95"/>
      <c r="BT3707" s="95"/>
      <c r="BU3707" s="95"/>
      <c r="BV3707" s="95"/>
      <c r="BW3707" s="95"/>
      <c r="BX3707" s="95"/>
      <c r="BY3707" s="95"/>
      <c r="BZ3707" s="95"/>
      <c r="CD3707" s="95"/>
      <c r="CE3707" s="95"/>
      <c r="CF3707" s="95"/>
    </row>
    <row r="3708" spans="1:84" s="43" customFormat="1" x14ac:dyDescent="0.25">
      <c r="A3708" s="152"/>
      <c r="B3708" s="152"/>
      <c r="C3708" s="152"/>
      <c r="D3708" s="152"/>
      <c r="E3708" s="152"/>
      <c r="F3708" s="62"/>
      <c r="G3708" s="62"/>
      <c r="I3708" s="152"/>
      <c r="K3708" s="152"/>
      <c r="L3708" s="152"/>
      <c r="M3708" s="152"/>
      <c r="N3708" s="152"/>
      <c r="O3708" s="63"/>
      <c r="P3708" s="152"/>
      <c r="Q3708" s="152"/>
      <c r="S3708" s="205"/>
      <c r="T3708" s="205"/>
      <c r="U3708" s="205"/>
      <c r="V3708" s="39"/>
      <c r="W3708" s="39"/>
      <c r="X3708" s="39"/>
      <c r="Y3708" s="39"/>
      <c r="AD3708" s="191"/>
      <c r="AE3708" s="191"/>
      <c r="AF3708" s="260"/>
      <c r="AG3708" s="191"/>
      <c r="AH3708" s="191"/>
      <c r="AI3708" s="260"/>
      <c r="AR3708" s="68"/>
      <c r="AS3708" s="68"/>
      <c r="AW3708" s="95"/>
      <c r="AX3708" s="95"/>
      <c r="AY3708" s="95"/>
      <c r="AZ3708" s="95"/>
      <c r="BA3708" s="95"/>
      <c r="BB3708" s="95"/>
      <c r="BC3708" s="95"/>
      <c r="BD3708" s="95"/>
      <c r="BE3708" s="95"/>
      <c r="BF3708" s="95"/>
      <c r="BG3708" s="95"/>
      <c r="BH3708" s="95"/>
      <c r="BI3708" s="95"/>
      <c r="BJ3708" s="95"/>
      <c r="BK3708" s="95"/>
      <c r="BL3708" s="95"/>
      <c r="BM3708" s="95"/>
      <c r="BN3708" s="95"/>
      <c r="BO3708" s="95"/>
      <c r="BP3708" s="95"/>
      <c r="BQ3708" s="95"/>
      <c r="BR3708" s="95"/>
      <c r="BS3708" s="95"/>
      <c r="BT3708" s="95"/>
      <c r="BU3708" s="95"/>
      <c r="BV3708" s="95"/>
      <c r="BW3708" s="95"/>
      <c r="BX3708" s="95"/>
      <c r="BY3708" s="95"/>
      <c r="BZ3708" s="95"/>
      <c r="CD3708" s="95"/>
      <c r="CE3708" s="95"/>
      <c r="CF3708" s="95"/>
    </row>
    <row r="3709" spans="1:84" s="43" customFormat="1" x14ac:dyDescent="0.25">
      <c r="A3709" s="152"/>
      <c r="B3709" s="152"/>
      <c r="C3709" s="152"/>
      <c r="D3709" s="152"/>
      <c r="E3709" s="152"/>
      <c r="F3709" s="62"/>
      <c r="G3709" s="62"/>
      <c r="I3709" s="152"/>
      <c r="K3709" s="152"/>
      <c r="L3709" s="152"/>
      <c r="M3709" s="152"/>
      <c r="N3709" s="152"/>
      <c r="O3709" s="63"/>
      <c r="P3709" s="152"/>
      <c r="Q3709" s="152"/>
      <c r="S3709" s="205"/>
      <c r="T3709" s="205"/>
      <c r="U3709" s="205"/>
      <c r="V3709" s="39"/>
      <c r="W3709" s="39"/>
      <c r="X3709" s="39"/>
      <c r="Y3709" s="39"/>
      <c r="AD3709" s="191"/>
      <c r="AE3709" s="191"/>
      <c r="AF3709" s="260"/>
      <c r="AG3709" s="191"/>
      <c r="AH3709" s="191"/>
      <c r="AI3709" s="260"/>
      <c r="AR3709" s="68"/>
      <c r="AS3709" s="68"/>
      <c r="AW3709" s="95"/>
      <c r="AX3709" s="95"/>
      <c r="AY3709" s="95"/>
      <c r="AZ3709" s="95"/>
      <c r="BA3709" s="95"/>
      <c r="BB3709" s="95"/>
      <c r="BC3709" s="95"/>
      <c r="BD3709" s="95"/>
      <c r="BE3709" s="95"/>
      <c r="BF3709" s="95"/>
      <c r="BG3709" s="95"/>
      <c r="BH3709" s="95"/>
      <c r="BI3709" s="95"/>
      <c r="BJ3709" s="95"/>
      <c r="BK3709" s="95"/>
      <c r="BL3709" s="95"/>
      <c r="BM3709" s="95"/>
      <c r="BN3709" s="95"/>
      <c r="BO3709" s="95"/>
      <c r="BP3709" s="95"/>
      <c r="BQ3709" s="95"/>
      <c r="BR3709" s="95"/>
      <c r="BS3709" s="95"/>
      <c r="BT3709" s="95"/>
      <c r="BU3709" s="95"/>
      <c r="BV3709" s="95"/>
      <c r="BW3709" s="95"/>
      <c r="BX3709" s="95"/>
      <c r="BY3709" s="95"/>
      <c r="BZ3709" s="95"/>
      <c r="CD3709" s="95"/>
      <c r="CE3709" s="95"/>
      <c r="CF3709" s="95"/>
    </row>
    <row r="3710" spans="1:84" s="43" customFormat="1" x14ac:dyDescent="0.25">
      <c r="A3710" s="152"/>
      <c r="B3710" s="152"/>
      <c r="C3710" s="152"/>
      <c r="D3710" s="152"/>
      <c r="E3710" s="152"/>
      <c r="F3710" s="62"/>
      <c r="G3710" s="62"/>
      <c r="I3710" s="152"/>
      <c r="K3710" s="152"/>
      <c r="L3710" s="152"/>
      <c r="M3710" s="152"/>
      <c r="N3710" s="152"/>
      <c r="O3710" s="63"/>
      <c r="P3710" s="152"/>
      <c r="Q3710" s="152"/>
      <c r="S3710" s="205"/>
      <c r="T3710" s="205"/>
      <c r="U3710" s="205"/>
      <c r="V3710" s="39"/>
      <c r="W3710" s="39"/>
      <c r="X3710" s="39"/>
      <c r="Y3710" s="39"/>
      <c r="AD3710" s="191"/>
      <c r="AE3710" s="191"/>
      <c r="AF3710" s="260"/>
      <c r="AG3710" s="191"/>
      <c r="AH3710" s="191"/>
      <c r="AI3710" s="260"/>
      <c r="AR3710" s="68"/>
      <c r="AS3710" s="68"/>
      <c r="AW3710" s="95"/>
      <c r="AX3710" s="95"/>
      <c r="AY3710" s="95"/>
      <c r="AZ3710" s="95"/>
      <c r="BA3710" s="95"/>
      <c r="BB3710" s="95"/>
      <c r="BC3710" s="95"/>
      <c r="BD3710" s="95"/>
      <c r="BE3710" s="95"/>
      <c r="BF3710" s="95"/>
      <c r="BG3710" s="95"/>
      <c r="BH3710" s="95"/>
      <c r="BI3710" s="95"/>
      <c r="BJ3710" s="95"/>
      <c r="BK3710" s="95"/>
      <c r="BL3710" s="95"/>
      <c r="BM3710" s="95"/>
      <c r="BN3710" s="95"/>
      <c r="BO3710" s="95"/>
      <c r="BP3710" s="95"/>
      <c r="BQ3710" s="95"/>
      <c r="BR3710" s="95"/>
      <c r="BS3710" s="95"/>
      <c r="BT3710" s="95"/>
      <c r="BU3710" s="95"/>
      <c r="BV3710" s="95"/>
      <c r="BW3710" s="95"/>
      <c r="BX3710" s="95"/>
      <c r="BY3710" s="95"/>
      <c r="BZ3710" s="95"/>
      <c r="CD3710" s="95"/>
      <c r="CE3710" s="95"/>
      <c r="CF3710" s="95"/>
    </row>
    <row r="3711" spans="1:84" s="43" customFormat="1" x14ac:dyDescent="0.25">
      <c r="A3711" s="152"/>
      <c r="B3711" s="152"/>
      <c r="C3711" s="152"/>
      <c r="D3711" s="152"/>
      <c r="E3711" s="152"/>
      <c r="F3711" s="62"/>
      <c r="G3711" s="62"/>
      <c r="I3711" s="152"/>
      <c r="K3711" s="152"/>
      <c r="L3711" s="152"/>
      <c r="M3711" s="152"/>
      <c r="N3711" s="152"/>
      <c r="O3711" s="63"/>
      <c r="P3711" s="152"/>
      <c r="Q3711" s="152"/>
      <c r="S3711" s="205"/>
      <c r="T3711" s="205"/>
      <c r="U3711" s="205"/>
      <c r="V3711" s="39"/>
      <c r="W3711" s="39"/>
      <c r="X3711" s="39"/>
      <c r="Y3711" s="39"/>
      <c r="AD3711" s="191"/>
      <c r="AE3711" s="191"/>
      <c r="AF3711" s="260"/>
      <c r="AG3711" s="191"/>
      <c r="AH3711" s="191"/>
      <c r="AI3711" s="260"/>
      <c r="AR3711" s="68"/>
      <c r="AS3711" s="68"/>
      <c r="AW3711" s="95"/>
      <c r="AX3711" s="95"/>
      <c r="AY3711" s="95"/>
      <c r="AZ3711" s="95"/>
      <c r="BA3711" s="95"/>
      <c r="BB3711" s="95"/>
      <c r="BC3711" s="95"/>
      <c r="BD3711" s="95"/>
      <c r="BE3711" s="95"/>
      <c r="BF3711" s="95"/>
      <c r="BG3711" s="95"/>
      <c r="BH3711" s="95"/>
      <c r="BI3711" s="95"/>
      <c r="BJ3711" s="95"/>
      <c r="BK3711" s="95"/>
      <c r="BL3711" s="95"/>
      <c r="BM3711" s="95"/>
      <c r="BN3711" s="95"/>
      <c r="BO3711" s="95"/>
      <c r="BP3711" s="95"/>
      <c r="BQ3711" s="95"/>
      <c r="BR3711" s="95"/>
      <c r="BS3711" s="95"/>
      <c r="BT3711" s="95"/>
      <c r="BU3711" s="95"/>
      <c r="BV3711" s="95"/>
      <c r="BW3711" s="95"/>
      <c r="BX3711" s="95"/>
      <c r="BY3711" s="95"/>
      <c r="BZ3711" s="95"/>
      <c r="CD3711" s="95"/>
      <c r="CE3711" s="95"/>
      <c r="CF3711" s="95"/>
    </row>
    <row r="3712" spans="1:84" s="43" customFormat="1" x14ac:dyDescent="0.25">
      <c r="A3712" s="152"/>
      <c r="B3712" s="152"/>
      <c r="C3712" s="152"/>
      <c r="D3712" s="152"/>
      <c r="E3712" s="152"/>
      <c r="F3712" s="62"/>
      <c r="G3712" s="62"/>
      <c r="I3712" s="152"/>
      <c r="K3712" s="152"/>
      <c r="L3712" s="152"/>
      <c r="M3712" s="152"/>
      <c r="N3712" s="152"/>
      <c r="O3712" s="63"/>
      <c r="P3712" s="152"/>
      <c r="Q3712" s="152"/>
      <c r="S3712" s="205"/>
      <c r="T3712" s="205"/>
      <c r="U3712" s="205"/>
      <c r="V3712" s="39"/>
      <c r="W3712" s="39"/>
      <c r="X3712" s="39"/>
      <c r="Y3712" s="39"/>
      <c r="AD3712" s="191"/>
      <c r="AE3712" s="191"/>
      <c r="AF3712" s="260"/>
      <c r="AG3712" s="191"/>
      <c r="AH3712" s="191"/>
      <c r="AI3712" s="260"/>
      <c r="AR3712" s="68"/>
      <c r="AS3712" s="68"/>
      <c r="AW3712" s="95"/>
      <c r="AX3712" s="95"/>
      <c r="AY3712" s="95"/>
      <c r="AZ3712" s="95"/>
      <c r="BA3712" s="95"/>
      <c r="BB3712" s="95"/>
      <c r="BC3712" s="95"/>
      <c r="BD3712" s="95"/>
      <c r="BE3712" s="95"/>
      <c r="BF3712" s="95"/>
      <c r="BG3712" s="95"/>
      <c r="BH3712" s="95"/>
      <c r="BI3712" s="95"/>
      <c r="BJ3712" s="95"/>
      <c r="BK3712" s="95"/>
      <c r="BL3712" s="95"/>
      <c r="BM3712" s="95"/>
      <c r="BN3712" s="95"/>
      <c r="BO3712" s="95"/>
      <c r="BP3712" s="95"/>
      <c r="BQ3712" s="95"/>
      <c r="BR3712" s="95"/>
      <c r="BS3712" s="95"/>
      <c r="BT3712" s="95"/>
      <c r="BU3712" s="95"/>
      <c r="BV3712" s="95"/>
      <c r="BW3712" s="95"/>
      <c r="BX3712" s="95"/>
      <c r="BY3712" s="95"/>
      <c r="BZ3712" s="95"/>
      <c r="CD3712" s="95"/>
      <c r="CE3712" s="95"/>
      <c r="CF3712" s="95"/>
    </row>
    <row r="3713" spans="1:84" s="43" customFormat="1" x14ac:dyDescent="0.25">
      <c r="A3713" s="152"/>
      <c r="B3713" s="152"/>
      <c r="C3713" s="152"/>
      <c r="D3713" s="152"/>
      <c r="E3713" s="152"/>
      <c r="F3713" s="62"/>
      <c r="G3713" s="62"/>
      <c r="I3713" s="152"/>
      <c r="K3713" s="152"/>
      <c r="L3713" s="152"/>
      <c r="M3713" s="152"/>
      <c r="N3713" s="152"/>
      <c r="O3713" s="63"/>
      <c r="P3713" s="152"/>
      <c r="Q3713" s="152"/>
      <c r="S3713" s="205"/>
      <c r="T3713" s="205"/>
      <c r="U3713" s="205"/>
      <c r="V3713" s="39"/>
      <c r="W3713" s="39"/>
      <c r="X3713" s="39"/>
      <c r="Y3713" s="39"/>
      <c r="AD3713" s="191"/>
      <c r="AE3713" s="191"/>
      <c r="AF3713" s="260"/>
      <c r="AG3713" s="191"/>
      <c r="AH3713" s="191"/>
      <c r="AI3713" s="260"/>
      <c r="AR3713" s="68"/>
      <c r="AS3713" s="68"/>
      <c r="AW3713" s="95"/>
      <c r="AX3713" s="95"/>
      <c r="AY3713" s="95"/>
      <c r="AZ3713" s="95"/>
      <c r="BA3713" s="95"/>
      <c r="BB3713" s="95"/>
      <c r="BC3713" s="95"/>
      <c r="BD3713" s="95"/>
      <c r="BE3713" s="95"/>
      <c r="BF3713" s="95"/>
      <c r="BG3713" s="95"/>
      <c r="BH3713" s="95"/>
      <c r="BI3713" s="95"/>
      <c r="BJ3713" s="95"/>
      <c r="BK3713" s="95"/>
      <c r="BL3713" s="95"/>
      <c r="BM3713" s="95"/>
      <c r="BN3713" s="95"/>
      <c r="BO3713" s="95"/>
      <c r="BP3713" s="95"/>
      <c r="BQ3713" s="95"/>
      <c r="BR3713" s="95"/>
      <c r="BS3713" s="95"/>
      <c r="BT3713" s="95"/>
      <c r="BU3713" s="95"/>
      <c r="BV3713" s="95"/>
      <c r="BW3713" s="95"/>
      <c r="BX3713" s="95"/>
      <c r="BY3713" s="95"/>
      <c r="BZ3713" s="95"/>
      <c r="CD3713" s="95"/>
      <c r="CE3713" s="95"/>
      <c r="CF3713" s="95"/>
    </row>
    <row r="3714" spans="1:84" s="43" customFormat="1" x14ac:dyDescent="0.25">
      <c r="A3714" s="152"/>
      <c r="B3714" s="152"/>
      <c r="C3714" s="152"/>
      <c r="D3714" s="152"/>
      <c r="E3714" s="152"/>
      <c r="F3714" s="62"/>
      <c r="G3714" s="62"/>
      <c r="I3714" s="152"/>
      <c r="K3714" s="152"/>
      <c r="L3714" s="152"/>
      <c r="M3714" s="152"/>
      <c r="N3714" s="152"/>
      <c r="O3714" s="63"/>
      <c r="P3714" s="152"/>
      <c r="Q3714" s="152"/>
      <c r="S3714" s="205"/>
      <c r="T3714" s="205"/>
      <c r="U3714" s="205"/>
      <c r="V3714" s="39"/>
      <c r="W3714" s="39"/>
      <c r="X3714" s="39"/>
      <c r="Y3714" s="39"/>
      <c r="AD3714" s="191"/>
      <c r="AE3714" s="191"/>
      <c r="AF3714" s="260"/>
      <c r="AG3714" s="191"/>
      <c r="AH3714" s="191"/>
      <c r="AI3714" s="260"/>
      <c r="AR3714" s="68"/>
      <c r="AS3714" s="68"/>
      <c r="AW3714" s="95"/>
      <c r="AX3714" s="95"/>
      <c r="AY3714" s="95"/>
      <c r="AZ3714" s="95"/>
      <c r="BA3714" s="95"/>
      <c r="BB3714" s="95"/>
      <c r="BC3714" s="95"/>
      <c r="BD3714" s="95"/>
      <c r="BE3714" s="95"/>
      <c r="BF3714" s="95"/>
      <c r="BG3714" s="95"/>
      <c r="BH3714" s="95"/>
      <c r="BI3714" s="95"/>
      <c r="BJ3714" s="95"/>
      <c r="BK3714" s="95"/>
      <c r="BL3714" s="95"/>
      <c r="BM3714" s="95"/>
      <c r="BN3714" s="95"/>
      <c r="BO3714" s="95"/>
      <c r="BP3714" s="95"/>
      <c r="BQ3714" s="95"/>
      <c r="BR3714" s="95"/>
      <c r="BS3714" s="95"/>
      <c r="BT3714" s="95"/>
      <c r="BU3714" s="95"/>
      <c r="BV3714" s="95"/>
      <c r="BW3714" s="95"/>
      <c r="BX3714" s="95"/>
      <c r="BY3714" s="95"/>
      <c r="BZ3714" s="95"/>
      <c r="CD3714" s="95"/>
      <c r="CE3714" s="95"/>
      <c r="CF3714" s="95"/>
    </row>
    <row r="3715" spans="1:84" s="43" customFormat="1" x14ac:dyDescent="0.25">
      <c r="A3715" s="152"/>
      <c r="B3715" s="152"/>
      <c r="C3715" s="152"/>
      <c r="D3715" s="152"/>
      <c r="E3715" s="152"/>
      <c r="F3715" s="62"/>
      <c r="G3715" s="62"/>
      <c r="I3715" s="152"/>
      <c r="K3715" s="152"/>
      <c r="L3715" s="152"/>
      <c r="M3715" s="152"/>
      <c r="N3715" s="152"/>
      <c r="O3715" s="63"/>
      <c r="P3715" s="152"/>
      <c r="Q3715" s="152"/>
      <c r="S3715" s="205"/>
      <c r="T3715" s="205"/>
      <c r="U3715" s="205"/>
      <c r="V3715" s="39"/>
      <c r="W3715" s="39"/>
      <c r="X3715" s="39"/>
      <c r="Y3715" s="39"/>
      <c r="AD3715" s="191"/>
      <c r="AE3715" s="191"/>
      <c r="AF3715" s="260"/>
      <c r="AG3715" s="191"/>
      <c r="AH3715" s="191"/>
      <c r="AI3715" s="260"/>
      <c r="AR3715" s="68"/>
      <c r="AS3715" s="68"/>
      <c r="AW3715" s="95"/>
      <c r="AX3715" s="95"/>
      <c r="AY3715" s="95"/>
      <c r="AZ3715" s="95"/>
      <c r="BA3715" s="95"/>
      <c r="BB3715" s="95"/>
      <c r="BC3715" s="95"/>
      <c r="BD3715" s="95"/>
      <c r="BE3715" s="95"/>
      <c r="BF3715" s="95"/>
      <c r="BG3715" s="95"/>
      <c r="BH3715" s="95"/>
      <c r="BI3715" s="95"/>
      <c r="BJ3715" s="95"/>
      <c r="BK3715" s="95"/>
      <c r="BL3715" s="95"/>
      <c r="BM3715" s="95"/>
      <c r="BN3715" s="95"/>
      <c r="BO3715" s="95"/>
      <c r="BP3715" s="95"/>
      <c r="BQ3715" s="95"/>
      <c r="BR3715" s="95"/>
      <c r="BS3715" s="95"/>
      <c r="BT3715" s="95"/>
      <c r="BU3715" s="95"/>
      <c r="BV3715" s="95"/>
      <c r="BW3715" s="95"/>
      <c r="BX3715" s="95"/>
      <c r="BY3715" s="95"/>
      <c r="BZ3715" s="95"/>
      <c r="CD3715" s="95"/>
      <c r="CE3715" s="95"/>
      <c r="CF3715" s="95"/>
    </row>
    <row r="3716" spans="1:84" s="43" customFormat="1" x14ac:dyDescent="0.25">
      <c r="A3716" s="152"/>
      <c r="B3716" s="152"/>
      <c r="C3716" s="152"/>
      <c r="D3716" s="152"/>
      <c r="E3716" s="152"/>
      <c r="F3716" s="62"/>
      <c r="G3716" s="62"/>
      <c r="I3716" s="152"/>
      <c r="K3716" s="152"/>
      <c r="L3716" s="152"/>
      <c r="M3716" s="152"/>
      <c r="N3716" s="152"/>
      <c r="O3716" s="63"/>
      <c r="P3716" s="152"/>
      <c r="Q3716" s="152"/>
      <c r="S3716" s="205"/>
      <c r="T3716" s="205"/>
      <c r="U3716" s="205"/>
      <c r="V3716" s="39"/>
      <c r="W3716" s="39"/>
      <c r="X3716" s="39"/>
      <c r="Y3716" s="39"/>
      <c r="AD3716" s="191"/>
      <c r="AE3716" s="191"/>
      <c r="AF3716" s="260"/>
      <c r="AG3716" s="191"/>
      <c r="AH3716" s="191"/>
      <c r="AI3716" s="260"/>
      <c r="AR3716" s="68"/>
      <c r="AS3716" s="68"/>
      <c r="AW3716" s="95"/>
      <c r="AX3716" s="95"/>
      <c r="AY3716" s="95"/>
      <c r="AZ3716" s="95"/>
      <c r="BA3716" s="95"/>
      <c r="BB3716" s="95"/>
      <c r="BC3716" s="95"/>
      <c r="BD3716" s="95"/>
      <c r="BE3716" s="95"/>
      <c r="BF3716" s="95"/>
      <c r="BG3716" s="95"/>
      <c r="BH3716" s="95"/>
      <c r="BI3716" s="95"/>
      <c r="BJ3716" s="95"/>
      <c r="BK3716" s="95"/>
      <c r="BL3716" s="95"/>
      <c r="BM3716" s="95"/>
      <c r="BN3716" s="95"/>
      <c r="BO3716" s="95"/>
      <c r="BP3716" s="95"/>
      <c r="BQ3716" s="95"/>
      <c r="BR3716" s="95"/>
      <c r="BS3716" s="95"/>
      <c r="BT3716" s="95"/>
      <c r="BU3716" s="95"/>
      <c r="BV3716" s="95"/>
      <c r="BW3716" s="95"/>
      <c r="BX3716" s="95"/>
      <c r="BY3716" s="95"/>
      <c r="BZ3716" s="95"/>
      <c r="CD3716" s="95"/>
      <c r="CE3716" s="95"/>
      <c r="CF3716" s="95"/>
    </row>
    <row r="3717" spans="1:84" s="43" customFormat="1" x14ac:dyDescent="0.25">
      <c r="A3717" s="152"/>
      <c r="B3717" s="152"/>
      <c r="C3717" s="152"/>
      <c r="D3717" s="152"/>
      <c r="E3717" s="152"/>
      <c r="F3717" s="62"/>
      <c r="G3717" s="62"/>
      <c r="I3717" s="152"/>
      <c r="K3717" s="152"/>
      <c r="L3717" s="152"/>
      <c r="M3717" s="152"/>
      <c r="N3717" s="152"/>
      <c r="O3717" s="63"/>
      <c r="P3717" s="152"/>
      <c r="Q3717" s="152"/>
      <c r="S3717" s="205"/>
      <c r="T3717" s="205"/>
      <c r="U3717" s="205"/>
      <c r="V3717" s="39"/>
      <c r="W3717" s="39"/>
      <c r="X3717" s="39"/>
      <c r="Y3717" s="39"/>
      <c r="AD3717" s="191"/>
      <c r="AE3717" s="191"/>
      <c r="AF3717" s="260"/>
      <c r="AG3717" s="191"/>
      <c r="AH3717" s="191"/>
      <c r="AI3717" s="260"/>
      <c r="AR3717" s="68"/>
      <c r="AS3717" s="68"/>
      <c r="AW3717" s="95"/>
      <c r="AX3717" s="95"/>
      <c r="AY3717" s="95"/>
      <c r="AZ3717" s="95"/>
      <c r="BA3717" s="95"/>
      <c r="BB3717" s="95"/>
      <c r="BC3717" s="95"/>
      <c r="BD3717" s="95"/>
      <c r="BE3717" s="95"/>
      <c r="BF3717" s="95"/>
      <c r="BG3717" s="95"/>
      <c r="BH3717" s="95"/>
      <c r="BI3717" s="95"/>
      <c r="BJ3717" s="95"/>
      <c r="BK3717" s="95"/>
      <c r="BL3717" s="95"/>
      <c r="BM3717" s="95"/>
      <c r="BN3717" s="95"/>
      <c r="BO3717" s="95"/>
      <c r="BP3717" s="95"/>
      <c r="BQ3717" s="95"/>
      <c r="BR3717" s="95"/>
      <c r="BS3717" s="95"/>
      <c r="BT3717" s="95"/>
      <c r="BU3717" s="95"/>
      <c r="BV3717" s="95"/>
      <c r="BW3717" s="95"/>
      <c r="BX3717" s="95"/>
      <c r="BY3717" s="95"/>
      <c r="BZ3717" s="95"/>
      <c r="CD3717" s="95"/>
      <c r="CE3717" s="95"/>
      <c r="CF3717" s="95"/>
    </row>
    <row r="3718" spans="1:84" s="43" customFormat="1" x14ac:dyDescent="0.25">
      <c r="A3718" s="152"/>
      <c r="B3718" s="152"/>
      <c r="C3718" s="152"/>
      <c r="D3718" s="152"/>
      <c r="E3718" s="152"/>
      <c r="F3718" s="62"/>
      <c r="G3718" s="62"/>
      <c r="I3718" s="152"/>
      <c r="K3718" s="152"/>
      <c r="L3718" s="152"/>
      <c r="M3718" s="152"/>
      <c r="N3718" s="152"/>
      <c r="O3718" s="63"/>
      <c r="P3718" s="152"/>
      <c r="Q3718" s="152"/>
      <c r="S3718" s="205"/>
      <c r="T3718" s="205"/>
      <c r="U3718" s="205"/>
      <c r="V3718" s="39"/>
      <c r="W3718" s="39"/>
      <c r="X3718" s="39"/>
      <c r="Y3718" s="39"/>
      <c r="AD3718" s="191"/>
      <c r="AE3718" s="191"/>
      <c r="AF3718" s="260"/>
      <c r="AG3718" s="191"/>
      <c r="AH3718" s="191"/>
      <c r="AI3718" s="260"/>
      <c r="AR3718" s="68"/>
      <c r="AS3718" s="68"/>
      <c r="AW3718" s="95"/>
      <c r="AX3718" s="95"/>
      <c r="AY3718" s="95"/>
      <c r="AZ3718" s="95"/>
      <c r="BA3718" s="95"/>
      <c r="BB3718" s="95"/>
      <c r="BC3718" s="95"/>
      <c r="BD3718" s="95"/>
      <c r="BE3718" s="95"/>
      <c r="BF3718" s="95"/>
      <c r="BG3718" s="95"/>
      <c r="BH3718" s="95"/>
      <c r="BI3718" s="95"/>
      <c r="BJ3718" s="95"/>
      <c r="BK3718" s="95"/>
      <c r="BL3718" s="95"/>
      <c r="BM3718" s="95"/>
      <c r="BN3718" s="95"/>
      <c r="BO3718" s="95"/>
      <c r="BP3718" s="95"/>
      <c r="BQ3718" s="95"/>
      <c r="BR3718" s="95"/>
      <c r="BS3718" s="95"/>
      <c r="BT3718" s="95"/>
      <c r="BU3718" s="95"/>
      <c r="BV3718" s="95"/>
      <c r="BW3718" s="95"/>
      <c r="BX3718" s="95"/>
      <c r="BY3718" s="95"/>
      <c r="BZ3718" s="95"/>
      <c r="CD3718" s="95"/>
      <c r="CE3718" s="95"/>
      <c r="CF3718" s="95"/>
    </row>
    <row r="3719" spans="1:84" s="43" customFormat="1" x14ac:dyDescent="0.25">
      <c r="A3719" s="152"/>
      <c r="B3719" s="152"/>
      <c r="C3719" s="152"/>
      <c r="D3719" s="152"/>
      <c r="E3719" s="152"/>
      <c r="F3719" s="62"/>
      <c r="G3719" s="62"/>
      <c r="I3719" s="152"/>
      <c r="K3719" s="152"/>
      <c r="L3719" s="152"/>
      <c r="M3719" s="152"/>
      <c r="N3719" s="152"/>
      <c r="O3719" s="63"/>
      <c r="P3719" s="152"/>
      <c r="Q3719" s="152"/>
      <c r="S3719" s="205"/>
      <c r="T3719" s="205"/>
      <c r="U3719" s="205"/>
      <c r="V3719" s="39"/>
      <c r="W3719" s="39"/>
      <c r="X3719" s="39"/>
      <c r="Y3719" s="39"/>
      <c r="AD3719" s="191"/>
      <c r="AE3719" s="191"/>
      <c r="AF3719" s="260"/>
      <c r="AG3719" s="191"/>
      <c r="AH3719" s="191"/>
      <c r="AI3719" s="260"/>
      <c r="AR3719" s="68"/>
      <c r="AS3719" s="68"/>
      <c r="AW3719" s="95"/>
      <c r="AX3719" s="95"/>
      <c r="AY3719" s="95"/>
      <c r="AZ3719" s="95"/>
      <c r="BA3719" s="95"/>
      <c r="BB3719" s="95"/>
      <c r="BC3719" s="95"/>
      <c r="BD3719" s="95"/>
      <c r="BE3719" s="95"/>
      <c r="BF3719" s="95"/>
      <c r="BG3719" s="95"/>
      <c r="BH3719" s="95"/>
      <c r="BI3719" s="95"/>
      <c r="BJ3719" s="95"/>
      <c r="BK3719" s="95"/>
      <c r="BL3719" s="95"/>
      <c r="BM3719" s="95"/>
      <c r="BN3719" s="95"/>
      <c r="BO3719" s="95"/>
      <c r="BP3719" s="95"/>
      <c r="BQ3719" s="95"/>
      <c r="BR3719" s="95"/>
      <c r="BS3719" s="95"/>
      <c r="BT3719" s="95"/>
      <c r="BU3719" s="95"/>
      <c r="BV3719" s="95"/>
      <c r="BW3719" s="95"/>
      <c r="BX3719" s="95"/>
      <c r="BY3719" s="95"/>
      <c r="BZ3719" s="95"/>
      <c r="CD3719" s="95"/>
      <c r="CE3719" s="95"/>
      <c r="CF3719" s="95"/>
    </row>
    <row r="3720" spans="1:84" s="43" customFormat="1" x14ac:dyDescent="0.25">
      <c r="A3720" s="152"/>
      <c r="B3720" s="152"/>
      <c r="C3720" s="152"/>
      <c r="D3720" s="152"/>
      <c r="E3720" s="152"/>
      <c r="F3720" s="62"/>
      <c r="G3720" s="62"/>
      <c r="I3720" s="152"/>
      <c r="K3720" s="152"/>
      <c r="L3720" s="152"/>
      <c r="M3720" s="152"/>
      <c r="N3720" s="152"/>
      <c r="O3720" s="63"/>
      <c r="P3720" s="152"/>
      <c r="Q3720" s="152"/>
      <c r="S3720" s="205"/>
      <c r="T3720" s="205"/>
      <c r="U3720" s="205"/>
      <c r="V3720" s="39"/>
      <c r="W3720" s="39"/>
      <c r="X3720" s="39"/>
      <c r="Y3720" s="39"/>
      <c r="AD3720" s="191"/>
      <c r="AE3720" s="191"/>
      <c r="AF3720" s="260"/>
      <c r="AG3720" s="191"/>
      <c r="AH3720" s="191"/>
      <c r="AI3720" s="260"/>
      <c r="AR3720" s="68"/>
      <c r="AS3720" s="68"/>
      <c r="AW3720" s="95"/>
      <c r="AX3720" s="95"/>
      <c r="AY3720" s="95"/>
      <c r="AZ3720" s="95"/>
      <c r="BA3720" s="95"/>
      <c r="BB3720" s="95"/>
      <c r="BC3720" s="95"/>
      <c r="BD3720" s="95"/>
      <c r="BE3720" s="95"/>
      <c r="BF3720" s="95"/>
      <c r="BG3720" s="95"/>
      <c r="BH3720" s="95"/>
      <c r="BI3720" s="95"/>
      <c r="BJ3720" s="95"/>
      <c r="BK3720" s="95"/>
      <c r="BL3720" s="95"/>
      <c r="BM3720" s="95"/>
      <c r="BN3720" s="95"/>
      <c r="BO3720" s="95"/>
      <c r="BP3720" s="95"/>
      <c r="BQ3720" s="95"/>
      <c r="BR3720" s="95"/>
      <c r="BS3720" s="95"/>
      <c r="BT3720" s="95"/>
      <c r="BU3720" s="95"/>
      <c r="BV3720" s="95"/>
      <c r="BW3720" s="95"/>
      <c r="BX3720" s="95"/>
      <c r="BY3720" s="95"/>
      <c r="BZ3720" s="95"/>
      <c r="CD3720" s="95"/>
      <c r="CE3720" s="95"/>
      <c r="CF3720" s="95"/>
    </row>
    <row r="3721" spans="1:84" s="43" customFormat="1" x14ac:dyDescent="0.25">
      <c r="A3721" s="152"/>
      <c r="B3721" s="152"/>
      <c r="C3721" s="152"/>
      <c r="D3721" s="152"/>
      <c r="E3721" s="152"/>
      <c r="F3721" s="62"/>
      <c r="G3721" s="62"/>
      <c r="I3721" s="152"/>
      <c r="K3721" s="152"/>
      <c r="L3721" s="152"/>
      <c r="M3721" s="152"/>
      <c r="N3721" s="152"/>
      <c r="O3721" s="63"/>
      <c r="P3721" s="152"/>
      <c r="Q3721" s="152"/>
      <c r="S3721" s="205"/>
      <c r="T3721" s="205"/>
      <c r="U3721" s="205"/>
      <c r="V3721" s="39"/>
      <c r="W3721" s="39"/>
      <c r="X3721" s="39"/>
      <c r="Y3721" s="39"/>
      <c r="AD3721" s="191"/>
      <c r="AE3721" s="191"/>
      <c r="AF3721" s="260"/>
      <c r="AG3721" s="191"/>
      <c r="AH3721" s="191"/>
      <c r="AI3721" s="260"/>
      <c r="AR3721" s="68"/>
      <c r="AS3721" s="68"/>
      <c r="AW3721" s="95"/>
      <c r="AX3721" s="95"/>
      <c r="AY3721" s="95"/>
      <c r="AZ3721" s="95"/>
      <c r="BA3721" s="95"/>
      <c r="BB3721" s="95"/>
      <c r="BC3721" s="95"/>
      <c r="BD3721" s="95"/>
      <c r="BE3721" s="95"/>
      <c r="BF3721" s="95"/>
      <c r="BG3721" s="95"/>
      <c r="BH3721" s="95"/>
      <c r="BI3721" s="95"/>
      <c r="BJ3721" s="95"/>
      <c r="BK3721" s="95"/>
      <c r="BL3721" s="95"/>
      <c r="BM3721" s="95"/>
      <c r="BN3721" s="95"/>
      <c r="BO3721" s="95"/>
      <c r="BP3721" s="95"/>
      <c r="BQ3721" s="95"/>
      <c r="BR3721" s="95"/>
      <c r="BS3721" s="95"/>
      <c r="BT3721" s="95"/>
      <c r="BU3721" s="95"/>
      <c r="BV3721" s="95"/>
      <c r="BW3721" s="95"/>
      <c r="BX3721" s="95"/>
      <c r="BY3721" s="95"/>
      <c r="BZ3721" s="95"/>
      <c r="CD3721" s="95"/>
      <c r="CE3721" s="95"/>
      <c r="CF3721" s="95"/>
    </row>
    <row r="3722" spans="1:84" s="43" customFormat="1" x14ac:dyDescent="0.25">
      <c r="A3722" s="152"/>
      <c r="B3722" s="152"/>
      <c r="C3722" s="152"/>
      <c r="D3722" s="152"/>
      <c r="E3722" s="152"/>
      <c r="F3722" s="62"/>
      <c r="G3722" s="62"/>
      <c r="I3722" s="152"/>
      <c r="K3722" s="152"/>
      <c r="L3722" s="152"/>
      <c r="M3722" s="152"/>
      <c r="N3722" s="152"/>
      <c r="O3722" s="63"/>
      <c r="P3722" s="152"/>
      <c r="Q3722" s="152"/>
      <c r="S3722" s="205"/>
      <c r="T3722" s="205"/>
      <c r="U3722" s="205"/>
      <c r="V3722" s="39"/>
      <c r="W3722" s="39"/>
      <c r="X3722" s="39"/>
      <c r="Y3722" s="39"/>
      <c r="AD3722" s="191"/>
      <c r="AE3722" s="191"/>
      <c r="AF3722" s="260"/>
      <c r="AG3722" s="191"/>
      <c r="AH3722" s="191"/>
      <c r="AI3722" s="260"/>
      <c r="AR3722" s="68"/>
      <c r="AS3722" s="68"/>
      <c r="AW3722" s="95"/>
      <c r="AX3722" s="95"/>
      <c r="AY3722" s="95"/>
      <c r="AZ3722" s="95"/>
      <c r="BA3722" s="95"/>
      <c r="BB3722" s="95"/>
      <c r="BC3722" s="95"/>
      <c r="BD3722" s="95"/>
      <c r="BE3722" s="95"/>
      <c r="BF3722" s="95"/>
      <c r="BG3722" s="95"/>
      <c r="BH3722" s="95"/>
      <c r="BI3722" s="95"/>
      <c r="BJ3722" s="95"/>
      <c r="BK3722" s="95"/>
      <c r="BL3722" s="95"/>
      <c r="BM3722" s="95"/>
      <c r="BN3722" s="95"/>
      <c r="BO3722" s="95"/>
      <c r="BP3722" s="95"/>
      <c r="BQ3722" s="95"/>
      <c r="BR3722" s="95"/>
      <c r="BS3722" s="95"/>
      <c r="BT3722" s="95"/>
      <c r="BU3722" s="95"/>
      <c r="BV3722" s="95"/>
      <c r="BW3722" s="95"/>
      <c r="BX3722" s="95"/>
      <c r="BY3722" s="95"/>
      <c r="BZ3722" s="95"/>
      <c r="CD3722" s="95"/>
      <c r="CE3722" s="95"/>
      <c r="CF3722" s="95"/>
    </row>
    <row r="3723" spans="1:84" s="43" customFormat="1" x14ac:dyDescent="0.25">
      <c r="A3723" s="152"/>
      <c r="B3723" s="152"/>
      <c r="C3723" s="152"/>
      <c r="D3723" s="152"/>
      <c r="E3723" s="152"/>
      <c r="F3723" s="62"/>
      <c r="G3723" s="62"/>
      <c r="I3723" s="152"/>
      <c r="K3723" s="152"/>
      <c r="L3723" s="152"/>
      <c r="M3723" s="152"/>
      <c r="N3723" s="152"/>
      <c r="O3723" s="63"/>
      <c r="P3723" s="152"/>
      <c r="Q3723" s="152"/>
      <c r="S3723" s="205"/>
      <c r="T3723" s="205"/>
      <c r="U3723" s="205"/>
      <c r="V3723" s="39"/>
      <c r="W3723" s="39"/>
      <c r="X3723" s="39"/>
      <c r="Y3723" s="39"/>
      <c r="AD3723" s="191"/>
      <c r="AE3723" s="191"/>
      <c r="AF3723" s="260"/>
      <c r="AG3723" s="191"/>
      <c r="AH3723" s="191"/>
      <c r="AI3723" s="260"/>
      <c r="AR3723" s="68"/>
      <c r="AS3723" s="68"/>
      <c r="AW3723" s="95"/>
      <c r="AX3723" s="95"/>
      <c r="AY3723" s="95"/>
      <c r="AZ3723" s="95"/>
      <c r="BA3723" s="95"/>
      <c r="BB3723" s="95"/>
      <c r="BC3723" s="95"/>
      <c r="BD3723" s="95"/>
      <c r="BE3723" s="95"/>
      <c r="BF3723" s="95"/>
      <c r="BG3723" s="95"/>
      <c r="BH3723" s="95"/>
      <c r="BI3723" s="95"/>
      <c r="BJ3723" s="95"/>
      <c r="BK3723" s="95"/>
      <c r="BL3723" s="95"/>
      <c r="BM3723" s="95"/>
      <c r="BN3723" s="95"/>
      <c r="BO3723" s="95"/>
      <c r="BP3723" s="95"/>
      <c r="BQ3723" s="95"/>
      <c r="BR3723" s="95"/>
      <c r="BS3723" s="95"/>
      <c r="BT3723" s="95"/>
      <c r="BU3723" s="95"/>
      <c r="BV3723" s="95"/>
      <c r="BW3723" s="95"/>
      <c r="BX3723" s="95"/>
      <c r="BY3723" s="95"/>
      <c r="BZ3723" s="95"/>
      <c r="CD3723" s="95"/>
      <c r="CE3723" s="95"/>
      <c r="CF3723" s="95"/>
    </row>
    <row r="3724" spans="1:84" s="43" customFormat="1" x14ac:dyDescent="0.25">
      <c r="A3724" s="152"/>
      <c r="B3724" s="152"/>
      <c r="C3724" s="152"/>
      <c r="D3724" s="152"/>
      <c r="E3724" s="152"/>
      <c r="F3724" s="62"/>
      <c r="G3724" s="62"/>
      <c r="I3724" s="152"/>
      <c r="K3724" s="152"/>
      <c r="L3724" s="152"/>
      <c r="M3724" s="152"/>
      <c r="N3724" s="152"/>
      <c r="O3724" s="63"/>
      <c r="P3724" s="152"/>
      <c r="Q3724" s="152"/>
      <c r="S3724" s="205"/>
      <c r="T3724" s="205"/>
      <c r="U3724" s="205"/>
      <c r="V3724" s="39"/>
      <c r="W3724" s="39"/>
      <c r="X3724" s="39"/>
      <c r="Y3724" s="39"/>
      <c r="AD3724" s="191"/>
      <c r="AE3724" s="191"/>
      <c r="AF3724" s="260"/>
      <c r="AG3724" s="191"/>
      <c r="AH3724" s="191"/>
      <c r="AI3724" s="260"/>
      <c r="AR3724" s="68"/>
      <c r="AS3724" s="68"/>
      <c r="AW3724" s="95"/>
      <c r="AX3724" s="95"/>
      <c r="AY3724" s="95"/>
      <c r="AZ3724" s="95"/>
      <c r="BA3724" s="95"/>
      <c r="BB3724" s="95"/>
      <c r="BC3724" s="95"/>
      <c r="BD3724" s="95"/>
      <c r="BE3724" s="95"/>
      <c r="BF3724" s="95"/>
      <c r="BG3724" s="95"/>
      <c r="BH3724" s="95"/>
      <c r="BI3724" s="95"/>
      <c r="BJ3724" s="95"/>
      <c r="BK3724" s="95"/>
      <c r="BL3724" s="95"/>
      <c r="BM3724" s="95"/>
      <c r="BN3724" s="95"/>
      <c r="BO3724" s="95"/>
      <c r="BP3724" s="95"/>
      <c r="BQ3724" s="95"/>
      <c r="BR3724" s="95"/>
      <c r="BS3724" s="95"/>
      <c r="BT3724" s="95"/>
      <c r="BU3724" s="95"/>
      <c r="BV3724" s="95"/>
      <c r="BW3724" s="95"/>
      <c r="BX3724" s="95"/>
      <c r="BY3724" s="95"/>
      <c r="BZ3724" s="95"/>
      <c r="CD3724" s="95"/>
      <c r="CE3724" s="95"/>
      <c r="CF3724" s="95"/>
    </row>
    <row r="3725" spans="1:84" s="43" customFormat="1" x14ac:dyDescent="0.25">
      <c r="A3725" s="152"/>
      <c r="B3725" s="152"/>
      <c r="C3725" s="152"/>
      <c r="D3725" s="152"/>
      <c r="E3725" s="152"/>
      <c r="F3725" s="62"/>
      <c r="G3725" s="62"/>
      <c r="I3725" s="152"/>
      <c r="K3725" s="152"/>
      <c r="L3725" s="152"/>
      <c r="M3725" s="152"/>
      <c r="N3725" s="152"/>
      <c r="O3725" s="63"/>
      <c r="P3725" s="152"/>
      <c r="Q3725" s="152"/>
      <c r="S3725" s="205"/>
      <c r="T3725" s="205"/>
      <c r="U3725" s="205"/>
      <c r="V3725" s="39"/>
      <c r="W3725" s="39"/>
      <c r="X3725" s="39"/>
      <c r="Y3725" s="39"/>
      <c r="AD3725" s="191"/>
      <c r="AE3725" s="191"/>
      <c r="AF3725" s="260"/>
      <c r="AG3725" s="191"/>
      <c r="AH3725" s="191"/>
      <c r="AI3725" s="260"/>
      <c r="AR3725" s="68"/>
      <c r="AS3725" s="68"/>
      <c r="AW3725" s="95"/>
      <c r="AX3725" s="95"/>
      <c r="AY3725" s="95"/>
      <c r="AZ3725" s="95"/>
      <c r="BA3725" s="95"/>
      <c r="BB3725" s="95"/>
      <c r="BC3725" s="95"/>
      <c r="BD3725" s="95"/>
      <c r="BE3725" s="95"/>
      <c r="BF3725" s="95"/>
      <c r="BG3725" s="95"/>
      <c r="BH3725" s="95"/>
      <c r="BI3725" s="95"/>
      <c r="BJ3725" s="95"/>
      <c r="BK3725" s="95"/>
      <c r="BL3725" s="95"/>
      <c r="BM3725" s="95"/>
      <c r="BN3725" s="95"/>
      <c r="BO3725" s="95"/>
      <c r="BP3725" s="95"/>
      <c r="BQ3725" s="95"/>
      <c r="BR3725" s="95"/>
      <c r="BS3725" s="95"/>
      <c r="BT3725" s="95"/>
      <c r="BU3725" s="95"/>
      <c r="BV3725" s="95"/>
      <c r="BW3725" s="95"/>
      <c r="BX3725" s="95"/>
      <c r="BY3725" s="95"/>
      <c r="BZ3725" s="95"/>
      <c r="CD3725" s="95"/>
      <c r="CE3725" s="95"/>
      <c r="CF3725" s="95"/>
    </row>
    <row r="3726" spans="1:84" s="43" customFormat="1" x14ac:dyDescent="0.25">
      <c r="A3726" s="152"/>
      <c r="B3726" s="152"/>
      <c r="C3726" s="152"/>
      <c r="D3726" s="152"/>
      <c r="E3726" s="152"/>
      <c r="F3726" s="62"/>
      <c r="G3726" s="62"/>
      <c r="I3726" s="152"/>
      <c r="K3726" s="152"/>
      <c r="L3726" s="152"/>
      <c r="M3726" s="152"/>
      <c r="N3726" s="152"/>
      <c r="O3726" s="63"/>
      <c r="P3726" s="152"/>
      <c r="Q3726" s="152"/>
      <c r="S3726" s="205"/>
      <c r="T3726" s="205"/>
      <c r="U3726" s="205"/>
      <c r="V3726" s="39"/>
      <c r="W3726" s="39"/>
      <c r="X3726" s="39"/>
      <c r="Y3726" s="39"/>
      <c r="AD3726" s="191"/>
      <c r="AE3726" s="191"/>
      <c r="AF3726" s="260"/>
      <c r="AG3726" s="191"/>
      <c r="AH3726" s="191"/>
      <c r="AI3726" s="260"/>
      <c r="AR3726" s="68"/>
      <c r="AS3726" s="68"/>
      <c r="AW3726" s="95"/>
      <c r="AX3726" s="95"/>
      <c r="AY3726" s="95"/>
      <c r="AZ3726" s="95"/>
      <c r="BA3726" s="95"/>
      <c r="BB3726" s="95"/>
      <c r="BC3726" s="95"/>
      <c r="BD3726" s="95"/>
      <c r="BE3726" s="95"/>
      <c r="BF3726" s="95"/>
      <c r="BG3726" s="95"/>
      <c r="BH3726" s="95"/>
      <c r="BI3726" s="95"/>
      <c r="BJ3726" s="95"/>
      <c r="BK3726" s="95"/>
      <c r="BL3726" s="95"/>
      <c r="BM3726" s="95"/>
      <c r="BN3726" s="95"/>
      <c r="BO3726" s="95"/>
      <c r="BP3726" s="95"/>
      <c r="BQ3726" s="95"/>
      <c r="BR3726" s="95"/>
      <c r="BS3726" s="95"/>
      <c r="BT3726" s="95"/>
      <c r="BU3726" s="95"/>
      <c r="BV3726" s="95"/>
      <c r="BW3726" s="95"/>
      <c r="BX3726" s="95"/>
      <c r="BY3726" s="95"/>
      <c r="BZ3726" s="95"/>
      <c r="CD3726" s="95"/>
      <c r="CE3726" s="95"/>
      <c r="CF3726" s="95"/>
    </row>
    <row r="3727" spans="1:84" s="43" customFormat="1" x14ac:dyDescent="0.25">
      <c r="A3727" s="152"/>
      <c r="B3727" s="152"/>
      <c r="C3727" s="152"/>
      <c r="D3727" s="152"/>
      <c r="E3727" s="152"/>
      <c r="F3727" s="62"/>
      <c r="G3727" s="62"/>
      <c r="I3727" s="152"/>
      <c r="K3727" s="152"/>
      <c r="L3727" s="152"/>
      <c r="M3727" s="152"/>
      <c r="N3727" s="152"/>
      <c r="O3727" s="63"/>
      <c r="P3727" s="152"/>
      <c r="Q3727" s="152"/>
      <c r="S3727" s="205"/>
      <c r="T3727" s="205"/>
      <c r="U3727" s="205"/>
      <c r="V3727" s="39"/>
      <c r="W3727" s="39"/>
      <c r="X3727" s="39"/>
      <c r="Y3727" s="39"/>
      <c r="AD3727" s="191"/>
      <c r="AE3727" s="191"/>
      <c r="AF3727" s="260"/>
      <c r="AG3727" s="191"/>
      <c r="AH3727" s="191"/>
      <c r="AI3727" s="260"/>
      <c r="AR3727" s="68"/>
      <c r="AS3727" s="68"/>
      <c r="AW3727" s="95"/>
      <c r="AX3727" s="95"/>
      <c r="AY3727" s="95"/>
      <c r="AZ3727" s="95"/>
      <c r="BA3727" s="95"/>
      <c r="BB3727" s="95"/>
      <c r="BC3727" s="95"/>
      <c r="BD3727" s="95"/>
      <c r="BE3727" s="95"/>
      <c r="BF3727" s="95"/>
      <c r="BG3727" s="95"/>
      <c r="BH3727" s="95"/>
      <c r="BI3727" s="95"/>
      <c r="BJ3727" s="95"/>
      <c r="BK3727" s="95"/>
      <c r="BL3727" s="95"/>
      <c r="BM3727" s="95"/>
      <c r="BN3727" s="95"/>
      <c r="BO3727" s="95"/>
      <c r="BP3727" s="95"/>
      <c r="BQ3727" s="95"/>
      <c r="BR3727" s="95"/>
      <c r="BS3727" s="95"/>
      <c r="BT3727" s="95"/>
      <c r="BU3727" s="95"/>
      <c r="BV3727" s="95"/>
      <c r="BW3727" s="95"/>
      <c r="BX3727" s="95"/>
      <c r="BY3727" s="95"/>
      <c r="BZ3727" s="95"/>
      <c r="CD3727" s="95"/>
      <c r="CE3727" s="95"/>
      <c r="CF3727" s="95"/>
    </row>
    <row r="3728" spans="1:84" s="43" customFormat="1" x14ac:dyDescent="0.25">
      <c r="A3728" s="152"/>
      <c r="B3728" s="152"/>
      <c r="C3728" s="152"/>
      <c r="D3728" s="152"/>
      <c r="E3728" s="152"/>
      <c r="F3728" s="62"/>
      <c r="G3728" s="62"/>
      <c r="I3728" s="152"/>
      <c r="K3728" s="152"/>
      <c r="L3728" s="152"/>
      <c r="M3728" s="152"/>
      <c r="N3728" s="152"/>
      <c r="O3728" s="63"/>
      <c r="P3728" s="152"/>
      <c r="Q3728" s="152"/>
      <c r="S3728" s="205"/>
      <c r="T3728" s="205"/>
      <c r="U3728" s="205"/>
      <c r="V3728" s="39"/>
      <c r="W3728" s="39"/>
      <c r="X3728" s="39"/>
      <c r="Y3728" s="39"/>
      <c r="AD3728" s="191"/>
      <c r="AE3728" s="191"/>
      <c r="AF3728" s="260"/>
      <c r="AG3728" s="191"/>
      <c r="AH3728" s="191"/>
      <c r="AI3728" s="260"/>
      <c r="AR3728" s="68"/>
      <c r="AS3728" s="68"/>
      <c r="AW3728" s="95"/>
      <c r="AX3728" s="95"/>
      <c r="AY3728" s="95"/>
      <c r="AZ3728" s="95"/>
      <c r="BA3728" s="95"/>
      <c r="BB3728" s="95"/>
      <c r="BC3728" s="95"/>
      <c r="BD3728" s="95"/>
      <c r="BE3728" s="95"/>
      <c r="BF3728" s="95"/>
      <c r="BG3728" s="95"/>
      <c r="BH3728" s="95"/>
      <c r="BI3728" s="95"/>
      <c r="BJ3728" s="95"/>
      <c r="BK3728" s="95"/>
      <c r="BL3728" s="95"/>
      <c r="BM3728" s="95"/>
      <c r="BN3728" s="95"/>
      <c r="BO3728" s="95"/>
      <c r="BP3728" s="95"/>
      <c r="BQ3728" s="95"/>
      <c r="BR3728" s="95"/>
      <c r="BS3728" s="95"/>
      <c r="BT3728" s="95"/>
      <c r="BU3728" s="95"/>
      <c r="BV3728" s="95"/>
      <c r="BW3728" s="95"/>
      <c r="BX3728" s="95"/>
      <c r="BY3728" s="95"/>
      <c r="BZ3728" s="95"/>
      <c r="CD3728" s="95"/>
      <c r="CE3728" s="95"/>
      <c r="CF3728" s="95"/>
    </row>
    <row r="3729" spans="1:84" s="43" customFormat="1" x14ac:dyDescent="0.25">
      <c r="A3729" s="152"/>
      <c r="B3729" s="152"/>
      <c r="C3729" s="152"/>
      <c r="D3729" s="152"/>
      <c r="E3729" s="152"/>
      <c r="F3729" s="62"/>
      <c r="G3729" s="62"/>
      <c r="I3729" s="152"/>
      <c r="K3729" s="152"/>
      <c r="L3729" s="152"/>
      <c r="M3729" s="152"/>
      <c r="N3729" s="152"/>
      <c r="O3729" s="63"/>
      <c r="P3729" s="152"/>
      <c r="Q3729" s="152"/>
      <c r="S3729" s="205"/>
      <c r="T3729" s="205"/>
      <c r="U3729" s="205"/>
      <c r="V3729" s="39"/>
      <c r="W3729" s="39"/>
      <c r="X3729" s="39"/>
      <c r="Y3729" s="39"/>
      <c r="AD3729" s="191"/>
      <c r="AE3729" s="191"/>
      <c r="AF3729" s="260"/>
      <c r="AG3729" s="191"/>
      <c r="AH3729" s="191"/>
      <c r="AI3729" s="260"/>
      <c r="AR3729" s="68"/>
      <c r="AS3729" s="68"/>
      <c r="AW3729" s="95"/>
      <c r="AX3729" s="95"/>
      <c r="AY3729" s="95"/>
      <c r="AZ3729" s="95"/>
      <c r="BA3729" s="95"/>
      <c r="BB3729" s="95"/>
      <c r="BC3729" s="95"/>
      <c r="BD3729" s="95"/>
      <c r="BE3729" s="95"/>
      <c r="BF3729" s="95"/>
      <c r="BG3729" s="95"/>
      <c r="BH3729" s="95"/>
      <c r="BI3729" s="95"/>
      <c r="BJ3729" s="95"/>
      <c r="BK3729" s="95"/>
      <c r="BL3729" s="95"/>
      <c r="BM3729" s="95"/>
      <c r="BN3729" s="95"/>
      <c r="BO3729" s="95"/>
      <c r="BP3729" s="95"/>
      <c r="BQ3729" s="95"/>
      <c r="BR3729" s="95"/>
      <c r="BS3729" s="95"/>
      <c r="BT3729" s="95"/>
      <c r="BU3729" s="95"/>
      <c r="BV3729" s="95"/>
      <c r="BW3729" s="95"/>
      <c r="BX3729" s="95"/>
      <c r="BY3729" s="95"/>
      <c r="BZ3729" s="95"/>
      <c r="CD3729" s="95"/>
      <c r="CE3729" s="95"/>
      <c r="CF3729" s="95"/>
    </row>
    <row r="3730" spans="1:84" s="43" customFormat="1" x14ac:dyDescent="0.25">
      <c r="A3730" s="152"/>
      <c r="B3730" s="152"/>
      <c r="C3730" s="152"/>
      <c r="D3730" s="152"/>
      <c r="E3730" s="152"/>
      <c r="F3730" s="62"/>
      <c r="G3730" s="62"/>
      <c r="I3730" s="152"/>
      <c r="K3730" s="152"/>
      <c r="L3730" s="152"/>
      <c r="M3730" s="152"/>
      <c r="N3730" s="152"/>
      <c r="O3730" s="63"/>
      <c r="P3730" s="152"/>
      <c r="Q3730" s="152"/>
      <c r="S3730" s="205"/>
      <c r="T3730" s="205"/>
      <c r="U3730" s="205"/>
      <c r="V3730" s="39"/>
      <c r="W3730" s="39"/>
      <c r="X3730" s="39"/>
      <c r="Y3730" s="39"/>
      <c r="AD3730" s="191"/>
      <c r="AE3730" s="191"/>
      <c r="AF3730" s="260"/>
      <c r="AG3730" s="191"/>
      <c r="AH3730" s="191"/>
      <c r="AI3730" s="260"/>
      <c r="AR3730" s="68"/>
      <c r="AS3730" s="68"/>
      <c r="AW3730" s="95"/>
      <c r="AX3730" s="95"/>
      <c r="AY3730" s="95"/>
      <c r="AZ3730" s="95"/>
      <c r="BA3730" s="95"/>
      <c r="BB3730" s="95"/>
      <c r="BC3730" s="95"/>
      <c r="BD3730" s="95"/>
      <c r="BE3730" s="95"/>
      <c r="BF3730" s="95"/>
      <c r="BG3730" s="95"/>
      <c r="BH3730" s="95"/>
      <c r="BI3730" s="95"/>
      <c r="BJ3730" s="95"/>
      <c r="BK3730" s="95"/>
      <c r="BL3730" s="95"/>
      <c r="BM3730" s="95"/>
      <c r="BN3730" s="95"/>
      <c r="BO3730" s="95"/>
      <c r="BP3730" s="95"/>
      <c r="BQ3730" s="95"/>
      <c r="BR3730" s="95"/>
      <c r="BS3730" s="95"/>
      <c r="BT3730" s="95"/>
      <c r="BU3730" s="95"/>
      <c r="BV3730" s="95"/>
      <c r="BW3730" s="95"/>
      <c r="BX3730" s="95"/>
      <c r="BY3730" s="95"/>
      <c r="BZ3730" s="95"/>
      <c r="CD3730" s="95"/>
      <c r="CE3730" s="95"/>
      <c r="CF3730" s="95"/>
    </row>
    <row r="3731" spans="1:84" s="43" customFormat="1" x14ac:dyDescent="0.25">
      <c r="A3731" s="152"/>
      <c r="B3731" s="152"/>
      <c r="C3731" s="152"/>
      <c r="D3731" s="152"/>
      <c r="E3731" s="152"/>
      <c r="F3731" s="62"/>
      <c r="G3731" s="62"/>
      <c r="I3731" s="152"/>
      <c r="K3731" s="152"/>
      <c r="L3731" s="152"/>
      <c r="M3731" s="152"/>
      <c r="N3731" s="152"/>
      <c r="O3731" s="63"/>
      <c r="P3731" s="152"/>
      <c r="Q3731" s="152"/>
      <c r="S3731" s="205"/>
      <c r="T3731" s="205"/>
      <c r="U3731" s="205"/>
      <c r="V3731" s="39"/>
      <c r="W3731" s="39"/>
      <c r="X3731" s="39"/>
      <c r="Y3731" s="39"/>
      <c r="AD3731" s="191"/>
      <c r="AE3731" s="191"/>
      <c r="AF3731" s="260"/>
      <c r="AG3731" s="191"/>
      <c r="AH3731" s="191"/>
      <c r="AI3731" s="260"/>
      <c r="AR3731" s="68"/>
      <c r="AS3731" s="68"/>
      <c r="AW3731" s="95"/>
      <c r="AX3731" s="95"/>
      <c r="AY3731" s="95"/>
      <c r="AZ3731" s="95"/>
      <c r="BA3731" s="95"/>
      <c r="BB3731" s="95"/>
      <c r="BC3731" s="95"/>
      <c r="BD3731" s="95"/>
      <c r="BE3731" s="95"/>
      <c r="BF3731" s="95"/>
      <c r="BG3731" s="95"/>
      <c r="BH3731" s="95"/>
      <c r="BI3731" s="95"/>
      <c r="BJ3731" s="95"/>
      <c r="BK3731" s="95"/>
      <c r="BL3731" s="95"/>
      <c r="BM3731" s="95"/>
      <c r="BN3731" s="95"/>
      <c r="BO3731" s="95"/>
      <c r="BP3731" s="95"/>
      <c r="BQ3731" s="95"/>
      <c r="BR3731" s="95"/>
      <c r="BS3731" s="95"/>
      <c r="BT3731" s="95"/>
      <c r="BU3731" s="95"/>
      <c r="BV3731" s="95"/>
      <c r="BW3731" s="95"/>
      <c r="BX3731" s="95"/>
      <c r="BY3731" s="95"/>
      <c r="BZ3731" s="95"/>
      <c r="CD3731" s="95"/>
      <c r="CE3731" s="95"/>
      <c r="CF3731" s="95"/>
    </row>
    <row r="3732" spans="1:84" s="43" customFormat="1" x14ac:dyDescent="0.25">
      <c r="A3732" s="152"/>
      <c r="B3732" s="152"/>
      <c r="C3732" s="152"/>
      <c r="D3732" s="152"/>
      <c r="E3732" s="152"/>
      <c r="F3732" s="62"/>
      <c r="G3732" s="62"/>
      <c r="I3732" s="152"/>
      <c r="K3732" s="152"/>
      <c r="L3732" s="152"/>
      <c r="M3732" s="152"/>
      <c r="N3732" s="152"/>
      <c r="O3732" s="63"/>
      <c r="P3732" s="152"/>
      <c r="Q3732" s="152"/>
      <c r="S3732" s="205"/>
      <c r="T3732" s="205"/>
      <c r="U3732" s="205"/>
      <c r="V3732" s="39"/>
      <c r="W3732" s="39"/>
      <c r="X3732" s="39"/>
      <c r="Y3732" s="39"/>
      <c r="AD3732" s="191"/>
      <c r="AE3732" s="191"/>
      <c r="AF3732" s="260"/>
      <c r="AG3732" s="191"/>
      <c r="AH3732" s="191"/>
      <c r="AI3732" s="260"/>
      <c r="AR3732" s="68"/>
      <c r="AS3732" s="68"/>
      <c r="AW3732" s="95"/>
      <c r="AX3732" s="95"/>
      <c r="AY3732" s="95"/>
      <c r="AZ3732" s="95"/>
      <c r="BA3732" s="95"/>
      <c r="BB3732" s="95"/>
      <c r="BC3732" s="95"/>
      <c r="BD3732" s="95"/>
      <c r="BE3732" s="95"/>
      <c r="BF3732" s="95"/>
      <c r="BG3732" s="95"/>
      <c r="BH3732" s="95"/>
      <c r="BI3732" s="95"/>
      <c r="BJ3732" s="95"/>
      <c r="BK3732" s="95"/>
      <c r="BL3732" s="95"/>
      <c r="BM3732" s="95"/>
      <c r="BN3732" s="95"/>
      <c r="BO3732" s="95"/>
      <c r="BP3732" s="95"/>
      <c r="BQ3732" s="95"/>
      <c r="BR3732" s="95"/>
      <c r="BS3732" s="95"/>
      <c r="BT3732" s="95"/>
      <c r="BU3732" s="95"/>
      <c r="BV3732" s="95"/>
      <c r="BW3732" s="95"/>
      <c r="BX3732" s="95"/>
      <c r="BY3732" s="95"/>
      <c r="BZ3732" s="95"/>
      <c r="CD3732" s="95"/>
      <c r="CE3732" s="95"/>
      <c r="CF3732" s="95"/>
    </row>
    <row r="3733" spans="1:84" s="43" customFormat="1" x14ac:dyDescent="0.25">
      <c r="A3733" s="152"/>
      <c r="B3733" s="152"/>
      <c r="C3733" s="152"/>
      <c r="D3733" s="152"/>
      <c r="E3733" s="152"/>
      <c r="F3733" s="62"/>
      <c r="G3733" s="62"/>
      <c r="I3733" s="152"/>
      <c r="K3733" s="152"/>
      <c r="L3733" s="152"/>
      <c r="M3733" s="152"/>
      <c r="N3733" s="152"/>
      <c r="O3733" s="63"/>
      <c r="P3733" s="152"/>
      <c r="Q3733" s="152"/>
      <c r="S3733" s="205"/>
      <c r="T3733" s="205"/>
      <c r="U3733" s="205"/>
      <c r="V3733" s="39"/>
      <c r="W3733" s="39"/>
      <c r="X3733" s="39"/>
      <c r="Y3733" s="39"/>
      <c r="AD3733" s="191"/>
      <c r="AE3733" s="191"/>
      <c r="AF3733" s="260"/>
      <c r="AG3733" s="191"/>
      <c r="AH3733" s="191"/>
      <c r="AI3733" s="260"/>
      <c r="AR3733" s="68"/>
      <c r="AS3733" s="68"/>
      <c r="AW3733" s="95"/>
      <c r="AX3733" s="95"/>
      <c r="AY3733" s="95"/>
      <c r="AZ3733" s="95"/>
      <c r="BA3733" s="95"/>
      <c r="BB3733" s="95"/>
      <c r="BC3733" s="95"/>
      <c r="BD3733" s="95"/>
      <c r="BE3733" s="95"/>
      <c r="BF3733" s="95"/>
      <c r="BG3733" s="95"/>
      <c r="BH3733" s="95"/>
      <c r="BI3733" s="95"/>
      <c r="BJ3733" s="95"/>
      <c r="BK3733" s="95"/>
      <c r="BL3733" s="95"/>
      <c r="BM3733" s="95"/>
      <c r="BN3733" s="95"/>
      <c r="BO3733" s="95"/>
      <c r="BP3733" s="95"/>
      <c r="BQ3733" s="95"/>
      <c r="BR3733" s="95"/>
      <c r="BS3733" s="95"/>
      <c r="BT3733" s="95"/>
      <c r="BU3733" s="95"/>
      <c r="BV3733" s="95"/>
      <c r="BW3733" s="95"/>
      <c r="BX3733" s="95"/>
      <c r="BY3733" s="95"/>
      <c r="BZ3733" s="95"/>
      <c r="CD3733" s="95"/>
      <c r="CE3733" s="95"/>
      <c r="CF3733" s="95"/>
    </row>
    <row r="3734" spans="1:84" s="43" customFormat="1" x14ac:dyDescent="0.25">
      <c r="A3734" s="152"/>
      <c r="B3734" s="152"/>
      <c r="C3734" s="152"/>
      <c r="D3734" s="152"/>
      <c r="E3734" s="152"/>
      <c r="F3734" s="62"/>
      <c r="G3734" s="62"/>
      <c r="I3734" s="152"/>
      <c r="K3734" s="152"/>
      <c r="L3734" s="152"/>
      <c r="M3734" s="152"/>
      <c r="N3734" s="152"/>
      <c r="O3734" s="63"/>
      <c r="P3734" s="152"/>
      <c r="Q3734" s="152"/>
      <c r="S3734" s="205"/>
      <c r="T3734" s="205"/>
      <c r="U3734" s="205"/>
      <c r="V3734" s="39"/>
      <c r="W3734" s="39"/>
      <c r="X3734" s="39"/>
      <c r="Y3734" s="39"/>
      <c r="AD3734" s="191"/>
      <c r="AE3734" s="191"/>
      <c r="AF3734" s="260"/>
      <c r="AG3734" s="191"/>
      <c r="AH3734" s="191"/>
      <c r="AI3734" s="260"/>
      <c r="AR3734" s="68"/>
      <c r="AS3734" s="68"/>
      <c r="AW3734" s="95"/>
      <c r="AX3734" s="95"/>
      <c r="AY3734" s="95"/>
      <c r="AZ3734" s="95"/>
      <c r="BA3734" s="95"/>
      <c r="BB3734" s="95"/>
      <c r="BC3734" s="95"/>
      <c r="BD3734" s="95"/>
      <c r="BE3734" s="95"/>
      <c r="BF3734" s="95"/>
      <c r="BG3734" s="95"/>
      <c r="BH3734" s="95"/>
      <c r="BI3734" s="95"/>
      <c r="BJ3734" s="95"/>
      <c r="BK3734" s="95"/>
      <c r="BL3734" s="95"/>
      <c r="BM3734" s="95"/>
      <c r="BN3734" s="95"/>
      <c r="BO3734" s="95"/>
      <c r="BP3734" s="95"/>
      <c r="BQ3734" s="95"/>
      <c r="BR3734" s="95"/>
      <c r="BS3734" s="95"/>
      <c r="BT3734" s="95"/>
      <c r="BU3734" s="95"/>
      <c r="BV3734" s="95"/>
      <c r="BW3734" s="95"/>
      <c r="BX3734" s="95"/>
      <c r="BY3734" s="95"/>
      <c r="BZ3734" s="95"/>
      <c r="CD3734" s="95"/>
      <c r="CE3734" s="95"/>
      <c r="CF3734" s="95"/>
    </row>
    <row r="3735" spans="1:84" s="43" customFormat="1" x14ac:dyDescent="0.25">
      <c r="A3735" s="152"/>
      <c r="B3735" s="152"/>
      <c r="C3735" s="152"/>
      <c r="D3735" s="152"/>
      <c r="E3735" s="152"/>
      <c r="F3735" s="62"/>
      <c r="G3735" s="62"/>
      <c r="I3735" s="152"/>
      <c r="K3735" s="152"/>
      <c r="L3735" s="152"/>
      <c r="M3735" s="152"/>
      <c r="N3735" s="152"/>
      <c r="O3735" s="63"/>
      <c r="P3735" s="152"/>
      <c r="Q3735" s="152"/>
      <c r="S3735" s="205"/>
      <c r="T3735" s="205"/>
      <c r="U3735" s="205"/>
      <c r="V3735" s="39"/>
      <c r="W3735" s="39"/>
      <c r="X3735" s="39"/>
      <c r="Y3735" s="39"/>
      <c r="AD3735" s="191"/>
      <c r="AE3735" s="191"/>
      <c r="AF3735" s="260"/>
      <c r="AG3735" s="191"/>
      <c r="AH3735" s="191"/>
      <c r="AI3735" s="260"/>
      <c r="AR3735" s="68"/>
      <c r="AS3735" s="68"/>
      <c r="AW3735" s="95"/>
      <c r="AX3735" s="95"/>
      <c r="AY3735" s="95"/>
      <c r="AZ3735" s="95"/>
      <c r="BA3735" s="95"/>
      <c r="BB3735" s="95"/>
      <c r="BC3735" s="95"/>
      <c r="BD3735" s="95"/>
      <c r="BE3735" s="95"/>
      <c r="BF3735" s="95"/>
      <c r="BG3735" s="95"/>
      <c r="BH3735" s="95"/>
      <c r="BI3735" s="95"/>
      <c r="BJ3735" s="95"/>
      <c r="BK3735" s="95"/>
      <c r="BL3735" s="95"/>
      <c r="BM3735" s="95"/>
      <c r="BN3735" s="95"/>
      <c r="BO3735" s="95"/>
      <c r="BP3735" s="95"/>
      <c r="BQ3735" s="95"/>
      <c r="BR3735" s="95"/>
      <c r="BS3735" s="95"/>
      <c r="BT3735" s="95"/>
      <c r="BU3735" s="95"/>
      <c r="BV3735" s="95"/>
      <c r="BW3735" s="95"/>
      <c r="BX3735" s="95"/>
      <c r="BY3735" s="95"/>
      <c r="BZ3735" s="95"/>
      <c r="CD3735" s="95"/>
      <c r="CE3735" s="95"/>
      <c r="CF3735" s="95"/>
    </row>
    <row r="3736" spans="1:84" s="43" customFormat="1" x14ac:dyDescent="0.25">
      <c r="A3736" s="152"/>
      <c r="B3736" s="152"/>
      <c r="C3736" s="152"/>
      <c r="D3736" s="152"/>
      <c r="E3736" s="152"/>
      <c r="F3736" s="62"/>
      <c r="G3736" s="62"/>
      <c r="I3736" s="152"/>
      <c r="K3736" s="152"/>
      <c r="L3736" s="152"/>
      <c r="M3736" s="152"/>
      <c r="N3736" s="152"/>
      <c r="O3736" s="63"/>
      <c r="P3736" s="152"/>
      <c r="Q3736" s="152"/>
      <c r="S3736" s="205"/>
      <c r="T3736" s="205"/>
      <c r="U3736" s="205"/>
      <c r="V3736" s="39"/>
      <c r="W3736" s="39"/>
      <c r="X3736" s="39"/>
      <c r="Y3736" s="39"/>
      <c r="AD3736" s="191"/>
      <c r="AE3736" s="191"/>
      <c r="AF3736" s="260"/>
      <c r="AG3736" s="191"/>
      <c r="AH3736" s="191"/>
      <c r="AI3736" s="260"/>
      <c r="AR3736" s="68"/>
      <c r="AS3736" s="68"/>
      <c r="AW3736" s="95"/>
      <c r="AX3736" s="95"/>
      <c r="AY3736" s="95"/>
      <c r="AZ3736" s="95"/>
      <c r="BA3736" s="95"/>
      <c r="BB3736" s="95"/>
      <c r="BC3736" s="95"/>
      <c r="BD3736" s="95"/>
      <c r="BE3736" s="95"/>
      <c r="BF3736" s="95"/>
      <c r="BG3736" s="95"/>
      <c r="BH3736" s="95"/>
      <c r="BI3736" s="95"/>
      <c r="BJ3736" s="95"/>
      <c r="BK3736" s="95"/>
      <c r="BL3736" s="95"/>
      <c r="BM3736" s="95"/>
      <c r="BN3736" s="95"/>
      <c r="BO3736" s="95"/>
      <c r="BP3736" s="95"/>
      <c r="BQ3736" s="95"/>
      <c r="BR3736" s="95"/>
      <c r="BS3736" s="95"/>
      <c r="BT3736" s="95"/>
      <c r="BU3736" s="95"/>
      <c r="BV3736" s="95"/>
      <c r="BW3736" s="95"/>
      <c r="BX3736" s="95"/>
      <c r="BY3736" s="95"/>
      <c r="BZ3736" s="95"/>
      <c r="CD3736" s="95"/>
      <c r="CE3736" s="95"/>
      <c r="CF3736" s="95"/>
    </row>
    <row r="3737" spans="1:84" s="43" customFormat="1" x14ac:dyDescent="0.25">
      <c r="A3737" s="152"/>
      <c r="B3737" s="152"/>
      <c r="C3737" s="152"/>
      <c r="D3737" s="152"/>
      <c r="E3737" s="152"/>
      <c r="F3737" s="62"/>
      <c r="G3737" s="62"/>
      <c r="I3737" s="152"/>
      <c r="K3737" s="152"/>
      <c r="L3737" s="152"/>
      <c r="M3737" s="152"/>
      <c r="N3737" s="152"/>
      <c r="O3737" s="63"/>
      <c r="P3737" s="152"/>
      <c r="Q3737" s="152"/>
      <c r="S3737" s="205"/>
      <c r="T3737" s="205"/>
      <c r="U3737" s="205"/>
      <c r="V3737" s="39"/>
      <c r="W3737" s="39"/>
      <c r="X3737" s="39"/>
      <c r="Y3737" s="39"/>
      <c r="AD3737" s="191"/>
      <c r="AE3737" s="191"/>
      <c r="AF3737" s="260"/>
      <c r="AG3737" s="191"/>
      <c r="AH3737" s="191"/>
      <c r="AI3737" s="260"/>
      <c r="AR3737" s="68"/>
      <c r="AS3737" s="68"/>
      <c r="AW3737" s="95"/>
      <c r="AX3737" s="95"/>
      <c r="AY3737" s="95"/>
      <c r="AZ3737" s="95"/>
      <c r="BA3737" s="95"/>
      <c r="BB3737" s="95"/>
      <c r="BC3737" s="95"/>
      <c r="BD3737" s="95"/>
      <c r="BE3737" s="95"/>
      <c r="BF3737" s="95"/>
      <c r="BG3737" s="95"/>
      <c r="BH3737" s="95"/>
      <c r="BI3737" s="95"/>
      <c r="BJ3737" s="95"/>
      <c r="BK3737" s="95"/>
      <c r="BL3737" s="95"/>
      <c r="BM3737" s="95"/>
      <c r="BN3737" s="95"/>
      <c r="BO3737" s="95"/>
      <c r="BP3737" s="95"/>
      <c r="BQ3737" s="95"/>
      <c r="BR3737" s="95"/>
      <c r="BS3737" s="95"/>
      <c r="BT3737" s="95"/>
      <c r="BU3737" s="95"/>
      <c r="BV3737" s="95"/>
      <c r="BW3737" s="95"/>
      <c r="BX3737" s="95"/>
      <c r="BY3737" s="95"/>
      <c r="BZ3737" s="95"/>
      <c r="CD3737" s="95"/>
      <c r="CE3737" s="95"/>
      <c r="CF3737" s="95"/>
    </row>
    <row r="3738" spans="1:84" s="43" customFormat="1" x14ac:dyDescent="0.25">
      <c r="A3738" s="152"/>
      <c r="B3738" s="152"/>
      <c r="C3738" s="152"/>
      <c r="D3738" s="152"/>
      <c r="E3738" s="152"/>
      <c r="F3738" s="62"/>
      <c r="G3738" s="62"/>
      <c r="I3738" s="152"/>
      <c r="K3738" s="152"/>
      <c r="L3738" s="152"/>
      <c r="M3738" s="152"/>
      <c r="N3738" s="152"/>
      <c r="O3738" s="63"/>
      <c r="P3738" s="152"/>
      <c r="Q3738" s="152"/>
      <c r="S3738" s="205"/>
      <c r="T3738" s="205"/>
      <c r="U3738" s="205"/>
      <c r="V3738" s="39"/>
      <c r="W3738" s="39"/>
      <c r="X3738" s="39"/>
      <c r="Y3738" s="39"/>
      <c r="AD3738" s="191"/>
      <c r="AE3738" s="191"/>
      <c r="AF3738" s="260"/>
      <c r="AG3738" s="191"/>
      <c r="AH3738" s="191"/>
      <c r="AI3738" s="260"/>
      <c r="AR3738" s="68"/>
      <c r="AS3738" s="68"/>
      <c r="AW3738" s="95"/>
      <c r="AX3738" s="95"/>
      <c r="AY3738" s="95"/>
      <c r="AZ3738" s="95"/>
      <c r="BA3738" s="95"/>
      <c r="BB3738" s="95"/>
      <c r="BC3738" s="95"/>
      <c r="BD3738" s="95"/>
      <c r="BE3738" s="95"/>
      <c r="BF3738" s="95"/>
      <c r="BG3738" s="95"/>
      <c r="BH3738" s="95"/>
      <c r="BI3738" s="95"/>
      <c r="BJ3738" s="95"/>
      <c r="BK3738" s="95"/>
      <c r="BL3738" s="95"/>
      <c r="BM3738" s="95"/>
      <c r="BN3738" s="95"/>
      <c r="BO3738" s="95"/>
      <c r="BP3738" s="95"/>
      <c r="BQ3738" s="95"/>
      <c r="BR3738" s="95"/>
      <c r="BS3738" s="95"/>
      <c r="BT3738" s="95"/>
      <c r="BU3738" s="95"/>
      <c r="BV3738" s="95"/>
      <c r="BW3738" s="95"/>
      <c r="BX3738" s="95"/>
      <c r="BY3738" s="95"/>
      <c r="BZ3738" s="95"/>
      <c r="CD3738" s="95"/>
      <c r="CE3738" s="95"/>
      <c r="CF3738" s="95"/>
    </row>
    <row r="3739" spans="1:84" s="43" customFormat="1" x14ac:dyDescent="0.25">
      <c r="A3739" s="152"/>
      <c r="B3739" s="152"/>
      <c r="C3739" s="152"/>
      <c r="D3739" s="152"/>
      <c r="E3739" s="152"/>
      <c r="F3739" s="62"/>
      <c r="G3739" s="62"/>
      <c r="I3739" s="152"/>
      <c r="K3739" s="152"/>
      <c r="L3739" s="152"/>
      <c r="M3739" s="152"/>
      <c r="N3739" s="152"/>
      <c r="O3739" s="63"/>
      <c r="P3739" s="152"/>
      <c r="Q3739" s="152"/>
      <c r="S3739" s="205"/>
      <c r="T3739" s="205"/>
      <c r="U3739" s="205"/>
      <c r="V3739" s="39"/>
      <c r="W3739" s="39"/>
      <c r="X3739" s="39"/>
      <c r="Y3739" s="39"/>
      <c r="AD3739" s="191"/>
      <c r="AE3739" s="191"/>
      <c r="AF3739" s="260"/>
      <c r="AG3739" s="191"/>
      <c r="AH3739" s="191"/>
      <c r="AI3739" s="260"/>
      <c r="AR3739" s="68"/>
      <c r="AS3739" s="68"/>
      <c r="AW3739" s="95"/>
      <c r="AX3739" s="95"/>
      <c r="AY3739" s="95"/>
      <c r="AZ3739" s="95"/>
      <c r="BA3739" s="95"/>
      <c r="BB3739" s="95"/>
      <c r="BC3739" s="95"/>
      <c r="BD3739" s="95"/>
      <c r="BE3739" s="95"/>
      <c r="BF3739" s="95"/>
      <c r="BG3739" s="95"/>
      <c r="BH3739" s="95"/>
      <c r="BI3739" s="95"/>
      <c r="BJ3739" s="95"/>
      <c r="BK3739" s="95"/>
      <c r="BL3739" s="95"/>
      <c r="BM3739" s="95"/>
      <c r="BN3739" s="95"/>
      <c r="BO3739" s="95"/>
      <c r="BP3739" s="95"/>
      <c r="BQ3739" s="95"/>
      <c r="BR3739" s="95"/>
      <c r="BS3739" s="95"/>
      <c r="BT3739" s="95"/>
      <c r="BU3739" s="95"/>
      <c r="BV3739" s="95"/>
      <c r="BW3739" s="95"/>
      <c r="BX3739" s="95"/>
      <c r="BY3739" s="95"/>
      <c r="BZ3739" s="95"/>
      <c r="CD3739" s="95"/>
      <c r="CE3739" s="95"/>
      <c r="CF3739" s="95"/>
    </row>
    <row r="3740" spans="1:84" s="43" customFormat="1" x14ac:dyDescent="0.25">
      <c r="A3740" s="152"/>
      <c r="B3740" s="152"/>
      <c r="C3740" s="152"/>
      <c r="D3740" s="152"/>
      <c r="E3740" s="152"/>
      <c r="F3740" s="62"/>
      <c r="G3740" s="62"/>
      <c r="I3740" s="152"/>
      <c r="K3740" s="152"/>
      <c r="L3740" s="152"/>
      <c r="M3740" s="152"/>
      <c r="N3740" s="152"/>
      <c r="O3740" s="63"/>
      <c r="P3740" s="152"/>
      <c r="Q3740" s="152"/>
      <c r="S3740" s="205"/>
      <c r="T3740" s="205"/>
      <c r="U3740" s="205"/>
      <c r="V3740" s="39"/>
      <c r="W3740" s="39"/>
      <c r="X3740" s="39"/>
      <c r="Y3740" s="39"/>
      <c r="AD3740" s="191"/>
      <c r="AE3740" s="191"/>
      <c r="AF3740" s="260"/>
      <c r="AG3740" s="191"/>
      <c r="AH3740" s="191"/>
      <c r="AI3740" s="260"/>
      <c r="AR3740" s="68"/>
      <c r="AS3740" s="68"/>
      <c r="AW3740" s="95"/>
      <c r="AX3740" s="95"/>
      <c r="AY3740" s="95"/>
      <c r="AZ3740" s="95"/>
      <c r="BA3740" s="95"/>
      <c r="BB3740" s="95"/>
      <c r="BC3740" s="95"/>
      <c r="BD3740" s="95"/>
      <c r="BE3740" s="95"/>
      <c r="BF3740" s="95"/>
      <c r="BG3740" s="95"/>
      <c r="BH3740" s="95"/>
      <c r="BI3740" s="95"/>
      <c r="BJ3740" s="95"/>
      <c r="BK3740" s="95"/>
      <c r="BL3740" s="95"/>
      <c r="BM3740" s="95"/>
      <c r="BN3740" s="95"/>
      <c r="BO3740" s="95"/>
      <c r="BP3740" s="95"/>
      <c r="BQ3740" s="95"/>
      <c r="BR3740" s="95"/>
      <c r="BS3740" s="95"/>
      <c r="BT3740" s="95"/>
      <c r="BU3740" s="95"/>
      <c r="BV3740" s="95"/>
      <c r="BW3740" s="95"/>
      <c r="BX3740" s="95"/>
      <c r="BY3740" s="95"/>
      <c r="BZ3740" s="95"/>
      <c r="CD3740" s="95"/>
      <c r="CE3740" s="95"/>
      <c r="CF3740" s="95"/>
    </row>
    <row r="3741" spans="1:84" s="43" customFormat="1" x14ac:dyDescent="0.25">
      <c r="A3741" s="152"/>
      <c r="B3741" s="152"/>
      <c r="C3741" s="152"/>
      <c r="D3741" s="152"/>
      <c r="E3741" s="152"/>
      <c r="F3741" s="62"/>
      <c r="G3741" s="62"/>
      <c r="I3741" s="152"/>
      <c r="K3741" s="152"/>
      <c r="L3741" s="152"/>
      <c r="M3741" s="152"/>
      <c r="N3741" s="152"/>
      <c r="O3741" s="63"/>
      <c r="P3741" s="152"/>
      <c r="Q3741" s="152"/>
      <c r="S3741" s="205"/>
      <c r="T3741" s="205"/>
      <c r="U3741" s="205"/>
      <c r="V3741" s="39"/>
      <c r="W3741" s="39"/>
      <c r="X3741" s="39"/>
      <c r="Y3741" s="39"/>
      <c r="AD3741" s="191"/>
      <c r="AE3741" s="191"/>
      <c r="AF3741" s="260"/>
      <c r="AG3741" s="191"/>
      <c r="AH3741" s="191"/>
      <c r="AI3741" s="260"/>
      <c r="AR3741" s="68"/>
      <c r="AS3741" s="68"/>
      <c r="AW3741" s="95"/>
      <c r="AX3741" s="95"/>
      <c r="AY3741" s="95"/>
      <c r="AZ3741" s="95"/>
      <c r="BA3741" s="95"/>
      <c r="BB3741" s="95"/>
      <c r="BC3741" s="95"/>
      <c r="BD3741" s="95"/>
      <c r="BE3741" s="95"/>
      <c r="BF3741" s="95"/>
      <c r="BG3741" s="95"/>
      <c r="BH3741" s="95"/>
      <c r="BI3741" s="95"/>
      <c r="BJ3741" s="95"/>
      <c r="BK3741" s="95"/>
      <c r="BL3741" s="95"/>
      <c r="BM3741" s="95"/>
      <c r="BN3741" s="95"/>
      <c r="BO3741" s="95"/>
      <c r="BP3741" s="95"/>
      <c r="BQ3741" s="95"/>
      <c r="BR3741" s="95"/>
      <c r="BS3741" s="95"/>
      <c r="BT3741" s="95"/>
      <c r="BU3741" s="95"/>
      <c r="BV3741" s="95"/>
      <c r="BW3741" s="95"/>
      <c r="BX3741" s="95"/>
      <c r="BY3741" s="95"/>
      <c r="BZ3741" s="95"/>
      <c r="CD3741" s="95"/>
      <c r="CE3741" s="95"/>
      <c r="CF3741" s="95"/>
    </row>
    <row r="3742" spans="1:84" s="43" customFormat="1" x14ac:dyDescent="0.25">
      <c r="A3742" s="152"/>
      <c r="B3742" s="152"/>
      <c r="C3742" s="152"/>
      <c r="D3742" s="152"/>
      <c r="E3742" s="152"/>
      <c r="F3742" s="62"/>
      <c r="G3742" s="62"/>
      <c r="I3742" s="152"/>
      <c r="K3742" s="152"/>
      <c r="L3742" s="152"/>
      <c r="M3742" s="152"/>
      <c r="N3742" s="152"/>
      <c r="O3742" s="63"/>
      <c r="P3742" s="152"/>
      <c r="Q3742" s="152"/>
      <c r="S3742" s="205"/>
      <c r="T3742" s="205"/>
      <c r="U3742" s="205"/>
      <c r="V3742" s="39"/>
      <c r="W3742" s="39"/>
      <c r="X3742" s="39"/>
      <c r="Y3742" s="39"/>
      <c r="AD3742" s="191"/>
      <c r="AE3742" s="191"/>
      <c r="AF3742" s="260"/>
      <c r="AG3742" s="191"/>
      <c r="AH3742" s="191"/>
      <c r="AI3742" s="260"/>
      <c r="AR3742" s="68"/>
      <c r="AS3742" s="68"/>
      <c r="AW3742" s="95"/>
      <c r="AX3742" s="95"/>
      <c r="AY3742" s="95"/>
      <c r="AZ3742" s="95"/>
      <c r="BA3742" s="95"/>
      <c r="BB3742" s="95"/>
      <c r="BC3742" s="95"/>
      <c r="BD3742" s="95"/>
      <c r="BE3742" s="95"/>
      <c r="BF3742" s="95"/>
      <c r="BG3742" s="95"/>
      <c r="BH3742" s="95"/>
      <c r="BI3742" s="95"/>
      <c r="BJ3742" s="95"/>
      <c r="BK3742" s="95"/>
      <c r="BL3742" s="95"/>
      <c r="BM3742" s="95"/>
      <c r="BN3742" s="95"/>
      <c r="BO3742" s="95"/>
      <c r="BP3742" s="95"/>
      <c r="BQ3742" s="95"/>
      <c r="BR3742" s="95"/>
      <c r="BS3742" s="95"/>
      <c r="BT3742" s="95"/>
      <c r="BU3742" s="95"/>
      <c r="BV3742" s="95"/>
      <c r="BW3742" s="95"/>
      <c r="BX3742" s="95"/>
      <c r="BY3742" s="95"/>
      <c r="BZ3742" s="95"/>
      <c r="CD3742" s="95"/>
      <c r="CE3742" s="95"/>
      <c r="CF3742" s="95"/>
    </row>
    <row r="3743" spans="1:84" s="43" customFormat="1" x14ac:dyDescent="0.25">
      <c r="A3743" s="152"/>
      <c r="B3743" s="152"/>
      <c r="C3743" s="152"/>
      <c r="D3743" s="152"/>
      <c r="E3743" s="152"/>
      <c r="F3743" s="62"/>
      <c r="G3743" s="62"/>
      <c r="I3743" s="152"/>
      <c r="K3743" s="152"/>
      <c r="L3743" s="152"/>
      <c r="M3743" s="152"/>
      <c r="N3743" s="152"/>
      <c r="O3743" s="63"/>
      <c r="P3743" s="152"/>
      <c r="Q3743" s="152"/>
      <c r="S3743" s="205"/>
      <c r="T3743" s="205"/>
      <c r="U3743" s="205"/>
      <c r="V3743" s="39"/>
      <c r="W3743" s="39"/>
      <c r="X3743" s="39"/>
      <c r="Y3743" s="39"/>
      <c r="AD3743" s="191"/>
      <c r="AE3743" s="191"/>
      <c r="AF3743" s="260"/>
      <c r="AG3743" s="191"/>
      <c r="AH3743" s="191"/>
      <c r="AI3743" s="260"/>
      <c r="AR3743" s="68"/>
      <c r="AS3743" s="68"/>
      <c r="AW3743" s="95"/>
      <c r="AX3743" s="95"/>
      <c r="AY3743" s="95"/>
      <c r="AZ3743" s="95"/>
      <c r="BA3743" s="95"/>
      <c r="BB3743" s="95"/>
      <c r="BC3743" s="95"/>
      <c r="BD3743" s="95"/>
      <c r="BE3743" s="95"/>
      <c r="BF3743" s="95"/>
      <c r="BG3743" s="95"/>
      <c r="BH3743" s="95"/>
      <c r="BI3743" s="95"/>
      <c r="BJ3743" s="95"/>
      <c r="BK3743" s="95"/>
      <c r="BL3743" s="95"/>
      <c r="BM3743" s="95"/>
      <c r="BN3743" s="95"/>
      <c r="BO3743" s="95"/>
      <c r="BP3743" s="95"/>
      <c r="BQ3743" s="95"/>
      <c r="BR3743" s="95"/>
      <c r="BS3743" s="95"/>
      <c r="BT3743" s="95"/>
      <c r="BU3743" s="95"/>
      <c r="BV3743" s="95"/>
      <c r="BW3743" s="95"/>
      <c r="BX3743" s="95"/>
      <c r="BY3743" s="95"/>
      <c r="BZ3743" s="95"/>
      <c r="CD3743" s="95"/>
      <c r="CE3743" s="95"/>
      <c r="CF3743" s="95"/>
    </row>
    <row r="3744" spans="1:84" s="43" customFormat="1" x14ac:dyDescent="0.25">
      <c r="A3744" s="152"/>
      <c r="B3744" s="152"/>
      <c r="C3744" s="152"/>
      <c r="D3744" s="152"/>
      <c r="E3744" s="152"/>
      <c r="F3744" s="62"/>
      <c r="G3744" s="62"/>
      <c r="I3744" s="152"/>
      <c r="K3744" s="152"/>
      <c r="L3744" s="152"/>
      <c r="M3744" s="152"/>
      <c r="N3744" s="152"/>
      <c r="O3744" s="63"/>
      <c r="P3744" s="152"/>
      <c r="Q3744" s="152"/>
      <c r="S3744" s="205"/>
      <c r="T3744" s="205"/>
      <c r="U3744" s="205"/>
      <c r="V3744" s="39"/>
      <c r="W3744" s="39"/>
      <c r="X3744" s="39"/>
      <c r="Y3744" s="39"/>
      <c r="AD3744" s="191"/>
      <c r="AE3744" s="191"/>
      <c r="AF3744" s="260"/>
      <c r="AG3744" s="191"/>
      <c r="AH3744" s="191"/>
      <c r="AI3744" s="260"/>
      <c r="AR3744" s="68"/>
      <c r="AS3744" s="68"/>
      <c r="AW3744" s="95"/>
      <c r="AX3744" s="95"/>
      <c r="AY3744" s="95"/>
      <c r="AZ3744" s="95"/>
      <c r="BA3744" s="95"/>
      <c r="BB3744" s="95"/>
      <c r="BC3744" s="95"/>
      <c r="BD3744" s="95"/>
      <c r="BE3744" s="95"/>
      <c r="BF3744" s="95"/>
      <c r="BG3744" s="95"/>
      <c r="BH3744" s="95"/>
      <c r="BI3744" s="95"/>
      <c r="BJ3744" s="95"/>
      <c r="BK3744" s="95"/>
      <c r="BL3744" s="95"/>
      <c r="BM3744" s="95"/>
      <c r="BN3744" s="95"/>
      <c r="BO3744" s="95"/>
      <c r="BP3744" s="95"/>
      <c r="BQ3744" s="95"/>
      <c r="BR3744" s="95"/>
      <c r="BS3744" s="95"/>
      <c r="BT3744" s="95"/>
      <c r="BU3744" s="95"/>
      <c r="BV3744" s="95"/>
      <c r="BW3744" s="95"/>
      <c r="BX3744" s="95"/>
      <c r="BY3744" s="95"/>
      <c r="BZ3744" s="95"/>
      <c r="CD3744" s="95"/>
      <c r="CE3744" s="95"/>
      <c r="CF3744" s="95"/>
    </row>
    <row r="3745" spans="1:84" s="43" customFormat="1" x14ac:dyDescent="0.25">
      <c r="A3745" s="152"/>
      <c r="B3745" s="152"/>
      <c r="C3745" s="152"/>
      <c r="D3745" s="152"/>
      <c r="E3745" s="152"/>
      <c r="F3745" s="62"/>
      <c r="G3745" s="62"/>
      <c r="I3745" s="152"/>
      <c r="K3745" s="152"/>
      <c r="L3745" s="152"/>
      <c r="M3745" s="152"/>
      <c r="N3745" s="152"/>
      <c r="O3745" s="63"/>
      <c r="P3745" s="152"/>
      <c r="Q3745" s="152"/>
      <c r="S3745" s="205"/>
      <c r="T3745" s="205"/>
      <c r="U3745" s="205"/>
      <c r="V3745" s="39"/>
      <c r="W3745" s="39"/>
      <c r="X3745" s="39"/>
      <c r="Y3745" s="39"/>
      <c r="AD3745" s="191"/>
      <c r="AE3745" s="191"/>
      <c r="AF3745" s="260"/>
      <c r="AG3745" s="191"/>
      <c r="AH3745" s="191"/>
      <c r="AI3745" s="260"/>
      <c r="AR3745" s="68"/>
      <c r="AS3745" s="68"/>
      <c r="AW3745" s="95"/>
      <c r="AX3745" s="95"/>
      <c r="AY3745" s="95"/>
      <c r="AZ3745" s="95"/>
      <c r="BA3745" s="95"/>
      <c r="BB3745" s="95"/>
      <c r="BC3745" s="95"/>
      <c r="BD3745" s="95"/>
      <c r="BE3745" s="95"/>
      <c r="BF3745" s="95"/>
      <c r="BG3745" s="95"/>
      <c r="BH3745" s="95"/>
      <c r="BI3745" s="95"/>
      <c r="BJ3745" s="95"/>
      <c r="BK3745" s="95"/>
      <c r="BL3745" s="95"/>
      <c r="BM3745" s="95"/>
      <c r="BN3745" s="95"/>
      <c r="BO3745" s="95"/>
      <c r="BP3745" s="95"/>
      <c r="BQ3745" s="95"/>
      <c r="BR3745" s="95"/>
      <c r="BS3745" s="95"/>
      <c r="BT3745" s="95"/>
      <c r="BU3745" s="95"/>
      <c r="BV3745" s="95"/>
      <c r="BW3745" s="95"/>
      <c r="BX3745" s="95"/>
      <c r="BY3745" s="95"/>
      <c r="BZ3745" s="95"/>
      <c r="CD3745" s="95"/>
      <c r="CE3745" s="95"/>
      <c r="CF3745" s="95"/>
    </row>
    <row r="3746" spans="1:84" s="43" customFormat="1" x14ac:dyDescent="0.25">
      <c r="A3746" s="152"/>
      <c r="B3746" s="152"/>
      <c r="C3746" s="152"/>
      <c r="D3746" s="152"/>
      <c r="E3746" s="152"/>
      <c r="F3746" s="62"/>
      <c r="G3746" s="62"/>
      <c r="I3746" s="152"/>
      <c r="K3746" s="152"/>
      <c r="L3746" s="152"/>
      <c r="M3746" s="152"/>
      <c r="N3746" s="152"/>
      <c r="O3746" s="63"/>
      <c r="P3746" s="152"/>
      <c r="Q3746" s="152"/>
      <c r="S3746" s="205"/>
      <c r="T3746" s="205"/>
      <c r="U3746" s="205"/>
      <c r="V3746" s="39"/>
      <c r="W3746" s="39"/>
      <c r="X3746" s="39"/>
      <c r="Y3746" s="39"/>
      <c r="AD3746" s="191"/>
      <c r="AE3746" s="191"/>
      <c r="AF3746" s="260"/>
      <c r="AG3746" s="191"/>
      <c r="AH3746" s="191"/>
      <c r="AI3746" s="260"/>
      <c r="AR3746" s="68"/>
      <c r="AS3746" s="68"/>
      <c r="AW3746" s="95"/>
      <c r="AX3746" s="95"/>
      <c r="AY3746" s="95"/>
      <c r="AZ3746" s="95"/>
      <c r="BA3746" s="95"/>
      <c r="BB3746" s="95"/>
      <c r="BC3746" s="95"/>
      <c r="BD3746" s="95"/>
      <c r="BE3746" s="95"/>
      <c r="BF3746" s="95"/>
      <c r="BG3746" s="95"/>
      <c r="BH3746" s="95"/>
      <c r="BI3746" s="95"/>
      <c r="BJ3746" s="95"/>
      <c r="BK3746" s="95"/>
      <c r="BL3746" s="95"/>
      <c r="BM3746" s="95"/>
      <c r="BN3746" s="95"/>
      <c r="BO3746" s="95"/>
      <c r="BP3746" s="95"/>
      <c r="BQ3746" s="95"/>
      <c r="BR3746" s="95"/>
      <c r="BS3746" s="95"/>
      <c r="BT3746" s="95"/>
      <c r="BU3746" s="95"/>
      <c r="BV3746" s="95"/>
      <c r="BW3746" s="95"/>
      <c r="BX3746" s="95"/>
      <c r="BY3746" s="95"/>
      <c r="BZ3746" s="95"/>
      <c r="CD3746" s="95"/>
      <c r="CE3746" s="95"/>
      <c r="CF3746" s="95"/>
    </row>
    <row r="3747" spans="1:84" s="43" customFormat="1" x14ac:dyDescent="0.25">
      <c r="A3747" s="152"/>
      <c r="B3747" s="152"/>
      <c r="C3747" s="152"/>
      <c r="D3747" s="152"/>
      <c r="E3747" s="152"/>
      <c r="F3747" s="62"/>
      <c r="G3747" s="62"/>
      <c r="I3747" s="152"/>
      <c r="K3747" s="152"/>
      <c r="L3747" s="152"/>
      <c r="M3747" s="152"/>
      <c r="N3747" s="152"/>
      <c r="O3747" s="63"/>
      <c r="P3747" s="152"/>
      <c r="Q3747" s="152"/>
      <c r="S3747" s="205"/>
      <c r="T3747" s="205"/>
      <c r="U3747" s="205"/>
      <c r="V3747" s="39"/>
      <c r="W3747" s="39"/>
      <c r="X3747" s="39"/>
      <c r="Y3747" s="39"/>
      <c r="AD3747" s="191"/>
      <c r="AE3747" s="191"/>
      <c r="AF3747" s="260"/>
      <c r="AG3747" s="191"/>
      <c r="AH3747" s="191"/>
      <c r="AI3747" s="260"/>
      <c r="AR3747" s="68"/>
      <c r="AS3747" s="68"/>
      <c r="AW3747" s="95"/>
      <c r="AX3747" s="95"/>
      <c r="AY3747" s="95"/>
      <c r="AZ3747" s="95"/>
      <c r="BA3747" s="95"/>
      <c r="BB3747" s="95"/>
      <c r="BC3747" s="95"/>
      <c r="BD3747" s="95"/>
      <c r="BE3747" s="95"/>
      <c r="BF3747" s="95"/>
      <c r="BG3747" s="95"/>
      <c r="BH3747" s="95"/>
      <c r="BI3747" s="95"/>
      <c r="BJ3747" s="95"/>
      <c r="BK3747" s="95"/>
      <c r="BL3747" s="95"/>
      <c r="BM3747" s="95"/>
      <c r="BN3747" s="95"/>
      <c r="BO3747" s="95"/>
      <c r="BP3747" s="95"/>
      <c r="BQ3747" s="95"/>
      <c r="BR3747" s="95"/>
      <c r="BS3747" s="95"/>
      <c r="BT3747" s="95"/>
      <c r="BU3747" s="95"/>
      <c r="BV3747" s="95"/>
      <c r="BW3747" s="95"/>
      <c r="BX3747" s="95"/>
      <c r="BY3747" s="95"/>
      <c r="BZ3747" s="95"/>
      <c r="CD3747" s="95"/>
      <c r="CE3747" s="95"/>
      <c r="CF3747" s="95"/>
    </row>
    <row r="3748" spans="1:84" s="43" customFormat="1" x14ac:dyDescent="0.25">
      <c r="A3748" s="152"/>
      <c r="B3748" s="152"/>
      <c r="C3748" s="152"/>
      <c r="D3748" s="152"/>
      <c r="E3748" s="152"/>
      <c r="F3748" s="62"/>
      <c r="G3748" s="62"/>
      <c r="I3748" s="152"/>
      <c r="K3748" s="152"/>
      <c r="L3748" s="152"/>
      <c r="M3748" s="152"/>
      <c r="N3748" s="152"/>
      <c r="O3748" s="63"/>
      <c r="P3748" s="152"/>
      <c r="Q3748" s="152"/>
      <c r="S3748" s="205"/>
      <c r="T3748" s="205"/>
      <c r="U3748" s="205"/>
      <c r="V3748" s="39"/>
      <c r="W3748" s="39"/>
      <c r="X3748" s="39"/>
      <c r="Y3748" s="39"/>
      <c r="AD3748" s="191"/>
      <c r="AE3748" s="191"/>
      <c r="AF3748" s="260"/>
      <c r="AG3748" s="191"/>
      <c r="AH3748" s="191"/>
      <c r="AI3748" s="260"/>
      <c r="AR3748" s="68"/>
      <c r="AS3748" s="68"/>
      <c r="AW3748" s="95"/>
      <c r="AX3748" s="95"/>
      <c r="AY3748" s="95"/>
      <c r="AZ3748" s="95"/>
      <c r="BA3748" s="95"/>
      <c r="BB3748" s="95"/>
      <c r="BC3748" s="95"/>
      <c r="BD3748" s="95"/>
      <c r="BE3748" s="95"/>
      <c r="BF3748" s="95"/>
      <c r="BG3748" s="95"/>
      <c r="BH3748" s="95"/>
      <c r="BI3748" s="95"/>
      <c r="BJ3748" s="95"/>
      <c r="BK3748" s="95"/>
      <c r="BL3748" s="95"/>
      <c r="BM3748" s="95"/>
      <c r="BN3748" s="95"/>
      <c r="BO3748" s="95"/>
      <c r="BP3748" s="95"/>
      <c r="BQ3748" s="95"/>
      <c r="BR3748" s="95"/>
      <c r="BS3748" s="95"/>
      <c r="BT3748" s="95"/>
      <c r="BU3748" s="95"/>
      <c r="BV3748" s="95"/>
      <c r="BW3748" s="95"/>
      <c r="BX3748" s="95"/>
      <c r="BY3748" s="95"/>
      <c r="BZ3748" s="95"/>
      <c r="CD3748" s="95"/>
      <c r="CE3748" s="95"/>
      <c r="CF3748" s="95"/>
    </row>
    <row r="3749" spans="1:84" s="43" customFormat="1" x14ac:dyDescent="0.25">
      <c r="A3749" s="152"/>
      <c r="B3749" s="152"/>
      <c r="C3749" s="152"/>
      <c r="D3749" s="152"/>
      <c r="E3749" s="152"/>
      <c r="F3749" s="62"/>
      <c r="G3749" s="62"/>
      <c r="I3749" s="152"/>
      <c r="K3749" s="152"/>
      <c r="L3749" s="152"/>
      <c r="M3749" s="152"/>
      <c r="N3749" s="152"/>
      <c r="O3749" s="63"/>
      <c r="P3749" s="152"/>
      <c r="Q3749" s="152"/>
      <c r="S3749" s="205"/>
      <c r="T3749" s="205"/>
      <c r="U3749" s="205"/>
      <c r="V3749" s="39"/>
      <c r="W3749" s="39"/>
      <c r="X3749" s="39"/>
      <c r="Y3749" s="39"/>
      <c r="AD3749" s="191"/>
      <c r="AE3749" s="191"/>
      <c r="AF3749" s="260"/>
      <c r="AG3749" s="191"/>
      <c r="AH3749" s="191"/>
      <c r="AI3749" s="260"/>
      <c r="AR3749" s="68"/>
      <c r="AS3749" s="68"/>
      <c r="AW3749" s="95"/>
      <c r="AX3749" s="95"/>
      <c r="AY3749" s="95"/>
      <c r="AZ3749" s="95"/>
      <c r="BA3749" s="95"/>
      <c r="BB3749" s="95"/>
      <c r="BC3749" s="95"/>
      <c r="BD3749" s="95"/>
      <c r="BE3749" s="95"/>
      <c r="BF3749" s="95"/>
      <c r="BG3749" s="95"/>
      <c r="BH3749" s="95"/>
      <c r="BI3749" s="95"/>
      <c r="BJ3749" s="95"/>
      <c r="BK3749" s="95"/>
      <c r="BL3749" s="95"/>
      <c r="BM3749" s="95"/>
      <c r="BN3749" s="95"/>
      <c r="BO3749" s="95"/>
      <c r="BP3749" s="95"/>
      <c r="BQ3749" s="95"/>
      <c r="BR3749" s="95"/>
      <c r="BS3749" s="95"/>
      <c r="BT3749" s="95"/>
      <c r="BU3749" s="95"/>
      <c r="BV3749" s="95"/>
      <c r="BW3749" s="95"/>
      <c r="BX3749" s="95"/>
      <c r="BY3749" s="95"/>
      <c r="BZ3749" s="95"/>
      <c r="CD3749" s="95"/>
      <c r="CE3749" s="95"/>
      <c r="CF3749" s="95"/>
    </row>
    <row r="3750" spans="1:84" s="43" customFormat="1" x14ac:dyDescent="0.25">
      <c r="A3750" s="152"/>
      <c r="B3750" s="152"/>
      <c r="C3750" s="152"/>
      <c r="D3750" s="152"/>
      <c r="E3750" s="152"/>
      <c r="F3750" s="62"/>
      <c r="G3750" s="62"/>
      <c r="I3750" s="152"/>
      <c r="K3750" s="152"/>
      <c r="L3750" s="152"/>
      <c r="M3750" s="152"/>
      <c r="N3750" s="152"/>
      <c r="O3750" s="63"/>
      <c r="P3750" s="152"/>
      <c r="Q3750" s="152"/>
      <c r="S3750" s="205"/>
      <c r="T3750" s="205"/>
      <c r="U3750" s="205"/>
      <c r="V3750" s="39"/>
      <c r="W3750" s="39"/>
      <c r="X3750" s="39"/>
      <c r="Y3750" s="39"/>
      <c r="AD3750" s="191"/>
      <c r="AE3750" s="191"/>
      <c r="AF3750" s="260"/>
      <c r="AG3750" s="191"/>
      <c r="AH3750" s="191"/>
      <c r="AI3750" s="260"/>
      <c r="AR3750" s="68"/>
      <c r="AS3750" s="68"/>
      <c r="AW3750" s="95"/>
      <c r="AX3750" s="95"/>
      <c r="AY3750" s="95"/>
      <c r="AZ3750" s="95"/>
      <c r="BA3750" s="95"/>
      <c r="BB3750" s="95"/>
      <c r="BC3750" s="95"/>
      <c r="BD3750" s="95"/>
      <c r="BE3750" s="95"/>
      <c r="BF3750" s="95"/>
      <c r="BG3750" s="95"/>
      <c r="BH3750" s="95"/>
      <c r="BI3750" s="95"/>
      <c r="BJ3750" s="95"/>
      <c r="BK3750" s="95"/>
      <c r="BL3750" s="95"/>
      <c r="BM3750" s="95"/>
      <c r="BN3750" s="95"/>
      <c r="BO3750" s="95"/>
      <c r="BP3750" s="95"/>
      <c r="BQ3750" s="95"/>
      <c r="BR3750" s="95"/>
      <c r="BS3750" s="95"/>
      <c r="BT3750" s="95"/>
      <c r="BU3750" s="95"/>
      <c r="BV3750" s="95"/>
      <c r="BW3750" s="95"/>
      <c r="BX3750" s="95"/>
      <c r="BY3750" s="95"/>
      <c r="BZ3750" s="95"/>
      <c r="CD3750" s="95"/>
      <c r="CE3750" s="95"/>
      <c r="CF3750" s="95"/>
    </row>
    <row r="3751" spans="1:84" s="43" customFormat="1" x14ac:dyDescent="0.25">
      <c r="A3751" s="152"/>
      <c r="B3751" s="152"/>
      <c r="C3751" s="152"/>
      <c r="D3751" s="152"/>
      <c r="E3751" s="152"/>
      <c r="F3751" s="62"/>
      <c r="G3751" s="62"/>
      <c r="I3751" s="152"/>
      <c r="K3751" s="152"/>
      <c r="L3751" s="152"/>
      <c r="M3751" s="152"/>
      <c r="N3751" s="152"/>
      <c r="O3751" s="63"/>
      <c r="P3751" s="152"/>
      <c r="Q3751" s="152"/>
      <c r="S3751" s="205"/>
      <c r="T3751" s="205"/>
      <c r="U3751" s="205"/>
      <c r="V3751" s="39"/>
      <c r="W3751" s="39"/>
      <c r="X3751" s="39"/>
      <c r="Y3751" s="39"/>
      <c r="AD3751" s="191"/>
      <c r="AE3751" s="191"/>
      <c r="AF3751" s="260"/>
      <c r="AG3751" s="191"/>
      <c r="AH3751" s="191"/>
      <c r="AI3751" s="260"/>
      <c r="AR3751" s="68"/>
      <c r="AS3751" s="68"/>
      <c r="AW3751" s="95"/>
      <c r="AX3751" s="95"/>
      <c r="AY3751" s="95"/>
      <c r="AZ3751" s="95"/>
      <c r="BA3751" s="95"/>
      <c r="BB3751" s="95"/>
      <c r="BC3751" s="95"/>
      <c r="BD3751" s="95"/>
      <c r="BE3751" s="95"/>
      <c r="BF3751" s="95"/>
      <c r="BG3751" s="95"/>
      <c r="BH3751" s="95"/>
      <c r="BI3751" s="95"/>
      <c r="BJ3751" s="95"/>
      <c r="BK3751" s="95"/>
      <c r="BL3751" s="95"/>
      <c r="BM3751" s="95"/>
      <c r="BN3751" s="95"/>
      <c r="BO3751" s="95"/>
      <c r="BP3751" s="95"/>
      <c r="BQ3751" s="95"/>
      <c r="BR3751" s="95"/>
      <c r="BS3751" s="95"/>
      <c r="BT3751" s="95"/>
      <c r="BU3751" s="95"/>
      <c r="BV3751" s="95"/>
      <c r="BW3751" s="95"/>
      <c r="BX3751" s="95"/>
      <c r="BY3751" s="95"/>
      <c r="BZ3751" s="95"/>
      <c r="CD3751" s="95"/>
      <c r="CE3751" s="95"/>
      <c r="CF3751" s="95"/>
    </row>
    <row r="3752" spans="1:84" s="43" customFormat="1" x14ac:dyDescent="0.25">
      <c r="A3752" s="152"/>
      <c r="B3752" s="152"/>
      <c r="C3752" s="152"/>
      <c r="D3752" s="152"/>
      <c r="E3752" s="152"/>
      <c r="F3752" s="62"/>
      <c r="G3752" s="62"/>
      <c r="I3752" s="152"/>
      <c r="K3752" s="152"/>
      <c r="L3752" s="152"/>
      <c r="M3752" s="152"/>
      <c r="N3752" s="152"/>
      <c r="O3752" s="63"/>
      <c r="P3752" s="152"/>
      <c r="Q3752" s="152"/>
      <c r="S3752" s="205"/>
      <c r="T3752" s="205"/>
      <c r="U3752" s="205"/>
      <c r="V3752" s="39"/>
      <c r="W3752" s="39"/>
      <c r="X3752" s="39"/>
      <c r="Y3752" s="39"/>
      <c r="AD3752" s="191"/>
      <c r="AE3752" s="191"/>
      <c r="AF3752" s="260"/>
      <c r="AG3752" s="191"/>
      <c r="AH3752" s="191"/>
      <c r="AI3752" s="260"/>
      <c r="AR3752" s="68"/>
      <c r="AS3752" s="68"/>
      <c r="AW3752" s="95"/>
      <c r="AX3752" s="95"/>
      <c r="AY3752" s="95"/>
      <c r="AZ3752" s="95"/>
      <c r="BA3752" s="95"/>
      <c r="BB3752" s="95"/>
      <c r="BC3752" s="95"/>
      <c r="BD3752" s="95"/>
      <c r="BE3752" s="95"/>
      <c r="BF3752" s="95"/>
      <c r="BG3752" s="95"/>
      <c r="BH3752" s="95"/>
      <c r="BI3752" s="95"/>
      <c r="BJ3752" s="95"/>
      <c r="BK3752" s="95"/>
      <c r="BL3752" s="95"/>
      <c r="BM3752" s="95"/>
      <c r="BN3752" s="95"/>
      <c r="BO3752" s="95"/>
      <c r="BP3752" s="95"/>
      <c r="BQ3752" s="95"/>
      <c r="BR3752" s="95"/>
      <c r="BS3752" s="95"/>
      <c r="BT3752" s="95"/>
      <c r="BU3752" s="95"/>
      <c r="BV3752" s="95"/>
      <c r="BW3752" s="95"/>
      <c r="BX3752" s="95"/>
      <c r="BY3752" s="95"/>
      <c r="BZ3752" s="95"/>
      <c r="CD3752" s="95"/>
      <c r="CE3752" s="95"/>
      <c r="CF3752" s="95"/>
    </row>
    <row r="3753" spans="1:84" s="43" customFormat="1" x14ac:dyDescent="0.25">
      <c r="A3753" s="152"/>
      <c r="B3753" s="152"/>
      <c r="C3753" s="152"/>
      <c r="D3753" s="152"/>
      <c r="E3753" s="152"/>
      <c r="F3753" s="62"/>
      <c r="G3753" s="62"/>
      <c r="I3753" s="152"/>
      <c r="K3753" s="152"/>
      <c r="L3753" s="152"/>
      <c r="M3753" s="152"/>
      <c r="N3753" s="152"/>
      <c r="O3753" s="63"/>
      <c r="P3753" s="152"/>
      <c r="Q3753" s="152"/>
      <c r="S3753" s="205"/>
      <c r="T3753" s="205"/>
      <c r="U3753" s="205"/>
      <c r="V3753" s="39"/>
      <c r="W3753" s="39"/>
      <c r="X3753" s="39"/>
      <c r="Y3753" s="39"/>
      <c r="AD3753" s="191"/>
      <c r="AE3753" s="191"/>
      <c r="AF3753" s="260"/>
      <c r="AG3753" s="191"/>
      <c r="AH3753" s="191"/>
      <c r="AI3753" s="260"/>
      <c r="AR3753" s="68"/>
      <c r="AS3753" s="68"/>
      <c r="AW3753" s="95"/>
      <c r="AX3753" s="95"/>
      <c r="AY3753" s="95"/>
      <c r="AZ3753" s="95"/>
      <c r="BA3753" s="95"/>
      <c r="BB3753" s="95"/>
      <c r="BC3753" s="95"/>
      <c r="BD3753" s="95"/>
      <c r="BE3753" s="95"/>
      <c r="BF3753" s="95"/>
      <c r="BG3753" s="95"/>
      <c r="BH3753" s="95"/>
      <c r="BI3753" s="95"/>
      <c r="BJ3753" s="95"/>
      <c r="BK3753" s="95"/>
      <c r="BL3753" s="95"/>
      <c r="BM3753" s="95"/>
      <c r="BN3753" s="95"/>
      <c r="BO3753" s="95"/>
      <c r="BP3753" s="95"/>
      <c r="BQ3753" s="95"/>
      <c r="BR3753" s="95"/>
      <c r="BS3753" s="95"/>
      <c r="BT3753" s="95"/>
      <c r="BU3753" s="95"/>
      <c r="BV3753" s="95"/>
      <c r="BW3753" s="95"/>
      <c r="BX3753" s="95"/>
      <c r="BY3753" s="95"/>
      <c r="BZ3753" s="95"/>
      <c r="CD3753" s="95"/>
      <c r="CE3753" s="95"/>
      <c r="CF3753" s="95"/>
    </row>
    <row r="3754" spans="1:84" s="43" customFormat="1" x14ac:dyDescent="0.25">
      <c r="A3754" s="152"/>
      <c r="B3754" s="152"/>
      <c r="C3754" s="152"/>
      <c r="D3754" s="152"/>
      <c r="E3754" s="152"/>
      <c r="F3754" s="62"/>
      <c r="G3754" s="62"/>
      <c r="I3754" s="152"/>
      <c r="K3754" s="152"/>
      <c r="L3754" s="152"/>
      <c r="M3754" s="152"/>
      <c r="N3754" s="152"/>
      <c r="O3754" s="63"/>
      <c r="P3754" s="152"/>
      <c r="Q3754" s="152"/>
      <c r="S3754" s="205"/>
      <c r="T3754" s="205"/>
      <c r="U3754" s="205"/>
      <c r="V3754" s="39"/>
      <c r="W3754" s="39"/>
      <c r="X3754" s="39"/>
      <c r="Y3754" s="39"/>
      <c r="AD3754" s="191"/>
      <c r="AE3754" s="191"/>
      <c r="AF3754" s="260"/>
      <c r="AG3754" s="191"/>
      <c r="AH3754" s="191"/>
      <c r="AI3754" s="260"/>
      <c r="AR3754" s="68"/>
      <c r="AS3754" s="68"/>
      <c r="AW3754" s="95"/>
      <c r="AX3754" s="95"/>
      <c r="AY3754" s="95"/>
      <c r="AZ3754" s="95"/>
      <c r="BA3754" s="95"/>
      <c r="BB3754" s="95"/>
      <c r="BC3754" s="95"/>
      <c r="BD3754" s="95"/>
      <c r="BE3754" s="95"/>
      <c r="BF3754" s="95"/>
      <c r="BG3754" s="95"/>
      <c r="BH3754" s="95"/>
      <c r="BI3754" s="95"/>
      <c r="BJ3754" s="95"/>
      <c r="BK3754" s="95"/>
      <c r="BL3754" s="95"/>
      <c r="BM3754" s="95"/>
      <c r="BN3754" s="95"/>
      <c r="BO3754" s="95"/>
      <c r="BP3754" s="95"/>
      <c r="BQ3754" s="95"/>
      <c r="BR3754" s="95"/>
      <c r="BS3754" s="95"/>
      <c r="BT3754" s="95"/>
      <c r="BU3754" s="95"/>
      <c r="BV3754" s="95"/>
      <c r="BW3754" s="95"/>
      <c r="BX3754" s="95"/>
      <c r="BY3754" s="95"/>
      <c r="BZ3754" s="95"/>
      <c r="CD3754" s="95"/>
      <c r="CE3754" s="95"/>
      <c r="CF3754" s="95"/>
    </row>
    <row r="3755" spans="1:84" s="43" customFormat="1" x14ac:dyDescent="0.25">
      <c r="A3755" s="152"/>
      <c r="B3755" s="152"/>
      <c r="C3755" s="152"/>
      <c r="D3755" s="152"/>
      <c r="E3755" s="152"/>
      <c r="F3755" s="62"/>
      <c r="G3755" s="62"/>
      <c r="I3755" s="152"/>
      <c r="K3755" s="152"/>
      <c r="L3755" s="152"/>
      <c r="M3755" s="152"/>
      <c r="N3755" s="152"/>
      <c r="O3755" s="63"/>
      <c r="P3755" s="152"/>
      <c r="Q3755" s="152"/>
      <c r="S3755" s="205"/>
      <c r="T3755" s="205"/>
      <c r="U3755" s="205"/>
      <c r="V3755" s="39"/>
      <c r="W3755" s="39"/>
      <c r="X3755" s="39"/>
      <c r="Y3755" s="39"/>
      <c r="AD3755" s="191"/>
      <c r="AE3755" s="191"/>
      <c r="AF3755" s="260"/>
      <c r="AG3755" s="191"/>
      <c r="AH3755" s="191"/>
      <c r="AI3755" s="260"/>
      <c r="AR3755" s="68"/>
      <c r="AS3755" s="68"/>
      <c r="AW3755" s="95"/>
      <c r="AX3755" s="95"/>
      <c r="AY3755" s="95"/>
      <c r="AZ3755" s="95"/>
      <c r="BA3755" s="95"/>
      <c r="BB3755" s="95"/>
      <c r="BC3755" s="95"/>
      <c r="BD3755" s="95"/>
      <c r="BE3755" s="95"/>
      <c r="BF3755" s="95"/>
      <c r="BG3755" s="95"/>
      <c r="BH3755" s="95"/>
      <c r="BI3755" s="95"/>
      <c r="BJ3755" s="95"/>
      <c r="BK3755" s="95"/>
      <c r="BL3755" s="95"/>
      <c r="BM3755" s="95"/>
      <c r="BN3755" s="95"/>
      <c r="BO3755" s="95"/>
      <c r="BP3755" s="95"/>
      <c r="BQ3755" s="95"/>
      <c r="BR3755" s="95"/>
      <c r="BS3755" s="95"/>
      <c r="BT3755" s="95"/>
      <c r="BU3755" s="95"/>
      <c r="BV3755" s="95"/>
      <c r="BW3755" s="95"/>
      <c r="BX3755" s="95"/>
      <c r="BY3755" s="95"/>
      <c r="BZ3755" s="95"/>
      <c r="CD3755" s="95"/>
      <c r="CE3755" s="95"/>
      <c r="CF3755" s="95"/>
    </row>
    <row r="3756" spans="1:84" s="43" customFormat="1" x14ac:dyDescent="0.25">
      <c r="A3756" s="152"/>
      <c r="B3756" s="152"/>
      <c r="C3756" s="152"/>
      <c r="D3756" s="152"/>
      <c r="E3756" s="152"/>
      <c r="F3756" s="62"/>
      <c r="G3756" s="62"/>
      <c r="I3756" s="152"/>
      <c r="K3756" s="152"/>
      <c r="L3756" s="152"/>
      <c r="M3756" s="152"/>
      <c r="N3756" s="152"/>
      <c r="O3756" s="63"/>
      <c r="P3756" s="152"/>
      <c r="Q3756" s="152"/>
      <c r="S3756" s="205"/>
      <c r="T3756" s="205"/>
      <c r="U3756" s="205"/>
      <c r="V3756" s="39"/>
      <c r="W3756" s="39"/>
      <c r="X3756" s="39"/>
      <c r="Y3756" s="39"/>
      <c r="AD3756" s="191"/>
      <c r="AE3756" s="191"/>
      <c r="AF3756" s="260"/>
      <c r="AG3756" s="191"/>
      <c r="AH3756" s="191"/>
      <c r="AI3756" s="260"/>
      <c r="AR3756" s="68"/>
      <c r="AS3756" s="68"/>
      <c r="AW3756" s="95"/>
      <c r="AX3756" s="95"/>
      <c r="AY3756" s="95"/>
      <c r="AZ3756" s="95"/>
      <c r="BA3756" s="95"/>
      <c r="BB3756" s="95"/>
      <c r="BC3756" s="95"/>
      <c r="BD3756" s="95"/>
      <c r="BE3756" s="95"/>
      <c r="BF3756" s="95"/>
      <c r="BG3756" s="95"/>
      <c r="BH3756" s="95"/>
      <c r="BI3756" s="95"/>
      <c r="BJ3756" s="95"/>
      <c r="BK3756" s="95"/>
      <c r="BL3756" s="95"/>
      <c r="BM3756" s="95"/>
      <c r="BN3756" s="95"/>
      <c r="BO3756" s="95"/>
      <c r="BP3756" s="95"/>
      <c r="BQ3756" s="95"/>
      <c r="BR3756" s="95"/>
      <c r="BS3756" s="95"/>
      <c r="BT3756" s="95"/>
      <c r="BU3756" s="95"/>
      <c r="BV3756" s="95"/>
      <c r="BW3756" s="95"/>
      <c r="BX3756" s="95"/>
      <c r="BY3756" s="95"/>
      <c r="BZ3756" s="95"/>
      <c r="CD3756" s="95"/>
      <c r="CE3756" s="95"/>
      <c r="CF3756" s="95"/>
    </row>
    <row r="3757" spans="1:84" s="43" customFormat="1" x14ac:dyDescent="0.25">
      <c r="A3757" s="152"/>
      <c r="B3757" s="152"/>
      <c r="C3757" s="152"/>
      <c r="D3757" s="152"/>
      <c r="E3757" s="152"/>
      <c r="F3757" s="62"/>
      <c r="G3757" s="62"/>
      <c r="I3757" s="152"/>
      <c r="K3757" s="152"/>
      <c r="L3757" s="152"/>
      <c r="M3757" s="152"/>
      <c r="N3757" s="152"/>
      <c r="O3757" s="63"/>
      <c r="P3757" s="152"/>
      <c r="Q3757" s="152"/>
      <c r="S3757" s="205"/>
      <c r="T3757" s="205"/>
      <c r="U3757" s="205"/>
      <c r="V3757" s="39"/>
      <c r="W3757" s="39"/>
      <c r="X3757" s="39"/>
      <c r="Y3757" s="39"/>
      <c r="AD3757" s="191"/>
      <c r="AE3757" s="191"/>
      <c r="AF3757" s="260"/>
      <c r="AG3757" s="191"/>
      <c r="AH3757" s="191"/>
      <c r="AI3757" s="260"/>
      <c r="AR3757" s="68"/>
      <c r="AS3757" s="68"/>
      <c r="AW3757" s="95"/>
      <c r="AX3757" s="95"/>
      <c r="AY3757" s="95"/>
      <c r="AZ3757" s="95"/>
      <c r="BA3757" s="95"/>
      <c r="BB3757" s="95"/>
      <c r="BC3757" s="95"/>
      <c r="BD3757" s="95"/>
      <c r="BE3757" s="95"/>
      <c r="BF3757" s="95"/>
      <c r="BG3757" s="95"/>
      <c r="BH3757" s="95"/>
      <c r="BI3757" s="95"/>
      <c r="BJ3757" s="95"/>
      <c r="BK3757" s="95"/>
      <c r="BL3757" s="95"/>
      <c r="BM3757" s="95"/>
      <c r="BN3757" s="95"/>
      <c r="BO3757" s="95"/>
      <c r="BP3757" s="95"/>
      <c r="BQ3757" s="95"/>
      <c r="BR3757" s="95"/>
      <c r="BS3757" s="95"/>
      <c r="BT3757" s="95"/>
      <c r="BU3757" s="95"/>
      <c r="BV3757" s="95"/>
      <c r="BW3757" s="95"/>
      <c r="BX3757" s="95"/>
      <c r="BY3757" s="95"/>
      <c r="BZ3757" s="95"/>
      <c r="CD3757" s="95"/>
      <c r="CE3757" s="95"/>
      <c r="CF3757" s="95"/>
    </row>
    <row r="3758" spans="1:84" s="43" customFormat="1" x14ac:dyDescent="0.25">
      <c r="A3758" s="152"/>
      <c r="B3758" s="152"/>
      <c r="C3758" s="152"/>
      <c r="D3758" s="152"/>
      <c r="E3758" s="152"/>
      <c r="F3758" s="62"/>
      <c r="G3758" s="62"/>
      <c r="I3758" s="152"/>
      <c r="K3758" s="152"/>
      <c r="L3758" s="152"/>
      <c r="M3758" s="152"/>
      <c r="N3758" s="152"/>
      <c r="O3758" s="63"/>
      <c r="P3758" s="152"/>
      <c r="Q3758" s="152"/>
      <c r="S3758" s="205"/>
      <c r="T3758" s="205"/>
      <c r="U3758" s="205"/>
      <c r="V3758" s="39"/>
      <c r="W3758" s="39"/>
      <c r="X3758" s="39"/>
      <c r="Y3758" s="39"/>
      <c r="AD3758" s="191"/>
      <c r="AE3758" s="191"/>
      <c r="AF3758" s="260"/>
      <c r="AG3758" s="191"/>
      <c r="AH3758" s="191"/>
      <c r="AI3758" s="260"/>
      <c r="AR3758" s="68"/>
      <c r="AS3758" s="68"/>
      <c r="AW3758" s="95"/>
      <c r="AX3758" s="95"/>
      <c r="AY3758" s="95"/>
      <c r="AZ3758" s="95"/>
      <c r="BA3758" s="95"/>
      <c r="BB3758" s="95"/>
      <c r="BC3758" s="95"/>
      <c r="BD3758" s="95"/>
      <c r="BE3758" s="95"/>
      <c r="BF3758" s="95"/>
      <c r="BG3758" s="95"/>
      <c r="BH3758" s="95"/>
      <c r="BI3758" s="95"/>
      <c r="BJ3758" s="95"/>
      <c r="BK3758" s="95"/>
      <c r="BL3758" s="95"/>
      <c r="BM3758" s="95"/>
      <c r="BN3758" s="95"/>
      <c r="BO3758" s="95"/>
      <c r="BP3758" s="95"/>
      <c r="BQ3758" s="95"/>
      <c r="BR3758" s="95"/>
      <c r="BS3758" s="95"/>
      <c r="BT3758" s="95"/>
      <c r="BU3758" s="95"/>
      <c r="BV3758" s="95"/>
      <c r="BW3758" s="95"/>
      <c r="BX3758" s="95"/>
      <c r="BY3758" s="95"/>
      <c r="BZ3758" s="95"/>
      <c r="CD3758" s="95"/>
      <c r="CE3758" s="95"/>
      <c r="CF3758" s="95"/>
    </row>
    <row r="3759" spans="1:84" s="43" customFormat="1" x14ac:dyDescent="0.25">
      <c r="A3759" s="152"/>
      <c r="B3759" s="152"/>
      <c r="C3759" s="152"/>
      <c r="D3759" s="152"/>
      <c r="E3759" s="152"/>
      <c r="F3759" s="62"/>
      <c r="G3759" s="62"/>
      <c r="I3759" s="152"/>
      <c r="K3759" s="152"/>
      <c r="L3759" s="152"/>
      <c r="M3759" s="152"/>
      <c r="N3759" s="152"/>
      <c r="O3759" s="63"/>
      <c r="P3759" s="152"/>
      <c r="Q3759" s="152"/>
      <c r="S3759" s="205"/>
      <c r="T3759" s="205"/>
      <c r="U3759" s="205"/>
      <c r="V3759" s="39"/>
      <c r="W3759" s="39"/>
      <c r="X3759" s="39"/>
      <c r="Y3759" s="39"/>
      <c r="AD3759" s="191"/>
      <c r="AE3759" s="191"/>
      <c r="AF3759" s="260"/>
      <c r="AG3759" s="191"/>
      <c r="AH3759" s="191"/>
      <c r="AI3759" s="260"/>
      <c r="AR3759" s="68"/>
      <c r="AS3759" s="68"/>
      <c r="AW3759" s="95"/>
      <c r="AX3759" s="95"/>
      <c r="AY3759" s="95"/>
      <c r="AZ3759" s="95"/>
      <c r="BA3759" s="95"/>
      <c r="BB3759" s="95"/>
      <c r="BC3759" s="95"/>
      <c r="BD3759" s="95"/>
      <c r="BE3759" s="95"/>
      <c r="BF3759" s="95"/>
      <c r="BG3759" s="95"/>
      <c r="BH3759" s="95"/>
      <c r="BI3759" s="95"/>
      <c r="BJ3759" s="95"/>
      <c r="BK3759" s="95"/>
      <c r="BL3759" s="95"/>
      <c r="BM3759" s="95"/>
      <c r="BN3759" s="95"/>
      <c r="BO3759" s="95"/>
      <c r="BP3759" s="95"/>
      <c r="BQ3759" s="95"/>
      <c r="BR3759" s="95"/>
      <c r="BS3759" s="95"/>
      <c r="BT3759" s="95"/>
      <c r="BU3759" s="95"/>
      <c r="BV3759" s="95"/>
      <c r="BW3759" s="95"/>
      <c r="BX3759" s="95"/>
      <c r="BY3759" s="95"/>
      <c r="BZ3759" s="95"/>
      <c r="CD3759" s="95"/>
      <c r="CE3759" s="95"/>
      <c r="CF3759" s="95"/>
    </row>
    <row r="3760" spans="1:84" s="43" customFormat="1" x14ac:dyDescent="0.25">
      <c r="A3760" s="152"/>
      <c r="B3760" s="152"/>
      <c r="C3760" s="152"/>
      <c r="D3760" s="152"/>
      <c r="E3760" s="152"/>
      <c r="F3760" s="62"/>
      <c r="G3760" s="62"/>
      <c r="I3760" s="152"/>
      <c r="K3760" s="152"/>
      <c r="L3760" s="152"/>
      <c r="M3760" s="152"/>
      <c r="N3760" s="152"/>
      <c r="O3760" s="63"/>
      <c r="P3760" s="152"/>
      <c r="Q3760" s="152"/>
      <c r="S3760" s="205"/>
      <c r="T3760" s="205"/>
      <c r="U3760" s="205"/>
      <c r="V3760" s="39"/>
      <c r="W3760" s="39"/>
      <c r="X3760" s="39"/>
      <c r="Y3760" s="39"/>
      <c r="AD3760" s="191"/>
      <c r="AE3760" s="191"/>
      <c r="AF3760" s="260"/>
      <c r="AG3760" s="191"/>
      <c r="AH3760" s="191"/>
      <c r="AI3760" s="260"/>
      <c r="AR3760" s="68"/>
      <c r="AS3760" s="68"/>
      <c r="AW3760" s="95"/>
      <c r="AX3760" s="95"/>
      <c r="AY3760" s="95"/>
      <c r="AZ3760" s="95"/>
      <c r="BA3760" s="95"/>
      <c r="BB3760" s="95"/>
      <c r="BC3760" s="95"/>
      <c r="BD3760" s="95"/>
      <c r="BE3760" s="95"/>
      <c r="BF3760" s="95"/>
      <c r="BG3760" s="95"/>
      <c r="BH3760" s="95"/>
      <c r="BI3760" s="95"/>
      <c r="BJ3760" s="95"/>
      <c r="BK3760" s="95"/>
      <c r="BL3760" s="95"/>
      <c r="BM3760" s="95"/>
      <c r="BN3760" s="95"/>
      <c r="BO3760" s="95"/>
      <c r="BP3760" s="95"/>
      <c r="BQ3760" s="95"/>
      <c r="BR3760" s="95"/>
      <c r="BS3760" s="95"/>
      <c r="BT3760" s="95"/>
      <c r="BU3760" s="95"/>
      <c r="BV3760" s="95"/>
      <c r="BW3760" s="95"/>
      <c r="BX3760" s="95"/>
      <c r="BY3760" s="95"/>
      <c r="BZ3760" s="95"/>
      <c r="CD3760" s="95"/>
      <c r="CE3760" s="95"/>
      <c r="CF3760" s="95"/>
    </row>
    <row r="3761" spans="1:84" s="43" customFormat="1" x14ac:dyDescent="0.25">
      <c r="A3761" s="152"/>
      <c r="B3761" s="152"/>
      <c r="C3761" s="152"/>
      <c r="D3761" s="152"/>
      <c r="E3761" s="152"/>
      <c r="F3761" s="62"/>
      <c r="G3761" s="62"/>
      <c r="I3761" s="152"/>
      <c r="K3761" s="152"/>
      <c r="L3761" s="152"/>
      <c r="M3761" s="152"/>
      <c r="N3761" s="152"/>
      <c r="O3761" s="63"/>
      <c r="P3761" s="152"/>
      <c r="Q3761" s="152"/>
      <c r="S3761" s="205"/>
      <c r="T3761" s="205"/>
      <c r="U3761" s="205"/>
      <c r="V3761" s="39"/>
      <c r="W3761" s="39"/>
      <c r="X3761" s="39"/>
      <c r="Y3761" s="39"/>
      <c r="AD3761" s="191"/>
      <c r="AE3761" s="191"/>
      <c r="AF3761" s="260"/>
      <c r="AG3761" s="191"/>
      <c r="AH3761" s="191"/>
      <c r="AI3761" s="260"/>
      <c r="AR3761" s="68"/>
      <c r="AS3761" s="68"/>
      <c r="AW3761" s="95"/>
      <c r="AX3761" s="95"/>
      <c r="AY3761" s="95"/>
      <c r="AZ3761" s="95"/>
      <c r="BA3761" s="95"/>
      <c r="BB3761" s="95"/>
      <c r="BC3761" s="95"/>
      <c r="BD3761" s="95"/>
      <c r="BE3761" s="95"/>
      <c r="BF3761" s="95"/>
      <c r="BG3761" s="95"/>
      <c r="BH3761" s="95"/>
      <c r="BI3761" s="95"/>
      <c r="BJ3761" s="95"/>
      <c r="BK3761" s="95"/>
      <c r="BL3761" s="95"/>
      <c r="BM3761" s="95"/>
      <c r="BN3761" s="95"/>
      <c r="BO3761" s="95"/>
      <c r="BP3761" s="95"/>
      <c r="BQ3761" s="95"/>
      <c r="BR3761" s="95"/>
      <c r="BS3761" s="95"/>
      <c r="BT3761" s="95"/>
      <c r="BU3761" s="95"/>
      <c r="BV3761" s="95"/>
      <c r="BW3761" s="95"/>
      <c r="BX3761" s="95"/>
      <c r="BY3761" s="95"/>
      <c r="BZ3761" s="95"/>
      <c r="CD3761" s="95"/>
      <c r="CE3761" s="95"/>
      <c r="CF3761" s="95"/>
    </row>
    <row r="3762" spans="1:84" s="43" customFormat="1" x14ac:dyDescent="0.25">
      <c r="A3762" s="152"/>
      <c r="B3762" s="152"/>
      <c r="C3762" s="152"/>
      <c r="D3762" s="152"/>
      <c r="E3762" s="152"/>
      <c r="F3762" s="62"/>
      <c r="G3762" s="62"/>
      <c r="I3762" s="152"/>
      <c r="K3762" s="152"/>
      <c r="L3762" s="152"/>
      <c r="M3762" s="152"/>
      <c r="N3762" s="152"/>
      <c r="O3762" s="63"/>
      <c r="P3762" s="152"/>
      <c r="Q3762" s="152"/>
      <c r="S3762" s="205"/>
      <c r="T3762" s="205"/>
      <c r="U3762" s="205"/>
      <c r="V3762" s="39"/>
      <c r="W3762" s="39"/>
      <c r="X3762" s="39"/>
      <c r="Y3762" s="39"/>
      <c r="AD3762" s="191"/>
      <c r="AE3762" s="191"/>
      <c r="AF3762" s="260"/>
      <c r="AG3762" s="191"/>
      <c r="AH3762" s="191"/>
      <c r="AI3762" s="260"/>
      <c r="AR3762" s="68"/>
      <c r="AS3762" s="68"/>
      <c r="AW3762" s="95"/>
      <c r="AX3762" s="95"/>
      <c r="AY3762" s="95"/>
      <c r="AZ3762" s="95"/>
      <c r="BA3762" s="95"/>
      <c r="BB3762" s="95"/>
      <c r="BC3762" s="95"/>
      <c r="BD3762" s="95"/>
      <c r="BE3762" s="95"/>
      <c r="BF3762" s="95"/>
      <c r="BG3762" s="95"/>
      <c r="BH3762" s="95"/>
      <c r="BI3762" s="95"/>
      <c r="BJ3762" s="95"/>
      <c r="BK3762" s="95"/>
      <c r="BL3762" s="95"/>
      <c r="BM3762" s="95"/>
      <c r="BN3762" s="95"/>
      <c r="BO3762" s="95"/>
      <c r="BP3762" s="95"/>
      <c r="BQ3762" s="95"/>
      <c r="BR3762" s="95"/>
      <c r="BS3762" s="95"/>
      <c r="BT3762" s="95"/>
      <c r="BU3762" s="95"/>
      <c r="BV3762" s="95"/>
      <c r="BW3762" s="95"/>
      <c r="BX3762" s="95"/>
      <c r="BY3762" s="95"/>
      <c r="BZ3762" s="95"/>
      <c r="CD3762" s="95"/>
      <c r="CE3762" s="95"/>
      <c r="CF3762" s="95"/>
    </row>
    <row r="3763" spans="1:84" s="43" customFormat="1" x14ac:dyDescent="0.25">
      <c r="A3763" s="152"/>
      <c r="B3763" s="152"/>
      <c r="C3763" s="152"/>
      <c r="D3763" s="152"/>
      <c r="E3763" s="152"/>
      <c r="F3763" s="62"/>
      <c r="G3763" s="62"/>
      <c r="I3763" s="152"/>
      <c r="K3763" s="152"/>
      <c r="L3763" s="152"/>
      <c r="M3763" s="152"/>
      <c r="N3763" s="152"/>
      <c r="O3763" s="63"/>
      <c r="P3763" s="152"/>
      <c r="Q3763" s="152"/>
      <c r="S3763" s="205"/>
      <c r="T3763" s="205"/>
      <c r="U3763" s="205"/>
      <c r="V3763" s="39"/>
      <c r="W3763" s="39"/>
      <c r="X3763" s="39"/>
      <c r="Y3763" s="39"/>
      <c r="AD3763" s="191"/>
      <c r="AE3763" s="191"/>
      <c r="AF3763" s="260"/>
      <c r="AG3763" s="191"/>
      <c r="AH3763" s="191"/>
      <c r="AI3763" s="260"/>
      <c r="AR3763" s="68"/>
      <c r="AS3763" s="68"/>
      <c r="AW3763" s="95"/>
      <c r="AX3763" s="95"/>
      <c r="AY3763" s="95"/>
      <c r="AZ3763" s="95"/>
      <c r="BA3763" s="95"/>
      <c r="BB3763" s="95"/>
      <c r="BC3763" s="95"/>
      <c r="BD3763" s="95"/>
      <c r="BE3763" s="95"/>
      <c r="BF3763" s="95"/>
      <c r="BG3763" s="95"/>
      <c r="BH3763" s="95"/>
      <c r="BI3763" s="95"/>
      <c r="BJ3763" s="95"/>
      <c r="BK3763" s="95"/>
      <c r="BL3763" s="95"/>
      <c r="BM3763" s="95"/>
      <c r="BN3763" s="95"/>
      <c r="BO3763" s="95"/>
      <c r="BP3763" s="95"/>
      <c r="BQ3763" s="95"/>
      <c r="BR3763" s="95"/>
      <c r="BS3763" s="95"/>
      <c r="BT3763" s="95"/>
      <c r="BU3763" s="95"/>
      <c r="BV3763" s="95"/>
      <c r="BW3763" s="95"/>
      <c r="BX3763" s="95"/>
      <c r="BY3763" s="95"/>
      <c r="BZ3763" s="95"/>
      <c r="CD3763" s="95"/>
      <c r="CE3763" s="95"/>
      <c r="CF3763" s="95"/>
    </row>
    <row r="3764" spans="1:84" s="43" customFormat="1" x14ac:dyDescent="0.25">
      <c r="A3764" s="152"/>
      <c r="B3764" s="152"/>
      <c r="C3764" s="152"/>
      <c r="D3764" s="152"/>
      <c r="E3764" s="152"/>
      <c r="F3764" s="62"/>
      <c r="G3764" s="62"/>
      <c r="I3764" s="152"/>
      <c r="K3764" s="152"/>
      <c r="L3764" s="152"/>
      <c r="M3764" s="152"/>
      <c r="N3764" s="152"/>
      <c r="O3764" s="63"/>
      <c r="P3764" s="152"/>
      <c r="Q3764" s="152"/>
      <c r="S3764" s="205"/>
      <c r="T3764" s="205"/>
      <c r="U3764" s="205"/>
      <c r="V3764" s="39"/>
      <c r="W3764" s="39"/>
      <c r="X3764" s="39"/>
      <c r="Y3764" s="39"/>
      <c r="AD3764" s="191"/>
      <c r="AE3764" s="191"/>
      <c r="AF3764" s="260"/>
      <c r="AG3764" s="191"/>
      <c r="AH3764" s="191"/>
      <c r="AI3764" s="260"/>
      <c r="AR3764" s="68"/>
      <c r="AS3764" s="68"/>
      <c r="AW3764" s="95"/>
      <c r="AX3764" s="95"/>
      <c r="AY3764" s="95"/>
      <c r="AZ3764" s="95"/>
      <c r="BA3764" s="95"/>
      <c r="BB3764" s="95"/>
      <c r="BC3764" s="95"/>
      <c r="BD3764" s="95"/>
      <c r="BE3764" s="95"/>
      <c r="BF3764" s="95"/>
      <c r="BG3764" s="95"/>
      <c r="BH3764" s="95"/>
      <c r="BI3764" s="95"/>
      <c r="BJ3764" s="95"/>
      <c r="BK3764" s="95"/>
      <c r="BL3764" s="95"/>
      <c r="BM3764" s="95"/>
      <c r="BN3764" s="95"/>
      <c r="BO3764" s="95"/>
      <c r="BP3764" s="95"/>
      <c r="BQ3764" s="95"/>
      <c r="BR3764" s="95"/>
      <c r="BS3764" s="95"/>
      <c r="BT3764" s="95"/>
      <c r="BU3764" s="95"/>
      <c r="BV3764" s="95"/>
      <c r="BW3764" s="95"/>
      <c r="BX3764" s="95"/>
      <c r="BY3764" s="95"/>
      <c r="BZ3764" s="95"/>
      <c r="CD3764" s="95"/>
      <c r="CE3764" s="95"/>
      <c r="CF3764" s="95"/>
    </row>
    <row r="3765" spans="1:84" s="43" customFormat="1" x14ac:dyDescent="0.25">
      <c r="A3765" s="152"/>
      <c r="B3765" s="152"/>
      <c r="C3765" s="152"/>
      <c r="D3765" s="152"/>
      <c r="E3765" s="152"/>
      <c r="F3765" s="62"/>
      <c r="G3765" s="62"/>
      <c r="I3765" s="152"/>
      <c r="K3765" s="152"/>
      <c r="L3765" s="152"/>
      <c r="M3765" s="152"/>
      <c r="N3765" s="152"/>
      <c r="O3765" s="63"/>
      <c r="P3765" s="152"/>
      <c r="Q3765" s="152"/>
      <c r="S3765" s="205"/>
      <c r="T3765" s="205"/>
      <c r="U3765" s="205"/>
      <c r="V3765" s="39"/>
      <c r="W3765" s="39"/>
      <c r="X3765" s="39"/>
      <c r="Y3765" s="39"/>
      <c r="AD3765" s="191"/>
      <c r="AE3765" s="191"/>
      <c r="AF3765" s="260"/>
      <c r="AG3765" s="191"/>
      <c r="AH3765" s="191"/>
      <c r="AI3765" s="260"/>
      <c r="AR3765" s="68"/>
      <c r="AS3765" s="68"/>
      <c r="AW3765" s="95"/>
      <c r="AX3765" s="95"/>
      <c r="AY3765" s="95"/>
      <c r="AZ3765" s="95"/>
      <c r="BA3765" s="95"/>
      <c r="BB3765" s="95"/>
      <c r="BC3765" s="95"/>
      <c r="BD3765" s="95"/>
      <c r="BE3765" s="95"/>
      <c r="BF3765" s="95"/>
      <c r="BG3765" s="95"/>
      <c r="BH3765" s="95"/>
      <c r="BI3765" s="95"/>
      <c r="BJ3765" s="95"/>
      <c r="BK3765" s="95"/>
      <c r="BL3765" s="95"/>
      <c r="BM3765" s="95"/>
      <c r="BN3765" s="95"/>
      <c r="BO3765" s="95"/>
      <c r="BP3765" s="95"/>
      <c r="BQ3765" s="95"/>
      <c r="BR3765" s="95"/>
      <c r="BS3765" s="95"/>
      <c r="BT3765" s="95"/>
      <c r="BU3765" s="95"/>
      <c r="BV3765" s="95"/>
      <c r="BW3765" s="95"/>
      <c r="BX3765" s="95"/>
      <c r="BY3765" s="95"/>
      <c r="BZ3765" s="95"/>
      <c r="CD3765" s="95"/>
      <c r="CE3765" s="95"/>
      <c r="CF3765" s="95"/>
    </row>
    <row r="3766" spans="1:84" s="43" customFormat="1" x14ac:dyDescent="0.25">
      <c r="A3766" s="152"/>
      <c r="B3766" s="152"/>
      <c r="C3766" s="152"/>
      <c r="D3766" s="152"/>
      <c r="E3766" s="152"/>
      <c r="F3766" s="62"/>
      <c r="G3766" s="62"/>
      <c r="I3766" s="152"/>
      <c r="K3766" s="152"/>
      <c r="L3766" s="152"/>
      <c r="M3766" s="152"/>
      <c r="N3766" s="152"/>
      <c r="O3766" s="63"/>
      <c r="P3766" s="152"/>
      <c r="Q3766" s="152"/>
      <c r="S3766" s="205"/>
      <c r="T3766" s="205"/>
      <c r="U3766" s="205"/>
      <c r="V3766" s="39"/>
      <c r="W3766" s="39"/>
      <c r="X3766" s="39"/>
      <c r="Y3766" s="39"/>
      <c r="AD3766" s="191"/>
      <c r="AE3766" s="191"/>
      <c r="AF3766" s="260"/>
      <c r="AG3766" s="191"/>
      <c r="AH3766" s="191"/>
      <c r="AI3766" s="260"/>
      <c r="AR3766" s="68"/>
      <c r="AS3766" s="68"/>
      <c r="AW3766" s="95"/>
      <c r="AX3766" s="95"/>
      <c r="AY3766" s="95"/>
      <c r="AZ3766" s="95"/>
      <c r="BA3766" s="95"/>
      <c r="BB3766" s="95"/>
      <c r="BC3766" s="95"/>
      <c r="BD3766" s="95"/>
      <c r="BE3766" s="95"/>
      <c r="BF3766" s="95"/>
      <c r="BG3766" s="95"/>
      <c r="BH3766" s="95"/>
      <c r="BI3766" s="95"/>
      <c r="BJ3766" s="95"/>
      <c r="BK3766" s="95"/>
      <c r="BL3766" s="95"/>
      <c r="BM3766" s="95"/>
      <c r="BN3766" s="95"/>
      <c r="BO3766" s="95"/>
      <c r="BP3766" s="95"/>
      <c r="BQ3766" s="95"/>
      <c r="BR3766" s="95"/>
      <c r="BS3766" s="95"/>
      <c r="BT3766" s="95"/>
      <c r="BU3766" s="95"/>
      <c r="BV3766" s="95"/>
      <c r="BW3766" s="95"/>
      <c r="BX3766" s="95"/>
      <c r="BY3766" s="95"/>
      <c r="BZ3766" s="95"/>
      <c r="CD3766" s="95"/>
      <c r="CE3766" s="95"/>
      <c r="CF3766" s="95"/>
    </row>
    <row r="3767" spans="1:84" s="43" customFormat="1" x14ac:dyDescent="0.25">
      <c r="A3767" s="152"/>
      <c r="B3767" s="152"/>
      <c r="C3767" s="152"/>
      <c r="D3767" s="152"/>
      <c r="E3767" s="152"/>
      <c r="F3767" s="62"/>
      <c r="G3767" s="62"/>
      <c r="I3767" s="152"/>
      <c r="K3767" s="152"/>
      <c r="L3767" s="152"/>
      <c r="M3767" s="152"/>
      <c r="N3767" s="152"/>
      <c r="O3767" s="63"/>
      <c r="P3767" s="152"/>
      <c r="Q3767" s="152"/>
      <c r="S3767" s="205"/>
      <c r="T3767" s="205"/>
      <c r="U3767" s="205"/>
      <c r="V3767" s="39"/>
      <c r="W3767" s="39"/>
      <c r="X3767" s="39"/>
      <c r="Y3767" s="39"/>
      <c r="AD3767" s="191"/>
      <c r="AE3767" s="191"/>
      <c r="AF3767" s="260"/>
      <c r="AG3767" s="191"/>
      <c r="AH3767" s="191"/>
      <c r="AI3767" s="260"/>
      <c r="AR3767" s="68"/>
      <c r="AS3767" s="68"/>
      <c r="AW3767" s="95"/>
      <c r="AX3767" s="95"/>
      <c r="AY3767" s="95"/>
      <c r="AZ3767" s="95"/>
      <c r="BA3767" s="95"/>
      <c r="BB3767" s="95"/>
      <c r="BC3767" s="95"/>
      <c r="BD3767" s="95"/>
      <c r="BE3767" s="95"/>
      <c r="BF3767" s="95"/>
      <c r="BG3767" s="95"/>
      <c r="BH3767" s="95"/>
      <c r="BI3767" s="95"/>
      <c r="BJ3767" s="95"/>
      <c r="BK3767" s="95"/>
      <c r="BL3767" s="95"/>
      <c r="BM3767" s="95"/>
      <c r="BN3767" s="95"/>
      <c r="BO3767" s="95"/>
      <c r="BP3767" s="95"/>
      <c r="BQ3767" s="95"/>
      <c r="BR3767" s="95"/>
      <c r="BS3767" s="95"/>
      <c r="BT3767" s="95"/>
      <c r="BU3767" s="95"/>
      <c r="BV3767" s="95"/>
      <c r="BW3767" s="95"/>
      <c r="BX3767" s="95"/>
      <c r="BY3767" s="95"/>
      <c r="BZ3767" s="95"/>
      <c r="CD3767" s="95"/>
      <c r="CE3767" s="95"/>
      <c r="CF3767" s="95"/>
    </row>
    <row r="3768" spans="1:84" s="43" customFormat="1" x14ac:dyDescent="0.25">
      <c r="A3768" s="152"/>
      <c r="B3768" s="152"/>
      <c r="C3768" s="152"/>
      <c r="D3768" s="152"/>
      <c r="E3768" s="152"/>
      <c r="F3768" s="62"/>
      <c r="G3768" s="62"/>
      <c r="I3768" s="152"/>
      <c r="K3768" s="152"/>
      <c r="L3768" s="152"/>
      <c r="M3768" s="152"/>
      <c r="N3768" s="152"/>
      <c r="O3768" s="63"/>
      <c r="P3768" s="152"/>
      <c r="Q3768" s="152"/>
      <c r="S3768" s="205"/>
      <c r="T3768" s="205"/>
      <c r="U3768" s="205"/>
      <c r="V3768" s="39"/>
      <c r="W3768" s="39"/>
      <c r="X3768" s="39"/>
      <c r="Y3768" s="39"/>
      <c r="AD3768" s="191"/>
      <c r="AE3768" s="191"/>
      <c r="AF3768" s="260"/>
      <c r="AG3768" s="191"/>
      <c r="AH3768" s="191"/>
      <c r="AI3768" s="260"/>
      <c r="AR3768" s="68"/>
      <c r="AS3768" s="68"/>
      <c r="AW3768" s="95"/>
      <c r="AX3768" s="95"/>
      <c r="AY3768" s="95"/>
      <c r="AZ3768" s="95"/>
      <c r="BA3768" s="95"/>
      <c r="BB3768" s="95"/>
      <c r="BC3768" s="95"/>
      <c r="BD3768" s="95"/>
      <c r="BE3768" s="95"/>
      <c r="BF3768" s="95"/>
      <c r="BG3768" s="95"/>
      <c r="BH3768" s="95"/>
      <c r="BI3768" s="95"/>
      <c r="BJ3768" s="95"/>
      <c r="BK3768" s="95"/>
      <c r="BL3768" s="95"/>
      <c r="BM3768" s="95"/>
      <c r="BN3768" s="95"/>
      <c r="BO3768" s="95"/>
      <c r="BP3768" s="95"/>
      <c r="BQ3768" s="95"/>
      <c r="BR3768" s="95"/>
      <c r="BS3768" s="95"/>
      <c r="BT3768" s="95"/>
      <c r="BU3768" s="95"/>
      <c r="BV3768" s="95"/>
      <c r="BW3768" s="95"/>
      <c r="BX3768" s="95"/>
      <c r="BY3768" s="95"/>
      <c r="BZ3768" s="95"/>
      <c r="CD3768" s="95"/>
      <c r="CE3768" s="95"/>
      <c r="CF3768" s="95"/>
    </row>
    <row r="3769" spans="1:84" s="43" customFormat="1" x14ac:dyDescent="0.25">
      <c r="A3769" s="152"/>
      <c r="B3769" s="152"/>
      <c r="C3769" s="152"/>
      <c r="D3769" s="152"/>
      <c r="E3769" s="152"/>
      <c r="F3769" s="62"/>
      <c r="G3769" s="62"/>
      <c r="I3769" s="152"/>
      <c r="K3769" s="152"/>
      <c r="L3769" s="152"/>
      <c r="M3769" s="152"/>
      <c r="N3769" s="152"/>
      <c r="O3769" s="63"/>
      <c r="P3769" s="152"/>
      <c r="Q3769" s="152"/>
      <c r="S3769" s="205"/>
      <c r="T3769" s="205"/>
      <c r="U3769" s="205"/>
      <c r="V3769" s="39"/>
      <c r="W3769" s="39"/>
      <c r="X3769" s="39"/>
      <c r="Y3769" s="39"/>
      <c r="AD3769" s="191"/>
      <c r="AE3769" s="191"/>
      <c r="AF3769" s="260"/>
      <c r="AG3769" s="191"/>
      <c r="AH3769" s="191"/>
      <c r="AI3769" s="260"/>
      <c r="AR3769" s="68"/>
      <c r="AS3769" s="68"/>
      <c r="AW3769" s="95"/>
      <c r="AX3769" s="95"/>
      <c r="AY3769" s="95"/>
      <c r="AZ3769" s="95"/>
      <c r="BA3769" s="95"/>
      <c r="BB3769" s="95"/>
      <c r="BC3769" s="95"/>
      <c r="BD3769" s="95"/>
      <c r="BE3769" s="95"/>
      <c r="BF3769" s="95"/>
      <c r="BG3769" s="95"/>
      <c r="BH3769" s="95"/>
      <c r="BI3769" s="95"/>
      <c r="BJ3769" s="95"/>
      <c r="BK3769" s="95"/>
      <c r="BL3769" s="95"/>
      <c r="BM3769" s="95"/>
      <c r="BN3769" s="95"/>
      <c r="BO3769" s="95"/>
      <c r="BP3769" s="95"/>
      <c r="BQ3769" s="95"/>
      <c r="BR3769" s="95"/>
      <c r="BS3769" s="95"/>
      <c r="BT3769" s="95"/>
      <c r="BU3769" s="95"/>
      <c r="BV3769" s="95"/>
      <c r="BW3769" s="95"/>
      <c r="BX3769" s="95"/>
      <c r="BY3769" s="95"/>
      <c r="BZ3769" s="95"/>
      <c r="CD3769" s="95"/>
      <c r="CE3769" s="95"/>
      <c r="CF3769" s="95"/>
    </row>
    <row r="3770" spans="1:84" s="43" customFormat="1" x14ac:dyDescent="0.25">
      <c r="A3770" s="152"/>
      <c r="B3770" s="152"/>
      <c r="C3770" s="152"/>
      <c r="D3770" s="152"/>
      <c r="E3770" s="152"/>
      <c r="F3770" s="62"/>
      <c r="G3770" s="62"/>
      <c r="I3770" s="152"/>
      <c r="K3770" s="152"/>
      <c r="L3770" s="152"/>
      <c r="M3770" s="152"/>
      <c r="N3770" s="152"/>
      <c r="O3770" s="63"/>
      <c r="P3770" s="152"/>
      <c r="Q3770" s="152"/>
      <c r="S3770" s="205"/>
      <c r="T3770" s="205"/>
      <c r="U3770" s="205"/>
      <c r="V3770" s="39"/>
      <c r="W3770" s="39"/>
      <c r="X3770" s="39"/>
      <c r="Y3770" s="39"/>
      <c r="AD3770" s="191"/>
      <c r="AE3770" s="191"/>
      <c r="AF3770" s="260"/>
      <c r="AG3770" s="191"/>
      <c r="AH3770" s="191"/>
      <c r="AI3770" s="260"/>
      <c r="AR3770" s="68"/>
      <c r="AS3770" s="68"/>
      <c r="AW3770" s="95"/>
      <c r="AX3770" s="95"/>
      <c r="AY3770" s="95"/>
      <c r="AZ3770" s="95"/>
      <c r="BA3770" s="95"/>
      <c r="BB3770" s="95"/>
      <c r="BC3770" s="95"/>
      <c r="BD3770" s="95"/>
      <c r="BE3770" s="95"/>
      <c r="BF3770" s="95"/>
      <c r="BG3770" s="95"/>
      <c r="BH3770" s="95"/>
      <c r="BI3770" s="95"/>
      <c r="BJ3770" s="95"/>
      <c r="BK3770" s="95"/>
      <c r="BL3770" s="95"/>
      <c r="BM3770" s="95"/>
      <c r="BN3770" s="95"/>
      <c r="BO3770" s="95"/>
      <c r="BP3770" s="95"/>
      <c r="BQ3770" s="95"/>
      <c r="BR3770" s="95"/>
      <c r="BS3770" s="95"/>
      <c r="BT3770" s="95"/>
      <c r="BU3770" s="95"/>
      <c r="BV3770" s="95"/>
      <c r="BW3770" s="95"/>
      <c r="BX3770" s="95"/>
      <c r="BY3770" s="95"/>
      <c r="BZ3770" s="95"/>
      <c r="CD3770" s="95"/>
      <c r="CE3770" s="95"/>
      <c r="CF3770" s="95"/>
    </row>
    <row r="3771" spans="1:84" s="43" customFormat="1" x14ac:dyDescent="0.25">
      <c r="A3771" s="152"/>
      <c r="B3771" s="152"/>
      <c r="C3771" s="152"/>
      <c r="D3771" s="152"/>
      <c r="E3771" s="152"/>
      <c r="F3771" s="62"/>
      <c r="G3771" s="62"/>
      <c r="I3771" s="152"/>
      <c r="K3771" s="152"/>
      <c r="L3771" s="152"/>
      <c r="M3771" s="152"/>
      <c r="N3771" s="152"/>
      <c r="O3771" s="63"/>
      <c r="P3771" s="152"/>
      <c r="Q3771" s="152"/>
      <c r="S3771" s="205"/>
      <c r="T3771" s="205"/>
      <c r="U3771" s="205"/>
      <c r="V3771" s="39"/>
      <c r="W3771" s="39"/>
      <c r="X3771" s="39"/>
      <c r="Y3771" s="39"/>
      <c r="AD3771" s="191"/>
      <c r="AE3771" s="191"/>
      <c r="AF3771" s="260"/>
      <c r="AG3771" s="191"/>
      <c r="AH3771" s="191"/>
      <c r="AI3771" s="260"/>
      <c r="AR3771" s="68"/>
      <c r="AS3771" s="68"/>
      <c r="AW3771" s="95"/>
      <c r="AX3771" s="95"/>
      <c r="AY3771" s="95"/>
      <c r="AZ3771" s="95"/>
      <c r="BA3771" s="95"/>
      <c r="BB3771" s="95"/>
      <c r="BC3771" s="95"/>
      <c r="BD3771" s="95"/>
      <c r="BE3771" s="95"/>
      <c r="BF3771" s="95"/>
      <c r="BG3771" s="95"/>
      <c r="BH3771" s="95"/>
      <c r="BI3771" s="95"/>
      <c r="BJ3771" s="95"/>
      <c r="BK3771" s="95"/>
      <c r="BL3771" s="95"/>
      <c r="BM3771" s="95"/>
      <c r="BN3771" s="95"/>
      <c r="BO3771" s="95"/>
      <c r="BP3771" s="95"/>
      <c r="BQ3771" s="95"/>
      <c r="BR3771" s="95"/>
      <c r="BS3771" s="95"/>
      <c r="BT3771" s="95"/>
      <c r="BU3771" s="95"/>
      <c r="BV3771" s="95"/>
      <c r="BW3771" s="95"/>
      <c r="BX3771" s="95"/>
      <c r="BY3771" s="95"/>
      <c r="BZ3771" s="95"/>
      <c r="CD3771" s="95"/>
      <c r="CE3771" s="95"/>
      <c r="CF3771" s="95"/>
    </row>
    <row r="3772" spans="1:84" s="43" customFormat="1" x14ac:dyDescent="0.25">
      <c r="A3772" s="152"/>
      <c r="B3772" s="152"/>
      <c r="C3772" s="152"/>
      <c r="D3772" s="152"/>
      <c r="E3772" s="152"/>
      <c r="F3772" s="62"/>
      <c r="G3772" s="62"/>
      <c r="I3772" s="152"/>
      <c r="K3772" s="152"/>
      <c r="L3772" s="152"/>
      <c r="M3772" s="152"/>
      <c r="N3772" s="152"/>
      <c r="O3772" s="63"/>
      <c r="P3772" s="152"/>
      <c r="Q3772" s="152"/>
      <c r="S3772" s="205"/>
      <c r="T3772" s="205"/>
      <c r="U3772" s="205"/>
      <c r="V3772" s="39"/>
      <c r="W3772" s="39"/>
      <c r="X3772" s="39"/>
      <c r="Y3772" s="39"/>
      <c r="AD3772" s="191"/>
      <c r="AE3772" s="191"/>
      <c r="AF3772" s="260"/>
      <c r="AG3772" s="191"/>
      <c r="AH3772" s="191"/>
      <c r="AI3772" s="260"/>
      <c r="AR3772" s="68"/>
      <c r="AS3772" s="68"/>
      <c r="AW3772" s="95"/>
      <c r="AX3772" s="95"/>
      <c r="AY3772" s="95"/>
      <c r="AZ3772" s="95"/>
      <c r="BA3772" s="95"/>
      <c r="BB3772" s="95"/>
      <c r="BC3772" s="95"/>
      <c r="BD3772" s="95"/>
      <c r="BE3772" s="95"/>
      <c r="BF3772" s="95"/>
      <c r="BG3772" s="95"/>
      <c r="BH3772" s="95"/>
      <c r="BI3772" s="95"/>
      <c r="BJ3772" s="95"/>
      <c r="BK3772" s="95"/>
      <c r="BL3772" s="95"/>
      <c r="BM3772" s="95"/>
      <c r="BN3772" s="95"/>
      <c r="BO3772" s="95"/>
      <c r="BP3772" s="95"/>
      <c r="BQ3772" s="95"/>
      <c r="BR3772" s="95"/>
      <c r="BS3772" s="95"/>
      <c r="BT3772" s="95"/>
      <c r="BU3772" s="95"/>
      <c r="BV3772" s="95"/>
      <c r="BW3772" s="95"/>
      <c r="BX3772" s="95"/>
      <c r="BY3772" s="95"/>
      <c r="BZ3772" s="95"/>
      <c r="CD3772" s="95"/>
      <c r="CE3772" s="95"/>
      <c r="CF3772" s="95"/>
    </row>
    <row r="3773" spans="1:84" s="43" customFormat="1" x14ac:dyDescent="0.25">
      <c r="A3773" s="152"/>
      <c r="B3773" s="152"/>
      <c r="C3773" s="152"/>
      <c r="D3773" s="152"/>
      <c r="E3773" s="152"/>
      <c r="F3773" s="62"/>
      <c r="G3773" s="62"/>
      <c r="I3773" s="152"/>
      <c r="K3773" s="152"/>
      <c r="L3773" s="152"/>
      <c r="M3773" s="152"/>
      <c r="N3773" s="152"/>
      <c r="O3773" s="63"/>
      <c r="P3773" s="152"/>
      <c r="Q3773" s="152"/>
      <c r="S3773" s="205"/>
      <c r="T3773" s="205"/>
      <c r="U3773" s="205"/>
      <c r="V3773" s="39"/>
      <c r="W3773" s="39"/>
      <c r="X3773" s="39"/>
      <c r="Y3773" s="39"/>
      <c r="AD3773" s="191"/>
      <c r="AE3773" s="191"/>
      <c r="AF3773" s="260"/>
      <c r="AG3773" s="191"/>
      <c r="AH3773" s="191"/>
      <c r="AI3773" s="260"/>
      <c r="AR3773" s="68"/>
      <c r="AS3773" s="68"/>
      <c r="AW3773" s="95"/>
      <c r="AX3773" s="95"/>
      <c r="AY3773" s="95"/>
      <c r="AZ3773" s="95"/>
      <c r="BA3773" s="95"/>
      <c r="BB3773" s="95"/>
      <c r="BC3773" s="95"/>
      <c r="BD3773" s="95"/>
      <c r="BE3773" s="95"/>
      <c r="BF3773" s="95"/>
      <c r="BG3773" s="95"/>
      <c r="BH3773" s="95"/>
      <c r="BI3773" s="95"/>
      <c r="BJ3773" s="95"/>
      <c r="BK3773" s="95"/>
      <c r="BL3773" s="95"/>
      <c r="BM3773" s="95"/>
      <c r="BN3773" s="95"/>
      <c r="BO3773" s="95"/>
      <c r="BP3773" s="95"/>
      <c r="BQ3773" s="95"/>
      <c r="BR3773" s="95"/>
      <c r="BS3773" s="95"/>
      <c r="BT3773" s="95"/>
      <c r="BU3773" s="95"/>
      <c r="BV3773" s="95"/>
      <c r="BW3773" s="95"/>
      <c r="BX3773" s="95"/>
      <c r="BY3773" s="95"/>
      <c r="BZ3773" s="95"/>
      <c r="CD3773" s="95"/>
      <c r="CE3773" s="95"/>
      <c r="CF3773" s="95"/>
    </row>
    <row r="3774" spans="1:84" s="43" customFormat="1" x14ac:dyDescent="0.25">
      <c r="A3774" s="152"/>
      <c r="B3774" s="152"/>
      <c r="C3774" s="152"/>
      <c r="D3774" s="152"/>
      <c r="E3774" s="152"/>
      <c r="F3774" s="62"/>
      <c r="G3774" s="62"/>
      <c r="I3774" s="152"/>
      <c r="K3774" s="152"/>
      <c r="L3774" s="152"/>
      <c r="M3774" s="152"/>
      <c r="N3774" s="152"/>
      <c r="O3774" s="63"/>
      <c r="P3774" s="152"/>
      <c r="Q3774" s="152"/>
      <c r="S3774" s="205"/>
      <c r="T3774" s="205"/>
      <c r="U3774" s="205"/>
      <c r="V3774" s="39"/>
      <c r="W3774" s="39"/>
      <c r="X3774" s="39"/>
      <c r="Y3774" s="39"/>
      <c r="AD3774" s="191"/>
      <c r="AE3774" s="191"/>
      <c r="AF3774" s="260"/>
      <c r="AG3774" s="191"/>
      <c r="AH3774" s="191"/>
      <c r="AI3774" s="260"/>
      <c r="AR3774" s="68"/>
      <c r="AS3774" s="68"/>
      <c r="AW3774" s="95"/>
      <c r="AX3774" s="95"/>
      <c r="AY3774" s="95"/>
      <c r="AZ3774" s="95"/>
      <c r="BA3774" s="95"/>
      <c r="BB3774" s="95"/>
      <c r="BC3774" s="95"/>
      <c r="BD3774" s="95"/>
      <c r="BE3774" s="95"/>
      <c r="BF3774" s="95"/>
      <c r="BG3774" s="95"/>
      <c r="BH3774" s="95"/>
      <c r="BI3774" s="95"/>
      <c r="BJ3774" s="95"/>
      <c r="BK3774" s="95"/>
      <c r="BL3774" s="95"/>
      <c r="BM3774" s="95"/>
      <c r="BN3774" s="95"/>
      <c r="BO3774" s="95"/>
      <c r="BP3774" s="95"/>
      <c r="BQ3774" s="95"/>
      <c r="BR3774" s="95"/>
      <c r="BS3774" s="95"/>
      <c r="BT3774" s="95"/>
      <c r="BU3774" s="95"/>
      <c r="BV3774" s="95"/>
      <c r="BW3774" s="95"/>
      <c r="BX3774" s="95"/>
      <c r="BY3774" s="95"/>
      <c r="BZ3774" s="95"/>
      <c r="CD3774" s="95"/>
      <c r="CE3774" s="95"/>
      <c r="CF3774" s="95"/>
    </row>
    <row r="3775" spans="1:84" s="43" customFormat="1" x14ac:dyDescent="0.25">
      <c r="A3775" s="152"/>
      <c r="B3775" s="152"/>
      <c r="C3775" s="152"/>
      <c r="D3775" s="152"/>
      <c r="E3775" s="152"/>
      <c r="F3775" s="62"/>
      <c r="G3775" s="62"/>
      <c r="I3775" s="152"/>
      <c r="K3775" s="152"/>
      <c r="L3775" s="152"/>
      <c r="M3775" s="152"/>
      <c r="N3775" s="152"/>
      <c r="O3775" s="63"/>
      <c r="P3775" s="152"/>
      <c r="Q3775" s="152"/>
      <c r="S3775" s="205"/>
      <c r="T3775" s="205"/>
      <c r="U3775" s="205"/>
      <c r="V3775" s="39"/>
      <c r="W3775" s="39"/>
      <c r="X3775" s="39"/>
      <c r="Y3775" s="39"/>
      <c r="AD3775" s="191"/>
      <c r="AE3775" s="191"/>
      <c r="AF3775" s="260"/>
      <c r="AG3775" s="191"/>
      <c r="AH3775" s="191"/>
      <c r="AI3775" s="260"/>
      <c r="AR3775" s="68"/>
      <c r="AS3775" s="68"/>
      <c r="AW3775" s="95"/>
      <c r="AX3775" s="95"/>
      <c r="AY3775" s="95"/>
      <c r="AZ3775" s="95"/>
      <c r="BA3775" s="95"/>
      <c r="BB3775" s="95"/>
      <c r="BC3775" s="95"/>
      <c r="BD3775" s="95"/>
      <c r="BE3775" s="95"/>
      <c r="BF3775" s="95"/>
      <c r="BG3775" s="95"/>
      <c r="BH3775" s="95"/>
      <c r="BI3775" s="95"/>
      <c r="BJ3775" s="95"/>
      <c r="BK3775" s="95"/>
      <c r="BL3775" s="95"/>
      <c r="BM3775" s="95"/>
      <c r="BN3775" s="95"/>
      <c r="BO3775" s="95"/>
      <c r="BP3775" s="95"/>
      <c r="BQ3775" s="95"/>
      <c r="BR3775" s="95"/>
      <c r="BS3775" s="95"/>
      <c r="BT3775" s="95"/>
      <c r="BU3775" s="95"/>
      <c r="BV3775" s="95"/>
      <c r="BW3775" s="95"/>
      <c r="BX3775" s="95"/>
      <c r="BY3775" s="95"/>
      <c r="BZ3775" s="95"/>
      <c r="CD3775" s="95"/>
      <c r="CE3775" s="95"/>
      <c r="CF3775" s="95"/>
    </row>
    <row r="3776" spans="1:84" s="43" customFormat="1" x14ac:dyDescent="0.25">
      <c r="A3776" s="152"/>
      <c r="B3776" s="152"/>
      <c r="C3776" s="152"/>
      <c r="D3776" s="152"/>
      <c r="E3776" s="152"/>
      <c r="F3776" s="62"/>
      <c r="G3776" s="62"/>
      <c r="I3776" s="152"/>
      <c r="K3776" s="152"/>
      <c r="L3776" s="152"/>
      <c r="M3776" s="152"/>
      <c r="N3776" s="152"/>
      <c r="O3776" s="63"/>
      <c r="P3776" s="152"/>
      <c r="Q3776" s="152"/>
      <c r="S3776" s="205"/>
      <c r="T3776" s="205"/>
      <c r="U3776" s="205"/>
      <c r="V3776" s="39"/>
      <c r="W3776" s="39"/>
      <c r="X3776" s="39"/>
      <c r="Y3776" s="39"/>
      <c r="AD3776" s="191"/>
      <c r="AE3776" s="191"/>
      <c r="AF3776" s="260"/>
      <c r="AG3776" s="191"/>
      <c r="AH3776" s="191"/>
      <c r="AI3776" s="260"/>
      <c r="AR3776" s="68"/>
      <c r="AS3776" s="68"/>
      <c r="AW3776" s="95"/>
      <c r="AX3776" s="95"/>
      <c r="AY3776" s="95"/>
      <c r="AZ3776" s="95"/>
      <c r="BA3776" s="95"/>
      <c r="BB3776" s="95"/>
      <c r="BC3776" s="95"/>
      <c r="BD3776" s="95"/>
      <c r="BE3776" s="95"/>
      <c r="BF3776" s="95"/>
      <c r="BG3776" s="95"/>
      <c r="BH3776" s="95"/>
      <c r="BI3776" s="95"/>
      <c r="BJ3776" s="95"/>
      <c r="BK3776" s="95"/>
      <c r="BL3776" s="95"/>
      <c r="BM3776" s="95"/>
      <c r="BN3776" s="95"/>
      <c r="BO3776" s="95"/>
      <c r="BP3776" s="95"/>
      <c r="BQ3776" s="95"/>
      <c r="BR3776" s="95"/>
      <c r="BS3776" s="95"/>
      <c r="BT3776" s="95"/>
      <c r="BU3776" s="95"/>
      <c r="BV3776" s="95"/>
      <c r="BW3776" s="95"/>
      <c r="BX3776" s="95"/>
      <c r="BY3776" s="95"/>
      <c r="BZ3776" s="95"/>
      <c r="CD3776" s="95"/>
      <c r="CE3776" s="95"/>
      <c r="CF3776" s="95"/>
    </row>
    <row r="3777" spans="1:84" s="43" customFormat="1" x14ac:dyDescent="0.25">
      <c r="A3777" s="152"/>
      <c r="B3777" s="152"/>
      <c r="C3777" s="152"/>
      <c r="D3777" s="152"/>
      <c r="E3777" s="152"/>
      <c r="F3777" s="62"/>
      <c r="G3777" s="62"/>
      <c r="I3777" s="152"/>
      <c r="K3777" s="152"/>
      <c r="L3777" s="152"/>
      <c r="M3777" s="152"/>
      <c r="N3777" s="152"/>
      <c r="O3777" s="63"/>
      <c r="P3777" s="152"/>
      <c r="Q3777" s="152"/>
      <c r="S3777" s="205"/>
      <c r="T3777" s="205"/>
      <c r="U3777" s="205"/>
      <c r="V3777" s="39"/>
      <c r="W3777" s="39"/>
      <c r="X3777" s="39"/>
      <c r="Y3777" s="39"/>
      <c r="AD3777" s="191"/>
      <c r="AE3777" s="191"/>
      <c r="AF3777" s="260"/>
      <c r="AG3777" s="191"/>
      <c r="AH3777" s="191"/>
      <c r="AI3777" s="260"/>
      <c r="AR3777" s="68"/>
      <c r="AS3777" s="68"/>
      <c r="AW3777" s="95"/>
      <c r="AX3777" s="95"/>
      <c r="AY3777" s="95"/>
      <c r="AZ3777" s="95"/>
      <c r="BA3777" s="95"/>
      <c r="BB3777" s="95"/>
      <c r="BC3777" s="95"/>
      <c r="BD3777" s="95"/>
      <c r="BE3777" s="95"/>
      <c r="BF3777" s="95"/>
      <c r="BG3777" s="95"/>
      <c r="BH3777" s="95"/>
      <c r="BI3777" s="95"/>
      <c r="BJ3777" s="95"/>
      <c r="BK3777" s="95"/>
      <c r="BL3777" s="95"/>
      <c r="BM3777" s="95"/>
      <c r="BN3777" s="95"/>
      <c r="BO3777" s="95"/>
      <c r="BP3777" s="95"/>
      <c r="BQ3777" s="95"/>
      <c r="BR3777" s="95"/>
      <c r="BS3777" s="95"/>
      <c r="BT3777" s="95"/>
      <c r="BU3777" s="95"/>
      <c r="BV3777" s="95"/>
      <c r="BW3777" s="95"/>
      <c r="BX3777" s="95"/>
      <c r="BY3777" s="95"/>
      <c r="BZ3777" s="95"/>
      <c r="CD3777" s="95"/>
      <c r="CE3777" s="95"/>
      <c r="CF3777" s="95"/>
    </row>
    <row r="3778" spans="1:84" s="43" customFormat="1" x14ac:dyDescent="0.25">
      <c r="A3778" s="152"/>
      <c r="B3778" s="152"/>
      <c r="C3778" s="152"/>
      <c r="D3778" s="152"/>
      <c r="E3778" s="152"/>
      <c r="F3778" s="62"/>
      <c r="G3778" s="62"/>
      <c r="I3778" s="152"/>
      <c r="K3778" s="152"/>
      <c r="L3778" s="152"/>
      <c r="M3778" s="152"/>
      <c r="N3778" s="152"/>
      <c r="O3778" s="63"/>
      <c r="P3778" s="152"/>
      <c r="Q3778" s="152"/>
      <c r="S3778" s="205"/>
      <c r="T3778" s="205"/>
      <c r="U3778" s="205"/>
      <c r="V3778" s="39"/>
      <c r="W3778" s="39"/>
      <c r="X3778" s="39"/>
      <c r="Y3778" s="39"/>
      <c r="AD3778" s="191"/>
      <c r="AE3778" s="191"/>
      <c r="AF3778" s="260"/>
      <c r="AG3778" s="191"/>
      <c r="AH3778" s="191"/>
      <c r="AI3778" s="260"/>
      <c r="AR3778" s="68"/>
      <c r="AS3778" s="68"/>
      <c r="AW3778" s="95"/>
      <c r="AX3778" s="95"/>
      <c r="AY3778" s="95"/>
      <c r="AZ3778" s="95"/>
      <c r="BA3778" s="95"/>
      <c r="BB3778" s="95"/>
      <c r="BC3778" s="95"/>
      <c r="BD3778" s="95"/>
      <c r="BE3778" s="95"/>
      <c r="BF3778" s="95"/>
      <c r="BG3778" s="95"/>
      <c r="BH3778" s="95"/>
      <c r="BI3778" s="95"/>
      <c r="BJ3778" s="95"/>
      <c r="BK3778" s="95"/>
      <c r="BL3778" s="95"/>
      <c r="BM3778" s="95"/>
      <c r="BN3778" s="95"/>
      <c r="BO3778" s="95"/>
      <c r="BP3778" s="95"/>
      <c r="BQ3778" s="95"/>
      <c r="BR3778" s="95"/>
      <c r="BS3778" s="95"/>
      <c r="BT3778" s="95"/>
      <c r="BU3778" s="95"/>
      <c r="BV3778" s="95"/>
      <c r="BW3778" s="95"/>
      <c r="BX3778" s="95"/>
      <c r="BY3778" s="95"/>
      <c r="BZ3778" s="95"/>
      <c r="CD3778" s="95"/>
      <c r="CE3778" s="95"/>
      <c r="CF3778" s="95"/>
    </row>
    <row r="3779" spans="1:84" s="43" customFormat="1" x14ac:dyDescent="0.25">
      <c r="A3779" s="152"/>
      <c r="B3779" s="152"/>
      <c r="C3779" s="152"/>
      <c r="D3779" s="152"/>
      <c r="E3779" s="152"/>
      <c r="F3779" s="62"/>
      <c r="G3779" s="62"/>
      <c r="I3779" s="152"/>
      <c r="K3779" s="152"/>
      <c r="L3779" s="152"/>
      <c r="M3779" s="152"/>
      <c r="N3779" s="152"/>
      <c r="O3779" s="63"/>
      <c r="P3779" s="152"/>
      <c r="Q3779" s="152"/>
      <c r="S3779" s="205"/>
      <c r="T3779" s="205"/>
      <c r="U3779" s="205"/>
      <c r="V3779" s="39"/>
      <c r="W3779" s="39"/>
      <c r="X3779" s="39"/>
      <c r="Y3779" s="39"/>
      <c r="AD3779" s="191"/>
      <c r="AE3779" s="191"/>
      <c r="AF3779" s="260"/>
      <c r="AG3779" s="191"/>
      <c r="AH3779" s="191"/>
      <c r="AI3779" s="260"/>
      <c r="AR3779" s="68"/>
      <c r="AS3779" s="68"/>
      <c r="AW3779" s="95"/>
      <c r="AX3779" s="95"/>
      <c r="AY3779" s="95"/>
      <c r="AZ3779" s="95"/>
      <c r="BA3779" s="95"/>
      <c r="BB3779" s="95"/>
      <c r="BC3779" s="95"/>
      <c r="BD3779" s="95"/>
      <c r="BE3779" s="95"/>
      <c r="BF3779" s="95"/>
      <c r="BG3779" s="95"/>
      <c r="BH3779" s="95"/>
      <c r="BI3779" s="95"/>
      <c r="BJ3779" s="95"/>
      <c r="BK3779" s="95"/>
      <c r="BL3779" s="95"/>
      <c r="BM3779" s="95"/>
      <c r="BN3779" s="95"/>
      <c r="BO3779" s="95"/>
      <c r="BP3779" s="95"/>
      <c r="BQ3779" s="95"/>
      <c r="BR3779" s="95"/>
      <c r="BS3779" s="95"/>
      <c r="BT3779" s="95"/>
      <c r="BU3779" s="95"/>
      <c r="BV3779" s="95"/>
      <c r="BW3779" s="95"/>
      <c r="BX3779" s="95"/>
      <c r="BY3779" s="95"/>
      <c r="BZ3779" s="95"/>
      <c r="CD3779" s="95"/>
      <c r="CE3779" s="95"/>
      <c r="CF3779" s="95"/>
    </row>
    <row r="3780" spans="1:84" s="43" customFormat="1" x14ac:dyDescent="0.25">
      <c r="A3780" s="152"/>
      <c r="B3780" s="152"/>
      <c r="C3780" s="152"/>
      <c r="D3780" s="152"/>
      <c r="E3780" s="152"/>
      <c r="F3780" s="62"/>
      <c r="G3780" s="62"/>
      <c r="I3780" s="152"/>
      <c r="K3780" s="152"/>
      <c r="L3780" s="152"/>
      <c r="M3780" s="152"/>
      <c r="N3780" s="152"/>
      <c r="O3780" s="63"/>
      <c r="P3780" s="152"/>
      <c r="Q3780" s="152"/>
      <c r="S3780" s="205"/>
      <c r="T3780" s="205"/>
      <c r="U3780" s="205"/>
      <c r="V3780" s="39"/>
      <c r="W3780" s="39"/>
      <c r="X3780" s="39"/>
      <c r="Y3780" s="39"/>
      <c r="AD3780" s="191"/>
      <c r="AE3780" s="191"/>
      <c r="AF3780" s="260"/>
      <c r="AG3780" s="191"/>
      <c r="AH3780" s="191"/>
      <c r="AI3780" s="260"/>
      <c r="AR3780" s="68"/>
      <c r="AS3780" s="68"/>
      <c r="AW3780" s="95"/>
      <c r="AX3780" s="95"/>
      <c r="AY3780" s="95"/>
      <c r="AZ3780" s="95"/>
      <c r="BA3780" s="95"/>
      <c r="BB3780" s="95"/>
      <c r="BC3780" s="95"/>
      <c r="BD3780" s="95"/>
      <c r="BE3780" s="95"/>
      <c r="BF3780" s="95"/>
      <c r="BG3780" s="95"/>
      <c r="BH3780" s="95"/>
      <c r="BI3780" s="95"/>
      <c r="BJ3780" s="95"/>
      <c r="BK3780" s="95"/>
      <c r="BL3780" s="95"/>
      <c r="BM3780" s="95"/>
      <c r="BN3780" s="95"/>
      <c r="BO3780" s="95"/>
      <c r="BP3780" s="95"/>
      <c r="BQ3780" s="95"/>
      <c r="BR3780" s="95"/>
      <c r="BS3780" s="95"/>
      <c r="BT3780" s="95"/>
      <c r="BU3780" s="95"/>
      <c r="BV3780" s="95"/>
      <c r="BW3780" s="95"/>
      <c r="BX3780" s="95"/>
      <c r="BY3780" s="95"/>
      <c r="BZ3780" s="95"/>
      <c r="CD3780" s="95"/>
      <c r="CE3780" s="95"/>
      <c r="CF3780" s="95"/>
    </row>
    <row r="3781" spans="1:84" s="43" customFormat="1" x14ac:dyDescent="0.25">
      <c r="A3781" s="152"/>
      <c r="B3781" s="152"/>
      <c r="C3781" s="152"/>
      <c r="D3781" s="152"/>
      <c r="E3781" s="152"/>
      <c r="F3781" s="62"/>
      <c r="G3781" s="62"/>
      <c r="I3781" s="152"/>
      <c r="K3781" s="152"/>
      <c r="L3781" s="152"/>
      <c r="M3781" s="152"/>
      <c r="N3781" s="152"/>
      <c r="O3781" s="63"/>
      <c r="P3781" s="152"/>
      <c r="Q3781" s="152"/>
      <c r="S3781" s="205"/>
      <c r="T3781" s="205"/>
      <c r="U3781" s="205"/>
      <c r="V3781" s="39"/>
      <c r="W3781" s="39"/>
      <c r="X3781" s="39"/>
      <c r="Y3781" s="39"/>
      <c r="AD3781" s="191"/>
      <c r="AE3781" s="191"/>
      <c r="AF3781" s="260"/>
      <c r="AG3781" s="191"/>
      <c r="AH3781" s="191"/>
      <c r="AI3781" s="260"/>
      <c r="AR3781" s="68"/>
      <c r="AS3781" s="68"/>
      <c r="AW3781" s="95"/>
      <c r="AX3781" s="95"/>
      <c r="AY3781" s="95"/>
      <c r="AZ3781" s="95"/>
      <c r="BA3781" s="95"/>
      <c r="BB3781" s="95"/>
      <c r="BC3781" s="95"/>
      <c r="BD3781" s="95"/>
      <c r="BE3781" s="95"/>
      <c r="BF3781" s="95"/>
      <c r="BG3781" s="95"/>
      <c r="BH3781" s="95"/>
      <c r="BI3781" s="95"/>
      <c r="BJ3781" s="95"/>
      <c r="BK3781" s="95"/>
      <c r="BL3781" s="95"/>
      <c r="BM3781" s="95"/>
      <c r="BN3781" s="95"/>
      <c r="BO3781" s="95"/>
      <c r="BP3781" s="95"/>
      <c r="BQ3781" s="95"/>
      <c r="BR3781" s="95"/>
      <c r="BS3781" s="95"/>
      <c r="BT3781" s="95"/>
      <c r="BU3781" s="95"/>
      <c r="BV3781" s="95"/>
      <c r="BW3781" s="95"/>
      <c r="BX3781" s="95"/>
      <c r="BY3781" s="95"/>
      <c r="BZ3781" s="95"/>
      <c r="CD3781" s="95"/>
      <c r="CE3781" s="95"/>
      <c r="CF3781" s="95"/>
    </row>
    <row r="3782" spans="1:84" s="43" customFormat="1" x14ac:dyDescent="0.25">
      <c r="A3782" s="152"/>
      <c r="B3782" s="152"/>
      <c r="C3782" s="152"/>
      <c r="D3782" s="152"/>
      <c r="E3782" s="152"/>
      <c r="F3782" s="62"/>
      <c r="G3782" s="62"/>
      <c r="I3782" s="152"/>
      <c r="K3782" s="152"/>
      <c r="L3782" s="152"/>
      <c r="M3782" s="152"/>
      <c r="N3782" s="152"/>
      <c r="O3782" s="63"/>
      <c r="P3782" s="152"/>
      <c r="Q3782" s="152"/>
      <c r="S3782" s="205"/>
      <c r="T3782" s="205"/>
      <c r="U3782" s="205"/>
      <c r="V3782" s="39"/>
      <c r="W3782" s="39"/>
      <c r="X3782" s="39"/>
      <c r="Y3782" s="39"/>
      <c r="AD3782" s="191"/>
      <c r="AE3782" s="191"/>
      <c r="AF3782" s="260"/>
      <c r="AG3782" s="191"/>
      <c r="AH3782" s="191"/>
      <c r="AI3782" s="260"/>
      <c r="AR3782" s="68"/>
      <c r="AS3782" s="68"/>
      <c r="AW3782" s="95"/>
      <c r="AX3782" s="95"/>
      <c r="AY3782" s="95"/>
      <c r="AZ3782" s="95"/>
      <c r="BA3782" s="95"/>
      <c r="BB3782" s="95"/>
      <c r="BC3782" s="95"/>
      <c r="BD3782" s="95"/>
      <c r="BE3782" s="95"/>
      <c r="BF3782" s="95"/>
      <c r="BG3782" s="95"/>
      <c r="BH3782" s="95"/>
      <c r="BI3782" s="95"/>
      <c r="BJ3782" s="95"/>
      <c r="BK3782" s="95"/>
      <c r="BL3782" s="95"/>
      <c r="BM3782" s="95"/>
      <c r="BN3782" s="95"/>
      <c r="BO3782" s="95"/>
      <c r="BP3782" s="95"/>
      <c r="BQ3782" s="95"/>
      <c r="BR3782" s="95"/>
      <c r="BS3782" s="95"/>
      <c r="BT3782" s="95"/>
      <c r="BU3782" s="95"/>
      <c r="BV3782" s="95"/>
      <c r="BW3782" s="95"/>
      <c r="BX3782" s="95"/>
      <c r="BY3782" s="95"/>
      <c r="BZ3782" s="95"/>
      <c r="CD3782" s="95"/>
      <c r="CE3782" s="95"/>
      <c r="CF3782" s="95"/>
    </row>
    <row r="3783" spans="1:84" s="43" customFormat="1" x14ac:dyDescent="0.25">
      <c r="A3783" s="152"/>
      <c r="B3783" s="152"/>
      <c r="C3783" s="152"/>
      <c r="D3783" s="152"/>
      <c r="E3783" s="152"/>
      <c r="F3783" s="62"/>
      <c r="G3783" s="62"/>
      <c r="I3783" s="152"/>
      <c r="K3783" s="152"/>
      <c r="L3783" s="152"/>
      <c r="M3783" s="152"/>
      <c r="N3783" s="152"/>
      <c r="O3783" s="63"/>
      <c r="P3783" s="152"/>
      <c r="Q3783" s="152"/>
      <c r="S3783" s="205"/>
      <c r="T3783" s="205"/>
      <c r="U3783" s="205"/>
      <c r="V3783" s="39"/>
      <c r="W3783" s="39"/>
      <c r="X3783" s="39"/>
      <c r="Y3783" s="39"/>
      <c r="AD3783" s="191"/>
      <c r="AE3783" s="191"/>
      <c r="AF3783" s="260"/>
      <c r="AG3783" s="191"/>
      <c r="AH3783" s="191"/>
      <c r="AI3783" s="260"/>
      <c r="AR3783" s="68"/>
      <c r="AS3783" s="68"/>
      <c r="AW3783" s="95"/>
      <c r="AX3783" s="95"/>
      <c r="AY3783" s="95"/>
      <c r="AZ3783" s="95"/>
      <c r="BA3783" s="95"/>
      <c r="BB3783" s="95"/>
      <c r="BC3783" s="95"/>
      <c r="BD3783" s="95"/>
      <c r="BE3783" s="95"/>
      <c r="BF3783" s="95"/>
      <c r="BG3783" s="95"/>
      <c r="BH3783" s="95"/>
      <c r="BI3783" s="95"/>
      <c r="BJ3783" s="95"/>
      <c r="BK3783" s="95"/>
      <c r="BL3783" s="95"/>
      <c r="BM3783" s="95"/>
      <c r="BN3783" s="95"/>
      <c r="BO3783" s="95"/>
      <c r="BP3783" s="95"/>
      <c r="BQ3783" s="95"/>
      <c r="BR3783" s="95"/>
      <c r="BS3783" s="95"/>
      <c r="BT3783" s="95"/>
      <c r="BU3783" s="95"/>
      <c r="BV3783" s="95"/>
      <c r="BW3783" s="95"/>
      <c r="BX3783" s="95"/>
      <c r="BY3783" s="95"/>
      <c r="BZ3783" s="95"/>
      <c r="CD3783" s="95"/>
      <c r="CE3783" s="95"/>
      <c r="CF3783" s="95"/>
    </row>
    <row r="3784" spans="1:84" s="43" customFormat="1" x14ac:dyDescent="0.25">
      <c r="A3784" s="152"/>
      <c r="B3784" s="152"/>
      <c r="C3784" s="152"/>
      <c r="D3784" s="152"/>
      <c r="E3784" s="152"/>
      <c r="F3784" s="62"/>
      <c r="G3784" s="62"/>
      <c r="I3784" s="152"/>
      <c r="K3784" s="152"/>
      <c r="L3784" s="152"/>
      <c r="M3784" s="152"/>
      <c r="N3784" s="152"/>
      <c r="O3784" s="63"/>
      <c r="P3784" s="152"/>
      <c r="Q3784" s="152"/>
      <c r="S3784" s="205"/>
      <c r="T3784" s="205"/>
      <c r="U3784" s="205"/>
      <c r="V3784" s="39"/>
      <c r="W3784" s="39"/>
      <c r="X3784" s="39"/>
      <c r="Y3784" s="39"/>
      <c r="AD3784" s="191"/>
      <c r="AE3784" s="191"/>
      <c r="AF3784" s="260"/>
      <c r="AG3784" s="191"/>
      <c r="AH3784" s="191"/>
      <c r="AI3784" s="260"/>
      <c r="AR3784" s="68"/>
      <c r="AS3784" s="68"/>
      <c r="AW3784" s="95"/>
      <c r="AX3784" s="95"/>
      <c r="AY3784" s="95"/>
      <c r="AZ3784" s="95"/>
      <c r="BA3784" s="95"/>
      <c r="BB3784" s="95"/>
      <c r="BC3784" s="95"/>
      <c r="BD3784" s="95"/>
      <c r="BE3784" s="95"/>
      <c r="BF3784" s="95"/>
      <c r="BG3784" s="95"/>
      <c r="BH3784" s="95"/>
      <c r="BI3784" s="95"/>
      <c r="BJ3784" s="95"/>
      <c r="BK3784" s="95"/>
      <c r="BL3784" s="95"/>
      <c r="BM3784" s="95"/>
      <c r="BN3784" s="95"/>
      <c r="BO3784" s="95"/>
      <c r="BP3784" s="95"/>
      <c r="BQ3784" s="95"/>
      <c r="BR3784" s="95"/>
      <c r="BS3784" s="95"/>
      <c r="BT3784" s="95"/>
      <c r="BU3784" s="95"/>
      <c r="BV3784" s="95"/>
      <c r="BW3784" s="95"/>
      <c r="BX3784" s="95"/>
      <c r="BY3784" s="95"/>
      <c r="BZ3784" s="95"/>
      <c r="CD3784" s="95"/>
      <c r="CE3784" s="95"/>
      <c r="CF3784" s="95"/>
    </row>
    <row r="3785" spans="1:84" s="43" customFormat="1" x14ac:dyDescent="0.25">
      <c r="A3785" s="152"/>
      <c r="B3785" s="152"/>
      <c r="C3785" s="152"/>
      <c r="D3785" s="152"/>
      <c r="E3785" s="152"/>
      <c r="F3785" s="62"/>
      <c r="G3785" s="62"/>
      <c r="I3785" s="152"/>
      <c r="K3785" s="152"/>
      <c r="L3785" s="152"/>
      <c r="M3785" s="152"/>
      <c r="N3785" s="152"/>
      <c r="O3785" s="63"/>
      <c r="P3785" s="152"/>
      <c r="Q3785" s="152"/>
      <c r="S3785" s="205"/>
      <c r="T3785" s="205"/>
      <c r="U3785" s="205"/>
      <c r="V3785" s="39"/>
      <c r="W3785" s="39"/>
      <c r="X3785" s="39"/>
      <c r="Y3785" s="39"/>
      <c r="AD3785" s="191"/>
      <c r="AE3785" s="191"/>
      <c r="AF3785" s="260"/>
      <c r="AG3785" s="191"/>
      <c r="AH3785" s="191"/>
      <c r="AI3785" s="260"/>
      <c r="AR3785" s="68"/>
      <c r="AS3785" s="68"/>
      <c r="AW3785" s="95"/>
      <c r="AX3785" s="95"/>
      <c r="AY3785" s="95"/>
      <c r="AZ3785" s="95"/>
      <c r="BA3785" s="95"/>
      <c r="BB3785" s="95"/>
      <c r="BC3785" s="95"/>
      <c r="BD3785" s="95"/>
      <c r="BE3785" s="95"/>
      <c r="BF3785" s="95"/>
      <c r="BG3785" s="95"/>
      <c r="BH3785" s="95"/>
      <c r="BI3785" s="95"/>
      <c r="BJ3785" s="95"/>
      <c r="BK3785" s="95"/>
      <c r="BL3785" s="95"/>
      <c r="BM3785" s="95"/>
      <c r="BN3785" s="95"/>
      <c r="BO3785" s="95"/>
      <c r="BP3785" s="95"/>
      <c r="BQ3785" s="95"/>
      <c r="BR3785" s="95"/>
      <c r="BS3785" s="95"/>
      <c r="BT3785" s="95"/>
      <c r="BU3785" s="95"/>
      <c r="BV3785" s="95"/>
      <c r="BW3785" s="95"/>
      <c r="BX3785" s="95"/>
      <c r="BY3785" s="95"/>
      <c r="BZ3785" s="95"/>
      <c r="CD3785" s="95"/>
      <c r="CE3785" s="95"/>
      <c r="CF3785" s="95"/>
    </row>
    <row r="3786" spans="1:84" s="43" customFormat="1" x14ac:dyDescent="0.25">
      <c r="A3786" s="152"/>
      <c r="B3786" s="152"/>
      <c r="C3786" s="152"/>
      <c r="D3786" s="152"/>
      <c r="E3786" s="152"/>
      <c r="F3786" s="62"/>
      <c r="G3786" s="62"/>
      <c r="I3786" s="152"/>
      <c r="K3786" s="152"/>
      <c r="L3786" s="152"/>
      <c r="M3786" s="152"/>
      <c r="N3786" s="152"/>
      <c r="O3786" s="63"/>
      <c r="P3786" s="152"/>
      <c r="Q3786" s="152"/>
      <c r="S3786" s="205"/>
      <c r="T3786" s="205"/>
      <c r="U3786" s="205"/>
      <c r="V3786" s="39"/>
      <c r="W3786" s="39"/>
      <c r="X3786" s="39"/>
      <c r="Y3786" s="39"/>
      <c r="AD3786" s="191"/>
      <c r="AE3786" s="191"/>
      <c r="AF3786" s="260"/>
      <c r="AG3786" s="191"/>
      <c r="AH3786" s="191"/>
      <c r="AI3786" s="260"/>
      <c r="AR3786" s="68"/>
      <c r="AS3786" s="68"/>
      <c r="AW3786" s="95"/>
      <c r="AX3786" s="95"/>
      <c r="AY3786" s="95"/>
      <c r="AZ3786" s="95"/>
      <c r="BA3786" s="95"/>
      <c r="BB3786" s="95"/>
      <c r="BC3786" s="95"/>
      <c r="BD3786" s="95"/>
      <c r="BE3786" s="95"/>
      <c r="BF3786" s="95"/>
      <c r="BG3786" s="95"/>
      <c r="BH3786" s="95"/>
      <c r="BI3786" s="95"/>
      <c r="BJ3786" s="95"/>
      <c r="BK3786" s="95"/>
      <c r="BL3786" s="95"/>
      <c r="BM3786" s="95"/>
      <c r="BN3786" s="95"/>
      <c r="BO3786" s="95"/>
      <c r="BP3786" s="95"/>
      <c r="BQ3786" s="95"/>
      <c r="BR3786" s="95"/>
      <c r="BS3786" s="95"/>
      <c r="BT3786" s="95"/>
      <c r="BU3786" s="95"/>
      <c r="BV3786" s="95"/>
      <c r="BW3786" s="95"/>
      <c r="BX3786" s="95"/>
      <c r="BY3786" s="95"/>
      <c r="BZ3786" s="95"/>
      <c r="CD3786" s="95"/>
      <c r="CE3786" s="95"/>
      <c r="CF3786" s="95"/>
    </row>
    <row r="3787" spans="1:84" s="43" customFormat="1" x14ac:dyDescent="0.25">
      <c r="A3787" s="152"/>
      <c r="B3787" s="152"/>
      <c r="C3787" s="152"/>
      <c r="D3787" s="152"/>
      <c r="E3787" s="152"/>
      <c r="F3787" s="62"/>
      <c r="G3787" s="62"/>
      <c r="I3787" s="152"/>
      <c r="K3787" s="152"/>
      <c r="L3787" s="152"/>
      <c r="M3787" s="152"/>
      <c r="N3787" s="152"/>
      <c r="O3787" s="63"/>
      <c r="P3787" s="152"/>
      <c r="Q3787" s="152"/>
      <c r="S3787" s="205"/>
      <c r="T3787" s="205"/>
      <c r="U3787" s="205"/>
      <c r="V3787" s="39"/>
      <c r="W3787" s="39"/>
      <c r="X3787" s="39"/>
      <c r="Y3787" s="39"/>
      <c r="AD3787" s="191"/>
      <c r="AE3787" s="191"/>
      <c r="AF3787" s="260"/>
      <c r="AG3787" s="191"/>
      <c r="AH3787" s="191"/>
      <c r="AI3787" s="260"/>
      <c r="AR3787" s="68"/>
      <c r="AS3787" s="68"/>
      <c r="AW3787" s="95"/>
      <c r="AX3787" s="95"/>
      <c r="AY3787" s="95"/>
      <c r="AZ3787" s="95"/>
      <c r="BA3787" s="95"/>
      <c r="BB3787" s="95"/>
      <c r="BC3787" s="95"/>
      <c r="BD3787" s="95"/>
      <c r="BE3787" s="95"/>
      <c r="BF3787" s="95"/>
      <c r="BG3787" s="95"/>
      <c r="BH3787" s="95"/>
      <c r="BI3787" s="95"/>
      <c r="BJ3787" s="95"/>
      <c r="BK3787" s="95"/>
      <c r="BL3787" s="95"/>
      <c r="BM3787" s="95"/>
      <c r="BN3787" s="95"/>
      <c r="BO3787" s="95"/>
      <c r="BP3787" s="95"/>
      <c r="BQ3787" s="95"/>
      <c r="BR3787" s="95"/>
      <c r="BS3787" s="95"/>
      <c r="BT3787" s="95"/>
      <c r="BU3787" s="95"/>
      <c r="BV3787" s="95"/>
      <c r="BW3787" s="95"/>
      <c r="BX3787" s="95"/>
      <c r="BY3787" s="95"/>
      <c r="BZ3787" s="95"/>
      <c r="CD3787" s="95"/>
      <c r="CE3787" s="95"/>
      <c r="CF3787" s="95"/>
    </row>
    <row r="3788" spans="1:84" s="43" customFormat="1" x14ac:dyDescent="0.25">
      <c r="A3788" s="152"/>
      <c r="B3788" s="152"/>
      <c r="C3788" s="152"/>
      <c r="D3788" s="152"/>
      <c r="E3788" s="152"/>
      <c r="F3788" s="62"/>
      <c r="G3788" s="62"/>
      <c r="I3788" s="152"/>
      <c r="K3788" s="152"/>
      <c r="L3788" s="152"/>
      <c r="M3788" s="152"/>
      <c r="N3788" s="152"/>
      <c r="O3788" s="63"/>
      <c r="P3788" s="152"/>
      <c r="Q3788" s="152"/>
      <c r="S3788" s="205"/>
      <c r="T3788" s="205"/>
      <c r="U3788" s="205"/>
      <c r="V3788" s="39"/>
      <c r="W3788" s="39"/>
      <c r="X3788" s="39"/>
      <c r="Y3788" s="39"/>
      <c r="AD3788" s="191"/>
      <c r="AE3788" s="191"/>
      <c r="AF3788" s="260"/>
      <c r="AG3788" s="191"/>
      <c r="AH3788" s="191"/>
      <c r="AI3788" s="260"/>
      <c r="AR3788" s="68"/>
      <c r="AS3788" s="68"/>
      <c r="AW3788" s="95"/>
      <c r="AX3788" s="95"/>
      <c r="AY3788" s="95"/>
      <c r="AZ3788" s="95"/>
      <c r="BA3788" s="95"/>
      <c r="BB3788" s="95"/>
      <c r="BC3788" s="95"/>
      <c r="BD3788" s="95"/>
      <c r="BE3788" s="95"/>
      <c r="BF3788" s="95"/>
      <c r="BG3788" s="95"/>
      <c r="BH3788" s="95"/>
      <c r="BI3788" s="95"/>
      <c r="BJ3788" s="95"/>
      <c r="BK3788" s="95"/>
      <c r="BL3788" s="95"/>
      <c r="BM3788" s="95"/>
      <c r="BN3788" s="95"/>
      <c r="BO3788" s="95"/>
      <c r="BP3788" s="95"/>
      <c r="BQ3788" s="95"/>
      <c r="BR3788" s="95"/>
      <c r="BS3788" s="95"/>
      <c r="BT3788" s="95"/>
      <c r="BU3788" s="95"/>
      <c r="BV3788" s="95"/>
      <c r="BW3788" s="95"/>
      <c r="BX3788" s="95"/>
      <c r="BY3788" s="95"/>
      <c r="BZ3788" s="95"/>
      <c r="CD3788" s="95"/>
      <c r="CE3788" s="95"/>
      <c r="CF3788" s="95"/>
    </row>
    <row r="3789" spans="1:84" s="43" customFormat="1" x14ac:dyDescent="0.25">
      <c r="A3789" s="152"/>
      <c r="B3789" s="152"/>
      <c r="C3789" s="152"/>
      <c r="D3789" s="152"/>
      <c r="E3789" s="152"/>
      <c r="F3789" s="62"/>
      <c r="G3789" s="62"/>
      <c r="I3789" s="152"/>
      <c r="K3789" s="152"/>
      <c r="L3789" s="152"/>
      <c r="M3789" s="152"/>
      <c r="N3789" s="152"/>
      <c r="O3789" s="63"/>
      <c r="P3789" s="152"/>
      <c r="Q3789" s="152"/>
      <c r="S3789" s="205"/>
      <c r="T3789" s="205"/>
      <c r="U3789" s="205"/>
      <c r="V3789" s="39"/>
      <c r="W3789" s="39"/>
      <c r="X3789" s="39"/>
      <c r="Y3789" s="39"/>
      <c r="AD3789" s="191"/>
      <c r="AE3789" s="191"/>
      <c r="AF3789" s="260"/>
      <c r="AG3789" s="191"/>
      <c r="AH3789" s="191"/>
      <c r="AI3789" s="260"/>
      <c r="AR3789" s="68"/>
      <c r="AS3789" s="68"/>
      <c r="AW3789" s="95"/>
      <c r="AX3789" s="95"/>
      <c r="AY3789" s="95"/>
      <c r="AZ3789" s="95"/>
      <c r="BA3789" s="95"/>
      <c r="BB3789" s="95"/>
      <c r="BC3789" s="95"/>
      <c r="BD3789" s="95"/>
      <c r="BE3789" s="95"/>
      <c r="BF3789" s="95"/>
      <c r="BG3789" s="95"/>
      <c r="BH3789" s="95"/>
      <c r="BI3789" s="95"/>
      <c r="BJ3789" s="95"/>
      <c r="BK3789" s="95"/>
      <c r="BL3789" s="95"/>
      <c r="BM3789" s="95"/>
      <c r="BN3789" s="95"/>
      <c r="BO3789" s="95"/>
      <c r="BP3789" s="95"/>
      <c r="BQ3789" s="95"/>
      <c r="BR3789" s="95"/>
      <c r="BS3789" s="95"/>
      <c r="BT3789" s="95"/>
      <c r="BU3789" s="95"/>
      <c r="BV3789" s="95"/>
      <c r="BW3789" s="95"/>
      <c r="BX3789" s="95"/>
      <c r="BY3789" s="95"/>
      <c r="BZ3789" s="95"/>
      <c r="CD3789" s="95"/>
      <c r="CE3789" s="95"/>
      <c r="CF3789" s="95"/>
    </row>
    <row r="3790" spans="1:84" s="43" customFormat="1" x14ac:dyDescent="0.25">
      <c r="A3790" s="152"/>
      <c r="B3790" s="152"/>
      <c r="C3790" s="152"/>
      <c r="D3790" s="152"/>
      <c r="E3790" s="152"/>
      <c r="F3790" s="62"/>
      <c r="G3790" s="62"/>
      <c r="I3790" s="152"/>
      <c r="K3790" s="152"/>
      <c r="L3790" s="152"/>
      <c r="M3790" s="152"/>
      <c r="N3790" s="152"/>
      <c r="O3790" s="63"/>
      <c r="P3790" s="152"/>
      <c r="Q3790" s="152"/>
      <c r="S3790" s="205"/>
      <c r="T3790" s="205"/>
      <c r="U3790" s="205"/>
      <c r="V3790" s="39"/>
      <c r="W3790" s="39"/>
      <c r="X3790" s="39"/>
      <c r="Y3790" s="39"/>
      <c r="AD3790" s="191"/>
      <c r="AE3790" s="191"/>
      <c r="AF3790" s="260"/>
      <c r="AG3790" s="191"/>
      <c r="AH3790" s="191"/>
      <c r="AI3790" s="260"/>
      <c r="AR3790" s="68"/>
      <c r="AS3790" s="68"/>
      <c r="AW3790" s="95"/>
      <c r="AX3790" s="95"/>
      <c r="AY3790" s="95"/>
      <c r="AZ3790" s="95"/>
      <c r="BA3790" s="95"/>
      <c r="BB3790" s="95"/>
      <c r="BC3790" s="95"/>
      <c r="BD3790" s="95"/>
      <c r="BE3790" s="95"/>
      <c r="BF3790" s="95"/>
      <c r="BG3790" s="95"/>
      <c r="BH3790" s="95"/>
      <c r="BI3790" s="95"/>
      <c r="BJ3790" s="95"/>
      <c r="BK3790" s="95"/>
      <c r="BL3790" s="95"/>
      <c r="BM3790" s="95"/>
      <c r="BN3790" s="95"/>
      <c r="BO3790" s="95"/>
      <c r="BP3790" s="95"/>
      <c r="BQ3790" s="95"/>
      <c r="BR3790" s="95"/>
      <c r="BS3790" s="95"/>
      <c r="BT3790" s="95"/>
      <c r="BU3790" s="95"/>
      <c r="BV3790" s="95"/>
      <c r="BW3790" s="95"/>
      <c r="BX3790" s="95"/>
      <c r="BY3790" s="95"/>
      <c r="BZ3790" s="95"/>
      <c r="CD3790" s="95"/>
      <c r="CE3790" s="95"/>
      <c r="CF3790" s="95"/>
    </row>
    <row r="3791" spans="1:84" s="43" customFormat="1" x14ac:dyDescent="0.25">
      <c r="A3791" s="152"/>
      <c r="B3791" s="152"/>
      <c r="C3791" s="152"/>
      <c r="D3791" s="152"/>
      <c r="E3791" s="152"/>
      <c r="F3791" s="62"/>
      <c r="G3791" s="62"/>
      <c r="I3791" s="152"/>
      <c r="K3791" s="152"/>
      <c r="L3791" s="152"/>
      <c r="M3791" s="152"/>
      <c r="N3791" s="152"/>
      <c r="O3791" s="63"/>
      <c r="P3791" s="152"/>
      <c r="Q3791" s="152"/>
      <c r="S3791" s="205"/>
      <c r="T3791" s="205"/>
      <c r="U3791" s="205"/>
      <c r="V3791" s="39"/>
      <c r="W3791" s="39"/>
      <c r="X3791" s="39"/>
      <c r="Y3791" s="39"/>
      <c r="AD3791" s="191"/>
      <c r="AE3791" s="191"/>
      <c r="AF3791" s="260"/>
      <c r="AG3791" s="191"/>
      <c r="AH3791" s="191"/>
      <c r="AI3791" s="260"/>
      <c r="AR3791" s="68"/>
      <c r="AS3791" s="68"/>
      <c r="AW3791" s="95"/>
      <c r="AX3791" s="95"/>
      <c r="AY3791" s="95"/>
      <c r="AZ3791" s="95"/>
      <c r="BA3791" s="95"/>
      <c r="BB3791" s="95"/>
      <c r="BC3791" s="95"/>
      <c r="BD3791" s="95"/>
      <c r="BE3791" s="95"/>
      <c r="BF3791" s="95"/>
      <c r="BG3791" s="95"/>
      <c r="BH3791" s="95"/>
      <c r="BI3791" s="95"/>
      <c r="BJ3791" s="95"/>
      <c r="BK3791" s="95"/>
      <c r="BL3791" s="95"/>
      <c r="BM3791" s="95"/>
      <c r="BN3791" s="95"/>
      <c r="BO3791" s="95"/>
      <c r="BP3791" s="95"/>
      <c r="BQ3791" s="95"/>
      <c r="BR3791" s="95"/>
      <c r="BS3791" s="95"/>
      <c r="BT3791" s="95"/>
      <c r="BU3791" s="95"/>
      <c r="BV3791" s="95"/>
      <c r="BW3791" s="95"/>
      <c r="BX3791" s="95"/>
      <c r="BY3791" s="95"/>
      <c r="BZ3791" s="95"/>
      <c r="CD3791" s="95"/>
      <c r="CE3791" s="95"/>
      <c r="CF3791" s="95"/>
    </row>
    <row r="3792" spans="1:84" s="43" customFormat="1" x14ac:dyDescent="0.25">
      <c r="A3792" s="152"/>
      <c r="B3792" s="152"/>
      <c r="C3792" s="152"/>
      <c r="D3792" s="152"/>
      <c r="E3792" s="152"/>
      <c r="F3792" s="62"/>
      <c r="G3792" s="62"/>
      <c r="I3792" s="152"/>
      <c r="K3792" s="152"/>
      <c r="L3792" s="152"/>
      <c r="M3792" s="152"/>
      <c r="N3792" s="152"/>
      <c r="O3792" s="63"/>
      <c r="P3792" s="152"/>
      <c r="Q3792" s="152"/>
      <c r="S3792" s="205"/>
      <c r="T3792" s="205"/>
      <c r="U3792" s="205"/>
      <c r="V3792" s="39"/>
      <c r="W3792" s="39"/>
      <c r="X3792" s="39"/>
      <c r="Y3792" s="39"/>
      <c r="AD3792" s="191"/>
      <c r="AE3792" s="191"/>
      <c r="AF3792" s="260"/>
      <c r="AG3792" s="191"/>
      <c r="AH3792" s="191"/>
      <c r="AI3792" s="260"/>
      <c r="AR3792" s="68"/>
      <c r="AS3792" s="68"/>
      <c r="AW3792" s="95"/>
      <c r="AX3792" s="95"/>
      <c r="AY3792" s="95"/>
      <c r="AZ3792" s="95"/>
      <c r="BA3792" s="95"/>
      <c r="BB3792" s="95"/>
      <c r="BC3792" s="95"/>
      <c r="BD3792" s="95"/>
      <c r="BE3792" s="95"/>
      <c r="BF3792" s="95"/>
      <c r="BG3792" s="95"/>
      <c r="BH3792" s="95"/>
      <c r="BI3792" s="95"/>
      <c r="BJ3792" s="95"/>
      <c r="BK3792" s="95"/>
      <c r="BL3792" s="95"/>
      <c r="BM3792" s="95"/>
      <c r="BN3792" s="95"/>
      <c r="BO3792" s="95"/>
      <c r="BP3792" s="95"/>
      <c r="BQ3792" s="95"/>
      <c r="BR3792" s="95"/>
      <c r="BS3792" s="95"/>
      <c r="BT3792" s="95"/>
      <c r="BU3792" s="95"/>
      <c r="BV3792" s="95"/>
      <c r="BW3792" s="95"/>
      <c r="BX3792" s="95"/>
      <c r="BY3792" s="95"/>
      <c r="BZ3792" s="95"/>
      <c r="CD3792" s="95"/>
      <c r="CE3792" s="95"/>
      <c r="CF3792" s="95"/>
    </row>
    <row r="3793" spans="1:84" s="43" customFormat="1" x14ac:dyDescent="0.25">
      <c r="A3793" s="152"/>
      <c r="B3793" s="152"/>
      <c r="C3793" s="152"/>
      <c r="D3793" s="152"/>
      <c r="E3793" s="152"/>
      <c r="F3793" s="62"/>
      <c r="G3793" s="62"/>
      <c r="I3793" s="152"/>
      <c r="K3793" s="152"/>
      <c r="L3793" s="152"/>
      <c r="M3793" s="152"/>
      <c r="N3793" s="152"/>
      <c r="O3793" s="63"/>
      <c r="P3793" s="152"/>
      <c r="Q3793" s="152"/>
      <c r="S3793" s="205"/>
      <c r="T3793" s="205"/>
      <c r="U3793" s="205"/>
      <c r="V3793" s="39"/>
      <c r="W3793" s="39"/>
      <c r="X3793" s="39"/>
      <c r="Y3793" s="39"/>
      <c r="AD3793" s="191"/>
      <c r="AE3793" s="191"/>
      <c r="AF3793" s="260"/>
      <c r="AG3793" s="191"/>
      <c r="AH3793" s="191"/>
      <c r="AI3793" s="260"/>
      <c r="AR3793" s="68"/>
      <c r="AS3793" s="68"/>
      <c r="AW3793" s="95"/>
      <c r="AX3793" s="95"/>
      <c r="AY3793" s="95"/>
      <c r="AZ3793" s="95"/>
      <c r="BA3793" s="95"/>
      <c r="BB3793" s="95"/>
      <c r="BC3793" s="95"/>
      <c r="BD3793" s="95"/>
      <c r="BE3793" s="95"/>
      <c r="BF3793" s="95"/>
      <c r="BG3793" s="95"/>
      <c r="BH3793" s="95"/>
      <c r="BI3793" s="95"/>
      <c r="BJ3793" s="95"/>
      <c r="BK3793" s="95"/>
      <c r="BL3793" s="95"/>
      <c r="BM3793" s="95"/>
      <c r="BN3793" s="95"/>
      <c r="BO3793" s="95"/>
      <c r="BP3793" s="95"/>
      <c r="BQ3793" s="95"/>
      <c r="BR3793" s="95"/>
      <c r="BS3793" s="95"/>
      <c r="BT3793" s="95"/>
      <c r="BU3793" s="95"/>
      <c r="BV3793" s="95"/>
      <c r="BW3793" s="95"/>
      <c r="BX3793" s="95"/>
      <c r="BY3793" s="95"/>
      <c r="BZ3793" s="95"/>
      <c r="CD3793" s="95"/>
      <c r="CE3793" s="95"/>
      <c r="CF3793" s="95"/>
    </row>
    <row r="3794" spans="1:84" s="43" customFormat="1" x14ac:dyDescent="0.25">
      <c r="A3794" s="152"/>
      <c r="B3794" s="152"/>
      <c r="C3794" s="152"/>
      <c r="D3794" s="152"/>
      <c r="E3794" s="152"/>
      <c r="F3794" s="62"/>
      <c r="G3794" s="62"/>
      <c r="I3794" s="152"/>
      <c r="K3794" s="152"/>
      <c r="L3794" s="152"/>
      <c r="M3794" s="152"/>
      <c r="N3794" s="152"/>
      <c r="O3794" s="63"/>
      <c r="P3794" s="152"/>
      <c r="Q3794" s="152"/>
      <c r="S3794" s="205"/>
      <c r="T3794" s="205"/>
      <c r="U3794" s="205"/>
      <c r="V3794" s="39"/>
      <c r="W3794" s="39"/>
      <c r="X3794" s="39"/>
      <c r="Y3794" s="39"/>
      <c r="AD3794" s="191"/>
      <c r="AE3794" s="191"/>
      <c r="AF3794" s="260"/>
      <c r="AG3794" s="191"/>
      <c r="AH3794" s="191"/>
      <c r="AI3794" s="260"/>
      <c r="AR3794" s="68"/>
      <c r="AS3794" s="68"/>
      <c r="AW3794" s="95"/>
      <c r="AX3794" s="95"/>
      <c r="AY3794" s="95"/>
      <c r="AZ3794" s="95"/>
      <c r="BA3794" s="95"/>
      <c r="BB3794" s="95"/>
      <c r="BC3794" s="95"/>
      <c r="BD3794" s="95"/>
      <c r="BE3794" s="95"/>
      <c r="BF3794" s="95"/>
      <c r="BG3794" s="95"/>
      <c r="BH3794" s="95"/>
      <c r="BI3794" s="95"/>
      <c r="BJ3794" s="95"/>
      <c r="BK3794" s="95"/>
      <c r="BL3794" s="95"/>
      <c r="BM3794" s="95"/>
      <c r="BN3794" s="95"/>
      <c r="BO3794" s="95"/>
      <c r="BP3794" s="95"/>
      <c r="BQ3794" s="95"/>
      <c r="BR3794" s="95"/>
      <c r="BS3794" s="95"/>
      <c r="BT3794" s="95"/>
      <c r="BU3794" s="95"/>
      <c r="BV3794" s="95"/>
      <c r="BW3794" s="95"/>
      <c r="BX3794" s="95"/>
      <c r="BY3794" s="95"/>
      <c r="BZ3794" s="95"/>
      <c r="CD3794" s="95"/>
      <c r="CE3794" s="95"/>
      <c r="CF3794" s="95"/>
    </row>
    <row r="3795" spans="1:84" s="43" customFormat="1" x14ac:dyDescent="0.25">
      <c r="A3795" s="152"/>
      <c r="B3795" s="152"/>
      <c r="C3795" s="152"/>
      <c r="D3795" s="152"/>
      <c r="E3795" s="152"/>
      <c r="F3795" s="62"/>
      <c r="G3795" s="62"/>
      <c r="I3795" s="152"/>
      <c r="K3795" s="152"/>
      <c r="L3795" s="152"/>
      <c r="M3795" s="152"/>
      <c r="N3795" s="152"/>
      <c r="O3795" s="63"/>
      <c r="P3795" s="152"/>
      <c r="Q3795" s="152"/>
      <c r="S3795" s="205"/>
      <c r="T3795" s="205"/>
      <c r="U3795" s="205"/>
      <c r="V3795" s="39"/>
      <c r="W3795" s="39"/>
      <c r="X3795" s="39"/>
      <c r="Y3795" s="39"/>
      <c r="AD3795" s="191"/>
      <c r="AE3795" s="191"/>
      <c r="AF3795" s="260"/>
      <c r="AG3795" s="191"/>
      <c r="AH3795" s="191"/>
      <c r="AI3795" s="260"/>
      <c r="AR3795" s="68"/>
      <c r="AS3795" s="68"/>
      <c r="AW3795" s="95"/>
      <c r="AX3795" s="95"/>
      <c r="AY3795" s="95"/>
      <c r="AZ3795" s="95"/>
      <c r="BA3795" s="95"/>
      <c r="BB3795" s="95"/>
      <c r="BC3795" s="95"/>
      <c r="BD3795" s="95"/>
      <c r="BE3795" s="95"/>
      <c r="BF3795" s="95"/>
      <c r="BG3795" s="95"/>
      <c r="BH3795" s="95"/>
      <c r="BI3795" s="95"/>
      <c r="BJ3795" s="95"/>
      <c r="BK3795" s="95"/>
      <c r="BL3795" s="95"/>
      <c r="BM3795" s="95"/>
      <c r="BN3795" s="95"/>
      <c r="BO3795" s="95"/>
      <c r="BP3795" s="95"/>
      <c r="BQ3795" s="95"/>
      <c r="BR3795" s="95"/>
      <c r="BS3795" s="95"/>
      <c r="BT3795" s="95"/>
      <c r="BU3795" s="95"/>
      <c r="BV3795" s="95"/>
      <c r="BW3795" s="95"/>
      <c r="BX3795" s="95"/>
      <c r="BY3795" s="95"/>
      <c r="BZ3795" s="95"/>
      <c r="CD3795" s="95"/>
      <c r="CE3795" s="95"/>
      <c r="CF3795" s="95"/>
    </row>
    <row r="3796" spans="1:84" s="43" customFormat="1" x14ac:dyDescent="0.25">
      <c r="A3796" s="152"/>
      <c r="B3796" s="152"/>
      <c r="C3796" s="152"/>
      <c r="D3796" s="152"/>
      <c r="E3796" s="152"/>
      <c r="F3796" s="62"/>
      <c r="G3796" s="62"/>
      <c r="I3796" s="152"/>
      <c r="K3796" s="152"/>
      <c r="L3796" s="152"/>
      <c r="M3796" s="152"/>
      <c r="N3796" s="152"/>
      <c r="O3796" s="63"/>
      <c r="P3796" s="152"/>
      <c r="Q3796" s="152"/>
      <c r="S3796" s="205"/>
      <c r="T3796" s="205"/>
      <c r="U3796" s="205"/>
      <c r="V3796" s="39"/>
      <c r="W3796" s="39"/>
      <c r="X3796" s="39"/>
      <c r="Y3796" s="39"/>
      <c r="AD3796" s="191"/>
      <c r="AE3796" s="191"/>
      <c r="AF3796" s="260"/>
      <c r="AG3796" s="191"/>
      <c r="AH3796" s="191"/>
      <c r="AI3796" s="260"/>
      <c r="AR3796" s="68"/>
      <c r="AS3796" s="68"/>
      <c r="AW3796" s="95"/>
      <c r="AX3796" s="95"/>
      <c r="AY3796" s="95"/>
      <c r="AZ3796" s="95"/>
      <c r="BA3796" s="95"/>
      <c r="BB3796" s="95"/>
      <c r="BC3796" s="95"/>
      <c r="BD3796" s="95"/>
      <c r="BE3796" s="95"/>
      <c r="BF3796" s="95"/>
      <c r="BG3796" s="95"/>
      <c r="BH3796" s="95"/>
      <c r="BI3796" s="95"/>
      <c r="BJ3796" s="95"/>
      <c r="BK3796" s="95"/>
      <c r="BL3796" s="95"/>
      <c r="BM3796" s="95"/>
      <c r="BN3796" s="95"/>
      <c r="BO3796" s="95"/>
      <c r="BP3796" s="95"/>
      <c r="BQ3796" s="95"/>
      <c r="BR3796" s="95"/>
      <c r="BS3796" s="95"/>
      <c r="BT3796" s="95"/>
      <c r="BU3796" s="95"/>
      <c r="BV3796" s="95"/>
      <c r="BW3796" s="95"/>
      <c r="BX3796" s="95"/>
      <c r="BY3796" s="95"/>
      <c r="BZ3796" s="95"/>
      <c r="CD3796" s="95"/>
      <c r="CE3796" s="95"/>
      <c r="CF3796" s="95"/>
    </row>
    <row r="3797" spans="1:84" s="43" customFormat="1" x14ac:dyDescent="0.25">
      <c r="A3797" s="152"/>
      <c r="B3797" s="152"/>
      <c r="C3797" s="152"/>
      <c r="D3797" s="152"/>
      <c r="E3797" s="152"/>
      <c r="F3797" s="62"/>
      <c r="G3797" s="62"/>
      <c r="I3797" s="152"/>
      <c r="K3797" s="152"/>
      <c r="L3797" s="152"/>
      <c r="M3797" s="152"/>
      <c r="N3797" s="152"/>
      <c r="O3797" s="63"/>
      <c r="P3797" s="152"/>
      <c r="Q3797" s="152"/>
      <c r="S3797" s="205"/>
      <c r="T3797" s="205"/>
      <c r="U3797" s="205"/>
      <c r="V3797" s="39"/>
      <c r="W3797" s="39"/>
      <c r="X3797" s="39"/>
      <c r="Y3797" s="39"/>
      <c r="AD3797" s="191"/>
      <c r="AE3797" s="191"/>
      <c r="AF3797" s="260"/>
      <c r="AG3797" s="191"/>
      <c r="AH3797" s="191"/>
      <c r="AI3797" s="260"/>
      <c r="AR3797" s="68"/>
      <c r="AS3797" s="68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5"/>
      <c r="BL3797" s="95"/>
      <c r="BM3797" s="95"/>
      <c r="BN3797" s="95"/>
      <c r="BO3797" s="95"/>
      <c r="BP3797" s="95"/>
      <c r="BQ3797" s="95"/>
      <c r="BR3797" s="95"/>
      <c r="BS3797" s="95"/>
      <c r="BT3797" s="95"/>
      <c r="BU3797" s="95"/>
      <c r="BV3797" s="95"/>
      <c r="BW3797" s="95"/>
      <c r="BX3797" s="95"/>
      <c r="BY3797" s="95"/>
      <c r="BZ3797" s="95"/>
      <c r="CD3797" s="95"/>
      <c r="CE3797" s="95"/>
      <c r="CF3797" s="95"/>
    </row>
    <row r="3798" spans="1:84" s="43" customFormat="1" x14ac:dyDescent="0.25">
      <c r="A3798" s="152"/>
      <c r="B3798" s="152"/>
      <c r="C3798" s="152"/>
      <c r="D3798" s="152"/>
      <c r="E3798" s="152"/>
      <c r="F3798" s="62"/>
      <c r="G3798" s="62"/>
      <c r="I3798" s="152"/>
      <c r="K3798" s="152"/>
      <c r="L3798" s="152"/>
      <c r="M3798" s="152"/>
      <c r="N3798" s="152"/>
      <c r="O3798" s="63"/>
      <c r="P3798" s="152"/>
      <c r="Q3798" s="152"/>
      <c r="S3798" s="205"/>
      <c r="T3798" s="205"/>
      <c r="U3798" s="205"/>
      <c r="V3798" s="39"/>
      <c r="W3798" s="39"/>
      <c r="X3798" s="39"/>
      <c r="Y3798" s="39"/>
      <c r="AD3798" s="191"/>
      <c r="AE3798" s="191"/>
      <c r="AF3798" s="260"/>
      <c r="AG3798" s="191"/>
      <c r="AH3798" s="191"/>
      <c r="AI3798" s="260"/>
      <c r="AR3798" s="68"/>
      <c r="AS3798" s="68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5"/>
      <c r="BL3798" s="95"/>
      <c r="BM3798" s="95"/>
      <c r="BN3798" s="95"/>
      <c r="BO3798" s="95"/>
      <c r="BP3798" s="95"/>
      <c r="BQ3798" s="95"/>
      <c r="BR3798" s="95"/>
      <c r="BS3798" s="95"/>
      <c r="BT3798" s="95"/>
      <c r="BU3798" s="95"/>
      <c r="BV3798" s="95"/>
      <c r="BW3798" s="95"/>
      <c r="BX3798" s="95"/>
      <c r="BY3798" s="95"/>
      <c r="BZ3798" s="95"/>
      <c r="CD3798" s="95"/>
      <c r="CE3798" s="95"/>
      <c r="CF3798" s="95"/>
    </row>
    <row r="3799" spans="1:84" s="43" customFormat="1" x14ac:dyDescent="0.25">
      <c r="A3799" s="152"/>
      <c r="B3799" s="152"/>
      <c r="C3799" s="152"/>
      <c r="D3799" s="152"/>
      <c r="E3799" s="152"/>
      <c r="F3799" s="62"/>
      <c r="G3799" s="62"/>
      <c r="I3799" s="152"/>
      <c r="K3799" s="152"/>
      <c r="L3799" s="152"/>
      <c r="M3799" s="152"/>
      <c r="N3799" s="152"/>
      <c r="O3799" s="63"/>
      <c r="P3799" s="152"/>
      <c r="Q3799" s="152"/>
      <c r="S3799" s="205"/>
      <c r="T3799" s="205"/>
      <c r="U3799" s="205"/>
      <c r="V3799" s="39"/>
      <c r="W3799" s="39"/>
      <c r="X3799" s="39"/>
      <c r="Y3799" s="39"/>
      <c r="AD3799" s="191"/>
      <c r="AE3799" s="191"/>
      <c r="AF3799" s="260"/>
      <c r="AG3799" s="191"/>
      <c r="AH3799" s="191"/>
      <c r="AI3799" s="260"/>
      <c r="AR3799" s="68"/>
      <c r="AS3799" s="68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5"/>
      <c r="BL3799" s="95"/>
      <c r="BM3799" s="95"/>
      <c r="BN3799" s="95"/>
      <c r="BO3799" s="95"/>
      <c r="BP3799" s="95"/>
      <c r="BQ3799" s="95"/>
      <c r="BR3799" s="95"/>
      <c r="BS3799" s="95"/>
      <c r="BT3799" s="95"/>
      <c r="BU3799" s="95"/>
      <c r="BV3799" s="95"/>
      <c r="BW3799" s="95"/>
      <c r="BX3799" s="95"/>
      <c r="BY3799" s="95"/>
      <c r="BZ3799" s="95"/>
      <c r="CD3799" s="95"/>
      <c r="CE3799" s="95"/>
      <c r="CF3799" s="95"/>
    </row>
    <row r="3800" spans="1:84" s="43" customFormat="1" x14ac:dyDescent="0.25">
      <c r="A3800" s="152"/>
      <c r="B3800" s="152"/>
      <c r="C3800" s="152"/>
      <c r="D3800" s="152"/>
      <c r="E3800" s="152"/>
      <c r="F3800" s="62"/>
      <c r="G3800" s="62"/>
      <c r="I3800" s="152"/>
      <c r="K3800" s="152"/>
      <c r="L3800" s="152"/>
      <c r="M3800" s="152"/>
      <c r="N3800" s="152"/>
      <c r="O3800" s="63"/>
      <c r="P3800" s="152"/>
      <c r="Q3800" s="152"/>
      <c r="S3800" s="205"/>
      <c r="T3800" s="205"/>
      <c r="U3800" s="205"/>
      <c r="V3800" s="39"/>
      <c r="W3800" s="39"/>
      <c r="X3800" s="39"/>
      <c r="Y3800" s="39"/>
      <c r="AD3800" s="191"/>
      <c r="AE3800" s="191"/>
      <c r="AF3800" s="260"/>
      <c r="AG3800" s="191"/>
      <c r="AH3800" s="191"/>
      <c r="AI3800" s="260"/>
      <c r="AR3800" s="68"/>
      <c r="AS3800" s="68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5"/>
      <c r="BL3800" s="95"/>
      <c r="BM3800" s="95"/>
      <c r="BN3800" s="95"/>
      <c r="BO3800" s="95"/>
      <c r="BP3800" s="95"/>
      <c r="BQ3800" s="95"/>
      <c r="BR3800" s="95"/>
      <c r="BS3800" s="95"/>
      <c r="BT3800" s="95"/>
      <c r="BU3800" s="95"/>
      <c r="BV3800" s="95"/>
      <c r="BW3800" s="95"/>
      <c r="BX3800" s="95"/>
      <c r="BY3800" s="95"/>
      <c r="BZ3800" s="95"/>
      <c r="CD3800" s="95"/>
      <c r="CE3800" s="95"/>
      <c r="CF3800" s="95"/>
    </row>
    <row r="3801" spans="1:84" s="43" customFormat="1" x14ac:dyDescent="0.25">
      <c r="A3801" s="152"/>
      <c r="B3801" s="152"/>
      <c r="C3801" s="152"/>
      <c r="D3801" s="152"/>
      <c r="E3801" s="152"/>
      <c r="F3801" s="62"/>
      <c r="G3801" s="62"/>
      <c r="I3801" s="152"/>
      <c r="K3801" s="152"/>
      <c r="L3801" s="152"/>
      <c r="M3801" s="152"/>
      <c r="N3801" s="152"/>
      <c r="O3801" s="63"/>
      <c r="P3801" s="152"/>
      <c r="Q3801" s="152"/>
      <c r="S3801" s="205"/>
      <c r="T3801" s="205"/>
      <c r="U3801" s="205"/>
      <c r="V3801" s="39"/>
      <c r="W3801" s="39"/>
      <c r="X3801" s="39"/>
      <c r="Y3801" s="39"/>
      <c r="AD3801" s="191"/>
      <c r="AE3801" s="191"/>
      <c r="AF3801" s="260"/>
      <c r="AG3801" s="191"/>
      <c r="AH3801" s="191"/>
      <c r="AI3801" s="260"/>
      <c r="AR3801" s="68"/>
      <c r="AS3801" s="68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5"/>
      <c r="BL3801" s="95"/>
      <c r="BM3801" s="95"/>
      <c r="BN3801" s="95"/>
      <c r="BO3801" s="95"/>
      <c r="BP3801" s="95"/>
      <c r="BQ3801" s="95"/>
      <c r="BR3801" s="95"/>
      <c r="BS3801" s="95"/>
      <c r="BT3801" s="95"/>
      <c r="BU3801" s="95"/>
      <c r="BV3801" s="95"/>
      <c r="BW3801" s="95"/>
      <c r="BX3801" s="95"/>
      <c r="BY3801" s="95"/>
      <c r="BZ3801" s="95"/>
      <c r="CD3801" s="95"/>
      <c r="CE3801" s="95"/>
      <c r="CF3801" s="95"/>
    </row>
    <row r="3802" spans="1:84" s="43" customFormat="1" x14ac:dyDescent="0.25">
      <c r="A3802" s="152"/>
      <c r="B3802" s="152"/>
      <c r="C3802" s="152"/>
      <c r="D3802" s="152"/>
      <c r="E3802" s="152"/>
      <c r="F3802" s="62"/>
      <c r="G3802" s="62"/>
      <c r="I3802" s="152"/>
      <c r="K3802" s="152"/>
      <c r="L3802" s="152"/>
      <c r="M3802" s="152"/>
      <c r="N3802" s="152"/>
      <c r="O3802" s="63"/>
      <c r="P3802" s="152"/>
      <c r="Q3802" s="152"/>
      <c r="S3802" s="205"/>
      <c r="T3802" s="205"/>
      <c r="U3802" s="205"/>
      <c r="V3802" s="39"/>
      <c r="W3802" s="39"/>
      <c r="X3802" s="39"/>
      <c r="Y3802" s="39"/>
      <c r="AD3802" s="191"/>
      <c r="AE3802" s="191"/>
      <c r="AF3802" s="260"/>
      <c r="AG3802" s="191"/>
      <c r="AH3802" s="191"/>
      <c r="AI3802" s="260"/>
      <c r="AR3802" s="68"/>
      <c r="AS3802" s="68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5"/>
      <c r="BL3802" s="95"/>
      <c r="BM3802" s="95"/>
      <c r="BN3802" s="95"/>
      <c r="BO3802" s="95"/>
      <c r="BP3802" s="95"/>
      <c r="BQ3802" s="95"/>
      <c r="BR3802" s="95"/>
      <c r="BS3802" s="95"/>
      <c r="BT3802" s="95"/>
      <c r="BU3802" s="95"/>
      <c r="BV3802" s="95"/>
      <c r="BW3802" s="95"/>
      <c r="BX3802" s="95"/>
      <c r="BY3802" s="95"/>
      <c r="BZ3802" s="95"/>
      <c r="CD3802" s="95"/>
      <c r="CE3802" s="95"/>
      <c r="CF3802" s="95"/>
    </row>
    <row r="3803" spans="1:84" s="43" customFormat="1" x14ac:dyDescent="0.25">
      <c r="A3803" s="152"/>
      <c r="B3803" s="152"/>
      <c r="C3803" s="152"/>
      <c r="D3803" s="152"/>
      <c r="E3803" s="152"/>
      <c r="F3803" s="62"/>
      <c r="G3803" s="62"/>
      <c r="I3803" s="152"/>
      <c r="K3803" s="152"/>
      <c r="L3803" s="152"/>
      <c r="M3803" s="152"/>
      <c r="N3803" s="152"/>
      <c r="O3803" s="63"/>
      <c r="P3803" s="152"/>
      <c r="Q3803" s="152"/>
      <c r="S3803" s="205"/>
      <c r="T3803" s="205"/>
      <c r="U3803" s="205"/>
      <c r="V3803" s="39"/>
      <c r="W3803" s="39"/>
      <c r="X3803" s="39"/>
      <c r="Y3803" s="39"/>
      <c r="AD3803" s="191"/>
      <c r="AE3803" s="191"/>
      <c r="AF3803" s="260"/>
      <c r="AG3803" s="191"/>
      <c r="AH3803" s="191"/>
      <c r="AI3803" s="260"/>
      <c r="AR3803" s="68"/>
      <c r="AS3803" s="68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5"/>
      <c r="BL3803" s="95"/>
      <c r="BM3803" s="95"/>
      <c r="BN3803" s="95"/>
      <c r="BO3803" s="95"/>
      <c r="BP3803" s="95"/>
      <c r="BQ3803" s="95"/>
      <c r="BR3803" s="95"/>
      <c r="BS3803" s="95"/>
      <c r="BT3803" s="95"/>
      <c r="BU3803" s="95"/>
      <c r="BV3803" s="95"/>
      <c r="BW3803" s="95"/>
      <c r="BX3803" s="95"/>
      <c r="BY3803" s="95"/>
      <c r="BZ3803" s="95"/>
      <c r="CD3803" s="95"/>
      <c r="CE3803" s="95"/>
      <c r="CF3803" s="95"/>
    </row>
    <row r="3804" spans="1:84" s="43" customFormat="1" x14ac:dyDescent="0.25">
      <c r="A3804" s="152"/>
      <c r="B3804" s="152"/>
      <c r="C3804" s="152"/>
      <c r="D3804" s="152"/>
      <c r="E3804" s="152"/>
      <c r="F3804" s="62"/>
      <c r="G3804" s="62"/>
      <c r="I3804" s="152"/>
      <c r="K3804" s="152"/>
      <c r="L3804" s="152"/>
      <c r="M3804" s="152"/>
      <c r="N3804" s="152"/>
      <c r="O3804" s="63"/>
      <c r="P3804" s="152"/>
      <c r="Q3804" s="152"/>
      <c r="S3804" s="205"/>
      <c r="T3804" s="205"/>
      <c r="U3804" s="205"/>
      <c r="V3804" s="39"/>
      <c r="W3804" s="39"/>
      <c r="X3804" s="39"/>
      <c r="Y3804" s="39"/>
      <c r="AD3804" s="191"/>
      <c r="AE3804" s="191"/>
      <c r="AF3804" s="260"/>
      <c r="AG3804" s="191"/>
      <c r="AH3804" s="191"/>
      <c r="AI3804" s="260"/>
      <c r="AR3804" s="68"/>
      <c r="AS3804" s="68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5"/>
      <c r="BL3804" s="95"/>
      <c r="BM3804" s="95"/>
      <c r="BN3804" s="95"/>
      <c r="BO3804" s="95"/>
      <c r="BP3804" s="95"/>
      <c r="BQ3804" s="95"/>
      <c r="BR3804" s="95"/>
      <c r="BS3804" s="95"/>
      <c r="BT3804" s="95"/>
      <c r="BU3804" s="95"/>
      <c r="BV3804" s="95"/>
      <c r="BW3804" s="95"/>
      <c r="BX3804" s="95"/>
      <c r="BY3804" s="95"/>
      <c r="BZ3804" s="95"/>
      <c r="CD3804" s="95"/>
      <c r="CE3804" s="95"/>
      <c r="CF3804" s="95"/>
    </row>
    <row r="3805" spans="1:84" s="43" customFormat="1" x14ac:dyDescent="0.25">
      <c r="A3805" s="152"/>
      <c r="B3805" s="152"/>
      <c r="C3805" s="152"/>
      <c r="D3805" s="152"/>
      <c r="E3805" s="152"/>
      <c r="F3805" s="62"/>
      <c r="G3805" s="62"/>
      <c r="I3805" s="152"/>
      <c r="K3805" s="152"/>
      <c r="L3805" s="152"/>
      <c r="M3805" s="152"/>
      <c r="N3805" s="152"/>
      <c r="O3805" s="63"/>
      <c r="P3805" s="152"/>
      <c r="Q3805" s="152"/>
      <c r="S3805" s="205"/>
      <c r="T3805" s="205"/>
      <c r="U3805" s="205"/>
      <c r="V3805" s="39"/>
      <c r="W3805" s="39"/>
      <c r="X3805" s="39"/>
      <c r="Y3805" s="39"/>
      <c r="AD3805" s="191"/>
      <c r="AE3805" s="191"/>
      <c r="AF3805" s="260"/>
      <c r="AG3805" s="191"/>
      <c r="AH3805" s="191"/>
      <c r="AI3805" s="260"/>
      <c r="AR3805" s="68"/>
      <c r="AS3805" s="68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5"/>
      <c r="BL3805" s="95"/>
      <c r="BM3805" s="95"/>
      <c r="BN3805" s="95"/>
      <c r="BO3805" s="95"/>
      <c r="BP3805" s="95"/>
      <c r="BQ3805" s="95"/>
      <c r="BR3805" s="95"/>
      <c r="BS3805" s="95"/>
      <c r="BT3805" s="95"/>
      <c r="BU3805" s="95"/>
      <c r="BV3805" s="95"/>
      <c r="BW3805" s="95"/>
      <c r="BX3805" s="95"/>
      <c r="BY3805" s="95"/>
      <c r="BZ3805" s="95"/>
      <c r="CD3805" s="95"/>
      <c r="CE3805" s="95"/>
      <c r="CF3805" s="95"/>
    </row>
    <row r="3806" spans="1:84" s="43" customFormat="1" x14ac:dyDescent="0.25">
      <c r="A3806" s="152"/>
      <c r="B3806" s="152"/>
      <c r="C3806" s="152"/>
      <c r="D3806" s="152"/>
      <c r="E3806" s="152"/>
      <c r="F3806" s="62"/>
      <c r="G3806" s="62"/>
      <c r="I3806" s="152"/>
      <c r="K3806" s="152"/>
      <c r="L3806" s="152"/>
      <c r="M3806" s="152"/>
      <c r="N3806" s="152"/>
      <c r="O3806" s="63"/>
      <c r="P3806" s="152"/>
      <c r="Q3806" s="152"/>
      <c r="S3806" s="205"/>
      <c r="T3806" s="205"/>
      <c r="U3806" s="205"/>
      <c r="V3806" s="39"/>
      <c r="W3806" s="39"/>
      <c r="X3806" s="39"/>
      <c r="Y3806" s="39"/>
      <c r="AD3806" s="191"/>
      <c r="AE3806" s="191"/>
      <c r="AF3806" s="260"/>
      <c r="AG3806" s="191"/>
      <c r="AH3806" s="191"/>
      <c r="AI3806" s="260"/>
      <c r="AR3806" s="68"/>
      <c r="AS3806" s="68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5"/>
      <c r="BL3806" s="95"/>
      <c r="BM3806" s="95"/>
      <c r="BN3806" s="95"/>
      <c r="BO3806" s="95"/>
      <c r="BP3806" s="95"/>
      <c r="BQ3806" s="95"/>
      <c r="BR3806" s="95"/>
      <c r="BS3806" s="95"/>
      <c r="BT3806" s="95"/>
      <c r="BU3806" s="95"/>
      <c r="BV3806" s="95"/>
      <c r="BW3806" s="95"/>
      <c r="BX3806" s="95"/>
      <c r="BY3806" s="95"/>
      <c r="BZ3806" s="95"/>
      <c r="CD3806" s="95"/>
      <c r="CE3806" s="95"/>
      <c r="CF3806" s="95"/>
    </row>
    <row r="3807" spans="1:84" s="43" customFormat="1" x14ac:dyDescent="0.25">
      <c r="A3807" s="152"/>
      <c r="B3807" s="152"/>
      <c r="C3807" s="152"/>
      <c r="D3807" s="152"/>
      <c r="E3807" s="152"/>
      <c r="F3807" s="62"/>
      <c r="G3807" s="62"/>
      <c r="I3807" s="152"/>
      <c r="K3807" s="152"/>
      <c r="L3807" s="152"/>
      <c r="M3807" s="152"/>
      <c r="N3807" s="152"/>
      <c r="O3807" s="63"/>
      <c r="P3807" s="152"/>
      <c r="Q3807" s="152"/>
      <c r="S3807" s="205"/>
      <c r="T3807" s="205"/>
      <c r="U3807" s="205"/>
      <c r="V3807" s="39"/>
      <c r="W3807" s="39"/>
      <c r="X3807" s="39"/>
      <c r="Y3807" s="39"/>
      <c r="AD3807" s="191"/>
      <c r="AE3807" s="191"/>
      <c r="AF3807" s="260"/>
      <c r="AG3807" s="191"/>
      <c r="AH3807" s="191"/>
      <c r="AI3807" s="260"/>
      <c r="AR3807" s="68"/>
      <c r="AS3807" s="68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5"/>
      <c r="BL3807" s="95"/>
      <c r="BM3807" s="95"/>
      <c r="BN3807" s="95"/>
      <c r="BO3807" s="95"/>
      <c r="BP3807" s="95"/>
      <c r="BQ3807" s="95"/>
      <c r="BR3807" s="95"/>
      <c r="BS3807" s="95"/>
      <c r="BT3807" s="95"/>
      <c r="BU3807" s="95"/>
      <c r="BV3807" s="95"/>
      <c r="BW3807" s="95"/>
      <c r="BX3807" s="95"/>
      <c r="BY3807" s="95"/>
      <c r="BZ3807" s="95"/>
      <c r="CD3807" s="95"/>
      <c r="CE3807" s="95"/>
      <c r="CF3807" s="95"/>
    </row>
    <row r="3808" spans="1:84" s="43" customFormat="1" x14ac:dyDescent="0.25">
      <c r="A3808" s="152"/>
      <c r="B3808" s="152"/>
      <c r="C3808" s="152"/>
      <c r="D3808" s="152"/>
      <c r="E3808" s="152"/>
      <c r="F3808" s="62"/>
      <c r="G3808" s="62"/>
      <c r="I3808" s="152"/>
      <c r="K3808" s="152"/>
      <c r="L3808" s="152"/>
      <c r="M3808" s="152"/>
      <c r="N3808" s="152"/>
      <c r="O3808" s="63"/>
      <c r="P3808" s="152"/>
      <c r="Q3808" s="152"/>
      <c r="S3808" s="205"/>
      <c r="T3808" s="205"/>
      <c r="U3808" s="205"/>
      <c r="V3808" s="39"/>
      <c r="W3808" s="39"/>
      <c r="X3808" s="39"/>
      <c r="Y3808" s="39"/>
      <c r="AD3808" s="191"/>
      <c r="AE3808" s="191"/>
      <c r="AF3808" s="260"/>
      <c r="AG3808" s="191"/>
      <c r="AH3808" s="191"/>
      <c r="AI3808" s="260"/>
      <c r="AR3808" s="68"/>
      <c r="AS3808" s="68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5"/>
      <c r="BL3808" s="95"/>
      <c r="BM3808" s="95"/>
      <c r="BN3808" s="95"/>
      <c r="BO3808" s="95"/>
      <c r="BP3808" s="95"/>
      <c r="BQ3808" s="95"/>
      <c r="BR3808" s="95"/>
      <c r="BS3808" s="95"/>
      <c r="BT3808" s="95"/>
      <c r="BU3808" s="95"/>
      <c r="BV3808" s="95"/>
      <c r="BW3808" s="95"/>
      <c r="BX3808" s="95"/>
      <c r="BY3808" s="95"/>
      <c r="BZ3808" s="95"/>
      <c r="CD3808" s="95"/>
      <c r="CE3808" s="95"/>
      <c r="CF3808" s="95"/>
    </row>
    <row r="3809" spans="1:84" s="43" customFormat="1" x14ac:dyDescent="0.25">
      <c r="A3809" s="152"/>
      <c r="B3809" s="152"/>
      <c r="C3809" s="152"/>
      <c r="D3809" s="152"/>
      <c r="E3809" s="152"/>
      <c r="F3809" s="62"/>
      <c r="G3809" s="62"/>
      <c r="I3809" s="152"/>
      <c r="K3809" s="152"/>
      <c r="L3809" s="152"/>
      <c r="M3809" s="152"/>
      <c r="N3809" s="152"/>
      <c r="O3809" s="63"/>
      <c r="P3809" s="152"/>
      <c r="Q3809" s="152"/>
      <c r="S3809" s="205"/>
      <c r="T3809" s="205"/>
      <c r="U3809" s="205"/>
      <c r="V3809" s="39"/>
      <c r="W3809" s="39"/>
      <c r="X3809" s="39"/>
      <c r="Y3809" s="39"/>
      <c r="AD3809" s="191"/>
      <c r="AE3809" s="191"/>
      <c r="AF3809" s="260"/>
      <c r="AG3809" s="191"/>
      <c r="AH3809" s="191"/>
      <c r="AI3809" s="260"/>
      <c r="AR3809" s="68"/>
      <c r="AS3809" s="68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5"/>
      <c r="BL3809" s="95"/>
      <c r="BM3809" s="95"/>
      <c r="BN3809" s="95"/>
      <c r="BO3809" s="95"/>
      <c r="BP3809" s="95"/>
      <c r="BQ3809" s="95"/>
      <c r="BR3809" s="95"/>
      <c r="BS3809" s="95"/>
      <c r="BT3809" s="95"/>
      <c r="BU3809" s="95"/>
      <c r="BV3809" s="95"/>
      <c r="BW3809" s="95"/>
      <c r="BX3809" s="95"/>
      <c r="BY3809" s="95"/>
      <c r="BZ3809" s="95"/>
      <c r="CD3809" s="95"/>
      <c r="CE3809" s="95"/>
      <c r="CF3809" s="95"/>
    </row>
    <row r="3810" spans="1:84" s="43" customFormat="1" x14ac:dyDescent="0.25">
      <c r="A3810" s="152"/>
      <c r="B3810" s="152"/>
      <c r="C3810" s="152"/>
      <c r="D3810" s="152"/>
      <c r="E3810" s="152"/>
      <c r="F3810" s="62"/>
      <c r="G3810" s="62"/>
      <c r="I3810" s="152"/>
      <c r="K3810" s="152"/>
      <c r="L3810" s="152"/>
      <c r="M3810" s="152"/>
      <c r="N3810" s="152"/>
      <c r="O3810" s="63"/>
      <c r="P3810" s="152"/>
      <c r="Q3810" s="152"/>
      <c r="S3810" s="205"/>
      <c r="T3810" s="205"/>
      <c r="U3810" s="205"/>
      <c r="V3810" s="39"/>
      <c r="W3810" s="39"/>
      <c r="X3810" s="39"/>
      <c r="Y3810" s="39"/>
      <c r="AD3810" s="191"/>
      <c r="AE3810" s="191"/>
      <c r="AF3810" s="260"/>
      <c r="AG3810" s="191"/>
      <c r="AH3810" s="191"/>
      <c r="AI3810" s="260"/>
      <c r="AR3810" s="68"/>
      <c r="AS3810" s="68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5"/>
      <c r="BL3810" s="95"/>
      <c r="BM3810" s="95"/>
      <c r="BN3810" s="95"/>
      <c r="BO3810" s="95"/>
      <c r="BP3810" s="95"/>
      <c r="BQ3810" s="95"/>
      <c r="BR3810" s="95"/>
      <c r="BS3810" s="95"/>
      <c r="BT3810" s="95"/>
      <c r="BU3810" s="95"/>
      <c r="BV3810" s="95"/>
      <c r="BW3810" s="95"/>
      <c r="BX3810" s="95"/>
      <c r="BY3810" s="95"/>
      <c r="BZ3810" s="95"/>
      <c r="CD3810" s="95"/>
      <c r="CE3810" s="95"/>
      <c r="CF3810" s="95"/>
    </row>
    <row r="3811" spans="1:84" s="43" customFormat="1" x14ac:dyDescent="0.25">
      <c r="A3811" s="152"/>
      <c r="B3811" s="152"/>
      <c r="C3811" s="152"/>
      <c r="D3811" s="152"/>
      <c r="E3811" s="152"/>
      <c r="F3811" s="62"/>
      <c r="G3811" s="62"/>
      <c r="I3811" s="152"/>
      <c r="K3811" s="152"/>
      <c r="L3811" s="152"/>
      <c r="M3811" s="152"/>
      <c r="N3811" s="152"/>
      <c r="O3811" s="63"/>
      <c r="P3811" s="152"/>
      <c r="Q3811" s="152"/>
      <c r="S3811" s="205"/>
      <c r="T3811" s="205"/>
      <c r="U3811" s="205"/>
      <c r="V3811" s="39"/>
      <c r="W3811" s="39"/>
      <c r="X3811" s="39"/>
      <c r="Y3811" s="39"/>
      <c r="AD3811" s="191"/>
      <c r="AE3811" s="191"/>
      <c r="AF3811" s="260"/>
      <c r="AG3811" s="191"/>
      <c r="AH3811" s="191"/>
      <c r="AI3811" s="260"/>
      <c r="AR3811" s="68"/>
      <c r="AS3811" s="68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5"/>
      <c r="BL3811" s="95"/>
      <c r="BM3811" s="95"/>
      <c r="BN3811" s="95"/>
      <c r="BO3811" s="95"/>
      <c r="BP3811" s="95"/>
      <c r="BQ3811" s="95"/>
      <c r="BR3811" s="95"/>
      <c r="BS3811" s="95"/>
      <c r="BT3811" s="95"/>
      <c r="BU3811" s="95"/>
      <c r="BV3811" s="95"/>
      <c r="BW3811" s="95"/>
      <c r="BX3811" s="95"/>
      <c r="BY3811" s="95"/>
      <c r="BZ3811" s="95"/>
      <c r="CD3811" s="95"/>
      <c r="CE3811" s="95"/>
      <c r="CF3811" s="95"/>
    </row>
    <row r="3812" spans="1:84" s="43" customFormat="1" x14ac:dyDescent="0.25">
      <c r="A3812" s="152"/>
      <c r="B3812" s="152"/>
      <c r="C3812" s="152"/>
      <c r="D3812" s="152"/>
      <c r="E3812" s="152"/>
      <c r="F3812" s="62"/>
      <c r="G3812" s="62"/>
      <c r="I3812" s="152"/>
      <c r="K3812" s="152"/>
      <c r="L3812" s="152"/>
      <c r="M3812" s="152"/>
      <c r="N3812" s="152"/>
      <c r="O3812" s="63"/>
      <c r="P3812" s="152"/>
      <c r="Q3812" s="152"/>
      <c r="S3812" s="205"/>
      <c r="T3812" s="205"/>
      <c r="U3812" s="205"/>
      <c r="V3812" s="39"/>
      <c r="W3812" s="39"/>
      <c r="X3812" s="39"/>
      <c r="Y3812" s="39"/>
      <c r="AD3812" s="191"/>
      <c r="AE3812" s="191"/>
      <c r="AF3812" s="260"/>
      <c r="AG3812" s="191"/>
      <c r="AH3812" s="191"/>
      <c r="AI3812" s="260"/>
      <c r="AR3812" s="68"/>
      <c r="AS3812" s="68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5"/>
      <c r="BL3812" s="95"/>
      <c r="BM3812" s="95"/>
      <c r="BN3812" s="95"/>
      <c r="BO3812" s="95"/>
      <c r="BP3812" s="95"/>
      <c r="BQ3812" s="95"/>
      <c r="BR3812" s="95"/>
      <c r="BS3812" s="95"/>
      <c r="BT3812" s="95"/>
      <c r="BU3812" s="95"/>
      <c r="BV3812" s="95"/>
      <c r="BW3812" s="95"/>
      <c r="BX3812" s="95"/>
      <c r="BY3812" s="95"/>
      <c r="BZ3812" s="95"/>
      <c r="CD3812" s="95"/>
      <c r="CE3812" s="95"/>
      <c r="CF3812" s="95"/>
    </row>
    <row r="3813" spans="1:84" s="43" customFormat="1" x14ac:dyDescent="0.25">
      <c r="A3813" s="152"/>
      <c r="B3813" s="152"/>
      <c r="C3813" s="152"/>
      <c r="D3813" s="152"/>
      <c r="E3813" s="152"/>
      <c r="F3813" s="62"/>
      <c r="G3813" s="62"/>
      <c r="I3813" s="152"/>
      <c r="K3813" s="152"/>
      <c r="L3813" s="152"/>
      <c r="M3813" s="152"/>
      <c r="N3813" s="152"/>
      <c r="O3813" s="63"/>
      <c r="P3813" s="152"/>
      <c r="Q3813" s="152"/>
      <c r="S3813" s="205"/>
      <c r="T3813" s="205"/>
      <c r="U3813" s="205"/>
      <c r="V3813" s="39"/>
      <c r="W3813" s="39"/>
      <c r="X3813" s="39"/>
      <c r="Y3813" s="39"/>
      <c r="AD3813" s="191"/>
      <c r="AE3813" s="191"/>
      <c r="AF3813" s="260"/>
      <c r="AG3813" s="191"/>
      <c r="AH3813" s="191"/>
      <c r="AI3813" s="260"/>
      <c r="AR3813" s="68"/>
      <c r="AS3813" s="68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5"/>
      <c r="BL3813" s="95"/>
      <c r="BM3813" s="95"/>
      <c r="BN3813" s="95"/>
      <c r="BO3813" s="95"/>
      <c r="BP3813" s="95"/>
      <c r="BQ3813" s="95"/>
      <c r="BR3813" s="95"/>
      <c r="BS3813" s="95"/>
      <c r="BT3813" s="95"/>
      <c r="BU3813" s="95"/>
      <c r="BV3813" s="95"/>
      <c r="BW3813" s="95"/>
      <c r="BX3813" s="95"/>
      <c r="BY3813" s="95"/>
      <c r="BZ3813" s="95"/>
      <c r="CD3813" s="95"/>
      <c r="CE3813" s="95"/>
      <c r="CF3813" s="95"/>
    </row>
    <row r="3814" spans="1:84" s="43" customFormat="1" x14ac:dyDescent="0.25">
      <c r="A3814" s="152"/>
      <c r="B3814" s="152"/>
      <c r="C3814" s="152"/>
      <c r="D3814" s="152"/>
      <c r="E3814" s="152"/>
      <c r="F3814" s="62"/>
      <c r="G3814" s="62"/>
      <c r="I3814" s="152"/>
      <c r="K3814" s="152"/>
      <c r="L3814" s="152"/>
      <c r="M3814" s="152"/>
      <c r="N3814" s="152"/>
      <c r="O3814" s="63"/>
      <c r="P3814" s="152"/>
      <c r="Q3814" s="152"/>
      <c r="S3814" s="205"/>
      <c r="T3814" s="205"/>
      <c r="U3814" s="205"/>
      <c r="V3814" s="39"/>
      <c r="W3814" s="39"/>
      <c r="X3814" s="39"/>
      <c r="Y3814" s="39"/>
      <c r="AD3814" s="191"/>
      <c r="AE3814" s="191"/>
      <c r="AF3814" s="260"/>
      <c r="AG3814" s="191"/>
      <c r="AH3814" s="191"/>
      <c r="AI3814" s="260"/>
      <c r="AR3814" s="68"/>
      <c r="AS3814" s="68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5"/>
      <c r="BL3814" s="95"/>
      <c r="BM3814" s="95"/>
      <c r="BN3814" s="95"/>
      <c r="BO3814" s="95"/>
      <c r="BP3814" s="95"/>
      <c r="BQ3814" s="95"/>
      <c r="BR3814" s="95"/>
      <c r="BS3814" s="95"/>
      <c r="BT3814" s="95"/>
      <c r="BU3814" s="95"/>
      <c r="BV3814" s="95"/>
      <c r="BW3814" s="95"/>
      <c r="BX3814" s="95"/>
      <c r="BY3814" s="95"/>
      <c r="BZ3814" s="95"/>
      <c r="CD3814" s="95"/>
      <c r="CE3814" s="95"/>
      <c r="CF3814" s="95"/>
    </row>
    <row r="3815" spans="1:84" s="43" customFormat="1" x14ac:dyDescent="0.25">
      <c r="A3815" s="152"/>
      <c r="B3815" s="152"/>
      <c r="C3815" s="152"/>
      <c r="D3815" s="152"/>
      <c r="E3815" s="152"/>
      <c r="F3815" s="62"/>
      <c r="G3815" s="62"/>
      <c r="I3815" s="152"/>
      <c r="K3815" s="152"/>
      <c r="L3815" s="152"/>
      <c r="M3815" s="152"/>
      <c r="N3815" s="152"/>
      <c r="O3815" s="63"/>
      <c r="P3815" s="152"/>
      <c r="Q3815" s="152"/>
      <c r="S3815" s="205"/>
      <c r="T3815" s="205"/>
      <c r="U3815" s="205"/>
      <c r="V3815" s="39"/>
      <c r="W3815" s="39"/>
      <c r="X3815" s="39"/>
      <c r="Y3815" s="39"/>
      <c r="AD3815" s="191"/>
      <c r="AE3815" s="191"/>
      <c r="AF3815" s="260"/>
      <c r="AG3815" s="191"/>
      <c r="AH3815" s="191"/>
      <c r="AI3815" s="260"/>
      <c r="AR3815" s="68"/>
      <c r="AS3815" s="68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5"/>
      <c r="BL3815" s="95"/>
      <c r="BM3815" s="95"/>
      <c r="BN3815" s="95"/>
      <c r="BO3815" s="95"/>
      <c r="BP3815" s="95"/>
      <c r="BQ3815" s="95"/>
      <c r="BR3815" s="95"/>
      <c r="BS3815" s="95"/>
      <c r="BT3815" s="95"/>
      <c r="BU3815" s="95"/>
      <c r="BV3815" s="95"/>
      <c r="BW3815" s="95"/>
      <c r="BX3815" s="95"/>
      <c r="BY3815" s="95"/>
      <c r="BZ3815" s="95"/>
      <c r="CD3815" s="95"/>
      <c r="CE3815" s="95"/>
      <c r="CF3815" s="95"/>
    </row>
    <row r="3816" spans="1:84" s="43" customFormat="1" x14ac:dyDescent="0.25">
      <c r="A3816" s="152"/>
      <c r="B3816" s="152"/>
      <c r="C3816" s="152"/>
      <c r="D3816" s="152"/>
      <c r="E3816" s="152"/>
      <c r="F3816" s="62"/>
      <c r="G3816" s="62"/>
      <c r="I3816" s="152"/>
      <c r="K3816" s="152"/>
      <c r="L3816" s="152"/>
      <c r="M3816" s="152"/>
      <c r="N3816" s="152"/>
      <c r="O3816" s="63"/>
      <c r="P3816" s="152"/>
      <c r="Q3816" s="152"/>
      <c r="S3816" s="205"/>
      <c r="T3816" s="205"/>
      <c r="U3816" s="205"/>
      <c r="V3816" s="39"/>
      <c r="W3816" s="39"/>
      <c r="X3816" s="39"/>
      <c r="Y3816" s="39"/>
      <c r="AD3816" s="191"/>
      <c r="AE3816" s="191"/>
      <c r="AF3816" s="260"/>
      <c r="AG3816" s="191"/>
      <c r="AH3816" s="191"/>
      <c r="AI3816" s="260"/>
      <c r="AR3816" s="68"/>
      <c r="AS3816" s="68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5"/>
      <c r="BL3816" s="95"/>
      <c r="BM3816" s="95"/>
      <c r="BN3816" s="95"/>
      <c r="BO3816" s="95"/>
      <c r="BP3816" s="95"/>
      <c r="BQ3816" s="95"/>
      <c r="BR3816" s="95"/>
      <c r="BS3816" s="95"/>
      <c r="BT3816" s="95"/>
      <c r="BU3816" s="95"/>
      <c r="BV3816" s="95"/>
      <c r="BW3816" s="95"/>
      <c r="BX3816" s="95"/>
      <c r="BY3816" s="95"/>
      <c r="BZ3816" s="95"/>
      <c r="CD3816" s="95"/>
      <c r="CE3816" s="95"/>
      <c r="CF3816" s="95"/>
    </row>
    <row r="3817" spans="1:84" s="43" customFormat="1" x14ac:dyDescent="0.25">
      <c r="A3817" s="152"/>
      <c r="B3817" s="152"/>
      <c r="C3817" s="152"/>
      <c r="D3817" s="152"/>
      <c r="E3817" s="152"/>
      <c r="F3817" s="62"/>
      <c r="G3817" s="62"/>
      <c r="I3817" s="152"/>
      <c r="K3817" s="152"/>
      <c r="L3817" s="152"/>
      <c r="M3817" s="152"/>
      <c r="N3817" s="152"/>
      <c r="O3817" s="63"/>
      <c r="P3817" s="152"/>
      <c r="Q3817" s="152"/>
      <c r="S3817" s="205"/>
      <c r="T3817" s="205"/>
      <c r="U3817" s="205"/>
      <c r="V3817" s="39"/>
      <c r="W3817" s="39"/>
      <c r="X3817" s="39"/>
      <c r="Y3817" s="39"/>
      <c r="AD3817" s="191"/>
      <c r="AE3817" s="191"/>
      <c r="AF3817" s="260"/>
      <c r="AG3817" s="191"/>
      <c r="AH3817" s="191"/>
      <c r="AI3817" s="260"/>
      <c r="AR3817" s="68"/>
      <c r="AS3817" s="68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5"/>
      <c r="BL3817" s="95"/>
      <c r="BM3817" s="95"/>
      <c r="BN3817" s="95"/>
      <c r="BO3817" s="95"/>
      <c r="BP3817" s="95"/>
      <c r="BQ3817" s="95"/>
      <c r="BR3817" s="95"/>
      <c r="BS3817" s="95"/>
      <c r="BT3817" s="95"/>
      <c r="BU3817" s="95"/>
      <c r="BV3817" s="95"/>
      <c r="BW3817" s="95"/>
      <c r="BX3817" s="95"/>
      <c r="BY3817" s="95"/>
      <c r="BZ3817" s="95"/>
      <c r="CD3817" s="95"/>
      <c r="CE3817" s="95"/>
      <c r="CF3817" s="95"/>
    </row>
    <row r="3818" spans="1:84" s="43" customFormat="1" x14ac:dyDescent="0.25">
      <c r="A3818" s="152"/>
      <c r="B3818" s="152"/>
      <c r="C3818" s="152"/>
      <c r="D3818" s="152"/>
      <c r="E3818" s="152"/>
      <c r="F3818" s="62"/>
      <c r="G3818" s="62"/>
      <c r="I3818" s="152"/>
      <c r="K3818" s="152"/>
      <c r="L3818" s="152"/>
      <c r="M3818" s="152"/>
      <c r="N3818" s="152"/>
      <c r="O3818" s="63"/>
      <c r="P3818" s="152"/>
      <c r="Q3818" s="152"/>
      <c r="S3818" s="205"/>
      <c r="T3818" s="205"/>
      <c r="U3818" s="205"/>
      <c r="V3818" s="39"/>
      <c r="W3818" s="39"/>
      <c r="X3818" s="39"/>
      <c r="Y3818" s="39"/>
      <c r="AD3818" s="191"/>
      <c r="AE3818" s="191"/>
      <c r="AF3818" s="260"/>
      <c r="AG3818" s="191"/>
      <c r="AH3818" s="191"/>
      <c r="AI3818" s="260"/>
      <c r="AR3818" s="68"/>
      <c r="AS3818" s="68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5"/>
      <c r="BL3818" s="95"/>
      <c r="BM3818" s="95"/>
      <c r="BN3818" s="95"/>
      <c r="BO3818" s="95"/>
      <c r="BP3818" s="95"/>
      <c r="BQ3818" s="95"/>
      <c r="BR3818" s="95"/>
      <c r="BS3818" s="95"/>
      <c r="BT3818" s="95"/>
      <c r="BU3818" s="95"/>
      <c r="BV3818" s="95"/>
      <c r="BW3818" s="95"/>
      <c r="BX3818" s="95"/>
      <c r="BY3818" s="95"/>
      <c r="BZ3818" s="95"/>
      <c r="CD3818" s="95"/>
      <c r="CE3818" s="95"/>
      <c r="CF3818" s="95"/>
    </row>
    <row r="3819" spans="1:84" s="43" customFormat="1" x14ac:dyDescent="0.25">
      <c r="A3819" s="152"/>
      <c r="B3819" s="152"/>
      <c r="C3819" s="152"/>
      <c r="D3819" s="152"/>
      <c r="E3819" s="152"/>
      <c r="F3819" s="62"/>
      <c r="G3819" s="62"/>
      <c r="I3819" s="152"/>
      <c r="K3819" s="152"/>
      <c r="L3819" s="152"/>
      <c r="M3819" s="152"/>
      <c r="N3819" s="152"/>
      <c r="O3819" s="63"/>
      <c r="P3819" s="152"/>
      <c r="Q3819" s="152"/>
      <c r="S3819" s="205"/>
      <c r="T3819" s="205"/>
      <c r="U3819" s="205"/>
      <c r="V3819" s="39"/>
      <c r="W3819" s="39"/>
      <c r="X3819" s="39"/>
      <c r="Y3819" s="39"/>
      <c r="AD3819" s="191"/>
      <c r="AE3819" s="191"/>
      <c r="AF3819" s="260"/>
      <c r="AG3819" s="191"/>
      <c r="AH3819" s="191"/>
      <c r="AI3819" s="260"/>
      <c r="AR3819" s="68"/>
      <c r="AS3819" s="68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5"/>
      <c r="BL3819" s="95"/>
      <c r="BM3819" s="95"/>
      <c r="BN3819" s="95"/>
      <c r="BO3819" s="95"/>
      <c r="BP3819" s="95"/>
      <c r="BQ3819" s="95"/>
      <c r="BR3819" s="95"/>
      <c r="BS3819" s="95"/>
      <c r="BT3819" s="95"/>
      <c r="BU3819" s="95"/>
      <c r="BV3819" s="95"/>
      <c r="BW3819" s="95"/>
      <c r="BX3819" s="95"/>
      <c r="BY3819" s="95"/>
      <c r="BZ3819" s="95"/>
      <c r="CD3819" s="95"/>
      <c r="CE3819" s="95"/>
      <c r="CF3819" s="95"/>
    </row>
    <row r="3820" spans="1:84" s="43" customFormat="1" x14ac:dyDescent="0.25">
      <c r="A3820" s="152"/>
      <c r="B3820" s="152"/>
      <c r="C3820" s="152"/>
      <c r="D3820" s="152"/>
      <c r="E3820" s="152"/>
      <c r="F3820" s="62"/>
      <c r="G3820" s="62"/>
      <c r="I3820" s="152"/>
      <c r="K3820" s="152"/>
      <c r="L3820" s="152"/>
      <c r="M3820" s="152"/>
      <c r="N3820" s="152"/>
      <c r="O3820" s="63"/>
      <c r="P3820" s="152"/>
      <c r="Q3820" s="152"/>
      <c r="S3820" s="205"/>
      <c r="T3820" s="205"/>
      <c r="U3820" s="205"/>
      <c r="V3820" s="39"/>
      <c r="W3820" s="39"/>
      <c r="X3820" s="39"/>
      <c r="Y3820" s="39"/>
      <c r="AD3820" s="191"/>
      <c r="AE3820" s="191"/>
      <c r="AF3820" s="260"/>
      <c r="AG3820" s="191"/>
      <c r="AH3820" s="191"/>
      <c r="AI3820" s="260"/>
      <c r="AR3820" s="68"/>
      <c r="AS3820" s="68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5"/>
      <c r="BL3820" s="95"/>
      <c r="BM3820" s="95"/>
      <c r="BN3820" s="95"/>
      <c r="BO3820" s="95"/>
      <c r="BP3820" s="95"/>
      <c r="BQ3820" s="95"/>
      <c r="BR3820" s="95"/>
      <c r="BS3820" s="95"/>
      <c r="BT3820" s="95"/>
      <c r="BU3820" s="95"/>
      <c r="BV3820" s="95"/>
      <c r="BW3820" s="95"/>
      <c r="BX3820" s="95"/>
      <c r="BY3820" s="95"/>
      <c r="BZ3820" s="95"/>
      <c r="CD3820" s="95"/>
      <c r="CE3820" s="95"/>
      <c r="CF3820" s="95"/>
    </row>
    <row r="3821" spans="1:84" s="43" customFormat="1" x14ac:dyDescent="0.25">
      <c r="A3821" s="152"/>
      <c r="B3821" s="152"/>
      <c r="C3821" s="152"/>
      <c r="D3821" s="152"/>
      <c r="E3821" s="152"/>
      <c r="F3821" s="62"/>
      <c r="G3821" s="62"/>
      <c r="I3821" s="152"/>
      <c r="K3821" s="152"/>
      <c r="L3821" s="152"/>
      <c r="M3821" s="152"/>
      <c r="N3821" s="152"/>
      <c r="O3821" s="63"/>
      <c r="P3821" s="152"/>
      <c r="Q3821" s="152"/>
      <c r="S3821" s="205"/>
      <c r="T3821" s="205"/>
      <c r="U3821" s="205"/>
      <c r="V3821" s="39"/>
      <c r="W3821" s="39"/>
      <c r="X3821" s="39"/>
      <c r="Y3821" s="39"/>
      <c r="AD3821" s="191"/>
      <c r="AE3821" s="191"/>
      <c r="AF3821" s="260"/>
      <c r="AG3821" s="191"/>
      <c r="AH3821" s="191"/>
      <c r="AI3821" s="260"/>
      <c r="AR3821" s="68"/>
      <c r="AS3821" s="68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5"/>
      <c r="BL3821" s="95"/>
      <c r="BM3821" s="95"/>
      <c r="BN3821" s="95"/>
      <c r="BO3821" s="95"/>
      <c r="BP3821" s="95"/>
      <c r="BQ3821" s="95"/>
      <c r="BR3821" s="95"/>
      <c r="BS3821" s="95"/>
      <c r="BT3821" s="95"/>
      <c r="BU3821" s="95"/>
      <c r="BV3821" s="95"/>
      <c r="BW3821" s="95"/>
      <c r="BX3821" s="95"/>
      <c r="BY3821" s="95"/>
      <c r="BZ3821" s="95"/>
      <c r="CD3821" s="95"/>
      <c r="CE3821" s="95"/>
      <c r="CF3821" s="95"/>
    </row>
    <row r="3822" spans="1:84" s="43" customFormat="1" x14ac:dyDescent="0.25">
      <c r="A3822" s="152"/>
      <c r="B3822" s="152"/>
      <c r="C3822" s="152"/>
      <c r="D3822" s="152"/>
      <c r="E3822" s="152"/>
      <c r="F3822" s="62"/>
      <c r="G3822" s="62"/>
      <c r="I3822" s="152"/>
      <c r="K3822" s="152"/>
      <c r="L3822" s="152"/>
      <c r="M3822" s="152"/>
      <c r="N3822" s="152"/>
      <c r="O3822" s="63"/>
      <c r="P3822" s="152"/>
      <c r="Q3822" s="152"/>
      <c r="S3822" s="205"/>
      <c r="T3822" s="205"/>
      <c r="U3822" s="205"/>
      <c r="V3822" s="39"/>
      <c r="W3822" s="39"/>
      <c r="X3822" s="39"/>
      <c r="Y3822" s="39"/>
      <c r="AD3822" s="191"/>
      <c r="AE3822" s="191"/>
      <c r="AF3822" s="260"/>
      <c r="AG3822" s="191"/>
      <c r="AH3822" s="191"/>
      <c r="AI3822" s="260"/>
      <c r="AR3822" s="68"/>
      <c r="AS3822" s="68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5"/>
      <c r="BL3822" s="95"/>
      <c r="BM3822" s="95"/>
      <c r="BN3822" s="95"/>
      <c r="BO3822" s="95"/>
      <c r="BP3822" s="95"/>
      <c r="BQ3822" s="95"/>
      <c r="BR3822" s="95"/>
      <c r="BS3822" s="95"/>
      <c r="BT3822" s="95"/>
      <c r="BU3822" s="95"/>
      <c r="BV3822" s="95"/>
      <c r="BW3822" s="95"/>
      <c r="BX3822" s="95"/>
      <c r="BY3822" s="95"/>
      <c r="BZ3822" s="95"/>
      <c r="CD3822" s="95"/>
      <c r="CE3822" s="95"/>
      <c r="CF3822" s="95"/>
    </row>
    <row r="3823" spans="1:84" s="43" customFormat="1" x14ac:dyDescent="0.25">
      <c r="A3823" s="152"/>
      <c r="B3823" s="152"/>
      <c r="C3823" s="152"/>
      <c r="D3823" s="152"/>
      <c r="E3823" s="152"/>
      <c r="F3823" s="62"/>
      <c r="G3823" s="62"/>
      <c r="I3823" s="152"/>
      <c r="K3823" s="152"/>
      <c r="L3823" s="152"/>
      <c r="M3823" s="152"/>
      <c r="N3823" s="152"/>
      <c r="O3823" s="63"/>
      <c r="P3823" s="152"/>
      <c r="Q3823" s="152"/>
      <c r="S3823" s="205"/>
      <c r="T3823" s="205"/>
      <c r="U3823" s="205"/>
      <c r="V3823" s="39"/>
      <c r="W3823" s="39"/>
      <c r="X3823" s="39"/>
      <c r="Y3823" s="39"/>
      <c r="AD3823" s="191"/>
      <c r="AE3823" s="191"/>
      <c r="AF3823" s="260"/>
      <c r="AG3823" s="191"/>
      <c r="AH3823" s="191"/>
      <c r="AI3823" s="260"/>
      <c r="AR3823" s="68"/>
      <c r="AS3823" s="68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5"/>
      <c r="BL3823" s="95"/>
      <c r="BM3823" s="95"/>
      <c r="BN3823" s="95"/>
      <c r="BO3823" s="95"/>
      <c r="BP3823" s="95"/>
      <c r="BQ3823" s="95"/>
      <c r="BR3823" s="95"/>
      <c r="BS3823" s="95"/>
      <c r="BT3823" s="95"/>
      <c r="BU3823" s="95"/>
      <c r="BV3823" s="95"/>
      <c r="BW3823" s="95"/>
      <c r="BX3823" s="95"/>
      <c r="BY3823" s="95"/>
      <c r="BZ3823" s="95"/>
      <c r="CD3823" s="95"/>
      <c r="CE3823" s="95"/>
      <c r="CF3823" s="95"/>
    </row>
    <row r="3824" spans="1:84" s="43" customFormat="1" x14ac:dyDescent="0.25">
      <c r="A3824" s="152"/>
      <c r="B3824" s="152"/>
      <c r="C3824" s="152"/>
      <c r="D3824" s="152"/>
      <c r="E3824" s="152"/>
      <c r="F3824" s="62"/>
      <c r="G3824" s="62"/>
      <c r="I3824" s="152"/>
      <c r="K3824" s="152"/>
      <c r="L3824" s="152"/>
      <c r="M3824" s="152"/>
      <c r="N3824" s="152"/>
      <c r="O3824" s="63"/>
      <c r="P3824" s="152"/>
      <c r="Q3824" s="152"/>
      <c r="S3824" s="205"/>
      <c r="T3824" s="205"/>
      <c r="U3824" s="205"/>
      <c r="V3824" s="39"/>
      <c r="W3824" s="39"/>
      <c r="X3824" s="39"/>
      <c r="Y3824" s="39"/>
      <c r="AD3824" s="191"/>
      <c r="AE3824" s="191"/>
      <c r="AF3824" s="260"/>
      <c r="AG3824" s="191"/>
      <c r="AH3824" s="191"/>
      <c r="AI3824" s="260"/>
      <c r="AR3824" s="68"/>
      <c r="AS3824" s="68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5"/>
      <c r="BL3824" s="95"/>
      <c r="BM3824" s="95"/>
      <c r="BN3824" s="95"/>
      <c r="BO3824" s="95"/>
      <c r="BP3824" s="95"/>
      <c r="BQ3824" s="95"/>
      <c r="BR3824" s="95"/>
      <c r="BS3824" s="95"/>
      <c r="BT3824" s="95"/>
      <c r="BU3824" s="95"/>
      <c r="BV3824" s="95"/>
      <c r="BW3824" s="95"/>
      <c r="BX3824" s="95"/>
      <c r="BY3824" s="95"/>
      <c r="BZ3824" s="95"/>
      <c r="CD3824" s="95"/>
      <c r="CE3824" s="95"/>
      <c r="CF3824" s="95"/>
    </row>
    <row r="3825" spans="1:84" s="43" customFormat="1" x14ac:dyDescent="0.25">
      <c r="A3825" s="152"/>
      <c r="B3825" s="152"/>
      <c r="C3825" s="152"/>
      <c r="D3825" s="152"/>
      <c r="E3825" s="152"/>
      <c r="F3825" s="62"/>
      <c r="G3825" s="62"/>
      <c r="I3825" s="152"/>
      <c r="K3825" s="152"/>
      <c r="L3825" s="152"/>
      <c r="M3825" s="152"/>
      <c r="N3825" s="152"/>
      <c r="O3825" s="63"/>
      <c r="P3825" s="152"/>
      <c r="Q3825" s="152"/>
      <c r="S3825" s="205"/>
      <c r="T3825" s="205"/>
      <c r="U3825" s="205"/>
      <c r="V3825" s="39"/>
      <c r="W3825" s="39"/>
      <c r="X3825" s="39"/>
      <c r="Y3825" s="39"/>
      <c r="AD3825" s="191"/>
      <c r="AE3825" s="191"/>
      <c r="AF3825" s="260"/>
      <c r="AG3825" s="191"/>
      <c r="AH3825" s="191"/>
      <c r="AI3825" s="260"/>
      <c r="AR3825" s="68"/>
      <c r="AS3825" s="68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5"/>
      <c r="BL3825" s="95"/>
      <c r="BM3825" s="95"/>
      <c r="BN3825" s="95"/>
      <c r="BO3825" s="95"/>
      <c r="BP3825" s="95"/>
      <c r="BQ3825" s="95"/>
      <c r="BR3825" s="95"/>
      <c r="BS3825" s="95"/>
      <c r="BT3825" s="95"/>
      <c r="BU3825" s="95"/>
      <c r="BV3825" s="95"/>
      <c r="BW3825" s="95"/>
      <c r="BX3825" s="95"/>
      <c r="BY3825" s="95"/>
      <c r="BZ3825" s="95"/>
      <c r="CD3825" s="95"/>
      <c r="CE3825" s="95"/>
      <c r="CF3825" s="95"/>
    </row>
    <row r="3826" spans="1:84" s="43" customFormat="1" x14ac:dyDescent="0.25">
      <c r="A3826" s="152"/>
      <c r="B3826" s="152"/>
      <c r="C3826" s="152"/>
      <c r="D3826" s="152"/>
      <c r="E3826" s="152"/>
      <c r="F3826" s="62"/>
      <c r="G3826" s="62"/>
      <c r="I3826" s="152"/>
      <c r="K3826" s="152"/>
      <c r="L3826" s="152"/>
      <c r="M3826" s="152"/>
      <c r="N3826" s="152"/>
      <c r="O3826" s="63"/>
      <c r="P3826" s="152"/>
      <c r="Q3826" s="152"/>
      <c r="S3826" s="205"/>
      <c r="T3826" s="205"/>
      <c r="U3826" s="205"/>
      <c r="V3826" s="39"/>
      <c r="W3826" s="39"/>
      <c r="X3826" s="39"/>
      <c r="Y3826" s="39"/>
      <c r="AD3826" s="191"/>
      <c r="AE3826" s="191"/>
      <c r="AF3826" s="260"/>
      <c r="AG3826" s="191"/>
      <c r="AH3826" s="191"/>
      <c r="AI3826" s="260"/>
      <c r="AR3826" s="68"/>
      <c r="AS3826" s="68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5"/>
      <c r="BL3826" s="95"/>
      <c r="BM3826" s="95"/>
      <c r="BN3826" s="95"/>
      <c r="BO3826" s="95"/>
      <c r="BP3826" s="95"/>
      <c r="BQ3826" s="95"/>
      <c r="BR3826" s="95"/>
      <c r="BS3826" s="95"/>
      <c r="BT3826" s="95"/>
      <c r="BU3826" s="95"/>
      <c r="BV3826" s="95"/>
      <c r="BW3826" s="95"/>
      <c r="BX3826" s="95"/>
      <c r="BY3826" s="95"/>
      <c r="BZ3826" s="95"/>
      <c r="CD3826" s="95"/>
      <c r="CE3826" s="95"/>
      <c r="CF3826" s="95"/>
    </row>
    <row r="3827" spans="1:84" s="43" customFormat="1" x14ac:dyDescent="0.25">
      <c r="A3827" s="152"/>
      <c r="B3827" s="152"/>
      <c r="C3827" s="152"/>
      <c r="D3827" s="152"/>
      <c r="E3827" s="152"/>
      <c r="F3827" s="62"/>
      <c r="G3827" s="62"/>
      <c r="I3827" s="152"/>
      <c r="K3827" s="152"/>
      <c r="L3827" s="152"/>
      <c r="M3827" s="152"/>
      <c r="N3827" s="152"/>
      <c r="O3827" s="63"/>
      <c r="P3827" s="152"/>
      <c r="Q3827" s="152"/>
      <c r="S3827" s="205"/>
      <c r="T3827" s="205"/>
      <c r="U3827" s="205"/>
      <c r="V3827" s="39"/>
      <c r="W3827" s="39"/>
      <c r="X3827" s="39"/>
      <c r="Y3827" s="39"/>
      <c r="AD3827" s="191"/>
      <c r="AE3827" s="191"/>
      <c r="AF3827" s="260"/>
      <c r="AG3827" s="191"/>
      <c r="AH3827" s="191"/>
      <c r="AI3827" s="260"/>
      <c r="AR3827" s="68"/>
      <c r="AS3827" s="68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5"/>
      <c r="BL3827" s="95"/>
      <c r="BM3827" s="95"/>
      <c r="BN3827" s="95"/>
      <c r="BO3827" s="95"/>
      <c r="BP3827" s="95"/>
      <c r="BQ3827" s="95"/>
      <c r="BR3827" s="95"/>
      <c r="BS3827" s="95"/>
      <c r="BT3827" s="95"/>
      <c r="BU3827" s="95"/>
      <c r="BV3827" s="95"/>
      <c r="BW3827" s="95"/>
      <c r="BX3827" s="95"/>
      <c r="BY3827" s="95"/>
      <c r="BZ3827" s="95"/>
      <c r="CD3827" s="95"/>
      <c r="CE3827" s="95"/>
      <c r="CF3827" s="95"/>
    </row>
    <row r="3828" spans="1:84" s="43" customFormat="1" x14ac:dyDescent="0.25">
      <c r="A3828" s="152"/>
      <c r="B3828" s="152"/>
      <c r="C3828" s="152"/>
      <c r="D3828" s="152"/>
      <c r="E3828" s="152"/>
      <c r="F3828" s="62"/>
      <c r="G3828" s="62"/>
      <c r="I3828" s="152"/>
      <c r="K3828" s="152"/>
      <c r="L3828" s="152"/>
      <c r="M3828" s="152"/>
      <c r="N3828" s="152"/>
      <c r="O3828" s="63"/>
      <c r="P3828" s="152"/>
      <c r="Q3828" s="152"/>
      <c r="S3828" s="205"/>
      <c r="T3828" s="205"/>
      <c r="U3828" s="205"/>
      <c r="V3828" s="39"/>
      <c r="W3828" s="39"/>
      <c r="X3828" s="39"/>
      <c r="Y3828" s="39"/>
      <c r="AD3828" s="191"/>
      <c r="AE3828" s="191"/>
      <c r="AF3828" s="260"/>
      <c r="AG3828" s="191"/>
      <c r="AH3828" s="191"/>
      <c r="AI3828" s="260"/>
      <c r="AR3828" s="68"/>
      <c r="AS3828" s="68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5"/>
      <c r="BL3828" s="95"/>
      <c r="BM3828" s="95"/>
      <c r="BN3828" s="95"/>
      <c r="BO3828" s="95"/>
      <c r="BP3828" s="95"/>
      <c r="BQ3828" s="95"/>
      <c r="BR3828" s="95"/>
      <c r="BS3828" s="95"/>
      <c r="BT3828" s="95"/>
      <c r="BU3828" s="95"/>
      <c r="BV3828" s="95"/>
      <c r="BW3828" s="95"/>
      <c r="BX3828" s="95"/>
      <c r="BY3828" s="95"/>
      <c r="BZ3828" s="95"/>
      <c r="CD3828" s="95"/>
      <c r="CE3828" s="95"/>
      <c r="CF3828" s="95"/>
    </row>
    <row r="3829" spans="1:84" s="43" customFormat="1" x14ac:dyDescent="0.25">
      <c r="A3829" s="152"/>
      <c r="B3829" s="152"/>
      <c r="C3829" s="152"/>
      <c r="D3829" s="152"/>
      <c r="E3829" s="152"/>
      <c r="F3829" s="62"/>
      <c r="G3829" s="62"/>
      <c r="I3829" s="152"/>
      <c r="K3829" s="152"/>
      <c r="L3829" s="152"/>
      <c r="M3829" s="152"/>
      <c r="N3829" s="152"/>
      <c r="O3829" s="63"/>
      <c r="P3829" s="152"/>
      <c r="Q3829" s="152"/>
      <c r="S3829" s="205"/>
      <c r="T3829" s="205"/>
      <c r="U3829" s="205"/>
      <c r="V3829" s="39"/>
      <c r="W3829" s="39"/>
      <c r="X3829" s="39"/>
      <c r="Y3829" s="39"/>
      <c r="AD3829" s="191"/>
      <c r="AE3829" s="191"/>
      <c r="AF3829" s="260"/>
      <c r="AG3829" s="191"/>
      <c r="AH3829" s="191"/>
      <c r="AI3829" s="260"/>
      <c r="AR3829" s="68"/>
      <c r="AS3829" s="68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5"/>
      <c r="BL3829" s="95"/>
      <c r="BM3829" s="95"/>
      <c r="BN3829" s="95"/>
      <c r="BO3829" s="95"/>
      <c r="BP3829" s="95"/>
      <c r="BQ3829" s="95"/>
      <c r="BR3829" s="95"/>
      <c r="BS3829" s="95"/>
      <c r="BT3829" s="95"/>
      <c r="BU3829" s="95"/>
      <c r="BV3829" s="95"/>
      <c r="BW3829" s="95"/>
      <c r="BX3829" s="95"/>
      <c r="BY3829" s="95"/>
      <c r="BZ3829" s="95"/>
      <c r="CD3829" s="95"/>
      <c r="CE3829" s="95"/>
      <c r="CF3829" s="95"/>
    </row>
    <row r="3830" spans="1:84" s="43" customFormat="1" x14ac:dyDescent="0.25">
      <c r="A3830" s="152"/>
      <c r="B3830" s="152"/>
      <c r="C3830" s="152"/>
      <c r="D3830" s="152"/>
      <c r="E3830" s="152"/>
      <c r="F3830" s="62"/>
      <c r="G3830" s="62"/>
      <c r="I3830" s="152"/>
      <c r="K3830" s="152"/>
      <c r="L3830" s="152"/>
      <c r="M3830" s="152"/>
      <c r="N3830" s="152"/>
      <c r="O3830" s="63"/>
      <c r="P3830" s="152"/>
      <c r="Q3830" s="152"/>
      <c r="S3830" s="205"/>
      <c r="T3830" s="205"/>
      <c r="U3830" s="205"/>
      <c r="V3830" s="39"/>
      <c r="W3830" s="39"/>
      <c r="X3830" s="39"/>
      <c r="Y3830" s="39"/>
      <c r="AD3830" s="191"/>
      <c r="AE3830" s="191"/>
      <c r="AF3830" s="260"/>
      <c r="AG3830" s="191"/>
      <c r="AH3830" s="191"/>
      <c r="AI3830" s="260"/>
      <c r="AR3830" s="68"/>
      <c r="AS3830" s="68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5"/>
      <c r="BL3830" s="95"/>
      <c r="BM3830" s="95"/>
      <c r="BN3830" s="95"/>
      <c r="BO3830" s="95"/>
      <c r="BP3830" s="95"/>
      <c r="BQ3830" s="95"/>
      <c r="BR3830" s="95"/>
      <c r="BS3830" s="95"/>
      <c r="BT3830" s="95"/>
      <c r="BU3830" s="95"/>
      <c r="BV3830" s="95"/>
      <c r="BW3830" s="95"/>
      <c r="BX3830" s="95"/>
      <c r="BY3830" s="95"/>
      <c r="BZ3830" s="95"/>
      <c r="CD3830" s="95"/>
      <c r="CE3830" s="95"/>
      <c r="CF3830" s="95"/>
    </row>
    <row r="3831" spans="1:84" s="43" customFormat="1" x14ac:dyDescent="0.25">
      <c r="A3831" s="152"/>
      <c r="B3831" s="152"/>
      <c r="C3831" s="152"/>
      <c r="D3831" s="152"/>
      <c r="E3831" s="152"/>
      <c r="F3831" s="62"/>
      <c r="G3831" s="62"/>
      <c r="I3831" s="152"/>
      <c r="K3831" s="152"/>
      <c r="L3831" s="152"/>
      <c r="M3831" s="152"/>
      <c r="N3831" s="152"/>
      <c r="O3831" s="63"/>
      <c r="P3831" s="152"/>
      <c r="Q3831" s="152"/>
      <c r="S3831" s="205"/>
      <c r="T3831" s="205"/>
      <c r="U3831" s="205"/>
      <c r="V3831" s="39"/>
      <c r="W3831" s="39"/>
      <c r="X3831" s="39"/>
      <c r="Y3831" s="39"/>
      <c r="AD3831" s="191"/>
      <c r="AE3831" s="191"/>
      <c r="AF3831" s="260"/>
      <c r="AG3831" s="191"/>
      <c r="AH3831" s="191"/>
      <c r="AI3831" s="260"/>
      <c r="AR3831" s="68"/>
      <c r="AS3831" s="68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5"/>
      <c r="BL3831" s="95"/>
      <c r="BM3831" s="95"/>
      <c r="BN3831" s="95"/>
      <c r="BO3831" s="95"/>
      <c r="BP3831" s="95"/>
      <c r="BQ3831" s="95"/>
      <c r="BR3831" s="95"/>
      <c r="BS3831" s="95"/>
      <c r="BT3831" s="95"/>
      <c r="BU3831" s="95"/>
      <c r="BV3831" s="95"/>
      <c r="BW3831" s="95"/>
      <c r="BX3831" s="95"/>
      <c r="BY3831" s="95"/>
      <c r="BZ3831" s="95"/>
      <c r="CD3831" s="95"/>
      <c r="CE3831" s="95"/>
      <c r="CF3831" s="95"/>
    </row>
    <row r="3832" spans="1:84" s="43" customFormat="1" x14ac:dyDescent="0.25">
      <c r="A3832" s="152"/>
      <c r="B3832" s="152"/>
      <c r="C3832" s="152"/>
      <c r="D3832" s="152"/>
      <c r="E3832" s="152"/>
      <c r="F3832" s="62"/>
      <c r="G3832" s="62"/>
      <c r="I3832" s="152"/>
      <c r="K3832" s="152"/>
      <c r="L3832" s="152"/>
      <c r="M3832" s="152"/>
      <c r="N3832" s="152"/>
      <c r="O3832" s="63"/>
      <c r="P3832" s="152"/>
      <c r="Q3832" s="152"/>
      <c r="S3832" s="205"/>
      <c r="T3832" s="205"/>
      <c r="U3832" s="205"/>
      <c r="V3832" s="39"/>
      <c r="W3832" s="39"/>
      <c r="X3832" s="39"/>
      <c r="Y3832" s="39"/>
      <c r="AD3832" s="191"/>
      <c r="AE3832" s="191"/>
      <c r="AF3832" s="260"/>
      <c r="AG3832" s="191"/>
      <c r="AH3832" s="191"/>
      <c r="AI3832" s="260"/>
      <c r="AR3832" s="68"/>
      <c r="AS3832" s="68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5"/>
      <c r="BL3832" s="95"/>
      <c r="BM3832" s="95"/>
      <c r="BN3832" s="95"/>
      <c r="BO3832" s="95"/>
      <c r="BP3832" s="95"/>
      <c r="BQ3832" s="95"/>
      <c r="BR3832" s="95"/>
      <c r="BS3832" s="95"/>
      <c r="BT3832" s="95"/>
      <c r="BU3832" s="95"/>
      <c r="BV3832" s="95"/>
      <c r="BW3832" s="95"/>
      <c r="BX3832" s="95"/>
      <c r="BY3832" s="95"/>
      <c r="BZ3832" s="95"/>
      <c r="CD3832" s="95"/>
      <c r="CE3832" s="95"/>
      <c r="CF3832" s="95"/>
    </row>
    <row r="3833" spans="1:84" s="43" customFormat="1" x14ac:dyDescent="0.25">
      <c r="A3833" s="152"/>
      <c r="B3833" s="152"/>
      <c r="C3833" s="152"/>
      <c r="D3833" s="152"/>
      <c r="E3833" s="152"/>
      <c r="F3833" s="62"/>
      <c r="G3833" s="62"/>
      <c r="I3833" s="152"/>
      <c r="K3833" s="152"/>
      <c r="L3833" s="152"/>
      <c r="M3833" s="152"/>
      <c r="N3833" s="152"/>
      <c r="O3833" s="63"/>
      <c r="P3833" s="152"/>
      <c r="Q3833" s="152"/>
      <c r="S3833" s="205"/>
      <c r="T3833" s="205"/>
      <c r="U3833" s="205"/>
      <c r="V3833" s="39"/>
      <c r="W3833" s="39"/>
      <c r="X3833" s="39"/>
      <c r="Y3833" s="39"/>
      <c r="AD3833" s="191"/>
      <c r="AE3833" s="191"/>
      <c r="AF3833" s="260"/>
      <c r="AG3833" s="191"/>
      <c r="AH3833" s="191"/>
      <c r="AI3833" s="260"/>
      <c r="AR3833" s="68"/>
      <c r="AS3833" s="68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5"/>
      <c r="BL3833" s="95"/>
      <c r="BM3833" s="95"/>
      <c r="BN3833" s="95"/>
      <c r="BO3833" s="95"/>
      <c r="BP3833" s="95"/>
      <c r="BQ3833" s="95"/>
      <c r="BR3833" s="95"/>
      <c r="BS3833" s="95"/>
      <c r="BT3833" s="95"/>
      <c r="BU3833" s="95"/>
      <c r="BV3833" s="95"/>
      <c r="BW3833" s="95"/>
      <c r="BX3833" s="95"/>
      <c r="BY3833" s="95"/>
      <c r="BZ3833" s="95"/>
      <c r="CD3833" s="95"/>
      <c r="CE3833" s="95"/>
      <c r="CF3833" s="95"/>
    </row>
    <row r="3834" spans="1:84" s="43" customFormat="1" x14ac:dyDescent="0.25">
      <c r="A3834" s="152"/>
      <c r="B3834" s="152"/>
      <c r="C3834" s="152"/>
      <c r="D3834" s="152"/>
      <c r="E3834" s="152"/>
      <c r="F3834" s="62"/>
      <c r="G3834" s="62"/>
      <c r="I3834" s="152"/>
      <c r="K3834" s="152"/>
      <c r="L3834" s="152"/>
      <c r="M3834" s="152"/>
      <c r="N3834" s="152"/>
      <c r="O3834" s="63"/>
      <c r="P3834" s="152"/>
      <c r="Q3834" s="152"/>
      <c r="S3834" s="205"/>
      <c r="T3834" s="205"/>
      <c r="U3834" s="205"/>
      <c r="V3834" s="39"/>
      <c r="W3834" s="39"/>
      <c r="X3834" s="39"/>
      <c r="Y3834" s="39"/>
      <c r="AD3834" s="191"/>
      <c r="AE3834" s="191"/>
      <c r="AF3834" s="260"/>
      <c r="AG3834" s="191"/>
      <c r="AH3834" s="191"/>
      <c r="AI3834" s="260"/>
      <c r="AR3834" s="68"/>
      <c r="AS3834" s="68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5"/>
      <c r="BL3834" s="95"/>
      <c r="BM3834" s="95"/>
      <c r="BN3834" s="95"/>
      <c r="BO3834" s="95"/>
      <c r="BP3834" s="95"/>
      <c r="BQ3834" s="95"/>
      <c r="BR3834" s="95"/>
      <c r="BS3834" s="95"/>
      <c r="BT3834" s="95"/>
      <c r="BU3834" s="95"/>
      <c r="BV3834" s="95"/>
      <c r="BW3834" s="95"/>
      <c r="BX3834" s="95"/>
      <c r="BY3834" s="95"/>
      <c r="BZ3834" s="95"/>
      <c r="CD3834" s="95"/>
      <c r="CE3834" s="95"/>
      <c r="CF3834" s="95"/>
    </row>
    <row r="3835" spans="1:84" s="43" customFormat="1" x14ac:dyDescent="0.25">
      <c r="A3835" s="152"/>
      <c r="B3835" s="152"/>
      <c r="C3835" s="152"/>
      <c r="D3835" s="152"/>
      <c r="E3835" s="152"/>
      <c r="F3835" s="62"/>
      <c r="G3835" s="62"/>
      <c r="I3835" s="152"/>
      <c r="K3835" s="152"/>
      <c r="L3835" s="152"/>
      <c r="M3835" s="152"/>
      <c r="N3835" s="152"/>
      <c r="O3835" s="63"/>
      <c r="P3835" s="152"/>
      <c r="Q3835" s="152"/>
      <c r="S3835" s="205"/>
      <c r="T3835" s="205"/>
      <c r="U3835" s="205"/>
      <c r="V3835" s="39"/>
      <c r="W3835" s="39"/>
      <c r="X3835" s="39"/>
      <c r="Y3835" s="39"/>
      <c r="AD3835" s="191"/>
      <c r="AE3835" s="191"/>
      <c r="AF3835" s="260"/>
      <c r="AG3835" s="191"/>
      <c r="AH3835" s="191"/>
      <c r="AI3835" s="260"/>
      <c r="AR3835" s="68"/>
      <c r="AS3835" s="68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5"/>
      <c r="BL3835" s="95"/>
      <c r="BM3835" s="95"/>
      <c r="BN3835" s="95"/>
      <c r="BO3835" s="95"/>
      <c r="BP3835" s="95"/>
      <c r="BQ3835" s="95"/>
      <c r="BR3835" s="95"/>
      <c r="BS3835" s="95"/>
      <c r="BT3835" s="95"/>
      <c r="BU3835" s="95"/>
      <c r="BV3835" s="95"/>
      <c r="BW3835" s="95"/>
      <c r="BX3835" s="95"/>
      <c r="BY3835" s="95"/>
      <c r="BZ3835" s="95"/>
      <c r="CD3835" s="95"/>
      <c r="CE3835" s="95"/>
      <c r="CF3835" s="95"/>
    </row>
    <row r="3836" spans="1:84" s="43" customFormat="1" x14ac:dyDescent="0.25">
      <c r="A3836" s="152"/>
      <c r="B3836" s="152"/>
      <c r="C3836" s="152"/>
      <c r="D3836" s="152"/>
      <c r="E3836" s="152"/>
      <c r="F3836" s="62"/>
      <c r="G3836" s="62"/>
      <c r="I3836" s="152"/>
      <c r="K3836" s="152"/>
      <c r="L3836" s="152"/>
      <c r="M3836" s="152"/>
      <c r="N3836" s="152"/>
      <c r="O3836" s="63"/>
      <c r="P3836" s="152"/>
      <c r="Q3836" s="152"/>
      <c r="S3836" s="205"/>
      <c r="T3836" s="205"/>
      <c r="U3836" s="205"/>
      <c r="V3836" s="39"/>
      <c r="W3836" s="39"/>
      <c r="X3836" s="39"/>
      <c r="Y3836" s="39"/>
      <c r="AD3836" s="191"/>
      <c r="AE3836" s="191"/>
      <c r="AF3836" s="260"/>
      <c r="AG3836" s="191"/>
      <c r="AH3836" s="191"/>
      <c r="AI3836" s="260"/>
      <c r="AR3836" s="68"/>
      <c r="AS3836" s="68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5"/>
      <c r="BL3836" s="95"/>
      <c r="BM3836" s="95"/>
      <c r="BN3836" s="95"/>
      <c r="BO3836" s="95"/>
      <c r="BP3836" s="95"/>
      <c r="BQ3836" s="95"/>
      <c r="BR3836" s="95"/>
      <c r="BS3836" s="95"/>
      <c r="BT3836" s="95"/>
      <c r="BU3836" s="95"/>
      <c r="BV3836" s="95"/>
      <c r="BW3836" s="95"/>
      <c r="BX3836" s="95"/>
      <c r="BY3836" s="95"/>
      <c r="BZ3836" s="95"/>
      <c r="CD3836" s="95"/>
      <c r="CE3836" s="95"/>
      <c r="CF3836" s="95"/>
    </row>
    <row r="3837" spans="1:84" s="43" customFormat="1" x14ac:dyDescent="0.25">
      <c r="A3837" s="152"/>
      <c r="B3837" s="152"/>
      <c r="C3837" s="152"/>
      <c r="D3837" s="152"/>
      <c r="E3837" s="152"/>
      <c r="F3837" s="62"/>
      <c r="G3837" s="62"/>
      <c r="I3837" s="152"/>
      <c r="K3837" s="152"/>
      <c r="L3837" s="152"/>
      <c r="M3837" s="152"/>
      <c r="N3837" s="152"/>
      <c r="O3837" s="63"/>
      <c r="P3837" s="152"/>
      <c r="Q3837" s="152"/>
      <c r="S3837" s="205"/>
      <c r="T3837" s="205"/>
      <c r="U3837" s="205"/>
      <c r="V3837" s="39"/>
      <c r="W3837" s="39"/>
      <c r="X3837" s="39"/>
      <c r="Y3837" s="39"/>
      <c r="AD3837" s="191"/>
      <c r="AE3837" s="191"/>
      <c r="AF3837" s="260"/>
      <c r="AG3837" s="191"/>
      <c r="AH3837" s="191"/>
      <c r="AI3837" s="260"/>
      <c r="AR3837" s="68"/>
      <c r="AS3837" s="68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5"/>
      <c r="BL3837" s="95"/>
      <c r="BM3837" s="95"/>
      <c r="BN3837" s="95"/>
      <c r="BO3837" s="95"/>
      <c r="BP3837" s="95"/>
      <c r="BQ3837" s="95"/>
      <c r="BR3837" s="95"/>
      <c r="BS3837" s="95"/>
      <c r="BT3837" s="95"/>
      <c r="BU3837" s="95"/>
      <c r="BV3837" s="95"/>
      <c r="BW3837" s="95"/>
      <c r="BX3837" s="95"/>
      <c r="BY3837" s="95"/>
      <c r="BZ3837" s="95"/>
      <c r="CD3837" s="95"/>
      <c r="CE3837" s="95"/>
      <c r="CF3837" s="95"/>
    </row>
    <row r="3838" spans="1:84" s="43" customFormat="1" x14ac:dyDescent="0.25">
      <c r="A3838" s="152"/>
      <c r="B3838" s="152"/>
      <c r="C3838" s="152"/>
      <c r="D3838" s="152"/>
      <c r="E3838" s="152"/>
      <c r="F3838" s="62"/>
      <c r="G3838" s="62"/>
      <c r="I3838" s="152"/>
      <c r="K3838" s="152"/>
      <c r="L3838" s="152"/>
      <c r="M3838" s="152"/>
      <c r="N3838" s="152"/>
      <c r="O3838" s="63"/>
      <c r="P3838" s="152"/>
      <c r="Q3838" s="152"/>
      <c r="S3838" s="205"/>
      <c r="T3838" s="205"/>
      <c r="U3838" s="205"/>
      <c r="V3838" s="39"/>
      <c r="W3838" s="39"/>
      <c r="X3838" s="39"/>
      <c r="Y3838" s="39"/>
      <c r="AD3838" s="191"/>
      <c r="AE3838" s="191"/>
      <c r="AF3838" s="260"/>
      <c r="AG3838" s="191"/>
      <c r="AH3838" s="191"/>
      <c r="AI3838" s="260"/>
      <c r="AR3838" s="68"/>
      <c r="AS3838" s="68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5"/>
      <c r="BL3838" s="95"/>
      <c r="BM3838" s="95"/>
      <c r="BN3838" s="95"/>
      <c r="BO3838" s="95"/>
      <c r="BP3838" s="95"/>
      <c r="BQ3838" s="95"/>
      <c r="BR3838" s="95"/>
      <c r="BS3838" s="95"/>
      <c r="BT3838" s="95"/>
      <c r="BU3838" s="95"/>
      <c r="BV3838" s="95"/>
      <c r="BW3838" s="95"/>
      <c r="BX3838" s="95"/>
      <c r="BY3838" s="95"/>
      <c r="BZ3838" s="95"/>
      <c r="CD3838" s="95"/>
      <c r="CE3838" s="95"/>
      <c r="CF3838" s="95"/>
    </row>
    <row r="3839" spans="1:84" s="43" customFormat="1" x14ac:dyDescent="0.25">
      <c r="A3839" s="152"/>
      <c r="B3839" s="152"/>
      <c r="C3839" s="152"/>
      <c r="D3839" s="152"/>
      <c r="E3839" s="152"/>
      <c r="F3839" s="62"/>
      <c r="G3839" s="62"/>
      <c r="I3839" s="152"/>
      <c r="K3839" s="152"/>
      <c r="L3839" s="152"/>
      <c r="M3839" s="152"/>
      <c r="N3839" s="152"/>
      <c r="O3839" s="63"/>
      <c r="P3839" s="152"/>
      <c r="Q3839" s="152"/>
      <c r="S3839" s="205"/>
      <c r="T3839" s="205"/>
      <c r="U3839" s="205"/>
      <c r="V3839" s="39"/>
      <c r="W3839" s="39"/>
      <c r="X3839" s="39"/>
      <c r="Y3839" s="39"/>
      <c r="AD3839" s="191"/>
      <c r="AE3839" s="191"/>
      <c r="AF3839" s="260"/>
      <c r="AG3839" s="191"/>
      <c r="AH3839" s="191"/>
      <c r="AI3839" s="260"/>
      <c r="AR3839" s="68"/>
      <c r="AS3839" s="68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5"/>
      <c r="BL3839" s="95"/>
      <c r="BM3839" s="95"/>
      <c r="BN3839" s="95"/>
      <c r="BO3839" s="95"/>
      <c r="BP3839" s="95"/>
      <c r="BQ3839" s="95"/>
      <c r="BR3839" s="95"/>
      <c r="BS3839" s="95"/>
      <c r="BT3839" s="95"/>
      <c r="BU3839" s="95"/>
      <c r="BV3839" s="95"/>
      <c r="BW3839" s="95"/>
      <c r="BX3839" s="95"/>
      <c r="BY3839" s="95"/>
      <c r="BZ3839" s="95"/>
      <c r="CD3839" s="95"/>
      <c r="CE3839" s="95"/>
      <c r="CF3839" s="95"/>
    </row>
    <row r="3840" spans="1:84" s="43" customFormat="1" x14ac:dyDescent="0.25">
      <c r="A3840" s="152"/>
      <c r="B3840" s="152"/>
      <c r="C3840" s="152"/>
      <c r="D3840" s="152"/>
      <c r="E3840" s="152"/>
      <c r="F3840" s="62"/>
      <c r="G3840" s="62"/>
      <c r="I3840" s="152"/>
      <c r="K3840" s="152"/>
      <c r="L3840" s="152"/>
      <c r="M3840" s="152"/>
      <c r="N3840" s="152"/>
      <c r="O3840" s="63"/>
      <c r="P3840" s="152"/>
      <c r="Q3840" s="152"/>
      <c r="S3840" s="205"/>
      <c r="T3840" s="205"/>
      <c r="U3840" s="205"/>
      <c r="V3840" s="39"/>
      <c r="W3840" s="39"/>
      <c r="X3840" s="39"/>
      <c r="Y3840" s="39"/>
      <c r="AD3840" s="191"/>
      <c r="AE3840" s="191"/>
      <c r="AF3840" s="260"/>
      <c r="AG3840" s="191"/>
      <c r="AH3840" s="191"/>
      <c r="AI3840" s="260"/>
      <c r="AR3840" s="68"/>
      <c r="AS3840" s="68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5"/>
      <c r="BL3840" s="95"/>
      <c r="BM3840" s="95"/>
      <c r="BN3840" s="95"/>
      <c r="BO3840" s="95"/>
      <c r="BP3840" s="95"/>
      <c r="BQ3840" s="95"/>
      <c r="BR3840" s="95"/>
      <c r="BS3840" s="95"/>
      <c r="BT3840" s="95"/>
      <c r="BU3840" s="95"/>
      <c r="BV3840" s="95"/>
      <c r="BW3840" s="95"/>
      <c r="BX3840" s="95"/>
      <c r="BY3840" s="95"/>
      <c r="BZ3840" s="95"/>
      <c r="CD3840" s="95"/>
      <c r="CE3840" s="95"/>
      <c r="CF3840" s="95"/>
    </row>
    <row r="3841" spans="1:84" s="43" customFormat="1" x14ac:dyDescent="0.25">
      <c r="A3841" s="152"/>
      <c r="B3841" s="152"/>
      <c r="C3841" s="152"/>
      <c r="D3841" s="152"/>
      <c r="E3841" s="152"/>
      <c r="F3841" s="62"/>
      <c r="G3841" s="62"/>
      <c r="I3841" s="152"/>
      <c r="K3841" s="152"/>
      <c r="L3841" s="152"/>
      <c r="M3841" s="152"/>
      <c r="N3841" s="152"/>
      <c r="O3841" s="63"/>
      <c r="P3841" s="152"/>
      <c r="Q3841" s="152"/>
      <c r="S3841" s="205"/>
      <c r="T3841" s="205"/>
      <c r="U3841" s="205"/>
      <c r="V3841" s="39"/>
      <c r="W3841" s="39"/>
      <c r="X3841" s="39"/>
      <c r="Y3841" s="39"/>
      <c r="AD3841" s="191"/>
      <c r="AE3841" s="191"/>
      <c r="AF3841" s="260"/>
      <c r="AG3841" s="191"/>
      <c r="AH3841" s="191"/>
      <c r="AI3841" s="260"/>
      <c r="AR3841" s="68"/>
      <c r="AS3841" s="68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5"/>
      <c r="BL3841" s="95"/>
      <c r="BM3841" s="95"/>
      <c r="BN3841" s="95"/>
      <c r="BO3841" s="95"/>
      <c r="BP3841" s="95"/>
      <c r="BQ3841" s="95"/>
      <c r="BR3841" s="95"/>
      <c r="BS3841" s="95"/>
      <c r="BT3841" s="95"/>
      <c r="BU3841" s="95"/>
      <c r="BV3841" s="95"/>
      <c r="BW3841" s="95"/>
      <c r="BX3841" s="95"/>
      <c r="BY3841" s="95"/>
      <c r="BZ3841" s="95"/>
      <c r="CD3841" s="95"/>
      <c r="CE3841" s="95"/>
      <c r="CF3841" s="95"/>
    </row>
    <row r="3842" spans="1:84" s="43" customFormat="1" x14ac:dyDescent="0.25">
      <c r="A3842" s="152"/>
      <c r="B3842" s="152"/>
      <c r="C3842" s="152"/>
      <c r="D3842" s="152"/>
      <c r="E3842" s="152"/>
      <c r="F3842" s="62"/>
      <c r="G3842" s="62"/>
      <c r="I3842" s="152"/>
      <c r="K3842" s="152"/>
      <c r="L3842" s="152"/>
      <c r="M3842" s="152"/>
      <c r="N3842" s="152"/>
      <c r="O3842" s="63"/>
      <c r="P3842" s="152"/>
      <c r="Q3842" s="152"/>
      <c r="S3842" s="205"/>
      <c r="T3842" s="205"/>
      <c r="U3842" s="205"/>
      <c r="V3842" s="39"/>
      <c r="W3842" s="39"/>
      <c r="X3842" s="39"/>
      <c r="Y3842" s="39"/>
      <c r="AD3842" s="191"/>
      <c r="AE3842" s="191"/>
      <c r="AF3842" s="260"/>
      <c r="AG3842" s="191"/>
      <c r="AH3842" s="191"/>
      <c r="AI3842" s="260"/>
      <c r="AR3842" s="68"/>
      <c r="AS3842" s="68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5"/>
      <c r="BL3842" s="95"/>
      <c r="BM3842" s="95"/>
      <c r="BN3842" s="95"/>
      <c r="BO3842" s="95"/>
      <c r="BP3842" s="95"/>
      <c r="BQ3842" s="95"/>
      <c r="BR3842" s="95"/>
      <c r="BS3842" s="95"/>
      <c r="BT3842" s="95"/>
      <c r="BU3842" s="95"/>
      <c r="BV3842" s="95"/>
      <c r="BW3842" s="95"/>
      <c r="BX3842" s="95"/>
      <c r="BY3842" s="95"/>
      <c r="BZ3842" s="95"/>
      <c r="CD3842" s="95"/>
      <c r="CE3842" s="95"/>
      <c r="CF3842" s="95"/>
    </row>
    <row r="3843" spans="1:84" s="43" customFormat="1" x14ac:dyDescent="0.25">
      <c r="A3843" s="152"/>
      <c r="B3843" s="152"/>
      <c r="C3843" s="152"/>
      <c r="D3843" s="152"/>
      <c r="E3843" s="152"/>
      <c r="F3843" s="62"/>
      <c r="G3843" s="62"/>
      <c r="I3843" s="152"/>
      <c r="K3843" s="152"/>
      <c r="L3843" s="152"/>
      <c r="M3843" s="152"/>
      <c r="N3843" s="152"/>
      <c r="O3843" s="63"/>
      <c r="P3843" s="152"/>
      <c r="Q3843" s="152"/>
      <c r="S3843" s="205"/>
      <c r="T3843" s="205"/>
      <c r="U3843" s="205"/>
      <c r="V3843" s="39"/>
      <c r="W3843" s="39"/>
      <c r="X3843" s="39"/>
      <c r="Y3843" s="39"/>
      <c r="AD3843" s="191"/>
      <c r="AE3843" s="191"/>
      <c r="AF3843" s="260"/>
      <c r="AG3843" s="191"/>
      <c r="AH3843" s="191"/>
      <c r="AI3843" s="260"/>
      <c r="AR3843" s="68"/>
      <c r="AS3843" s="68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5"/>
      <c r="BL3843" s="95"/>
      <c r="BM3843" s="95"/>
      <c r="BN3843" s="95"/>
      <c r="BO3843" s="95"/>
      <c r="BP3843" s="95"/>
      <c r="BQ3843" s="95"/>
      <c r="BR3843" s="95"/>
      <c r="BS3843" s="95"/>
      <c r="BT3843" s="95"/>
      <c r="BU3843" s="95"/>
      <c r="BV3843" s="95"/>
      <c r="BW3843" s="95"/>
      <c r="BX3843" s="95"/>
      <c r="BY3843" s="95"/>
      <c r="BZ3843" s="95"/>
      <c r="CD3843" s="95"/>
      <c r="CE3843" s="95"/>
      <c r="CF3843" s="95"/>
    </row>
    <row r="3844" spans="1:84" s="43" customFormat="1" x14ac:dyDescent="0.25">
      <c r="A3844" s="152"/>
      <c r="B3844" s="152"/>
      <c r="C3844" s="152"/>
      <c r="D3844" s="152"/>
      <c r="E3844" s="152"/>
      <c r="F3844" s="62"/>
      <c r="G3844" s="62"/>
      <c r="I3844" s="152"/>
      <c r="K3844" s="152"/>
      <c r="L3844" s="152"/>
      <c r="M3844" s="152"/>
      <c r="N3844" s="152"/>
      <c r="O3844" s="63"/>
      <c r="P3844" s="152"/>
      <c r="Q3844" s="152"/>
      <c r="S3844" s="205"/>
      <c r="T3844" s="205"/>
      <c r="U3844" s="205"/>
      <c r="V3844" s="39"/>
      <c r="W3844" s="39"/>
      <c r="X3844" s="39"/>
      <c r="Y3844" s="39"/>
      <c r="AD3844" s="191"/>
      <c r="AE3844" s="191"/>
      <c r="AF3844" s="260"/>
      <c r="AG3844" s="191"/>
      <c r="AH3844" s="191"/>
      <c r="AI3844" s="260"/>
      <c r="AR3844" s="68"/>
      <c r="AS3844" s="68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5"/>
      <c r="BL3844" s="95"/>
      <c r="BM3844" s="95"/>
      <c r="BN3844" s="95"/>
      <c r="BO3844" s="95"/>
      <c r="BP3844" s="95"/>
      <c r="BQ3844" s="95"/>
      <c r="BR3844" s="95"/>
      <c r="BS3844" s="95"/>
      <c r="BT3844" s="95"/>
      <c r="BU3844" s="95"/>
      <c r="BV3844" s="95"/>
      <c r="BW3844" s="95"/>
      <c r="BX3844" s="95"/>
      <c r="BY3844" s="95"/>
      <c r="BZ3844" s="95"/>
      <c r="CD3844" s="95"/>
      <c r="CE3844" s="95"/>
      <c r="CF3844" s="95"/>
    </row>
    <row r="3845" spans="1:84" s="43" customFormat="1" x14ac:dyDescent="0.25">
      <c r="A3845" s="152"/>
      <c r="B3845" s="152"/>
      <c r="C3845" s="152"/>
      <c r="D3845" s="152"/>
      <c r="E3845" s="152"/>
      <c r="F3845" s="62"/>
      <c r="G3845" s="62"/>
      <c r="I3845" s="152"/>
      <c r="K3845" s="152"/>
      <c r="L3845" s="152"/>
      <c r="M3845" s="152"/>
      <c r="N3845" s="152"/>
      <c r="O3845" s="63"/>
      <c r="P3845" s="152"/>
      <c r="Q3845" s="152"/>
      <c r="S3845" s="205"/>
      <c r="T3845" s="205"/>
      <c r="U3845" s="205"/>
      <c r="V3845" s="39"/>
      <c r="W3845" s="39"/>
      <c r="X3845" s="39"/>
      <c r="Y3845" s="39"/>
      <c r="AD3845" s="191"/>
      <c r="AE3845" s="191"/>
      <c r="AF3845" s="260"/>
      <c r="AG3845" s="191"/>
      <c r="AH3845" s="191"/>
      <c r="AI3845" s="260"/>
      <c r="AR3845" s="68"/>
      <c r="AS3845" s="68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5"/>
      <c r="BL3845" s="95"/>
      <c r="BM3845" s="95"/>
      <c r="BN3845" s="95"/>
      <c r="BO3845" s="95"/>
      <c r="BP3845" s="95"/>
      <c r="BQ3845" s="95"/>
      <c r="BR3845" s="95"/>
      <c r="BS3845" s="95"/>
      <c r="BT3845" s="95"/>
      <c r="BU3845" s="95"/>
      <c r="BV3845" s="95"/>
      <c r="BW3845" s="95"/>
      <c r="BX3845" s="95"/>
      <c r="BY3845" s="95"/>
      <c r="BZ3845" s="95"/>
      <c r="CD3845" s="95"/>
      <c r="CE3845" s="95"/>
      <c r="CF3845" s="95"/>
    </row>
    <row r="3846" spans="1:84" s="43" customFormat="1" x14ac:dyDescent="0.25">
      <c r="A3846" s="152"/>
      <c r="B3846" s="152"/>
      <c r="C3846" s="152"/>
      <c r="D3846" s="152"/>
      <c r="E3846" s="152"/>
      <c r="F3846" s="62"/>
      <c r="G3846" s="62"/>
      <c r="I3846" s="152"/>
      <c r="K3846" s="152"/>
      <c r="L3846" s="152"/>
      <c r="M3846" s="152"/>
      <c r="N3846" s="152"/>
      <c r="O3846" s="63"/>
      <c r="P3846" s="152"/>
      <c r="Q3846" s="152"/>
      <c r="S3846" s="205"/>
      <c r="T3846" s="205"/>
      <c r="U3846" s="205"/>
      <c r="V3846" s="39"/>
      <c r="W3846" s="39"/>
      <c r="X3846" s="39"/>
      <c r="Y3846" s="39"/>
      <c r="AD3846" s="191"/>
      <c r="AE3846" s="191"/>
      <c r="AF3846" s="260"/>
      <c r="AG3846" s="191"/>
      <c r="AH3846" s="191"/>
      <c r="AI3846" s="260"/>
      <c r="AR3846" s="68"/>
      <c r="AS3846" s="68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5"/>
      <c r="BL3846" s="95"/>
      <c r="BM3846" s="95"/>
      <c r="BN3846" s="95"/>
      <c r="BO3846" s="95"/>
      <c r="BP3846" s="95"/>
      <c r="BQ3846" s="95"/>
      <c r="BR3846" s="95"/>
      <c r="BS3846" s="95"/>
      <c r="BT3846" s="95"/>
      <c r="BU3846" s="95"/>
      <c r="BV3846" s="95"/>
      <c r="BW3846" s="95"/>
      <c r="BX3846" s="95"/>
      <c r="BY3846" s="95"/>
      <c r="BZ3846" s="95"/>
      <c r="CD3846" s="95"/>
      <c r="CE3846" s="95"/>
      <c r="CF3846" s="95"/>
    </row>
    <row r="3847" spans="1:84" s="43" customFormat="1" x14ac:dyDescent="0.25">
      <c r="A3847" s="152"/>
      <c r="B3847" s="152"/>
      <c r="C3847" s="152"/>
      <c r="D3847" s="152"/>
      <c r="E3847" s="152"/>
      <c r="F3847" s="62"/>
      <c r="G3847" s="62"/>
      <c r="I3847" s="152"/>
      <c r="K3847" s="152"/>
      <c r="L3847" s="152"/>
      <c r="M3847" s="152"/>
      <c r="N3847" s="152"/>
      <c r="O3847" s="63"/>
      <c r="P3847" s="152"/>
      <c r="Q3847" s="152"/>
      <c r="S3847" s="205"/>
      <c r="T3847" s="205"/>
      <c r="U3847" s="205"/>
      <c r="V3847" s="39"/>
      <c r="W3847" s="39"/>
      <c r="X3847" s="39"/>
      <c r="Y3847" s="39"/>
      <c r="AD3847" s="191"/>
      <c r="AE3847" s="191"/>
      <c r="AF3847" s="260"/>
      <c r="AG3847" s="191"/>
      <c r="AH3847" s="191"/>
      <c r="AI3847" s="260"/>
      <c r="AR3847" s="68"/>
      <c r="AS3847" s="68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5"/>
      <c r="BL3847" s="95"/>
      <c r="BM3847" s="95"/>
      <c r="BN3847" s="95"/>
      <c r="BO3847" s="95"/>
      <c r="BP3847" s="95"/>
      <c r="BQ3847" s="95"/>
      <c r="BR3847" s="95"/>
      <c r="BS3847" s="95"/>
      <c r="BT3847" s="95"/>
      <c r="BU3847" s="95"/>
      <c r="BV3847" s="95"/>
      <c r="BW3847" s="95"/>
      <c r="BX3847" s="95"/>
      <c r="BY3847" s="95"/>
      <c r="BZ3847" s="95"/>
      <c r="CD3847" s="95"/>
      <c r="CE3847" s="95"/>
      <c r="CF3847" s="95"/>
    </row>
    <row r="3848" spans="1:84" s="43" customFormat="1" x14ac:dyDescent="0.25">
      <c r="A3848" s="152"/>
      <c r="B3848" s="152"/>
      <c r="C3848" s="152"/>
      <c r="D3848" s="152"/>
      <c r="E3848" s="152"/>
      <c r="F3848" s="62"/>
      <c r="G3848" s="62"/>
      <c r="I3848" s="152"/>
      <c r="K3848" s="152"/>
      <c r="L3848" s="152"/>
      <c r="M3848" s="152"/>
      <c r="N3848" s="152"/>
      <c r="O3848" s="63"/>
      <c r="P3848" s="152"/>
      <c r="Q3848" s="152"/>
      <c r="S3848" s="205"/>
      <c r="T3848" s="205"/>
      <c r="U3848" s="205"/>
      <c r="V3848" s="39"/>
      <c r="W3848" s="39"/>
      <c r="X3848" s="39"/>
      <c r="Y3848" s="39"/>
      <c r="AD3848" s="191"/>
      <c r="AE3848" s="191"/>
      <c r="AF3848" s="260"/>
      <c r="AG3848" s="191"/>
      <c r="AH3848" s="191"/>
      <c r="AI3848" s="260"/>
      <c r="AR3848" s="68"/>
      <c r="AS3848" s="68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5"/>
      <c r="BL3848" s="95"/>
      <c r="BM3848" s="95"/>
      <c r="BN3848" s="95"/>
      <c r="BO3848" s="95"/>
      <c r="BP3848" s="95"/>
      <c r="BQ3848" s="95"/>
      <c r="BR3848" s="95"/>
      <c r="BS3848" s="95"/>
      <c r="BT3848" s="95"/>
      <c r="BU3848" s="95"/>
      <c r="BV3848" s="95"/>
      <c r="BW3848" s="95"/>
      <c r="BX3848" s="95"/>
      <c r="BY3848" s="95"/>
      <c r="BZ3848" s="95"/>
      <c r="CD3848" s="95"/>
      <c r="CE3848" s="95"/>
      <c r="CF3848" s="95"/>
    </row>
    <row r="3849" spans="1:84" s="43" customFormat="1" x14ac:dyDescent="0.25">
      <c r="A3849" s="152"/>
      <c r="B3849" s="152"/>
      <c r="C3849" s="152"/>
      <c r="D3849" s="152"/>
      <c r="E3849" s="152"/>
      <c r="F3849" s="62"/>
      <c r="G3849" s="62"/>
      <c r="I3849" s="152"/>
      <c r="K3849" s="152"/>
      <c r="L3849" s="152"/>
      <c r="M3849" s="152"/>
      <c r="N3849" s="152"/>
      <c r="O3849" s="63"/>
      <c r="P3849" s="152"/>
      <c r="Q3849" s="152"/>
      <c r="S3849" s="205"/>
      <c r="T3849" s="205"/>
      <c r="U3849" s="205"/>
      <c r="V3849" s="39"/>
      <c r="W3849" s="39"/>
      <c r="X3849" s="39"/>
      <c r="Y3849" s="39"/>
      <c r="AD3849" s="191"/>
      <c r="AE3849" s="191"/>
      <c r="AF3849" s="260"/>
      <c r="AG3849" s="191"/>
      <c r="AH3849" s="191"/>
      <c r="AI3849" s="260"/>
      <c r="AR3849" s="68"/>
      <c r="AS3849" s="68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5"/>
      <c r="BL3849" s="95"/>
      <c r="BM3849" s="95"/>
      <c r="BN3849" s="95"/>
      <c r="BO3849" s="95"/>
      <c r="BP3849" s="95"/>
      <c r="BQ3849" s="95"/>
      <c r="BR3849" s="95"/>
      <c r="BS3849" s="95"/>
      <c r="BT3849" s="95"/>
      <c r="BU3849" s="95"/>
      <c r="BV3849" s="95"/>
      <c r="BW3849" s="95"/>
      <c r="BX3849" s="95"/>
      <c r="BY3849" s="95"/>
      <c r="BZ3849" s="95"/>
      <c r="CD3849" s="95"/>
      <c r="CE3849" s="95"/>
      <c r="CF3849" s="95"/>
    </row>
    <row r="3850" spans="1:84" s="43" customFormat="1" x14ac:dyDescent="0.25">
      <c r="A3850" s="152"/>
      <c r="B3850" s="152"/>
      <c r="C3850" s="152"/>
      <c r="D3850" s="152"/>
      <c r="E3850" s="152"/>
      <c r="F3850" s="62"/>
      <c r="G3850" s="62"/>
      <c r="I3850" s="152"/>
      <c r="K3850" s="152"/>
      <c r="L3850" s="152"/>
      <c r="M3850" s="152"/>
      <c r="N3850" s="152"/>
      <c r="O3850" s="63"/>
      <c r="P3850" s="152"/>
      <c r="Q3850" s="152"/>
      <c r="S3850" s="205"/>
      <c r="T3850" s="205"/>
      <c r="U3850" s="205"/>
      <c r="V3850" s="39"/>
      <c r="W3850" s="39"/>
      <c r="X3850" s="39"/>
      <c r="Y3850" s="39"/>
      <c r="AD3850" s="191"/>
      <c r="AE3850" s="191"/>
      <c r="AF3850" s="260"/>
      <c r="AG3850" s="191"/>
      <c r="AH3850" s="191"/>
      <c r="AI3850" s="260"/>
      <c r="AR3850" s="68"/>
      <c r="AS3850" s="68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5"/>
      <c r="BL3850" s="95"/>
      <c r="BM3850" s="95"/>
      <c r="BN3850" s="95"/>
      <c r="BO3850" s="95"/>
      <c r="BP3850" s="95"/>
      <c r="BQ3850" s="95"/>
      <c r="BR3850" s="95"/>
      <c r="BS3850" s="95"/>
      <c r="BT3850" s="95"/>
      <c r="BU3850" s="95"/>
      <c r="BV3850" s="95"/>
      <c r="BW3850" s="95"/>
      <c r="BX3850" s="95"/>
      <c r="BY3850" s="95"/>
      <c r="BZ3850" s="95"/>
      <c r="CD3850" s="95"/>
      <c r="CE3850" s="95"/>
      <c r="CF3850" s="95"/>
    </row>
    <row r="3851" spans="1:84" s="43" customFormat="1" x14ac:dyDescent="0.25">
      <c r="A3851" s="152"/>
      <c r="B3851" s="152"/>
      <c r="C3851" s="152"/>
      <c r="D3851" s="152"/>
      <c r="E3851" s="152"/>
      <c r="F3851" s="62"/>
      <c r="G3851" s="62"/>
      <c r="I3851" s="152"/>
      <c r="K3851" s="152"/>
      <c r="L3851" s="152"/>
      <c r="M3851" s="152"/>
      <c r="N3851" s="152"/>
      <c r="O3851" s="63"/>
      <c r="P3851" s="152"/>
      <c r="Q3851" s="152"/>
      <c r="S3851" s="205"/>
      <c r="T3851" s="205"/>
      <c r="U3851" s="205"/>
      <c r="V3851" s="39"/>
      <c r="W3851" s="39"/>
      <c r="X3851" s="39"/>
      <c r="Y3851" s="39"/>
      <c r="AD3851" s="191"/>
      <c r="AE3851" s="191"/>
      <c r="AF3851" s="260"/>
      <c r="AG3851" s="191"/>
      <c r="AH3851" s="191"/>
      <c r="AI3851" s="260"/>
      <c r="AR3851" s="68"/>
      <c r="AS3851" s="68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5"/>
      <c r="BL3851" s="95"/>
      <c r="BM3851" s="95"/>
      <c r="BN3851" s="95"/>
      <c r="BO3851" s="95"/>
      <c r="BP3851" s="95"/>
      <c r="BQ3851" s="95"/>
      <c r="BR3851" s="95"/>
      <c r="BS3851" s="95"/>
      <c r="BT3851" s="95"/>
      <c r="BU3851" s="95"/>
      <c r="BV3851" s="95"/>
      <c r="BW3851" s="95"/>
      <c r="BX3851" s="95"/>
      <c r="BY3851" s="95"/>
      <c r="BZ3851" s="95"/>
      <c r="CD3851" s="95"/>
      <c r="CE3851" s="95"/>
      <c r="CF3851" s="95"/>
    </row>
    <row r="3852" spans="1:84" s="43" customFormat="1" x14ac:dyDescent="0.25">
      <c r="A3852" s="152"/>
      <c r="B3852" s="152"/>
      <c r="C3852" s="152"/>
      <c r="D3852" s="152"/>
      <c r="E3852" s="152"/>
      <c r="F3852" s="62"/>
      <c r="G3852" s="62"/>
      <c r="I3852" s="152"/>
      <c r="K3852" s="152"/>
      <c r="L3852" s="152"/>
      <c r="M3852" s="152"/>
      <c r="N3852" s="152"/>
      <c r="O3852" s="63"/>
      <c r="P3852" s="152"/>
      <c r="Q3852" s="152"/>
      <c r="S3852" s="205"/>
      <c r="T3852" s="205"/>
      <c r="U3852" s="205"/>
      <c r="V3852" s="39"/>
      <c r="W3852" s="39"/>
      <c r="X3852" s="39"/>
      <c r="Y3852" s="39"/>
      <c r="AD3852" s="191"/>
      <c r="AE3852" s="191"/>
      <c r="AF3852" s="260"/>
      <c r="AG3852" s="191"/>
      <c r="AH3852" s="191"/>
      <c r="AI3852" s="260"/>
      <c r="AR3852" s="68"/>
      <c r="AS3852" s="68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5"/>
      <c r="BL3852" s="95"/>
      <c r="BM3852" s="95"/>
      <c r="BN3852" s="95"/>
      <c r="BO3852" s="95"/>
      <c r="BP3852" s="95"/>
      <c r="BQ3852" s="95"/>
      <c r="BR3852" s="95"/>
      <c r="BS3852" s="95"/>
      <c r="BT3852" s="95"/>
      <c r="BU3852" s="95"/>
      <c r="BV3852" s="95"/>
      <c r="BW3852" s="95"/>
      <c r="BX3852" s="95"/>
      <c r="BY3852" s="95"/>
      <c r="BZ3852" s="95"/>
      <c r="CD3852" s="95"/>
      <c r="CE3852" s="95"/>
      <c r="CF3852" s="95"/>
    </row>
    <row r="3853" spans="1:84" s="43" customFormat="1" x14ac:dyDescent="0.25">
      <c r="A3853" s="152"/>
      <c r="B3853" s="152"/>
      <c r="C3853" s="152"/>
      <c r="D3853" s="152"/>
      <c r="E3853" s="152"/>
      <c r="F3853" s="62"/>
      <c r="G3853" s="62"/>
      <c r="I3853" s="152"/>
      <c r="K3853" s="152"/>
      <c r="L3853" s="152"/>
      <c r="M3853" s="152"/>
      <c r="N3853" s="152"/>
      <c r="O3853" s="63"/>
      <c r="P3853" s="152"/>
      <c r="Q3853" s="152"/>
      <c r="S3853" s="205"/>
      <c r="T3853" s="205"/>
      <c r="U3853" s="205"/>
      <c r="V3853" s="39"/>
      <c r="W3853" s="39"/>
      <c r="X3853" s="39"/>
      <c r="Y3853" s="39"/>
      <c r="AD3853" s="191"/>
      <c r="AE3853" s="191"/>
      <c r="AF3853" s="260"/>
      <c r="AG3853" s="191"/>
      <c r="AH3853" s="191"/>
      <c r="AI3853" s="260"/>
      <c r="AR3853" s="68"/>
      <c r="AS3853" s="68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5"/>
      <c r="BL3853" s="95"/>
      <c r="BM3853" s="95"/>
      <c r="BN3853" s="95"/>
      <c r="BO3853" s="95"/>
      <c r="BP3853" s="95"/>
      <c r="BQ3853" s="95"/>
      <c r="BR3853" s="95"/>
      <c r="BS3853" s="95"/>
      <c r="BT3853" s="95"/>
      <c r="BU3853" s="95"/>
      <c r="BV3853" s="95"/>
      <c r="BW3853" s="95"/>
      <c r="BX3853" s="95"/>
      <c r="BY3853" s="95"/>
      <c r="BZ3853" s="95"/>
      <c r="CD3853" s="95"/>
      <c r="CE3853" s="95"/>
      <c r="CF3853" s="95"/>
    </row>
    <row r="3854" spans="1:84" s="43" customFormat="1" x14ac:dyDescent="0.25">
      <c r="A3854" s="152"/>
      <c r="B3854" s="152"/>
      <c r="C3854" s="152"/>
      <c r="D3854" s="152"/>
      <c r="E3854" s="152"/>
      <c r="F3854" s="62"/>
      <c r="G3854" s="62"/>
      <c r="I3854" s="152"/>
      <c r="K3854" s="152"/>
      <c r="L3854" s="152"/>
      <c r="M3854" s="152"/>
      <c r="N3854" s="152"/>
      <c r="O3854" s="63"/>
      <c r="P3854" s="152"/>
      <c r="Q3854" s="152"/>
      <c r="S3854" s="205"/>
      <c r="T3854" s="205"/>
      <c r="U3854" s="205"/>
      <c r="V3854" s="39"/>
      <c r="W3854" s="39"/>
      <c r="X3854" s="39"/>
      <c r="Y3854" s="39"/>
      <c r="AD3854" s="191"/>
      <c r="AE3854" s="191"/>
      <c r="AF3854" s="260"/>
      <c r="AG3854" s="191"/>
      <c r="AH3854" s="191"/>
      <c r="AI3854" s="260"/>
      <c r="AR3854" s="68"/>
      <c r="AS3854" s="68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5"/>
      <c r="BL3854" s="95"/>
      <c r="BM3854" s="95"/>
      <c r="BN3854" s="95"/>
      <c r="BO3854" s="95"/>
      <c r="BP3854" s="95"/>
      <c r="BQ3854" s="95"/>
      <c r="BR3854" s="95"/>
      <c r="BS3854" s="95"/>
      <c r="BT3854" s="95"/>
      <c r="BU3854" s="95"/>
      <c r="BV3854" s="95"/>
      <c r="BW3854" s="95"/>
      <c r="BX3854" s="95"/>
      <c r="BY3854" s="95"/>
      <c r="BZ3854" s="95"/>
      <c r="CD3854" s="95"/>
      <c r="CE3854" s="95"/>
      <c r="CF3854" s="95"/>
    </row>
    <row r="3855" spans="1:84" s="43" customFormat="1" x14ac:dyDescent="0.25">
      <c r="A3855" s="152"/>
      <c r="B3855" s="152"/>
      <c r="C3855" s="152"/>
      <c r="D3855" s="152"/>
      <c r="E3855" s="152"/>
      <c r="F3855" s="62"/>
      <c r="G3855" s="62"/>
      <c r="I3855" s="152"/>
      <c r="K3855" s="152"/>
      <c r="L3855" s="152"/>
      <c r="M3855" s="152"/>
      <c r="N3855" s="152"/>
      <c r="O3855" s="63"/>
      <c r="P3855" s="152"/>
      <c r="Q3855" s="152"/>
      <c r="S3855" s="205"/>
      <c r="T3855" s="205"/>
      <c r="U3855" s="205"/>
      <c r="V3855" s="39"/>
      <c r="W3855" s="39"/>
      <c r="X3855" s="39"/>
      <c r="Y3855" s="39"/>
      <c r="AD3855" s="191"/>
      <c r="AE3855" s="191"/>
      <c r="AF3855" s="260"/>
      <c r="AG3855" s="191"/>
      <c r="AH3855" s="191"/>
      <c r="AI3855" s="260"/>
      <c r="AR3855" s="68"/>
      <c r="AS3855" s="68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5"/>
      <c r="BL3855" s="95"/>
      <c r="BM3855" s="95"/>
      <c r="BN3855" s="95"/>
      <c r="BO3855" s="95"/>
      <c r="BP3855" s="95"/>
      <c r="BQ3855" s="95"/>
      <c r="BR3855" s="95"/>
      <c r="BS3855" s="95"/>
      <c r="BT3855" s="95"/>
      <c r="BU3855" s="95"/>
      <c r="BV3855" s="95"/>
      <c r="BW3855" s="95"/>
      <c r="BX3855" s="95"/>
      <c r="BY3855" s="95"/>
      <c r="BZ3855" s="95"/>
      <c r="CD3855" s="95"/>
      <c r="CE3855" s="95"/>
      <c r="CF3855" s="95"/>
    </row>
    <row r="3856" spans="1:84" s="43" customFormat="1" x14ac:dyDescent="0.25">
      <c r="A3856" s="152"/>
      <c r="B3856" s="152"/>
      <c r="C3856" s="152"/>
      <c r="D3856" s="152"/>
      <c r="E3856" s="152"/>
      <c r="F3856" s="62"/>
      <c r="G3856" s="62"/>
      <c r="I3856" s="152"/>
      <c r="K3856" s="152"/>
      <c r="L3856" s="152"/>
      <c r="M3856" s="152"/>
      <c r="N3856" s="152"/>
      <c r="O3856" s="63"/>
      <c r="P3856" s="152"/>
      <c r="Q3856" s="152"/>
      <c r="S3856" s="205"/>
      <c r="T3856" s="205"/>
      <c r="U3856" s="205"/>
      <c r="V3856" s="39"/>
      <c r="W3856" s="39"/>
      <c r="X3856" s="39"/>
      <c r="Y3856" s="39"/>
      <c r="AD3856" s="191"/>
      <c r="AE3856" s="191"/>
      <c r="AF3856" s="260"/>
      <c r="AG3856" s="191"/>
      <c r="AH3856" s="191"/>
      <c r="AI3856" s="260"/>
      <c r="AR3856" s="68"/>
      <c r="AS3856" s="68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5"/>
      <c r="BL3856" s="95"/>
      <c r="BM3856" s="95"/>
      <c r="BN3856" s="95"/>
      <c r="BO3856" s="95"/>
      <c r="BP3856" s="95"/>
      <c r="BQ3856" s="95"/>
      <c r="BR3856" s="95"/>
      <c r="BS3856" s="95"/>
      <c r="BT3856" s="95"/>
      <c r="BU3856" s="95"/>
      <c r="BV3856" s="95"/>
      <c r="BW3856" s="95"/>
      <c r="BX3856" s="95"/>
      <c r="BY3856" s="95"/>
      <c r="BZ3856" s="95"/>
      <c r="CD3856" s="95"/>
      <c r="CE3856" s="95"/>
      <c r="CF3856" s="95"/>
    </row>
    <row r="3857" spans="1:84" s="43" customFormat="1" x14ac:dyDescent="0.25">
      <c r="A3857" s="152"/>
      <c r="B3857" s="152"/>
      <c r="C3857" s="152"/>
      <c r="D3857" s="152"/>
      <c r="E3857" s="152"/>
      <c r="F3857" s="62"/>
      <c r="G3857" s="62"/>
      <c r="I3857" s="152"/>
      <c r="K3857" s="152"/>
      <c r="L3857" s="152"/>
      <c r="M3857" s="152"/>
      <c r="N3857" s="152"/>
      <c r="O3857" s="63"/>
      <c r="P3857" s="152"/>
      <c r="Q3857" s="152"/>
      <c r="S3857" s="205"/>
      <c r="T3857" s="205"/>
      <c r="U3857" s="205"/>
      <c r="V3857" s="39"/>
      <c r="W3857" s="39"/>
      <c r="X3857" s="39"/>
      <c r="Y3857" s="39"/>
      <c r="AD3857" s="191"/>
      <c r="AE3857" s="191"/>
      <c r="AF3857" s="260"/>
      <c r="AG3857" s="191"/>
      <c r="AH3857" s="191"/>
      <c r="AI3857" s="260"/>
      <c r="AR3857" s="68"/>
      <c r="AS3857" s="68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5"/>
      <c r="BL3857" s="95"/>
      <c r="BM3857" s="95"/>
      <c r="BN3857" s="95"/>
      <c r="BO3857" s="95"/>
      <c r="BP3857" s="95"/>
      <c r="BQ3857" s="95"/>
      <c r="BR3857" s="95"/>
      <c r="BS3857" s="95"/>
      <c r="BT3857" s="95"/>
      <c r="BU3857" s="95"/>
      <c r="BV3857" s="95"/>
      <c r="BW3857" s="95"/>
      <c r="BX3857" s="95"/>
      <c r="BY3857" s="95"/>
      <c r="BZ3857" s="95"/>
      <c r="CD3857" s="95"/>
      <c r="CE3857" s="95"/>
      <c r="CF3857" s="95"/>
    </row>
    <row r="3858" spans="1:84" s="43" customFormat="1" x14ac:dyDescent="0.25">
      <c r="A3858" s="152"/>
      <c r="B3858" s="152"/>
      <c r="C3858" s="152"/>
      <c r="D3858" s="152"/>
      <c r="E3858" s="152"/>
      <c r="F3858" s="62"/>
      <c r="G3858" s="62"/>
      <c r="I3858" s="152"/>
      <c r="K3858" s="152"/>
      <c r="L3858" s="152"/>
      <c r="M3858" s="152"/>
      <c r="N3858" s="152"/>
      <c r="O3858" s="63"/>
      <c r="P3858" s="152"/>
      <c r="Q3858" s="152"/>
      <c r="S3858" s="205"/>
      <c r="T3858" s="205"/>
      <c r="U3858" s="205"/>
      <c r="V3858" s="39"/>
      <c r="W3858" s="39"/>
      <c r="X3858" s="39"/>
      <c r="Y3858" s="39"/>
      <c r="AD3858" s="191"/>
      <c r="AE3858" s="191"/>
      <c r="AF3858" s="260"/>
      <c r="AG3858" s="191"/>
      <c r="AH3858" s="191"/>
      <c r="AI3858" s="260"/>
      <c r="AR3858" s="68"/>
      <c r="AS3858" s="68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5"/>
      <c r="BL3858" s="95"/>
      <c r="BM3858" s="95"/>
      <c r="BN3858" s="95"/>
      <c r="BO3858" s="95"/>
      <c r="BP3858" s="95"/>
      <c r="BQ3858" s="95"/>
      <c r="BR3858" s="95"/>
      <c r="BS3858" s="95"/>
      <c r="BT3858" s="95"/>
      <c r="BU3858" s="95"/>
      <c r="BV3858" s="95"/>
      <c r="BW3858" s="95"/>
      <c r="BX3858" s="95"/>
      <c r="BY3858" s="95"/>
      <c r="BZ3858" s="95"/>
      <c r="CD3858" s="95"/>
      <c r="CE3858" s="95"/>
      <c r="CF3858" s="95"/>
    </row>
    <row r="3859" spans="1:84" s="43" customFormat="1" x14ac:dyDescent="0.25">
      <c r="A3859" s="152"/>
      <c r="B3859" s="152"/>
      <c r="C3859" s="152"/>
      <c r="D3859" s="152"/>
      <c r="E3859" s="152"/>
      <c r="F3859" s="62"/>
      <c r="G3859" s="62"/>
      <c r="I3859" s="152"/>
      <c r="K3859" s="152"/>
      <c r="L3859" s="152"/>
      <c r="M3859" s="152"/>
      <c r="N3859" s="152"/>
      <c r="O3859" s="63"/>
      <c r="P3859" s="152"/>
      <c r="Q3859" s="152"/>
      <c r="S3859" s="205"/>
      <c r="T3859" s="205"/>
      <c r="U3859" s="205"/>
      <c r="V3859" s="39"/>
      <c r="W3859" s="39"/>
      <c r="X3859" s="39"/>
      <c r="Y3859" s="39"/>
      <c r="AD3859" s="191"/>
      <c r="AE3859" s="191"/>
      <c r="AF3859" s="260"/>
      <c r="AG3859" s="191"/>
      <c r="AH3859" s="191"/>
      <c r="AI3859" s="260"/>
      <c r="AR3859" s="68"/>
      <c r="AS3859" s="68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5"/>
      <c r="BL3859" s="95"/>
      <c r="BM3859" s="95"/>
      <c r="BN3859" s="95"/>
      <c r="BO3859" s="95"/>
      <c r="BP3859" s="95"/>
      <c r="BQ3859" s="95"/>
      <c r="BR3859" s="95"/>
      <c r="BS3859" s="95"/>
      <c r="BT3859" s="95"/>
      <c r="BU3859" s="95"/>
      <c r="BV3859" s="95"/>
      <c r="BW3859" s="95"/>
      <c r="BX3859" s="95"/>
      <c r="BY3859" s="95"/>
      <c r="BZ3859" s="95"/>
      <c r="CD3859" s="95"/>
      <c r="CE3859" s="95"/>
      <c r="CF3859" s="95"/>
    </row>
    <row r="3860" spans="1:84" s="43" customFormat="1" x14ac:dyDescent="0.25">
      <c r="A3860" s="152"/>
      <c r="B3860" s="152"/>
      <c r="C3860" s="152"/>
      <c r="D3860" s="152"/>
      <c r="E3860" s="152"/>
      <c r="F3860" s="62"/>
      <c r="G3860" s="62"/>
      <c r="I3860" s="152"/>
      <c r="K3860" s="152"/>
      <c r="L3860" s="152"/>
      <c r="M3860" s="152"/>
      <c r="N3860" s="152"/>
      <c r="O3860" s="63"/>
      <c r="P3860" s="152"/>
      <c r="Q3860" s="152"/>
      <c r="S3860" s="205"/>
      <c r="T3860" s="205"/>
      <c r="U3860" s="205"/>
      <c r="V3860" s="39"/>
      <c r="W3860" s="39"/>
      <c r="X3860" s="39"/>
      <c r="Y3860" s="39"/>
      <c r="AD3860" s="191"/>
      <c r="AE3860" s="191"/>
      <c r="AF3860" s="260"/>
      <c r="AG3860" s="191"/>
      <c r="AH3860" s="191"/>
      <c r="AI3860" s="260"/>
      <c r="AR3860" s="68"/>
      <c r="AS3860" s="68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5"/>
      <c r="BL3860" s="95"/>
      <c r="BM3860" s="95"/>
      <c r="BN3860" s="95"/>
      <c r="BO3860" s="95"/>
      <c r="BP3860" s="95"/>
      <c r="BQ3860" s="95"/>
      <c r="BR3860" s="95"/>
      <c r="BS3860" s="95"/>
      <c r="BT3860" s="95"/>
      <c r="BU3860" s="95"/>
      <c r="BV3860" s="95"/>
      <c r="BW3860" s="95"/>
      <c r="BX3860" s="95"/>
      <c r="BY3860" s="95"/>
      <c r="BZ3860" s="95"/>
      <c r="CD3860" s="95"/>
      <c r="CE3860" s="95"/>
      <c r="CF3860" s="95"/>
    </row>
    <row r="3861" spans="1:84" s="43" customFormat="1" x14ac:dyDescent="0.25">
      <c r="A3861" s="152"/>
      <c r="B3861" s="152"/>
      <c r="C3861" s="152"/>
      <c r="D3861" s="152"/>
      <c r="E3861" s="152"/>
      <c r="F3861" s="62"/>
      <c r="G3861" s="62"/>
      <c r="I3861" s="152"/>
      <c r="K3861" s="152"/>
      <c r="L3861" s="152"/>
      <c r="M3861" s="152"/>
      <c r="N3861" s="152"/>
      <c r="O3861" s="63"/>
      <c r="P3861" s="152"/>
      <c r="Q3861" s="152"/>
      <c r="S3861" s="205"/>
      <c r="T3861" s="205"/>
      <c r="U3861" s="205"/>
      <c r="V3861" s="39"/>
      <c r="W3861" s="39"/>
      <c r="X3861" s="39"/>
      <c r="Y3861" s="39"/>
      <c r="AD3861" s="191"/>
      <c r="AE3861" s="191"/>
      <c r="AF3861" s="260"/>
      <c r="AG3861" s="191"/>
      <c r="AH3861" s="191"/>
      <c r="AI3861" s="260"/>
      <c r="AR3861" s="68"/>
      <c r="AS3861" s="68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5"/>
      <c r="BL3861" s="95"/>
      <c r="BM3861" s="95"/>
      <c r="BN3861" s="95"/>
      <c r="BO3861" s="95"/>
      <c r="BP3861" s="95"/>
      <c r="BQ3861" s="95"/>
      <c r="BR3861" s="95"/>
      <c r="BS3861" s="95"/>
      <c r="BT3861" s="95"/>
      <c r="BU3861" s="95"/>
      <c r="BV3861" s="95"/>
      <c r="BW3861" s="95"/>
      <c r="BX3861" s="95"/>
      <c r="BY3861" s="95"/>
      <c r="BZ3861" s="95"/>
      <c r="CD3861" s="95"/>
      <c r="CE3861" s="95"/>
      <c r="CF3861" s="95"/>
    </row>
    <row r="3862" spans="1:84" s="43" customFormat="1" x14ac:dyDescent="0.25">
      <c r="A3862" s="152"/>
      <c r="B3862" s="152"/>
      <c r="C3862" s="152"/>
      <c r="D3862" s="152"/>
      <c r="E3862" s="152"/>
      <c r="F3862" s="62"/>
      <c r="G3862" s="62"/>
      <c r="I3862" s="152"/>
      <c r="K3862" s="152"/>
      <c r="L3862" s="152"/>
      <c r="M3862" s="152"/>
      <c r="N3862" s="152"/>
      <c r="O3862" s="63"/>
      <c r="P3862" s="152"/>
      <c r="Q3862" s="152"/>
      <c r="S3862" s="205"/>
      <c r="T3862" s="205"/>
      <c r="U3862" s="205"/>
      <c r="V3862" s="39"/>
      <c r="W3862" s="39"/>
      <c r="X3862" s="39"/>
      <c r="Y3862" s="39"/>
      <c r="AD3862" s="191"/>
      <c r="AE3862" s="191"/>
      <c r="AF3862" s="260"/>
      <c r="AG3862" s="191"/>
      <c r="AH3862" s="191"/>
      <c r="AI3862" s="260"/>
      <c r="AR3862" s="68"/>
      <c r="AS3862" s="68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5"/>
      <c r="BL3862" s="95"/>
      <c r="BM3862" s="95"/>
      <c r="BN3862" s="95"/>
      <c r="BO3862" s="95"/>
      <c r="BP3862" s="95"/>
      <c r="BQ3862" s="95"/>
      <c r="BR3862" s="95"/>
      <c r="BS3862" s="95"/>
      <c r="BT3862" s="95"/>
      <c r="BU3862" s="95"/>
      <c r="BV3862" s="95"/>
      <c r="BW3862" s="95"/>
      <c r="BX3862" s="95"/>
      <c r="BY3862" s="95"/>
      <c r="BZ3862" s="95"/>
      <c r="CD3862" s="95"/>
      <c r="CE3862" s="95"/>
      <c r="CF3862" s="95"/>
    </row>
    <row r="3863" spans="1:84" s="43" customFormat="1" x14ac:dyDescent="0.25">
      <c r="A3863" s="152"/>
      <c r="B3863" s="152"/>
      <c r="C3863" s="152"/>
      <c r="D3863" s="152"/>
      <c r="E3863" s="152"/>
      <c r="F3863" s="62"/>
      <c r="G3863" s="62"/>
      <c r="I3863" s="152"/>
      <c r="K3863" s="152"/>
      <c r="L3863" s="152"/>
      <c r="M3863" s="152"/>
      <c r="N3863" s="152"/>
      <c r="O3863" s="63"/>
      <c r="P3863" s="152"/>
      <c r="Q3863" s="152"/>
      <c r="S3863" s="205"/>
      <c r="T3863" s="205"/>
      <c r="U3863" s="205"/>
      <c r="V3863" s="39"/>
      <c r="W3863" s="39"/>
      <c r="X3863" s="39"/>
      <c r="Y3863" s="39"/>
      <c r="AD3863" s="191"/>
      <c r="AE3863" s="191"/>
      <c r="AF3863" s="260"/>
      <c r="AG3863" s="191"/>
      <c r="AH3863" s="191"/>
      <c r="AI3863" s="260"/>
      <c r="AR3863" s="68"/>
      <c r="AS3863" s="68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5"/>
      <c r="BL3863" s="95"/>
      <c r="BM3863" s="95"/>
      <c r="BN3863" s="95"/>
      <c r="BO3863" s="95"/>
      <c r="BP3863" s="95"/>
      <c r="BQ3863" s="95"/>
      <c r="BR3863" s="95"/>
      <c r="BS3863" s="95"/>
      <c r="BT3863" s="95"/>
      <c r="BU3863" s="95"/>
      <c r="BV3863" s="95"/>
      <c r="BW3863" s="95"/>
      <c r="BX3863" s="95"/>
      <c r="BY3863" s="95"/>
      <c r="BZ3863" s="95"/>
      <c r="CD3863" s="95"/>
      <c r="CE3863" s="95"/>
      <c r="CF3863" s="95"/>
    </row>
    <row r="3864" spans="1:84" s="43" customFormat="1" x14ac:dyDescent="0.25">
      <c r="A3864" s="152"/>
      <c r="B3864" s="152"/>
      <c r="C3864" s="152"/>
      <c r="D3864" s="152"/>
      <c r="E3864" s="152"/>
      <c r="F3864" s="62"/>
      <c r="G3864" s="62"/>
      <c r="I3864" s="152"/>
      <c r="K3864" s="152"/>
      <c r="L3864" s="152"/>
      <c r="M3864" s="152"/>
      <c r="N3864" s="152"/>
      <c r="O3864" s="63"/>
      <c r="P3864" s="152"/>
      <c r="Q3864" s="152"/>
      <c r="S3864" s="205"/>
      <c r="T3864" s="205"/>
      <c r="U3864" s="205"/>
      <c r="V3864" s="39"/>
      <c r="W3864" s="39"/>
      <c r="X3864" s="39"/>
      <c r="Y3864" s="39"/>
      <c r="AD3864" s="191"/>
      <c r="AE3864" s="191"/>
      <c r="AF3864" s="260"/>
      <c r="AG3864" s="191"/>
      <c r="AH3864" s="191"/>
      <c r="AI3864" s="260"/>
      <c r="AR3864" s="68"/>
      <c r="AS3864" s="68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5"/>
      <c r="BL3864" s="95"/>
      <c r="BM3864" s="95"/>
      <c r="BN3864" s="95"/>
      <c r="BO3864" s="95"/>
      <c r="BP3864" s="95"/>
      <c r="BQ3864" s="95"/>
      <c r="BR3864" s="95"/>
      <c r="BS3864" s="95"/>
      <c r="BT3864" s="95"/>
      <c r="BU3864" s="95"/>
      <c r="BV3864" s="95"/>
      <c r="BW3864" s="95"/>
      <c r="BX3864" s="95"/>
      <c r="BY3864" s="95"/>
      <c r="BZ3864" s="95"/>
      <c r="CD3864" s="95"/>
      <c r="CE3864" s="95"/>
      <c r="CF3864" s="95"/>
    </row>
    <row r="3865" spans="1:84" s="43" customFormat="1" x14ac:dyDescent="0.25">
      <c r="A3865" s="152"/>
      <c r="B3865" s="152"/>
      <c r="C3865" s="152"/>
      <c r="D3865" s="152"/>
      <c r="E3865" s="152"/>
      <c r="F3865" s="62"/>
      <c r="G3865" s="62"/>
      <c r="I3865" s="152"/>
      <c r="K3865" s="152"/>
      <c r="L3865" s="152"/>
      <c r="M3865" s="152"/>
      <c r="N3865" s="152"/>
      <c r="O3865" s="63"/>
      <c r="P3865" s="152"/>
      <c r="Q3865" s="152"/>
      <c r="S3865" s="205"/>
      <c r="T3865" s="205"/>
      <c r="U3865" s="205"/>
      <c r="V3865" s="39"/>
      <c r="W3865" s="39"/>
      <c r="X3865" s="39"/>
      <c r="Y3865" s="39"/>
      <c r="AD3865" s="191"/>
      <c r="AE3865" s="191"/>
      <c r="AF3865" s="260"/>
      <c r="AG3865" s="191"/>
      <c r="AH3865" s="191"/>
      <c r="AI3865" s="260"/>
      <c r="AR3865" s="68"/>
      <c r="AS3865" s="68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5"/>
      <c r="BL3865" s="95"/>
      <c r="BM3865" s="95"/>
      <c r="BN3865" s="95"/>
      <c r="BO3865" s="95"/>
      <c r="BP3865" s="95"/>
      <c r="BQ3865" s="95"/>
      <c r="BR3865" s="95"/>
      <c r="BS3865" s="95"/>
      <c r="BT3865" s="95"/>
      <c r="BU3865" s="95"/>
      <c r="BV3865" s="95"/>
      <c r="BW3865" s="95"/>
      <c r="BX3865" s="95"/>
      <c r="BY3865" s="95"/>
      <c r="BZ3865" s="95"/>
      <c r="CD3865" s="95"/>
      <c r="CE3865" s="95"/>
      <c r="CF3865" s="95"/>
    </row>
    <row r="3866" spans="1:84" s="43" customFormat="1" x14ac:dyDescent="0.25">
      <c r="A3866" s="152"/>
      <c r="B3866" s="152"/>
      <c r="C3866" s="152"/>
      <c r="D3866" s="152"/>
      <c r="E3866" s="152"/>
      <c r="F3866" s="62"/>
      <c r="G3866" s="62"/>
      <c r="I3866" s="152"/>
      <c r="K3866" s="152"/>
      <c r="L3866" s="152"/>
      <c r="M3866" s="152"/>
      <c r="N3866" s="152"/>
      <c r="O3866" s="63"/>
      <c r="P3866" s="152"/>
      <c r="Q3866" s="152"/>
      <c r="S3866" s="205"/>
      <c r="T3866" s="205"/>
      <c r="U3866" s="205"/>
      <c r="V3866" s="39"/>
      <c r="W3866" s="39"/>
      <c r="X3866" s="39"/>
      <c r="Y3866" s="39"/>
      <c r="AD3866" s="191"/>
      <c r="AE3866" s="191"/>
      <c r="AF3866" s="260"/>
      <c r="AG3866" s="191"/>
      <c r="AH3866" s="191"/>
      <c r="AI3866" s="260"/>
      <c r="AR3866" s="68"/>
      <c r="AS3866" s="68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5"/>
      <c r="BL3866" s="95"/>
      <c r="BM3866" s="95"/>
      <c r="BN3866" s="95"/>
      <c r="BO3866" s="95"/>
      <c r="BP3866" s="95"/>
      <c r="BQ3866" s="95"/>
      <c r="BR3866" s="95"/>
      <c r="BS3866" s="95"/>
      <c r="BT3866" s="95"/>
      <c r="BU3866" s="95"/>
      <c r="BV3866" s="95"/>
      <c r="BW3866" s="95"/>
      <c r="BX3866" s="95"/>
      <c r="BY3866" s="95"/>
      <c r="BZ3866" s="95"/>
      <c r="CD3866" s="95"/>
      <c r="CE3866" s="95"/>
      <c r="CF3866" s="95"/>
    </row>
    <row r="3867" spans="1:84" s="43" customFormat="1" x14ac:dyDescent="0.25">
      <c r="A3867" s="152"/>
      <c r="B3867" s="152"/>
      <c r="C3867" s="152"/>
      <c r="D3867" s="152"/>
      <c r="E3867" s="152"/>
      <c r="F3867" s="62"/>
      <c r="G3867" s="62"/>
      <c r="I3867" s="152"/>
      <c r="K3867" s="152"/>
      <c r="L3867" s="152"/>
      <c r="M3867" s="152"/>
      <c r="N3867" s="152"/>
      <c r="O3867" s="63"/>
      <c r="P3867" s="152"/>
      <c r="Q3867" s="152"/>
      <c r="S3867" s="205"/>
      <c r="T3867" s="205"/>
      <c r="U3867" s="205"/>
      <c r="V3867" s="39"/>
      <c r="W3867" s="39"/>
      <c r="X3867" s="39"/>
      <c r="Y3867" s="39"/>
      <c r="AD3867" s="191"/>
      <c r="AE3867" s="191"/>
      <c r="AF3867" s="260"/>
      <c r="AG3867" s="191"/>
      <c r="AH3867" s="191"/>
      <c r="AI3867" s="260"/>
      <c r="AR3867" s="68"/>
      <c r="AS3867" s="68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5"/>
      <c r="BL3867" s="95"/>
      <c r="BM3867" s="95"/>
      <c r="BN3867" s="95"/>
      <c r="BO3867" s="95"/>
      <c r="BP3867" s="95"/>
      <c r="BQ3867" s="95"/>
      <c r="BR3867" s="95"/>
      <c r="BS3867" s="95"/>
      <c r="BT3867" s="95"/>
      <c r="BU3867" s="95"/>
      <c r="BV3867" s="95"/>
      <c r="BW3867" s="95"/>
      <c r="BX3867" s="95"/>
      <c r="BY3867" s="95"/>
      <c r="BZ3867" s="95"/>
      <c r="CD3867" s="95"/>
      <c r="CE3867" s="95"/>
      <c r="CF3867" s="95"/>
    </row>
    <row r="3868" spans="1:84" s="43" customFormat="1" x14ac:dyDescent="0.25">
      <c r="A3868" s="152"/>
      <c r="B3868" s="152"/>
      <c r="C3868" s="152"/>
      <c r="D3868" s="152"/>
      <c r="E3868" s="152"/>
      <c r="F3868" s="62"/>
      <c r="G3868" s="62"/>
      <c r="I3868" s="152"/>
      <c r="K3868" s="152"/>
      <c r="L3868" s="152"/>
      <c r="M3868" s="152"/>
      <c r="N3868" s="152"/>
      <c r="O3868" s="63"/>
      <c r="P3868" s="152"/>
      <c r="Q3868" s="152"/>
      <c r="S3868" s="205"/>
      <c r="T3868" s="205"/>
      <c r="U3868" s="205"/>
      <c r="V3868" s="39"/>
      <c r="W3868" s="39"/>
      <c r="X3868" s="39"/>
      <c r="Y3868" s="39"/>
      <c r="AD3868" s="191"/>
      <c r="AE3868" s="191"/>
      <c r="AF3868" s="260"/>
      <c r="AG3868" s="191"/>
      <c r="AH3868" s="191"/>
      <c r="AI3868" s="260"/>
      <c r="AR3868" s="68"/>
      <c r="AS3868" s="68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5"/>
      <c r="BL3868" s="95"/>
      <c r="BM3868" s="95"/>
      <c r="BN3868" s="95"/>
      <c r="BO3868" s="95"/>
      <c r="BP3868" s="95"/>
      <c r="BQ3868" s="95"/>
      <c r="BR3868" s="95"/>
      <c r="BS3868" s="95"/>
      <c r="BT3868" s="95"/>
      <c r="BU3868" s="95"/>
      <c r="BV3868" s="95"/>
      <c r="BW3868" s="95"/>
      <c r="BX3868" s="95"/>
      <c r="BY3868" s="95"/>
      <c r="BZ3868" s="95"/>
      <c r="CD3868" s="95"/>
      <c r="CE3868" s="95"/>
      <c r="CF3868" s="95"/>
    </row>
    <row r="3869" spans="1:84" s="43" customFormat="1" x14ac:dyDescent="0.25">
      <c r="A3869" s="152"/>
      <c r="B3869" s="152"/>
      <c r="C3869" s="152"/>
      <c r="D3869" s="152"/>
      <c r="E3869" s="152"/>
      <c r="F3869" s="62"/>
      <c r="G3869" s="62"/>
      <c r="I3869" s="152"/>
      <c r="K3869" s="152"/>
      <c r="L3869" s="152"/>
      <c r="M3869" s="152"/>
      <c r="N3869" s="152"/>
      <c r="O3869" s="63"/>
      <c r="P3869" s="152"/>
      <c r="Q3869" s="152"/>
      <c r="S3869" s="205"/>
      <c r="T3869" s="205"/>
      <c r="U3869" s="205"/>
      <c r="V3869" s="39"/>
      <c r="W3869" s="39"/>
      <c r="X3869" s="39"/>
      <c r="Y3869" s="39"/>
      <c r="AD3869" s="191"/>
      <c r="AE3869" s="191"/>
      <c r="AF3869" s="260"/>
      <c r="AG3869" s="191"/>
      <c r="AH3869" s="191"/>
      <c r="AI3869" s="260"/>
      <c r="AR3869" s="68"/>
      <c r="AS3869" s="68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5"/>
      <c r="BL3869" s="95"/>
      <c r="BM3869" s="95"/>
      <c r="BN3869" s="95"/>
      <c r="BO3869" s="95"/>
      <c r="BP3869" s="95"/>
      <c r="BQ3869" s="95"/>
      <c r="BR3869" s="95"/>
      <c r="BS3869" s="95"/>
      <c r="BT3869" s="95"/>
      <c r="BU3869" s="95"/>
      <c r="BV3869" s="95"/>
      <c r="BW3869" s="95"/>
      <c r="BX3869" s="95"/>
      <c r="BY3869" s="95"/>
      <c r="BZ3869" s="95"/>
      <c r="CD3869" s="95"/>
      <c r="CE3869" s="95"/>
      <c r="CF3869" s="95"/>
    </row>
    <row r="3870" spans="1:84" s="43" customFormat="1" x14ac:dyDescent="0.25">
      <c r="A3870" s="152"/>
      <c r="B3870" s="152"/>
      <c r="C3870" s="152"/>
      <c r="D3870" s="152"/>
      <c r="E3870" s="152"/>
      <c r="F3870" s="62"/>
      <c r="G3870" s="62"/>
      <c r="I3870" s="152"/>
      <c r="K3870" s="152"/>
      <c r="L3870" s="152"/>
      <c r="M3870" s="152"/>
      <c r="N3870" s="152"/>
      <c r="O3870" s="63"/>
      <c r="P3870" s="152"/>
      <c r="Q3870" s="152"/>
      <c r="S3870" s="205"/>
      <c r="T3870" s="205"/>
      <c r="U3870" s="205"/>
      <c r="V3870" s="39"/>
      <c r="W3870" s="39"/>
      <c r="X3870" s="39"/>
      <c r="Y3870" s="39"/>
      <c r="AD3870" s="191"/>
      <c r="AE3870" s="191"/>
      <c r="AF3870" s="260"/>
      <c r="AG3870" s="191"/>
      <c r="AH3870" s="191"/>
      <c r="AI3870" s="260"/>
      <c r="AR3870" s="68"/>
      <c r="AS3870" s="68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5"/>
      <c r="BL3870" s="95"/>
      <c r="BM3870" s="95"/>
      <c r="BN3870" s="95"/>
      <c r="BO3870" s="95"/>
      <c r="BP3870" s="95"/>
      <c r="BQ3870" s="95"/>
      <c r="BR3870" s="95"/>
      <c r="BS3870" s="95"/>
      <c r="BT3870" s="95"/>
      <c r="BU3870" s="95"/>
      <c r="BV3870" s="95"/>
      <c r="BW3870" s="95"/>
      <c r="BX3870" s="95"/>
      <c r="BY3870" s="95"/>
      <c r="BZ3870" s="95"/>
      <c r="CD3870" s="95"/>
      <c r="CE3870" s="95"/>
      <c r="CF3870" s="95"/>
    </row>
    <row r="3871" spans="1:84" s="43" customFormat="1" x14ac:dyDescent="0.25">
      <c r="A3871" s="152"/>
      <c r="B3871" s="152"/>
      <c r="C3871" s="152"/>
      <c r="D3871" s="152"/>
      <c r="E3871" s="152"/>
      <c r="F3871" s="62"/>
      <c r="G3871" s="62"/>
      <c r="I3871" s="152"/>
      <c r="K3871" s="152"/>
      <c r="L3871" s="152"/>
      <c r="M3871" s="152"/>
      <c r="N3871" s="152"/>
      <c r="O3871" s="63"/>
      <c r="P3871" s="152"/>
      <c r="Q3871" s="152"/>
      <c r="S3871" s="205"/>
      <c r="T3871" s="205"/>
      <c r="U3871" s="205"/>
      <c r="V3871" s="39"/>
      <c r="W3871" s="39"/>
      <c r="X3871" s="39"/>
      <c r="Y3871" s="39"/>
      <c r="AD3871" s="191"/>
      <c r="AE3871" s="191"/>
      <c r="AF3871" s="260"/>
      <c r="AG3871" s="191"/>
      <c r="AH3871" s="191"/>
      <c r="AI3871" s="260"/>
      <c r="AR3871" s="68"/>
      <c r="AS3871" s="68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5"/>
      <c r="BL3871" s="95"/>
      <c r="BM3871" s="95"/>
      <c r="BN3871" s="95"/>
      <c r="BO3871" s="95"/>
      <c r="BP3871" s="95"/>
      <c r="BQ3871" s="95"/>
      <c r="BR3871" s="95"/>
      <c r="BS3871" s="95"/>
      <c r="BT3871" s="95"/>
      <c r="BU3871" s="95"/>
      <c r="BV3871" s="95"/>
      <c r="BW3871" s="95"/>
      <c r="BX3871" s="95"/>
      <c r="BY3871" s="95"/>
      <c r="BZ3871" s="95"/>
      <c r="CD3871" s="95"/>
      <c r="CE3871" s="95"/>
      <c r="CF3871" s="95"/>
    </row>
    <row r="3872" spans="1:84" s="43" customFormat="1" x14ac:dyDescent="0.25">
      <c r="A3872" s="152"/>
      <c r="B3872" s="152"/>
      <c r="C3872" s="152"/>
      <c r="D3872" s="152"/>
      <c r="E3872" s="152"/>
      <c r="F3872" s="62"/>
      <c r="G3872" s="62"/>
      <c r="I3872" s="152"/>
      <c r="K3872" s="152"/>
      <c r="L3872" s="152"/>
      <c r="M3872" s="152"/>
      <c r="N3872" s="152"/>
      <c r="O3872" s="63"/>
      <c r="P3872" s="152"/>
      <c r="Q3872" s="152"/>
      <c r="S3872" s="205"/>
      <c r="T3872" s="205"/>
      <c r="U3872" s="205"/>
      <c r="V3872" s="39"/>
      <c r="W3872" s="39"/>
      <c r="X3872" s="39"/>
      <c r="Y3872" s="39"/>
      <c r="AD3872" s="191"/>
      <c r="AE3872" s="191"/>
      <c r="AF3872" s="260"/>
      <c r="AG3872" s="191"/>
      <c r="AH3872" s="191"/>
      <c r="AI3872" s="260"/>
      <c r="AR3872" s="68"/>
      <c r="AS3872" s="68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5"/>
      <c r="BL3872" s="95"/>
      <c r="BM3872" s="95"/>
      <c r="BN3872" s="95"/>
      <c r="BO3872" s="95"/>
      <c r="BP3872" s="95"/>
      <c r="BQ3872" s="95"/>
      <c r="BR3872" s="95"/>
      <c r="BS3872" s="95"/>
      <c r="BT3872" s="95"/>
      <c r="BU3872" s="95"/>
      <c r="BV3872" s="95"/>
      <c r="BW3872" s="95"/>
      <c r="BX3872" s="95"/>
      <c r="BY3872" s="95"/>
      <c r="BZ3872" s="95"/>
      <c r="CD3872" s="95"/>
      <c r="CE3872" s="95"/>
      <c r="CF3872" s="95"/>
    </row>
    <row r="3873" spans="1:84" s="43" customFormat="1" x14ac:dyDescent="0.25">
      <c r="A3873" s="152"/>
      <c r="B3873" s="152"/>
      <c r="C3873" s="152"/>
      <c r="D3873" s="152"/>
      <c r="E3873" s="152"/>
      <c r="F3873" s="62"/>
      <c r="G3873" s="62"/>
      <c r="I3873" s="152"/>
      <c r="K3873" s="152"/>
      <c r="L3873" s="152"/>
      <c r="M3873" s="152"/>
      <c r="N3873" s="152"/>
      <c r="O3873" s="63"/>
      <c r="P3873" s="152"/>
      <c r="Q3873" s="152"/>
      <c r="S3873" s="205"/>
      <c r="T3873" s="205"/>
      <c r="U3873" s="205"/>
      <c r="V3873" s="39"/>
      <c r="W3873" s="39"/>
      <c r="X3873" s="39"/>
      <c r="Y3873" s="39"/>
      <c r="AD3873" s="191"/>
      <c r="AE3873" s="191"/>
      <c r="AF3873" s="260"/>
      <c r="AG3873" s="191"/>
      <c r="AH3873" s="191"/>
      <c r="AI3873" s="260"/>
      <c r="AR3873" s="68"/>
      <c r="AS3873" s="68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5"/>
      <c r="BL3873" s="95"/>
      <c r="BM3873" s="95"/>
      <c r="BN3873" s="95"/>
      <c r="BO3873" s="95"/>
      <c r="BP3873" s="95"/>
      <c r="BQ3873" s="95"/>
      <c r="BR3873" s="95"/>
      <c r="BS3873" s="95"/>
      <c r="BT3873" s="95"/>
      <c r="BU3873" s="95"/>
      <c r="BV3873" s="95"/>
      <c r="BW3873" s="95"/>
      <c r="BX3873" s="95"/>
      <c r="BY3873" s="95"/>
      <c r="BZ3873" s="95"/>
      <c r="CD3873" s="95"/>
      <c r="CE3873" s="95"/>
      <c r="CF3873" s="95"/>
    </row>
    <row r="3874" spans="1:84" s="43" customFormat="1" x14ac:dyDescent="0.25">
      <c r="A3874" s="152"/>
      <c r="B3874" s="152"/>
      <c r="C3874" s="152"/>
      <c r="D3874" s="152"/>
      <c r="E3874" s="152"/>
      <c r="F3874" s="62"/>
      <c r="G3874" s="62"/>
      <c r="I3874" s="152"/>
      <c r="K3874" s="152"/>
      <c r="L3874" s="152"/>
      <c r="M3874" s="152"/>
      <c r="N3874" s="152"/>
      <c r="O3874" s="63"/>
      <c r="P3874" s="152"/>
      <c r="Q3874" s="152"/>
      <c r="S3874" s="205"/>
      <c r="T3874" s="205"/>
      <c r="U3874" s="205"/>
      <c r="V3874" s="39"/>
      <c r="W3874" s="39"/>
      <c r="X3874" s="39"/>
      <c r="Y3874" s="39"/>
      <c r="AD3874" s="191"/>
      <c r="AE3874" s="191"/>
      <c r="AF3874" s="260"/>
      <c r="AG3874" s="191"/>
      <c r="AH3874" s="191"/>
      <c r="AI3874" s="260"/>
      <c r="AR3874" s="68"/>
      <c r="AS3874" s="68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5"/>
      <c r="BL3874" s="95"/>
      <c r="BM3874" s="95"/>
      <c r="BN3874" s="95"/>
      <c r="BO3874" s="95"/>
      <c r="BP3874" s="95"/>
      <c r="BQ3874" s="95"/>
      <c r="BR3874" s="95"/>
      <c r="BS3874" s="95"/>
      <c r="BT3874" s="95"/>
      <c r="BU3874" s="95"/>
      <c r="BV3874" s="95"/>
      <c r="BW3874" s="95"/>
      <c r="BX3874" s="95"/>
      <c r="BY3874" s="95"/>
      <c r="BZ3874" s="95"/>
      <c r="CD3874" s="95"/>
      <c r="CE3874" s="95"/>
      <c r="CF3874" s="95"/>
    </row>
    <row r="3875" spans="1:84" s="43" customFormat="1" x14ac:dyDescent="0.25">
      <c r="A3875" s="152"/>
      <c r="B3875" s="152"/>
      <c r="C3875" s="152"/>
      <c r="D3875" s="152"/>
      <c r="E3875" s="152"/>
      <c r="F3875" s="62"/>
      <c r="G3875" s="62"/>
      <c r="I3875" s="152"/>
      <c r="K3875" s="152"/>
      <c r="L3875" s="152"/>
      <c r="M3875" s="152"/>
      <c r="N3875" s="152"/>
      <c r="O3875" s="63"/>
      <c r="P3875" s="152"/>
      <c r="Q3875" s="152"/>
      <c r="S3875" s="205"/>
      <c r="T3875" s="205"/>
      <c r="U3875" s="205"/>
      <c r="V3875" s="39"/>
      <c r="W3875" s="39"/>
      <c r="X3875" s="39"/>
      <c r="Y3875" s="39"/>
      <c r="AD3875" s="191"/>
      <c r="AE3875" s="191"/>
      <c r="AF3875" s="260"/>
      <c r="AG3875" s="191"/>
      <c r="AH3875" s="191"/>
      <c r="AI3875" s="260"/>
      <c r="AR3875" s="68"/>
      <c r="AS3875" s="68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5"/>
      <c r="BL3875" s="95"/>
      <c r="BM3875" s="95"/>
      <c r="BN3875" s="95"/>
      <c r="BO3875" s="95"/>
      <c r="BP3875" s="95"/>
      <c r="BQ3875" s="95"/>
      <c r="BR3875" s="95"/>
      <c r="BS3875" s="95"/>
      <c r="BT3875" s="95"/>
      <c r="BU3875" s="95"/>
      <c r="BV3875" s="95"/>
      <c r="BW3875" s="95"/>
      <c r="BX3875" s="95"/>
      <c r="BY3875" s="95"/>
      <c r="BZ3875" s="95"/>
      <c r="CD3875" s="95"/>
      <c r="CE3875" s="95"/>
      <c r="CF3875" s="95"/>
    </row>
    <row r="3876" spans="1:84" s="43" customFormat="1" x14ac:dyDescent="0.25">
      <c r="A3876" s="152"/>
      <c r="B3876" s="152"/>
      <c r="C3876" s="152"/>
      <c r="D3876" s="152"/>
      <c r="E3876" s="152"/>
      <c r="F3876" s="62"/>
      <c r="G3876" s="62"/>
      <c r="I3876" s="152"/>
      <c r="K3876" s="152"/>
      <c r="L3876" s="152"/>
      <c r="M3876" s="152"/>
      <c r="N3876" s="152"/>
      <c r="O3876" s="63"/>
      <c r="P3876" s="152"/>
      <c r="Q3876" s="152"/>
      <c r="S3876" s="205"/>
      <c r="T3876" s="205"/>
      <c r="U3876" s="205"/>
      <c r="V3876" s="39"/>
      <c r="W3876" s="39"/>
      <c r="X3876" s="39"/>
      <c r="Y3876" s="39"/>
      <c r="AD3876" s="191"/>
      <c r="AE3876" s="191"/>
      <c r="AF3876" s="260"/>
      <c r="AG3876" s="191"/>
      <c r="AH3876" s="191"/>
      <c r="AI3876" s="260"/>
      <c r="AR3876" s="68"/>
      <c r="AS3876" s="68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5"/>
      <c r="BL3876" s="95"/>
      <c r="BM3876" s="95"/>
      <c r="BN3876" s="95"/>
      <c r="BO3876" s="95"/>
      <c r="BP3876" s="95"/>
      <c r="BQ3876" s="95"/>
      <c r="BR3876" s="95"/>
      <c r="BS3876" s="95"/>
      <c r="BT3876" s="95"/>
      <c r="BU3876" s="95"/>
      <c r="BV3876" s="95"/>
      <c r="BW3876" s="95"/>
      <c r="BX3876" s="95"/>
      <c r="BY3876" s="95"/>
      <c r="BZ3876" s="95"/>
      <c r="CD3876" s="95"/>
      <c r="CE3876" s="95"/>
      <c r="CF3876" s="95"/>
    </row>
    <row r="3877" spans="1:84" s="43" customFormat="1" x14ac:dyDescent="0.25">
      <c r="A3877" s="152"/>
      <c r="B3877" s="152"/>
      <c r="C3877" s="152"/>
      <c r="D3877" s="152"/>
      <c r="E3877" s="152"/>
      <c r="F3877" s="62"/>
      <c r="G3877" s="62"/>
      <c r="I3877" s="152"/>
      <c r="K3877" s="152"/>
      <c r="L3877" s="152"/>
      <c r="M3877" s="152"/>
      <c r="N3877" s="152"/>
      <c r="O3877" s="63"/>
      <c r="P3877" s="152"/>
      <c r="Q3877" s="152"/>
      <c r="S3877" s="205"/>
      <c r="T3877" s="205"/>
      <c r="U3877" s="205"/>
      <c r="V3877" s="39"/>
      <c r="W3877" s="39"/>
      <c r="X3877" s="39"/>
      <c r="Y3877" s="39"/>
      <c r="AD3877" s="191"/>
      <c r="AE3877" s="191"/>
      <c r="AF3877" s="260"/>
      <c r="AG3877" s="191"/>
      <c r="AH3877" s="191"/>
      <c r="AI3877" s="260"/>
      <c r="AR3877" s="68"/>
      <c r="AS3877" s="68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5"/>
      <c r="BL3877" s="95"/>
      <c r="BM3877" s="95"/>
      <c r="BN3877" s="95"/>
      <c r="BO3877" s="95"/>
      <c r="BP3877" s="95"/>
      <c r="BQ3877" s="95"/>
      <c r="BR3877" s="95"/>
      <c r="BS3877" s="95"/>
      <c r="BT3877" s="95"/>
      <c r="BU3877" s="95"/>
      <c r="BV3877" s="95"/>
      <c r="BW3877" s="95"/>
      <c r="BX3877" s="95"/>
      <c r="BY3877" s="95"/>
      <c r="BZ3877" s="95"/>
      <c r="CD3877" s="95"/>
      <c r="CE3877" s="95"/>
      <c r="CF3877" s="95"/>
    </row>
    <row r="3878" spans="1:84" s="43" customFormat="1" x14ac:dyDescent="0.25">
      <c r="A3878" s="152"/>
      <c r="B3878" s="152"/>
      <c r="C3878" s="152"/>
      <c r="D3878" s="152"/>
      <c r="E3878" s="152"/>
      <c r="F3878" s="62"/>
      <c r="G3878" s="62"/>
      <c r="I3878" s="152"/>
      <c r="K3878" s="152"/>
      <c r="L3878" s="152"/>
      <c r="M3878" s="152"/>
      <c r="N3878" s="152"/>
      <c r="O3878" s="63"/>
      <c r="P3878" s="152"/>
      <c r="Q3878" s="152"/>
      <c r="S3878" s="205"/>
      <c r="T3878" s="205"/>
      <c r="U3878" s="205"/>
      <c r="V3878" s="39"/>
      <c r="W3878" s="39"/>
      <c r="X3878" s="39"/>
      <c r="Y3878" s="39"/>
      <c r="AD3878" s="191"/>
      <c r="AE3878" s="191"/>
      <c r="AF3878" s="260"/>
      <c r="AG3878" s="191"/>
      <c r="AH3878" s="191"/>
      <c r="AI3878" s="260"/>
      <c r="AR3878" s="68"/>
      <c r="AS3878" s="68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5"/>
      <c r="BL3878" s="95"/>
      <c r="BM3878" s="95"/>
      <c r="BN3878" s="95"/>
      <c r="BO3878" s="95"/>
      <c r="BP3878" s="95"/>
      <c r="BQ3878" s="95"/>
      <c r="BR3878" s="95"/>
      <c r="BS3878" s="95"/>
      <c r="BT3878" s="95"/>
      <c r="BU3878" s="95"/>
      <c r="BV3878" s="95"/>
      <c r="BW3878" s="95"/>
      <c r="BX3878" s="95"/>
      <c r="BY3878" s="95"/>
      <c r="BZ3878" s="95"/>
      <c r="CD3878" s="95"/>
      <c r="CE3878" s="95"/>
      <c r="CF3878" s="95"/>
    </row>
    <row r="3879" spans="1:84" s="43" customFormat="1" x14ac:dyDescent="0.25">
      <c r="A3879" s="152"/>
      <c r="B3879" s="152"/>
      <c r="C3879" s="152"/>
      <c r="D3879" s="152"/>
      <c r="E3879" s="152"/>
      <c r="F3879" s="62"/>
      <c r="G3879" s="62"/>
      <c r="I3879" s="152"/>
      <c r="K3879" s="152"/>
      <c r="L3879" s="152"/>
      <c r="M3879" s="152"/>
      <c r="N3879" s="152"/>
      <c r="O3879" s="63"/>
      <c r="P3879" s="152"/>
      <c r="Q3879" s="152"/>
      <c r="S3879" s="205"/>
      <c r="T3879" s="205"/>
      <c r="U3879" s="205"/>
      <c r="V3879" s="39"/>
      <c r="W3879" s="39"/>
      <c r="X3879" s="39"/>
      <c r="Y3879" s="39"/>
      <c r="AD3879" s="191"/>
      <c r="AE3879" s="191"/>
      <c r="AF3879" s="260"/>
      <c r="AG3879" s="191"/>
      <c r="AH3879" s="191"/>
      <c r="AI3879" s="260"/>
      <c r="AR3879" s="68"/>
      <c r="AS3879" s="68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5"/>
      <c r="BL3879" s="95"/>
      <c r="BM3879" s="95"/>
      <c r="BN3879" s="95"/>
      <c r="BO3879" s="95"/>
      <c r="BP3879" s="95"/>
      <c r="BQ3879" s="95"/>
      <c r="BR3879" s="95"/>
      <c r="BS3879" s="95"/>
      <c r="BT3879" s="95"/>
      <c r="BU3879" s="95"/>
      <c r="BV3879" s="95"/>
      <c r="BW3879" s="95"/>
      <c r="BX3879" s="95"/>
      <c r="BY3879" s="95"/>
      <c r="BZ3879" s="95"/>
      <c r="CD3879" s="95"/>
      <c r="CE3879" s="95"/>
      <c r="CF3879" s="95"/>
    </row>
    <row r="3880" spans="1:84" s="43" customFormat="1" x14ac:dyDescent="0.25">
      <c r="A3880" s="152"/>
      <c r="B3880" s="152"/>
      <c r="C3880" s="152"/>
      <c r="D3880" s="152"/>
      <c r="E3880" s="152"/>
      <c r="F3880" s="62"/>
      <c r="G3880" s="62"/>
      <c r="I3880" s="152"/>
      <c r="K3880" s="152"/>
      <c r="L3880" s="152"/>
      <c r="M3880" s="152"/>
      <c r="N3880" s="152"/>
      <c r="O3880" s="63"/>
      <c r="P3880" s="152"/>
      <c r="Q3880" s="152"/>
      <c r="S3880" s="205"/>
      <c r="T3880" s="205"/>
      <c r="U3880" s="205"/>
      <c r="V3880" s="39"/>
      <c r="W3880" s="39"/>
      <c r="X3880" s="39"/>
      <c r="Y3880" s="39"/>
      <c r="AD3880" s="191"/>
      <c r="AE3880" s="191"/>
      <c r="AF3880" s="260"/>
      <c r="AG3880" s="191"/>
      <c r="AH3880" s="191"/>
      <c r="AI3880" s="260"/>
      <c r="AR3880" s="68"/>
      <c r="AS3880" s="68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5"/>
      <c r="BL3880" s="95"/>
      <c r="BM3880" s="95"/>
      <c r="BN3880" s="95"/>
      <c r="BO3880" s="95"/>
      <c r="BP3880" s="95"/>
      <c r="BQ3880" s="95"/>
      <c r="BR3880" s="95"/>
      <c r="BS3880" s="95"/>
      <c r="BT3880" s="95"/>
      <c r="BU3880" s="95"/>
      <c r="BV3880" s="95"/>
      <c r="BW3880" s="95"/>
      <c r="BX3880" s="95"/>
      <c r="BY3880" s="95"/>
      <c r="BZ3880" s="95"/>
      <c r="CD3880" s="95"/>
      <c r="CE3880" s="95"/>
      <c r="CF3880" s="95"/>
    </row>
    <row r="3881" spans="1:84" s="43" customFormat="1" x14ac:dyDescent="0.25">
      <c r="A3881" s="152"/>
      <c r="B3881" s="152"/>
      <c r="C3881" s="152"/>
      <c r="D3881" s="152"/>
      <c r="E3881" s="152"/>
      <c r="F3881" s="62"/>
      <c r="G3881" s="62"/>
      <c r="I3881" s="152"/>
      <c r="K3881" s="152"/>
      <c r="L3881" s="152"/>
      <c r="M3881" s="152"/>
      <c r="N3881" s="152"/>
      <c r="O3881" s="63"/>
      <c r="P3881" s="152"/>
      <c r="Q3881" s="152"/>
      <c r="S3881" s="205"/>
      <c r="T3881" s="205"/>
      <c r="U3881" s="205"/>
      <c r="V3881" s="39"/>
      <c r="W3881" s="39"/>
      <c r="X3881" s="39"/>
      <c r="Y3881" s="39"/>
      <c r="AD3881" s="191"/>
      <c r="AE3881" s="191"/>
      <c r="AF3881" s="260"/>
      <c r="AG3881" s="191"/>
      <c r="AH3881" s="191"/>
      <c r="AI3881" s="260"/>
      <c r="AR3881" s="68"/>
      <c r="AS3881" s="68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5"/>
      <c r="BL3881" s="95"/>
      <c r="BM3881" s="95"/>
      <c r="BN3881" s="95"/>
      <c r="BO3881" s="95"/>
      <c r="BP3881" s="95"/>
      <c r="BQ3881" s="95"/>
      <c r="BR3881" s="95"/>
      <c r="BS3881" s="95"/>
      <c r="BT3881" s="95"/>
      <c r="BU3881" s="95"/>
      <c r="BV3881" s="95"/>
      <c r="BW3881" s="95"/>
      <c r="BX3881" s="95"/>
      <c r="BY3881" s="95"/>
      <c r="BZ3881" s="95"/>
      <c r="CD3881" s="95"/>
      <c r="CE3881" s="95"/>
      <c r="CF3881" s="95"/>
    </row>
    <row r="3882" spans="1:84" s="43" customFormat="1" x14ac:dyDescent="0.25">
      <c r="A3882" s="152"/>
      <c r="B3882" s="152"/>
      <c r="C3882" s="152"/>
      <c r="D3882" s="152"/>
      <c r="E3882" s="152"/>
      <c r="F3882" s="62"/>
      <c r="G3882" s="62"/>
      <c r="I3882" s="152"/>
      <c r="K3882" s="152"/>
      <c r="L3882" s="152"/>
      <c r="M3882" s="152"/>
      <c r="N3882" s="152"/>
      <c r="O3882" s="63"/>
      <c r="P3882" s="152"/>
      <c r="Q3882" s="152"/>
      <c r="S3882" s="205"/>
      <c r="T3882" s="205"/>
      <c r="U3882" s="205"/>
      <c r="V3882" s="39"/>
      <c r="W3882" s="39"/>
      <c r="X3882" s="39"/>
      <c r="Y3882" s="39"/>
      <c r="AD3882" s="191"/>
      <c r="AE3882" s="191"/>
      <c r="AF3882" s="260"/>
      <c r="AG3882" s="191"/>
      <c r="AH3882" s="191"/>
      <c r="AI3882" s="260"/>
      <c r="AR3882" s="68"/>
      <c r="AS3882" s="68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5"/>
      <c r="BL3882" s="95"/>
      <c r="BM3882" s="95"/>
      <c r="BN3882" s="95"/>
      <c r="BO3882" s="95"/>
      <c r="BP3882" s="95"/>
      <c r="BQ3882" s="95"/>
      <c r="BR3882" s="95"/>
      <c r="BS3882" s="95"/>
      <c r="BT3882" s="95"/>
      <c r="BU3882" s="95"/>
      <c r="BV3882" s="95"/>
      <c r="BW3882" s="95"/>
      <c r="BX3882" s="95"/>
      <c r="BY3882" s="95"/>
      <c r="BZ3882" s="95"/>
      <c r="CD3882" s="95"/>
      <c r="CE3882" s="95"/>
      <c r="CF3882" s="95"/>
    </row>
    <row r="3883" spans="1:84" s="43" customFormat="1" x14ac:dyDescent="0.25">
      <c r="A3883" s="152"/>
      <c r="B3883" s="152"/>
      <c r="C3883" s="152"/>
      <c r="D3883" s="152"/>
      <c r="E3883" s="152"/>
      <c r="F3883" s="62"/>
      <c r="G3883" s="62"/>
      <c r="I3883" s="152"/>
      <c r="K3883" s="152"/>
      <c r="L3883" s="152"/>
      <c r="M3883" s="152"/>
      <c r="N3883" s="152"/>
      <c r="O3883" s="63"/>
      <c r="P3883" s="152"/>
      <c r="Q3883" s="152"/>
      <c r="S3883" s="205"/>
      <c r="T3883" s="205"/>
      <c r="U3883" s="205"/>
      <c r="V3883" s="39"/>
      <c r="W3883" s="39"/>
      <c r="X3883" s="39"/>
      <c r="Y3883" s="39"/>
      <c r="AD3883" s="191"/>
      <c r="AE3883" s="191"/>
      <c r="AF3883" s="260"/>
      <c r="AG3883" s="191"/>
      <c r="AH3883" s="191"/>
      <c r="AI3883" s="260"/>
      <c r="AR3883" s="68"/>
      <c r="AS3883" s="68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5"/>
      <c r="BL3883" s="95"/>
      <c r="BM3883" s="95"/>
      <c r="BN3883" s="95"/>
      <c r="BO3883" s="95"/>
      <c r="BP3883" s="95"/>
      <c r="BQ3883" s="95"/>
      <c r="BR3883" s="95"/>
      <c r="BS3883" s="95"/>
      <c r="BT3883" s="95"/>
      <c r="BU3883" s="95"/>
      <c r="BV3883" s="95"/>
      <c r="BW3883" s="95"/>
      <c r="BX3883" s="95"/>
      <c r="BY3883" s="95"/>
      <c r="BZ3883" s="95"/>
      <c r="CD3883" s="95"/>
      <c r="CE3883" s="95"/>
      <c r="CF3883" s="95"/>
    </row>
    <row r="3884" spans="1:84" s="43" customFormat="1" x14ac:dyDescent="0.25">
      <c r="A3884" s="152"/>
      <c r="B3884" s="152"/>
      <c r="C3884" s="152"/>
      <c r="D3884" s="152"/>
      <c r="E3884" s="152"/>
      <c r="F3884" s="62"/>
      <c r="G3884" s="62"/>
      <c r="I3884" s="152"/>
      <c r="K3884" s="152"/>
      <c r="L3884" s="152"/>
      <c r="M3884" s="152"/>
      <c r="N3884" s="152"/>
      <c r="O3884" s="63"/>
      <c r="P3884" s="152"/>
      <c r="Q3884" s="152"/>
      <c r="S3884" s="205"/>
      <c r="T3884" s="205"/>
      <c r="U3884" s="205"/>
      <c r="V3884" s="39"/>
      <c r="W3884" s="39"/>
      <c r="X3884" s="39"/>
      <c r="Y3884" s="39"/>
      <c r="AD3884" s="191"/>
      <c r="AE3884" s="191"/>
      <c r="AF3884" s="260"/>
      <c r="AG3884" s="191"/>
      <c r="AH3884" s="191"/>
      <c r="AI3884" s="260"/>
      <c r="AR3884" s="68"/>
      <c r="AS3884" s="68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5"/>
      <c r="BL3884" s="95"/>
      <c r="BM3884" s="95"/>
      <c r="BN3884" s="95"/>
      <c r="BO3884" s="95"/>
      <c r="BP3884" s="95"/>
      <c r="BQ3884" s="95"/>
      <c r="BR3884" s="95"/>
      <c r="BS3884" s="95"/>
      <c r="BT3884" s="95"/>
      <c r="BU3884" s="95"/>
      <c r="BV3884" s="95"/>
      <c r="BW3884" s="95"/>
      <c r="BX3884" s="95"/>
      <c r="BY3884" s="95"/>
      <c r="BZ3884" s="95"/>
      <c r="CD3884" s="95"/>
      <c r="CE3884" s="95"/>
      <c r="CF3884" s="95"/>
    </row>
    <row r="3885" spans="1:84" s="43" customFormat="1" x14ac:dyDescent="0.25">
      <c r="A3885" s="152"/>
      <c r="B3885" s="152"/>
      <c r="C3885" s="152"/>
      <c r="D3885" s="152"/>
      <c r="E3885" s="152"/>
      <c r="F3885" s="62"/>
      <c r="G3885" s="62"/>
      <c r="I3885" s="152"/>
      <c r="K3885" s="152"/>
      <c r="L3885" s="152"/>
      <c r="M3885" s="152"/>
      <c r="N3885" s="152"/>
      <c r="O3885" s="63"/>
      <c r="P3885" s="152"/>
      <c r="Q3885" s="152"/>
      <c r="S3885" s="205"/>
      <c r="T3885" s="205"/>
      <c r="U3885" s="205"/>
      <c r="V3885" s="39"/>
      <c r="W3885" s="39"/>
      <c r="X3885" s="39"/>
      <c r="Y3885" s="39"/>
      <c r="AD3885" s="191"/>
      <c r="AE3885" s="191"/>
      <c r="AF3885" s="260"/>
      <c r="AG3885" s="191"/>
      <c r="AH3885" s="191"/>
      <c r="AI3885" s="260"/>
      <c r="AR3885" s="68"/>
      <c r="AS3885" s="68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5"/>
      <c r="BL3885" s="95"/>
      <c r="BM3885" s="95"/>
      <c r="BN3885" s="95"/>
      <c r="BO3885" s="95"/>
      <c r="BP3885" s="95"/>
      <c r="BQ3885" s="95"/>
      <c r="BR3885" s="95"/>
      <c r="BS3885" s="95"/>
      <c r="BT3885" s="95"/>
      <c r="BU3885" s="95"/>
      <c r="BV3885" s="95"/>
      <c r="BW3885" s="95"/>
      <c r="BX3885" s="95"/>
      <c r="BY3885" s="95"/>
      <c r="BZ3885" s="95"/>
      <c r="CD3885" s="95"/>
      <c r="CE3885" s="95"/>
      <c r="CF3885" s="95"/>
    </row>
    <row r="3886" spans="1:84" s="43" customFormat="1" x14ac:dyDescent="0.25">
      <c r="A3886" s="152"/>
      <c r="B3886" s="152"/>
      <c r="C3886" s="152"/>
      <c r="D3886" s="152"/>
      <c r="E3886" s="152"/>
      <c r="F3886" s="62"/>
      <c r="G3886" s="62"/>
      <c r="I3886" s="152"/>
      <c r="K3886" s="152"/>
      <c r="L3886" s="152"/>
      <c r="M3886" s="152"/>
      <c r="N3886" s="152"/>
      <c r="O3886" s="63"/>
      <c r="P3886" s="152"/>
      <c r="Q3886" s="152"/>
      <c r="S3886" s="205"/>
      <c r="T3886" s="205"/>
      <c r="U3886" s="205"/>
      <c r="V3886" s="39"/>
      <c r="W3886" s="39"/>
      <c r="X3886" s="39"/>
      <c r="Y3886" s="39"/>
      <c r="AD3886" s="191"/>
      <c r="AE3886" s="191"/>
      <c r="AF3886" s="260"/>
      <c r="AG3886" s="191"/>
      <c r="AH3886" s="191"/>
      <c r="AI3886" s="260"/>
      <c r="AR3886" s="68"/>
      <c r="AS3886" s="68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5"/>
      <c r="BL3886" s="95"/>
      <c r="BM3886" s="95"/>
      <c r="BN3886" s="95"/>
      <c r="BO3886" s="95"/>
      <c r="BP3886" s="95"/>
      <c r="BQ3886" s="95"/>
      <c r="BR3886" s="95"/>
      <c r="BS3886" s="95"/>
      <c r="BT3886" s="95"/>
      <c r="BU3886" s="95"/>
      <c r="BV3886" s="95"/>
      <c r="BW3886" s="95"/>
      <c r="BX3886" s="95"/>
      <c r="BY3886" s="95"/>
      <c r="BZ3886" s="95"/>
      <c r="CD3886" s="95"/>
      <c r="CE3886" s="95"/>
      <c r="CF3886" s="95"/>
    </row>
    <row r="3887" spans="1:84" s="43" customFormat="1" x14ac:dyDescent="0.25">
      <c r="A3887" s="152"/>
      <c r="B3887" s="152"/>
      <c r="C3887" s="152"/>
      <c r="D3887" s="152"/>
      <c r="E3887" s="152"/>
      <c r="F3887" s="62"/>
      <c r="G3887" s="62"/>
      <c r="I3887" s="152"/>
      <c r="K3887" s="152"/>
      <c r="L3887" s="152"/>
      <c r="M3887" s="152"/>
      <c r="N3887" s="152"/>
      <c r="O3887" s="63"/>
      <c r="P3887" s="152"/>
      <c r="Q3887" s="152"/>
      <c r="S3887" s="205"/>
      <c r="T3887" s="205"/>
      <c r="U3887" s="205"/>
      <c r="V3887" s="39"/>
      <c r="W3887" s="39"/>
      <c r="X3887" s="39"/>
      <c r="Y3887" s="39"/>
      <c r="AD3887" s="191"/>
      <c r="AE3887" s="191"/>
      <c r="AF3887" s="260"/>
      <c r="AG3887" s="191"/>
      <c r="AH3887" s="191"/>
      <c r="AI3887" s="260"/>
      <c r="AR3887" s="68"/>
      <c r="AS3887" s="68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5"/>
      <c r="BL3887" s="95"/>
      <c r="BM3887" s="95"/>
      <c r="BN3887" s="95"/>
      <c r="BO3887" s="95"/>
      <c r="BP3887" s="95"/>
      <c r="BQ3887" s="95"/>
      <c r="BR3887" s="95"/>
      <c r="BS3887" s="95"/>
      <c r="BT3887" s="95"/>
      <c r="BU3887" s="95"/>
      <c r="BV3887" s="95"/>
      <c r="BW3887" s="95"/>
      <c r="BX3887" s="95"/>
      <c r="BY3887" s="95"/>
      <c r="BZ3887" s="95"/>
      <c r="CD3887" s="95"/>
      <c r="CE3887" s="95"/>
      <c r="CF3887" s="95"/>
    </row>
    <row r="3888" spans="1:84" s="43" customFormat="1" x14ac:dyDescent="0.25">
      <c r="A3888" s="152"/>
      <c r="B3888" s="152"/>
      <c r="C3888" s="152"/>
      <c r="D3888" s="152"/>
      <c r="E3888" s="152"/>
      <c r="F3888" s="62"/>
      <c r="G3888" s="62"/>
      <c r="I3888" s="152"/>
      <c r="K3888" s="152"/>
      <c r="L3888" s="152"/>
      <c r="M3888" s="152"/>
      <c r="N3888" s="152"/>
      <c r="O3888" s="63"/>
      <c r="P3888" s="152"/>
      <c r="Q3888" s="152"/>
      <c r="S3888" s="205"/>
      <c r="T3888" s="205"/>
      <c r="U3888" s="205"/>
      <c r="V3888" s="39"/>
      <c r="W3888" s="39"/>
      <c r="X3888" s="39"/>
      <c r="Y3888" s="39"/>
      <c r="AD3888" s="191"/>
      <c r="AE3888" s="191"/>
      <c r="AF3888" s="260"/>
      <c r="AG3888" s="191"/>
      <c r="AH3888" s="191"/>
      <c r="AI3888" s="260"/>
      <c r="AR3888" s="68"/>
      <c r="AS3888" s="68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5"/>
      <c r="BL3888" s="95"/>
      <c r="BM3888" s="95"/>
      <c r="BN3888" s="95"/>
      <c r="BO3888" s="95"/>
      <c r="BP3888" s="95"/>
      <c r="BQ3888" s="95"/>
      <c r="BR3888" s="95"/>
      <c r="BS3888" s="95"/>
      <c r="BT3888" s="95"/>
      <c r="BU3888" s="95"/>
      <c r="BV3888" s="95"/>
      <c r="BW3888" s="95"/>
      <c r="BX3888" s="95"/>
      <c r="BY3888" s="95"/>
      <c r="BZ3888" s="95"/>
      <c r="CD3888" s="95"/>
      <c r="CE3888" s="95"/>
      <c r="CF3888" s="95"/>
    </row>
    <row r="3889" spans="1:84" s="43" customFormat="1" x14ac:dyDescent="0.25">
      <c r="A3889" s="152"/>
      <c r="B3889" s="152"/>
      <c r="C3889" s="152"/>
      <c r="D3889" s="152"/>
      <c r="E3889" s="152"/>
      <c r="F3889" s="62"/>
      <c r="G3889" s="62"/>
      <c r="I3889" s="152"/>
      <c r="K3889" s="152"/>
      <c r="L3889" s="152"/>
      <c r="M3889" s="152"/>
      <c r="N3889" s="152"/>
      <c r="O3889" s="63"/>
      <c r="P3889" s="152"/>
      <c r="Q3889" s="152"/>
      <c r="S3889" s="205"/>
      <c r="T3889" s="205"/>
      <c r="U3889" s="205"/>
      <c r="V3889" s="39"/>
      <c r="W3889" s="39"/>
      <c r="X3889" s="39"/>
      <c r="Y3889" s="39"/>
      <c r="AD3889" s="191"/>
      <c r="AE3889" s="191"/>
      <c r="AF3889" s="260"/>
      <c r="AG3889" s="191"/>
      <c r="AH3889" s="191"/>
      <c r="AI3889" s="260"/>
      <c r="AR3889" s="68"/>
      <c r="AS3889" s="68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5"/>
      <c r="BL3889" s="95"/>
      <c r="BM3889" s="95"/>
      <c r="BN3889" s="95"/>
      <c r="BO3889" s="95"/>
      <c r="BP3889" s="95"/>
      <c r="BQ3889" s="95"/>
      <c r="BR3889" s="95"/>
      <c r="BS3889" s="95"/>
      <c r="BT3889" s="95"/>
      <c r="BU3889" s="95"/>
      <c r="BV3889" s="95"/>
      <c r="BW3889" s="95"/>
      <c r="BX3889" s="95"/>
      <c r="BY3889" s="95"/>
      <c r="BZ3889" s="95"/>
      <c r="CD3889" s="95"/>
      <c r="CE3889" s="95"/>
      <c r="CF3889" s="95"/>
    </row>
    <row r="3890" spans="1:84" s="43" customFormat="1" x14ac:dyDescent="0.25">
      <c r="A3890" s="152"/>
      <c r="B3890" s="152"/>
      <c r="C3890" s="152"/>
      <c r="D3890" s="152"/>
      <c r="E3890" s="152"/>
      <c r="F3890" s="62"/>
      <c r="G3890" s="62"/>
      <c r="I3890" s="152"/>
      <c r="K3890" s="152"/>
      <c r="L3890" s="152"/>
      <c r="M3890" s="152"/>
      <c r="N3890" s="152"/>
      <c r="O3890" s="63"/>
      <c r="P3890" s="152"/>
      <c r="Q3890" s="152"/>
      <c r="S3890" s="205"/>
      <c r="T3890" s="205"/>
      <c r="U3890" s="205"/>
      <c r="V3890" s="39"/>
      <c r="W3890" s="39"/>
      <c r="X3890" s="39"/>
      <c r="Y3890" s="39"/>
      <c r="AD3890" s="191"/>
      <c r="AE3890" s="191"/>
      <c r="AF3890" s="260"/>
      <c r="AG3890" s="191"/>
      <c r="AH3890" s="191"/>
      <c r="AI3890" s="260"/>
      <c r="AR3890" s="68"/>
      <c r="AS3890" s="68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5"/>
      <c r="BL3890" s="95"/>
      <c r="BM3890" s="95"/>
      <c r="BN3890" s="95"/>
      <c r="BO3890" s="95"/>
      <c r="BP3890" s="95"/>
      <c r="BQ3890" s="95"/>
      <c r="BR3890" s="95"/>
      <c r="BS3890" s="95"/>
      <c r="BT3890" s="95"/>
      <c r="BU3890" s="95"/>
      <c r="BV3890" s="95"/>
      <c r="BW3890" s="95"/>
      <c r="BX3890" s="95"/>
      <c r="BY3890" s="95"/>
      <c r="BZ3890" s="95"/>
      <c r="CD3890" s="95"/>
      <c r="CE3890" s="95"/>
      <c r="CF3890" s="95"/>
    </row>
    <row r="3891" spans="1:84" s="43" customFormat="1" x14ac:dyDescent="0.25">
      <c r="A3891" s="152"/>
      <c r="B3891" s="152"/>
      <c r="C3891" s="152"/>
      <c r="D3891" s="152"/>
      <c r="E3891" s="152"/>
      <c r="F3891" s="62"/>
      <c r="G3891" s="62"/>
      <c r="I3891" s="152"/>
      <c r="K3891" s="152"/>
      <c r="L3891" s="152"/>
      <c r="M3891" s="152"/>
      <c r="N3891" s="152"/>
      <c r="O3891" s="63"/>
      <c r="P3891" s="152"/>
      <c r="Q3891" s="152"/>
      <c r="S3891" s="205"/>
      <c r="T3891" s="205"/>
      <c r="U3891" s="205"/>
      <c r="V3891" s="39"/>
      <c r="W3891" s="39"/>
      <c r="X3891" s="39"/>
      <c r="Y3891" s="39"/>
      <c r="AD3891" s="191"/>
      <c r="AE3891" s="191"/>
      <c r="AF3891" s="260"/>
      <c r="AG3891" s="191"/>
      <c r="AH3891" s="191"/>
      <c r="AI3891" s="260"/>
      <c r="AR3891" s="68"/>
      <c r="AS3891" s="68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5"/>
      <c r="BL3891" s="95"/>
      <c r="BM3891" s="95"/>
      <c r="BN3891" s="95"/>
      <c r="BO3891" s="95"/>
      <c r="BP3891" s="95"/>
      <c r="BQ3891" s="95"/>
      <c r="BR3891" s="95"/>
      <c r="BS3891" s="95"/>
      <c r="BT3891" s="95"/>
      <c r="BU3891" s="95"/>
      <c r="BV3891" s="95"/>
      <c r="BW3891" s="95"/>
      <c r="BX3891" s="95"/>
      <c r="BY3891" s="95"/>
      <c r="BZ3891" s="95"/>
      <c r="CD3891" s="95"/>
      <c r="CE3891" s="95"/>
      <c r="CF3891" s="95"/>
    </row>
    <row r="3892" spans="1:84" s="43" customFormat="1" x14ac:dyDescent="0.25">
      <c r="A3892" s="152"/>
      <c r="B3892" s="152"/>
      <c r="C3892" s="152"/>
      <c r="D3892" s="152"/>
      <c r="E3892" s="152"/>
      <c r="F3892" s="62"/>
      <c r="G3892" s="62"/>
      <c r="I3892" s="152"/>
      <c r="K3892" s="152"/>
      <c r="L3892" s="152"/>
      <c r="M3892" s="152"/>
      <c r="N3892" s="152"/>
      <c r="O3892" s="63"/>
      <c r="P3892" s="152"/>
      <c r="Q3892" s="152"/>
      <c r="S3892" s="205"/>
      <c r="T3892" s="205"/>
      <c r="U3892" s="205"/>
      <c r="V3892" s="39"/>
      <c r="W3892" s="39"/>
      <c r="X3892" s="39"/>
      <c r="Y3892" s="39"/>
      <c r="AD3892" s="191"/>
      <c r="AE3892" s="191"/>
      <c r="AF3892" s="260"/>
      <c r="AG3892" s="191"/>
      <c r="AH3892" s="191"/>
      <c r="AI3892" s="260"/>
      <c r="AR3892" s="68"/>
      <c r="AS3892" s="68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5"/>
      <c r="BL3892" s="95"/>
      <c r="BM3892" s="95"/>
      <c r="BN3892" s="95"/>
      <c r="BO3892" s="95"/>
      <c r="BP3892" s="95"/>
      <c r="BQ3892" s="95"/>
      <c r="BR3892" s="95"/>
      <c r="BS3892" s="95"/>
      <c r="BT3892" s="95"/>
      <c r="BU3892" s="95"/>
      <c r="BV3892" s="95"/>
      <c r="BW3892" s="95"/>
      <c r="BX3892" s="95"/>
      <c r="BY3892" s="95"/>
      <c r="BZ3892" s="95"/>
      <c r="CD3892" s="95"/>
      <c r="CE3892" s="95"/>
      <c r="CF3892" s="95"/>
    </row>
    <row r="3893" spans="1:84" s="43" customFormat="1" x14ac:dyDescent="0.25">
      <c r="A3893" s="152"/>
      <c r="B3893" s="152"/>
      <c r="C3893" s="152"/>
      <c r="D3893" s="152"/>
      <c r="E3893" s="152"/>
      <c r="F3893" s="62"/>
      <c r="G3893" s="62"/>
      <c r="I3893" s="152"/>
      <c r="K3893" s="152"/>
      <c r="L3893" s="152"/>
      <c r="M3893" s="152"/>
      <c r="N3893" s="152"/>
      <c r="O3893" s="63"/>
      <c r="P3893" s="152"/>
      <c r="Q3893" s="152"/>
      <c r="S3893" s="205"/>
      <c r="T3893" s="205"/>
      <c r="U3893" s="205"/>
      <c r="V3893" s="39"/>
      <c r="W3893" s="39"/>
      <c r="X3893" s="39"/>
      <c r="Y3893" s="39"/>
      <c r="AD3893" s="191"/>
      <c r="AE3893" s="191"/>
      <c r="AF3893" s="260"/>
      <c r="AG3893" s="191"/>
      <c r="AH3893" s="191"/>
      <c r="AI3893" s="260"/>
      <c r="AR3893" s="68"/>
      <c r="AS3893" s="68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5"/>
      <c r="BL3893" s="95"/>
      <c r="BM3893" s="95"/>
      <c r="BN3893" s="95"/>
      <c r="BO3893" s="95"/>
      <c r="BP3893" s="95"/>
      <c r="BQ3893" s="95"/>
      <c r="BR3893" s="95"/>
      <c r="BS3893" s="95"/>
      <c r="BT3893" s="95"/>
      <c r="BU3893" s="95"/>
      <c r="BV3893" s="95"/>
      <c r="BW3893" s="95"/>
      <c r="BX3893" s="95"/>
      <c r="BY3893" s="95"/>
      <c r="BZ3893" s="95"/>
      <c r="CD3893" s="95"/>
      <c r="CE3893" s="95"/>
      <c r="CF3893" s="95"/>
    </row>
    <row r="3894" spans="1:84" s="43" customFormat="1" x14ac:dyDescent="0.25">
      <c r="A3894" s="152"/>
      <c r="B3894" s="152"/>
      <c r="C3894" s="152"/>
      <c r="D3894" s="152"/>
      <c r="E3894" s="152"/>
      <c r="F3894" s="62"/>
      <c r="G3894" s="62"/>
      <c r="I3894" s="152"/>
      <c r="K3894" s="152"/>
      <c r="L3894" s="152"/>
      <c r="M3894" s="152"/>
      <c r="N3894" s="152"/>
      <c r="O3894" s="63"/>
      <c r="P3894" s="152"/>
      <c r="Q3894" s="152"/>
      <c r="S3894" s="205"/>
      <c r="T3894" s="205"/>
      <c r="U3894" s="205"/>
      <c r="V3894" s="39"/>
      <c r="W3894" s="39"/>
      <c r="X3894" s="39"/>
      <c r="Y3894" s="39"/>
      <c r="AD3894" s="191"/>
      <c r="AE3894" s="191"/>
      <c r="AF3894" s="260"/>
      <c r="AG3894" s="191"/>
      <c r="AH3894" s="191"/>
      <c r="AI3894" s="260"/>
      <c r="AR3894" s="68"/>
      <c r="AS3894" s="68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5"/>
      <c r="BL3894" s="95"/>
      <c r="BM3894" s="95"/>
      <c r="BN3894" s="95"/>
      <c r="BO3894" s="95"/>
      <c r="BP3894" s="95"/>
      <c r="BQ3894" s="95"/>
      <c r="BR3894" s="95"/>
      <c r="BS3894" s="95"/>
      <c r="BT3894" s="95"/>
      <c r="BU3894" s="95"/>
      <c r="BV3894" s="95"/>
      <c r="BW3894" s="95"/>
      <c r="BX3894" s="95"/>
      <c r="BY3894" s="95"/>
      <c r="BZ3894" s="95"/>
      <c r="CD3894" s="95"/>
      <c r="CE3894" s="95"/>
      <c r="CF3894" s="95"/>
    </row>
    <row r="3895" spans="1:84" s="43" customFormat="1" x14ac:dyDescent="0.25">
      <c r="A3895" s="152"/>
      <c r="B3895" s="152"/>
      <c r="C3895" s="152"/>
      <c r="D3895" s="152"/>
      <c r="E3895" s="152"/>
      <c r="F3895" s="62"/>
      <c r="G3895" s="62"/>
      <c r="I3895" s="152"/>
      <c r="K3895" s="152"/>
      <c r="L3895" s="152"/>
      <c r="M3895" s="152"/>
      <c r="N3895" s="152"/>
      <c r="O3895" s="63"/>
      <c r="P3895" s="152"/>
      <c r="Q3895" s="152"/>
      <c r="S3895" s="205"/>
      <c r="T3895" s="205"/>
      <c r="U3895" s="205"/>
      <c r="V3895" s="39"/>
      <c r="W3895" s="39"/>
      <c r="X3895" s="39"/>
      <c r="Y3895" s="39"/>
      <c r="AD3895" s="191"/>
      <c r="AE3895" s="191"/>
      <c r="AF3895" s="260"/>
      <c r="AG3895" s="191"/>
      <c r="AH3895" s="191"/>
      <c r="AI3895" s="260"/>
      <c r="AR3895" s="68"/>
      <c r="AS3895" s="68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5"/>
      <c r="BL3895" s="95"/>
      <c r="BM3895" s="95"/>
      <c r="BN3895" s="95"/>
      <c r="BO3895" s="95"/>
      <c r="BP3895" s="95"/>
      <c r="BQ3895" s="95"/>
      <c r="BR3895" s="95"/>
      <c r="BS3895" s="95"/>
      <c r="BT3895" s="95"/>
      <c r="BU3895" s="95"/>
      <c r="BV3895" s="95"/>
      <c r="BW3895" s="95"/>
      <c r="BX3895" s="95"/>
      <c r="BY3895" s="95"/>
      <c r="BZ3895" s="95"/>
      <c r="CD3895" s="95"/>
      <c r="CE3895" s="95"/>
      <c r="CF3895" s="95"/>
    </row>
    <row r="3896" spans="1:84" s="43" customFormat="1" x14ac:dyDescent="0.25">
      <c r="A3896" s="152"/>
      <c r="B3896" s="152"/>
      <c r="C3896" s="152"/>
      <c r="D3896" s="152"/>
      <c r="E3896" s="152"/>
      <c r="F3896" s="62"/>
      <c r="G3896" s="62"/>
      <c r="I3896" s="152"/>
      <c r="K3896" s="152"/>
      <c r="L3896" s="152"/>
      <c r="M3896" s="152"/>
      <c r="N3896" s="152"/>
      <c r="O3896" s="63"/>
      <c r="P3896" s="152"/>
      <c r="Q3896" s="152"/>
      <c r="S3896" s="205"/>
      <c r="T3896" s="205"/>
      <c r="U3896" s="205"/>
      <c r="V3896" s="39"/>
      <c r="W3896" s="39"/>
      <c r="X3896" s="39"/>
      <c r="Y3896" s="39"/>
      <c r="AD3896" s="191"/>
      <c r="AE3896" s="191"/>
      <c r="AF3896" s="260"/>
      <c r="AG3896" s="191"/>
      <c r="AH3896" s="191"/>
      <c r="AI3896" s="260"/>
      <c r="AR3896" s="68"/>
      <c r="AS3896" s="68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5"/>
      <c r="BL3896" s="95"/>
      <c r="BM3896" s="95"/>
      <c r="BN3896" s="95"/>
      <c r="BO3896" s="95"/>
      <c r="BP3896" s="95"/>
      <c r="BQ3896" s="95"/>
      <c r="BR3896" s="95"/>
      <c r="BS3896" s="95"/>
      <c r="BT3896" s="95"/>
      <c r="BU3896" s="95"/>
      <c r="BV3896" s="95"/>
      <c r="BW3896" s="95"/>
      <c r="BX3896" s="95"/>
      <c r="BY3896" s="95"/>
      <c r="BZ3896" s="95"/>
      <c r="CD3896" s="95"/>
      <c r="CE3896" s="95"/>
      <c r="CF3896" s="95"/>
    </row>
    <row r="3897" spans="1:84" s="43" customFormat="1" x14ac:dyDescent="0.25">
      <c r="A3897" s="152"/>
      <c r="B3897" s="152"/>
      <c r="C3897" s="152"/>
      <c r="D3897" s="152"/>
      <c r="E3897" s="152"/>
      <c r="F3897" s="62"/>
      <c r="G3897" s="62"/>
      <c r="I3897" s="152"/>
      <c r="K3897" s="152"/>
      <c r="L3897" s="152"/>
      <c r="M3897" s="152"/>
      <c r="N3897" s="152"/>
      <c r="O3897" s="63"/>
      <c r="P3897" s="152"/>
      <c r="Q3897" s="152"/>
      <c r="S3897" s="205"/>
      <c r="T3897" s="205"/>
      <c r="U3897" s="205"/>
      <c r="V3897" s="39"/>
      <c r="W3897" s="39"/>
      <c r="X3897" s="39"/>
      <c r="Y3897" s="39"/>
      <c r="AD3897" s="191"/>
      <c r="AE3897" s="191"/>
      <c r="AF3897" s="260"/>
      <c r="AG3897" s="191"/>
      <c r="AH3897" s="191"/>
      <c r="AI3897" s="260"/>
      <c r="AR3897" s="68"/>
      <c r="AS3897" s="68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5"/>
      <c r="BL3897" s="95"/>
      <c r="BM3897" s="95"/>
      <c r="BN3897" s="95"/>
      <c r="BO3897" s="95"/>
      <c r="BP3897" s="95"/>
      <c r="BQ3897" s="95"/>
      <c r="BR3897" s="95"/>
      <c r="BS3897" s="95"/>
      <c r="BT3897" s="95"/>
      <c r="BU3897" s="95"/>
      <c r="BV3897" s="95"/>
      <c r="BW3897" s="95"/>
      <c r="BX3897" s="95"/>
      <c r="BY3897" s="95"/>
      <c r="BZ3897" s="95"/>
      <c r="CD3897" s="95"/>
      <c r="CE3897" s="95"/>
      <c r="CF3897" s="95"/>
    </row>
    <row r="3898" spans="1:84" s="43" customFormat="1" x14ac:dyDescent="0.25">
      <c r="A3898" s="152"/>
      <c r="B3898" s="152"/>
      <c r="C3898" s="152"/>
      <c r="D3898" s="152"/>
      <c r="E3898" s="152"/>
      <c r="F3898" s="62"/>
      <c r="G3898" s="62"/>
      <c r="I3898" s="152"/>
      <c r="K3898" s="152"/>
      <c r="L3898" s="152"/>
      <c r="M3898" s="152"/>
      <c r="N3898" s="152"/>
      <c r="O3898" s="63"/>
      <c r="P3898" s="152"/>
      <c r="Q3898" s="152"/>
      <c r="S3898" s="205"/>
      <c r="T3898" s="205"/>
      <c r="U3898" s="205"/>
      <c r="V3898" s="39"/>
      <c r="W3898" s="39"/>
      <c r="X3898" s="39"/>
      <c r="Y3898" s="39"/>
      <c r="AD3898" s="191"/>
      <c r="AE3898" s="191"/>
      <c r="AF3898" s="260"/>
      <c r="AG3898" s="191"/>
      <c r="AH3898" s="191"/>
      <c r="AI3898" s="260"/>
      <c r="AR3898" s="68"/>
      <c r="AS3898" s="68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5"/>
      <c r="BL3898" s="95"/>
      <c r="BM3898" s="95"/>
      <c r="BN3898" s="95"/>
      <c r="BO3898" s="95"/>
      <c r="BP3898" s="95"/>
      <c r="BQ3898" s="95"/>
      <c r="BR3898" s="95"/>
      <c r="BS3898" s="95"/>
      <c r="BT3898" s="95"/>
      <c r="BU3898" s="95"/>
      <c r="BV3898" s="95"/>
      <c r="BW3898" s="95"/>
      <c r="BX3898" s="95"/>
      <c r="BY3898" s="95"/>
      <c r="BZ3898" s="95"/>
      <c r="CD3898" s="95"/>
      <c r="CE3898" s="95"/>
      <c r="CF3898" s="95"/>
    </row>
    <row r="3899" spans="1:84" s="43" customFormat="1" x14ac:dyDescent="0.25">
      <c r="A3899" s="152"/>
      <c r="B3899" s="152"/>
      <c r="C3899" s="152"/>
      <c r="D3899" s="152"/>
      <c r="E3899" s="152"/>
      <c r="F3899" s="62"/>
      <c r="G3899" s="62"/>
      <c r="I3899" s="152"/>
      <c r="K3899" s="152"/>
      <c r="L3899" s="152"/>
      <c r="M3899" s="152"/>
      <c r="N3899" s="152"/>
      <c r="O3899" s="63"/>
      <c r="P3899" s="152"/>
      <c r="Q3899" s="152"/>
      <c r="S3899" s="205"/>
      <c r="T3899" s="205"/>
      <c r="U3899" s="205"/>
      <c r="V3899" s="39"/>
      <c r="W3899" s="39"/>
      <c r="X3899" s="39"/>
      <c r="Y3899" s="39"/>
      <c r="AD3899" s="191"/>
      <c r="AE3899" s="191"/>
      <c r="AF3899" s="260"/>
      <c r="AG3899" s="191"/>
      <c r="AH3899" s="191"/>
      <c r="AI3899" s="260"/>
      <c r="AR3899" s="68"/>
      <c r="AS3899" s="68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5"/>
      <c r="BL3899" s="95"/>
      <c r="BM3899" s="95"/>
      <c r="BN3899" s="95"/>
      <c r="BO3899" s="95"/>
      <c r="BP3899" s="95"/>
      <c r="BQ3899" s="95"/>
      <c r="BR3899" s="95"/>
      <c r="BS3899" s="95"/>
      <c r="BT3899" s="95"/>
      <c r="BU3899" s="95"/>
      <c r="BV3899" s="95"/>
      <c r="BW3899" s="95"/>
      <c r="BX3899" s="95"/>
      <c r="BY3899" s="95"/>
      <c r="BZ3899" s="95"/>
      <c r="CD3899" s="95"/>
      <c r="CE3899" s="95"/>
      <c r="CF3899" s="95"/>
    </row>
    <row r="3900" spans="1:84" s="43" customFormat="1" x14ac:dyDescent="0.25">
      <c r="A3900" s="152"/>
      <c r="B3900" s="152"/>
      <c r="C3900" s="152"/>
      <c r="D3900" s="152"/>
      <c r="E3900" s="152"/>
      <c r="F3900" s="62"/>
      <c r="G3900" s="62"/>
      <c r="I3900" s="152"/>
      <c r="K3900" s="152"/>
      <c r="L3900" s="152"/>
      <c r="M3900" s="152"/>
      <c r="N3900" s="152"/>
      <c r="O3900" s="63"/>
      <c r="P3900" s="152"/>
      <c r="Q3900" s="152"/>
      <c r="S3900" s="205"/>
      <c r="T3900" s="205"/>
      <c r="U3900" s="205"/>
      <c r="V3900" s="39"/>
      <c r="W3900" s="39"/>
      <c r="X3900" s="39"/>
      <c r="Y3900" s="39"/>
      <c r="AD3900" s="191"/>
      <c r="AE3900" s="191"/>
      <c r="AF3900" s="260"/>
      <c r="AG3900" s="191"/>
      <c r="AH3900" s="191"/>
      <c r="AI3900" s="260"/>
      <c r="AR3900" s="68"/>
      <c r="AS3900" s="68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5"/>
      <c r="BL3900" s="95"/>
      <c r="BM3900" s="95"/>
      <c r="BN3900" s="95"/>
      <c r="BO3900" s="95"/>
      <c r="BP3900" s="95"/>
      <c r="BQ3900" s="95"/>
      <c r="BR3900" s="95"/>
      <c r="BS3900" s="95"/>
      <c r="BT3900" s="95"/>
      <c r="BU3900" s="95"/>
      <c r="BV3900" s="95"/>
      <c r="BW3900" s="95"/>
      <c r="BX3900" s="95"/>
      <c r="BY3900" s="95"/>
      <c r="BZ3900" s="95"/>
      <c r="CD3900" s="95"/>
      <c r="CE3900" s="95"/>
      <c r="CF3900" s="95"/>
    </row>
    <row r="3901" spans="1:84" s="43" customFormat="1" x14ac:dyDescent="0.25">
      <c r="A3901" s="152"/>
      <c r="B3901" s="152"/>
      <c r="C3901" s="152"/>
      <c r="D3901" s="152"/>
      <c r="E3901" s="152"/>
      <c r="F3901" s="62"/>
      <c r="G3901" s="62"/>
      <c r="I3901" s="152"/>
      <c r="K3901" s="152"/>
      <c r="L3901" s="152"/>
      <c r="M3901" s="152"/>
      <c r="N3901" s="152"/>
      <c r="O3901" s="63"/>
      <c r="P3901" s="152"/>
      <c r="Q3901" s="152"/>
      <c r="S3901" s="205"/>
      <c r="T3901" s="205"/>
      <c r="U3901" s="205"/>
      <c r="V3901" s="39"/>
      <c r="W3901" s="39"/>
      <c r="X3901" s="39"/>
      <c r="Y3901" s="39"/>
      <c r="AD3901" s="191"/>
      <c r="AE3901" s="191"/>
      <c r="AF3901" s="260"/>
      <c r="AG3901" s="191"/>
      <c r="AH3901" s="191"/>
      <c r="AI3901" s="260"/>
      <c r="AR3901" s="68"/>
      <c r="AS3901" s="68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5"/>
      <c r="BL3901" s="95"/>
      <c r="BM3901" s="95"/>
      <c r="BN3901" s="95"/>
      <c r="BO3901" s="95"/>
      <c r="BP3901" s="95"/>
      <c r="BQ3901" s="95"/>
      <c r="BR3901" s="95"/>
      <c r="BS3901" s="95"/>
      <c r="BT3901" s="95"/>
      <c r="BU3901" s="95"/>
      <c r="BV3901" s="95"/>
      <c r="BW3901" s="95"/>
      <c r="BX3901" s="95"/>
      <c r="BY3901" s="95"/>
      <c r="BZ3901" s="95"/>
      <c r="CD3901" s="95"/>
      <c r="CE3901" s="95"/>
      <c r="CF3901" s="95"/>
    </row>
    <row r="3902" spans="1:84" s="43" customFormat="1" x14ac:dyDescent="0.25">
      <c r="A3902" s="152"/>
      <c r="B3902" s="152"/>
      <c r="C3902" s="152"/>
      <c r="D3902" s="152"/>
      <c r="E3902" s="152"/>
      <c r="F3902" s="62"/>
      <c r="G3902" s="62"/>
      <c r="I3902" s="152"/>
      <c r="K3902" s="152"/>
      <c r="L3902" s="152"/>
      <c r="M3902" s="152"/>
      <c r="N3902" s="152"/>
      <c r="O3902" s="63"/>
      <c r="P3902" s="152"/>
      <c r="Q3902" s="152"/>
      <c r="S3902" s="205"/>
      <c r="T3902" s="205"/>
      <c r="U3902" s="205"/>
      <c r="V3902" s="39"/>
      <c r="W3902" s="39"/>
      <c r="X3902" s="39"/>
      <c r="Y3902" s="39"/>
      <c r="AD3902" s="191"/>
      <c r="AE3902" s="191"/>
      <c r="AF3902" s="260"/>
      <c r="AG3902" s="191"/>
      <c r="AH3902" s="191"/>
      <c r="AI3902" s="260"/>
      <c r="AR3902" s="68"/>
      <c r="AS3902" s="68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5"/>
      <c r="BL3902" s="95"/>
      <c r="BM3902" s="95"/>
      <c r="BN3902" s="95"/>
      <c r="BO3902" s="95"/>
      <c r="BP3902" s="95"/>
      <c r="BQ3902" s="95"/>
      <c r="BR3902" s="95"/>
      <c r="BS3902" s="95"/>
      <c r="BT3902" s="95"/>
      <c r="BU3902" s="95"/>
      <c r="BV3902" s="95"/>
      <c r="BW3902" s="95"/>
      <c r="BX3902" s="95"/>
      <c r="BY3902" s="95"/>
      <c r="BZ3902" s="95"/>
      <c r="CD3902" s="95"/>
      <c r="CE3902" s="95"/>
      <c r="CF3902" s="95"/>
    </row>
    <row r="3903" spans="1:84" s="43" customFormat="1" x14ac:dyDescent="0.25">
      <c r="A3903" s="152"/>
      <c r="B3903" s="152"/>
      <c r="C3903" s="152"/>
      <c r="D3903" s="152"/>
      <c r="E3903" s="152"/>
      <c r="F3903" s="62"/>
      <c r="G3903" s="62"/>
      <c r="I3903" s="152"/>
      <c r="K3903" s="152"/>
      <c r="L3903" s="152"/>
      <c r="M3903" s="152"/>
      <c r="N3903" s="152"/>
      <c r="O3903" s="63"/>
      <c r="P3903" s="152"/>
      <c r="Q3903" s="152"/>
      <c r="S3903" s="205"/>
      <c r="T3903" s="205"/>
      <c r="U3903" s="205"/>
      <c r="V3903" s="39"/>
      <c r="W3903" s="39"/>
      <c r="X3903" s="39"/>
      <c r="Y3903" s="39"/>
      <c r="AD3903" s="191"/>
      <c r="AE3903" s="191"/>
      <c r="AF3903" s="260"/>
      <c r="AG3903" s="191"/>
      <c r="AH3903" s="191"/>
      <c r="AI3903" s="260"/>
      <c r="AR3903" s="68"/>
      <c r="AS3903" s="68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5"/>
      <c r="BL3903" s="95"/>
      <c r="BM3903" s="95"/>
      <c r="BN3903" s="95"/>
      <c r="BO3903" s="95"/>
      <c r="BP3903" s="95"/>
      <c r="BQ3903" s="95"/>
      <c r="BR3903" s="95"/>
      <c r="BS3903" s="95"/>
      <c r="BT3903" s="95"/>
      <c r="BU3903" s="95"/>
      <c r="BV3903" s="95"/>
      <c r="BW3903" s="95"/>
      <c r="BX3903" s="95"/>
      <c r="BY3903" s="95"/>
      <c r="BZ3903" s="95"/>
      <c r="CD3903" s="95"/>
      <c r="CE3903" s="95"/>
      <c r="CF3903" s="95"/>
    </row>
    <row r="3904" spans="1:84" s="43" customFormat="1" x14ac:dyDescent="0.25">
      <c r="A3904" s="152"/>
      <c r="B3904" s="152"/>
      <c r="C3904" s="152"/>
      <c r="D3904" s="152"/>
      <c r="E3904" s="152"/>
      <c r="F3904" s="62"/>
      <c r="G3904" s="62"/>
      <c r="I3904" s="152"/>
      <c r="K3904" s="152"/>
      <c r="L3904" s="152"/>
      <c r="M3904" s="152"/>
      <c r="N3904" s="152"/>
      <c r="O3904" s="63"/>
      <c r="P3904" s="152"/>
      <c r="Q3904" s="152"/>
      <c r="S3904" s="205"/>
      <c r="T3904" s="205"/>
      <c r="U3904" s="205"/>
      <c r="V3904" s="39"/>
      <c r="W3904" s="39"/>
      <c r="X3904" s="39"/>
      <c r="Y3904" s="39"/>
      <c r="AD3904" s="191"/>
      <c r="AE3904" s="191"/>
      <c r="AF3904" s="260"/>
      <c r="AG3904" s="191"/>
      <c r="AH3904" s="191"/>
      <c r="AI3904" s="260"/>
      <c r="AR3904" s="68"/>
      <c r="AS3904" s="68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5"/>
      <c r="BL3904" s="95"/>
      <c r="BM3904" s="95"/>
      <c r="BN3904" s="95"/>
      <c r="BO3904" s="95"/>
      <c r="BP3904" s="95"/>
      <c r="BQ3904" s="95"/>
      <c r="BR3904" s="95"/>
      <c r="BS3904" s="95"/>
      <c r="BT3904" s="95"/>
      <c r="BU3904" s="95"/>
      <c r="BV3904" s="95"/>
      <c r="BW3904" s="95"/>
      <c r="BX3904" s="95"/>
      <c r="BY3904" s="95"/>
      <c r="BZ3904" s="95"/>
      <c r="CD3904" s="95"/>
      <c r="CE3904" s="95"/>
      <c r="CF3904" s="95"/>
    </row>
    <row r="3905" spans="1:84" s="43" customFormat="1" x14ac:dyDescent="0.25">
      <c r="A3905" s="152"/>
      <c r="B3905" s="152"/>
      <c r="C3905" s="152"/>
      <c r="D3905" s="152"/>
      <c r="E3905" s="152"/>
      <c r="F3905" s="62"/>
      <c r="G3905" s="62"/>
      <c r="I3905" s="152"/>
      <c r="K3905" s="152"/>
      <c r="L3905" s="152"/>
      <c r="M3905" s="152"/>
      <c r="N3905" s="152"/>
      <c r="O3905" s="63"/>
      <c r="P3905" s="152"/>
      <c r="Q3905" s="152"/>
      <c r="S3905" s="205"/>
      <c r="T3905" s="205"/>
      <c r="U3905" s="205"/>
      <c r="V3905" s="39"/>
      <c r="W3905" s="39"/>
      <c r="X3905" s="39"/>
      <c r="Y3905" s="39"/>
      <c r="AD3905" s="191"/>
      <c r="AE3905" s="191"/>
      <c r="AF3905" s="260"/>
      <c r="AG3905" s="191"/>
      <c r="AH3905" s="191"/>
      <c r="AI3905" s="260"/>
      <c r="AR3905" s="68"/>
      <c r="AS3905" s="68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5"/>
      <c r="BL3905" s="95"/>
      <c r="BM3905" s="95"/>
      <c r="BN3905" s="95"/>
      <c r="BO3905" s="95"/>
      <c r="BP3905" s="95"/>
      <c r="BQ3905" s="95"/>
      <c r="BR3905" s="95"/>
      <c r="BS3905" s="95"/>
      <c r="BT3905" s="95"/>
      <c r="BU3905" s="95"/>
      <c r="BV3905" s="95"/>
      <c r="BW3905" s="95"/>
      <c r="BX3905" s="95"/>
      <c r="BY3905" s="95"/>
      <c r="BZ3905" s="95"/>
      <c r="CD3905" s="95"/>
      <c r="CE3905" s="95"/>
      <c r="CF3905" s="95"/>
    </row>
    <row r="3906" spans="1:84" s="43" customFormat="1" x14ac:dyDescent="0.25">
      <c r="A3906" s="152"/>
      <c r="B3906" s="152"/>
      <c r="C3906" s="152"/>
      <c r="D3906" s="152"/>
      <c r="E3906" s="152"/>
      <c r="F3906" s="62"/>
      <c r="G3906" s="62"/>
      <c r="I3906" s="152"/>
      <c r="K3906" s="152"/>
      <c r="L3906" s="152"/>
      <c r="M3906" s="152"/>
      <c r="N3906" s="152"/>
      <c r="O3906" s="63"/>
      <c r="P3906" s="152"/>
      <c r="Q3906" s="152"/>
      <c r="S3906" s="205"/>
      <c r="T3906" s="205"/>
      <c r="U3906" s="205"/>
      <c r="V3906" s="39"/>
      <c r="W3906" s="39"/>
      <c r="X3906" s="39"/>
      <c r="Y3906" s="39"/>
      <c r="AD3906" s="191"/>
      <c r="AE3906" s="191"/>
      <c r="AF3906" s="260"/>
      <c r="AG3906" s="191"/>
      <c r="AH3906" s="191"/>
      <c r="AI3906" s="260"/>
      <c r="AR3906" s="68"/>
      <c r="AS3906" s="68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5"/>
      <c r="BL3906" s="95"/>
      <c r="BM3906" s="95"/>
      <c r="BN3906" s="95"/>
      <c r="BO3906" s="95"/>
      <c r="BP3906" s="95"/>
      <c r="BQ3906" s="95"/>
      <c r="BR3906" s="95"/>
      <c r="BS3906" s="95"/>
      <c r="BT3906" s="95"/>
      <c r="BU3906" s="95"/>
      <c r="BV3906" s="95"/>
      <c r="BW3906" s="95"/>
      <c r="BX3906" s="95"/>
      <c r="BY3906" s="95"/>
      <c r="BZ3906" s="95"/>
      <c r="CD3906" s="95"/>
      <c r="CE3906" s="95"/>
      <c r="CF3906" s="95"/>
    </row>
    <row r="3907" spans="1:84" s="43" customFormat="1" x14ac:dyDescent="0.25">
      <c r="A3907" s="152"/>
      <c r="B3907" s="152"/>
      <c r="C3907" s="152"/>
      <c r="D3907" s="152"/>
      <c r="E3907" s="152"/>
      <c r="F3907" s="62"/>
      <c r="G3907" s="62"/>
      <c r="I3907" s="152"/>
      <c r="K3907" s="152"/>
      <c r="L3907" s="152"/>
      <c r="M3907" s="152"/>
      <c r="N3907" s="152"/>
      <c r="O3907" s="63"/>
      <c r="P3907" s="152"/>
      <c r="Q3907" s="152"/>
      <c r="S3907" s="205"/>
      <c r="T3907" s="205"/>
      <c r="U3907" s="205"/>
      <c r="V3907" s="39"/>
      <c r="W3907" s="39"/>
      <c r="X3907" s="39"/>
      <c r="Y3907" s="39"/>
      <c r="AD3907" s="191"/>
      <c r="AE3907" s="191"/>
      <c r="AF3907" s="260"/>
      <c r="AG3907" s="191"/>
      <c r="AH3907" s="191"/>
      <c r="AI3907" s="260"/>
      <c r="AR3907" s="68"/>
      <c r="AS3907" s="68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5"/>
      <c r="BL3907" s="95"/>
      <c r="BM3907" s="95"/>
      <c r="BN3907" s="95"/>
      <c r="BO3907" s="95"/>
      <c r="BP3907" s="95"/>
      <c r="BQ3907" s="95"/>
      <c r="BR3907" s="95"/>
      <c r="BS3907" s="95"/>
      <c r="BT3907" s="95"/>
      <c r="BU3907" s="95"/>
      <c r="BV3907" s="95"/>
      <c r="BW3907" s="95"/>
      <c r="BX3907" s="95"/>
      <c r="BY3907" s="95"/>
      <c r="BZ3907" s="95"/>
      <c r="CD3907" s="95"/>
      <c r="CE3907" s="95"/>
      <c r="CF3907" s="95"/>
    </row>
    <row r="3908" spans="1:84" s="43" customFormat="1" x14ac:dyDescent="0.25">
      <c r="A3908" s="152"/>
      <c r="B3908" s="152"/>
      <c r="C3908" s="152"/>
      <c r="D3908" s="152"/>
      <c r="E3908" s="152"/>
      <c r="F3908" s="62"/>
      <c r="G3908" s="62"/>
      <c r="I3908" s="152"/>
      <c r="K3908" s="152"/>
      <c r="L3908" s="152"/>
      <c r="M3908" s="152"/>
      <c r="N3908" s="152"/>
      <c r="O3908" s="63"/>
      <c r="P3908" s="152"/>
      <c r="Q3908" s="152"/>
      <c r="S3908" s="205"/>
      <c r="T3908" s="205"/>
      <c r="U3908" s="205"/>
      <c r="V3908" s="39"/>
      <c r="W3908" s="39"/>
      <c r="X3908" s="39"/>
      <c r="Y3908" s="39"/>
      <c r="AD3908" s="191"/>
      <c r="AE3908" s="191"/>
      <c r="AF3908" s="260"/>
      <c r="AG3908" s="191"/>
      <c r="AH3908" s="191"/>
      <c r="AI3908" s="260"/>
      <c r="AR3908" s="68"/>
      <c r="AS3908" s="68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5"/>
      <c r="BL3908" s="95"/>
      <c r="BM3908" s="95"/>
      <c r="BN3908" s="95"/>
      <c r="BO3908" s="95"/>
      <c r="BP3908" s="95"/>
      <c r="BQ3908" s="95"/>
      <c r="BR3908" s="95"/>
      <c r="BS3908" s="95"/>
      <c r="BT3908" s="95"/>
      <c r="BU3908" s="95"/>
      <c r="BV3908" s="95"/>
      <c r="BW3908" s="95"/>
      <c r="BX3908" s="95"/>
      <c r="BY3908" s="95"/>
      <c r="BZ3908" s="95"/>
      <c r="CD3908" s="95"/>
      <c r="CE3908" s="95"/>
      <c r="CF3908" s="95"/>
    </row>
    <row r="3909" spans="1:84" s="43" customFormat="1" x14ac:dyDescent="0.25">
      <c r="A3909" s="152"/>
      <c r="B3909" s="152"/>
      <c r="C3909" s="152"/>
      <c r="D3909" s="152"/>
      <c r="E3909" s="152"/>
      <c r="F3909" s="62"/>
      <c r="G3909" s="62"/>
      <c r="I3909" s="152"/>
      <c r="K3909" s="152"/>
      <c r="L3909" s="152"/>
      <c r="M3909" s="152"/>
      <c r="N3909" s="152"/>
      <c r="O3909" s="63"/>
      <c r="P3909" s="152"/>
      <c r="Q3909" s="152"/>
      <c r="S3909" s="205"/>
      <c r="T3909" s="205"/>
      <c r="U3909" s="205"/>
      <c r="V3909" s="39"/>
      <c r="W3909" s="39"/>
      <c r="X3909" s="39"/>
      <c r="Y3909" s="39"/>
      <c r="AD3909" s="191"/>
      <c r="AE3909" s="191"/>
      <c r="AF3909" s="260"/>
      <c r="AG3909" s="191"/>
      <c r="AH3909" s="191"/>
      <c r="AI3909" s="260"/>
      <c r="AR3909" s="68"/>
      <c r="AS3909" s="68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5"/>
      <c r="BL3909" s="95"/>
      <c r="BM3909" s="95"/>
      <c r="BN3909" s="95"/>
      <c r="BO3909" s="95"/>
      <c r="BP3909" s="95"/>
      <c r="BQ3909" s="95"/>
      <c r="BR3909" s="95"/>
      <c r="BS3909" s="95"/>
      <c r="BT3909" s="95"/>
      <c r="BU3909" s="95"/>
      <c r="BV3909" s="95"/>
      <c r="BW3909" s="95"/>
      <c r="BX3909" s="95"/>
      <c r="BY3909" s="95"/>
      <c r="BZ3909" s="95"/>
      <c r="CD3909" s="95"/>
      <c r="CE3909" s="95"/>
      <c r="CF3909" s="95"/>
    </row>
    <row r="3910" spans="1:84" s="43" customFormat="1" x14ac:dyDescent="0.25">
      <c r="A3910" s="152"/>
      <c r="B3910" s="152"/>
      <c r="C3910" s="152"/>
      <c r="D3910" s="152"/>
      <c r="E3910" s="152"/>
      <c r="F3910" s="62"/>
      <c r="G3910" s="62"/>
      <c r="I3910" s="152"/>
      <c r="K3910" s="152"/>
      <c r="L3910" s="152"/>
      <c r="M3910" s="152"/>
      <c r="N3910" s="152"/>
      <c r="O3910" s="63"/>
      <c r="P3910" s="152"/>
      <c r="Q3910" s="152"/>
      <c r="S3910" s="205"/>
      <c r="T3910" s="205"/>
      <c r="U3910" s="205"/>
      <c r="V3910" s="39"/>
      <c r="W3910" s="39"/>
      <c r="X3910" s="39"/>
      <c r="Y3910" s="39"/>
      <c r="AD3910" s="191"/>
      <c r="AE3910" s="191"/>
      <c r="AF3910" s="260"/>
      <c r="AG3910" s="191"/>
      <c r="AH3910" s="191"/>
      <c r="AI3910" s="260"/>
      <c r="AR3910" s="68"/>
      <c r="AS3910" s="68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5"/>
      <c r="BL3910" s="95"/>
      <c r="BM3910" s="95"/>
      <c r="BN3910" s="95"/>
      <c r="BO3910" s="95"/>
      <c r="BP3910" s="95"/>
      <c r="BQ3910" s="95"/>
      <c r="BR3910" s="95"/>
      <c r="BS3910" s="95"/>
      <c r="BT3910" s="95"/>
      <c r="BU3910" s="95"/>
      <c r="BV3910" s="95"/>
      <c r="BW3910" s="95"/>
      <c r="BX3910" s="95"/>
      <c r="BY3910" s="95"/>
      <c r="BZ3910" s="95"/>
      <c r="CD3910" s="95"/>
      <c r="CE3910" s="95"/>
      <c r="CF3910" s="95"/>
    </row>
    <row r="3911" spans="1:84" s="43" customFormat="1" x14ac:dyDescent="0.25">
      <c r="A3911" s="152"/>
      <c r="B3911" s="152"/>
      <c r="C3911" s="152"/>
      <c r="D3911" s="152"/>
      <c r="E3911" s="152"/>
      <c r="F3911" s="62"/>
      <c r="G3911" s="62"/>
      <c r="I3911" s="152"/>
      <c r="K3911" s="152"/>
      <c r="L3911" s="152"/>
      <c r="M3911" s="152"/>
      <c r="N3911" s="152"/>
      <c r="O3911" s="63"/>
      <c r="P3911" s="152"/>
      <c r="Q3911" s="152"/>
      <c r="S3911" s="205"/>
      <c r="T3911" s="205"/>
      <c r="U3911" s="205"/>
      <c r="V3911" s="39"/>
      <c r="W3911" s="39"/>
      <c r="X3911" s="39"/>
      <c r="Y3911" s="39"/>
      <c r="AD3911" s="191"/>
      <c r="AE3911" s="191"/>
      <c r="AF3911" s="260"/>
      <c r="AG3911" s="191"/>
      <c r="AH3911" s="191"/>
      <c r="AI3911" s="260"/>
      <c r="AR3911" s="68"/>
      <c r="AS3911" s="68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5"/>
      <c r="BL3911" s="95"/>
      <c r="BM3911" s="95"/>
      <c r="BN3911" s="95"/>
      <c r="BO3911" s="95"/>
      <c r="BP3911" s="95"/>
      <c r="BQ3911" s="95"/>
      <c r="BR3911" s="95"/>
      <c r="BS3911" s="95"/>
      <c r="BT3911" s="95"/>
      <c r="BU3911" s="95"/>
      <c r="BV3911" s="95"/>
      <c r="BW3911" s="95"/>
      <c r="BX3911" s="95"/>
      <c r="BY3911" s="95"/>
      <c r="BZ3911" s="95"/>
      <c r="CD3911" s="95"/>
      <c r="CE3911" s="95"/>
      <c r="CF3911" s="95"/>
    </row>
    <row r="3912" spans="1:84" s="43" customFormat="1" x14ac:dyDescent="0.25">
      <c r="A3912" s="152"/>
      <c r="B3912" s="152"/>
      <c r="C3912" s="152"/>
      <c r="D3912" s="152"/>
      <c r="E3912" s="152"/>
      <c r="F3912" s="62"/>
      <c r="G3912" s="62"/>
      <c r="I3912" s="152"/>
      <c r="K3912" s="152"/>
      <c r="L3912" s="152"/>
      <c r="M3912" s="152"/>
      <c r="N3912" s="152"/>
      <c r="O3912" s="63"/>
      <c r="P3912" s="152"/>
      <c r="Q3912" s="152"/>
      <c r="S3912" s="205"/>
      <c r="T3912" s="205"/>
      <c r="U3912" s="205"/>
      <c r="V3912" s="39"/>
      <c r="W3912" s="39"/>
      <c r="X3912" s="39"/>
      <c r="Y3912" s="39"/>
      <c r="AD3912" s="191"/>
      <c r="AE3912" s="191"/>
      <c r="AF3912" s="260"/>
      <c r="AG3912" s="191"/>
      <c r="AH3912" s="191"/>
      <c r="AI3912" s="260"/>
      <c r="AR3912" s="68"/>
      <c r="AS3912" s="68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5"/>
      <c r="BL3912" s="95"/>
      <c r="BM3912" s="95"/>
      <c r="BN3912" s="95"/>
      <c r="BO3912" s="95"/>
      <c r="BP3912" s="95"/>
      <c r="BQ3912" s="95"/>
      <c r="BR3912" s="95"/>
      <c r="BS3912" s="95"/>
      <c r="BT3912" s="95"/>
      <c r="BU3912" s="95"/>
      <c r="BV3912" s="95"/>
      <c r="BW3912" s="95"/>
      <c r="BX3912" s="95"/>
      <c r="BY3912" s="95"/>
      <c r="BZ3912" s="95"/>
      <c r="CD3912" s="95"/>
      <c r="CE3912" s="95"/>
      <c r="CF3912" s="95"/>
    </row>
    <row r="3913" spans="1:84" s="43" customFormat="1" x14ac:dyDescent="0.25">
      <c r="A3913" s="152"/>
      <c r="B3913" s="152"/>
      <c r="C3913" s="152"/>
      <c r="D3913" s="152"/>
      <c r="E3913" s="152"/>
      <c r="F3913" s="62"/>
      <c r="G3913" s="62"/>
      <c r="I3913" s="152"/>
      <c r="K3913" s="152"/>
      <c r="L3913" s="152"/>
      <c r="M3913" s="152"/>
      <c r="N3913" s="152"/>
      <c r="O3913" s="63"/>
      <c r="P3913" s="152"/>
      <c r="Q3913" s="152"/>
      <c r="S3913" s="205"/>
      <c r="T3913" s="205"/>
      <c r="U3913" s="205"/>
      <c r="V3913" s="39"/>
      <c r="W3913" s="39"/>
      <c r="X3913" s="39"/>
      <c r="Y3913" s="39"/>
      <c r="AD3913" s="191"/>
      <c r="AE3913" s="191"/>
      <c r="AF3913" s="260"/>
      <c r="AG3913" s="191"/>
      <c r="AH3913" s="191"/>
      <c r="AI3913" s="260"/>
      <c r="AR3913" s="68"/>
      <c r="AS3913" s="68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5"/>
      <c r="BL3913" s="95"/>
      <c r="BM3913" s="95"/>
      <c r="BN3913" s="95"/>
      <c r="BO3913" s="95"/>
      <c r="BP3913" s="95"/>
      <c r="BQ3913" s="95"/>
      <c r="BR3913" s="95"/>
      <c r="BS3913" s="95"/>
      <c r="BT3913" s="95"/>
      <c r="BU3913" s="95"/>
      <c r="BV3913" s="95"/>
      <c r="BW3913" s="95"/>
      <c r="BX3913" s="95"/>
      <c r="BY3913" s="95"/>
      <c r="BZ3913" s="95"/>
      <c r="CD3913" s="95"/>
      <c r="CE3913" s="95"/>
      <c r="CF3913" s="95"/>
    </row>
    <row r="3914" spans="1:84" s="43" customFormat="1" x14ac:dyDescent="0.25">
      <c r="A3914" s="152"/>
      <c r="B3914" s="152"/>
      <c r="C3914" s="152"/>
      <c r="D3914" s="152"/>
      <c r="E3914" s="152"/>
      <c r="F3914" s="62"/>
      <c r="G3914" s="62"/>
      <c r="I3914" s="152"/>
      <c r="K3914" s="152"/>
      <c r="L3914" s="152"/>
      <c r="M3914" s="152"/>
      <c r="N3914" s="152"/>
      <c r="O3914" s="63"/>
      <c r="P3914" s="152"/>
      <c r="Q3914" s="152"/>
      <c r="S3914" s="205"/>
      <c r="T3914" s="205"/>
      <c r="U3914" s="205"/>
      <c r="V3914" s="39"/>
      <c r="W3914" s="39"/>
      <c r="X3914" s="39"/>
      <c r="Y3914" s="39"/>
      <c r="AD3914" s="191"/>
      <c r="AE3914" s="191"/>
      <c r="AF3914" s="260"/>
      <c r="AG3914" s="191"/>
      <c r="AH3914" s="191"/>
      <c r="AI3914" s="260"/>
      <c r="AR3914" s="68"/>
      <c r="AS3914" s="68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5"/>
      <c r="BL3914" s="95"/>
      <c r="BM3914" s="95"/>
      <c r="BN3914" s="95"/>
      <c r="BO3914" s="95"/>
      <c r="BP3914" s="95"/>
      <c r="BQ3914" s="95"/>
      <c r="BR3914" s="95"/>
      <c r="BS3914" s="95"/>
      <c r="BT3914" s="95"/>
      <c r="BU3914" s="95"/>
      <c r="BV3914" s="95"/>
      <c r="BW3914" s="95"/>
      <c r="BX3914" s="95"/>
      <c r="BY3914" s="95"/>
      <c r="BZ3914" s="95"/>
      <c r="CD3914" s="95"/>
      <c r="CE3914" s="95"/>
      <c r="CF3914" s="95"/>
    </row>
    <row r="3915" spans="1:84" s="43" customFormat="1" x14ac:dyDescent="0.25">
      <c r="A3915" s="152"/>
      <c r="B3915" s="152"/>
      <c r="C3915" s="152"/>
      <c r="D3915" s="152"/>
      <c r="E3915" s="152"/>
      <c r="F3915" s="62"/>
      <c r="G3915" s="62"/>
      <c r="I3915" s="152"/>
      <c r="K3915" s="152"/>
      <c r="L3915" s="152"/>
      <c r="M3915" s="152"/>
      <c r="N3915" s="152"/>
      <c r="O3915" s="63"/>
      <c r="P3915" s="152"/>
      <c r="Q3915" s="152"/>
      <c r="S3915" s="205"/>
      <c r="T3915" s="205"/>
      <c r="U3915" s="205"/>
      <c r="V3915" s="39"/>
      <c r="W3915" s="39"/>
      <c r="X3915" s="39"/>
      <c r="Y3915" s="39"/>
      <c r="AD3915" s="191"/>
      <c r="AE3915" s="191"/>
      <c r="AF3915" s="260"/>
      <c r="AG3915" s="191"/>
      <c r="AH3915" s="191"/>
      <c r="AI3915" s="260"/>
      <c r="AR3915" s="68"/>
      <c r="AS3915" s="68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5"/>
      <c r="BL3915" s="95"/>
      <c r="BM3915" s="95"/>
      <c r="BN3915" s="95"/>
      <c r="BO3915" s="95"/>
      <c r="BP3915" s="95"/>
      <c r="BQ3915" s="95"/>
      <c r="BR3915" s="95"/>
      <c r="BS3915" s="95"/>
      <c r="BT3915" s="95"/>
      <c r="BU3915" s="95"/>
      <c r="BV3915" s="95"/>
      <c r="BW3915" s="95"/>
      <c r="BX3915" s="95"/>
      <c r="BY3915" s="95"/>
      <c r="BZ3915" s="95"/>
      <c r="CD3915" s="95"/>
      <c r="CE3915" s="95"/>
      <c r="CF3915" s="95"/>
    </row>
    <row r="3916" spans="1:84" s="43" customFormat="1" x14ac:dyDescent="0.25">
      <c r="A3916" s="152"/>
      <c r="B3916" s="152"/>
      <c r="C3916" s="152"/>
      <c r="D3916" s="152"/>
      <c r="E3916" s="152"/>
      <c r="F3916" s="62"/>
      <c r="G3916" s="62"/>
      <c r="I3916" s="152"/>
      <c r="K3916" s="152"/>
      <c r="L3916" s="152"/>
      <c r="M3916" s="152"/>
      <c r="N3916" s="152"/>
      <c r="O3916" s="63"/>
      <c r="P3916" s="152"/>
      <c r="Q3916" s="152"/>
      <c r="S3916" s="205"/>
      <c r="T3916" s="205"/>
      <c r="U3916" s="205"/>
      <c r="V3916" s="39"/>
      <c r="W3916" s="39"/>
      <c r="X3916" s="39"/>
      <c r="Y3916" s="39"/>
      <c r="AD3916" s="191"/>
      <c r="AE3916" s="191"/>
      <c r="AF3916" s="260"/>
      <c r="AG3916" s="191"/>
      <c r="AH3916" s="191"/>
      <c r="AI3916" s="260"/>
      <c r="AR3916" s="68"/>
      <c r="AS3916" s="68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5"/>
      <c r="BL3916" s="95"/>
      <c r="BM3916" s="95"/>
      <c r="BN3916" s="95"/>
      <c r="BO3916" s="95"/>
      <c r="BP3916" s="95"/>
      <c r="BQ3916" s="95"/>
      <c r="BR3916" s="95"/>
      <c r="BS3916" s="95"/>
      <c r="BT3916" s="95"/>
      <c r="BU3916" s="95"/>
      <c r="BV3916" s="95"/>
      <c r="BW3916" s="95"/>
      <c r="BX3916" s="95"/>
      <c r="BY3916" s="95"/>
      <c r="BZ3916" s="95"/>
      <c r="CD3916" s="95"/>
      <c r="CE3916" s="95"/>
      <c r="CF3916" s="95"/>
    </row>
    <row r="3917" spans="1:84" s="43" customFormat="1" x14ac:dyDescent="0.25">
      <c r="A3917" s="152"/>
      <c r="B3917" s="152"/>
      <c r="C3917" s="152"/>
      <c r="D3917" s="152"/>
      <c r="E3917" s="152"/>
      <c r="F3917" s="62"/>
      <c r="G3917" s="62"/>
      <c r="I3917" s="152"/>
      <c r="K3917" s="152"/>
      <c r="L3917" s="152"/>
      <c r="M3917" s="152"/>
      <c r="N3917" s="152"/>
      <c r="O3917" s="63"/>
      <c r="P3917" s="152"/>
      <c r="Q3917" s="152"/>
      <c r="S3917" s="205"/>
      <c r="T3917" s="205"/>
      <c r="U3917" s="205"/>
      <c r="V3917" s="39"/>
      <c r="W3917" s="39"/>
      <c r="X3917" s="39"/>
      <c r="Y3917" s="39"/>
      <c r="AD3917" s="191"/>
      <c r="AE3917" s="191"/>
      <c r="AF3917" s="260"/>
      <c r="AG3917" s="191"/>
      <c r="AH3917" s="191"/>
      <c r="AI3917" s="260"/>
      <c r="AR3917" s="68"/>
      <c r="AS3917" s="68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5"/>
      <c r="BL3917" s="95"/>
      <c r="BM3917" s="95"/>
      <c r="BN3917" s="95"/>
      <c r="BO3917" s="95"/>
      <c r="BP3917" s="95"/>
      <c r="BQ3917" s="95"/>
      <c r="BR3917" s="95"/>
      <c r="BS3917" s="95"/>
      <c r="BT3917" s="95"/>
      <c r="BU3917" s="95"/>
      <c r="BV3917" s="95"/>
      <c r="BW3917" s="95"/>
      <c r="BX3917" s="95"/>
      <c r="BY3917" s="95"/>
      <c r="BZ3917" s="95"/>
      <c r="CD3917" s="95"/>
      <c r="CE3917" s="95"/>
      <c r="CF3917" s="95"/>
    </row>
    <row r="3918" spans="1:84" s="43" customFormat="1" x14ac:dyDescent="0.25">
      <c r="A3918" s="152"/>
      <c r="B3918" s="152"/>
      <c r="C3918" s="152"/>
      <c r="D3918" s="152"/>
      <c r="E3918" s="152"/>
      <c r="F3918" s="62"/>
      <c r="G3918" s="62"/>
      <c r="I3918" s="152"/>
      <c r="K3918" s="152"/>
      <c r="L3918" s="152"/>
      <c r="M3918" s="152"/>
      <c r="N3918" s="152"/>
      <c r="O3918" s="63"/>
      <c r="P3918" s="152"/>
      <c r="Q3918" s="152"/>
      <c r="S3918" s="205"/>
      <c r="T3918" s="205"/>
      <c r="U3918" s="205"/>
      <c r="V3918" s="39"/>
      <c r="W3918" s="39"/>
      <c r="X3918" s="39"/>
      <c r="Y3918" s="39"/>
      <c r="AD3918" s="191"/>
      <c r="AE3918" s="191"/>
      <c r="AF3918" s="260"/>
      <c r="AG3918" s="191"/>
      <c r="AH3918" s="191"/>
      <c r="AI3918" s="260"/>
      <c r="AR3918" s="68"/>
      <c r="AS3918" s="68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5"/>
      <c r="BL3918" s="95"/>
      <c r="BM3918" s="95"/>
      <c r="BN3918" s="95"/>
      <c r="BO3918" s="95"/>
      <c r="BP3918" s="95"/>
      <c r="BQ3918" s="95"/>
      <c r="BR3918" s="95"/>
      <c r="BS3918" s="95"/>
      <c r="BT3918" s="95"/>
      <c r="BU3918" s="95"/>
      <c r="BV3918" s="95"/>
      <c r="BW3918" s="95"/>
      <c r="BX3918" s="95"/>
      <c r="BY3918" s="95"/>
      <c r="BZ3918" s="95"/>
      <c r="CD3918" s="95"/>
      <c r="CE3918" s="95"/>
      <c r="CF3918" s="95"/>
    </row>
    <row r="3919" spans="1:84" s="43" customFormat="1" x14ac:dyDescent="0.25">
      <c r="A3919" s="152"/>
      <c r="B3919" s="152"/>
      <c r="C3919" s="152"/>
      <c r="D3919" s="152"/>
      <c r="E3919" s="152"/>
      <c r="F3919" s="62"/>
      <c r="G3919" s="62"/>
      <c r="I3919" s="152"/>
      <c r="K3919" s="152"/>
      <c r="L3919" s="152"/>
      <c r="M3919" s="152"/>
      <c r="N3919" s="152"/>
      <c r="O3919" s="63"/>
      <c r="P3919" s="152"/>
      <c r="Q3919" s="152"/>
      <c r="S3919" s="205"/>
      <c r="T3919" s="205"/>
      <c r="U3919" s="205"/>
      <c r="V3919" s="39"/>
      <c r="W3919" s="39"/>
      <c r="X3919" s="39"/>
      <c r="Y3919" s="39"/>
      <c r="AD3919" s="191"/>
      <c r="AE3919" s="191"/>
      <c r="AF3919" s="260"/>
      <c r="AG3919" s="191"/>
      <c r="AH3919" s="191"/>
      <c r="AI3919" s="260"/>
      <c r="AR3919" s="68"/>
      <c r="AS3919" s="68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5"/>
      <c r="BL3919" s="95"/>
      <c r="BM3919" s="95"/>
      <c r="BN3919" s="95"/>
      <c r="BO3919" s="95"/>
      <c r="BP3919" s="95"/>
      <c r="BQ3919" s="95"/>
      <c r="BR3919" s="95"/>
      <c r="BS3919" s="95"/>
      <c r="BT3919" s="95"/>
      <c r="BU3919" s="95"/>
      <c r="BV3919" s="95"/>
      <c r="BW3919" s="95"/>
      <c r="BX3919" s="95"/>
      <c r="BY3919" s="95"/>
      <c r="BZ3919" s="95"/>
      <c r="CD3919" s="95"/>
      <c r="CE3919" s="95"/>
      <c r="CF3919" s="95"/>
    </row>
    <row r="3920" spans="1:84" s="43" customFormat="1" x14ac:dyDescent="0.25">
      <c r="A3920" s="152"/>
      <c r="B3920" s="152"/>
      <c r="C3920" s="152"/>
      <c r="D3920" s="152"/>
      <c r="E3920" s="152"/>
      <c r="F3920" s="62"/>
      <c r="G3920" s="62"/>
      <c r="I3920" s="152"/>
      <c r="K3920" s="152"/>
      <c r="L3920" s="152"/>
      <c r="M3920" s="152"/>
      <c r="N3920" s="152"/>
      <c r="O3920" s="63"/>
      <c r="P3920" s="152"/>
      <c r="Q3920" s="152"/>
      <c r="S3920" s="205"/>
      <c r="T3920" s="205"/>
      <c r="U3920" s="205"/>
      <c r="V3920" s="39"/>
      <c r="W3920" s="39"/>
      <c r="X3920" s="39"/>
      <c r="Y3920" s="39"/>
      <c r="AD3920" s="191"/>
      <c r="AE3920" s="191"/>
      <c r="AF3920" s="260"/>
      <c r="AG3920" s="191"/>
      <c r="AH3920" s="191"/>
      <c r="AI3920" s="260"/>
      <c r="AR3920" s="68"/>
      <c r="AS3920" s="68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5"/>
      <c r="BL3920" s="95"/>
      <c r="BM3920" s="95"/>
      <c r="BN3920" s="95"/>
      <c r="BO3920" s="95"/>
      <c r="BP3920" s="95"/>
      <c r="BQ3920" s="95"/>
      <c r="BR3920" s="95"/>
      <c r="BS3920" s="95"/>
      <c r="BT3920" s="95"/>
      <c r="BU3920" s="95"/>
      <c r="BV3920" s="95"/>
      <c r="BW3920" s="95"/>
      <c r="BX3920" s="95"/>
      <c r="BY3920" s="95"/>
      <c r="BZ3920" s="95"/>
      <c r="CD3920" s="95"/>
      <c r="CE3920" s="95"/>
      <c r="CF3920" s="95"/>
    </row>
    <row r="3921" spans="1:84" s="43" customFormat="1" x14ac:dyDescent="0.25">
      <c r="A3921" s="152"/>
      <c r="B3921" s="152"/>
      <c r="C3921" s="152"/>
      <c r="D3921" s="152"/>
      <c r="E3921" s="152"/>
      <c r="F3921" s="62"/>
      <c r="G3921" s="62"/>
      <c r="I3921" s="152"/>
      <c r="K3921" s="152"/>
      <c r="L3921" s="152"/>
      <c r="M3921" s="152"/>
      <c r="N3921" s="152"/>
      <c r="O3921" s="63"/>
      <c r="P3921" s="152"/>
      <c r="Q3921" s="152"/>
      <c r="S3921" s="205"/>
      <c r="T3921" s="205"/>
      <c r="U3921" s="205"/>
      <c r="V3921" s="39"/>
      <c r="W3921" s="39"/>
      <c r="X3921" s="39"/>
      <c r="Y3921" s="39"/>
      <c r="AD3921" s="191"/>
      <c r="AE3921" s="191"/>
      <c r="AF3921" s="260"/>
      <c r="AG3921" s="191"/>
      <c r="AH3921" s="191"/>
      <c r="AI3921" s="260"/>
      <c r="AR3921" s="68"/>
      <c r="AS3921" s="68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5"/>
      <c r="BL3921" s="95"/>
      <c r="BM3921" s="95"/>
      <c r="BN3921" s="95"/>
      <c r="BO3921" s="95"/>
      <c r="BP3921" s="95"/>
      <c r="BQ3921" s="95"/>
      <c r="BR3921" s="95"/>
      <c r="BS3921" s="95"/>
      <c r="BT3921" s="95"/>
      <c r="BU3921" s="95"/>
      <c r="BV3921" s="95"/>
      <c r="BW3921" s="95"/>
      <c r="BX3921" s="95"/>
      <c r="BY3921" s="95"/>
      <c r="BZ3921" s="95"/>
      <c r="CD3921" s="95"/>
      <c r="CE3921" s="95"/>
      <c r="CF3921" s="95"/>
    </row>
    <row r="3922" spans="1:84" s="43" customFormat="1" x14ac:dyDescent="0.25">
      <c r="A3922" s="152"/>
      <c r="B3922" s="152"/>
      <c r="C3922" s="152"/>
      <c r="D3922" s="152"/>
      <c r="E3922" s="152"/>
      <c r="F3922" s="62"/>
      <c r="G3922" s="62"/>
      <c r="I3922" s="152"/>
      <c r="K3922" s="152"/>
      <c r="L3922" s="152"/>
      <c r="M3922" s="152"/>
      <c r="N3922" s="152"/>
      <c r="O3922" s="63"/>
      <c r="P3922" s="152"/>
      <c r="Q3922" s="152"/>
      <c r="S3922" s="205"/>
      <c r="T3922" s="205"/>
      <c r="U3922" s="205"/>
      <c r="V3922" s="39"/>
      <c r="W3922" s="39"/>
      <c r="X3922" s="39"/>
      <c r="Y3922" s="39"/>
      <c r="AD3922" s="191"/>
      <c r="AE3922" s="191"/>
      <c r="AF3922" s="260"/>
      <c r="AG3922" s="191"/>
      <c r="AH3922" s="191"/>
      <c r="AI3922" s="260"/>
      <c r="AR3922" s="68"/>
      <c r="AS3922" s="68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5"/>
      <c r="BL3922" s="95"/>
      <c r="BM3922" s="95"/>
      <c r="BN3922" s="95"/>
      <c r="BO3922" s="95"/>
      <c r="BP3922" s="95"/>
      <c r="BQ3922" s="95"/>
      <c r="BR3922" s="95"/>
      <c r="BS3922" s="95"/>
      <c r="BT3922" s="95"/>
      <c r="BU3922" s="95"/>
      <c r="BV3922" s="95"/>
      <c r="BW3922" s="95"/>
      <c r="BX3922" s="95"/>
      <c r="BY3922" s="95"/>
      <c r="BZ3922" s="95"/>
      <c r="CD3922" s="95"/>
      <c r="CE3922" s="95"/>
      <c r="CF3922" s="95"/>
    </row>
    <row r="3923" spans="1:84" s="43" customFormat="1" x14ac:dyDescent="0.25">
      <c r="A3923" s="152"/>
      <c r="B3923" s="152"/>
      <c r="C3923" s="152"/>
      <c r="D3923" s="152"/>
      <c r="E3923" s="152"/>
      <c r="F3923" s="62"/>
      <c r="G3923" s="62"/>
      <c r="I3923" s="152"/>
      <c r="K3923" s="152"/>
      <c r="L3923" s="152"/>
      <c r="M3923" s="152"/>
      <c r="N3923" s="152"/>
      <c r="O3923" s="63"/>
      <c r="P3923" s="152"/>
      <c r="Q3923" s="152"/>
      <c r="S3923" s="205"/>
      <c r="T3923" s="205"/>
      <c r="U3923" s="205"/>
      <c r="V3923" s="39"/>
      <c r="W3923" s="39"/>
      <c r="X3923" s="39"/>
      <c r="Y3923" s="39"/>
      <c r="AD3923" s="191"/>
      <c r="AE3923" s="191"/>
      <c r="AF3923" s="260"/>
      <c r="AG3923" s="191"/>
      <c r="AH3923" s="191"/>
      <c r="AI3923" s="260"/>
      <c r="AR3923" s="68"/>
      <c r="AS3923" s="68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5"/>
      <c r="BL3923" s="95"/>
      <c r="BM3923" s="95"/>
      <c r="BN3923" s="95"/>
      <c r="BO3923" s="95"/>
      <c r="BP3923" s="95"/>
      <c r="BQ3923" s="95"/>
      <c r="BR3923" s="95"/>
      <c r="BS3923" s="95"/>
      <c r="BT3923" s="95"/>
      <c r="BU3923" s="95"/>
      <c r="BV3923" s="95"/>
      <c r="BW3923" s="95"/>
      <c r="BX3923" s="95"/>
      <c r="BY3923" s="95"/>
      <c r="BZ3923" s="95"/>
      <c r="CD3923" s="95"/>
      <c r="CE3923" s="95"/>
      <c r="CF3923" s="95"/>
    </row>
    <row r="3924" spans="1:84" s="43" customFormat="1" x14ac:dyDescent="0.25">
      <c r="A3924" s="152"/>
      <c r="B3924" s="152"/>
      <c r="C3924" s="152"/>
      <c r="D3924" s="152"/>
      <c r="E3924" s="152"/>
      <c r="F3924" s="62"/>
      <c r="G3924" s="62"/>
      <c r="I3924" s="152"/>
      <c r="K3924" s="152"/>
      <c r="L3924" s="152"/>
      <c r="M3924" s="152"/>
      <c r="N3924" s="152"/>
      <c r="O3924" s="63"/>
      <c r="P3924" s="152"/>
      <c r="Q3924" s="152"/>
      <c r="S3924" s="205"/>
      <c r="T3924" s="205"/>
      <c r="U3924" s="205"/>
      <c r="V3924" s="39"/>
      <c r="W3924" s="39"/>
      <c r="X3924" s="39"/>
      <c r="Y3924" s="39"/>
      <c r="AD3924" s="191"/>
      <c r="AE3924" s="191"/>
      <c r="AF3924" s="260"/>
      <c r="AG3924" s="191"/>
      <c r="AH3924" s="191"/>
      <c r="AI3924" s="260"/>
      <c r="AR3924" s="68"/>
      <c r="AS3924" s="68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5"/>
      <c r="BL3924" s="95"/>
      <c r="BM3924" s="95"/>
      <c r="BN3924" s="95"/>
      <c r="BO3924" s="95"/>
      <c r="BP3924" s="95"/>
      <c r="BQ3924" s="95"/>
      <c r="BR3924" s="95"/>
      <c r="BS3924" s="95"/>
      <c r="BT3924" s="95"/>
      <c r="BU3924" s="95"/>
      <c r="BV3924" s="95"/>
      <c r="BW3924" s="95"/>
      <c r="BX3924" s="95"/>
      <c r="BY3924" s="95"/>
      <c r="BZ3924" s="95"/>
      <c r="CD3924" s="95"/>
      <c r="CE3924" s="95"/>
      <c r="CF3924" s="95"/>
    </row>
    <row r="3925" spans="1:84" s="43" customFormat="1" x14ac:dyDescent="0.25">
      <c r="A3925" s="152"/>
      <c r="B3925" s="152"/>
      <c r="C3925" s="152"/>
      <c r="D3925" s="152"/>
      <c r="E3925" s="152"/>
      <c r="F3925" s="62"/>
      <c r="G3925" s="62"/>
      <c r="I3925" s="152"/>
      <c r="K3925" s="152"/>
      <c r="L3925" s="152"/>
      <c r="M3925" s="152"/>
      <c r="N3925" s="152"/>
      <c r="O3925" s="63"/>
      <c r="P3925" s="152"/>
      <c r="Q3925" s="152"/>
      <c r="S3925" s="205"/>
      <c r="T3925" s="205"/>
      <c r="U3925" s="205"/>
      <c r="V3925" s="39"/>
      <c r="W3925" s="39"/>
      <c r="X3925" s="39"/>
      <c r="Y3925" s="39"/>
      <c r="AD3925" s="191"/>
      <c r="AE3925" s="191"/>
      <c r="AF3925" s="260"/>
      <c r="AG3925" s="191"/>
      <c r="AH3925" s="191"/>
      <c r="AI3925" s="260"/>
      <c r="AR3925" s="68"/>
      <c r="AS3925" s="68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5"/>
      <c r="BL3925" s="95"/>
      <c r="BM3925" s="95"/>
      <c r="BN3925" s="95"/>
      <c r="BO3925" s="95"/>
      <c r="BP3925" s="95"/>
      <c r="BQ3925" s="95"/>
      <c r="BR3925" s="95"/>
      <c r="BS3925" s="95"/>
      <c r="BT3925" s="95"/>
      <c r="BU3925" s="95"/>
      <c r="BV3925" s="95"/>
      <c r="BW3925" s="95"/>
      <c r="BX3925" s="95"/>
      <c r="BY3925" s="95"/>
      <c r="BZ3925" s="95"/>
      <c r="CD3925" s="95"/>
      <c r="CE3925" s="95"/>
      <c r="CF3925" s="95"/>
    </row>
    <row r="3926" spans="1:84" s="43" customFormat="1" x14ac:dyDescent="0.25">
      <c r="A3926" s="152"/>
      <c r="B3926" s="152"/>
      <c r="C3926" s="152"/>
      <c r="D3926" s="152"/>
      <c r="E3926" s="152"/>
      <c r="F3926" s="62"/>
      <c r="G3926" s="62"/>
      <c r="I3926" s="152"/>
      <c r="K3926" s="152"/>
      <c r="L3926" s="152"/>
      <c r="M3926" s="152"/>
      <c r="N3926" s="152"/>
      <c r="O3926" s="63"/>
      <c r="P3926" s="152"/>
      <c r="Q3926" s="152"/>
      <c r="S3926" s="205"/>
      <c r="T3926" s="205"/>
      <c r="U3926" s="205"/>
      <c r="V3926" s="39"/>
      <c r="W3926" s="39"/>
      <c r="X3926" s="39"/>
      <c r="Y3926" s="39"/>
      <c r="AD3926" s="191"/>
      <c r="AE3926" s="191"/>
      <c r="AF3926" s="260"/>
      <c r="AG3926" s="191"/>
      <c r="AH3926" s="191"/>
      <c r="AI3926" s="260"/>
      <c r="AR3926" s="68"/>
      <c r="AS3926" s="68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5"/>
      <c r="BL3926" s="95"/>
      <c r="BM3926" s="95"/>
      <c r="BN3926" s="95"/>
      <c r="BO3926" s="95"/>
      <c r="BP3926" s="95"/>
      <c r="BQ3926" s="95"/>
      <c r="BR3926" s="95"/>
      <c r="BS3926" s="95"/>
      <c r="BT3926" s="95"/>
      <c r="BU3926" s="95"/>
      <c r="BV3926" s="95"/>
      <c r="BW3926" s="95"/>
      <c r="BX3926" s="95"/>
      <c r="BY3926" s="95"/>
      <c r="BZ3926" s="95"/>
      <c r="CD3926" s="95"/>
      <c r="CE3926" s="95"/>
      <c r="CF3926" s="95"/>
    </row>
    <row r="3927" spans="1:84" s="43" customFormat="1" x14ac:dyDescent="0.25">
      <c r="A3927" s="152"/>
      <c r="B3927" s="152"/>
      <c r="C3927" s="152"/>
      <c r="D3927" s="152"/>
      <c r="E3927" s="152"/>
      <c r="F3927" s="62"/>
      <c r="G3927" s="62"/>
      <c r="I3927" s="152"/>
      <c r="K3927" s="152"/>
      <c r="L3927" s="152"/>
      <c r="M3927" s="152"/>
      <c r="N3927" s="152"/>
      <c r="O3927" s="63"/>
      <c r="P3927" s="152"/>
      <c r="Q3927" s="152"/>
      <c r="S3927" s="205"/>
      <c r="T3927" s="205"/>
      <c r="U3927" s="205"/>
      <c r="V3927" s="39"/>
      <c r="W3927" s="39"/>
      <c r="X3927" s="39"/>
      <c r="Y3927" s="39"/>
      <c r="AD3927" s="191"/>
      <c r="AE3927" s="191"/>
      <c r="AF3927" s="260"/>
      <c r="AG3927" s="191"/>
      <c r="AH3927" s="191"/>
      <c r="AI3927" s="260"/>
      <c r="AR3927" s="68"/>
      <c r="AS3927" s="68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5"/>
      <c r="BL3927" s="95"/>
      <c r="BM3927" s="95"/>
      <c r="BN3927" s="95"/>
      <c r="BO3927" s="95"/>
      <c r="BP3927" s="95"/>
      <c r="BQ3927" s="95"/>
      <c r="BR3927" s="95"/>
      <c r="BS3927" s="95"/>
      <c r="BT3927" s="95"/>
      <c r="BU3927" s="95"/>
      <c r="BV3927" s="95"/>
      <c r="BW3927" s="95"/>
      <c r="BX3927" s="95"/>
      <c r="BY3927" s="95"/>
      <c r="BZ3927" s="95"/>
      <c r="CD3927" s="95"/>
      <c r="CE3927" s="95"/>
      <c r="CF3927" s="95"/>
    </row>
    <row r="3928" spans="1:84" s="43" customFormat="1" x14ac:dyDescent="0.25">
      <c r="A3928" s="152"/>
      <c r="B3928" s="152"/>
      <c r="C3928" s="152"/>
      <c r="D3928" s="152"/>
      <c r="E3928" s="152"/>
      <c r="F3928" s="62"/>
      <c r="G3928" s="62"/>
      <c r="I3928" s="152"/>
      <c r="K3928" s="152"/>
      <c r="L3928" s="152"/>
      <c r="M3928" s="152"/>
      <c r="N3928" s="152"/>
      <c r="O3928" s="63"/>
      <c r="P3928" s="152"/>
      <c r="Q3928" s="152"/>
      <c r="S3928" s="205"/>
      <c r="T3928" s="205"/>
      <c r="U3928" s="205"/>
      <c r="V3928" s="39"/>
      <c r="W3928" s="39"/>
      <c r="X3928" s="39"/>
      <c r="Y3928" s="39"/>
      <c r="AD3928" s="191"/>
      <c r="AE3928" s="191"/>
      <c r="AF3928" s="260"/>
      <c r="AG3928" s="191"/>
      <c r="AH3928" s="191"/>
      <c r="AI3928" s="260"/>
      <c r="AR3928" s="68"/>
      <c r="AS3928" s="68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5"/>
      <c r="BL3928" s="95"/>
      <c r="BM3928" s="95"/>
      <c r="BN3928" s="95"/>
      <c r="BO3928" s="95"/>
      <c r="BP3928" s="95"/>
      <c r="BQ3928" s="95"/>
      <c r="BR3928" s="95"/>
      <c r="BS3928" s="95"/>
      <c r="BT3928" s="95"/>
      <c r="BU3928" s="95"/>
      <c r="BV3928" s="95"/>
      <c r="BW3928" s="95"/>
      <c r="BX3928" s="95"/>
      <c r="BY3928" s="95"/>
      <c r="BZ3928" s="95"/>
      <c r="CD3928" s="95"/>
      <c r="CE3928" s="95"/>
      <c r="CF3928" s="95"/>
    </row>
    <row r="3929" spans="1:84" s="43" customFormat="1" x14ac:dyDescent="0.25">
      <c r="A3929" s="152"/>
      <c r="B3929" s="152"/>
      <c r="C3929" s="152"/>
      <c r="D3929" s="152"/>
      <c r="E3929" s="152"/>
      <c r="F3929" s="62"/>
      <c r="G3929" s="62"/>
      <c r="I3929" s="152"/>
      <c r="K3929" s="152"/>
      <c r="L3929" s="152"/>
      <c r="M3929" s="152"/>
      <c r="N3929" s="152"/>
      <c r="O3929" s="63"/>
      <c r="P3929" s="152"/>
      <c r="Q3929" s="152"/>
      <c r="S3929" s="205"/>
      <c r="T3929" s="205"/>
      <c r="U3929" s="205"/>
      <c r="V3929" s="39"/>
      <c r="W3929" s="39"/>
      <c r="X3929" s="39"/>
      <c r="Y3929" s="39"/>
      <c r="AD3929" s="191"/>
      <c r="AE3929" s="191"/>
      <c r="AF3929" s="260"/>
      <c r="AG3929" s="191"/>
      <c r="AH3929" s="191"/>
      <c r="AI3929" s="260"/>
      <c r="AR3929" s="68"/>
      <c r="AS3929" s="68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5"/>
      <c r="BL3929" s="95"/>
      <c r="BM3929" s="95"/>
      <c r="BN3929" s="95"/>
      <c r="BO3929" s="95"/>
      <c r="BP3929" s="95"/>
      <c r="BQ3929" s="95"/>
      <c r="BR3929" s="95"/>
      <c r="BS3929" s="95"/>
      <c r="BT3929" s="95"/>
      <c r="BU3929" s="95"/>
      <c r="BV3929" s="95"/>
      <c r="BW3929" s="95"/>
      <c r="BX3929" s="95"/>
      <c r="BY3929" s="95"/>
      <c r="BZ3929" s="95"/>
      <c r="CD3929" s="95"/>
      <c r="CE3929" s="95"/>
      <c r="CF3929" s="95"/>
    </row>
    <row r="3930" spans="1:84" s="43" customFormat="1" x14ac:dyDescent="0.25">
      <c r="A3930" s="152"/>
      <c r="B3930" s="152"/>
      <c r="C3930" s="152"/>
      <c r="D3930" s="152"/>
      <c r="E3930" s="152"/>
      <c r="F3930" s="62"/>
      <c r="G3930" s="62"/>
      <c r="I3930" s="152"/>
      <c r="K3930" s="152"/>
      <c r="L3930" s="152"/>
      <c r="M3930" s="152"/>
      <c r="N3930" s="152"/>
      <c r="O3930" s="63"/>
      <c r="P3930" s="152"/>
      <c r="Q3930" s="152"/>
      <c r="S3930" s="205"/>
      <c r="T3930" s="205"/>
      <c r="U3930" s="205"/>
      <c r="V3930" s="39"/>
      <c r="W3930" s="39"/>
      <c r="X3930" s="39"/>
      <c r="Y3930" s="39"/>
      <c r="AD3930" s="191"/>
      <c r="AE3930" s="191"/>
      <c r="AF3930" s="260"/>
      <c r="AG3930" s="191"/>
      <c r="AH3930" s="191"/>
      <c r="AI3930" s="260"/>
      <c r="AR3930" s="68"/>
      <c r="AS3930" s="68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5"/>
      <c r="BL3930" s="95"/>
      <c r="BM3930" s="95"/>
      <c r="BN3930" s="95"/>
      <c r="BO3930" s="95"/>
      <c r="BP3930" s="95"/>
      <c r="BQ3930" s="95"/>
      <c r="BR3930" s="95"/>
      <c r="BS3930" s="95"/>
      <c r="BT3930" s="95"/>
      <c r="BU3930" s="95"/>
      <c r="BV3930" s="95"/>
      <c r="BW3930" s="95"/>
      <c r="BX3930" s="95"/>
      <c r="BY3930" s="95"/>
      <c r="BZ3930" s="95"/>
      <c r="CD3930" s="95"/>
      <c r="CE3930" s="95"/>
      <c r="CF3930" s="95"/>
    </row>
    <row r="3931" spans="1:84" s="43" customFormat="1" x14ac:dyDescent="0.25">
      <c r="A3931" s="152"/>
      <c r="B3931" s="152"/>
      <c r="C3931" s="152"/>
      <c r="D3931" s="152"/>
      <c r="E3931" s="152"/>
      <c r="F3931" s="62"/>
      <c r="G3931" s="62"/>
      <c r="I3931" s="152"/>
      <c r="K3931" s="152"/>
      <c r="L3931" s="152"/>
      <c r="M3931" s="152"/>
      <c r="N3931" s="152"/>
      <c r="O3931" s="63"/>
      <c r="P3931" s="152"/>
      <c r="Q3931" s="152"/>
      <c r="S3931" s="205"/>
      <c r="T3931" s="205"/>
      <c r="U3931" s="205"/>
      <c r="V3931" s="39"/>
      <c r="W3931" s="39"/>
      <c r="X3931" s="39"/>
      <c r="Y3931" s="39"/>
      <c r="AD3931" s="191"/>
      <c r="AE3931" s="191"/>
      <c r="AF3931" s="260"/>
      <c r="AG3931" s="191"/>
      <c r="AH3931" s="191"/>
      <c r="AI3931" s="260"/>
      <c r="AR3931" s="68"/>
      <c r="AS3931" s="68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5"/>
      <c r="BL3931" s="95"/>
      <c r="BM3931" s="95"/>
      <c r="BN3931" s="95"/>
      <c r="BO3931" s="95"/>
      <c r="BP3931" s="95"/>
      <c r="BQ3931" s="95"/>
      <c r="BR3931" s="95"/>
      <c r="BS3931" s="95"/>
      <c r="BT3931" s="95"/>
      <c r="BU3931" s="95"/>
      <c r="BV3931" s="95"/>
      <c r="BW3931" s="95"/>
      <c r="BX3931" s="95"/>
      <c r="BY3931" s="95"/>
      <c r="BZ3931" s="95"/>
      <c r="CD3931" s="95"/>
      <c r="CE3931" s="95"/>
      <c r="CF3931" s="95"/>
    </row>
    <row r="3932" spans="1:84" s="43" customFormat="1" x14ac:dyDescent="0.25">
      <c r="A3932" s="152"/>
      <c r="B3932" s="152"/>
      <c r="C3932" s="152"/>
      <c r="D3932" s="152"/>
      <c r="E3932" s="152"/>
      <c r="F3932" s="62"/>
      <c r="G3932" s="62"/>
      <c r="I3932" s="152"/>
      <c r="K3932" s="152"/>
      <c r="L3932" s="152"/>
      <c r="M3932" s="152"/>
      <c r="N3932" s="152"/>
      <c r="O3932" s="63"/>
      <c r="P3932" s="152"/>
      <c r="Q3932" s="152"/>
      <c r="S3932" s="205"/>
      <c r="T3932" s="205"/>
      <c r="U3932" s="205"/>
      <c r="V3932" s="39"/>
      <c r="W3932" s="39"/>
      <c r="X3932" s="39"/>
      <c r="Y3932" s="39"/>
      <c r="AD3932" s="191"/>
      <c r="AE3932" s="191"/>
      <c r="AF3932" s="260"/>
      <c r="AG3932" s="191"/>
      <c r="AH3932" s="191"/>
      <c r="AI3932" s="260"/>
      <c r="AR3932" s="68"/>
      <c r="AS3932" s="68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5"/>
      <c r="BL3932" s="95"/>
      <c r="BM3932" s="95"/>
      <c r="BN3932" s="95"/>
      <c r="BO3932" s="95"/>
      <c r="BP3932" s="95"/>
      <c r="BQ3932" s="95"/>
      <c r="BR3932" s="95"/>
      <c r="BS3932" s="95"/>
      <c r="BT3932" s="95"/>
      <c r="BU3932" s="95"/>
      <c r="BV3932" s="95"/>
      <c r="BW3932" s="95"/>
      <c r="BX3932" s="95"/>
      <c r="BY3932" s="95"/>
      <c r="BZ3932" s="95"/>
      <c r="CD3932" s="95"/>
      <c r="CE3932" s="95"/>
      <c r="CF3932" s="95"/>
    </row>
    <row r="3933" spans="1:84" s="43" customFormat="1" x14ac:dyDescent="0.25">
      <c r="A3933" s="152"/>
      <c r="B3933" s="152"/>
      <c r="C3933" s="152"/>
      <c r="D3933" s="152"/>
      <c r="E3933" s="152"/>
      <c r="F3933" s="62"/>
      <c r="G3933" s="62"/>
      <c r="I3933" s="152"/>
      <c r="K3933" s="152"/>
      <c r="L3933" s="152"/>
      <c r="M3933" s="152"/>
      <c r="N3933" s="152"/>
      <c r="O3933" s="63"/>
      <c r="P3933" s="152"/>
      <c r="Q3933" s="152"/>
      <c r="S3933" s="205"/>
      <c r="T3933" s="205"/>
      <c r="U3933" s="205"/>
      <c r="V3933" s="39"/>
      <c r="W3933" s="39"/>
      <c r="X3933" s="39"/>
      <c r="Y3933" s="39"/>
      <c r="AD3933" s="191"/>
      <c r="AE3933" s="191"/>
      <c r="AF3933" s="260"/>
      <c r="AG3933" s="191"/>
      <c r="AH3933" s="191"/>
      <c r="AI3933" s="260"/>
      <c r="AR3933" s="68"/>
      <c r="AS3933" s="68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5"/>
      <c r="BL3933" s="95"/>
      <c r="BM3933" s="95"/>
      <c r="BN3933" s="95"/>
      <c r="BO3933" s="95"/>
      <c r="BP3933" s="95"/>
      <c r="BQ3933" s="95"/>
      <c r="BR3933" s="95"/>
      <c r="BS3933" s="95"/>
      <c r="BT3933" s="95"/>
      <c r="BU3933" s="95"/>
      <c r="BV3933" s="95"/>
      <c r="BW3933" s="95"/>
      <c r="BX3933" s="95"/>
      <c r="BY3933" s="95"/>
      <c r="BZ3933" s="95"/>
      <c r="CD3933" s="95"/>
      <c r="CE3933" s="95"/>
      <c r="CF3933" s="95"/>
    </row>
    <row r="3934" spans="1:84" s="43" customFormat="1" x14ac:dyDescent="0.25">
      <c r="A3934" s="152"/>
      <c r="B3934" s="152"/>
      <c r="C3934" s="152"/>
      <c r="D3934" s="152"/>
      <c r="E3934" s="152"/>
      <c r="F3934" s="62"/>
      <c r="G3934" s="62"/>
      <c r="I3934" s="152"/>
      <c r="K3934" s="152"/>
      <c r="L3934" s="152"/>
      <c r="M3934" s="152"/>
      <c r="N3934" s="152"/>
      <c r="O3934" s="63"/>
      <c r="P3934" s="152"/>
      <c r="Q3934" s="152"/>
      <c r="S3934" s="205"/>
      <c r="T3934" s="205"/>
      <c r="U3934" s="205"/>
      <c r="V3934" s="39"/>
      <c r="W3934" s="39"/>
      <c r="X3934" s="39"/>
      <c r="Y3934" s="39"/>
      <c r="AD3934" s="191"/>
      <c r="AE3934" s="191"/>
      <c r="AF3934" s="260"/>
      <c r="AG3934" s="191"/>
      <c r="AH3934" s="191"/>
      <c r="AI3934" s="260"/>
      <c r="AR3934" s="68"/>
      <c r="AS3934" s="68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5"/>
      <c r="BL3934" s="95"/>
      <c r="BM3934" s="95"/>
      <c r="BN3934" s="95"/>
      <c r="BO3934" s="95"/>
      <c r="BP3934" s="95"/>
      <c r="BQ3934" s="95"/>
      <c r="BR3934" s="95"/>
      <c r="BS3934" s="95"/>
      <c r="BT3934" s="95"/>
      <c r="BU3934" s="95"/>
      <c r="BV3934" s="95"/>
      <c r="BW3934" s="95"/>
      <c r="BX3934" s="95"/>
      <c r="BY3934" s="95"/>
      <c r="BZ3934" s="95"/>
      <c r="CD3934" s="95"/>
      <c r="CE3934" s="95"/>
      <c r="CF3934" s="95"/>
    </row>
    <row r="3935" spans="1:84" s="43" customFormat="1" x14ac:dyDescent="0.25">
      <c r="A3935" s="152"/>
      <c r="B3935" s="152"/>
      <c r="C3935" s="152"/>
      <c r="D3935" s="152"/>
      <c r="E3935" s="152"/>
      <c r="F3935" s="62"/>
      <c r="G3935" s="62"/>
      <c r="I3935" s="152"/>
      <c r="K3935" s="152"/>
      <c r="L3935" s="152"/>
      <c r="M3935" s="152"/>
      <c r="N3935" s="152"/>
      <c r="O3935" s="63"/>
      <c r="P3935" s="152"/>
      <c r="Q3935" s="152"/>
      <c r="S3935" s="205"/>
      <c r="T3935" s="205"/>
      <c r="U3935" s="205"/>
      <c r="V3935" s="39"/>
      <c r="W3935" s="39"/>
      <c r="X3935" s="39"/>
      <c r="Y3935" s="39"/>
      <c r="AD3935" s="191"/>
      <c r="AE3935" s="191"/>
      <c r="AF3935" s="260"/>
      <c r="AG3935" s="191"/>
      <c r="AH3935" s="191"/>
      <c r="AI3935" s="260"/>
      <c r="AR3935" s="68"/>
      <c r="AS3935" s="68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5"/>
      <c r="BL3935" s="95"/>
      <c r="BM3935" s="95"/>
      <c r="BN3935" s="95"/>
      <c r="BO3935" s="95"/>
      <c r="BP3935" s="95"/>
      <c r="BQ3935" s="95"/>
      <c r="BR3935" s="95"/>
      <c r="BS3935" s="95"/>
      <c r="BT3935" s="95"/>
      <c r="BU3935" s="95"/>
      <c r="BV3935" s="95"/>
      <c r="BW3935" s="95"/>
      <c r="BX3935" s="95"/>
      <c r="BY3935" s="95"/>
      <c r="BZ3935" s="95"/>
      <c r="CD3935" s="95"/>
      <c r="CE3935" s="95"/>
      <c r="CF3935" s="95"/>
    </row>
    <row r="3936" spans="1:84" s="43" customFormat="1" x14ac:dyDescent="0.25">
      <c r="A3936" s="152"/>
      <c r="B3936" s="152"/>
      <c r="C3936" s="152"/>
      <c r="D3936" s="152"/>
      <c r="E3936" s="152"/>
      <c r="F3936" s="62"/>
      <c r="G3936" s="62"/>
      <c r="I3936" s="152"/>
      <c r="K3936" s="152"/>
      <c r="L3936" s="152"/>
      <c r="M3936" s="152"/>
      <c r="N3936" s="152"/>
      <c r="O3936" s="63"/>
      <c r="P3936" s="152"/>
      <c r="Q3936" s="152"/>
      <c r="S3936" s="205"/>
      <c r="T3936" s="205"/>
      <c r="U3936" s="205"/>
      <c r="V3936" s="39"/>
      <c r="W3936" s="39"/>
      <c r="X3936" s="39"/>
      <c r="Y3936" s="39"/>
      <c r="AD3936" s="191"/>
      <c r="AE3936" s="191"/>
      <c r="AF3936" s="260"/>
      <c r="AG3936" s="191"/>
      <c r="AH3936" s="191"/>
      <c r="AI3936" s="260"/>
      <c r="AR3936" s="68"/>
      <c r="AS3936" s="68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5"/>
      <c r="BL3936" s="95"/>
      <c r="BM3936" s="95"/>
      <c r="BN3936" s="95"/>
      <c r="BO3936" s="95"/>
      <c r="BP3936" s="95"/>
      <c r="BQ3936" s="95"/>
      <c r="BR3936" s="95"/>
      <c r="BS3936" s="95"/>
      <c r="BT3936" s="95"/>
      <c r="BU3936" s="95"/>
      <c r="BV3936" s="95"/>
      <c r="BW3936" s="95"/>
      <c r="BX3936" s="95"/>
      <c r="BY3936" s="95"/>
      <c r="BZ3936" s="95"/>
      <c r="CD3936" s="95"/>
      <c r="CE3936" s="95"/>
      <c r="CF3936" s="95"/>
    </row>
    <row r="3937" spans="1:84" s="43" customFormat="1" x14ac:dyDescent="0.25">
      <c r="A3937" s="152"/>
      <c r="B3937" s="152"/>
      <c r="C3937" s="152"/>
      <c r="D3937" s="152"/>
      <c r="E3937" s="152"/>
      <c r="F3937" s="62"/>
      <c r="G3937" s="62"/>
      <c r="I3937" s="152"/>
      <c r="K3937" s="152"/>
      <c r="L3937" s="152"/>
      <c r="M3937" s="152"/>
      <c r="N3937" s="152"/>
      <c r="O3937" s="63"/>
      <c r="P3937" s="152"/>
      <c r="Q3937" s="152"/>
      <c r="S3937" s="205"/>
      <c r="T3937" s="205"/>
      <c r="U3937" s="205"/>
      <c r="V3937" s="39"/>
      <c r="W3937" s="39"/>
      <c r="X3937" s="39"/>
      <c r="Y3937" s="39"/>
      <c r="AD3937" s="191"/>
      <c r="AE3937" s="191"/>
      <c r="AF3937" s="260"/>
      <c r="AG3937" s="191"/>
      <c r="AH3937" s="191"/>
      <c r="AI3937" s="260"/>
      <c r="AR3937" s="68"/>
      <c r="AS3937" s="68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5"/>
      <c r="BL3937" s="95"/>
      <c r="BM3937" s="95"/>
      <c r="BN3937" s="95"/>
      <c r="BO3937" s="95"/>
      <c r="BP3937" s="95"/>
      <c r="BQ3937" s="95"/>
      <c r="BR3937" s="95"/>
      <c r="BS3937" s="95"/>
      <c r="BT3937" s="95"/>
      <c r="BU3937" s="95"/>
      <c r="BV3937" s="95"/>
      <c r="BW3937" s="95"/>
      <c r="BX3937" s="95"/>
      <c r="BY3937" s="95"/>
      <c r="BZ3937" s="95"/>
      <c r="CD3937" s="95"/>
      <c r="CE3937" s="95"/>
      <c r="CF3937" s="95"/>
    </row>
    <row r="3938" spans="1:84" s="43" customFormat="1" x14ac:dyDescent="0.25">
      <c r="A3938" s="152"/>
      <c r="B3938" s="152"/>
      <c r="C3938" s="152"/>
      <c r="D3938" s="152"/>
      <c r="E3938" s="152"/>
      <c r="F3938" s="62"/>
      <c r="G3938" s="62"/>
      <c r="I3938" s="152"/>
      <c r="K3938" s="152"/>
      <c r="L3938" s="152"/>
      <c r="M3938" s="152"/>
      <c r="N3938" s="152"/>
      <c r="O3938" s="63"/>
      <c r="P3938" s="152"/>
      <c r="Q3938" s="152"/>
      <c r="S3938" s="205"/>
      <c r="T3938" s="205"/>
      <c r="U3938" s="205"/>
      <c r="V3938" s="39"/>
      <c r="W3938" s="39"/>
      <c r="X3938" s="39"/>
      <c r="Y3938" s="39"/>
      <c r="AD3938" s="191"/>
      <c r="AE3938" s="191"/>
      <c r="AF3938" s="260"/>
      <c r="AG3938" s="191"/>
      <c r="AH3938" s="191"/>
      <c r="AI3938" s="260"/>
      <c r="AR3938" s="68"/>
      <c r="AS3938" s="68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5"/>
      <c r="BL3938" s="95"/>
      <c r="BM3938" s="95"/>
      <c r="BN3938" s="95"/>
      <c r="BO3938" s="95"/>
      <c r="BP3938" s="95"/>
      <c r="BQ3938" s="95"/>
      <c r="BR3938" s="95"/>
      <c r="BS3938" s="95"/>
      <c r="BT3938" s="95"/>
      <c r="BU3938" s="95"/>
      <c r="BV3938" s="95"/>
      <c r="BW3938" s="95"/>
      <c r="BX3938" s="95"/>
      <c r="BY3938" s="95"/>
      <c r="BZ3938" s="95"/>
      <c r="CD3938" s="95"/>
      <c r="CE3938" s="95"/>
      <c r="CF3938" s="95"/>
    </row>
    <row r="3939" spans="1:84" s="43" customFormat="1" x14ac:dyDescent="0.25">
      <c r="A3939" s="152"/>
      <c r="B3939" s="152"/>
      <c r="C3939" s="152"/>
      <c r="D3939" s="152"/>
      <c r="E3939" s="152"/>
      <c r="F3939" s="62"/>
      <c r="G3939" s="62"/>
      <c r="I3939" s="152"/>
      <c r="K3939" s="152"/>
      <c r="L3939" s="152"/>
      <c r="M3939" s="152"/>
      <c r="N3939" s="152"/>
      <c r="O3939" s="63"/>
      <c r="P3939" s="152"/>
      <c r="Q3939" s="152"/>
      <c r="S3939" s="205"/>
      <c r="T3939" s="205"/>
      <c r="U3939" s="205"/>
      <c r="V3939" s="39"/>
      <c r="W3939" s="39"/>
      <c r="X3939" s="39"/>
      <c r="Y3939" s="39"/>
      <c r="AD3939" s="191"/>
      <c r="AE3939" s="191"/>
      <c r="AF3939" s="260"/>
      <c r="AG3939" s="191"/>
      <c r="AH3939" s="191"/>
      <c r="AI3939" s="260"/>
      <c r="AR3939" s="68"/>
      <c r="AS3939" s="68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5"/>
      <c r="BL3939" s="95"/>
      <c r="BM3939" s="95"/>
      <c r="BN3939" s="95"/>
      <c r="BO3939" s="95"/>
      <c r="BP3939" s="95"/>
      <c r="BQ3939" s="95"/>
      <c r="BR3939" s="95"/>
      <c r="BS3939" s="95"/>
      <c r="BT3939" s="95"/>
      <c r="BU3939" s="95"/>
      <c r="BV3939" s="95"/>
      <c r="BW3939" s="95"/>
      <c r="BX3939" s="95"/>
      <c r="BY3939" s="95"/>
      <c r="BZ3939" s="95"/>
      <c r="CD3939" s="95"/>
      <c r="CE3939" s="95"/>
      <c r="CF3939" s="95"/>
    </row>
    <row r="3940" spans="1:84" s="43" customFormat="1" x14ac:dyDescent="0.25">
      <c r="A3940" s="152"/>
      <c r="B3940" s="152"/>
      <c r="C3940" s="152"/>
      <c r="D3940" s="152"/>
      <c r="E3940" s="152"/>
      <c r="F3940" s="62"/>
      <c r="G3940" s="62"/>
      <c r="I3940" s="152"/>
      <c r="K3940" s="152"/>
      <c r="L3940" s="152"/>
      <c r="M3940" s="152"/>
      <c r="N3940" s="152"/>
      <c r="O3940" s="63"/>
      <c r="P3940" s="152"/>
      <c r="Q3940" s="152"/>
      <c r="S3940" s="205"/>
      <c r="T3940" s="205"/>
      <c r="U3940" s="205"/>
      <c r="V3940" s="39"/>
      <c r="W3940" s="39"/>
      <c r="X3940" s="39"/>
      <c r="Y3940" s="39"/>
      <c r="AD3940" s="191"/>
      <c r="AE3940" s="191"/>
      <c r="AF3940" s="260"/>
      <c r="AG3940" s="191"/>
      <c r="AH3940" s="191"/>
      <c r="AI3940" s="260"/>
      <c r="AR3940" s="68"/>
      <c r="AS3940" s="68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5"/>
      <c r="BL3940" s="95"/>
      <c r="BM3940" s="95"/>
      <c r="BN3940" s="95"/>
      <c r="BO3940" s="95"/>
      <c r="BP3940" s="95"/>
      <c r="BQ3940" s="95"/>
      <c r="BR3940" s="95"/>
      <c r="BS3940" s="95"/>
      <c r="BT3940" s="95"/>
      <c r="BU3940" s="95"/>
      <c r="BV3940" s="95"/>
      <c r="BW3940" s="95"/>
      <c r="BX3940" s="95"/>
      <c r="BY3940" s="95"/>
      <c r="BZ3940" s="95"/>
      <c r="CD3940" s="95"/>
      <c r="CE3940" s="95"/>
      <c r="CF3940" s="95"/>
    </row>
    <row r="3941" spans="1:84" s="43" customFormat="1" x14ac:dyDescent="0.25">
      <c r="A3941" s="152"/>
      <c r="B3941" s="152"/>
      <c r="C3941" s="152"/>
      <c r="D3941" s="152"/>
      <c r="E3941" s="152"/>
      <c r="F3941" s="62"/>
      <c r="G3941" s="62"/>
      <c r="I3941" s="152"/>
      <c r="K3941" s="152"/>
      <c r="L3941" s="152"/>
      <c r="M3941" s="152"/>
      <c r="N3941" s="152"/>
      <c r="O3941" s="63"/>
      <c r="P3941" s="152"/>
      <c r="Q3941" s="152"/>
      <c r="S3941" s="205"/>
      <c r="T3941" s="205"/>
      <c r="U3941" s="205"/>
      <c r="V3941" s="39"/>
      <c r="W3941" s="39"/>
      <c r="X3941" s="39"/>
      <c r="Y3941" s="39"/>
      <c r="AD3941" s="191"/>
      <c r="AE3941" s="191"/>
      <c r="AF3941" s="260"/>
      <c r="AG3941" s="191"/>
      <c r="AH3941" s="191"/>
      <c r="AI3941" s="260"/>
      <c r="AR3941" s="68"/>
      <c r="AS3941" s="68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5"/>
      <c r="BL3941" s="95"/>
      <c r="BM3941" s="95"/>
      <c r="BN3941" s="95"/>
      <c r="BO3941" s="95"/>
      <c r="BP3941" s="95"/>
      <c r="BQ3941" s="95"/>
      <c r="BR3941" s="95"/>
      <c r="BS3941" s="95"/>
      <c r="BT3941" s="95"/>
      <c r="BU3941" s="95"/>
      <c r="BV3941" s="95"/>
      <c r="BW3941" s="95"/>
      <c r="BX3941" s="95"/>
      <c r="BY3941" s="95"/>
      <c r="BZ3941" s="95"/>
      <c r="CD3941" s="95"/>
      <c r="CE3941" s="95"/>
      <c r="CF3941" s="95"/>
    </row>
    <row r="3942" spans="1:84" s="43" customFormat="1" x14ac:dyDescent="0.25">
      <c r="A3942" s="152"/>
      <c r="B3942" s="152"/>
      <c r="C3942" s="152"/>
      <c r="D3942" s="152"/>
      <c r="E3942" s="152"/>
      <c r="F3942" s="62"/>
      <c r="G3942" s="62"/>
      <c r="I3942" s="152"/>
      <c r="K3942" s="152"/>
      <c r="L3942" s="152"/>
      <c r="M3942" s="152"/>
      <c r="N3942" s="152"/>
      <c r="O3942" s="63"/>
      <c r="P3942" s="152"/>
      <c r="Q3942" s="152"/>
      <c r="S3942" s="205"/>
      <c r="T3942" s="205"/>
      <c r="U3942" s="205"/>
      <c r="V3942" s="39"/>
      <c r="W3942" s="39"/>
      <c r="X3942" s="39"/>
      <c r="Y3942" s="39"/>
      <c r="AD3942" s="191"/>
      <c r="AE3942" s="191"/>
      <c r="AF3942" s="260"/>
      <c r="AG3942" s="191"/>
      <c r="AH3942" s="191"/>
      <c r="AI3942" s="260"/>
      <c r="AR3942" s="68"/>
      <c r="AS3942" s="68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5"/>
      <c r="BL3942" s="95"/>
      <c r="BM3942" s="95"/>
      <c r="BN3942" s="95"/>
      <c r="BO3942" s="95"/>
      <c r="BP3942" s="95"/>
      <c r="BQ3942" s="95"/>
      <c r="BR3942" s="95"/>
      <c r="BS3942" s="95"/>
      <c r="BT3942" s="95"/>
      <c r="BU3942" s="95"/>
      <c r="BV3942" s="95"/>
      <c r="BW3942" s="95"/>
      <c r="BX3942" s="95"/>
      <c r="BY3942" s="95"/>
      <c r="BZ3942" s="95"/>
      <c r="CD3942" s="95"/>
      <c r="CE3942" s="95"/>
      <c r="CF3942" s="95"/>
    </row>
    <row r="3943" spans="1:84" s="43" customFormat="1" x14ac:dyDescent="0.25">
      <c r="A3943" s="152"/>
      <c r="B3943" s="152"/>
      <c r="C3943" s="152"/>
      <c r="D3943" s="152"/>
      <c r="E3943" s="152"/>
      <c r="F3943" s="62"/>
      <c r="G3943" s="62"/>
      <c r="I3943" s="152"/>
      <c r="K3943" s="152"/>
      <c r="L3943" s="152"/>
      <c r="M3943" s="152"/>
      <c r="N3943" s="152"/>
      <c r="O3943" s="63"/>
      <c r="P3943" s="152"/>
      <c r="Q3943" s="152"/>
      <c r="S3943" s="205"/>
      <c r="T3943" s="205"/>
      <c r="U3943" s="205"/>
      <c r="V3943" s="39"/>
      <c r="W3943" s="39"/>
      <c r="X3943" s="39"/>
      <c r="Y3943" s="39"/>
      <c r="AD3943" s="191"/>
      <c r="AE3943" s="191"/>
      <c r="AF3943" s="260"/>
      <c r="AG3943" s="191"/>
      <c r="AH3943" s="191"/>
      <c r="AI3943" s="260"/>
      <c r="AR3943" s="68"/>
      <c r="AS3943" s="68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5"/>
      <c r="BL3943" s="95"/>
      <c r="BM3943" s="95"/>
      <c r="BN3943" s="95"/>
      <c r="BO3943" s="95"/>
      <c r="BP3943" s="95"/>
      <c r="BQ3943" s="95"/>
      <c r="BR3943" s="95"/>
      <c r="BS3943" s="95"/>
      <c r="BT3943" s="95"/>
      <c r="BU3943" s="95"/>
      <c r="BV3943" s="95"/>
      <c r="BW3943" s="95"/>
      <c r="BX3943" s="95"/>
      <c r="BY3943" s="95"/>
      <c r="BZ3943" s="95"/>
      <c r="CD3943" s="95"/>
      <c r="CE3943" s="95"/>
      <c r="CF3943" s="95"/>
    </row>
    <row r="3944" spans="1:84" s="43" customFormat="1" x14ac:dyDescent="0.25">
      <c r="A3944" s="152"/>
      <c r="B3944" s="152"/>
      <c r="C3944" s="152"/>
      <c r="D3944" s="152"/>
      <c r="E3944" s="152"/>
      <c r="F3944" s="62"/>
      <c r="G3944" s="62"/>
      <c r="I3944" s="152"/>
      <c r="K3944" s="152"/>
      <c r="L3944" s="152"/>
      <c r="M3944" s="152"/>
      <c r="N3944" s="152"/>
      <c r="O3944" s="63"/>
      <c r="P3944" s="152"/>
      <c r="Q3944" s="152"/>
      <c r="S3944" s="205"/>
      <c r="T3944" s="205"/>
      <c r="U3944" s="205"/>
      <c r="V3944" s="39"/>
      <c r="W3944" s="39"/>
      <c r="X3944" s="39"/>
      <c r="Y3944" s="39"/>
      <c r="AD3944" s="191"/>
      <c r="AE3944" s="191"/>
      <c r="AF3944" s="260"/>
      <c r="AG3944" s="191"/>
      <c r="AH3944" s="191"/>
      <c r="AI3944" s="260"/>
      <c r="AR3944" s="68"/>
      <c r="AS3944" s="68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5"/>
      <c r="BL3944" s="95"/>
      <c r="BM3944" s="95"/>
      <c r="BN3944" s="95"/>
      <c r="BO3944" s="95"/>
      <c r="BP3944" s="95"/>
      <c r="BQ3944" s="95"/>
      <c r="BR3944" s="95"/>
      <c r="BS3944" s="95"/>
      <c r="BT3944" s="95"/>
      <c r="BU3944" s="95"/>
      <c r="BV3944" s="95"/>
      <c r="BW3944" s="95"/>
      <c r="BX3944" s="95"/>
      <c r="BY3944" s="95"/>
      <c r="BZ3944" s="95"/>
      <c r="CD3944" s="95"/>
      <c r="CE3944" s="95"/>
      <c r="CF3944" s="95"/>
    </row>
    <row r="3945" spans="1:84" s="43" customFormat="1" x14ac:dyDescent="0.25">
      <c r="A3945" s="152"/>
      <c r="B3945" s="152"/>
      <c r="C3945" s="152"/>
      <c r="D3945" s="152"/>
      <c r="E3945" s="152"/>
      <c r="F3945" s="62"/>
      <c r="G3945" s="62"/>
      <c r="I3945" s="152"/>
      <c r="K3945" s="152"/>
      <c r="L3945" s="152"/>
      <c r="M3945" s="152"/>
      <c r="N3945" s="152"/>
      <c r="O3945" s="63"/>
      <c r="P3945" s="152"/>
      <c r="Q3945" s="152"/>
      <c r="S3945" s="205"/>
      <c r="T3945" s="205"/>
      <c r="U3945" s="205"/>
      <c r="V3945" s="39"/>
      <c r="W3945" s="39"/>
      <c r="X3945" s="39"/>
      <c r="Y3945" s="39"/>
      <c r="AD3945" s="191"/>
      <c r="AE3945" s="191"/>
      <c r="AF3945" s="260"/>
      <c r="AG3945" s="191"/>
      <c r="AH3945" s="191"/>
      <c r="AI3945" s="260"/>
      <c r="AR3945" s="68"/>
      <c r="AS3945" s="68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5"/>
      <c r="BL3945" s="95"/>
      <c r="BM3945" s="95"/>
      <c r="BN3945" s="95"/>
      <c r="BO3945" s="95"/>
      <c r="BP3945" s="95"/>
      <c r="BQ3945" s="95"/>
      <c r="BR3945" s="95"/>
      <c r="BS3945" s="95"/>
      <c r="BT3945" s="95"/>
      <c r="BU3945" s="95"/>
      <c r="BV3945" s="95"/>
      <c r="BW3945" s="95"/>
      <c r="BX3945" s="95"/>
      <c r="BY3945" s="95"/>
      <c r="BZ3945" s="95"/>
      <c r="CD3945" s="95"/>
      <c r="CE3945" s="95"/>
      <c r="CF3945" s="95"/>
    </row>
    <row r="3946" spans="1:84" s="43" customFormat="1" x14ac:dyDescent="0.25">
      <c r="A3946" s="152"/>
      <c r="B3946" s="152"/>
      <c r="C3946" s="152"/>
      <c r="D3946" s="152"/>
      <c r="E3946" s="152"/>
      <c r="F3946" s="62"/>
      <c r="G3946" s="62"/>
      <c r="I3946" s="152"/>
      <c r="K3946" s="152"/>
      <c r="L3946" s="152"/>
      <c r="M3946" s="152"/>
      <c r="N3946" s="152"/>
      <c r="O3946" s="63"/>
      <c r="P3946" s="152"/>
      <c r="Q3946" s="152"/>
      <c r="S3946" s="205"/>
      <c r="T3946" s="205"/>
      <c r="U3946" s="205"/>
      <c r="V3946" s="39"/>
      <c r="W3946" s="39"/>
      <c r="X3946" s="39"/>
      <c r="Y3946" s="39"/>
      <c r="AD3946" s="191"/>
      <c r="AE3946" s="191"/>
      <c r="AF3946" s="260"/>
      <c r="AG3946" s="191"/>
      <c r="AH3946" s="191"/>
      <c r="AI3946" s="260"/>
      <c r="AR3946" s="68"/>
      <c r="AS3946" s="68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5"/>
      <c r="BL3946" s="95"/>
      <c r="BM3946" s="95"/>
      <c r="BN3946" s="95"/>
      <c r="BO3946" s="95"/>
      <c r="BP3946" s="95"/>
      <c r="BQ3946" s="95"/>
      <c r="BR3946" s="95"/>
      <c r="BS3946" s="95"/>
      <c r="BT3946" s="95"/>
      <c r="BU3946" s="95"/>
      <c r="BV3946" s="95"/>
      <c r="BW3946" s="95"/>
      <c r="BX3946" s="95"/>
      <c r="BY3946" s="95"/>
      <c r="BZ3946" s="95"/>
      <c r="CD3946" s="95"/>
      <c r="CE3946" s="95"/>
      <c r="CF3946" s="95"/>
    </row>
    <row r="3947" spans="1:84" s="43" customFormat="1" x14ac:dyDescent="0.25">
      <c r="A3947" s="152"/>
      <c r="B3947" s="152"/>
      <c r="C3947" s="152"/>
      <c r="D3947" s="152"/>
      <c r="E3947" s="152"/>
      <c r="F3947" s="62"/>
      <c r="G3947" s="62"/>
      <c r="I3947" s="152"/>
      <c r="K3947" s="152"/>
      <c r="L3947" s="152"/>
      <c r="M3947" s="152"/>
      <c r="N3947" s="152"/>
      <c r="O3947" s="63"/>
      <c r="P3947" s="152"/>
      <c r="Q3947" s="152"/>
      <c r="S3947" s="205"/>
      <c r="T3947" s="205"/>
      <c r="U3947" s="205"/>
      <c r="V3947" s="39"/>
      <c r="W3947" s="39"/>
      <c r="X3947" s="39"/>
      <c r="Y3947" s="39"/>
      <c r="AD3947" s="191"/>
      <c r="AE3947" s="191"/>
      <c r="AF3947" s="260"/>
      <c r="AG3947" s="191"/>
      <c r="AH3947" s="191"/>
      <c r="AI3947" s="260"/>
      <c r="AR3947" s="68"/>
      <c r="AS3947" s="68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5"/>
      <c r="BL3947" s="95"/>
      <c r="BM3947" s="95"/>
      <c r="BN3947" s="95"/>
      <c r="BO3947" s="95"/>
      <c r="BP3947" s="95"/>
      <c r="BQ3947" s="95"/>
      <c r="BR3947" s="95"/>
      <c r="BS3947" s="95"/>
      <c r="BT3947" s="95"/>
      <c r="BU3947" s="95"/>
      <c r="BV3947" s="95"/>
      <c r="BW3947" s="95"/>
      <c r="BX3947" s="95"/>
      <c r="BY3947" s="95"/>
      <c r="BZ3947" s="95"/>
      <c r="CD3947" s="95"/>
      <c r="CE3947" s="95"/>
      <c r="CF3947" s="95"/>
    </row>
    <row r="3948" spans="1:84" s="43" customFormat="1" x14ac:dyDescent="0.25">
      <c r="A3948" s="152"/>
      <c r="B3948" s="152"/>
      <c r="C3948" s="152"/>
      <c r="D3948" s="152"/>
      <c r="E3948" s="152"/>
      <c r="F3948" s="62"/>
      <c r="G3948" s="62"/>
      <c r="I3948" s="152"/>
      <c r="K3948" s="152"/>
      <c r="L3948" s="152"/>
      <c r="M3948" s="152"/>
      <c r="N3948" s="152"/>
      <c r="O3948" s="63"/>
      <c r="P3948" s="152"/>
      <c r="Q3948" s="152"/>
      <c r="S3948" s="205"/>
      <c r="T3948" s="205"/>
      <c r="U3948" s="205"/>
      <c r="V3948" s="39"/>
      <c r="W3948" s="39"/>
      <c r="X3948" s="39"/>
      <c r="Y3948" s="39"/>
      <c r="AD3948" s="191"/>
      <c r="AE3948" s="191"/>
      <c r="AF3948" s="260"/>
      <c r="AG3948" s="191"/>
      <c r="AH3948" s="191"/>
      <c r="AI3948" s="260"/>
      <c r="AR3948" s="68"/>
      <c r="AS3948" s="68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5"/>
      <c r="BL3948" s="95"/>
      <c r="BM3948" s="95"/>
      <c r="BN3948" s="95"/>
      <c r="BO3948" s="95"/>
      <c r="BP3948" s="95"/>
      <c r="BQ3948" s="95"/>
      <c r="BR3948" s="95"/>
      <c r="BS3948" s="95"/>
      <c r="BT3948" s="95"/>
      <c r="BU3948" s="95"/>
      <c r="BV3948" s="95"/>
      <c r="BW3948" s="95"/>
      <c r="BX3948" s="95"/>
      <c r="BY3948" s="95"/>
      <c r="BZ3948" s="95"/>
      <c r="CD3948" s="95"/>
      <c r="CE3948" s="95"/>
      <c r="CF3948" s="95"/>
    </row>
    <row r="3949" spans="1:84" s="43" customFormat="1" x14ac:dyDescent="0.25">
      <c r="A3949" s="152"/>
      <c r="B3949" s="152"/>
      <c r="C3949" s="152"/>
      <c r="D3949" s="152"/>
      <c r="E3949" s="152"/>
      <c r="F3949" s="62"/>
      <c r="G3949" s="62"/>
      <c r="I3949" s="152"/>
      <c r="K3949" s="152"/>
      <c r="L3949" s="152"/>
      <c r="M3949" s="152"/>
      <c r="N3949" s="152"/>
      <c r="O3949" s="63"/>
      <c r="P3949" s="152"/>
      <c r="Q3949" s="152"/>
      <c r="S3949" s="205"/>
      <c r="T3949" s="205"/>
      <c r="U3949" s="205"/>
      <c r="V3949" s="39"/>
      <c r="W3949" s="39"/>
      <c r="X3949" s="39"/>
      <c r="Y3949" s="39"/>
      <c r="AD3949" s="191"/>
      <c r="AE3949" s="191"/>
      <c r="AF3949" s="260"/>
      <c r="AG3949" s="191"/>
      <c r="AH3949" s="191"/>
      <c r="AI3949" s="260"/>
      <c r="AR3949" s="68"/>
      <c r="AS3949" s="68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5"/>
      <c r="BL3949" s="95"/>
      <c r="BM3949" s="95"/>
      <c r="BN3949" s="95"/>
      <c r="BO3949" s="95"/>
      <c r="BP3949" s="95"/>
      <c r="BQ3949" s="95"/>
      <c r="BR3949" s="95"/>
      <c r="BS3949" s="95"/>
      <c r="BT3949" s="95"/>
      <c r="BU3949" s="95"/>
      <c r="BV3949" s="95"/>
      <c r="BW3949" s="95"/>
      <c r="BX3949" s="95"/>
      <c r="BY3949" s="95"/>
      <c r="BZ3949" s="95"/>
      <c r="CD3949" s="95"/>
      <c r="CE3949" s="95"/>
      <c r="CF3949" s="95"/>
    </row>
    <row r="3950" spans="1:84" s="43" customFormat="1" x14ac:dyDescent="0.25">
      <c r="A3950" s="152"/>
      <c r="B3950" s="152"/>
      <c r="C3950" s="152"/>
      <c r="D3950" s="152"/>
      <c r="E3950" s="152"/>
      <c r="F3950" s="62"/>
      <c r="G3950" s="62"/>
      <c r="I3950" s="152"/>
      <c r="K3950" s="152"/>
      <c r="L3950" s="152"/>
      <c r="M3950" s="152"/>
      <c r="N3950" s="152"/>
      <c r="O3950" s="63"/>
      <c r="P3950" s="152"/>
      <c r="Q3950" s="152"/>
      <c r="S3950" s="205"/>
      <c r="T3950" s="205"/>
      <c r="U3950" s="205"/>
      <c r="V3950" s="39"/>
      <c r="W3950" s="39"/>
      <c r="X3950" s="39"/>
      <c r="Y3950" s="39"/>
      <c r="AD3950" s="191"/>
      <c r="AE3950" s="191"/>
      <c r="AF3950" s="260"/>
      <c r="AG3950" s="191"/>
      <c r="AH3950" s="191"/>
      <c r="AI3950" s="260"/>
      <c r="AR3950" s="68"/>
      <c r="AS3950" s="68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5"/>
      <c r="BL3950" s="95"/>
      <c r="BM3950" s="95"/>
      <c r="BN3950" s="95"/>
      <c r="BO3950" s="95"/>
      <c r="BP3950" s="95"/>
      <c r="BQ3950" s="95"/>
      <c r="BR3950" s="95"/>
      <c r="BS3950" s="95"/>
      <c r="BT3950" s="95"/>
      <c r="BU3950" s="95"/>
      <c r="BV3950" s="95"/>
      <c r="BW3950" s="95"/>
      <c r="BX3950" s="95"/>
      <c r="BY3950" s="95"/>
      <c r="BZ3950" s="95"/>
      <c r="CD3950" s="95"/>
      <c r="CE3950" s="95"/>
      <c r="CF3950" s="95"/>
    </row>
    <row r="3951" spans="1:84" s="43" customFormat="1" x14ac:dyDescent="0.25">
      <c r="A3951" s="152"/>
      <c r="B3951" s="152"/>
      <c r="C3951" s="152"/>
      <c r="D3951" s="152"/>
      <c r="E3951" s="152"/>
      <c r="F3951" s="62"/>
      <c r="G3951" s="62"/>
      <c r="I3951" s="152"/>
      <c r="K3951" s="152"/>
      <c r="L3951" s="152"/>
      <c r="M3951" s="152"/>
      <c r="N3951" s="152"/>
      <c r="O3951" s="63"/>
      <c r="P3951" s="152"/>
      <c r="Q3951" s="152"/>
      <c r="S3951" s="205"/>
      <c r="T3951" s="205"/>
      <c r="U3951" s="205"/>
      <c r="V3951" s="39"/>
      <c r="W3951" s="39"/>
      <c r="X3951" s="39"/>
      <c r="Y3951" s="39"/>
      <c r="AD3951" s="191"/>
      <c r="AE3951" s="191"/>
      <c r="AF3951" s="260"/>
      <c r="AG3951" s="191"/>
      <c r="AH3951" s="191"/>
      <c r="AI3951" s="260"/>
      <c r="AR3951" s="68"/>
      <c r="AS3951" s="68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5"/>
      <c r="BL3951" s="95"/>
      <c r="BM3951" s="95"/>
      <c r="BN3951" s="95"/>
      <c r="BO3951" s="95"/>
      <c r="BP3951" s="95"/>
      <c r="BQ3951" s="95"/>
      <c r="BR3951" s="95"/>
      <c r="BS3951" s="95"/>
      <c r="BT3951" s="95"/>
      <c r="BU3951" s="95"/>
      <c r="BV3951" s="95"/>
      <c r="BW3951" s="95"/>
      <c r="BX3951" s="95"/>
      <c r="BY3951" s="95"/>
      <c r="BZ3951" s="95"/>
      <c r="CD3951" s="95"/>
      <c r="CE3951" s="95"/>
      <c r="CF3951" s="95"/>
    </row>
    <row r="3952" spans="1:84" s="43" customFormat="1" x14ac:dyDescent="0.25">
      <c r="A3952" s="152"/>
      <c r="B3952" s="152"/>
      <c r="C3952" s="152"/>
      <c r="D3952" s="152"/>
      <c r="E3952" s="152"/>
      <c r="F3952" s="62"/>
      <c r="G3952" s="62"/>
      <c r="I3952" s="152"/>
      <c r="K3952" s="152"/>
      <c r="L3952" s="152"/>
      <c r="M3952" s="152"/>
      <c r="N3952" s="152"/>
      <c r="O3952" s="63"/>
      <c r="P3952" s="152"/>
      <c r="Q3952" s="152"/>
      <c r="S3952" s="205"/>
      <c r="T3952" s="205"/>
      <c r="U3952" s="205"/>
      <c r="V3952" s="39"/>
      <c r="W3952" s="39"/>
      <c r="X3952" s="39"/>
      <c r="Y3952" s="39"/>
      <c r="AD3952" s="191"/>
      <c r="AE3952" s="191"/>
      <c r="AF3952" s="260"/>
      <c r="AG3952" s="191"/>
      <c r="AH3952" s="191"/>
      <c r="AI3952" s="260"/>
      <c r="AR3952" s="68"/>
      <c r="AS3952" s="68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5"/>
      <c r="BL3952" s="95"/>
      <c r="BM3952" s="95"/>
      <c r="BN3952" s="95"/>
      <c r="BO3952" s="95"/>
      <c r="BP3952" s="95"/>
      <c r="BQ3952" s="95"/>
      <c r="BR3952" s="95"/>
      <c r="BS3952" s="95"/>
      <c r="BT3952" s="95"/>
      <c r="BU3952" s="95"/>
      <c r="BV3952" s="95"/>
      <c r="BW3952" s="95"/>
      <c r="BX3952" s="95"/>
      <c r="BY3952" s="95"/>
      <c r="BZ3952" s="95"/>
      <c r="CD3952" s="95"/>
      <c r="CE3952" s="95"/>
      <c r="CF3952" s="95"/>
    </row>
    <row r="3953" spans="1:84" s="43" customFormat="1" x14ac:dyDescent="0.25">
      <c r="A3953" s="152"/>
      <c r="B3953" s="152"/>
      <c r="C3953" s="152"/>
      <c r="D3953" s="152"/>
      <c r="E3953" s="152"/>
      <c r="F3953" s="62"/>
      <c r="G3953" s="62"/>
      <c r="I3953" s="152"/>
      <c r="K3953" s="152"/>
      <c r="L3953" s="152"/>
      <c r="M3953" s="152"/>
      <c r="N3953" s="152"/>
      <c r="O3953" s="63"/>
      <c r="P3953" s="152"/>
      <c r="Q3953" s="152"/>
      <c r="S3953" s="205"/>
      <c r="T3953" s="205"/>
      <c r="U3953" s="205"/>
      <c r="V3953" s="39"/>
      <c r="W3953" s="39"/>
      <c r="X3953" s="39"/>
      <c r="Y3953" s="39"/>
      <c r="AD3953" s="191"/>
      <c r="AE3953" s="191"/>
      <c r="AF3953" s="260"/>
      <c r="AG3953" s="191"/>
      <c r="AH3953" s="191"/>
      <c r="AI3953" s="260"/>
      <c r="AR3953" s="68"/>
      <c r="AS3953" s="68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5"/>
      <c r="BL3953" s="95"/>
      <c r="BM3953" s="95"/>
      <c r="BN3953" s="95"/>
      <c r="BO3953" s="95"/>
      <c r="BP3953" s="95"/>
      <c r="BQ3953" s="95"/>
      <c r="BR3953" s="95"/>
      <c r="BS3953" s="95"/>
      <c r="BT3953" s="95"/>
      <c r="BU3953" s="95"/>
      <c r="BV3953" s="95"/>
      <c r="BW3953" s="95"/>
      <c r="BX3953" s="95"/>
      <c r="BY3953" s="95"/>
      <c r="BZ3953" s="95"/>
      <c r="CD3953" s="95"/>
      <c r="CE3953" s="95"/>
      <c r="CF3953" s="95"/>
    </row>
    <row r="3954" spans="1:84" s="43" customFormat="1" x14ac:dyDescent="0.25">
      <c r="A3954" s="152"/>
      <c r="B3954" s="152"/>
      <c r="C3954" s="152"/>
      <c r="D3954" s="152"/>
      <c r="E3954" s="152"/>
      <c r="F3954" s="62"/>
      <c r="G3954" s="62"/>
      <c r="I3954" s="152"/>
      <c r="K3954" s="152"/>
      <c r="L3954" s="152"/>
      <c r="M3954" s="152"/>
      <c r="N3954" s="152"/>
      <c r="O3954" s="63"/>
      <c r="P3954" s="152"/>
      <c r="Q3954" s="152"/>
      <c r="S3954" s="205"/>
      <c r="T3954" s="205"/>
      <c r="U3954" s="205"/>
      <c r="V3954" s="39"/>
      <c r="W3954" s="39"/>
      <c r="X3954" s="39"/>
      <c r="Y3954" s="39"/>
      <c r="AD3954" s="191"/>
      <c r="AE3954" s="191"/>
      <c r="AF3954" s="260"/>
      <c r="AG3954" s="191"/>
      <c r="AH3954" s="191"/>
      <c r="AI3954" s="260"/>
      <c r="AR3954" s="68"/>
      <c r="AS3954" s="68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5"/>
      <c r="BL3954" s="95"/>
      <c r="BM3954" s="95"/>
      <c r="BN3954" s="95"/>
      <c r="BO3954" s="95"/>
      <c r="BP3954" s="95"/>
      <c r="BQ3954" s="95"/>
      <c r="BR3954" s="95"/>
      <c r="BS3954" s="95"/>
      <c r="BT3954" s="95"/>
      <c r="BU3954" s="95"/>
      <c r="BV3954" s="95"/>
      <c r="BW3954" s="95"/>
      <c r="BX3954" s="95"/>
      <c r="BY3954" s="95"/>
      <c r="BZ3954" s="95"/>
      <c r="CD3954" s="95"/>
      <c r="CE3954" s="95"/>
      <c r="CF3954" s="95"/>
    </row>
    <row r="3955" spans="1:84" s="43" customFormat="1" x14ac:dyDescent="0.25">
      <c r="A3955" s="152"/>
      <c r="B3955" s="152"/>
      <c r="C3955" s="152"/>
      <c r="D3955" s="152"/>
      <c r="E3955" s="152"/>
      <c r="F3955" s="62"/>
      <c r="G3955" s="62"/>
      <c r="I3955" s="152"/>
      <c r="K3955" s="152"/>
      <c r="L3955" s="152"/>
      <c r="M3955" s="152"/>
      <c r="N3955" s="152"/>
      <c r="O3955" s="63"/>
      <c r="P3955" s="152"/>
      <c r="Q3955" s="152"/>
      <c r="S3955" s="205"/>
      <c r="T3955" s="205"/>
      <c r="U3955" s="205"/>
      <c r="V3955" s="39"/>
      <c r="W3955" s="39"/>
      <c r="X3955" s="39"/>
      <c r="Y3955" s="39"/>
      <c r="AD3955" s="191"/>
      <c r="AE3955" s="191"/>
      <c r="AF3955" s="260"/>
      <c r="AG3955" s="191"/>
      <c r="AH3955" s="191"/>
      <c r="AI3955" s="260"/>
      <c r="AR3955" s="68"/>
      <c r="AS3955" s="68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5"/>
      <c r="BL3955" s="95"/>
      <c r="BM3955" s="95"/>
      <c r="BN3955" s="95"/>
      <c r="BO3955" s="95"/>
      <c r="BP3955" s="95"/>
      <c r="BQ3955" s="95"/>
      <c r="BR3955" s="95"/>
      <c r="BS3955" s="95"/>
      <c r="BT3955" s="95"/>
      <c r="BU3955" s="95"/>
      <c r="BV3955" s="95"/>
      <c r="BW3955" s="95"/>
      <c r="BX3955" s="95"/>
      <c r="BY3955" s="95"/>
      <c r="BZ3955" s="95"/>
      <c r="CD3955" s="95"/>
      <c r="CE3955" s="95"/>
      <c r="CF3955" s="95"/>
    </row>
    <row r="3956" spans="1:84" s="43" customFormat="1" x14ac:dyDescent="0.25">
      <c r="A3956" s="152"/>
      <c r="B3956" s="152"/>
      <c r="C3956" s="152"/>
      <c r="D3956" s="152"/>
      <c r="E3956" s="152"/>
      <c r="F3956" s="62"/>
      <c r="G3956" s="62"/>
      <c r="I3956" s="152"/>
      <c r="K3956" s="152"/>
      <c r="L3956" s="152"/>
      <c r="M3956" s="152"/>
      <c r="N3956" s="152"/>
      <c r="O3956" s="63"/>
      <c r="P3956" s="152"/>
      <c r="Q3956" s="152"/>
      <c r="S3956" s="205"/>
      <c r="T3956" s="205"/>
      <c r="U3956" s="205"/>
      <c r="V3956" s="39"/>
      <c r="W3956" s="39"/>
      <c r="X3956" s="39"/>
      <c r="Y3956" s="39"/>
      <c r="AD3956" s="191"/>
      <c r="AE3956" s="191"/>
      <c r="AF3956" s="260"/>
      <c r="AG3956" s="191"/>
      <c r="AH3956" s="191"/>
      <c r="AI3956" s="260"/>
      <c r="AR3956" s="68"/>
      <c r="AS3956" s="68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5"/>
      <c r="BL3956" s="95"/>
      <c r="BM3956" s="95"/>
      <c r="BN3956" s="95"/>
      <c r="BO3956" s="95"/>
      <c r="BP3956" s="95"/>
      <c r="BQ3956" s="95"/>
      <c r="BR3956" s="95"/>
      <c r="BS3956" s="95"/>
      <c r="BT3956" s="95"/>
      <c r="BU3956" s="95"/>
      <c r="BV3956" s="95"/>
      <c r="BW3956" s="95"/>
      <c r="BX3956" s="95"/>
      <c r="BY3956" s="95"/>
      <c r="BZ3956" s="95"/>
      <c r="CD3956" s="95"/>
      <c r="CE3956" s="95"/>
      <c r="CF3956" s="95"/>
    </row>
    <row r="3957" spans="1:84" s="43" customFormat="1" x14ac:dyDescent="0.25">
      <c r="A3957" s="152"/>
      <c r="B3957" s="152"/>
      <c r="C3957" s="152"/>
      <c r="D3957" s="152"/>
      <c r="E3957" s="152"/>
      <c r="F3957" s="62"/>
      <c r="G3957" s="62"/>
      <c r="I3957" s="152"/>
      <c r="K3957" s="152"/>
      <c r="L3957" s="152"/>
      <c r="M3957" s="152"/>
      <c r="N3957" s="152"/>
      <c r="O3957" s="63"/>
      <c r="P3957" s="152"/>
      <c r="Q3957" s="152"/>
      <c r="S3957" s="205"/>
      <c r="T3957" s="205"/>
      <c r="U3957" s="205"/>
      <c r="V3957" s="39"/>
      <c r="W3957" s="39"/>
      <c r="X3957" s="39"/>
      <c r="Y3957" s="39"/>
      <c r="AD3957" s="191"/>
      <c r="AE3957" s="191"/>
      <c r="AF3957" s="260"/>
      <c r="AG3957" s="191"/>
      <c r="AH3957" s="191"/>
      <c r="AI3957" s="260"/>
      <c r="AR3957" s="68"/>
      <c r="AS3957" s="68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5"/>
      <c r="BL3957" s="95"/>
      <c r="BM3957" s="95"/>
      <c r="BN3957" s="95"/>
      <c r="BO3957" s="95"/>
      <c r="BP3957" s="95"/>
      <c r="BQ3957" s="95"/>
      <c r="BR3957" s="95"/>
      <c r="BS3957" s="95"/>
      <c r="BT3957" s="95"/>
      <c r="BU3957" s="95"/>
      <c r="BV3957" s="95"/>
      <c r="BW3957" s="95"/>
      <c r="BX3957" s="95"/>
      <c r="BY3957" s="95"/>
      <c r="BZ3957" s="95"/>
      <c r="CD3957" s="95"/>
      <c r="CE3957" s="95"/>
      <c r="CF3957" s="95"/>
    </row>
    <row r="3958" spans="1:84" s="43" customFormat="1" x14ac:dyDescent="0.25">
      <c r="A3958" s="152"/>
      <c r="B3958" s="152"/>
      <c r="C3958" s="152"/>
      <c r="D3958" s="152"/>
      <c r="E3958" s="152"/>
      <c r="F3958" s="62"/>
      <c r="G3958" s="62"/>
      <c r="I3958" s="152"/>
      <c r="K3958" s="152"/>
      <c r="L3958" s="152"/>
      <c r="M3958" s="152"/>
      <c r="N3958" s="152"/>
      <c r="O3958" s="63"/>
      <c r="P3958" s="152"/>
      <c r="Q3958" s="152"/>
      <c r="S3958" s="205"/>
      <c r="T3958" s="205"/>
      <c r="U3958" s="205"/>
      <c r="V3958" s="39"/>
      <c r="W3958" s="39"/>
      <c r="X3958" s="39"/>
      <c r="Y3958" s="39"/>
      <c r="AD3958" s="191"/>
      <c r="AE3958" s="191"/>
      <c r="AF3958" s="260"/>
      <c r="AG3958" s="191"/>
      <c r="AH3958" s="191"/>
      <c r="AI3958" s="260"/>
      <c r="AR3958" s="68"/>
      <c r="AS3958" s="68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5"/>
      <c r="BL3958" s="95"/>
      <c r="BM3958" s="95"/>
      <c r="BN3958" s="95"/>
      <c r="BO3958" s="95"/>
      <c r="BP3958" s="95"/>
      <c r="BQ3958" s="95"/>
      <c r="BR3958" s="95"/>
      <c r="BS3958" s="95"/>
      <c r="BT3958" s="95"/>
      <c r="BU3958" s="95"/>
      <c r="BV3958" s="95"/>
      <c r="BW3958" s="95"/>
      <c r="BX3958" s="95"/>
      <c r="BY3958" s="95"/>
      <c r="BZ3958" s="95"/>
      <c r="CD3958" s="95"/>
      <c r="CE3958" s="95"/>
      <c r="CF3958" s="95"/>
    </row>
    <row r="3959" spans="1:84" s="43" customFormat="1" x14ac:dyDescent="0.25">
      <c r="A3959" s="152"/>
      <c r="B3959" s="152"/>
      <c r="C3959" s="152"/>
      <c r="D3959" s="152"/>
      <c r="E3959" s="152"/>
      <c r="F3959" s="62"/>
      <c r="G3959" s="62"/>
      <c r="I3959" s="152"/>
      <c r="K3959" s="152"/>
      <c r="L3959" s="152"/>
      <c r="M3959" s="152"/>
      <c r="N3959" s="152"/>
      <c r="O3959" s="63"/>
      <c r="P3959" s="152"/>
      <c r="Q3959" s="152"/>
      <c r="S3959" s="205"/>
      <c r="T3959" s="205"/>
      <c r="U3959" s="205"/>
      <c r="V3959" s="39"/>
      <c r="W3959" s="39"/>
      <c r="X3959" s="39"/>
      <c r="Y3959" s="39"/>
      <c r="AD3959" s="191"/>
      <c r="AE3959" s="191"/>
      <c r="AF3959" s="260"/>
      <c r="AG3959" s="191"/>
      <c r="AH3959" s="191"/>
      <c r="AI3959" s="260"/>
      <c r="AR3959" s="68"/>
      <c r="AS3959" s="68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5"/>
      <c r="BL3959" s="95"/>
      <c r="BM3959" s="95"/>
      <c r="BN3959" s="95"/>
      <c r="BO3959" s="95"/>
      <c r="BP3959" s="95"/>
      <c r="BQ3959" s="95"/>
      <c r="BR3959" s="95"/>
      <c r="BS3959" s="95"/>
      <c r="BT3959" s="95"/>
      <c r="BU3959" s="95"/>
      <c r="BV3959" s="95"/>
      <c r="BW3959" s="95"/>
      <c r="BX3959" s="95"/>
      <c r="BY3959" s="95"/>
      <c r="BZ3959" s="95"/>
      <c r="CD3959" s="95"/>
      <c r="CE3959" s="95"/>
      <c r="CF3959" s="95"/>
    </row>
    <row r="3960" spans="1:84" s="43" customFormat="1" x14ac:dyDescent="0.25">
      <c r="A3960" s="152"/>
      <c r="B3960" s="152"/>
      <c r="C3960" s="152"/>
      <c r="D3960" s="152"/>
      <c r="E3960" s="152"/>
      <c r="F3960" s="62"/>
      <c r="G3960" s="62"/>
      <c r="I3960" s="152"/>
      <c r="K3960" s="152"/>
      <c r="L3960" s="152"/>
      <c r="M3960" s="152"/>
      <c r="N3960" s="152"/>
      <c r="O3960" s="63"/>
      <c r="P3960" s="152"/>
      <c r="Q3960" s="152"/>
      <c r="S3960" s="205"/>
      <c r="T3960" s="205"/>
      <c r="U3960" s="205"/>
      <c r="V3960" s="39"/>
      <c r="W3960" s="39"/>
      <c r="X3960" s="39"/>
      <c r="Y3960" s="39"/>
      <c r="AD3960" s="191"/>
      <c r="AE3960" s="191"/>
      <c r="AF3960" s="260"/>
      <c r="AG3960" s="191"/>
      <c r="AH3960" s="191"/>
      <c r="AI3960" s="260"/>
      <c r="AR3960" s="68"/>
      <c r="AS3960" s="68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5"/>
      <c r="BL3960" s="95"/>
      <c r="BM3960" s="95"/>
      <c r="BN3960" s="95"/>
      <c r="BO3960" s="95"/>
      <c r="BP3960" s="95"/>
      <c r="BQ3960" s="95"/>
      <c r="BR3960" s="95"/>
      <c r="BS3960" s="95"/>
      <c r="BT3960" s="95"/>
      <c r="BU3960" s="95"/>
      <c r="BV3960" s="95"/>
      <c r="BW3960" s="95"/>
      <c r="BX3960" s="95"/>
      <c r="BY3960" s="95"/>
      <c r="BZ3960" s="95"/>
      <c r="CD3960" s="95"/>
      <c r="CE3960" s="95"/>
      <c r="CF3960" s="95"/>
    </row>
    <row r="3961" spans="1:84" s="43" customFormat="1" x14ac:dyDescent="0.25">
      <c r="A3961" s="152"/>
      <c r="B3961" s="152"/>
      <c r="C3961" s="152"/>
      <c r="D3961" s="152"/>
      <c r="E3961" s="152"/>
      <c r="F3961" s="62"/>
      <c r="G3961" s="62"/>
      <c r="I3961" s="152"/>
      <c r="K3961" s="152"/>
      <c r="L3961" s="152"/>
      <c r="M3961" s="152"/>
      <c r="N3961" s="152"/>
      <c r="O3961" s="63"/>
      <c r="P3961" s="152"/>
      <c r="Q3961" s="152"/>
      <c r="S3961" s="205"/>
      <c r="T3961" s="205"/>
      <c r="U3961" s="205"/>
      <c r="V3961" s="39"/>
      <c r="W3961" s="39"/>
      <c r="X3961" s="39"/>
      <c r="Y3961" s="39"/>
      <c r="AD3961" s="191"/>
      <c r="AE3961" s="191"/>
      <c r="AF3961" s="260"/>
      <c r="AG3961" s="191"/>
      <c r="AH3961" s="191"/>
      <c r="AI3961" s="260"/>
      <c r="AR3961" s="68"/>
      <c r="AS3961" s="68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5"/>
      <c r="BL3961" s="95"/>
      <c r="BM3961" s="95"/>
      <c r="BN3961" s="95"/>
      <c r="BO3961" s="95"/>
      <c r="BP3961" s="95"/>
      <c r="BQ3961" s="95"/>
      <c r="BR3961" s="95"/>
      <c r="BS3961" s="95"/>
      <c r="BT3961" s="95"/>
      <c r="BU3961" s="95"/>
      <c r="BV3961" s="95"/>
      <c r="BW3961" s="95"/>
      <c r="BX3961" s="95"/>
      <c r="BY3961" s="95"/>
      <c r="BZ3961" s="95"/>
      <c r="CD3961" s="95"/>
      <c r="CE3961" s="95"/>
      <c r="CF3961" s="95"/>
    </row>
    <row r="3962" spans="1:84" s="43" customFormat="1" x14ac:dyDescent="0.25">
      <c r="A3962" s="152"/>
      <c r="B3962" s="152"/>
      <c r="C3962" s="152"/>
      <c r="D3962" s="152"/>
      <c r="E3962" s="152"/>
      <c r="F3962" s="62"/>
      <c r="G3962" s="62"/>
      <c r="I3962" s="152"/>
      <c r="K3962" s="152"/>
      <c r="L3962" s="152"/>
      <c r="M3962" s="152"/>
      <c r="N3962" s="152"/>
      <c r="O3962" s="63"/>
      <c r="P3962" s="152"/>
      <c r="Q3962" s="152"/>
      <c r="S3962" s="205"/>
      <c r="T3962" s="205"/>
      <c r="U3962" s="205"/>
      <c r="V3962" s="39"/>
      <c r="W3962" s="39"/>
      <c r="X3962" s="39"/>
      <c r="Y3962" s="39"/>
      <c r="AD3962" s="191"/>
      <c r="AE3962" s="191"/>
      <c r="AF3962" s="260"/>
      <c r="AG3962" s="191"/>
      <c r="AH3962" s="191"/>
      <c r="AI3962" s="260"/>
      <c r="AR3962" s="68"/>
      <c r="AS3962" s="68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5"/>
      <c r="BL3962" s="95"/>
      <c r="BM3962" s="95"/>
      <c r="BN3962" s="95"/>
      <c r="BO3962" s="95"/>
      <c r="BP3962" s="95"/>
      <c r="BQ3962" s="95"/>
      <c r="BR3962" s="95"/>
      <c r="BS3962" s="95"/>
      <c r="BT3962" s="95"/>
      <c r="BU3962" s="95"/>
      <c r="BV3962" s="95"/>
      <c r="BW3962" s="95"/>
      <c r="BX3962" s="95"/>
      <c r="BY3962" s="95"/>
      <c r="BZ3962" s="95"/>
      <c r="CD3962" s="95"/>
      <c r="CE3962" s="95"/>
      <c r="CF3962" s="95"/>
    </row>
    <row r="3963" spans="1:84" s="43" customFormat="1" x14ac:dyDescent="0.25">
      <c r="A3963" s="152"/>
      <c r="B3963" s="152"/>
      <c r="C3963" s="152"/>
      <c r="D3963" s="152"/>
      <c r="E3963" s="152"/>
      <c r="F3963" s="62"/>
      <c r="G3963" s="62"/>
      <c r="I3963" s="152"/>
      <c r="K3963" s="152"/>
      <c r="L3963" s="152"/>
      <c r="M3963" s="152"/>
      <c r="N3963" s="152"/>
      <c r="O3963" s="63"/>
      <c r="P3963" s="152"/>
      <c r="Q3963" s="152"/>
      <c r="S3963" s="205"/>
      <c r="T3963" s="205"/>
      <c r="U3963" s="205"/>
      <c r="V3963" s="39"/>
      <c r="W3963" s="39"/>
      <c r="X3963" s="39"/>
      <c r="Y3963" s="39"/>
      <c r="AD3963" s="191"/>
      <c r="AE3963" s="191"/>
      <c r="AF3963" s="260"/>
      <c r="AG3963" s="191"/>
      <c r="AH3963" s="191"/>
      <c r="AI3963" s="260"/>
      <c r="AR3963" s="68"/>
      <c r="AS3963" s="68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5"/>
      <c r="BL3963" s="95"/>
      <c r="BM3963" s="95"/>
      <c r="BN3963" s="95"/>
      <c r="BO3963" s="95"/>
      <c r="BP3963" s="95"/>
      <c r="BQ3963" s="95"/>
      <c r="BR3963" s="95"/>
      <c r="BS3963" s="95"/>
      <c r="BT3963" s="95"/>
      <c r="BU3963" s="95"/>
      <c r="BV3963" s="95"/>
      <c r="BW3963" s="95"/>
      <c r="BX3963" s="95"/>
      <c r="BY3963" s="95"/>
      <c r="BZ3963" s="95"/>
      <c r="CD3963" s="95"/>
      <c r="CE3963" s="95"/>
      <c r="CF3963" s="95"/>
    </row>
    <row r="3964" spans="1:84" s="43" customFormat="1" x14ac:dyDescent="0.25">
      <c r="A3964" s="152"/>
      <c r="B3964" s="152"/>
      <c r="C3964" s="152"/>
      <c r="D3964" s="152"/>
      <c r="E3964" s="152"/>
      <c r="F3964" s="62"/>
      <c r="G3964" s="62"/>
      <c r="I3964" s="152"/>
      <c r="K3964" s="152"/>
      <c r="L3964" s="152"/>
      <c r="M3964" s="152"/>
      <c r="N3964" s="152"/>
      <c r="O3964" s="63"/>
      <c r="P3964" s="152"/>
      <c r="Q3964" s="152"/>
      <c r="S3964" s="205"/>
      <c r="T3964" s="205"/>
      <c r="U3964" s="205"/>
      <c r="V3964" s="39"/>
      <c r="W3964" s="39"/>
      <c r="X3964" s="39"/>
      <c r="Y3964" s="39"/>
      <c r="AD3964" s="191"/>
      <c r="AE3964" s="191"/>
      <c r="AF3964" s="260"/>
      <c r="AG3964" s="191"/>
      <c r="AH3964" s="191"/>
      <c r="AI3964" s="260"/>
      <c r="AR3964" s="68"/>
      <c r="AS3964" s="68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5"/>
      <c r="BL3964" s="95"/>
      <c r="BM3964" s="95"/>
      <c r="BN3964" s="95"/>
      <c r="BO3964" s="95"/>
      <c r="BP3964" s="95"/>
      <c r="BQ3964" s="95"/>
      <c r="BR3964" s="95"/>
      <c r="BS3964" s="95"/>
      <c r="BT3964" s="95"/>
      <c r="BU3964" s="95"/>
      <c r="BV3964" s="95"/>
      <c r="BW3964" s="95"/>
      <c r="BX3964" s="95"/>
      <c r="BY3964" s="95"/>
      <c r="BZ3964" s="95"/>
      <c r="CD3964" s="95"/>
      <c r="CE3964" s="95"/>
      <c r="CF3964" s="95"/>
    </row>
    <row r="3965" spans="1:84" s="43" customFormat="1" x14ac:dyDescent="0.25">
      <c r="A3965" s="152"/>
      <c r="B3965" s="152"/>
      <c r="C3965" s="152"/>
      <c r="D3965" s="152"/>
      <c r="E3965" s="152"/>
      <c r="F3965" s="62"/>
      <c r="G3965" s="62"/>
      <c r="I3965" s="152"/>
      <c r="K3965" s="152"/>
      <c r="L3965" s="152"/>
      <c r="M3965" s="152"/>
      <c r="N3965" s="152"/>
      <c r="O3965" s="63"/>
      <c r="P3965" s="152"/>
      <c r="Q3965" s="152"/>
      <c r="S3965" s="205"/>
      <c r="T3965" s="205"/>
      <c r="U3965" s="205"/>
      <c r="V3965" s="39"/>
      <c r="W3965" s="39"/>
      <c r="X3965" s="39"/>
      <c r="Y3965" s="39"/>
      <c r="AD3965" s="191"/>
      <c r="AE3965" s="191"/>
      <c r="AF3965" s="260"/>
      <c r="AG3965" s="191"/>
      <c r="AH3965" s="191"/>
      <c r="AI3965" s="260"/>
      <c r="AR3965" s="68"/>
      <c r="AS3965" s="68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5"/>
      <c r="BL3965" s="95"/>
      <c r="BM3965" s="95"/>
      <c r="BN3965" s="95"/>
      <c r="BO3965" s="95"/>
      <c r="BP3965" s="95"/>
      <c r="BQ3965" s="95"/>
      <c r="BR3965" s="95"/>
      <c r="BS3965" s="95"/>
      <c r="BT3965" s="95"/>
      <c r="BU3965" s="95"/>
      <c r="BV3965" s="95"/>
      <c r="BW3965" s="95"/>
      <c r="BX3965" s="95"/>
      <c r="BY3965" s="95"/>
      <c r="BZ3965" s="95"/>
      <c r="CD3965" s="95"/>
      <c r="CE3965" s="95"/>
      <c r="CF3965" s="95"/>
    </row>
    <row r="3966" spans="1:84" s="43" customFormat="1" x14ac:dyDescent="0.25">
      <c r="A3966" s="152"/>
      <c r="B3966" s="152"/>
      <c r="C3966" s="152"/>
      <c r="D3966" s="152"/>
      <c r="E3966" s="152"/>
      <c r="F3966" s="62"/>
      <c r="G3966" s="62"/>
      <c r="I3966" s="152"/>
      <c r="K3966" s="152"/>
      <c r="L3966" s="152"/>
      <c r="M3966" s="152"/>
      <c r="N3966" s="152"/>
      <c r="O3966" s="63"/>
      <c r="P3966" s="152"/>
      <c r="Q3966" s="152"/>
      <c r="S3966" s="205"/>
      <c r="T3966" s="205"/>
      <c r="U3966" s="205"/>
      <c r="V3966" s="39"/>
      <c r="W3966" s="39"/>
      <c r="X3966" s="39"/>
      <c r="Y3966" s="39"/>
      <c r="AD3966" s="191"/>
      <c r="AE3966" s="191"/>
      <c r="AF3966" s="260"/>
      <c r="AG3966" s="191"/>
      <c r="AH3966" s="191"/>
      <c r="AI3966" s="260"/>
      <c r="AR3966" s="68"/>
      <c r="AS3966" s="68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5"/>
      <c r="BL3966" s="95"/>
      <c r="BM3966" s="95"/>
      <c r="BN3966" s="95"/>
      <c r="BO3966" s="95"/>
      <c r="BP3966" s="95"/>
      <c r="BQ3966" s="95"/>
      <c r="BR3966" s="95"/>
      <c r="BS3966" s="95"/>
      <c r="BT3966" s="95"/>
      <c r="BU3966" s="95"/>
      <c r="BV3966" s="95"/>
      <c r="BW3966" s="95"/>
      <c r="BX3966" s="95"/>
      <c r="BY3966" s="95"/>
      <c r="BZ3966" s="95"/>
      <c r="CD3966" s="95"/>
      <c r="CE3966" s="95"/>
      <c r="CF3966" s="95"/>
    </row>
    <row r="3967" spans="1:84" s="43" customFormat="1" x14ac:dyDescent="0.25">
      <c r="A3967" s="152"/>
      <c r="B3967" s="152"/>
      <c r="C3967" s="152"/>
      <c r="D3967" s="152"/>
      <c r="E3967" s="152"/>
      <c r="F3967" s="62"/>
      <c r="G3967" s="62"/>
      <c r="I3967" s="152"/>
      <c r="K3967" s="152"/>
      <c r="L3967" s="152"/>
      <c r="M3967" s="152"/>
      <c r="N3967" s="152"/>
      <c r="O3967" s="63"/>
      <c r="P3967" s="152"/>
      <c r="Q3967" s="152"/>
      <c r="S3967" s="205"/>
      <c r="T3967" s="205"/>
      <c r="U3967" s="205"/>
      <c r="V3967" s="39"/>
      <c r="W3967" s="39"/>
      <c r="X3967" s="39"/>
      <c r="Y3967" s="39"/>
      <c r="AD3967" s="191"/>
      <c r="AE3967" s="191"/>
      <c r="AF3967" s="260"/>
      <c r="AG3967" s="191"/>
      <c r="AH3967" s="191"/>
      <c r="AI3967" s="260"/>
      <c r="AR3967" s="68"/>
      <c r="AS3967" s="68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5"/>
      <c r="BL3967" s="95"/>
      <c r="BM3967" s="95"/>
      <c r="BN3967" s="95"/>
      <c r="BO3967" s="95"/>
      <c r="BP3967" s="95"/>
      <c r="BQ3967" s="95"/>
      <c r="BR3967" s="95"/>
      <c r="BS3967" s="95"/>
      <c r="BT3967" s="95"/>
      <c r="BU3967" s="95"/>
      <c r="BV3967" s="95"/>
      <c r="BW3967" s="95"/>
      <c r="BX3967" s="95"/>
      <c r="BY3967" s="95"/>
      <c r="BZ3967" s="95"/>
      <c r="CD3967" s="95"/>
      <c r="CE3967" s="95"/>
      <c r="CF3967" s="95"/>
    </row>
    <row r="3968" spans="1:84" s="43" customFormat="1" x14ac:dyDescent="0.25">
      <c r="A3968" s="152"/>
      <c r="B3968" s="152"/>
      <c r="C3968" s="152"/>
      <c r="D3968" s="152"/>
      <c r="E3968" s="152"/>
      <c r="F3968" s="62"/>
      <c r="G3968" s="62"/>
      <c r="I3968" s="152"/>
      <c r="K3968" s="152"/>
      <c r="L3968" s="152"/>
      <c r="M3968" s="152"/>
      <c r="N3968" s="152"/>
      <c r="O3968" s="63"/>
      <c r="P3968" s="152"/>
      <c r="Q3968" s="152"/>
      <c r="S3968" s="205"/>
      <c r="T3968" s="205"/>
      <c r="U3968" s="205"/>
      <c r="V3968" s="39"/>
      <c r="W3968" s="39"/>
      <c r="X3968" s="39"/>
      <c r="Y3968" s="39"/>
      <c r="AD3968" s="191"/>
      <c r="AE3968" s="191"/>
      <c r="AF3968" s="260"/>
      <c r="AG3968" s="191"/>
      <c r="AH3968" s="191"/>
      <c r="AI3968" s="260"/>
      <c r="AR3968" s="68"/>
      <c r="AS3968" s="68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5"/>
      <c r="BL3968" s="95"/>
      <c r="BM3968" s="95"/>
      <c r="BN3968" s="95"/>
      <c r="BO3968" s="95"/>
      <c r="BP3968" s="95"/>
      <c r="BQ3968" s="95"/>
      <c r="BR3968" s="95"/>
      <c r="BS3968" s="95"/>
      <c r="BT3968" s="95"/>
      <c r="BU3968" s="95"/>
      <c r="BV3968" s="95"/>
      <c r="BW3968" s="95"/>
      <c r="BX3968" s="95"/>
      <c r="BY3968" s="95"/>
      <c r="BZ3968" s="95"/>
      <c r="CD3968" s="95"/>
      <c r="CE3968" s="95"/>
      <c r="CF3968" s="95"/>
    </row>
    <row r="3969" spans="1:84" s="43" customFormat="1" x14ac:dyDescent="0.25">
      <c r="A3969" s="152"/>
      <c r="B3969" s="152"/>
      <c r="C3969" s="152"/>
      <c r="D3969" s="152"/>
      <c r="E3969" s="152"/>
      <c r="F3969" s="62"/>
      <c r="G3969" s="62"/>
      <c r="I3969" s="152"/>
      <c r="K3969" s="152"/>
      <c r="L3969" s="152"/>
      <c r="M3969" s="152"/>
      <c r="N3969" s="152"/>
      <c r="O3969" s="63"/>
      <c r="P3969" s="152"/>
      <c r="Q3969" s="152"/>
      <c r="S3969" s="205"/>
      <c r="T3969" s="205"/>
      <c r="U3969" s="205"/>
      <c r="V3969" s="39"/>
      <c r="W3969" s="39"/>
      <c r="X3969" s="39"/>
      <c r="Y3969" s="39"/>
      <c r="AD3969" s="191"/>
      <c r="AE3969" s="191"/>
      <c r="AF3969" s="260"/>
      <c r="AG3969" s="191"/>
      <c r="AH3969" s="191"/>
      <c r="AI3969" s="260"/>
      <c r="AR3969" s="68"/>
      <c r="AS3969" s="68"/>
      <c r="AW3969" s="95"/>
      <c r="AX3969" s="95"/>
      <c r="AY3969" s="95"/>
      <c r="AZ3969" s="95"/>
      <c r="BA3969" s="95"/>
      <c r="BB3969" s="95"/>
      <c r="BC3969" s="95"/>
      <c r="BD3969" s="95"/>
      <c r="BE3969" s="95"/>
      <c r="BF3969" s="95"/>
      <c r="BG3969" s="95"/>
      <c r="BH3969" s="95"/>
      <c r="BI3969" s="95"/>
      <c r="BJ3969" s="95"/>
      <c r="BK3969" s="95"/>
      <c r="BL3969" s="95"/>
      <c r="BM3969" s="95"/>
      <c r="BN3969" s="95"/>
      <c r="BO3969" s="95"/>
      <c r="BP3969" s="95"/>
      <c r="BQ3969" s="95"/>
      <c r="BR3969" s="95"/>
      <c r="BS3969" s="95"/>
      <c r="BT3969" s="95"/>
      <c r="BU3969" s="95"/>
      <c r="BV3969" s="95"/>
      <c r="BW3969" s="95"/>
      <c r="BX3969" s="95"/>
      <c r="BY3969" s="95"/>
      <c r="BZ3969" s="95"/>
      <c r="CD3969" s="95"/>
      <c r="CE3969" s="95"/>
      <c r="CF3969" s="95"/>
    </row>
    <row r="3970" spans="1:84" s="43" customFormat="1" x14ac:dyDescent="0.25">
      <c r="A3970" s="152"/>
      <c r="B3970" s="152"/>
      <c r="C3970" s="152"/>
      <c r="D3970" s="152"/>
      <c r="E3970" s="152"/>
      <c r="F3970" s="62"/>
      <c r="G3970" s="62"/>
      <c r="I3970" s="152"/>
      <c r="K3970" s="152"/>
      <c r="L3970" s="152"/>
      <c r="M3970" s="152"/>
      <c r="N3970" s="152"/>
      <c r="O3970" s="63"/>
      <c r="P3970" s="152"/>
      <c r="Q3970" s="152"/>
      <c r="S3970" s="205"/>
      <c r="T3970" s="205"/>
      <c r="U3970" s="205"/>
      <c r="V3970" s="39"/>
      <c r="W3970" s="39"/>
      <c r="X3970" s="39"/>
      <c r="Y3970" s="39"/>
      <c r="AD3970" s="191"/>
      <c r="AE3970" s="191"/>
      <c r="AF3970" s="260"/>
      <c r="AG3970" s="191"/>
      <c r="AH3970" s="191"/>
      <c r="AI3970" s="260"/>
      <c r="AR3970" s="68"/>
      <c r="AS3970" s="68"/>
      <c r="AW3970" s="95"/>
      <c r="AX3970" s="95"/>
      <c r="AY3970" s="95"/>
      <c r="AZ3970" s="95"/>
      <c r="BA3970" s="95"/>
      <c r="BB3970" s="95"/>
      <c r="BC3970" s="95"/>
      <c r="BD3970" s="95"/>
      <c r="BE3970" s="95"/>
      <c r="BF3970" s="95"/>
      <c r="BG3970" s="95"/>
      <c r="BH3970" s="95"/>
      <c r="BI3970" s="95"/>
      <c r="BJ3970" s="95"/>
      <c r="BK3970" s="95"/>
      <c r="BL3970" s="95"/>
      <c r="BM3970" s="95"/>
      <c r="BN3970" s="95"/>
      <c r="BO3970" s="95"/>
      <c r="BP3970" s="95"/>
      <c r="BQ3970" s="95"/>
      <c r="BR3970" s="95"/>
      <c r="BS3970" s="95"/>
      <c r="BT3970" s="95"/>
      <c r="BU3970" s="95"/>
      <c r="BV3970" s="95"/>
      <c r="BW3970" s="95"/>
      <c r="BX3970" s="95"/>
      <c r="BY3970" s="95"/>
      <c r="BZ3970" s="95"/>
      <c r="CD3970" s="95"/>
      <c r="CE3970" s="95"/>
      <c r="CF3970" s="95"/>
    </row>
    <row r="3971" spans="1:84" s="43" customFormat="1" x14ac:dyDescent="0.25">
      <c r="A3971" s="152"/>
      <c r="B3971" s="152"/>
      <c r="C3971" s="152"/>
      <c r="D3971" s="152"/>
      <c r="E3971" s="152"/>
      <c r="F3971" s="62"/>
      <c r="G3971" s="62"/>
      <c r="I3971" s="152"/>
      <c r="K3971" s="152"/>
      <c r="L3971" s="152"/>
      <c r="M3971" s="152"/>
      <c r="N3971" s="152"/>
      <c r="O3971" s="63"/>
      <c r="P3971" s="152"/>
      <c r="Q3971" s="152"/>
      <c r="S3971" s="205"/>
      <c r="T3971" s="205"/>
      <c r="U3971" s="205"/>
      <c r="V3971" s="39"/>
      <c r="W3971" s="39"/>
      <c r="X3971" s="39"/>
      <c r="Y3971" s="39"/>
      <c r="AD3971" s="191"/>
      <c r="AE3971" s="191"/>
      <c r="AF3971" s="260"/>
      <c r="AG3971" s="191"/>
      <c r="AH3971" s="191"/>
      <c r="AI3971" s="260"/>
      <c r="AR3971" s="68"/>
      <c r="AS3971" s="68"/>
      <c r="AW3971" s="95"/>
      <c r="AX3971" s="95"/>
      <c r="AY3971" s="95"/>
      <c r="AZ3971" s="95"/>
      <c r="BA3971" s="95"/>
      <c r="BB3971" s="95"/>
      <c r="BC3971" s="95"/>
      <c r="BD3971" s="95"/>
      <c r="BE3971" s="95"/>
      <c r="BF3971" s="95"/>
      <c r="BG3971" s="95"/>
      <c r="BH3971" s="95"/>
      <c r="BI3971" s="95"/>
      <c r="BJ3971" s="95"/>
      <c r="BK3971" s="95"/>
      <c r="BL3971" s="95"/>
      <c r="BM3971" s="95"/>
      <c r="BN3971" s="95"/>
      <c r="BO3971" s="95"/>
      <c r="BP3971" s="95"/>
      <c r="BQ3971" s="95"/>
      <c r="BR3971" s="95"/>
      <c r="BS3971" s="95"/>
      <c r="BT3971" s="95"/>
      <c r="BU3971" s="95"/>
      <c r="BV3971" s="95"/>
      <c r="BW3971" s="95"/>
      <c r="BX3971" s="95"/>
      <c r="BY3971" s="95"/>
      <c r="BZ3971" s="95"/>
      <c r="CD3971" s="95"/>
      <c r="CE3971" s="95"/>
      <c r="CF3971" s="95"/>
    </row>
    <row r="3972" spans="1:84" s="43" customFormat="1" x14ac:dyDescent="0.25">
      <c r="A3972" s="152"/>
      <c r="B3972" s="152"/>
      <c r="C3972" s="152"/>
      <c r="D3972" s="152"/>
      <c r="E3972" s="152"/>
      <c r="F3972" s="62"/>
      <c r="G3972" s="62"/>
      <c r="I3972" s="152"/>
      <c r="K3972" s="152"/>
      <c r="L3972" s="152"/>
      <c r="M3972" s="152"/>
      <c r="N3972" s="152"/>
      <c r="O3972" s="63"/>
      <c r="P3972" s="152"/>
      <c r="Q3972" s="152"/>
      <c r="S3972" s="205"/>
      <c r="T3972" s="205"/>
      <c r="U3972" s="205"/>
      <c r="V3972" s="39"/>
      <c r="W3972" s="39"/>
      <c r="X3972" s="39"/>
      <c r="Y3972" s="39"/>
      <c r="AD3972" s="191"/>
      <c r="AE3972" s="191"/>
      <c r="AF3972" s="260"/>
      <c r="AG3972" s="191"/>
      <c r="AH3972" s="191"/>
      <c r="AI3972" s="260"/>
      <c r="AR3972" s="68"/>
      <c r="AS3972" s="68"/>
      <c r="AW3972" s="95"/>
      <c r="AX3972" s="95"/>
      <c r="AY3972" s="95"/>
      <c r="AZ3972" s="95"/>
      <c r="BA3972" s="95"/>
      <c r="BB3972" s="95"/>
      <c r="BC3972" s="95"/>
      <c r="BD3972" s="95"/>
      <c r="BE3972" s="95"/>
      <c r="BF3972" s="95"/>
      <c r="BG3972" s="95"/>
      <c r="BH3972" s="95"/>
      <c r="BI3972" s="95"/>
      <c r="BJ3972" s="95"/>
      <c r="BK3972" s="95"/>
      <c r="BL3972" s="95"/>
      <c r="BM3972" s="95"/>
      <c r="BN3972" s="95"/>
      <c r="BO3972" s="95"/>
      <c r="BP3972" s="95"/>
      <c r="BQ3972" s="95"/>
      <c r="BR3972" s="95"/>
      <c r="BS3972" s="95"/>
      <c r="BT3972" s="95"/>
      <c r="BU3972" s="95"/>
      <c r="BV3972" s="95"/>
      <c r="BW3972" s="95"/>
      <c r="BX3972" s="95"/>
      <c r="BY3972" s="95"/>
      <c r="BZ3972" s="95"/>
      <c r="CD3972" s="95"/>
      <c r="CE3972" s="95"/>
      <c r="CF3972" s="95"/>
    </row>
    <row r="3973" spans="1:84" s="43" customFormat="1" x14ac:dyDescent="0.25">
      <c r="A3973" s="152"/>
      <c r="B3973" s="152"/>
      <c r="C3973" s="152"/>
      <c r="D3973" s="152"/>
      <c r="E3973" s="152"/>
      <c r="F3973" s="62"/>
      <c r="G3973" s="62"/>
      <c r="I3973" s="152"/>
      <c r="K3973" s="152"/>
      <c r="L3973" s="152"/>
      <c r="M3973" s="152"/>
      <c r="N3973" s="152"/>
      <c r="O3973" s="63"/>
      <c r="P3973" s="152"/>
      <c r="Q3973" s="152"/>
      <c r="S3973" s="205"/>
      <c r="T3973" s="205"/>
      <c r="U3973" s="205"/>
      <c r="V3973" s="39"/>
      <c r="W3973" s="39"/>
      <c r="X3973" s="39"/>
      <c r="Y3973" s="39"/>
      <c r="AD3973" s="191"/>
      <c r="AE3973" s="191"/>
      <c r="AF3973" s="260"/>
      <c r="AG3973" s="191"/>
      <c r="AH3973" s="191"/>
      <c r="AI3973" s="260"/>
      <c r="AR3973" s="68"/>
      <c r="AS3973" s="68"/>
      <c r="AW3973" s="95"/>
      <c r="AX3973" s="95"/>
      <c r="AY3973" s="95"/>
      <c r="AZ3973" s="95"/>
      <c r="BA3973" s="95"/>
      <c r="BB3973" s="95"/>
      <c r="BC3973" s="95"/>
      <c r="BD3973" s="95"/>
      <c r="BE3973" s="95"/>
      <c r="BF3973" s="95"/>
      <c r="BG3973" s="95"/>
      <c r="BH3973" s="95"/>
      <c r="BI3973" s="95"/>
      <c r="BJ3973" s="95"/>
      <c r="BK3973" s="95"/>
      <c r="BL3973" s="95"/>
      <c r="BM3973" s="95"/>
      <c r="BN3973" s="95"/>
      <c r="BO3973" s="95"/>
      <c r="BP3973" s="95"/>
      <c r="BQ3973" s="95"/>
      <c r="BR3973" s="95"/>
      <c r="BS3973" s="95"/>
      <c r="BT3973" s="95"/>
      <c r="BU3973" s="95"/>
      <c r="BV3973" s="95"/>
      <c r="BW3973" s="95"/>
      <c r="BX3973" s="95"/>
      <c r="BY3973" s="95"/>
      <c r="BZ3973" s="95"/>
      <c r="CD3973" s="95"/>
      <c r="CE3973" s="95"/>
      <c r="CF3973" s="95"/>
    </row>
    <row r="3974" spans="1:84" s="43" customFormat="1" x14ac:dyDescent="0.25">
      <c r="A3974" s="152"/>
      <c r="B3974" s="152"/>
      <c r="C3974" s="152"/>
      <c r="D3974" s="152"/>
      <c r="E3974" s="152"/>
      <c r="F3974" s="62"/>
      <c r="G3974" s="62"/>
      <c r="I3974" s="152"/>
      <c r="K3974" s="152"/>
      <c r="L3974" s="152"/>
      <c r="M3974" s="152"/>
      <c r="N3974" s="152"/>
      <c r="O3974" s="63"/>
      <c r="P3974" s="152"/>
      <c r="Q3974" s="152"/>
      <c r="S3974" s="205"/>
      <c r="T3974" s="205"/>
      <c r="U3974" s="205"/>
      <c r="V3974" s="39"/>
      <c r="W3974" s="39"/>
      <c r="X3974" s="39"/>
      <c r="Y3974" s="39"/>
      <c r="AD3974" s="191"/>
      <c r="AE3974" s="191"/>
      <c r="AF3974" s="260"/>
      <c r="AG3974" s="191"/>
      <c r="AH3974" s="191"/>
      <c r="AI3974" s="260"/>
      <c r="AR3974" s="68"/>
      <c r="AS3974" s="68"/>
      <c r="AW3974" s="95"/>
      <c r="AX3974" s="95"/>
      <c r="AY3974" s="95"/>
      <c r="AZ3974" s="95"/>
      <c r="BA3974" s="95"/>
      <c r="BB3974" s="95"/>
      <c r="BC3974" s="95"/>
      <c r="BD3974" s="95"/>
      <c r="BE3974" s="95"/>
      <c r="BF3974" s="95"/>
      <c r="BG3974" s="95"/>
      <c r="BH3974" s="95"/>
      <c r="BI3974" s="95"/>
      <c r="BJ3974" s="95"/>
      <c r="BK3974" s="95"/>
      <c r="BL3974" s="95"/>
      <c r="BM3974" s="95"/>
      <c r="BN3974" s="95"/>
      <c r="BO3974" s="95"/>
      <c r="BP3974" s="95"/>
      <c r="BQ3974" s="95"/>
      <c r="BR3974" s="95"/>
      <c r="BS3974" s="95"/>
      <c r="BT3974" s="95"/>
      <c r="BU3974" s="95"/>
      <c r="BV3974" s="95"/>
      <c r="BW3974" s="95"/>
      <c r="BX3974" s="95"/>
      <c r="BY3974" s="95"/>
      <c r="BZ3974" s="95"/>
      <c r="CD3974" s="95"/>
      <c r="CE3974" s="95"/>
      <c r="CF3974" s="95"/>
    </row>
    <row r="3975" spans="1:84" s="43" customFormat="1" x14ac:dyDescent="0.25">
      <c r="A3975" s="152"/>
      <c r="B3975" s="152"/>
      <c r="C3975" s="152"/>
      <c r="D3975" s="152"/>
      <c r="E3975" s="152"/>
      <c r="F3975" s="62"/>
      <c r="G3975" s="62"/>
      <c r="I3975" s="152"/>
      <c r="K3975" s="152"/>
      <c r="L3975" s="152"/>
      <c r="M3975" s="152"/>
      <c r="N3975" s="152"/>
      <c r="O3975" s="63"/>
      <c r="P3975" s="152"/>
      <c r="Q3975" s="152"/>
      <c r="S3975" s="205"/>
      <c r="T3975" s="205"/>
      <c r="U3975" s="205"/>
      <c r="V3975" s="39"/>
      <c r="W3975" s="39"/>
      <c r="X3975" s="39"/>
      <c r="Y3975" s="39"/>
      <c r="AD3975" s="191"/>
      <c r="AE3975" s="191"/>
      <c r="AF3975" s="260"/>
      <c r="AG3975" s="191"/>
      <c r="AH3975" s="191"/>
      <c r="AI3975" s="260"/>
      <c r="AR3975" s="68"/>
      <c r="AS3975" s="68"/>
      <c r="AW3975" s="95"/>
      <c r="AX3975" s="95"/>
      <c r="AY3975" s="95"/>
      <c r="AZ3975" s="95"/>
      <c r="BA3975" s="95"/>
      <c r="BB3975" s="95"/>
      <c r="BC3975" s="95"/>
      <c r="BD3975" s="95"/>
      <c r="BE3975" s="95"/>
      <c r="BF3975" s="95"/>
      <c r="BG3975" s="95"/>
      <c r="BH3975" s="95"/>
      <c r="BI3975" s="95"/>
      <c r="BJ3975" s="95"/>
      <c r="BK3975" s="95"/>
      <c r="BL3975" s="95"/>
      <c r="BM3975" s="95"/>
      <c r="BN3975" s="95"/>
      <c r="BO3975" s="95"/>
      <c r="BP3975" s="95"/>
      <c r="BQ3975" s="95"/>
      <c r="BR3975" s="95"/>
      <c r="BS3975" s="95"/>
      <c r="BT3975" s="95"/>
      <c r="BU3975" s="95"/>
      <c r="BV3975" s="95"/>
      <c r="BW3975" s="95"/>
      <c r="BX3975" s="95"/>
      <c r="BY3975" s="95"/>
      <c r="BZ3975" s="95"/>
      <c r="CD3975" s="95"/>
      <c r="CE3975" s="95"/>
      <c r="CF3975" s="95"/>
    </row>
    <row r="3976" spans="1:84" s="43" customFormat="1" x14ac:dyDescent="0.25">
      <c r="A3976" s="152"/>
      <c r="B3976" s="152"/>
      <c r="C3976" s="152"/>
      <c r="D3976" s="152"/>
      <c r="E3976" s="152"/>
      <c r="F3976" s="62"/>
      <c r="G3976" s="62"/>
      <c r="I3976" s="152"/>
      <c r="K3976" s="152"/>
      <c r="L3976" s="152"/>
      <c r="M3976" s="152"/>
      <c r="N3976" s="152"/>
      <c r="O3976" s="63"/>
      <c r="P3976" s="152"/>
      <c r="Q3976" s="152"/>
      <c r="S3976" s="205"/>
      <c r="T3976" s="205"/>
      <c r="U3976" s="205"/>
      <c r="V3976" s="39"/>
      <c r="W3976" s="39"/>
      <c r="X3976" s="39"/>
      <c r="Y3976" s="39"/>
      <c r="AD3976" s="191"/>
      <c r="AE3976" s="191"/>
      <c r="AF3976" s="260"/>
      <c r="AG3976" s="191"/>
      <c r="AH3976" s="191"/>
      <c r="AI3976" s="260"/>
      <c r="AR3976" s="68"/>
      <c r="AS3976" s="68"/>
      <c r="AW3976" s="95"/>
      <c r="AX3976" s="95"/>
      <c r="AY3976" s="95"/>
      <c r="AZ3976" s="95"/>
      <c r="BA3976" s="95"/>
      <c r="BB3976" s="95"/>
      <c r="BC3976" s="95"/>
      <c r="BD3976" s="95"/>
      <c r="BE3976" s="95"/>
      <c r="BF3976" s="95"/>
      <c r="BG3976" s="95"/>
      <c r="BH3976" s="95"/>
      <c r="BI3976" s="95"/>
      <c r="BJ3976" s="95"/>
      <c r="BK3976" s="95"/>
      <c r="BL3976" s="95"/>
      <c r="BM3976" s="95"/>
      <c r="BN3976" s="95"/>
      <c r="BO3976" s="95"/>
      <c r="BP3976" s="95"/>
      <c r="BQ3976" s="95"/>
      <c r="BR3976" s="95"/>
      <c r="BS3976" s="95"/>
      <c r="BT3976" s="95"/>
      <c r="BU3976" s="95"/>
      <c r="BV3976" s="95"/>
      <c r="BW3976" s="95"/>
      <c r="BX3976" s="95"/>
      <c r="BY3976" s="95"/>
      <c r="BZ3976" s="95"/>
      <c r="CD3976" s="95"/>
      <c r="CE3976" s="95"/>
      <c r="CF3976" s="95"/>
    </row>
    <row r="3977" spans="1:84" s="43" customFormat="1" x14ac:dyDescent="0.25">
      <c r="A3977" s="152"/>
      <c r="B3977" s="152"/>
      <c r="C3977" s="152"/>
      <c r="D3977" s="152"/>
      <c r="E3977" s="152"/>
      <c r="F3977" s="62"/>
      <c r="G3977" s="62"/>
      <c r="I3977" s="152"/>
      <c r="K3977" s="152"/>
      <c r="L3977" s="152"/>
      <c r="M3977" s="152"/>
      <c r="N3977" s="152"/>
      <c r="O3977" s="63"/>
      <c r="P3977" s="152"/>
      <c r="Q3977" s="152"/>
      <c r="S3977" s="205"/>
      <c r="T3977" s="205"/>
      <c r="U3977" s="205"/>
      <c r="V3977" s="39"/>
      <c r="W3977" s="39"/>
      <c r="X3977" s="39"/>
      <c r="Y3977" s="39"/>
      <c r="AD3977" s="191"/>
      <c r="AE3977" s="191"/>
      <c r="AF3977" s="260"/>
      <c r="AG3977" s="191"/>
      <c r="AH3977" s="191"/>
      <c r="AI3977" s="260"/>
      <c r="AR3977" s="68"/>
      <c r="AS3977" s="68"/>
      <c r="AW3977" s="95"/>
      <c r="AX3977" s="95"/>
      <c r="AY3977" s="95"/>
      <c r="AZ3977" s="95"/>
      <c r="BA3977" s="95"/>
      <c r="BB3977" s="95"/>
      <c r="BC3977" s="95"/>
      <c r="BD3977" s="95"/>
      <c r="BE3977" s="95"/>
      <c r="BF3977" s="95"/>
      <c r="BG3977" s="95"/>
      <c r="BH3977" s="95"/>
      <c r="BI3977" s="95"/>
      <c r="BJ3977" s="95"/>
      <c r="BK3977" s="95"/>
      <c r="BL3977" s="95"/>
      <c r="BM3977" s="95"/>
      <c r="BN3977" s="95"/>
      <c r="BO3977" s="95"/>
      <c r="BP3977" s="95"/>
      <c r="BQ3977" s="95"/>
      <c r="BR3977" s="95"/>
      <c r="BS3977" s="95"/>
      <c r="BT3977" s="95"/>
      <c r="BU3977" s="95"/>
      <c r="BV3977" s="95"/>
      <c r="BW3977" s="95"/>
      <c r="BX3977" s="95"/>
      <c r="BY3977" s="95"/>
      <c r="BZ3977" s="95"/>
      <c r="CD3977" s="95"/>
      <c r="CE3977" s="95"/>
      <c r="CF3977" s="95"/>
    </row>
    <row r="3978" spans="1:84" s="43" customFormat="1" x14ac:dyDescent="0.25">
      <c r="A3978" s="152"/>
      <c r="B3978" s="152"/>
      <c r="C3978" s="152"/>
      <c r="D3978" s="152"/>
      <c r="E3978" s="152"/>
      <c r="F3978" s="62"/>
      <c r="G3978" s="62"/>
      <c r="I3978" s="152"/>
      <c r="K3978" s="152"/>
      <c r="L3978" s="152"/>
      <c r="M3978" s="152"/>
      <c r="N3978" s="152"/>
      <c r="O3978" s="63"/>
      <c r="P3978" s="152"/>
      <c r="Q3978" s="152"/>
      <c r="S3978" s="205"/>
      <c r="T3978" s="205"/>
      <c r="U3978" s="205"/>
      <c r="V3978" s="39"/>
      <c r="W3978" s="39"/>
      <c r="X3978" s="39"/>
      <c r="Y3978" s="39"/>
      <c r="AD3978" s="191"/>
      <c r="AE3978" s="191"/>
      <c r="AF3978" s="260"/>
      <c r="AG3978" s="191"/>
      <c r="AH3978" s="191"/>
      <c r="AI3978" s="260"/>
      <c r="AR3978" s="68"/>
      <c r="AS3978" s="68"/>
      <c r="AW3978" s="95"/>
      <c r="AX3978" s="95"/>
      <c r="AY3978" s="95"/>
      <c r="AZ3978" s="95"/>
      <c r="BA3978" s="95"/>
      <c r="BB3978" s="95"/>
      <c r="BC3978" s="95"/>
      <c r="BD3978" s="95"/>
      <c r="BE3978" s="95"/>
      <c r="BF3978" s="95"/>
      <c r="BG3978" s="95"/>
      <c r="BH3978" s="95"/>
      <c r="BI3978" s="95"/>
      <c r="BJ3978" s="95"/>
      <c r="BK3978" s="95"/>
      <c r="BL3978" s="95"/>
      <c r="BM3978" s="95"/>
      <c r="BN3978" s="95"/>
      <c r="BO3978" s="95"/>
      <c r="BP3978" s="95"/>
      <c r="BQ3978" s="95"/>
      <c r="BR3978" s="95"/>
      <c r="BS3978" s="95"/>
      <c r="BT3978" s="95"/>
      <c r="BU3978" s="95"/>
      <c r="BV3978" s="95"/>
      <c r="BW3978" s="95"/>
      <c r="BX3978" s="95"/>
      <c r="BY3978" s="95"/>
      <c r="BZ3978" s="95"/>
      <c r="CD3978" s="95"/>
      <c r="CE3978" s="95"/>
      <c r="CF3978" s="95"/>
    </row>
    <row r="3979" spans="1:84" s="43" customFormat="1" x14ac:dyDescent="0.25">
      <c r="A3979" s="152"/>
      <c r="B3979" s="152"/>
      <c r="C3979" s="152"/>
      <c r="D3979" s="152"/>
      <c r="E3979" s="152"/>
      <c r="F3979" s="62"/>
      <c r="G3979" s="62"/>
      <c r="I3979" s="152"/>
      <c r="K3979" s="152"/>
      <c r="L3979" s="152"/>
      <c r="M3979" s="152"/>
      <c r="N3979" s="152"/>
      <c r="O3979" s="63"/>
      <c r="P3979" s="152"/>
      <c r="Q3979" s="152"/>
      <c r="S3979" s="205"/>
      <c r="T3979" s="205"/>
      <c r="U3979" s="205"/>
      <c r="V3979" s="39"/>
      <c r="W3979" s="39"/>
      <c r="X3979" s="39"/>
      <c r="Y3979" s="39"/>
      <c r="AD3979" s="191"/>
      <c r="AE3979" s="191"/>
      <c r="AF3979" s="260"/>
      <c r="AG3979" s="191"/>
      <c r="AH3979" s="191"/>
      <c r="AI3979" s="260"/>
      <c r="AR3979" s="68"/>
      <c r="AS3979" s="68"/>
      <c r="AW3979" s="95"/>
      <c r="AX3979" s="95"/>
      <c r="AY3979" s="95"/>
      <c r="AZ3979" s="95"/>
      <c r="BA3979" s="95"/>
      <c r="BB3979" s="95"/>
      <c r="BC3979" s="95"/>
      <c r="BD3979" s="95"/>
      <c r="BE3979" s="95"/>
      <c r="BF3979" s="95"/>
      <c r="BG3979" s="95"/>
      <c r="BH3979" s="95"/>
      <c r="BI3979" s="95"/>
      <c r="BJ3979" s="95"/>
      <c r="BK3979" s="95"/>
      <c r="BL3979" s="95"/>
      <c r="BM3979" s="95"/>
      <c r="BN3979" s="95"/>
      <c r="BO3979" s="95"/>
      <c r="BP3979" s="95"/>
      <c r="BQ3979" s="95"/>
      <c r="BR3979" s="95"/>
      <c r="BS3979" s="95"/>
      <c r="BT3979" s="95"/>
      <c r="BU3979" s="95"/>
      <c r="BV3979" s="95"/>
      <c r="BW3979" s="95"/>
      <c r="BX3979" s="95"/>
      <c r="BY3979" s="95"/>
      <c r="BZ3979" s="95"/>
      <c r="CD3979" s="95"/>
      <c r="CE3979" s="95"/>
      <c r="CF3979" s="95"/>
    </row>
    <row r="3980" spans="1:84" s="43" customFormat="1" x14ac:dyDescent="0.25">
      <c r="A3980" s="152"/>
      <c r="B3980" s="152"/>
      <c r="C3980" s="152"/>
      <c r="D3980" s="152"/>
      <c r="E3980" s="152"/>
      <c r="F3980" s="62"/>
      <c r="G3980" s="62"/>
      <c r="I3980" s="152"/>
      <c r="K3980" s="152"/>
      <c r="L3980" s="152"/>
      <c r="M3980" s="152"/>
      <c r="N3980" s="152"/>
      <c r="O3980" s="63"/>
      <c r="P3980" s="152"/>
      <c r="Q3980" s="152"/>
      <c r="S3980" s="205"/>
      <c r="T3980" s="205"/>
      <c r="U3980" s="205"/>
      <c r="V3980" s="39"/>
      <c r="W3980" s="39"/>
      <c r="X3980" s="39"/>
      <c r="Y3980" s="39"/>
      <c r="AD3980" s="191"/>
      <c r="AE3980" s="191"/>
      <c r="AF3980" s="260"/>
      <c r="AG3980" s="191"/>
      <c r="AH3980" s="191"/>
      <c r="AI3980" s="260"/>
      <c r="AR3980" s="68"/>
      <c r="AS3980" s="68"/>
      <c r="AW3980" s="95"/>
      <c r="AX3980" s="95"/>
      <c r="AY3980" s="95"/>
      <c r="AZ3980" s="95"/>
      <c r="BA3980" s="95"/>
      <c r="BB3980" s="95"/>
      <c r="BC3980" s="95"/>
      <c r="BD3980" s="95"/>
      <c r="BE3980" s="95"/>
      <c r="BF3980" s="95"/>
      <c r="BG3980" s="95"/>
      <c r="BH3980" s="95"/>
      <c r="BI3980" s="95"/>
      <c r="BJ3980" s="95"/>
      <c r="BK3980" s="95"/>
      <c r="BL3980" s="95"/>
      <c r="BM3980" s="95"/>
      <c r="BN3980" s="95"/>
      <c r="BO3980" s="95"/>
      <c r="BP3980" s="95"/>
      <c r="BQ3980" s="95"/>
      <c r="BR3980" s="95"/>
      <c r="BS3980" s="95"/>
      <c r="BT3980" s="95"/>
      <c r="BU3980" s="95"/>
      <c r="BV3980" s="95"/>
      <c r="BW3980" s="95"/>
      <c r="BX3980" s="95"/>
      <c r="BY3980" s="95"/>
      <c r="BZ3980" s="95"/>
      <c r="CD3980" s="95"/>
      <c r="CE3980" s="95"/>
      <c r="CF3980" s="95"/>
    </row>
    <row r="3981" spans="1:84" s="43" customFormat="1" x14ac:dyDescent="0.25">
      <c r="A3981" s="152"/>
      <c r="B3981" s="152"/>
      <c r="C3981" s="152"/>
      <c r="D3981" s="152"/>
      <c r="E3981" s="152"/>
      <c r="F3981" s="62"/>
      <c r="G3981" s="62"/>
      <c r="I3981" s="152"/>
      <c r="K3981" s="152"/>
      <c r="L3981" s="152"/>
      <c r="M3981" s="152"/>
      <c r="N3981" s="152"/>
      <c r="O3981" s="63"/>
      <c r="P3981" s="152"/>
      <c r="Q3981" s="152"/>
      <c r="S3981" s="205"/>
      <c r="T3981" s="205"/>
      <c r="U3981" s="205"/>
      <c r="V3981" s="39"/>
      <c r="W3981" s="39"/>
      <c r="X3981" s="39"/>
      <c r="Y3981" s="39"/>
      <c r="AD3981" s="191"/>
      <c r="AE3981" s="191"/>
      <c r="AF3981" s="260"/>
      <c r="AG3981" s="191"/>
      <c r="AH3981" s="191"/>
      <c r="AI3981" s="260"/>
      <c r="AR3981" s="68"/>
      <c r="AS3981" s="68"/>
      <c r="AW3981" s="95"/>
      <c r="AX3981" s="95"/>
      <c r="AY3981" s="95"/>
      <c r="AZ3981" s="95"/>
      <c r="BA3981" s="95"/>
      <c r="BB3981" s="95"/>
      <c r="BC3981" s="95"/>
      <c r="BD3981" s="95"/>
      <c r="BE3981" s="95"/>
      <c r="BF3981" s="95"/>
      <c r="BG3981" s="95"/>
      <c r="BH3981" s="95"/>
      <c r="BI3981" s="95"/>
      <c r="BJ3981" s="95"/>
      <c r="BK3981" s="95"/>
      <c r="BL3981" s="95"/>
      <c r="BM3981" s="95"/>
      <c r="BN3981" s="95"/>
      <c r="BO3981" s="95"/>
      <c r="BP3981" s="95"/>
      <c r="BQ3981" s="95"/>
      <c r="BR3981" s="95"/>
      <c r="BS3981" s="95"/>
      <c r="BT3981" s="95"/>
      <c r="BU3981" s="95"/>
      <c r="BV3981" s="95"/>
      <c r="BW3981" s="95"/>
      <c r="BX3981" s="95"/>
      <c r="BY3981" s="95"/>
      <c r="BZ3981" s="95"/>
      <c r="CD3981" s="95"/>
      <c r="CE3981" s="95"/>
      <c r="CF3981" s="95"/>
    </row>
    <row r="3982" spans="1:84" s="43" customFormat="1" x14ac:dyDescent="0.25">
      <c r="A3982" s="152"/>
      <c r="B3982" s="152"/>
      <c r="C3982" s="152"/>
      <c r="D3982" s="152"/>
      <c r="E3982" s="152"/>
      <c r="F3982" s="62"/>
      <c r="G3982" s="62"/>
      <c r="I3982" s="152"/>
      <c r="K3982" s="152"/>
      <c r="L3982" s="152"/>
      <c r="M3982" s="152"/>
      <c r="N3982" s="152"/>
      <c r="O3982" s="63"/>
      <c r="P3982" s="152"/>
      <c r="Q3982" s="152"/>
      <c r="S3982" s="205"/>
      <c r="T3982" s="205"/>
      <c r="U3982" s="205"/>
      <c r="V3982" s="39"/>
      <c r="W3982" s="39"/>
      <c r="X3982" s="39"/>
      <c r="Y3982" s="39"/>
      <c r="AD3982" s="191"/>
      <c r="AE3982" s="191"/>
      <c r="AF3982" s="260"/>
      <c r="AG3982" s="191"/>
      <c r="AH3982" s="191"/>
      <c r="AI3982" s="260"/>
      <c r="AR3982" s="68"/>
      <c r="AS3982" s="68"/>
      <c r="AW3982" s="95"/>
      <c r="AX3982" s="95"/>
      <c r="AY3982" s="95"/>
      <c r="AZ3982" s="95"/>
      <c r="BA3982" s="95"/>
      <c r="BB3982" s="95"/>
      <c r="BC3982" s="95"/>
      <c r="BD3982" s="95"/>
      <c r="BE3982" s="95"/>
      <c r="BF3982" s="95"/>
      <c r="BG3982" s="95"/>
      <c r="BH3982" s="95"/>
      <c r="BI3982" s="95"/>
      <c r="BJ3982" s="95"/>
      <c r="BK3982" s="95"/>
      <c r="BL3982" s="95"/>
      <c r="BM3982" s="95"/>
      <c r="BN3982" s="95"/>
      <c r="BO3982" s="95"/>
      <c r="BP3982" s="95"/>
      <c r="BQ3982" s="95"/>
      <c r="BR3982" s="95"/>
      <c r="BS3982" s="95"/>
      <c r="BT3982" s="95"/>
      <c r="BU3982" s="95"/>
      <c r="BV3982" s="95"/>
      <c r="BW3982" s="95"/>
      <c r="BX3982" s="95"/>
      <c r="BY3982" s="95"/>
      <c r="BZ3982" s="95"/>
      <c r="CD3982" s="95"/>
      <c r="CE3982" s="95"/>
      <c r="CF3982" s="95"/>
    </row>
    <row r="3983" spans="1:84" s="43" customFormat="1" x14ac:dyDescent="0.25">
      <c r="A3983" s="152"/>
      <c r="B3983" s="152"/>
      <c r="C3983" s="152"/>
      <c r="D3983" s="152"/>
      <c r="E3983" s="152"/>
      <c r="F3983" s="62"/>
      <c r="G3983" s="62"/>
      <c r="I3983" s="152"/>
      <c r="K3983" s="152"/>
      <c r="L3983" s="152"/>
      <c r="M3983" s="152"/>
      <c r="N3983" s="152"/>
      <c r="O3983" s="63"/>
      <c r="P3983" s="152"/>
      <c r="Q3983" s="152"/>
      <c r="S3983" s="205"/>
      <c r="T3983" s="205"/>
      <c r="U3983" s="205"/>
      <c r="V3983" s="39"/>
      <c r="W3983" s="39"/>
      <c r="X3983" s="39"/>
      <c r="Y3983" s="39"/>
      <c r="AD3983" s="191"/>
      <c r="AE3983" s="191"/>
      <c r="AF3983" s="260"/>
      <c r="AG3983" s="191"/>
      <c r="AH3983" s="191"/>
      <c r="AI3983" s="260"/>
      <c r="AR3983" s="68"/>
      <c r="AS3983" s="68"/>
      <c r="AW3983" s="95"/>
      <c r="AX3983" s="95"/>
      <c r="AY3983" s="95"/>
      <c r="AZ3983" s="95"/>
      <c r="BA3983" s="95"/>
      <c r="BB3983" s="95"/>
      <c r="BC3983" s="95"/>
      <c r="BD3983" s="95"/>
      <c r="BE3983" s="95"/>
      <c r="BF3983" s="95"/>
      <c r="BG3983" s="95"/>
      <c r="BH3983" s="95"/>
      <c r="BI3983" s="95"/>
      <c r="BJ3983" s="95"/>
      <c r="BK3983" s="95"/>
      <c r="BL3983" s="95"/>
      <c r="BM3983" s="95"/>
      <c r="BN3983" s="95"/>
      <c r="BO3983" s="95"/>
      <c r="BP3983" s="95"/>
      <c r="BQ3983" s="95"/>
      <c r="BR3983" s="95"/>
      <c r="BS3983" s="95"/>
      <c r="BT3983" s="95"/>
      <c r="BU3983" s="95"/>
      <c r="BV3983" s="95"/>
      <c r="BW3983" s="95"/>
      <c r="BX3983" s="95"/>
      <c r="BY3983" s="95"/>
      <c r="BZ3983" s="95"/>
      <c r="CD3983" s="95"/>
      <c r="CE3983" s="95"/>
      <c r="CF3983" s="95"/>
    </row>
    <row r="3984" spans="1:84" s="43" customFormat="1" x14ac:dyDescent="0.25">
      <c r="A3984" s="152"/>
      <c r="B3984" s="152"/>
      <c r="C3984" s="152"/>
      <c r="D3984" s="152"/>
      <c r="E3984" s="152"/>
      <c r="F3984" s="62"/>
      <c r="G3984" s="62"/>
      <c r="I3984" s="152"/>
      <c r="K3984" s="152"/>
      <c r="L3984" s="152"/>
      <c r="M3984" s="152"/>
      <c r="N3984" s="152"/>
      <c r="O3984" s="63"/>
      <c r="P3984" s="152"/>
      <c r="Q3984" s="152"/>
      <c r="S3984" s="205"/>
      <c r="T3984" s="205"/>
      <c r="U3984" s="205"/>
      <c r="V3984" s="39"/>
      <c r="W3984" s="39"/>
      <c r="X3984" s="39"/>
      <c r="Y3984" s="39"/>
      <c r="AD3984" s="191"/>
      <c r="AE3984" s="191"/>
      <c r="AF3984" s="260"/>
      <c r="AG3984" s="191"/>
      <c r="AH3984" s="191"/>
      <c r="AI3984" s="260"/>
      <c r="AR3984" s="68"/>
      <c r="AS3984" s="68"/>
      <c r="AW3984" s="95"/>
      <c r="AX3984" s="95"/>
      <c r="AY3984" s="95"/>
      <c r="AZ3984" s="95"/>
      <c r="BA3984" s="95"/>
      <c r="BB3984" s="95"/>
      <c r="BC3984" s="95"/>
      <c r="BD3984" s="95"/>
      <c r="BE3984" s="95"/>
      <c r="BF3984" s="95"/>
      <c r="BG3984" s="95"/>
      <c r="BH3984" s="95"/>
      <c r="BI3984" s="95"/>
      <c r="BJ3984" s="95"/>
      <c r="BK3984" s="95"/>
      <c r="BL3984" s="95"/>
      <c r="BM3984" s="95"/>
      <c r="BN3984" s="95"/>
      <c r="BO3984" s="95"/>
      <c r="BP3984" s="95"/>
      <c r="BQ3984" s="95"/>
      <c r="BR3984" s="95"/>
      <c r="BS3984" s="95"/>
      <c r="BT3984" s="95"/>
      <c r="BU3984" s="95"/>
      <c r="BV3984" s="95"/>
      <c r="BW3984" s="95"/>
      <c r="BX3984" s="95"/>
      <c r="BY3984" s="95"/>
      <c r="BZ3984" s="95"/>
      <c r="CD3984" s="95"/>
      <c r="CE3984" s="95"/>
      <c r="CF3984" s="95"/>
    </row>
    <row r="3985" spans="1:84" s="43" customFormat="1" x14ac:dyDescent="0.25">
      <c r="A3985" s="152"/>
      <c r="B3985" s="152"/>
      <c r="C3985" s="152"/>
      <c r="D3985" s="152"/>
      <c r="E3985" s="152"/>
      <c r="F3985" s="62"/>
      <c r="G3985" s="62"/>
      <c r="I3985" s="152"/>
      <c r="K3985" s="152"/>
      <c r="L3985" s="152"/>
      <c r="M3985" s="152"/>
      <c r="N3985" s="152"/>
      <c r="O3985" s="63"/>
      <c r="P3985" s="152"/>
      <c r="Q3985" s="152"/>
      <c r="S3985" s="205"/>
      <c r="T3985" s="205"/>
      <c r="U3985" s="205"/>
      <c r="V3985" s="39"/>
      <c r="W3985" s="39"/>
      <c r="X3985" s="39"/>
      <c r="Y3985" s="39"/>
      <c r="AD3985" s="191"/>
      <c r="AE3985" s="191"/>
      <c r="AF3985" s="260"/>
      <c r="AG3985" s="191"/>
      <c r="AH3985" s="191"/>
      <c r="AI3985" s="260"/>
      <c r="AR3985" s="68"/>
      <c r="AS3985" s="68"/>
      <c r="AW3985" s="95"/>
      <c r="AX3985" s="95"/>
      <c r="AY3985" s="95"/>
      <c r="AZ3985" s="95"/>
      <c r="BA3985" s="95"/>
      <c r="BB3985" s="95"/>
      <c r="BC3985" s="95"/>
      <c r="BD3985" s="95"/>
      <c r="BE3985" s="95"/>
      <c r="BF3985" s="95"/>
      <c r="BG3985" s="95"/>
      <c r="BH3985" s="95"/>
      <c r="BI3985" s="95"/>
      <c r="BJ3985" s="95"/>
      <c r="BK3985" s="95"/>
      <c r="BL3985" s="95"/>
      <c r="BM3985" s="95"/>
      <c r="BN3985" s="95"/>
      <c r="BO3985" s="95"/>
      <c r="BP3985" s="95"/>
      <c r="BQ3985" s="95"/>
      <c r="BR3985" s="95"/>
      <c r="BS3985" s="95"/>
      <c r="BT3985" s="95"/>
      <c r="BU3985" s="95"/>
      <c r="BV3985" s="95"/>
      <c r="BW3985" s="95"/>
      <c r="BX3985" s="95"/>
      <c r="BY3985" s="95"/>
      <c r="BZ3985" s="95"/>
      <c r="CD3985" s="95"/>
      <c r="CE3985" s="95"/>
      <c r="CF3985" s="95"/>
    </row>
    <row r="3986" spans="1:84" s="43" customFormat="1" x14ac:dyDescent="0.25">
      <c r="A3986" s="152"/>
      <c r="B3986" s="152"/>
      <c r="C3986" s="152"/>
      <c r="D3986" s="152"/>
      <c r="E3986" s="152"/>
      <c r="F3986" s="62"/>
      <c r="G3986" s="62"/>
      <c r="I3986" s="152"/>
      <c r="K3986" s="152"/>
      <c r="L3986" s="152"/>
      <c r="M3986" s="152"/>
      <c r="N3986" s="152"/>
      <c r="O3986" s="63"/>
      <c r="P3986" s="152"/>
      <c r="Q3986" s="152"/>
      <c r="S3986" s="205"/>
      <c r="T3986" s="205"/>
      <c r="U3986" s="205"/>
      <c r="V3986" s="39"/>
      <c r="W3986" s="39"/>
      <c r="X3986" s="39"/>
      <c r="Y3986" s="39"/>
      <c r="AD3986" s="191"/>
      <c r="AE3986" s="191"/>
      <c r="AF3986" s="260"/>
      <c r="AG3986" s="191"/>
      <c r="AH3986" s="191"/>
      <c r="AI3986" s="260"/>
      <c r="AR3986" s="68"/>
      <c r="AS3986" s="68"/>
      <c r="AW3986" s="95"/>
      <c r="AX3986" s="95"/>
      <c r="AY3986" s="95"/>
      <c r="AZ3986" s="95"/>
      <c r="BA3986" s="95"/>
      <c r="BB3986" s="95"/>
      <c r="BC3986" s="95"/>
      <c r="BD3986" s="95"/>
      <c r="BE3986" s="95"/>
      <c r="BF3986" s="95"/>
      <c r="BG3986" s="95"/>
      <c r="BH3986" s="95"/>
      <c r="BI3986" s="95"/>
      <c r="BJ3986" s="95"/>
      <c r="BK3986" s="95"/>
      <c r="BL3986" s="95"/>
      <c r="BM3986" s="95"/>
      <c r="BN3986" s="95"/>
      <c r="BO3986" s="95"/>
      <c r="BP3986" s="95"/>
      <c r="BQ3986" s="95"/>
      <c r="BR3986" s="95"/>
      <c r="BS3986" s="95"/>
      <c r="BT3986" s="95"/>
      <c r="BU3986" s="95"/>
      <c r="BV3986" s="95"/>
      <c r="BW3986" s="95"/>
      <c r="BX3986" s="95"/>
      <c r="BY3986" s="95"/>
      <c r="BZ3986" s="95"/>
      <c r="CD3986" s="95"/>
      <c r="CE3986" s="95"/>
      <c r="CF3986" s="95"/>
    </row>
    <row r="3987" spans="1:84" s="43" customFormat="1" x14ac:dyDescent="0.25">
      <c r="A3987" s="152"/>
      <c r="B3987" s="152"/>
      <c r="C3987" s="152"/>
      <c r="D3987" s="152"/>
      <c r="E3987" s="152"/>
      <c r="F3987" s="62"/>
      <c r="G3987" s="62"/>
      <c r="I3987" s="152"/>
      <c r="K3987" s="152"/>
      <c r="L3987" s="152"/>
      <c r="M3987" s="152"/>
      <c r="N3987" s="152"/>
      <c r="O3987" s="63"/>
      <c r="P3987" s="152"/>
      <c r="Q3987" s="152"/>
      <c r="S3987" s="205"/>
      <c r="T3987" s="205"/>
      <c r="U3987" s="205"/>
      <c r="V3987" s="39"/>
      <c r="W3987" s="39"/>
      <c r="X3987" s="39"/>
      <c r="Y3987" s="39"/>
      <c r="AD3987" s="191"/>
      <c r="AE3987" s="191"/>
      <c r="AF3987" s="260"/>
      <c r="AG3987" s="191"/>
      <c r="AH3987" s="191"/>
      <c r="AI3987" s="260"/>
      <c r="AR3987" s="68"/>
      <c r="AS3987" s="68"/>
      <c r="AW3987" s="95"/>
      <c r="AX3987" s="95"/>
      <c r="AY3987" s="95"/>
      <c r="AZ3987" s="95"/>
      <c r="BA3987" s="95"/>
      <c r="BB3987" s="95"/>
      <c r="BC3987" s="95"/>
      <c r="BD3987" s="95"/>
      <c r="BE3987" s="95"/>
      <c r="BF3987" s="95"/>
      <c r="BG3987" s="95"/>
      <c r="BH3987" s="95"/>
      <c r="BI3987" s="95"/>
      <c r="BJ3987" s="95"/>
      <c r="BK3987" s="95"/>
      <c r="BL3987" s="95"/>
      <c r="BM3987" s="95"/>
      <c r="BN3987" s="95"/>
      <c r="BO3987" s="95"/>
      <c r="BP3987" s="95"/>
      <c r="BQ3987" s="95"/>
      <c r="BR3987" s="95"/>
      <c r="BS3987" s="95"/>
      <c r="BT3987" s="95"/>
      <c r="BU3987" s="95"/>
      <c r="BV3987" s="95"/>
      <c r="BW3987" s="95"/>
      <c r="BX3987" s="95"/>
      <c r="BY3987" s="95"/>
      <c r="BZ3987" s="95"/>
      <c r="CD3987" s="95"/>
      <c r="CE3987" s="95"/>
      <c r="CF3987" s="95"/>
    </row>
    <row r="3988" spans="1:84" s="43" customFormat="1" x14ac:dyDescent="0.25">
      <c r="A3988" s="152"/>
      <c r="B3988" s="152"/>
      <c r="C3988" s="152"/>
      <c r="D3988" s="152"/>
      <c r="E3988" s="152"/>
      <c r="F3988" s="62"/>
      <c r="G3988" s="62"/>
      <c r="I3988" s="152"/>
      <c r="K3988" s="152"/>
      <c r="L3988" s="152"/>
      <c r="M3988" s="152"/>
      <c r="N3988" s="152"/>
      <c r="O3988" s="63"/>
      <c r="P3988" s="152"/>
      <c r="Q3988" s="152"/>
      <c r="S3988" s="205"/>
      <c r="T3988" s="205"/>
      <c r="U3988" s="205"/>
      <c r="V3988" s="39"/>
      <c r="W3988" s="39"/>
      <c r="X3988" s="39"/>
      <c r="Y3988" s="39"/>
      <c r="AD3988" s="191"/>
      <c r="AE3988" s="191"/>
      <c r="AF3988" s="260"/>
      <c r="AG3988" s="191"/>
      <c r="AH3988" s="191"/>
      <c r="AI3988" s="260"/>
      <c r="AR3988" s="68"/>
      <c r="AS3988" s="68"/>
      <c r="AW3988" s="95"/>
      <c r="AX3988" s="95"/>
      <c r="AY3988" s="95"/>
      <c r="AZ3988" s="95"/>
      <c r="BA3988" s="95"/>
      <c r="BB3988" s="95"/>
      <c r="BC3988" s="95"/>
      <c r="BD3988" s="95"/>
      <c r="BE3988" s="95"/>
      <c r="BF3988" s="95"/>
      <c r="BG3988" s="95"/>
      <c r="BH3988" s="95"/>
      <c r="BI3988" s="95"/>
      <c r="BJ3988" s="95"/>
      <c r="BK3988" s="95"/>
      <c r="BL3988" s="95"/>
      <c r="BM3988" s="95"/>
      <c r="BN3988" s="95"/>
      <c r="BO3988" s="95"/>
      <c r="BP3988" s="95"/>
      <c r="BQ3988" s="95"/>
      <c r="BR3988" s="95"/>
      <c r="BS3988" s="95"/>
      <c r="BT3988" s="95"/>
      <c r="BU3988" s="95"/>
      <c r="BV3988" s="95"/>
      <c r="BW3988" s="95"/>
      <c r="BX3988" s="95"/>
      <c r="BY3988" s="95"/>
      <c r="BZ3988" s="95"/>
      <c r="CD3988" s="95"/>
      <c r="CE3988" s="95"/>
      <c r="CF3988" s="95"/>
    </row>
    <row r="3989" spans="1:84" s="43" customFormat="1" x14ac:dyDescent="0.25">
      <c r="A3989" s="152"/>
      <c r="B3989" s="152"/>
      <c r="C3989" s="152"/>
      <c r="D3989" s="152"/>
      <c r="E3989" s="152"/>
      <c r="F3989" s="62"/>
      <c r="G3989" s="62"/>
      <c r="I3989" s="152"/>
      <c r="K3989" s="152"/>
      <c r="L3989" s="152"/>
      <c r="M3989" s="152"/>
      <c r="N3989" s="152"/>
      <c r="O3989" s="63"/>
      <c r="P3989" s="152"/>
      <c r="Q3989" s="152"/>
      <c r="S3989" s="205"/>
      <c r="T3989" s="205"/>
      <c r="U3989" s="205"/>
      <c r="V3989" s="39"/>
      <c r="W3989" s="39"/>
      <c r="X3989" s="39"/>
      <c r="Y3989" s="39"/>
      <c r="AD3989" s="191"/>
      <c r="AE3989" s="191"/>
      <c r="AF3989" s="260"/>
      <c r="AG3989" s="191"/>
      <c r="AH3989" s="191"/>
      <c r="AI3989" s="260"/>
      <c r="AR3989" s="68"/>
      <c r="AS3989" s="68"/>
      <c r="AW3989" s="95"/>
      <c r="AX3989" s="95"/>
      <c r="AY3989" s="95"/>
      <c r="AZ3989" s="95"/>
      <c r="BA3989" s="95"/>
      <c r="BB3989" s="95"/>
      <c r="BC3989" s="95"/>
      <c r="BD3989" s="95"/>
      <c r="BE3989" s="95"/>
      <c r="BF3989" s="95"/>
      <c r="BG3989" s="95"/>
      <c r="BH3989" s="95"/>
      <c r="BI3989" s="95"/>
      <c r="BJ3989" s="95"/>
      <c r="BK3989" s="95"/>
      <c r="BL3989" s="95"/>
      <c r="BM3989" s="95"/>
      <c r="BN3989" s="95"/>
      <c r="BO3989" s="95"/>
      <c r="BP3989" s="95"/>
      <c r="BQ3989" s="95"/>
      <c r="BR3989" s="95"/>
      <c r="BS3989" s="95"/>
      <c r="BT3989" s="95"/>
      <c r="BU3989" s="95"/>
      <c r="BV3989" s="95"/>
      <c r="BW3989" s="95"/>
      <c r="BX3989" s="95"/>
      <c r="BY3989" s="95"/>
      <c r="BZ3989" s="95"/>
      <c r="CD3989" s="95"/>
      <c r="CE3989" s="95"/>
      <c r="CF3989" s="95"/>
    </row>
    <row r="3990" spans="1:84" s="43" customFormat="1" x14ac:dyDescent="0.25">
      <c r="A3990" s="152"/>
      <c r="B3990" s="152"/>
      <c r="C3990" s="152"/>
      <c r="D3990" s="152"/>
      <c r="E3990" s="152"/>
      <c r="F3990" s="62"/>
      <c r="G3990" s="62"/>
      <c r="I3990" s="152"/>
      <c r="K3990" s="152"/>
      <c r="L3990" s="152"/>
      <c r="M3990" s="152"/>
      <c r="N3990" s="152"/>
      <c r="O3990" s="63"/>
      <c r="P3990" s="152"/>
      <c r="Q3990" s="152"/>
      <c r="S3990" s="205"/>
      <c r="T3990" s="205"/>
      <c r="U3990" s="205"/>
      <c r="V3990" s="39"/>
      <c r="W3990" s="39"/>
      <c r="X3990" s="39"/>
      <c r="Y3990" s="39"/>
      <c r="AD3990" s="191"/>
      <c r="AE3990" s="191"/>
      <c r="AF3990" s="260"/>
      <c r="AG3990" s="191"/>
      <c r="AH3990" s="191"/>
      <c r="AI3990" s="260"/>
      <c r="AR3990" s="68"/>
      <c r="AS3990" s="68"/>
      <c r="AW3990" s="95"/>
      <c r="AX3990" s="95"/>
      <c r="AY3990" s="95"/>
      <c r="AZ3990" s="95"/>
      <c r="BA3990" s="95"/>
      <c r="BB3990" s="95"/>
      <c r="BC3990" s="95"/>
      <c r="BD3990" s="95"/>
      <c r="BE3990" s="95"/>
      <c r="BF3990" s="95"/>
      <c r="BG3990" s="95"/>
      <c r="BH3990" s="95"/>
      <c r="BI3990" s="95"/>
      <c r="BJ3990" s="95"/>
      <c r="BK3990" s="95"/>
      <c r="BL3990" s="95"/>
      <c r="BM3990" s="95"/>
      <c r="BN3990" s="95"/>
      <c r="BO3990" s="95"/>
      <c r="BP3990" s="95"/>
      <c r="BQ3990" s="95"/>
      <c r="BR3990" s="95"/>
      <c r="BS3990" s="95"/>
      <c r="BT3990" s="95"/>
      <c r="BU3990" s="95"/>
      <c r="BV3990" s="95"/>
      <c r="BW3990" s="95"/>
      <c r="BX3990" s="95"/>
      <c r="BY3990" s="95"/>
      <c r="BZ3990" s="95"/>
      <c r="CD3990" s="95"/>
      <c r="CE3990" s="95"/>
      <c r="CF3990" s="95"/>
    </row>
    <row r="3991" spans="1:84" s="43" customFormat="1" x14ac:dyDescent="0.25">
      <c r="A3991" s="152"/>
      <c r="B3991" s="152"/>
      <c r="C3991" s="152"/>
      <c r="D3991" s="152"/>
      <c r="E3991" s="152"/>
      <c r="F3991" s="62"/>
      <c r="G3991" s="62"/>
      <c r="I3991" s="152"/>
      <c r="K3991" s="152"/>
      <c r="L3991" s="152"/>
      <c r="M3991" s="152"/>
      <c r="N3991" s="152"/>
      <c r="O3991" s="63"/>
      <c r="P3991" s="152"/>
      <c r="Q3991" s="152"/>
      <c r="S3991" s="205"/>
      <c r="T3991" s="205"/>
      <c r="U3991" s="205"/>
      <c r="V3991" s="39"/>
      <c r="W3991" s="39"/>
      <c r="X3991" s="39"/>
      <c r="Y3991" s="39"/>
      <c r="AD3991" s="191"/>
      <c r="AE3991" s="191"/>
      <c r="AF3991" s="260"/>
      <c r="AG3991" s="191"/>
      <c r="AH3991" s="191"/>
      <c r="AI3991" s="260"/>
      <c r="AR3991" s="68"/>
      <c r="AS3991" s="68"/>
      <c r="AW3991" s="95"/>
      <c r="AX3991" s="95"/>
      <c r="AY3991" s="95"/>
      <c r="AZ3991" s="95"/>
      <c r="BA3991" s="95"/>
      <c r="BB3991" s="95"/>
      <c r="BC3991" s="95"/>
      <c r="BD3991" s="95"/>
      <c r="BE3991" s="95"/>
      <c r="BF3991" s="95"/>
      <c r="BG3991" s="95"/>
      <c r="BH3991" s="95"/>
      <c r="BI3991" s="95"/>
      <c r="BJ3991" s="95"/>
      <c r="BK3991" s="95"/>
      <c r="BL3991" s="95"/>
      <c r="BM3991" s="95"/>
      <c r="BN3991" s="95"/>
      <c r="BO3991" s="95"/>
      <c r="BP3991" s="95"/>
      <c r="BQ3991" s="95"/>
      <c r="BR3991" s="95"/>
      <c r="BS3991" s="95"/>
      <c r="BT3991" s="95"/>
      <c r="BU3991" s="95"/>
      <c r="BV3991" s="95"/>
      <c r="BW3991" s="95"/>
      <c r="BX3991" s="95"/>
      <c r="BY3991" s="95"/>
      <c r="BZ3991" s="95"/>
      <c r="CD3991" s="95"/>
      <c r="CE3991" s="95"/>
      <c r="CF3991" s="95"/>
    </row>
    <row r="3992" spans="1:84" s="43" customFormat="1" x14ac:dyDescent="0.25">
      <c r="A3992" s="152"/>
      <c r="B3992" s="152"/>
      <c r="C3992" s="152"/>
      <c r="D3992" s="152"/>
      <c r="E3992" s="152"/>
      <c r="F3992" s="62"/>
      <c r="G3992" s="62"/>
      <c r="I3992" s="152"/>
      <c r="K3992" s="152"/>
      <c r="L3992" s="152"/>
      <c r="M3992" s="152"/>
      <c r="N3992" s="152"/>
      <c r="O3992" s="63"/>
      <c r="P3992" s="152"/>
      <c r="Q3992" s="152"/>
      <c r="S3992" s="205"/>
      <c r="T3992" s="205"/>
      <c r="U3992" s="205"/>
      <c r="V3992" s="39"/>
      <c r="W3992" s="39"/>
      <c r="X3992" s="39"/>
      <c r="Y3992" s="39"/>
      <c r="AD3992" s="191"/>
      <c r="AE3992" s="191"/>
      <c r="AF3992" s="260"/>
      <c r="AG3992" s="191"/>
      <c r="AH3992" s="191"/>
      <c r="AI3992" s="260"/>
      <c r="AR3992" s="68"/>
      <c r="AS3992" s="68"/>
      <c r="AW3992" s="95"/>
      <c r="AX3992" s="95"/>
      <c r="AY3992" s="95"/>
      <c r="AZ3992" s="95"/>
      <c r="BA3992" s="95"/>
      <c r="BB3992" s="95"/>
      <c r="BC3992" s="95"/>
      <c r="BD3992" s="95"/>
      <c r="BE3992" s="95"/>
      <c r="BF3992" s="95"/>
      <c r="BG3992" s="95"/>
      <c r="BH3992" s="95"/>
      <c r="BI3992" s="95"/>
      <c r="BJ3992" s="95"/>
      <c r="BK3992" s="95"/>
      <c r="BL3992" s="95"/>
      <c r="BM3992" s="95"/>
      <c r="BN3992" s="95"/>
      <c r="BO3992" s="95"/>
      <c r="BP3992" s="95"/>
      <c r="BQ3992" s="95"/>
      <c r="BR3992" s="95"/>
      <c r="BS3992" s="95"/>
      <c r="BT3992" s="95"/>
      <c r="BU3992" s="95"/>
      <c r="BV3992" s="95"/>
      <c r="BW3992" s="95"/>
      <c r="BX3992" s="95"/>
      <c r="BY3992" s="95"/>
      <c r="BZ3992" s="95"/>
      <c r="CD3992" s="95"/>
      <c r="CE3992" s="95"/>
      <c r="CF3992" s="95"/>
    </row>
    <row r="3993" spans="1:84" s="43" customFormat="1" x14ac:dyDescent="0.25">
      <c r="A3993" s="152"/>
      <c r="B3993" s="152"/>
      <c r="C3993" s="152"/>
      <c r="D3993" s="152"/>
      <c r="E3993" s="152"/>
      <c r="F3993" s="62"/>
      <c r="G3993" s="62"/>
      <c r="I3993" s="152"/>
      <c r="K3993" s="152"/>
      <c r="L3993" s="152"/>
      <c r="M3993" s="152"/>
      <c r="N3993" s="152"/>
      <c r="O3993" s="63"/>
      <c r="P3993" s="152"/>
      <c r="Q3993" s="152"/>
      <c r="S3993" s="205"/>
      <c r="T3993" s="205"/>
      <c r="U3993" s="205"/>
      <c r="V3993" s="39"/>
      <c r="W3993" s="39"/>
      <c r="X3993" s="39"/>
      <c r="Y3993" s="39"/>
      <c r="AD3993" s="191"/>
      <c r="AE3993" s="191"/>
      <c r="AF3993" s="260"/>
      <c r="AG3993" s="191"/>
      <c r="AH3993" s="191"/>
      <c r="AI3993" s="260"/>
      <c r="AR3993" s="68"/>
      <c r="AS3993" s="68"/>
      <c r="AW3993" s="95"/>
      <c r="AX3993" s="95"/>
      <c r="AY3993" s="95"/>
      <c r="AZ3993" s="95"/>
      <c r="BA3993" s="95"/>
      <c r="BB3993" s="95"/>
      <c r="BC3993" s="95"/>
      <c r="BD3993" s="95"/>
      <c r="BE3993" s="95"/>
      <c r="BF3993" s="95"/>
      <c r="BG3993" s="95"/>
      <c r="BH3993" s="95"/>
      <c r="BI3993" s="95"/>
      <c r="BJ3993" s="95"/>
      <c r="BK3993" s="95"/>
      <c r="BL3993" s="95"/>
      <c r="BM3993" s="95"/>
      <c r="BN3993" s="95"/>
      <c r="BO3993" s="95"/>
      <c r="BP3993" s="95"/>
      <c r="BQ3993" s="95"/>
      <c r="BR3993" s="95"/>
      <c r="BS3993" s="95"/>
      <c r="BT3993" s="95"/>
      <c r="BU3993" s="95"/>
      <c r="BV3993" s="95"/>
      <c r="BW3993" s="95"/>
      <c r="BX3993" s="95"/>
      <c r="BY3993" s="95"/>
      <c r="BZ3993" s="95"/>
      <c r="CD3993" s="95"/>
      <c r="CE3993" s="95"/>
      <c r="CF3993" s="95"/>
    </row>
    <row r="3994" spans="1:84" s="43" customFormat="1" x14ac:dyDescent="0.25">
      <c r="A3994" s="152"/>
      <c r="B3994" s="152"/>
      <c r="C3994" s="152"/>
      <c r="D3994" s="152"/>
      <c r="E3994" s="152"/>
      <c r="F3994" s="62"/>
      <c r="G3994" s="62"/>
      <c r="I3994" s="152"/>
      <c r="K3994" s="152"/>
      <c r="L3994" s="152"/>
      <c r="M3994" s="152"/>
      <c r="N3994" s="152"/>
      <c r="O3994" s="63"/>
      <c r="P3994" s="152"/>
      <c r="Q3994" s="152"/>
      <c r="S3994" s="205"/>
      <c r="T3994" s="205"/>
      <c r="U3994" s="205"/>
      <c r="V3994" s="39"/>
      <c r="W3994" s="39"/>
      <c r="X3994" s="39"/>
      <c r="Y3994" s="39"/>
      <c r="AD3994" s="191"/>
      <c r="AE3994" s="191"/>
      <c r="AF3994" s="260"/>
      <c r="AG3994" s="191"/>
      <c r="AH3994" s="191"/>
      <c r="AI3994" s="260"/>
      <c r="AR3994" s="68"/>
      <c r="AS3994" s="68"/>
      <c r="AW3994" s="95"/>
      <c r="AX3994" s="95"/>
      <c r="AY3994" s="95"/>
      <c r="AZ3994" s="95"/>
      <c r="BA3994" s="95"/>
      <c r="BB3994" s="95"/>
      <c r="BC3994" s="95"/>
      <c r="BD3994" s="95"/>
      <c r="BE3994" s="95"/>
      <c r="BF3994" s="95"/>
      <c r="BG3994" s="95"/>
      <c r="BH3994" s="95"/>
      <c r="BI3994" s="95"/>
      <c r="BJ3994" s="95"/>
      <c r="BK3994" s="95"/>
      <c r="BL3994" s="95"/>
      <c r="BM3994" s="95"/>
      <c r="BN3994" s="95"/>
      <c r="BO3994" s="95"/>
      <c r="BP3994" s="95"/>
      <c r="BQ3994" s="95"/>
      <c r="BR3994" s="95"/>
      <c r="BS3994" s="95"/>
      <c r="BT3994" s="95"/>
      <c r="BU3994" s="95"/>
      <c r="BV3994" s="95"/>
      <c r="BW3994" s="95"/>
      <c r="BX3994" s="95"/>
      <c r="BY3994" s="95"/>
      <c r="BZ3994" s="95"/>
      <c r="CD3994" s="95"/>
      <c r="CE3994" s="95"/>
      <c r="CF3994" s="95"/>
    </row>
    <row r="3995" spans="1:84" s="43" customFormat="1" x14ac:dyDescent="0.25">
      <c r="A3995" s="152"/>
      <c r="B3995" s="152"/>
      <c r="C3995" s="152"/>
      <c r="D3995" s="152"/>
      <c r="E3995" s="152"/>
      <c r="F3995" s="62"/>
      <c r="G3995" s="62"/>
      <c r="I3995" s="152"/>
      <c r="K3995" s="152"/>
      <c r="L3995" s="152"/>
      <c r="M3995" s="152"/>
      <c r="N3995" s="152"/>
      <c r="O3995" s="63"/>
      <c r="P3995" s="152"/>
      <c r="Q3995" s="152"/>
      <c r="S3995" s="205"/>
      <c r="T3995" s="205"/>
      <c r="U3995" s="205"/>
      <c r="V3995" s="39"/>
      <c r="W3995" s="39"/>
      <c r="X3995" s="39"/>
      <c r="Y3995" s="39"/>
      <c r="AD3995" s="191"/>
      <c r="AE3995" s="191"/>
      <c r="AF3995" s="260"/>
      <c r="AG3995" s="191"/>
      <c r="AH3995" s="191"/>
      <c r="AI3995" s="260"/>
      <c r="AR3995" s="68"/>
      <c r="AS3995" s="68"/>
      <c r="AW3995" s="95"/>
      <c r="AX3995" s="95"/>
      <c r="AY3995" s="95"/>
      <c r="AZ3995" s="95"/>
      <c r="BA3995" s="95"/>
      <c r="BB3995" s="95"/>
      <c r="BC3995" s="95"/>
      <c r="BD3995" s="95"/>
      <c r="BE3995" s="95"/>
      <c r="BF3995" s="95"/>
      <c r="BG3995" s="95"/>
      <c r="BH3995" s="95"/>
      <c r="BI3995" s="95"/>
      <c r="BJ3995" s="95"/>
      <c r="BK3995" s="95"/>
      <c r="BL3995" s="95"/>
      <c r="BM3995" s="95"/>
      <c r="BN3995" s="95"/>
      <c r="BO3995" s="95"/>
      <c r="BP3995" s="95"/>
      <c r="BQ3995" s="95"/>
      <c r="BR3995" s="95"/>
      <c r="BS3995" s="95"/>
      <c r="BT3995" s="95"/>
      <c r="BU3995" s="95"/>
      <c r="BV3995" s="95"/>
      <c r="BW3995" s="95"/>
      <c r="BX3995" s="95"/>
      <c r="BY3995" s="95"/>
      <c r="BZ3995" s="95"/>
      <c r="CD3995" s="95"/>
      <c r="CE3995" s="95"/>
      <c r="CF3995" s="95"/>
    </row>
    <row r="3996" spans="1:84" s="43" customFormat="1" x14ac:dyDescent="0.25">
      <c r="A3996" s="152"/>
      <c r="B3996" s="152"/>
      <c r="C3996" s="152"/>
      <c r="D3996" s="152"/>
      <c r="E3996" s="152"/>
      <c r="F3996" s="62"/>
      <c r="G3996" s="62"/>
      <c r="I3996" s="152"/>
      <c r="K3996" s="152"/>
      <c r="L3996" s="152"/>
      <c r="M3996" s="152"/>
      <c r="N3996" s="152"/>
      <c r="O3996" s="63"/>
      <c r="P3996" s="152"/>
      <c r="Q3996" s="152"/>
      <c r="S3996" s="205"/>
      <c r="T3996" s="205"/>
      <c r="U3996" s="205"/>
      <c r="V3996" s="39"/>
      <c r="W3996" s="39"/>
      <c r="X3996" s="39"/>
      <c r="Y3996" s="39"/>
      <c r="AD3996" s="191"/>
      <c r="AE3996" s="191"/>
      <c r="AF3996" s="260"/>
      <c r="AG3996" s="191"/>
      <c r="AH3996" s="191"/>
      <c r="AI3996" s="260"/>
      <c r="AR3996" s="68"/>
      <c r="AS3996" s="68"/>
      <c r="AW3996" s="95"/>
      <c r="AX3996" s="95"/>
      <c r="AY3996" s="95"/>
      <c r="AZ3996" s="95"/>
      <c r="BA3996" s="95"/>
      <c r="BB3996" s="95"/>
      <c r="BC3996" s="95"/>
      <c r="BD3996" s="95"/>
      <c r="BE3996" s="95"/>
      <c r="BF3996" s="95"/>
      <c r="BG3996" s="95"/>
      <c r="BH3996" s="95"/>
      <c r="BI3996" s="95"/>
      <c r="BJ3996" s="95"/>
      <c r="BK3996" s="95"/>
      <c r="BL3996" s="95"/>
      <c r="BM3996" s="95"/>
      <c r="BN3996" s="95"/>
      <c r="BO3996" s="95"/>
      <c r="BP3996" s="95"/>
      <c r="BQ3996" s="95"/>
      <c r="BR3996" s="95"/>
      <c r="BS3996" s="95"/>
      <c r="BT3996" s="95"/>
      <c r="BU3996" s="95"/>
      <c r="BV3996" s="95"/>
      <c r="BW3996" s="95"/>
      <c r="BX3996" s="95"/>
      <c r="BY3996" s="95"/>
      <c r="BZ3996" s="95"/>
      <c r="CD3996" s="95"/>
      <c r="CE3996" s="95"/>
      <c r="CF3996" s="95"/>
    </row>
    <row r="3997" spans="1:84" s="43" customFormat="1" x14ac:dyDescent="0.25">
      <c r="A3997" s="152"/>
      <c r="B3997" s="152"/>
      <c r="C3997" s="152"/>
      <c r="D3997" s="152"/>
      <c r="E3997" s="152"/>
      <c r="F3997" s="62"/>
      <c r="G3997" s="62"/>
      <c r="I3997" s="152"/>
      <c r="K3997" s="152"/>
      <c r="L3997" s="152"/>
      <c r="M3997" s="152"/>
      <c r="N3997" s="152"/>
      <c r="O3997" s="63"/>
      <c r="P3997" s="152"/>
      <c r="Q3997" s="152"/>
      <c r="S3997" s="205"/>
      <c r="T3997" s="205"/>
      <c r="U3997" s="205"/>
      <c r="V3997" s="39"/>
      <c r="W3997" s="39"/>
      <c r="X3997" s="39"/>
      <c r="Y3997" s="39"/>
      <c r="AD3997" s="191"/>
      <c r="AE3997" s="191"/>
      <c r="AF3997" s="260"/>
      <c r="AG3997" s="191"/>
      <c r="AH3997" s="191"/>
      <c r="AI3997" s="260"/>
      <c r="AR3997" s="68"/>
      <c r="AS3997" s="68"/>
      <c r="AW3997" s="95"/>
      <c r="AX3997" s="95"/>
      <c r="AY3997" s="95"/>
      <c r="AZ3997" s="95"/>
      <c r="BA3997" s="95"/>
      <c r="BB3997" s="95"/>
      <c r="BC3997" s="95"/>
      <c r="BD3997" s="95"/>
      <c r="BE3997" s="95"/>
      <c r="BF3997" s="95"/>
      <c r="BG3997" s="95"/>
      <c r="BH3997" s="95"/>
      <c r="BI3997" s="95"/>
      <c r="BJ3997" s="95"/>
      <c r="BK3997" s="95"/>
      <c r="BL3997" s="95"/>
      <c r="BM3997" s="95"/>
      <c r="BN3997" s="95"/>
      <c r="BO3997" s="95"/>
      <c r="BP3997" s="95"/>
      <c r="BQ3997" s="95"/>
      <c r="BR3997" s="95"/>
      <c r="BS3997" s="95"/>
      <c r="BT3997" s="95"/>
      <c r="BU3997" s="95"/>
      <c r="BV3997" s="95"/>
      <c r="BW3997" s="95"/>
      <c r="BX3997" s="95"/>
      <c r="BY3997" s="95"/>
      <c r="BZ3997" s="95"/>
      <c r="CD3997" s="95"/>
      <c r="CE3997" s="95"/>
      <c r="CF3997" s="95"/>
    </row>
    <row r="3998" spans="1:84" s="43" customFormat="1" x14ac:dyDescent="0.25">
      <c r="A3998" s="152"/>
      <c r="B3998" s="152"/>
      <c r="C3998" s="152"/>
      <c r="D3998" s="152"/>
      <c r="E3998" s="152"/>
      <c r="F3998" s="62"/>
      <c r="G3998" s="62"/>
      <c r="I3998" s="152"/>
      <c r="K3998" s="152"/>
      <c r="L3998" s="152"/>
      <c r="M3998" s="152"/>
      <c r="N3998" s="152"/>
      <c r="O3998" s="63"/>
      <c r="P3998" s="152"/>
      <c r="Q3998" s="152"/>
      <c r="S3998" s="205"/>
      <c r="T3998" s="205"/>
      <c r="U3998" s="205"/>
      <c r="V3998" s="39"/>
      <c r="W3998" s="39"/>
      <c r="X3998" s="39"/>
      <c r="Y3998" s="39"/>
      <c r="AD3998" s="191"/>
      <c r="AE3998" s="191"/>
      <c r="AF3998" s="260"/>
      <c r="AG3998" s="191"/>
      <c r="AH3998" s="191"/>
      <c r="AI3998" s="260"/>
      <c r="AR3998" s="68"/>
      <c r="AS3998" s="68"/>
      <c r="AW3998" s="95"/>
      <c r="AX3998" s="95"/>
      <c r="AY3998" s="95"/>
      <c r="AZ3998" s="95"/>
      <c r="BA3998" s="95"/>
      <c r="BB3998" s="95"/>
      <c r="BC3998" s="95"/>
      <c r="BD3998" s="95"/>
      <c r="BE3998" s="95"/>
      <c r="BF3998" s="95"/>
      <c r="BG3998" s="95"/>
      <c r="BH3998" s="95"/>
      <c r="BI3998" s="95"/>
      <c r="BJ3998" s="95"/>
      <c r="BK3998" s="95"/>
      <c r="BL3998" s="95"/>
      <c r="BM3998" s="95"/>
      <c r="BN3998" s="95"/>
      <c r="BO3998" s="95"/>
      <c r="BP3998" s="95"/>
      <c r="BQ3998" s="95"/>
      <c r="BR3998" s="95"/>
      <c r="BS3998" s="95"/>
      <c r="BT3998" s="95"/>
      <c r="BU3998" s="95"/>
      <c r="BV3998" s="95"/>
      <c r="BW3998" s="95"/>
      <c r="BX3998" s="95"/>
      <c r="BY3998" s="95"/>
      <c r="BZ3998" s="95"/>
      <c r="CD3998" s="95"/>
      <c r="CE3998" s="95"/>
      <c r="CF3998" s="95"/>
    </row>
    <row r="3999" spans="1:84" s="43" customFormat="1" x14ac:dyDescent="0.25">
      <c r="A3999" s="152"/>
      <c r="B3999" s="152"/>
      <c r="C3999" s="152"/>
      <c r="D3999" s="152"/>
      <c r="E3999" s="152"/>
      <c r="F3999" s="62"/>
      <c r="G3999" s="62"/>
      <c r="I3999" s="152"/>
      <c r="K3999" s="152"/>
      <c r="L3999" s="152"/>
      <c r="M3999" s="152"/>
      <c r="N3999" s="152"/>
      <c r="O3999" s="63"/>
      <c r="P3999" s="152"/>
      <c r="Q3999" s="152"/>
      <c r="S3999" s="205"/>
      <c r="T3999" s="205"/>
      <c r="U3999" s="205"/>
      <c r="V3999" s="39"/>
      <c r="W3999" s="39"/>
      <c r="X3999" s="39"/>
      <c r="Y3999" s="39"/>
      <c r="AD3999" s="191"/>
      <c r="AE3999" s="191"/>
      <c r="AF3999" s="260"/>
      <c r="AG3999" s="191"/>
      <c r="AH3999" s="191"/>
      <c r="AI3999" s="260"/>
      <c r="AR3999" s="68"/>
      <c r="AS3999" s="68"/>
      <c r="AW3999" s="95"/>
      <c r="AX3999" s="95"/>
      <c r="AY3999" s="95"/>
      <c r="AZ3999" s="95"/>
      <c r="BA3999" s="95"/>
      <c r="BB3999" s="95"/>
      <c r="BC3999" s="95"/>
      <c r="BD3999" s="95"/>
      <c r="BE3999" s="95"/>
      <c r="BF3999" s="95"/>
      <c r="BG3999" s="95"/>
      <c r="BH3999" s="95"/>
      <c r="BI3999" s="95"/>
      <c r="BJ3999" s="95"/>
      <c r="BK3999" s="95"/>
      <c r="BL3999" s="95"/>
      <c r="BM3999" s="95"/>
      <c r="BN3999" s="95"/>
      <c r="BO3999" s="95"/>
      <c r="BP3999" s="95"/>
      <c r="BQ3999" s="95"/>
      <c r="BR3999" s="95"/>
      <c r="BS3999" s="95"/>
      <c r="BT3999" s="95"/>
      <c r="BU3999" s="95"/>
      <c r="BV3999" s="95"/>
      <c r="BW3999" s="95"/>
      <c r="BX3999" s="95"/>
      <c r="BY3999" s="95"/>
      <c r="BZ3999" s="95"/>
      <c r="CD3999" s="95"/>
      <c r="CE3999" s="95"/>
      <c r="CF3999" s="95"/>
    </row>
    <row r="4000" spans="1:84" s="43" customFormat="1" x14ac:dyDescent="0.25">
      <c r="A4000" s="152"/>
      <c r="B4000" s="152"/>
      <c r="C4000" s="152"/>
      <c r="D4000" s="152"/>
      <c r="E4000" s="152"/>
      <c r="F4000" s="62"/>
      <c r="G4000" s="62"/>
      <c r="I4000" s="152"/>
      <c r="K4000" s="152"/>
      <c r="L4000" s="152"/>
      <c r="M4000" s="152"/>
      <c r="N4000" s="152"/>
      <c r="O4000" s="63"/>
      <c r="P4000" s="152"/>
      <c r="Q4000" s="152"/>
      <c r="S4000" s="205"/>
      <c r="T4000" s="205"/>
      <c r="U4000" s="205"/>
      <c r="V4000" s="39"/>
      <c r="W4000" s="39"/>
      <c r="X4000" s="39"/>
      <c r="Y4000" s="39"/>
      <c r="AD4000" s="191"/>
      <c r="AE4000" s="191"/>
      <c r="AF4000" s="260"/>
      <c r="AG4000" s="191"/>
      <c r="AH4000" s="191"/>
      <c r="AI4000" s="260"/>
      <c r="AR4000" s="68"/>
      <c r="AS4000" s="68"/>
      <c r="AW4000" s="95"/>
      <c r="AX4000" s="95"/>
      <c r="AY4000" s="95"/>
      <c r="AZ4000" s="95"/>
      <c r="BA4000" s="95"/>
      <c r="BB4000" s="95"/>
      <c r="BC4000" s="95"/>
      <c r="BD4000" s="95"/>
      <c r="BE4000" s="95"/>
      <c r="BF4000" s="95"/>
      <c r="BG4000" s="95"/>
      <c r="BH4000" s="95"/>
      <c r="BI4000" s="95"/>
      <c r="BJ4000" s="95"/>
      <c r="BK4000" s="95"/>
      <c r="BL4000" s="95"/>
      <c r="BM4000" s="95"/>
      <c r="BN4000" s="95"/>
      <c r="BO4000" s="95"/>
      <c r="BP4000" s="95"/>
      <c r="BQ4000" s="95"/>
      <c r="BR4000" s="95"/>
      <c r="BS4000" s="95"/>
      <c r="BT4000" s="95"/>
      <c r="BU4000" s="95"/>
      <c r="BV4000" s="95"/>
      <c r="BW4000" s="95"/>
      <c r="BX4000" s="95"/>
      <c r="BY4000" s="95"/>
      <c r="BZ4000" s="95"/>
      <c r="CD4000" s="95"/>
      <c r="CE4000" s="95"/>
      <c r="CF4000" s="95"/>
    </row>
    <row r="4001" spans="1:84" s="43" customFormat="1" x14ac:dyDescent="0.25">
      <c r="A4001" s="152"/>
      <c r="B4001" s="152"/>
      <c r="C4001" s="152"/>
      <c r="D4001" s="152"/>
      <c r="E4001" s="152"/>
      <c r="F4001" s="62"/>
      <c r="G4001" s="62"/>
      <c r="I4001" s="152"/>
      <c r="K4001" s="152"/>
      <c r="L4001" s="152"/>
      <c r="M4001" s="152"/>
      <c r="N4001" s="152"/>
      <c r="O4001" s="63"/>
      <c r="P4001" s="152"/>
      <c r="Q4001" s="152"/>
      <c r="S4001" s="205"/>
      <c r="T4001" s="205"/>
      <c r="U4001" s="205"/>
      <c r="V4001" s="39"/>
      <c r="W4001" s="39"/>
      <c r="X4001" s="39"/>
      <c r="Y4001" s="39"/>
      <c r="AD4001" s="191"/>
      <c r="AE4001" s="191"/>
      <c r="AF4001" s="260"/>
      <c r="AG4001" s="191"/>
      <c r="AH4001" s="191"/>
      <c r="AI4001" s="260"/>
      <c r="AR4001" s="68"/>
      <c r="AS4001" s="68"/>
      <c r="AW4001" s="95"/>
      <c r="AX4001" s="95"/>
      <c r="AY4001" s="95"/>
      <c r="AZ4001" s="95"/>
      <c r="BA4001" s="95"/>
      <c r="BB4001" s="95"/>
      <c r="BC4001" s="95"/>
      <c r="BD4001" s="95"/>
      <c r="BE4001" s="95"/>
      <c r="BF4001" s="95"/>
      <c r="BG4001" s="95"/>
      <c r="BH4001" s="95"/>
      <c r="BI4001" s="95"/>
      <c r="BJ4001" s="95"/>
      <c r="BK4001" s="95"/>
      <c r="BL4001" s="95"/>
      <c r="BM4001" s="95"/>
      <c r="BN4001" s="95"/>
      <c r="BO4001" s="95"/>
      <c r="BP4001" s="95"/>
      <c r="BQ4001" s="95"/>
      <c r="BR4001" s="95"/>
      <c r="BS4001" s="95"/>
      <c r="BT4001" s="95"/>
      <c r="BU4001" s="95"/>
      <c r="BV4001" s="95"/>
      <c r="BW4001" s="95"/>
      <c r="BX4001" s="95"/>
      <c r="BY4001" s="95"/>
      <c r="BZ4001" s="95"/>
      <c r="CD4001" s="95"/>
      <c r="CE4001" s="95"/>
      <c r="CF4001" s="95"/>
    </row>
    <row r="4002" spans="1:84" s="43" customFormat="1" x14ac:dyDescent="0.25">
      <c r="A4002" s="152"/>
      <c r="B4002" s="152"/>
      <c r="C4002" s="152"/>
      <c r="D4002" s="152"/>
      <c r="E4002" s="152"/>
      <c r="F4002" s="62"/>
      <c r="G4002" s="62"/>
      <c r="I4002" s="152"/>
      <c r="K4002" s="152"/>
      <c r="L4002" s="152"/>
      <c r="M4002" s="152"/>
      <c r="N4002" s="152"/>
      <c r="O4002" s="63"/>
      <c r="P4002" s="152"/>
      <c r="Q4002" s="152"/>
      <c r="S4002" s="205"/>
      <c r="T4002" s="205"/>
      <c r="U4002" s="205"/>
      <c r="V4002" s="39"/>
      <c r="W4002" s="39"/>
      <c r="X4002" s="39"/>
      <c r="Y4002" s="39"/>
      <c r="AD4002" s="191"/>
      <c r="AE4002" s="191"/>
      <c r="AF4002" s="260"/>
      <c r="AG4002" s="191"/>
      <c r="AH4002" s="191"/>
      <c r="AI4002" s="260"/>
      <c r="AR4002" s="68"/>
      <c r="AS4002" s="68"/>
      <c r="AW4002" s="95"/>
      <c r="AX4002" s="95"/>
      <c r="AY4002" s="95"/>
      <c r="AZ4002" s="95"/>
      <c r="BA4002" s="95"/>
      <c r="BB4002" s="95"/>
      <c r="BC4002" s="95"/>
      <c r="BD4002" s="95"/>
      <c r="BE4002" s="95"/>
      <c r="BF4002" s="95"/>
      <c r="BG4002" s="95"/>
      <c r="BH4002" s="95"/>
      <c r="BI4002" s="95"/>
      <c r="BJ4002" s="95"/>
      <c r="BK4002" s="95"/>
      <c r="BL4002" s="95"/>
      <c r="BM4002" s="95"/>
      <c r="BN4002" s="95"/>
      <c r="BO4002" s="95"/>
      <c r="BP4002" s="95"/>
      <c r="BQ4002" s="95"/>
      <c r="BR4002" s="95"/>
      <c r="BS4002" s="95"/>
      <c r="BT4002" s="95"/>
      <c r="BU4002" s="95"/>
      <c r="BV4002" s="95"/>
      <c r="BW4002" s="95"/>
      <c r="BX4002" s="95"/>
      <c r="BY4002" s="95"/>
      <c r="BZ4002" s="95"/>
      <c r="CD4002" s="95"/>
      <c r="CE4002" s="95"/>
      <c r="CF4002" s="95"/>
    </row>
    <row r="4003" spans="1:84" s="43" customFormat="1" x14ac:dyDescent="0.25">
      <c r="A4003" s="152"/>
      <c r="B4003" s="152"/>
      <c r="C4003" s="152"/>
      <c r="D4003" s="152"/>
      <c r="E4003" s="152"/>
      <c r="F4003" s="62"/>
      <c r="G4003" s="62"/>
      <c r="I4003" s="152"/>
      <c r="K4003" s="152"/>
      <c r="L4003" s="152"/>
      <c r="M4003" s="152"/>
      <c r="N4003" s="152"/>
      <c r="O4003" s="63"/>
      <c r="P4003" s="152"/>
      <c r="Q4003" s="152"/>
      <c r="S4003" s="205"/>
      <c r="T4003" s="205"/>
      <c r="U4003" s="205"/>
      <c r="V4003" s="39"/>
      <c r="W4003" s="39"/>
      <c r="X4003" s="39"/>
      <c r="Y4003" s="39"/>
      <c r="AD4003" s="191"/>
      <c r="AE4003" s="191"/>
      <c r="AF4003" s="260"/>
      <c r="AG4003" s="191"/>
      <c r="AH4003" s="191"/>
      <c r="AI4003" s="260"/>
      <c r="AR4003" s="68"/>
      <c r="AS4003" s="68"/>
      <c r="AW4003" s="95"/>
      <c r="AX4003" s="95"/>
      <c r="AY4003" s="95"/>
      <c r="AZ4003" s="95"/>
      <c r="BA4003" s="95"/>
      <c r="BB4003" s="95"/>
      <c r="BC4003" s="95"/>
      <c r="BD4003" s="95"/>
      <c r="BE4003" s="95"/>
      <c r="BF4003" s="95"/>
      <c r="BG4003" s="95"/>
      <c r="BH4003" s="95"/>
      <c r="BI4003" s="95"/>
      <c r="BJ4003" s="95"/>
      <c r="BK4003" s="95"/>
      <c r="BL4003" s="95"/>
      <c r="BM4003" s="95"/>
      <c r="BN4003" s="95"/>
      <c r="BO4003" s="95"/>
      <c r="BP4003" s="95"/>
      <c r="BQ4003" s="95"/>
      <c r="BR4003" s="95"/>
      <c r="BS4003" s="95"/>
      <c r="BT4003" s="95"/>
      <c r="BU4003" s="95"/>
      <c r="BV4003" s="95"/>
      <c r="BW4003" s="95"/>
      <c r="BX4003" s="95"/>
      <c r="BY4003" s="95"/>
      <c r="BZ4003" s="95"/>
      <c r="CD4003" s="95"/>
      <c r="CE4003" s="95"/>
      <c r="CF4003" s="95"/>
    </row>
    <row r="4004" spans="1:84" s="43" customFormat="1" x14ac:dyDescent="0.25">
      <c r="A4004" s="152"/>
      <c r="B4004" s="152"/>
      <c r="C4004" s="152"/>
      <c r="D4004" s="152"/>
      <c r="E4004" s="152"/>
      <c r="F4004" s="62"/>
      <c r="G4004" s="62"/>
      <c r="I4004" s="152"/>
      <c r="K4004" s="152"/>
      <c r="L4004" s="152"/>
      <c r="M4004" s="152"/>
      <c r="N4004" s="152"/>
      <c r="O4004" s="63"/>
      <c r="P4004" s="152"/>
      <c r="Q4004" s="152"/>
      <c r="S4004" s="205"/>
      <c r="T4004" s="205"/>
      <c r="U4004" s="205"/>
      <c r="V4004" s="39"/>
      <c r="W4004" s="39"/>
      <c r="X4004" s="39"/>
      <c r="Y4004" s="39"/>
      <c r="AD4004" s="191"/>
      <c r="AE4004" s="191"/>
      <c r="AF4004" s="260"/>
      <c r="AG4004" s="191"/>
      <c r="AH4004" s="191"/>
      <c r="AI4004" s="260"/>
      <c r="AR4004" s="68"/>
      <c r="AS4004" s="68"/>
      <c r="AW4004" s="95"/>
      <c r="AX4004" s="95"/>
      <c r="AY4004" s="95"/>
      <c r="AZ4004" s="95"/>
      <c r="BA4004" s="95"/>
      <c r="BB4004" s="95"/>
      <c r="BC4004" s="95"/>
      <c r="BD4004" s="95"/>
      <c r="BE4004" s="95"/>
      <c r="BF4004" s="95"/>
      <c r="BG4004" s="95"/>
      <c r="BH4004" s="95"/>
      <c r="BI4004" s="95"/>
      <c r="BJ4004" s="95"/>
      <c r="BK4004" s="95"/>
      <c r="BL4004" s="95"/>
      <c r="BM4004" s="95"/>
      <c r="BN4004" s="95"/>
      <c r="BO4004" s="95"/>
      <c r="BP4004" s="95"/>
      <c r="BQ4004" s="95"/>
      <c r="BR4004" s="95"/>
      <c r="BS4004" s="95"/>
      <c r="BT4004" s="95"/>
      <c r="BU4004" s="95"/>
      <c r="BV4004" s="95"/>
      <c r="BW4004" s="95"/>
      <c r="BX4004" s="95"/>
      <c r="BY4004" s="95"/>
      <c r="BZ4004" s="95"/>
      <c r="CD4004" s="95"/>
      <c r="CE4004" s="95"/>
      <c r="CF4004" s="95"/>
    </row>
    <row r="4005" spans="1:84" s="43" customFormat="1" x14ac:dyDescent="0.25">
      <c r="A4005" s="152"/>
      <c r="B4005" s="152"/>
      <c r="C4005" s="152"/>
      <c r="D4005" s="152"/>
      <c r="E4005" s="152"/>
      <c r="F4005" s="62"/>
      <c r="G4005" s="62"/>
      <c r="I4005" s="152"/>
      <c r="K4005" s="152"/>
      <c r="L4005" s="152"/>
      <c r="M4005" s="152"/>
      <c r="N4005" s="152"/>
      <c r="O4005" s="63"/>
      <c r="P4005" s="152"/>
      <c r="Q4005" s="152"/>
      <c r="S4005" s="205"/>
      <c r="T4005" s="205"/>
      <c r="U4005" s="205"/>
      <c r="V4005" s="39"/>
      <c r="W4005" s="39"/>
      <c r="X4005" s="39"/>
      <c r="Y4005" s="39"/>
      <c r="AD4005" s="191"/>
      <c r="AE4005" s="191"/>
      <c r="AF4005" s="260"/>
      <c r="AG4005" s="191"/>
      <c r="AH4005" s="191"/>
      <c r="AI4005" s="260"/>
      <c r="AR4005" s="68"/>
      <c r="AS4005" s="68"/>
      <c r="AW4005" s="95"/>
      <c r="AX4005" s="95"/>
      <c r="AY4005" s="95"/>
      <c r="AZ4005" s="95"/>
      <c r="BA4005" s="95"/>
      <c r="BB4005" s="95"/>
      <c r="BC4005" s="95"/>
      <c r="BD4005" s="95"/>
      <c r="BE4005" s="95"/>
      <c r="BF4005" s="95"/>
      <c r="BG4005" s="95"/>
      <c r="BH4005" s="95"/>
      <c r="BI4005" s="95"/>
      <c r="BJ4005" s="95"/>
      <c r="BK4005" s="95"/>
      <c r="BL4005" s="95"/>
      <c r="BM4005" s="95"/>
      <c r="BN4005" s="95"/>
      <c r="BO4005" s="95"/>
      <c r="BP4005" s="95"/>
      <c r="BQ4005" s="95"/>
      <c r="BR4005" s="95"/>
      <c r="BS4005" s="95"/>
      <c r="BT4005" s="95"/>
      <c r="BU4005" s="95"/>
      <c r="BV4005" s="95"/>
      <c r="BW4005" s="95"/>
      <c r="BX4005" s="95"/>
      <c r="BY4005" s="95"/>
      <c r="BZ4005" s="95"/>
      <c r="CD4005" s="95"/>
      <c r="CE4005" s="95"/>
      <c r="CF4005" s="95"/>
    </row>
    <row r="4006" spans="1:84" s="43" customFormat="1" x14ac:dyDescent="0.25">
      <c r="A4006" s="152"/>
      <c r="B4006" s="152"/>
      <c r="C4006" s="152"/>
      <c r="D4006" s="152"/>
      <c r="E4006" s="152"/>
      <c r="F4006" s="62"/>
      <c r="G4006" s="62"/>
      <c r="I4006" s="152"/>
      <c r="K4006" s="152"/>
      <c r="L4006" s="152"/>
      <c r="M4006" s="152"/>
      <c r="N4006" s="152"/>
      <c r="O4006" s="63"/>
      <c r="P4006" s="152"/>
      <c r="Q4006" s="152"/>
      <c r="S4006" s="205"/>
      <c r="T4006" s="205"/>
      <c r="U4006" s="205"/>
      <c r="V4006" s="39"/>
      <c r="W4006" s="39"/>
      <c r="X4006" s="39"/>
      <c r="Y4006" s="39"/>
      <c r="AD4006" s="191"/>
      <c r="AE4006" s="191"/>
      <c r="AF4006" s="260"/>
      <c r="AG4006" s="191"/>
      <c r="AH4006" s="191"/>
      <c r="AI4006" s="260"/>
      <c r="AR4006" s="68"/>
      <c r="AS4006" s="68"/>
      <c r="AW4006" s="95"/>
      <c r="AX4006" s="95"/>
      <c r="AY4006" s="95"/>
      <c r="AZ4006" s="95"/>
      <c r="BA4006" s="95"/>
      <c r="BB4006" s="95"/>
      <c r="BC4006" s="95"/>
      <c r="BD4006" s="95"/>
      <c r="BE4006" s="95"/>
      <c r="BF4006" s="95"/>
      <c r="BG4006" s="95"/>
      <c r="BH4006" s="95"/>
      <c r="BI4006" s="95"/>
      <c r="BJ4006" s="95"/>
      <c r="BK4006" s="95"/>
      <c r="BL4006" s="95"/>
      <c r="BM4006" s="95"/>
      <c r="BN4006" s="95"/>
      <c r="BO4006" s="95"/>
      <c r="BP4006" s="95"/>
      <c r="BQ4006" s="95"/>
      <c r="BR4006" s="95"/>
      <c r="BS4006" s="95"/>
      <c r="BT4006" s="95"/>
      <c r="BU4006" s="95"/>
      <c r="BV4006" s="95"/>
      <c r="BW4006" s="95"/>
      <c r="BX4006" s="95"/>
      <c r="BY4006" s="95"/>
      <c r="BZ4006" s="95"/>
      <c r="CD4006" s="95"/>
      <c r="CE4006" s="95"/>
      <c r="CF4006" s="95"/>
    </row>
    <row r="4007" spans="1:84" s="43" customFormat="1" x14ac:dyDescent="0.25">
      <c r="A4007" s="152"/>
      <c r="B4007" s="152"/>
      <c r="C4007" s="152"/>
      <c r="D4007" s="152"/>
      <c r="E4007" s="152"/>
      <c r="F4007" s="62"/>
      <c r="G4007" s="62"/>
      <c r="I4007" s="152"/>
      <c r="K4007" s="152"/>
      <c r="L4007" s="152"/>
      <c r="M4007" s="152"/>
      <c r="N4007" s="152"/>
      <c r="O4007" s="63"/>
      <c r="P4007" s="152"/>
      <c r="Q4007" s="152"/>
      <c r="S4007" s="205"/>
      <c r="T4007" s="205"/>
      <c r="U4007" s="205"/>
      <c r="V4007" s="39"/>
      <c r="W4007" s="39"/>
      <c r="X4007" s="39"/>
      <c r="Y4007" s="39"/>
      <c r="AD4007" s="191"/>
      <c r="AE4007" s="191"/>
      <c r="AF4007" s="260"/>
      <c r="AG4007" s="191"/>
      <c r="AH4007" s="191"/>
      <c r="AI4007" s="260"/>
      <c r="AR4007" s="68"/>
      <c r="AS4007" s="68"/>
      <c r="AW4007" s="95"/>
      <c r="AX4007" s="95"/>
      <c r="AY4007" s="95"/>
      <c r="AZ4007" s="95"/>
      <c r="BA4007" s="95"/>
      <c r="BB4007" s="95"/>
      <c r="BC4007" s="95"/>
      <c r="BD4007" s="95"/>
      <c r="BE4007" s="95"/>
      <c r="BF4007" s="95"/>
      <c r="BG4007" s="95"/>
      <c r="BH4007" s="95"/>
      <c r="BI4007" s="95"/>
      <c r="BJ4007" s="95"/>
      <c r="BK4007" s="95"/>
      <c r="BL4007" s="95"/>
      <c r="BM4007" s="95"/>
      <c r="BN4007" s="95"/>
      <c r="BO4007" s="95"/>
      <c r="BP4007" s="95"/>
      <c r="BQ4007" s="95"/>
      <c r="BR4007" s="95"/>
      <c r="BS4007" s="95"/>
      <c r="BT4007" s="95"/>
      <c r="BU4007" s="95"/>
      <c r="BV4007" s="95"/>
      <c r="BW4007" s="95"/>
      <c r="BX4007" s="95"/>
      <c r="BY4007" s="95"/>
      <c r="BZ4007" s="95"/>
      <c r="CD4007" s="95"/>
      <c r="CE4007" s="95"/>
      <c r="CF4007" s="95"/>
    </row>
    <row r="4008" spans="1:84" s="43" customFormat="1" x14ac:dyDescent="0.25">
      <c r="A4008" s="152"/>
      <c r="B4008" s="152"/>
      <c r="C4008" s="152"/>
      <c r="D4008" s="152"/>
      <c r="E4008" s="152"/>
      <c r="F4008" s="62"/>
      <c r="G4008" s="62"/>
      <c r="I4008" s="152"/>
      <c r="K4008" s="152"/>
      <c r="L4008" s="152"/>
      <c r="M4008" s="152"/>
      <c r="N4008" s="152"/>
      <c r="O4008" s="63"/>
      <c r="P4008" s="152"/>
      <c r="Q4008" s="152"/>
      <c r="S4008" s="205"/>
      <c r="T4008" s="205"/>
      <c r="U4008" s="205"/>
      <c r="V4008" s="39"/>
      <c r="W4008" s="39"/>
      <c r="X4008" s="39"/>
      <c r="Y4008" s="39"/>
      <c r="AD4008" s="191"/>
      <c r="AE4008" s="191"/>
      <c r="AF4008" s="260"/>
      <c r="AG4008" s="191"/>
      <c r="AH4008" s="191"/>
      <c r="AI4008" s="260"/>
      <c r="AR4008" s="68"/>
      <c r="AS4008" s="68"/>
      <c r="AW4008" s="95"/>
      <c r="AX4008" s="95"/>
      <c r="AY4008" s="95"/>
      <c r="AZ4008" s="95"/>
      <c r="BA4008" s="95"/>
      <c r="BB4008" s="95"/>
      <c r="BC4008" s="95"/>
      <c r="BD4008" s="95"/>
      <c r="BE4008" s="95"/>
      <c r="BF4008" s="95"/>
      <c r="BG4008" s="95"/>
      <c r="BH4008" s="95"/>
      <c r="BI4008" s="95"/>
      <c r="BJ4008" s="95"/>
      <c r="BK4008" s="95"/>
      <c r="BL4008" s="95"/>
      <c r="BM4008" s="95"/>
      <c r="BN4008" s="95"/>
      <c r="BO4008" s="95"/>
      <c r="BP4008" s="95"/>
      <c r="BQ4008" s="95"/>
      <c r="BR4008" s="95"/>
      <c r="BS4008" s="95"/>
      <c r="BT4008" s="95"/>
      <c r="BU4008" s="95"/>
      <c r="BV4008" s="95"/>
      <c r="BW4008" s="95"/>
      <c r="BX4008" s="95"/>
      <c r="BY4008" s="95"/>
      <c r="BZ4008" s="95"/>
      <c r="CD4008" s="95"/>
      <c r="CE4008" s="95"/>
      <c r="CF4008" s="95"/>
    </row>
    <row r="4009" spans="1:84" s="43" customFormat="1" x14ac:dyDescent="0.25">
      <c r="A4009" s="152"/>
      <c r="B4009" s="152"/>
      <c r="C4009" s="152"/>
      <c r="D4009" s="152"/>
      <c r="E4009" s="152"/>
      <c r="F4009" s="62"/>
      <c r="G4009" s="62"/>
      <c r="I4009" s="152"/>
      <c r="K4009" s="152"/>
      <c r="L4009" s="152"/>
      <c r="M4009" s="152"/>
      <c r="N4009" s="152"/>
      <c r="O4009" s="63"/>
      <c r="P4009" s="152"/>
      <c r="Q4009" s="152"/>
      <c r="S4009" s="205"/>
      <c r="T4009" s="205"/>
      <c r="U4009" s="205"/>
      <c r="V4009" s="39"/>
      <c r="W4009" s="39"/>
      <c r="X4009" s="39"/>
      <c r="Y4009" s="39"/>
      <c r="AD4009" s="191"/>
      <c r="AE4009" s="191"/>
      <c r="AF4009" s="260"/>
      <c r="AG4009" s="191"/>
      <c r="AH4009" s="191"/>
      <c r="AI4009" s="260"/>
      <c r="AR4009" s="68"/>
      <c r="AS4009" s="68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5"/>
      <c r="BL4009" s="95"/>
      <c r="BM4009" s="95"/>
      <c r="BN4009" s="95"/>
      <c r="BO4009" s="95"/>
      <c r="BP4009" s="95"/>
      <c r="BQ4009" s="95"/>
      <c r="BR4009" s="95"/>
      <c r="BS4009" s="95"/>
      <c r="BT4009" s="95"/>
      <c r="BU4009" s="95"/>
      <c r="BV4009" s="95"/>
      <c r="BW4009" s="95"/>
      <c r="BX4009" s="95"/>
      <c r="BY4009" s="95"/>
      <c r="BZ4009" s="95"/>
      <c r="CD4009" s="95"/>
      <c r="CE4009" s="95"/>
      <c r="CF4009" s="95"/>
    </row>
    <row r="4010" spans="1:84" s="43" customFormat="1" x14ac:dyDescent="0.25">
      <c r="A4010" s="152"/>
      <c r="B4010" s="152"/>
      <c r="C4010" s="152"/>
      <c r="D4010" s="152"/>
      <c r="E4010" s="152"/>
      <c r="F4010" s="62"/>
      <c r="G4010" s="62"/>
      <c r="I4010" s="152"/>
      <c r="K4010" s="152"/>
      <c r="L4010" s="152"/>
      <c r="M4010" s="152"/>
      <c r="N4010" s="152"/>
      <c r="O4010" s="63"/>
      <c r="P4010" s="152"/>
      <c r="Q4010" s="152"/>
      <c r="S4010" s="205"/>
      <c r="T4010" s="205"/>
      <c r="U4010" s="205"/>
      <c r="V4010" s="39"/>
      <c r="W4010" s="39"/>
      <c r="X4010" s="39"/>
      <c r="Y4010" s="39"/>
      <c r="AD4010" s="191"/>
      <c r="AE4010" s="191"/>
      <c r="AF4010" s="260"/>
      <c r="AG4010" s="191"/>
      <c r="AH4010" s="191"/>
      <c r="AI4010" s="260"/>
      <c r="AR4010" s="68"/>
      <c r="AS4010" s="68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5"/>
      <c r="BL4010" s="95"/>
      <c r="BM4010" s="95"/>
      <c r="BN4010" s="95"/>
      <c r="BO4010" s="95"/>
      <c r="BP4010" s="95"/>
      <c r="BQ4010" s="95"/>
      <c r="BR4010" s="95"/>
      <c r="BS4010" s="95"/>
      <c r="BT4010" s="95"/>
      <c r="BU4010" s="95"/>
      <c r="BV4010" s="95"/>
      <c r="BW4010" s="95"/>
      <c r="BX4010" s="95"/>
      <c r="BY4010" s="95"/>
      <c r="BZ4010" s="95"/>
      <c r="CD4010" s="95"/>
      <c r="CE4010" s="95"/>
      <c r="CF4010" s="95"/>
    </row>
    <row r="4011" spans="1:84" s="43" customFormat="1" x14ac:dyDescent="0.25">
      <c r="A4011" s="152"/>
      <c r="B4011" s="152"/>
      <c r="C4011" s="152"/>
      <c r="D4011" s="152"/>
      <c r="E4011" s="152"/>
      <c r="F4011" s="62"/>
      <c r="G4011" s="62"/>
      <c r="I4011" s="152"/>
      <c r="K4011" s="152"/>
      <c r="L4011" s="152"/>
      <c r="M4011" s="152"/>
      <c r="N4011" s="152"/>
      <c r="O4011" s="63"/>
      <c r="P4011" s="152"/>
      <c r="Q4011" s="152"/>
      <c r="S4011" s="205"/>
      <c r="T4011" s="205"/>
      <c r="U4011" s="205"/>
      <c r="V4011" s="39"/>
      <c r="W4011" s="39"/>
      <c r="X4011" s="39"/>
      <c r="Y4011" s="39"/>
      <c r="AD4011" s="191"/>
      <c r="AE4011" s="191"/>
      <c r="AF4011" s="260"/>
      <c r="AG4011" s="191"/>
      <c r="AH4011" s="191"/>
      <c r="AI4011" s="260"/>
      <c r="AR4011" s="68"/>
      <c r="AS4011" s="68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5"/>
      <c r="BL4011" s="95"/>
      <c r="BM4011" s="95"/>
      <c r="BN4011" s="95"/>
      <c r="BO4011" s="95"/>
      <c r="BP4011" s="95"/>
      <c r="BQ4011" s="95"/>
      <c r="BR4011" s="95"/>
      <c r="BS4011" s="95"/>
      <c r="BT4011" s="95"/>
      <c r="BU4011" s="95"/>
      <c r="BV4011" s="95"/>
      <c r="BW4011" s="95"/>
      <c r="BX4011" s="95"/>
      <c r="BY4011" s="95"/>
      <c r="BZ4011" s="95"/>
      <c r="CD4011" s="95"/>
      <c r="CE4011" s="95"/>
      <c r="CF4011" s="95"/>
    </row>
    <row r="4012" spans="1:84" s="43" customFormat="1" x14ac:dyDescent="0.25">
      <c r="A4012" s="152"/>
      <c r="B4012" s="152"/>
      <c r="C4012" s="152"/>
      <c r="D4012" s="152"/>
      <c r="E4012" s="152"/>
      <c r="F4012" s="62"/>
      <c r="G4012" s="62"/>
      <c r="I4012" s="152"/>
      <c r="K4012" s="152"/>
      <c r="L4012" s="152"/>
      <c r="M4012" s="152"/>
      <c r="N4012" s="152"/>
      <c r="O4012" s="63"/>
      <c r="P4012" s="152"/>
      <c r="Q4012" s="152"/>
      <c r="S4012" s="205"/>
      <c r="T4012" s="205"/>
      <c r="U4012" s="205"/>
      <c r="V4012" s="39"/>
      <c r="W4012" s="39"/>
      <c r="X4012" s="39"/>
      <c r="Y4012" s="39"/>
      <c r="AD4012" s="191"/>
      <c r="AE4012" s="191"/>
      <c r="AF4012" s="260"/>
      <c r="AG4012" s="191"/>
      <c r="AH4012" s="191"/>
      <c r="AI4012" s="260"/>
      <c r="AR4012" s="68"/>
      <c r="AS4012" s="68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5"/>
      <c r="BL4012" s="95"/>
      <c r="BM4012" s="95"/>
      <c r="BN4012" s="95"/>
      <c r="BO4012" s="95"/>
      <c r="BP4012" s="95"/>
      <c r="BQ4012" s="95"/>
      <c r="BR4012" s="95"/>
      <c r="BS4012" s="95"/>
      <c r="BT4012" s="95"/>
      <c r="BU4012" s="95"/>
      <c r="BV4012" s="95"/>
      <c r="BW4012" s="95"/>
      <c r="BX4012" s="95"/>
      <c r="BY4012" s="95"/>
      <c r="BZ4012" s="95"/>
      <c r="CD4012" s="95"/>
      <c r="CE4012" s="95"/>
      <c r="CF4012" s="95"/>
    </row>
    <row r="4013" spans="1:84" s="43" customFormat="1" x14ac:dyDescent="0.25">
      <c r="A4013" s="152"/>
      <c r="B4013" s="152"/>
      <c r="C4013" s="152"/>
      <c r="D4013" s="152"/>
      <c r="E4013" s="152"/>
      <c r="F4013" s="62"/>
      <c r="G4013" s="62"/>
      <c r="I4013" s="152"/>
      <c r="K4013" s="152"/>
      <c r="L4013" s="152"/>
      <c r="M4013" s="152"/>
      <c r="N4013" s="152"/>
      <c r="O4013" s="63"/>
      <c r="P4013" s="152"/>
      <c r="Q4013" s="152"/>
      <c r="S4013" s="205"/>
      <c r="T4013" s="205"/>
      <c r="U4013" s="205"/>
      <c r="V4013" s="39"/>
      <c r="W4013" s="39"/>
      <c r="X4013" s="39"/>
      <c r="Y4013" s="39"/>
      <c r="AD4013" s="191"/>
      <c r="AE4013" s="191"/>
      <c r="AF4013" s="260"/>
      <c r="AG4013" s="191"/>
      <c r="AH4013" s="191"/>
      <c r="AI4013" s="260"/>
      <c r="AR4013" s="68"/>
      <c r="AS4013" s="68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5"/>
      <c r="BL4013" s="95"/>
      <c r="BM4013" s="95"/>
      <c r="BN4013" s="95"/>
      <c r="BO4013" s="95"/>
      <c r="BP4013" s="95"/>
      <c r="BQ4013" s="95"/>
      <c r="BR4013" s="95"/>
      <c r="BS4013" s="95"/>
      <c r="BT4013" s="95"/>
      <c r="BU4013" s="95"/>
      <c r="BV4013" s="95"/>
      <c r="BW4013" s="95"/>
      <c r="BX4013" s="95"/>
      <c r="BY4013" s="95"/>
      <c r="BZ4013" s="95"/>
      <c r="CD4013" s="95"/>
      <c r="CE4013" s="95"/>
      <c r="CF4013" s="95"/>
    </row>
    <row r="4014" spans="1:84" s="43" customFormat="1" x14ac:dyDescent="0.25">
      <c r="A4014" s="152"/>
      <c r="B4014" s="152"/>
      <c r="C4014" s="152"/>
      <c r="D4014" s="152"/>
      <c r="E4014" s="152"/>
      <c r="F4014" s="62"/>
      <c r="G4014" s="62"/>
      <c r="I4014" s="152"/>
      <c r="K4014" s="152"/>
      <c r="L4014" s="152"/>
      <c r="M4014" s="152"/>
      <c r="N4014" s="152"/>
      <c r="O4014" s="63"/>
      <c r="P4014" s="152"/>
      <c r="Q4014" s="152"/>
      <c r="S4014" s="205"/>
      <c r="T4014" s="205"/>
      <c r="U4014" s="205"/>
      <c r="V4014" s="39"/>
      <c r="W4014" s="39"/>
      <c r="X4014" s="39"/>
      <c r="Y4014" s="39"/>
      <c r="AD4014" s="191"/>
      <c r="AE4014" s="191"/>
      <c r="AF4014" s="260"/>
      <c r="AG4014" s="191"/>
      <c r="AH4014" s="191"/>
      <c r="AI4014" s="260"/>
      <c r="AR4014" s="68"/>
      <c r="AS4014" s="68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5"/>
      <c r="BL4014" s="95"/>
      <c r="BM4014" s="95"/>
      <c r="BN4014" s="95"/>
      <c r="BO4014" s="95"/>
      <c r="BP4014" s="95"/>
      <c r="BQ4014" s="95"/>
      <c r="BR4014" s="95"/>
      <c r="BS4014" s="95"/>
      <c r="BT4014" s="95"/>
      <c r="BU4014" s="95"/>
      <c r="BV4014" s="95"/>
      <c r="BW4014" s="95"/>
      <c r="BX4014" s="95"/>
      <c r="BY4014" s="95"/>
      <c r="BZ4014" s="95"/>
      <c r="CD4014" s="95"/>
      <c r="CE4014" s="95"/>
      <c r="CF4014" s="95"/>
    </row>
    <row r="4015" spans="1:84" s="43" customFormat="1" x14ac:dyDescent="0.25">
      <c r="A4015" s="152"/>
      <c r="B4015" s="152"/>
      <c r="C4015" s="152"/>
      <c r="D4015" s="152"/>
      <c r="E4015" s="152"/>
      <c r="F4015" s="62"/>
      <c r="G4015" s="62"/>
      <c r="I4015" s="152"/>
      <c r="K4015" s="152"/>
      <c r="L4015" s="152"/>
      <c r="M4015" s="152"/>
      <c r="N4015" s="152"/>
      <c r="O4015" s="63"/>
      <c r="P4015" s="152"/>
      <c r="Q4015" s="152"/>
      <c r="S4015" s="205"/>
      <c r="T4015" s="205"/>
      <c r="U4015" s="205"/>
      <c r="V4015" s="39"/>
      <c r="W4015" s="39"/>
      <c r="X4015" s="39"/>
      <c r="Y4015" s="39"/>
      <c r="AD4015" s="191"/>
      <c r="AE4015" s="191"/>
      <c r="AF4015" s="260"/>
      <c r="AG4015" s="191"/>
      <c r="AH4015" s="191"/>
      <c r="AI4015" s="260"/>
      <c r="AR4015" s="68"/>
      <c r="AS4015" s="68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5"/>
      <c r="BL4015" s="95"/>
      <c r="BM4015" s="95"/>
      <c r="BN4015" s="95"/>
      <c r="BO4015" s="95"/>
      <c r="BP4015" s="95"/>
      <c r="BQ4015" s="95"/>
      <c r="BR4015" s="95"/>
      <c r="BS4015" s="95"/>
      <c r="BT4015" s="95"/>
      <c r="BU4015" s="95"/>
      <c r="BV4015" s="95"/>
      <c r="BW4015" s="95"/>
      <c r="BX4015" s="95"/>
      <c r="BY4015" s="95"/>
      <c r="BZ4015" s="95"/>
      <c r="CD4015" s="95"/>
      <c r="CE4015" s="95"/>
      <c r="CF4015" s="95"/>
    </row>
    <row r="4016" spans="1:84" s="43" customFormat="1" x14ac:dyDescent="0.25">
      <c r="A4016" s="152"/>
      <c r="B4016" s="152"/>
      <c r="C4016" s="152"/>
      <c r="D4016" s="152"/>
      <c r="E4016" s="152"/>
      <c r="F4016" s="62"/>
      <c r="G4016" s="62"/>
      <c r="I4016" s="152"/>
      <c r="K4016" s="152"/>
      <c r="L4016" s="152"/>
      <c r="M4016" s="152"/>
      <c r="N4016" s="152"/>
      <c r="O4016" s="63"/>
      <c r="P4016" s="152"/>
      <c r="Q4016" s="152"/>
      <c r="S4016" s="205"/>
      <c r="T4016" s="205"/>
      <c r="U4016" s="205"/>
      <c r="V4016" s="39"/>
      <c r="W4016" s="39"/>
      <c r="X4016" s="39"/>
      <c r="Y4016" s="39"/>
      <c r="AD4016" s="191"/>
      <c r="AE4016" s="191"/>
      <c r="AF4016" s="260"/>
      <c r="AG4016" s="191"/>
      <c r="AH4016" s="191"/>
      <c r="AI4016" s="260"/>
      <c r="AR4016" s="68"/>
      <c r="AS4016" s="68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5"/>
      <c r="BL4016" s="95"/>
      <c r="BM4016" s="95"/>
      <c r="BN4016" s="95"/>
      <c r="BO4016" s="95"/>
      <c r="BP4016" s="95"/>
      <c r="BQ4016" s="95"/>
      <c r="BR4016" s="95"/>
      <c r="BS4016" s="95"/>
      <c r="BT4016" s="95"/>
      <c r="BU4016" s="95"/>
      <c r="BV4016" s="95"/>
      <c r="BW4016" s="95"/>
      <c r="BX4016" s="95"/>
      <c r="BY4016" s="95"/>
      <c r="BZ4016" s="95"/>
      <c r="CD4016" s="95"/>
      <c r="CE4016" s="95"/>
      <c r="CF4016" s="95"/>
    </row>
    <row r="4017" spans="1:84" s="43" customFormat="1" x14ac:dyDescent="0.25">
      <c r="A4017" s="152"/>
      <c r="B4017" s="152"/>
      <c r="C4017" s="152"/>
      <c r="D4017" s="152"/>
      <c r="E4017" s="152"/>
      <c r="F4017" s="62"/>
      <c r="G4017" s="62"/>
      <c r="I4017" s="152"/>
      <c r="K4017" s="152"/>
      <c r="L4017" s="152"/>
      <c r="M4017" s="152"/>
      <c r="N4017" s="152"/>
      <c r="O4017" s="63"/>
      <c r="P4017" s="152"/>
      <c r="Q4017" s="152"/>
      <c r="S4017" s="205"/>
      <c r="T4017" s="205"/>
      <c r="U4017" s="205"/>
      <c r="V4017" s="39"/>
      <c r="W4017" s="39"/>
      <c r="X4017" s="39"/>
      <c r="Y4017" s="39"/>
      <c r="AD4017" s="191"/>
      <c r="AE4017" s="191"/>
      <c r="AF4017" s="260"/>
      <c r="AG4017" s="191"/>
      <c r="AH4017" s="191"/>
      <c r="AI4017" s="260"/>
      <c r="AR4017" s="68"/>
      <c r="AS4017" s="68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5"/>
      <c r="BL4017" s="95"/>
      <c r="BM4017" s="95"/>
      <c r="BN4017" s="95"/>
      <c r="BO4017" s="95"/>
      <c r="BP4017" s="95"/>
      <c r="BQ4017" s="95"/>
      <c r="BR4017" s="95"/>
      <c r="BS4017" s="95"/>
      <c r="BT4017" s="95"/>
      <c r="BU4017" s="95"/>
      <c r="BV4017" s="95"/>
      <c r="BW4017" s="95"/>
      <c r="BX4017" s="95"/>
      <c r="BY4017" s="95"/>
      <c r="BZ4017" s="95"/>
      <c r="CD4017" s="95"/>
      <c r="CE4017" s="95"/>
      <c r="CF4017" s="95"/>
    </row>
    <row r="4018" spans="1:84" s="43" customFormat="1" x14ac:dyDescent="0.25">
      <c r="A4018" s="152"/>
      <c r="B4018" s="152"/>
      <c r="C4018" s="152"/>
      <c r="D4018" s="152"/>
      <c r="E4018" s="152"/>
      <c r="F4018" s="62"/>
      <c r="G4018" s="62"/>
      <c r="I4018" s="152"/>
      <c r="K4018" s="152"/>
      <c r="L4018" s="152"/>
      <c r="M4018" s="152"/>
      <c r="N4018" s="152"/>
      <c r="O4018" s="63"/>
      <c r="P4018" s="152"/>
      <c r="Q4018" s="152"/>
      <c r="S4018" s="205"/>
      <c r="T4018" s="205"/>
      <c r="U4018" s="205"/>
      <c r="V4018" s="39"/>
      <c r="W4018" s="39"/>
      <c r="X4018" s="39"/>
      <c r="Y4018" s="39"/>
      <c r="AD4018" s="191"/>
      <c r="AE4018" s="191"/>
      <c r="AF4018" s="260"/>
      <c r="AG4018" s="191"/>
      <c r="AH4018" s="191"/>
      <c r="AI4018" s="260"/>
      <c r="AR4018" s="68"/>
      <c r="AS4018" s="68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5"/>
      <c r="BL4018" s="95"/>
      <c r="BM4018" s="95"/>
      <c r="BN4018" s="95"/>
      <c r="BO4018" s="95"/>
      <c r="BP4018" s="95"/>
      <c r="BQ4018" s="95"/>
      <c r="BR4018" s="95"/>
      <c r="BS4018" s="95"/>
      <c r="BT4018" s="95"/>
      <c r="BU4018" s="95"/>
      <c r="BV4018" s="95"/>
      <c r="BW4018" s="95"/>
      <c r="BX4018" s="95"/>
      <c r="BY4018" s="95"/>
      <c r="BZ4018" s="95"/>
      <c r="CD4018" s="95"/>
      <c r="CE4018" s="95"/>
      <c r="CF4018" s="95"/>
    </row>
    <row r="4019" spans="1:84" s="43" customFormat="1" x14ac:dyDescent="0.25">
      <c r="A4019" s="152"/>
      <c r="B4019" s="152"/>
      <c r="C4019" s="152"/>
      <c r="D4019" s="152"/>
      <c r="E4019" s="152"/>
      <c r="F4019" s="62"/>
      <c r="G4019" s="62"/>
      <c r="I4019" s="152"/>
      <c r="K4019" s="152"/>
      <c r="L4019" s="152"/>
      <c r="M4019" s="152"/>
      <c r="N4019" s="152"/>
      <c r="O4019" s="63"/>
      <c r="P4019" s="152"/>
      <c r="Q4019" s="152"/>
      <c r="S4019" s="205"/>
      <c r="T4019" s="205"/>
      <c r="U4019" s="205"/>
      <c r="V4019" s="39"/>
      <c r="W4019" s="39"/>
      <c r="X4019" s="39"/>
      <c r="Y4019" s="39"/>
      <c r="AD4019" s="191"/>
      <c r="AE4019" s="191"/>
      <c r="AF4019" s="260"/>
      <c r="AG4019" s="191"/>
      <c r="AH4019" s="191"/>
      <c r="AI4019" s="260"/>
      <c r="AR4019" s="68"/>
      <c r="AS4019" s="68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5"/>
      <c r="BL4019" s="95"/>
      <c r="BM4019" s="95"/>
      <c r="BN4019" s="95"/>
      <c r="BO4019" s="95"/>
      <c r="BP4019" s="95"/>
      <c r="BQ4019" s="95"/>
      <c r="BR4019" s="95"/>
      <c r="BS4019" s="95"/>
      <c r="BT4019" s="95"/>
      <c r="BU4019" s="95"/>
      <c r="BV4019" s="95"/>
      <c r="BW4019" s="95"/>
      <c r="BX4019" s="95"/>
      <c r="BY4019" s="95"/>
      <c r="BZ4019" s="95"/>
      <c r="CD4019" s="95"/>
      <c r="CE4019" s="95"/>
      <c r="CF4019" s="95"/>
    </row>
    <row r="4020" spans="1:84" s="43" customFormat="1" x14ac:dyDescent="0.25">
      <c r="A4020" s="152"/>
      <c r="B4020" s="152"/>
      <c r="C4020" s="152"/>
      <c r="D4020" s="152"/>
      <c r="E4020" s="152"/>
      <c r="F4020" s="62"/>
      <c r="G4020" s="62"/>
      <c r="I4020" s="152"/>
      <c r="K4020" s="152"/>
      <c r="L4020" s="152"/>
      <c r="M4020" s="152"/>
      <c r="N4020" s="152"/>
      <c r="O4020" s="63"/>
      <c r="P4020" s="152"/>
      <c r="Q4020" s="152"/>
      <c r="S4020" s="205"/>
      <c r="T4020" s="205"/>
      <c r="U4020" s="205"/>
      <c r="V4020" s="39"/>
      <c r="W4020" s="39"/>
      <c r="X4020" s="39"/>
      <c r="Y4020" s="39"/>
      <c r="AD4020" s="191"/>
      <c r="AE4020" s="191"/>
      <c r="AF4020" s="260"/>
      <c r="AG4020" s="191"/>
      <c r="AH4020" s="191"/>
      <c r="AI4020" s="260"/>
      <c r="AR4020" s="68"/>
      <c r="AS4020" s="68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5"/>
      <c r="BL4020" s="95"/>
      <c r="BM4020" s="95"/>
      <c r="BN4020" s="95"/>
      <c r="BO4020" s="95"/>
      <c r="BP4020" s="95"/>
      <c r="BQ4020" s="95"/>
      <c r="BR4020" s="95"/>
      <c r="BS4020" s="95"/>
      <c r="BT4020" s="95"/>
      <c r="BU4020" s="95"/>
      <c r="BV4020" s="95"/>
      <c r="BW4020" s="95"/>
      <c r="BX4020" s="95"/>
      <c r="BY4020" s="95"/>
      <c r="BZ4020" s="95"/>
      <c r="CD4020" s="95"/>
      <c r="CE4020" s="95"/>
      <c r="CF4020" s="95"/>
    </row>
    <row r="4021" spans="1:84" s="43" customFormat="1" x14ac:dyDescent="0.25">
      <c r="A4021" s="152"/>
      <c r="B4021" s="152"/>
      <c r="C4021" s="152"/>
      <c r="D4021" s="152"/>
      <c r="E4021" s="152"/>
      <c r="F4021" s="62"/>
      <c r="G4021" s="62"/>
      <c r="I4021" s="152"/>
      <c r="K4021" s="152"/>
      <c r="L4021" s="152"/>
      <c r="M4021" s="152"/>
      <c r="N4021" s="152"/>
      <c r="O4021" s="63"/>
      <c r="P4021" s="152"/>
      <c r="Q4021" s="152"/>
      <c r="S4021" s="205"/>
      <c r="T4021" s="205"/>
      <c r="U4021" s="205"/>
      <c r="V4021" s="39"/>
      <c r="W4021" s="39"/>
      <c r="X4021" s="39"/>
      <c r="Y4021" s="39"/>
      <c r="AD4021" s="191"/>
      <c r="AE4021" s="191"/>
      <c r="AF4021" s="260"/>
      <c r="AG4021" s="191"/>
      <c r="AH4021" s="191"/>
      <c r="AI4021" s="260"/>
      <c r="AR4021" s="68"/>
      <c r="AS4021" s="68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5"/>
      <c r="BL4021" s="95"/>
      <c r="BM4021" s="95"/>
      <c r="BN4021" s="95"/>
      <c r="BO4021" s="95"/>
      <c r="BP4021" s="95"/>
      <c r="BQ4021" s="95"/>
      <c r="BR4021" s="95"/>
      <c r="BS4021" s="95"/>
      <c r="BT4021" s="95"/>
      <c r="BU4021" s="95"/>
      <c r="BV4021" s="95"/>
      <c r="BW4021" s="95"/>
      <c r="BX4021" s="95"/>
      <c r="BY4021" s="95"/>
      <c r="BZ4021" s="95"/>
      <c r="CD4021" s="95"/>
      <c r="CE4021" s="95"/>
      <c r="CF4021" s="95"/>
    </row>
    <row r="4022" spans="1:84" s="43" customFormat="1" x14ac:dyDescent="0.25">
      <c r="A4022" s="152"/>
      <c r="B4022" s="152"/>
      <c r="C4022" s="152"/>
      <c r="D4022" s="152"/>
      <c r="E4022" s="152"/>
      <c r="F4022" s="62"/>
      <c r="G4022" s="62"/>
      <c r="I4022" s="152"/>
      <c r="K4022" s="152"/>
      <c r="L4022" s="152"/>
      <c r="M4022" s="152"/>
      <c r="N4022" s="152"/>
      <c r="O4022" s="63"/>
      <c r="P4022" s="152"/>
      <c r="Q4022" s="152"/>
      <c r="S4022" s="205"/>
      <c r="T4022" s="205"/>
      <c r="U4022" s="205"/>
      <c r="V4022" s="39"/>
      <c r="W4022" s="39"/>
      <c r="X4022" s="39"/>
      <c r="Y4022" s="39"/>
      <c r="AD4022" s="191"/>
      <c r="AE4022" s="191"/>
      <c r="AF4022" s="260"/>
      <c r="AG4022" s="191"/>
      <c r="AH4022" s="191"/>
      <c r="AI4022" s="260"/>
      <c r="AR4022" s="68"/>
      <c r="AS4022" s="68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5"/>
      <c r="BL4022" s="95"/>
      <c r="BM4022" s="95"/>
      <c r="BN4022" s="95"/>
      <c r="BO4022" s="95"/>
      <c r="BP4022" s="95"/>
      <c r="BQ4022" s="95"/>
      <c r="BR4022" s="95"/>
      <c r="BS4022" s="95"/>
      <c r="BT4022" s="95"/>
      <c r="BU4022" s="95"/>
      <c r="BV4022" s="95"/>
      <c r="BW4022" s="95"/>
      <c r="BX4022" s="95"/>
      <c r="BY4022" s="95"/>
      <c r="BZ4022" s="95"/>
      <c r="CD4022" s="95"/>
      <c r="CE4022" s="95"/>
      <c r="CF4022" s="95"/>
    </row>
    <row r="4023" spans="1:84" s="43" customFormat="1" x14ac:dyDescent="0.25">
      <c r="A4023" s="152"/>
      <c r="B4023" s="152"/>
      <c r="C4023" s="152"/>
      <c r="D4023" s="152"/>
      <c r="E4023" s="152"/>
      <c r="F4023" s="62"/>
      <c r="G4023" s="62"/>
      <c r="I4023" s="152"/>
      <c r="K4023" s="152"/>
      <c r="L4023" s="152"/>
      <c r="M4023" s="152"/>
      <c r="N4023" s="152"/>
      <c r="O4023" s="63"/>
      <c r="P4023" s="152"/>
      <c r="Q4023" s="152"/>
      <c r="S4023" s="205"/>
      <c r="T4023" s="205"/>
      <c r="U4023" s="205"/>
      <c r="V4023" s="39"/>
      <c r="W4023" s="39"/>
      <c r="X4023" s="39"/>
      <c r="Y4023" s="39"/>
      <c r="AD4023" s="191"/>
      <c r="AE4023" s="191"/>
      <c r="AF4023" s="260"/>
      <c r="AG4023" s="191"/>
      <c r="AH4023" s="191"/>
      <c r="AI4023" s="260"/>
      <c r="AR4023" s="68"/>
      <c r="AS4023" s="68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5"/>
      <c r="BL4023" s="95"/>
      <c r="BM4023" s="95"/>
      <c r="BN4023" s="95"/>
      <c r="BO4023" s="95"/>
      <c r="BP4023" s="95"/>
      <c r="BQ4023" s="95"/>
      <c r="BR4023" s="95"/>
      <c r="BS4023" s="95"/>
      <c r="BT4023" s="95"/>
      <c r="BU4023" s="95"/>
      <c r="BV4023" s="95"/>
      <c r="BW4023" s="95"/>
      <c r="BX4023" s="95"/>
      <c r="BY4023" s="95"/>
      <c r="BZ4023" s="95"/>
      <c r="CD4023" s="95"/>
      <c r="CE4023" s="95"/>
      <c r="CF4023" s="95"/>
    </row>
    <row r="4024" spans="1:84" s="43" customFormat="1" x14ac:dyDescent="0.25">
      <c r="A4024" s="152"/>
      <c r="B4024" s="152"/>
      <c r="C4024" s="152"/>
      <c r="D4024" s="152"/>
      <c r="E4024" s="152"/>
      <c r="F4024" s="62"/>
      <c r="G4024" s="62"/>
      <c r="I4024" s="152"/>
      <c r="K4024" s="152"/>
      <c r="L4024" s="152"/>
      <c r="M4024" s="152"/>
      <c r="N4024" s="152"/>
      <c r="O4024" s="63"/>
      <c r="P4024" s="152"/>
      <c r="Q4024" s="152"/>
      <c r="S4024" s="205"/>
      <c r="T4024" s="205"/>
      <c r="U4024" s="205"/>
      <c r="V4024" s="39"/>
      <c r="W4024" s="39"/>
      <c r="X4024" s="39"/>
      <c r="Y4024" s="39"/>
      <c r="AD4024" s="191"/>
      <c r="AE4024" s="191"/>
      <c r="AF4024" s="260"/>
      <c r="AG4024" s="191"/>
      <c r="AH4024" s="191"/>
      <c r="AI4024" s="260"/>
      <c r="AR4024" s="68"/>
      <c r="AS4024" s="68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5"/>
      <c r="BL4024" s="95"/>
      <c r="BM4024" s="95"/>
      <c r="BN4024" s="95"/>
      <c r="BO4024" s="95"/>
      <c r="BP4024" s="95"/>
      <c r="BQ4024" s="95"/>
      <c r="BR4024" s="95"/>
      <c r="BS4024" s="95"/>
      <c r="BT4024" s="95"/>
      <c r="BU4024" s="95"/>
      <c r="BV4024" s="95"/>
      <c r="BW4024" s="95"/>
      <c r="BX4024" s="95"/>
      <c r="BY4024" s="95"/>
      <c r="BZ4024" s="95"/>
      <c r="CD4024" s="95"/>
      <c r="CE4024" s="95"/>
      <c r="CF4024" s="95"/>
    </row>
    <row r="4025" spans="1:84" s="43" customFormat="1" x14ac:dyDescent="0.25">
      <c r="A4025" s="152"/>
      <c r="B4025" s="152"/>
      <c r="C4025" s="152"/>
      <c r="D4025" s="152"/>
      <c r="E4025" s="152"/>
      <c r="F4025" s="62"/>
      <c r="G4025" s="62"/>
      <c r="I4025" s="152"/>
      <c r="K4025" s="152"/>
      <c r="L4025" s="152"/>
      <c r="M4025" s="152"/>
      <c r="N4025" s="152"/>
      <c r="O4025" s="63"/>
      <c r="P4025" s="152"/>
      <c r="Q4025" s="152"/>
      <c r="S4025" s="205"/>
      <c r="T4025" s="205"/>
      <c r="U4025" s="205"/>
      <c r="V4025" s="39"/>
      <c r="W4025" s="39"/>
      <c r="X4025" s="39"/>
      <c r="Y4025" s="39"/>
      <c r="AD4025" s="191"/>
      <c r="AE4025" s="191"/>
      <c r="AF4025" s="260"/>
      <c r="AG4025" s="191"/>
      <c r="AH4025" s="191"/>
      <c r="AI4025" s="260"/>
      <c r="AR4025" s="68"/>
      <c r="AS4025" s="68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5"/>
      <c r="BL4025" s="95"/>
      <c r="BM4025" s="95"/>
      <c r="BN4025" s="95"/>
      <c r="BO4025" s="95"/>
      <c r="BP4025" s="95"/>
      <c r="BQ4025" s="95"/>
      <c r="BR4025" s="95"/>
      <c r="BS4025" s="95"/>
      <c r="BT4025" s="95"/>
      <c r="BU4025" s="95"/>
      <c r="BV4025" s="95"/>
      <c r="BW4025" s="95"/>
      <c r="BX4025" s="95"/>
      <c r="BY4025" s="95"/>
      <c r="BZ4025" s="95"/>
      <c r="CD4025" s="95"/>
      <c r="CE4025" s="95"/>
      <c r="CF4025" s="95"/>
    </row>
    <row r="4026" spans="1:84" s="43" customFormat="1" x14ac:dyDescent="0.25">
      <c r="A4026" s="152"/>
      <c r="B4026" s="152"/>
      <c r="C4026" s="152"/>
      <c r="D4026" s="152"/>
      <c r="E4026" s="152"/>
      <c r="F4026" s="62"/>
      <c r="G4026" s="62"/>
      <c r="I4026" s="152"/>
      <c r="K4026" s="152"/>
      <c r="L4026" s="152"/>
      <c r="M4026" s="152"/>
      <c r="N4026" s="152"/>
      <c r="O4026" s="63"/>
      <c r="P4026" s="152"/>
      <c r="Q4026" s="152"/>
      <c r="S4026" s="205"/>
      <c r="T4026" s="205"/>
      <c r="U4026" s="205"/>
      <c r="V4026" s="39"/>
      <c r="W4026" s="39"/>
      <c r="X4026" s="39"/>
      <c r="Y4026" s="39"/>
      <c r="AD4026" s="191"/>
      <c r="AE4026" s="191"/>
      <c r="AF4026" s="260"/>
      <c r="AG4026" s="191"/>
      <c r="AH4026" s="191"/>
      <c r="AI4026" s="260"/>
      <c r="AR4026" s="68"/>
      <c r="AS4026" s="68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5"/>
      <c r="BL4026" s="95"/>
      <c r="BM4026" s="95"/>
      <c r="BN4026" s="95"/>
      <c r="BO4026" s="95"/>
      <c r="BP4026" s="95"/>
      <c r="BQ4026" s="95"/>
      <c r="BR4026" s="95"/>
      <c r="BS4026" s="95"/>
      <c r="BT4026" s="95"/>
      <c r="BU4026" s="95"/>
      <c r="BV4026" s="95"/>
      <c r="BW4026" s="95"/>
      <c r="BX4026" s="95"/>
      <c r="BY4026" s="95"/>
      <c r="BZ4026" s="95"/>
      <c r="CD4026" s="95"/>
      <c r="CE4026" s="95"/>
      <c r="CF4026" s="95"/>
    </row>
    <row r="4027" spans="1:84" s="43" customFormat="1" x14ac:dyDescent="0.25">
      <c r="A4027" s="152"/>
      <c r="B4027" s="152"/>
      <c r="C4027" s="152"/>
      <c r="D4027" s="152"/>
      <c r="E4027" s="152"/>
      <c r="F4027" s="62"/>
      <c r="G4027" s="62"/>
      <c r="I4027" s="152"/>
      <c r="K4027" s="152"/>
      <c r="L4027" s="152"/>
      <c r="M4027" s="152"/>
      <c r="N4027" s="152"/>
      <c r="O4027" s="63"/>
      <c r="P4027" s="152"/>
      <c r="Q4027" s="152"/>
      <c r="S4027" s="205"/>
      <c r="T4027" s="205"/>
      <c r="U4027" s="205"/>
      <c r="V4027" s="39"/>
      <c r="W4027" s="39"/>
      <c r="X4027" s="39"/>
      <c r="Y4027" s="39"/>
      <c r="AD4027" s="191"/>
      <c r="AE4027" s="191"/>
      <c r="AF4027" s="260"/>
      <c r="AG4027" s="191"/>
      <c r="AH4027" s="191"/>
      <c r="AI4027" s="260"/>
      <c r="AR4027" s="68"/>
      <c r="AS4027" s="68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5"/>
      <c r="BL4027" s="95"/>
      <c r="BM4027" s="95"/>
      <c r="BN4027" s="95"/>
      <c r="BO4027" s="95"/>
      <c r="BP4027" s="95"/>
      <c r="BQ4027" s="95"/>
      <c r="BR4027" s="95"/>
      <c r="BS4027" s="95"/>
      <c r="BT4027" s="95"/>
      <c r="BU4027" s="95"/>
      <c r="BV4027" s="95"/>
      <c r="BW4027" s="95"/>
      <c r="BX4027" s="95"/>
      <c r="BY4027" s="95"/>
      <c r="BZ4027" s="95"/>
      <c r="CD4027" s="95"/>
      <c r="CE4027" s="95"/>
      <c r="CF4027" s="95"/>
    </row>
    <row r="4028" spans="1:84" s="43" customFormat="1" x14ac:dyDescent="0.25">
      <c r="A4028" s="152"/>
      <c r="B4028" s="152"/>
      <c r="C4028" s="152"/>
      <c r="D4028" s="152"/>
      <c r="E4028" s="152"/>
      <c r="F4028" s="62"/>
      <c r="G4028" s="62"/>
      <c r="I4028" s="152"/>
      <c r="K4028" s="152"/>
      <c r="L4028" s="152"/>
      <c r="M4028" s="152"/>
      <c r="N4028" s="152"/>
      <c r="O4028" s="63"/>
      <c r="P4028" s="152"/>
      <c r="Q4028" s="152"/>
      <c r="S4028" s="205"/>
      <c r="T4028" s="205"/>
      <c r="U4028" s="205"/>
      <c r="V4028" s="39"/>
      <c r="W4028" s="39"/>
      <c r="X4028" s="39"/>
      <c r="Y4028" s="39"/>
      <c r="AD4028" s="191"/>
      <c r="AE4028" s="191"/>
      <c r="AF4028" s="260"/>
      <c r="AG4028" s="191"/>
      <c r="AH4028" s="191"/>
      <c r="AI4028" s="260"/>
      <c r="AR4028" s="68"/>
      <c r="AS4028" s="68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5"/>
      <c r="BL4028" s="95"/>
      <c r="BM4028" s="95"/>
      <c r="BN4028" s="95"/>
      <c r="BO4028" s="95"/>
      <c r="BP4028" s="95"/>
      <c r="BQ4028" s="95"/>
      <c r="BR4028" s="95"/>
      <c r="BS4028" s="95"/>
      <c r="BT4028" s="95"/>
      <c r="BU4028" s="95"/>
      <c r="BV4028" s="95"/>
      <c r="BW4028" s="95"/>
      <c r="BX4028" s="95"/>
      <c r="BY4028" s="95"/>
      <c r="BZ4028" s="95"/>
      <c r="CD4028" s="95"/>
      <c r="CE4028" s="95"/>
      <c r="CF4028" s="95"/>
    </row>
    <row r="4029" spans="1:84" s="43" customFormat="1" x14ac:dyDescent="0.25">
      <c r="A4029" s="152"/>
      <c r="B4029" s="152"/>
      <c r="C4029" s="152"/>
      <c r="D4029" s="152"/>
      <c r="E4029" s="152"/>
      <c r="F4029" s="62"/>
      <c r="G4029" s="62"/>
      <c r="I4029" s="152"/>
      <c r="K4029" s="152"/>
      <c r="L4029" s="152"/>
      <c r="M4029" s="152"/>
      <c r="N4029" s="152"/>
      <c r="O4029" s="63"/>
      <c r="P4029" s="152"/>
      <c r="Q4029" s="152"/>
      <c r="S4029" s="205"/>
      <c r="T4029" s="205"/>
      <c r="U4029" s="205"/>
      <c r="V4029" s="39"/>
      <c r="W4029" s="39"/>
      <c r="X4029" s="39"/>
      <c r="Y4029" s="39"/>
      <c r="AD4029" s="191"/>
      <c r="AE4029" s="191"/>
      <c r="AF4029" s="260"/>
      <c r="AG4029" s="191"/>
      <c r="AH4029" s="191"/>
      <c r="AI4029" s="260"/>
      <c r="AR4029" s="68"/>
      <c r="AS4029" s="68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5"/>
      <c r="BL4029" s="95"/>
      <c r="BM4029" s="95"/>
      <c r="BN4029" s="95"/>
      <c r="BO4029" s="95"/>
      <c r="BP4029" s="95"/>
      <c r="BQ4029" s="95"/>
      <c r="BR4029" s="95"/>
      <c r="BS4029" s="95"/>
      <c r="BT4029" s="95"/>
      <c r="BU4029" s="95"/>
      <c r="BV4029" s="95"/>
      <c r="BW4029" s="95"/>
      <c r="BX4029" s="95"/>
      <c r="BY4029" s="95"/>
      <c r="BZ4029" s="95"/>
      <c r="CD4029" s="95"/>
      <c r="CE4029" s="95"/>
      <c r="CF4029" s="95"/>
    </row>
    <row r="4030" spans="1:84" s="43" customFormat="1" x14ac:dyDescent="0.25">
      <c r="A4030" s="152"/>
      <c r="B4030" s="152"/>
      <c r="C4030" s="152"/>
      <c r="D4030" s="152"/>
      <c r="E4030" s="152"/>
      <c r="F4030" s="62"/>
      <c r="G4030" s="62"/>
      <c r="I4030" s="152"/>
      <c r="K4030" s="152"/>
      <c r="L4030" s="152"/>
      <c r="M4030" s="152"/>
      <c r="N4030" s="152"/>
      <c r="O4030" s="63"/>
      <c r="P4030" s="152"/>
      <c r="Q4030" s="152"/>
      <c r="S4030" s="205"/>
      <c r="T4030" s="205"/>
      <c r="U4030" s="205"/>
      <c r="V4030" s="39"/>
      <c r="W4030" s="39"/>
      <c r="X4030" s="39"/>
      <c r="Y4030" s="39"/>
      <c r="AD4030" s="191"/>
      <c r="AE4030" s="191"/>
      <c r="AF4030" s="260"/>
      <c r="AG4030" s="191"/>
      <c r="AH4030" s="191"/>
      <c r="AI4030" s="260"/>
      <c r="AR4030" s="68"/>
      <c r="AS4030" s="68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5"/>
      <c r="BL4030" s="95"/>
      <c r="BM4030" s="95"/>
      <c r="BN4030" s="95"/>
      <c r="BO4030" s="95"/>
      <c r="BP4030" s="95"/>
      <c r="BQ4030" s="95"/>
      <c r="BR4030" s="95"/>
      <c r="BS4030" s="95"/>
      <c r="BT4030" s="95"/>
      <c r="BU4030" s="95"/>
      <c r="BV4030" s="95"/>
      <c r="BW4030" s="95"/>
      <c r="BX4030" s="95"/>
      <c r="BY4030" s="95"/>
      <c r="BZ4030" s="95"/>
      <c r="CD4030" s="95"/>
      <c r="CE4030" s="95"/>
      <c r="CF4030" s="95"/>
    </row>
    <row r="4031" spans="1:84" s="43" customFormat="1" x14ac:dyDescent="0.25">
      <c r="A4031" s="152"/>
      <c r="B4031" s="152"/>
      <c r="C4031" s="152"/>
      <c r="D4031" s="152"/>
      <c r="E4031" s="152"/>
      <c r="F4031" s="62"/>
      <c r="G4031" s="62"/>
      <c r="I4031" s="152"/>
      <c r="K4031" s="152"/>
      <c r="L4031" s="152"/>
      <c r="M4031" s="152"/>
      <c r="N4031" s="152"/>
      <c r="O4031" s="63"/>
      <c r="P4031" s="152"/>
      <c r="Q4031" s="152"/>
      <c r="S4031" s="205"/>
      <c r="T4031" s="205"/>
      <c r="U4031" s="205"/>
      <c r="V4031" s="39"/>
      <c r="W4031" s="39"/>
      <c r="X4031" s="39"/>
      <c r="Y4031" s="39"/>
      <c r="AD4031" s="191"/>
      <c r="AE4031" s="191"/>
      <c r="AF4031" s="260"/>
      <c r="AG4031" s="191"/>
      <c r="AH4031" s="191"/>
      <c r="AI4031" s="260"/>
      <c r="AR4031" s="68"/>
      <c r="AS4031" s="68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5"/>
      <c r="BL4031" s="95"/>
      <c r="BM4031" s="95"/>
      <c r="BN4031" s="95"/>
      <c r="BO4031" s="95"/>
      <c r="BP4031" s="95"/>
      <c r="BQ4031" s="95"/>
      <c r="BR4031" s="95"/>
      <c r="BS4031" s="95"/>
      <c r="BT4031" s="95"/>
      <c r="BU4031" s="95"/>
      <c r="BV4031" s="95"/>
      <c r="BW4031" s="95"/>
      <c r="BX4031" s="95"/>
      <c r="BY4031" s="95"/>
      <c r="BZ4031" s="95"/>
      <c r="CD4031" s="95"/>
      <c r="CE4031" s="95"/>
      <c r="CF4031" s="95"/>
    </row>
    <row r="4032" spans="1:84" s="43" customFormat="1" x14ac:dyDescent="0.25">
      <c r="A4032" s="152"/>
      <c r="B4032" s="152"/>
      <c r="C4032" s="152"/>
      <c r="D4032" s="152"/>
      <c r="E4032" s="152"/>
      <c r="F4032" s="62"/>
      <c r="G4032" s="62"/>
      <c r="I4032" s="152"/>
      <c r="K4032" s="152"/>
      <c r="L4032" s="152"/>
      <c r="M4032" s="152"/>
      <c r="N4032" s="152"/>
      <c r="O4032" s="63"/>
      <c r="P4032" s="152"/>
      <c r="Q4032" s="152"/>
      <c r="S4032" s="205"/>
      <c r="T4032" s="205"/>
      <c r="U4032" s="205"/>
      <c r="V4032" s="39"/>
      <c r="W4032" s="39"/>
      <c r="X4032" s="39"/>
      <c r="Y4032" s="39"/>
      <c r="AD4032" s="191"/>
      <c r="AE4032" s="191"/>
      <c r="AF4032" s="260"/>
      <c r="AG4032" s="191"/>
      <c r="AH4032" s="191"/>
      <c r="AI4032" s="260"/>
      <c r="AR4032" s="68"/>
      <c r="AS4032" s="68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5"/>
      <c r="BL4032" s="95"/>
      <c r="BM4032" s="95"/>
      <c r="BN4032" s="95"/>
      <c r="BO4032" s="95"/>
      <c r="BP4032" s="95"/>
      <c r="BQ4032" s="95"/>
      <c r="BR4032" s="95"/>
      <c r="BS4032" s="95"/>
      <c r="BT4032" s="95"/>
      <c r="BU4032" s="95"/>
      <c r="BV4032" s="95"/>
      <c r="BW4032" s="95"/>
      <c r="BX4032" s="95"/>
      <c r="BY4032" s="95"/>
      <c r="BZ4032" s="95"/>
      <c r="CD4032" s="95"/>
      <c r="CE4032" s="95"/>
      <c r="CF4032" s="95"/>
    </row>
    <row r="4033" spans="1:84" s="43" customFormat="1" x14ac:dyDescent="0.25">
      <c r="A4033" s="152"/>
      <c r="B4033" s="152"/>
      <c r="C4033" s="152"/>
      <c r="D4033" s="152"/>
      <c r="E4033" s="152"/>
      <c r="F4033" s="62"/>
      <c r="G4033" s="62"/>
      <c r="I4033" s="152"/>
      <c r="K4033" s="152"/>
      <c r="L4033" s="152"/>
      <c r="M4033" s="152"/>
      <c r="N4033" s="152"/>
      <c r="O4033" s="63"/>
      <c r="P4033" s="152"/>
      <c r="Q4033" s="152"/>
      <c r="S4033" s="205"/>
      <c r="T4033" s="205"/>
      <c r="U4033" s="205"/>
      <c r="V4033" s="39"/>
      <c r="W4033" s="39"/>
      <c r="X4033" s="39"/>
      <c r="Y4033" s="39"/>
      <c r="AD4033" s="191"/>
      <c r="AE4033" s="191"/>
      <c r="AF4033" s="260"/>
      <c r="AG4033" s="191"/>
      <c r="AH4033" s="191"/>
      <c r="AI4033" s="260"/>
      <c r="AR4033" s="68"/>
      <c r="AS4033" s="68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5"/>
      <c r="BL4033" s="95"/>
      <c r="BM4033" s="95"/>
      <c r="BN4033" s="95"/>
      <c r="BO4033" s="95"/>
      <c r="BP4033" s="95"/>
      <c r="BQ4033" s="95"/>
      <c r="BR4033" s="95"/>
      <c r="BS4033" s="95"/>
      <c r="BT4033" s="95"/>
      <c r="BU4033" s="95"/>
      <c r="BV4033" s="95"/>
      <c r="BW4033" s="95"/>
      <c r="BX4033" s="95"/>
      <c r="BY4033" s="95"/>
      <c r="BZ4033" s="95"/>
      <c r="CD4033" s="95"/>
      <c r="CE4033" s="95"/>
      <c r="CF4033" s="95"/>
    </row>
    <row r="4034" spans="1:84" s="43" customFormat="1" x14ac:dyDescent="0.25">
      <c r="A4034" s="152"/>
      <c r="B4034" s="152"/>
      <c r="C4034" s="152"/>
      <c r="D4034" s="152"/>
      <c r="E4034" s="152"/>
      <c r="F4034" s="62"/>
      <c r="G4034" s="62"/>
      <c r="I4034" s="152"/>
      <c r="K4034" s="152"/>
      <c r="L4034" s="152"/>
      <c r="M4034" s="152"/>
      <c r="N4034" s="152"/>
      <c r="O4034" s="63"/>
      <c r="P4034" s="152"/>
      <c r="Q4034" s="152"/>
      <c r="S4034" s="205"/>
      <c r="T4034" s="205"/>
      <c r="U4034" s="205"/>
      <c r="V4034" s="39"/>
      <c r="W4034" s="39"/>
      <c r="X4034" s="39"/>
      <c r="Y4034" s="39"/>
      <c r="AD4034" s="191"/>
      <c r="AE4034" s="191"/>
      <c r="AF4034" s="260"/>
      <c r="AG4034" s="191"/>
      <c r="AH4034" s="191"/>
      <c r="AI4034" s="260"/>
      <c r="AR4034" s="68"/>
      <c r="AS4034" s="68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5"/>
      <c r="BL4034" s="95"/>
      <c r="BM4034" s="95"/>
      <c r="BN4034" s="95"/>
      <c r="BO4034" s="95"/>
      <c r="BP4034" s="95"/>
      <c r="BQ4034" s="95"/>
      <c r="BR4034" s="95"/>
      <c r="BS4034" s="95"/>
      <c r="BT4034" s="95"/>
      <c r="BU4034" s="95"/>
      <c r="BV4034" s="95"/>
      <c r="BW4034" s="95"/>
      <c r="BX4034" s="95"/>
      <c r="BY4034" s="95"/>
      <c r="BZ4034" s="95"/>
      <c r="CD4034" s="95"/>
      <c r="CE4034" s="95"/>
      <c r="CF4034" s="95"/>
    </row>
    <row r="4035" spans="1:84" s="43" customFormat="1" x14ac:dyDescent="0.25">
      <c r="A4035" s="152"/>
      <c r="B4035" s="152"/>
      <c r="C4035" s="152"/>
      <c r="D4035" s="152"/>
      <c r="E4035" s="152"/>
      <c r="F4035" s="62"/>
      <c r="G4035" s="62"/>
      <c r="I4035" s="152"/>
      <c r="K4035" s="152"/>
      <c r="L4035" s="152"/>
      <c r="M4035" s="152"/>
      <c r="N4035" s="152"/>
      <c r="O4035" s="63"/>
      <c r="P4035" s="152"/>
      <c r="Q4035" s="152"/>
      <c r="S4035" s="205"/>
      <c r="T4035" s="205"/>
      <c r="U4035" s="205"/>
      <c r="V4035" s="39"/>
      <c r="W4035" s="39"/>
      <c r="X4035" s="39"/>
      <c r="Y4035" s="39"/>
      <c r="AD4035" s="191"/>
      <c r="AE4035" s="191"/>
      <c r="AF4035" s="260"/>
      <c r="AG4035" s="191"/>
      <c r="AH4035" s="191"/>
      <c r="AI4035" s="260"/>
      <c r="AR4035" s="68"/>
      <c r="AS4035" s="68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5"/>
      <c r="BL4035" s="95"/>
      <c r="BM4035" s="95"/>
      <c r="BN4035" s="95"/>
      <c r="BO4035" s="95"/>
      <c r="BP4035" s="95"/>
      <c r="BQ4035" s="95"/>
      <c r="BR4035" s="95"/>
      <c r="BS4035" s="95"/>
      <c r="BT4035" s="95"/>
      <c r="BU4035" s="95"/>
      <c r="BV4035" s="95"/>
      <c r="BW4035" s="95"/>
      <c r="BX4035" s="95"/>
      <c r="BY4035" s="95"/>
      <c r="BZ4035" s="95"/>
      <c r="CD4035" s="95"/>
      <c r="CE4035" s="95"/>
      <c r="CF4035" s="95"/>
    </row>
    <row r="4036" spans="1:84" s="43" customFormat="1" x14ac:dyDescent="0.25">
      <c r="A4036" s="152"/>
      <c r="B4036" s="152"/>
      <c r="C4036" s="152"/>
      <c r="D4036" s="152"/>
      <c r="E4036" s="152"/>
      <c r="F4036" s="62"/>
      <c r="G4036" s="62"/>
      <c r="I4036" s="152"/>
      <c r="K4036" s="152"/>
      <c r="L4036" s="152"/>
      <c r="M4036" s="152"/>
      <c r="N4036" s="152"/>
      <c r="O4036" s="63"/>
      <c r="P4036" s="152"/>
      <c r="Q4036" s="152"/>
      <c r="S4036" s="205"/>
      <c r="T4036" s="205"/>
      <c r="U4036" s="205"/>
      <c r="V4036" s="39"/>
      <c r="W4036" s="39"/>
      <c r="X4036" s="39"/>
      <c r="Y4036" s="39"/>
      <c r="AD4036" s="191"/>
      <c r="AE4036" s="191"/>
      <c r="AF4036" s="260"/>
      <c r="AG4036" s="191"/>
      <c r="AH4036" s="191"/>
      <c r="AI4036" s="260"/>
      <c r="AR4036" s="68"/>
      <c r="AS4036" s="68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5"/>
      <c r="BL4036" s="95"/>
      <c r="BM4036" s="95"/>
      <c r="BN4036" s="95"/>
      <c r="BO4036" s="95"/>
      <c r="BP4036" s="95"/>
      <c r="BQ4036" s="95"/>
      <c r="BR4036" s="95"/>
      <c r="BS4036" s="95"/>
      <c r="BT4036" s="95"/>
      <c r="BU4036" s="95"/>
      <c r="BV4036" s="95"/>
      <c r="BW4036" s="95"/>
      <c r="BX4036" s="95"/>
      <c r="BY4036" s="95"/>
      <c r="BZ4036" s="95"/>
      <c r="CD4036" s="95"/>
      <c r="CE4036" s="95"/>
      <c r="CF4036" s="95"/>
    </row>
    <row r="4037" spans="1:84" s="43" customFormat="1" x14ac:dyDescent="0.25">
      <c r="A4037" s="152"/>
      <c r="B4037" s="152"/>
      <c r="C4037" s="152"/>
      <c r="D4037" s="152"/>
      <c r="E4037" s="152"/>
      <c r="F4037" s="62"/>
      <c r="G4037" s="62"/>
      <c r="I4037" s="152"/>
      <c r="K4037" s="152"/>
      <c r="L4037" s="152"/>
      <c r="M4037" s="152"/>
      <c r="N4037" s="152"/>
      <c r="O4037" s="63"/>
      <c r="P4037" s="152"/>
      <c r="Q4037" s="152"/>
      <c r="S4037" s="205"/>
      <c r="T4037" s="205"/>
      <c r="U4037" s="205"/>
      <c r="V4037" s="39"/>
      <c r="W4037" s="39"/>
      <c r="X4037" s="39"/>
      <c r="Y4037" s="39"/>
      <c r="AD4037" s="191"/>
      <c r="AE4037" s="191"/>
      <c r="AF4037" s="260"/>
      <c r="AG4037" s="191"/>
      <c r="AH4037" s="191"/>
      <c r="AI4037" s="260"/>
      <c r="AR4037" s="68"/>
      <c r="AS4037" s="68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5"/>
      <c r="BL4037" s="95"/>
      <c r="BM4037" s="95"/>
      <c r="BN4037" s="95"/>
      <c r="BO4037" s="95"/>
      <c r="BP4037" s="95"/>
      <c r="BQ4037" s="95"/>
      <c r="BR4037" s="95"/>
      <c r="BS4037" s="95"/>
      <c r="BT4037" s="95"/>
      <c r="BU4037" s="95"/>
      <c r="BV4037" s="95"/>
      <c r="BW4037" s="95"/>
      <c r="BX4037" s="95"/>
      <c r="BY4037" s="95"/>
      <c r="BZ4037" s="95"/>
      <c r="CD4037" s="95"/>
      <c r="CE4037" s="95"/>
      <c r="CF4037" s="95"/>
    </row>
    <row r="4038" spans="1:84" s="43" customFormat="1" x14ac:dyDescent="0.25">
      <c r="A4038" s="152"/>
      <c r="B4038" s="152"/>
      <c r="C4038" s="152"/>
      <c r="D4038" s="152"/>
      <c r="E4038" s="152"/>
      <c r="F4038" s="62"/>
      <c r="G4038" s="62"/>
      <c r="I4038" s="152"/>
      <c r="K4038" s="152"/>
      <c r="L4038" s="152"/>
      <c r="M4038" s="152"/>
      <c r="N4038" s="152"/>
      <c r="O4038" s="63"/>
      <c r="P4038" s="152"/>
      <c r="Q4038" s="152"/>
      <c r="S4038" s="205"/>
      <c r="T4038" s="205"/>
      <c r="U4038" s="205"/>
      <c r="V4038" s="39"/>
      <c r="W4038" s="39"/>
      <c r="X4038" s="39"/>
      <c r="Y4038" s="39"/>
      <c r="AD4038" s="191"/>
      <c r="AE4038" s="191"/>
      <c r="AF4038" s="260"/>
      <c r="AG4038" s="191"/>
      <c r="AH4038" s="191"/>
      <c r="AI4038" s="260"/>
      <c r="AR4038" s="68"/>
      <c r="AS4038" s="68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5"/>
      <c r="BL4038" s="95"/>
      <c r="BM4038" s="95"/>
      <c r="BN4038" s="95"/>
      <c r="BO4038" s="95"/>
      <c r="BP4038" s="95"/>
      <c r="BQ4038" s="95"/>
      <c r="BR4038" s="95"/>
      <c r="BS4038" s="95"/>
      <c r="BT4038" s="95"/>
      <c r="BU4038" s="95"/>
      <c r="BV4038" s="95"/>
      <c r="BW4038" s="95"/>
      <c r="BX4038" s="95"/>
      <c r="BY4038" s="95"/>
      <c r="BZ4038" s="95"/>
      <c r="CD4038" s="95"/>
      <c r="CE4038" s="95"/>
      <c r="CF4038" s="95"/>
    </row>
    <row r="4039" spans="1:84" s="43" customFormat="1" x14ac:dyDescent="0.25">
      <c r="A4039" s="152"/>
      <c r="B4039" s="152"/>
      <c r="C4039" s="152"/>
      <c r="D4039" s="152"/>
      <c r="E4039" s="152"/>
      <c r="F4039" s="62"/>
      <c r="G4039" s="62"/>
      <c r="I4039" s="152"/>
      <c r="K4039" s="152"/>
      <c r="L4039" s="152"/>
      <c r="M4039" s="152"/>
      <c r="N4039" s="152"/>
      <c r="O4039" s="63"/>
      <c r="P4039" s="152"/>
      <c r="Q4039" s="152"/>
      <c r="S4039" s="205"/>
      <c r="T4039" s="205"/>
      <c r="U4039" s="205"/>
      <c r="V4039" s="39"/>
      <c r="W4039" s="39"/>
      <c r="X4039" s="39"/>
      <c r="Y4039" s="39"/>
      <c r="AD4039" s="191"/>
      <c r="AE4039" s="191"/>
      <c r="AF4039" s="260"/>
      <c r="AG4039" s="191"/>
      <c r="AH4039" s="191"/>
      <c r="AI4039" s="260"/>
      <c r="AR4039" s="68"/>
      <c r="AS4039" s="68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5"/>
      <c r="BL4039" s="95"/>
      <c r="BM4039" s="95"/>
      <c r="BN4039" s="95"/>
      <c r="BO4039" s="95"/>
      <c r="BP4039" s="95"/>
      <c r="BQ4039" s="95"/>
      <c r="BR4039" s="95"/>
      <c r="BS4039" s="95"/>
      <c r="BT4039" s="95"/>
      <c r="BU4039" s="95"/>
      <c r="BV4039" s="95"/>
      <c r="BW4039" s="95"/>
      <c r="BX4039" s="95"/>
      <c r="BY4039" s="95"/>
      <c r="BZ4039" s="95"/>
      <c r="CD4039" s="95"/>
      <c r="CE4039" s="95"/>
      <c r="CF4039" s="95"/>
    </row>
    <row r="4040" spans="1:84" s="43" customFormat="1" x14ac:dyDescent="0.25">
      <c r="A4040" s="152"/>
      <c r="B4040" s="152"/>
      <c r="C4040" s="152"/>
      <c r="D4040" s="152"/>
      <c r="E4040" s="152"/>
      <c r="F4040" s="62"/>
      <c r="G4040" s="62"/>
      <c r="I4040" s="152"/>
      <c r="K4040" s="152"/>
      <c r="L4040" s="152"/>
      <c r="M4040" s="152"/>
      <c r="N4040" s="152"/>
      <c r="O4040" s="63"/>
      <c r="P4040" s="152"/>
      <c r="Q4040" s="152"/>
      <c r="S4040" s="205"/>
      <c r="T4040" s="205"/>
      <c r="U4040" s="205"/>
      <c r="V4040" s="39"/>
      <c r="W4040" s="39"/>
      <c r="X4040" s="39"/>
      <c r="Y4040" s="39"/>
      <c r="AD4040" s="191"/>
      <c r="AE4040" s="191"/>
      <c r="AF4040" s="260"/>
      <c r="AG4040" s="191"/>
      <c r="AH4040" s="191"/>
      <c r="AI4040" s="260"/>
      <c r="AR4040" s="68"/>
      <c r="AS4040" s="68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5"/>
      <c r="BL4040" s="95"/>
      <c r="BM4040" s="95"/>
      <c r="BN4040" s="95"/>
      <c r="BO4040" s="95"/>
      <c r="BP4040" s="95"/>
      <c r="BQ4040" s="95"/>
      <c r="BR4040" s="95"/>
      <c r="BS4040" s="95"/>
      <c r="BT4040" s="95"/>
      <c r="BU4040" s="95"/>
      <c r="BV4040" s="95"/>
      <c r="BW4040" s="95"/>
      <c r="BX4040" s="95"/>
      <c r="BY4040" s="95"/>
      <c r="BZ4040" s="95"/>
      <c r="CD4040" s="95"/>
      <c r="CE4040" s="95"/>
      <c r="CF4040" s="95"/>
    </row>
    <row r="4041" spans="1:84" s="43" customFormat="1" x14ac:dyDescent="0.25">
      <c r="A4041" s="152"/>
      <c r="B4041" s="152"/>
      <c r="C4041" s="152"/>
      <c r="D4041" s="152"/>
      <c r="E4041" s="152"/>
      <c r="F4041" s="62"/>
      <c r="G4041" s="62"/>
      <c r="I4041" s="152"/>
      <c r="K4041" s="152"/>
      <c r="L4041" s="152"/>
      <c r="M4041" s="152"/>
      <c r="N4041" s="152"/>
      <c r="O4041" s="63"/>
      <c r="P4041" s="152"/>
      <c r="Q4041" s="152"/>
      <c r="S4041" s="205"/>
      <c r="T4041" s="205"/>
      <c r="U4041" s="205"/>
      <c r="V4041" s="39"/>
      <c r="W4041" s="39"/>
      <c r="X4041" s="39"/>
      <c r="Y4041" s="39"/>
      <c r="AD4041" s="191"/>
      <c r="AE4041" s="191"/>
      <c r="AF4041" s="260"/>
      <c r="AG4041" s="191"/>
      <c r="AH4041" s="191"/>
      <c r="AI4041" s="260"/>
      <c r="AR4041" s="68"/>
      <c r="AS4041" s="68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5"/>
      <c r="BL4041" s="95"/>
      <c r="BM4041" s="95"/>
      <c r="BN4041" s="95"/>
      <c r="BO4041" s="95"/>
      <c r="BP4041" s="95"/>
      <c r="BQ4041" s="95"/>
      <c r="BR4041" s="95"/>
      <c r="BS4041" s="95"/>
      <c r="BT4041" s="95"/>
      <c r="BU4041" s="95"/>
      <c r="BV4041" s="95"/>
      <c r="BW4041" s="95"/>
      <c r="BX4041" s="95"/>
      <c r="BY4041" s="95"/>
      <c r="BZ4041" s="95"/>
      <c r="CD4041" s="95"/>
      <c r="CE4041" s="95"/>
      <c r="CF4041" s="95"/>
    </row>
    <row r="4042" spans="1:84" s="43" customFormat="1" x14ac:dyDescent="0.25">
      <c r="A4042" s="152"/>
      <c r="B4042" s="152"/>
      <c r="C4042" s="152"/>
      <c r="D4042" s="152"/>
      <c r="E4042" s="152"/>
      <c r="F4042" s="62"/>
      <c r="G4042" s="62"/>
      <c r="I4042" s="152"/>
      <c r="K4042" s="152"/>
      <c r="L4042" s="152"/>
      <c r="M4042" s="152"/>
      <c r="N4042" s="152"/>
      <c r="O4042" s="63"/>
      <c r="P4042" s="152"/>
      <c r="Q4042" s="152"/>
      <c r="S4042" s="205"/>
      <c r="T4042" s="205"/>
      <c r="U4042" s="205"/>
      <c r="V4042" s="39"/>
      <c r="W4042" s="39"/>
      <c r="X4042" s="39"/>
      <c r="Y4042" s="39"/>
      <c r="AD4042" s="191"/>
      <c r="AE4042" s="191"/>
      <c r="AF4042" s="260"/>
      <c r="AG4042" s="191"/>
      <c r="AH4042" s="191"/>
      <c r="AI4042" s="260"/>
      <c r="AR4042" s="68"/>
      <c r="AS4042" s="68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5"/>
      <c r="BL4042" s="95"/>
      <c r="BM4042" s="95"/>
      <c r="BN4042" s="95"/>
      <c r="BO4042" s="95"/>
      <c r="BP4042" s="95"/>
      <c r="BQ4042" s="95"/>
      <c r="BR4042" s="95"/>
      <c r="BS4042" s="95"/>
      <c r="BT4042" s="95"/>
      <c r="BU4042" s="95"/>
      <c r="BV4042" s="95"/>
      <c r="BW4042" s="95"/>
      <c r="BX4042" s="95"/>
      <c r="BY4042" s="95"/>
      <c r="BZ4042" s="95"/>
      <c r="CD4042" s="95"/>
      <c r="CE4042" s="95"/>
      <c r="CF4042" s="95"/>
    </row>
    <row r="4043" spans="1:84" s="43" customFormat="1" x14ac:dyDescent="0.25">
      <c r="A4043" s="152"/>
      <c r="B4043" s="152"/>
      <c r="C4043" s="152"/>
      <c r="D4043" s="152"/>
      <c r="E4043" s="152"/>
      <c r="F4043" s="62"/>
      <c r="G4043" s="62"/>
      <c r="I4043" s="152"/>
      <c r="K4043" s="152"/>
      <c r="L4043" s="152"/>
      <c r="M4043" s="152"/>
      <c r="N4043" s="152"/>
      <c r="O4043" s="63"/>
      <c r="P4043" s="152"/>
      <c r="Q4043" s="152"/>
      <c r="S4043" s="205"/>
      <c r="T4043" s="205"/>
      <c r="U4043" s="205"/>
      <c r="V4043" s="39"/>
      <c r="W4043" s="39"/>
      <c r="X4043" s="39"/>
      <c r="Y4043" s="39"/>
      <c r="AD4043" s="191"/>
      <c r="AE4043" s="191"/>
      <c r="AF4043" s="260"/>
      <c r="AG4043" s="191"/>
      <c r="AH4043" s="191"/>
      <c r="AI4043" s="260"/>
      <c r="AR4043" s="68"/>
      <c r="AS4043" s="68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5"/>
      <c r="BL4043" s="95"/>
      <c r="BM4043" s="95"/>
      <c r="BN4043" s="95"/>
      <c r="BO4043" s="95"/>
      <c r="BP4043" s="95"/>
      <c r="BQ4043" s="95"/>
      <c r="BR4043" s="95"/>
      <c r="BS4043" s="95"/>
      <c r="BT4043" s="95"/>
      <c r="BU4043" s="95"/>
      <c r="BV4043" s="95"/>
      <c r="BW4043" s="95"/>
      <c r="BX4043" s="95"/>
      <c r="BY4043" s="95"/>
      <c r="BZ4043" s="95"/>
      <c r="CD4043" s="95"/>
      <c r="CE4043" s="95"/>
      <c r="CF4043" s="95"/>
    </row>
    <row r="4044" spans="1:84" s="43" customFormat="1" x14ac:dyDescent="0.25">
      <c r="A4044" s="152"/>
      <c r="B4044" s="152"/>
      <c r="C4044" s="152"/>
      <c r="D4044" s="152"/>
      <c r="E4044" s="152"/>
      <c r="F4044" s="62"/>
      <c r="G4044" s="62"/>
      <c r="I4044" s="152"/>
      <c r="K4044" s="152"/>
      <c r="L4044" s="152"/>
      <c r="M4044" s="152"/>
      <c r="N4044" s="152"/>
      <c r="O4044" s="63"/>
      <c r="P4044" s="152"/>
      <c r="Q4044" s="152"/>
      <c r="S4044" s="205"/>
      <c r="T4044" s="205"/>
      <c r="U4044" s="205"/>
      <c r="V4044" s="39"/>
      <c r="W4044" s="39"/>
      <c r="X4044" s="39"/>
      <c r="Y4044" s="39"/>
      <c r="AD4044" s="191"/>
      <c r="AE4044" s="191"/>
      <c r="AF4044" s="260"/>
      <c r="AG4044" s="191"/>
      <c r="AH4044" s="191"/>
      <c r="AI4044" s="260"/>
      <c r="AR4044" s="68"/>
      <c r="AS4044" s="68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5"/>
      <c r="BL4044" s="95"/>
      <c r="BM4044" s="95"/>
      <c r="BN4044" s="95"/>
      <c r="BO4044" s="95"/>
      <c r="BP4044" s="95"/>
      <c r="BQ4044" s="95"/>
      <c r="BR4044" s="95"/>
      <c r="BS4044" s="95"/>
      <c r="BT4044" s="95"/>
      <c r="BU4044" s="95"/>
      <c r="BV4044" s="95"/>
      <c r="BW4044" s="95"/>
      <c r="BX4044" s="95"/>
      <c r="BY4044" s="95"/>
      <c r="BZ4044" s="95"/>
      <c r="CD4044" s="95"/>
      <c r="CE4044" s="95"/>
      <c r="CF4044" s="95"/>
    </row>
    <row r="4045" spans="1:84" s="43" customFormat="1" x14ac:dyDescent="0.25">
      <c r="A4045" s="152"/>
      <c r="B4045" s="152"/>
      <c r="C4045" s="152"/>
      <c r="D4045" s="152"/>
      <c r="E4045" s="152"/>
      <c r="F4045" s="62"/>
      <c r="G4045" s="62"/>
      <c r="I4045" s="152"/>
      <c r="K4045" s="152"/>
      <c r="L4045" s="152"/>
      <c r="M4045" s="152"/>
      <c r="N4045" s="152"/>
      <c r="O4045" s="63"/>
      <c r="P4045" s="152"/>
      <c r="Q4045" s="152"/>
      <c r="S4045" s="205"/>
      <c r="T4045" s="205"/>
      <c r="U4045" s="205"/>
      <c r="V4045" s="39"/>
      <c r="W4045" s="39"/>
      <c r="X4045" s="39"/>
      <c r="Y4045" s="39"/>
      <c r="AD4045" s="191"/>
      <c r="AE4045" s="191"/>
      <c r="AF4045" s="260"/>
      <c r="AG4045" s="191"/>
      <c r="AH4045" s="191"/>
      <c r="AI4045" s="260"/>
      <c r="AR4045" s="68"/>
      <c r="AS4045" s="68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5"/>
      <c r="BL4045" s="95"/>
      <c r="BM4045" s="95"/>
      <c r="BN4045" s="95"/>
      <c r="BO4045" s="95"/>
      <c r="BP4045" s="95"/>
      <c r="BQ4045" s="95"/>
      <c r="BR4045" s="95"/>
      <c r="BS4045" s="95"/>
      <c r="BT4045" s="95"/>
      <c r="BU4045" s="95"/>
      <c r="BV4045" s="95"/>
      <c r="BW4045" s="95"/>
      <c r="BX4045" s="95"/>
      <c r="BY4045" s="95"/>
      <c r="BZ4045" s="95"/>
      <c r="CD4045" s="95"/>
      <c r="CE4045" s="95"/>
      <c r="CF4045" s="95"/>
    </row>
    <row r="4046" spans="1:84" s="43" customFormat="1" x14ac:dyDescent="0.25">
      <c r="A4046" s="152"/>
      <c r="B4046" s="152"/>
      <c r="C4046" s="152"/>
      <c r="D4046" s="152"/>
      <c r="E4046" s="152"/>
      <c r="F4046" s="62"/>
      <c r="G4046" s="62"/>
      <c r="I4046" s="152"/>
      <c r="K4046" s="152"/>
      <c r="L4046" s="152"/>
      <c r="M4046" s="152"/>
      <c r="N4046" s="152"/>
      <c r="O4046" s="63"/>
      <c r="P4046" s="152"/>
      <c r="Q4046" s="152"/>
      <c r="S4046" s="205"/>
      <c r="T4046" s="205"/>
      <c r="U4046" s="205"/>
      <c r="V4046" s="39"/>
      <c r="W4046" s="39"/>
      <c r="X4046" s="39"/>
      <c r="Y4046" s="39"/>
      <c r="AD4046" s="191"/>
      <c r="AE4046" s="191"/>
      <c r="AF4046" s="260"/>
      <c r="AG4046" s="191"/>
      <c r="AH4046" s="191"/>
      <c r="AI4046" s="260"/>
      <c r="AR4046" s="68"/>
      <c r="AS4046" s="68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5"/>
      <c r="BL4046" s="95"/>
      <c r="BM4046" s="95"/>
      <c r="BN4046" s="95"/>
      <c r="BO4046" s="95"/>
      <c r="BP4046" s="95"/>
      <c r="BQ4046" s="95"/>
      <c r="BR4046" s="95"/>
      <c r="BS4046" s="95"/>
      <c r="BT4046" s="95"/>
      <c r="BU4046" s="95"/>
      <c r="BV4046" s="95"/>
      <c r="BW4046" s="95"/>
      <c r="BX4046" s="95"/>
      <c r="BY4046" s="95"/>
      <c r="BZ4046" s="95"/>
      <c r="CD4046" s="95"/>
      <c r="CE4046" s="95"/>
      <c r="CF4046" s="95"/>
    </row>
    <row r="4047" spans="1:84" s="43" customFormat="1" x14ac:dyDescent="0.25">
      <c r="A4047" s="152"/>
      <c r="B4047" s="152"/>
      <c r="C4047" s="152"/>
      <c r="D4047" s="152"/>
      <c r="E4047" s="152"/>
      <c r="F4047" s="62"/>
      <c r="G4047" s="62"/>
      <c r="I4047" s="152"/>
      <c r="K4047" s="152"/>
      <c r="L4047" s="152"/>
      <c r="M4047" s="152"/>
      <c r="N4047" s="152"/>
      <c r="O4047" s="63"/>
      <c r="P4047" s="152"/>
      <c r="Q4047" s="152"/>
      <c r="S4047" s="205"/>
      <c r="T4047" s="205"/>
      <c r="U4047" s="205"/>
      <c r="V4047" s="39"/>
      <c r="W4047" s="39"/>
      <c r="X4047" s="39"/>
      <c r="Y4047" s="39"/>
      <c r="AD4047" s="191"/>
      <c r="AE4047" s="191"/>
      <c r="AF4047" s="260"/>
      <c r="AG4047" s="191"/>
      <c r="AH4047" s="191"/>
      <c r="AI4047" s="260"/>
      <c r="AR4047" s="68"/>
      <c r="AS4047" s="68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5"/>
      <c r="BL4047" s="95"/>
      <c r="BM4047" s="95"/>
      <c r="BN4047" s="95"/>
      <c r="BO4047" s="95"/>
      <c r="BP4047" s="95"/>
      <c r="BQ4047" s="95"/>
      <c r="BR4047" s="95"/>
      <c r="BS4047" s="95"/>
      <c r="BT4047" s="95"/>
      <c r="BU4047" s="95"/>
      <c r="BV4047" s="95"/>
      <c r="BW4047" s="95"/>
      <c r="BX4047" s="95"/>
      <c r="BY4047" s="95"/>
      <c r="BZ4047" s="95"/>
      <c r="CD4047" s="95"/>
      <c r="CE4047" s="95"/>
      <c r="CF4047" s="95"/>
    </row>
    <row r="4048" spans="1:84" s="43" customFormat="1" x14ac:dyDescent="0.25">
      <c r="A4048" s="152"/>
      <c r="B4048" s="152"/>
      <c r="C4048" s="152"/>
      <c r="D4048" s="152"/>
      <c r="E4048" s="152"/>
      <c r="F4048" s="62"/>
      <c r="G4048" s="62"/>
      <c r="I4048" s="152"/>
      <c r="K4048" s="152"/>
      <c r="L4048" s="152"/>
      <c r="M4048" s="152"/>
      <c r="N4048" s="152"/>
      <c r="O4048" s="63"/>
      <c r="P4048" s="152"/>
      <c r="Q4048" s="152"/>
      <c r="S4048" s="205"/>
      <c r="T4048" s="205"/>
      <c r="U4048" s="205"/>
      <c r="V4048" s="39"/>
      <c r="W4048" s="39"/>
      <c r="X4048" s="39"/>
      <c r="Y4048" s="39"/>
      <c r="AD4048" s="191"/>
      <c r="AE4048" s="191"/>
      <c r="AF4048" s="260"/>
      <c r="AG4048" s="191"/>
      <c r="AH4048" s="191"/>
      <c r="AI4048" s="260"/>
      <c r="AR4048" s="68"/>
      <c r="AS4048" s="68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5"/>
      <c r="BL4048" s="95"/>
      <c r="BM4048" s="95"/>
      <c r="BN4048" s="95"/>
      <c r="BO4048" s="95"/>
      <c r="BP4048" s="95"/>
      <c r="BQ4048" s="95"/>
      <c r="BR4048" s="95"/>
      <c r="BS4048" s="95"/>
      <c r="BT4048" s="95"/>
      <c r="BU4048" s="95"/>
      <c r="BV4048" s="95"/>
      <c r="BW4048" s="95"/>
      <c r="BX4048" s="95"/>
      <c r="BY4048" s="95"/>
      <c r="BZ4048" s="95"/>
      <c r="CD4048" s="95"/>
      <c r="CE4048" s="95"/>
      <c r="CF4048" s="95"/>
    </row>
    <row r="4049" spans="1:84" s="43" customFormat="1" x14ac:dyDescent="0.25">
      <c r="A4049" s="152"/>
      <c r="B4049" s="152"/>
      <c r="C4049" s="152"/>
      <c r="D4049" s="152"/>
      <c r="E4049" s="152"/>
      <c r="F4049" s="62"/>
      <c r="G4049" s="62"/>
      <c r="I4049" s="152"/>
      <c r="K4049" s="152"/>
      <c r="L4049" s="152"/>
      <c r="M4049" s="152"/>
      <c r="N4049" s="152"/>
      <c r="O4049" s="63"/>
      <c r="P4049" s="152"/>
      <c r="Q4049" s="152"/>
      <c r="S4049" s="205"/>
      <c r="T4049" s="205"/>
      <c r="U4049" s="205"/>
      <c r="V4049" s="39"/>
      <c r="W4049" s="39"/>
      <c r="X4049" s="39"/>
      <c r="Y4049" s="39"/>
      <c r="AD4049" s="191"/>
      <c r="AE4049" s="191"/>
      <c r="AF4049" s="260"/>
      <c r="AG4049" s="191"/>
      <c r="AH4049" s="191"/>
      <c r="AI4049" s="260"/>
      <c r="AR4049" s="68"/>
      <c r="AS4049" s="68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5"/>
      <c r="BL4049" s="95"/>
      <c r="BM4049" s="95"/>
      <c r="BN4049" s="95"/>
      <c r="BO4049" s="95"/>
      <c r="BP4049" s="95"/>
      <c r="BQ4049" s="95"/>
      <c r="BR4049" s="95"/>
      <c r="BS4049" s="95"/>
      <c r="BT4049" s="95"/>
      <c r="BU4049" s="95"/>
      <c r="BV4049" s="95"/>
      <c r="BW4049" s="95"/>
      <c r="BX4049" s="95"/>
      <c r="BY4049" s="95"/>
      <c r="BZ4049" s="95"/>
      <c r="CD4049" s="95"/>
      <c r="CE4049" s="95"/>
      <c r="CF4049" s="95"/>
    </row>
    <row r="4050" spans="1:84" s="43" customFormat="1" x14ac:dyDescent="0.25">
      <c r="A4050" s="152"/>
      <c r="B4050" s="152"/>
      <c r="C4050" s="152"/>
      <c r="D4050" s="152"/>
      <c r="E4050" s="152"/>
      <c r="F4050" s="62"/>
      <c r="G4050" s="62"/>
      <c r="I4050" s="152"/>
      <c r="K4050" s="152"/>
      <c r="L4050" s="152"/>
      <c r="M4050" s="152"/>
      <c r="N4050" s="152"/>
      <c r="O4050" s="63"/>
      <c r="P4050" s="152"/>
      <c r="Q4050" s="152"/>
      <c r="S4050" s="205"/>
      <c r="T4050" s="205"/>
      <c r="U4050" s="205"/>
      <c r="V4050" s="39"/>
      <c r="W4050" s="39"/>
      <c r="X4050" s="39"/>
      <c r="Y4050" s="39"/>
      <c r="AD4050" s="191"/>
      <c r="AE4050" s="191"/>
      <c r="AF4050" s="260"/>
      <c r="AG4050" s="191"/>
      <c r="AH4050" s="191"/>
      <c r="AI4050" s="260"/>
      <c r="AR4050" s="68"/>
      <c r="AS4050" s="68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5"/>
      <c r="BL4050" s="95"/>
      <c r="BM4050" s="95"/>
      <c r="BN4050" s="95"/>
      <c r="BO4050" s="95"/>
      <c r="BP4050" s="95"/>
      <c r="BQ4050" s="95"/>
      <c r="BR4050" s="95"/>
      <c r="BS4050" s="95"/>
      <c r="BT4050" s="95"/>
      <c r="BU4050" s="95"/>
      <c r="BV4050" s="95"/>
      <c r="BW4050" s="95"/>
      <c r="BX4050" s="95"/>
      <c r="BY4050" s="95"/>
      <c r="BZ4050" s="95"/>
      <c r="CD4050" s="95"/>
      <c r="CE4050" s="95"/>
      <c r="CF4050" s="95"/>
    </row>
    <row r="4051" spans="1:84" s="43" customFormat="1" x14ac:dyDescent="0.25">
      <c r="A4051" s="152"/>
      <c r="B4051" s="152"/>
      <c r="C4051" s="152"/>
      <c r="D4051" s="152"/>
      <c r="E4051" s="152"/>
      <c r="F4051" s="62"/>
      <c r="G4051" s="62"/>
      <c r="I4051" s="152"/>
      <c r="K4051" s="152"/>
      <c r="L4051" s="152"/>
      <c r="M4051" s="152"/>
      <c r="N4051" s="152"/>
      <c r="O4051" s="63"/>
      <c r="P4051" s="152"/>
      <c r="Q4051" s="152"/>
      <c r="S4051" s="205"/>
      <c r="T4051" s="205"/>
      <c r="U4051" s="205"/>
      <c r="V4051" s="39"/>
      <c r="W4051" s="39"/>
      <c r="X4051" s="39"/>
      <c r="Y4051" s="39"/>
      <c r="AD4051" s="191"/>
      <c r="AE4051" s="191"/>
      <c r="AF4051" s="260"/>
      <c r="AG4051" s="191"/>
      <c r="AH4051" s="191"/>
      <c r="AI4051" s="260"/>
      <c r="AR4051" s="68"/>
      <c r="AS4051" s="68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5"/>
      <c r="BL4051" s="95"/>
      <c r="BM4051" s="95"/>
      <c r="BN4051" s="95"/>
      <c r="BO4051" s="95"/>
      <c r="BP4051" s="95"/>
      <c r="BQ4051" s="95"/>
      <c r="BR4051" s="95"/>
      <c r="BS4051" s="95"/>
      <c r="BT4051" s="95"/>
      <c r="BU4051" s="95"/>
      <c r="BV4051" s="95"/>
      <c r="BW4051" s="95"/>
      <c r="BX4051" s="95"/>
      <c r="BY4051" s="95"/>
      <c r="BZ4051" s="95"/>
      <c r="CD4051" s="95"/>
      <c r="CE4051" s="95"/>
      <c r="CF4051" s="95"/>
    </row>
    <row r="4052" spans="1:84" s="43" customFormat="1" x14ac:dyDescent="0.25">
      <c r="A4052" s="152"/>
      <c r="B4052" s="152"/>
      <c r="C4052" s="152"/>
      <c r="D4052" s="152"/>
      <c r="E4052" s="152"/>
      <c r="F4052" s="62"/>
      <c r="G4052" s="62"/>
      <c r="I4052" s="152"/>
      <c r="K4052" s="152"/>
      <c r="L4052" s="152"/>
      <c r="M4052" s="152"/>
      <c r="N4052" s="152"/>
      <c r="O4052" s="63"/>
      <c r="P4052" s="152"/>
      <c r="Q4052" s="152"/>
      <c r="S4052" s="205"/>
      <c r="T4052" s="205"/>
      <c r="U4052" s="205"/>
      <c r="V4052" s="39"/>
      <c r="W4052" s="39"/>
      <c r="X4052" s="39"/>
      <c r="Y4052" s="39"/>
      <c r="AD4052" s="191"/>
      <c r="AE4052" s="191"/>
      <c r="AF4052" s="260"/>
      <c r="AG4052" s="191"/>
      <c r="AH4052" s="191"/>
      <c r="AI4052" s="260"/>
      <c r="AR4052" s="68"/>
      <c r="AS4052" s="68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5"/>
      <c r="BL4052" s="95"/>
      <c r="BM4052" s="95"/>
      <c r="BN4052" s="95"/>
      <c r="BO4052" s="95"/>
      <c r="BP4052" s="95"/>
      <c r="BQ4052" s="95"/>
      <c r="BR4052" s="95"/>
      <c r="BS4052" s="95"/>
      <c r="BT4052" s="95"/>
      <c r="BU4052" s="95"/>
      <c r="BV4052" s="95"/>
      <c r="BW4052" s="95"/>
      <c r="BX4052" s="95"/>
      <c r="BY4052" s="95"/>
      <c r="BZ4052" s="95"/>
      <c r="CD4052" s="95"/>
      <c r="CE4052" s="95"/>
      <c r="CF4052" s="95"/>
    </row>
    <row r="4053" spans="1:84" s="43" customFormat="1" x14ac:dyDescent="0.25">
      <c r="A4053" s="152"/>
      <c r="B4053" s="152"/>
      <c r="C4053" s="152"/>
      <c r="D4053" s="152"/>
      <c r="E4053" s="152"/>
      <c r="F4053" s="62"/>
      <c r="G4053" s="62"/>
      <c r="I4053" s="152"/>
      <c r="K4053" s="152"/>
      <c r="L4053" s="152"/>
      <c r="M4053" s="152"/>
      <c r="N4053" s="152"/>
      <c r="O4053" s="63"/>
      <c r="P4053" s="152"/>
      <c r="Q4053" s="152"/>
      <c r="S4053" s="205"/>
      <c r="T4053" s="205"/>
      <c r="U4053" s="205"/>
      <c r="V4053" s="39"/>
      <c r="W4053" s="39"/>
      <c r="X4053" s="39"/>
      <c r="Y4053" s="39"/>
      <c r="AD4053" s="191"/>
      <c r="AE4053" s="191"/>
      <c r="AF4053" s="260"/>
      <c r="AG4053" s="191"/>
      <c r="AH4053" s="191"/>
      <c r="AI4053" s="260"/>
      <c r="AR4053" s="68"/>
      <c r="AS4053" s="68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5"/>
      <c r="BL4053" s="95"/>
      <c r="BM4053" s="95"/>
      <c r="BN4053" s="95"/>
      <c r="BO4053" s="95"/>
      <c r="BP4053" s="95"/>
      <c r="BQ4053" s="95"/>
      <c r="BR4053" s="95"/>
      <c r="BS4053" s="95"/>
      <c r="BT4053" s="95"/>
      <c r="BU4053" s="95"/>
      <c r="BV4053" s="95"/>
      <c r="BW4053" s="95"/>
      <c r="BX4053" s="95"/>
      <c r="BY4053" s="95"/>
      <c r="BZ4053" s="95"/>
      <c r="CD4053" s="95"/>
      <c r="CE4053" s="95"/>
      <c r="CF4053" s="95"/>
    </row>
    <row r="4054" spans="1:84" s="43" customFormat="1" x14ac:dyDescent="0.25">
      <c r="A4054" s="152"/>
      <c r="B4054" s="152"/>
      <c r="C4054" s="152"/>
      <c r="D4054" s="152"/>
      <c r="E4054" s="152"/>
      <c r="F4054" s="62"/>
      <c r="G4054" s="62"/>
      <c r="I4054" s="152"/>
      <c r="K4054" s="152"/>
      <c r="L4054" s="152"/>
      <c r="M4054" s="152"/>
      <c r="N4054" s="152"/>
      <c r="O4054" s="63"/>
      <c r="P4054" s="152"/>
      <c r="Q4054" s="152"/>
      <c r="S4054" s="205"/>
      <c r="T4054" s="205"/>
      <c r="U4054" s="205"/>
      <c r="V4054" s="39"/>
      <c r="W4054" s="39"/>
      <c r="X4054" s="39"/>
      <c r="Y4054" s="39"/>
      <c r="AD4054" s="191"/>
      <c r="AE4054" s="191"/>
      <c r="AF4054" s="260"/>
      <c r="AG4054" s="191"/>
      <c r="AH4054" s="191"/>
      <c r="AI4054" s="260"/>
      <c r="AR4054" s="68"/>
      <c r="AS4054" s="68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5"/>
      <c r="BL4054" s="95"/>
      <c r="BM4054" s="95"/>
      <c r="BN4054" s="95"/>
      <c r="BO4054" s="95"/>
      <c r="BP4054" s="95"/>
      <c r="BQ4054" s="95"/>
      <c r="BR4054" s="95"/>
      <c r="BS4054" s="95"/>
      <c r="BT4054" s="95"/>
      <c r="BU4054" s="95"/>
      <c r="BV4054" s="95"/>
      <c r="BW4054" s="95"/>
      <c r="BX4054" s="95"/>
      <c r="BY4054" s="95"/>
      <c r="BZ4054" s="95"/>
      <c r="CD4054" s="95"/>
      <c r="CE4054" s="95"/>
      <c r="CF4054" s="95"/>
    </row>
    <row r="4055" spans="1:84" s="43" customFormat="1" x14ac:dyDescent="0.25">
      <c r="A4055" s="152"/>
      <c r="B4055" s="152"/>
      <c r="C4055" s="152"/>
      <c r="D4055" s="152"/>
      <c r="E4055" s="152"/>
      <c r="F4055" s="62"/>
      <c r="G4055" s="62"/>
      <c r="I4055" s="152"/>
      <c r="K4055" s="152"/>
      <c r="L4055" s="152"/>
      <c r="M4055" s="152"/>
      <c r="N4055" s="152"/>
      <c r="O4055" s="63"/>
      <c r="P4055" s="152"/>
      <c r="Q4055" s="152"/>
      <c r="S4055" s="205"/>
      <c r="T4055" s="205"/>
      <c r="U4055" s="205"/>
      <c r="V4055" s="39"/>
      <c r="W4055" s="39"/>
      <c r="X4055" s="39"/>
      <c r="Y4055" s="39"/>
      <c r="AD4055" s="191"/>
      <c r="AE4055" s="191"/>
      <c r="AF4055" s="260"/>
      <c r="AG4055" s="191"/>
      <c r="AH4055" s="191"/>
      <c r="AI4055" s="260"/>
      <c r="AR4055" s="68"/>
      <c r="AS4055" s="68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5"/>
      <c r="BL4055" s="95"/>
      <c r="BM4055" s="95"/>
      <c r="BN4055" s="95"/>
      <c r="BO4055" s="95"/>
      <c r="BP4055" s="95"/>
      <c r="BQ4055" s="95"/>
      <c r="BR4055" s="95"/>
      <c r="BS4055" s="95"/>
      <c r="BT4055" s="95"/>
      <c r="BU4055" s="95"/>
      <c r="BV4055" s="95"/>
      <c r="BW4055" s="95"/>
      <c r="BX4055" s="95"/>
      <c r="BY4055" s="95"/>
      <c r="BZ4055" s="95"/>
      <c r="CD4055" s="95"/>
      <c r="CE4055" s="95"/>
      <c r="CF4055" s="95"/>
    </row>
    <row r="4056" spans="1:84" s="43" customFormat="1" x14ac:dyDescent="0.25">
      <c r="A4056" s="152"/>
      <c r="B4056" s="152"/>
      <c r="C4056" s="152"/>
      <c r="D4056" s="152"/>
      <c r="E4056" s="152"/>
      <c r="F4056" s="62"/>
      <c r="G4056" s="62"/>
      <c r="I4056" s="152"/>
      <c r="K4056" s="152"/>
      <c r="L4056" s="152"/>
      <c r="M4056" s="152"/>
      <c r="N4056" s="152"/>
      <c r="O4056" s="63"/>
      <c r="P4056" s="152"/>
      <c r="Q4056" s="152"/>
      <c r="S4056" s="205"/>
      <c r="T4056" s="205"/>
      <c r="U4056" s="205"/>
      <c r="V4056" s="39"/>
      <c r="W4056" s="39"/>
      <c r="X4056" s="39"/>
      <c r="Y4056" s="39"/>
      <c r="AD4056" s="191"/>
      <c r="AE4056" s="191"/>
      <c r="AF4056" s="260"/>
      <c r="AG4056" s="191"/>
      <c r="AH4056" s="191"/>
      <c r="AI4056" s="260"/>
      <c r="AR4056" s="68"/>
      <c r="AS4056" s="68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5"/>
      <c r="BL4056" s="95"/>
      <c r="BM4056" s="95"/>
      <c r="BN4056" s="95"/>
      <c r="BO4056" s="95"/>
      <c r="BP4056" s="95"/>
      <c r="BQ4056" s="95"/>
      <c r="BR4056" s="95"/>
      <c r="BS4056" s="95"/>
      <c r="BT4056" s="95"/>
      <c r="BU4056" s="95"/>
      <c r="BV4056" s="95"/>
      <c r="BW4056" s="95"/>
      <c r="BX4056" s="95"/>
      <c r="BY4056" s="95"/>
      <c r="BZ4056" s="95"/>
      <c r="CD4056" s="95"/>
      <c r="CE4056" s="95"/>
      <c r="CF4056" s="95"/>
    </row>
    <row r="4057" spans="1:84" s="43" customFormat="1" x14ac:dyDescent="0.25">
      <c r="A4057" s="152"/>
      <c r="B4057" s="152"/>
      <c r="C4057" s="152"/>
      <c r="D4057" s="152"/>
      <c r="E4057" s="152"/>
      <c r="F4057" s="62"/>
      <c r="G4057" s="62"/>
      <c r="I4057" s="152"/>
      <c r="K4057" s="152"/>
      <c r="L4057" s="152"/>
      <c r="M4057" s="152"/>
      <c r="N4057" s="152"/>
      <c r="O4057" s="63"/>
      <c r="P4057" s="152"/>
      <c r="Q4057" s="152"/>
      <c r="S4057" s="205"/>
      <c r="T4057" s="205"/>
      <c r="U4057" s="205"/>
      <c r="V4057" s="39"/>
      <c r="W4057" s="39"/>
      <c r="X4057" s="39"/>
      <c r="Y4057" s="39"/>
      <c r="AD4057" s="191"/>
      <c r="AE4057" s="191"/>
      <c r="AF4057" s="260"/>
      <c r="AG4057" s="191"/>
      <c r="AH4057" s="191"/>
      <c r="AI4057" s="260"/>
      <c r="AR4057" s="68"/>
      <c r="AS4057" s="68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5"/>
      <c r="BL4057" s="95"/>
      <c r="BM4057" s="95"/>
      <c r="BN4057" s="95"/>
      <c r="BO4057" s="95"/>
      <c r="BP4057" s="95"/>
      <c r="BQ4057" s="95"/>
      <c r="BR4057" s="95"/>
      <c r="BS4057" s="95"/>
      <c r="BT4057" s="95"/>
      <c r="BU4057" s="95"/>
      <c r="BV4057" s="95"/>
      <c r="BW4057" s="95"/>
      <c r="BX4057" s="95"/>
      <c r="BY4057" s="95"/>
      <c r="BZ4057" s="95"/>
      <c r="CD4057" s="95"/>
      <c r="CE4057" s="95"/>
      <c r="CF4057" s="95"/>
    </row>
    <row r="4058" spans="1:84" s="43" customFormat="1" x14ac:dyDescent="0.25">
      <c r="A4058" s="152"/>
      <c r="B4058" s="152"/>
      <c r="C4058" s="152"/>
      <c r="D4058" s="152"/>
      <c r="E4058" s="152"/>
      <c r="F4058" s="62"/>
      <c r="G4058" s="62"/>
      <c r="I4058" s="152"/>
      <c r="K4058" s="152"/>
      <c r="L4058" s="152"/>
      <c r="M4058" s="152"/>
      <c r="N4058" s="152"/>
      <c r="O4058" s="63"/>
      <c r="P4058" s="152"/>
      <c r="Q4058" s="152"/>
      <c r="S4058" s="205"/>
      <c r="T4058" s="205"/>
      <c r="U4058" s="205"/>
      <c r="V4058" s="39"/>
      <c r="W4058" s="39"/>
      <c r="X4058" s="39"/>
      <c r="Y4058" s="39"/>
      <c r="AD4058" s="191"/>
      <c r="AE4058" s="191"/>
      <c r="AF4058" s="260"/>
      <c r="AG4058" s="191"/>
      <c r="AH4058" s="191"/>
      <c r="AI4058" s="260"/>
      <c r="AR4058" s="68"/>
      <c r="AS4058" s="68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5"/>
      <c r="BL4058" s="95"/>
      <c r="BM4058" s="95"/>
      <c r="BN4058" s="95"/>
      <c r="BO4058" s="95"/>
      <c r="BP4058" s="95"/>
      <c r="BQ4058" s="95"/>
      <c r="BR4058" s="95"/>
      <c r="BS4058" s="95"/>
      <c r="BT4058" s="95"/>
      <c r="BU4058" s="95"/>
      <c r="BV4058" s="95"/>
      <c r="BW4058" s="95"/>
      <c r="BX4058" s="95"/>
      <c r="BY4058" s="95"/>
      <c r="BZ4058" s="95"/>
      <c r="CD4058" s="95"/>
      <c r="CE4058" s="95"/>
      <c r="CF4058" s="95"/>
    </row>
    <row r="4059" spans="1:84" s="43" customFormat="1" x14ac:dyDescent="0.25">
      <c r="A4059" s="152"/>
      <c r="B4059" s="152"/>
      <c r="C4059" s="152"/>
      <c r="D4059" s="152"/>
      <c r="E4059" s="152"/>
      <c r="F4059" s="62"/>
      <c r="G4059" s="62"/>
      <c r="I4059" s="152"/>
      <c r="K4059" s="152"/>
      <c r="L4059" s="152"/>
      <c r="M4059" s="152"/>
      <c r="N4059" s="152"/>
      <c r="O4059" s="63"/>
      <c r="P4059" s="152"/>
      <c r="Q4059" s="152"/>
      <c r="S4059" s="205"/>
      <c r="T4059" s="205"/>
      <c r="U4059" s="205"/>
      <c r="V4059" s="39"/>
      <c r="W4059" s="39"/>
      <c r="X4059" s="39"/>
      <c r="Y4059" s="39"/>
      <c r="AD4059" s="191"/>
      <c r="AE4059" s="191"/>
      <c r="AF4059" s="260"/>
      <c r="AG4059" s="191"/>
      <c r="AH4059" s="191"/>
      <c r="AI4059" s="260"/>
      <c r="AR4059" s="68"/>
      <c r="AS4059" s="68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5"/>
      <c r="BL4059" s="95"/>
      <c r="BM4059" s="95"/>
      <c r="BN4059" s="95"/>
      <c r="BO4059" s="95"/>
      <c r="BP4059" s="95"/>
      <c r="BQ4059" s="95"/>
      <c r="BR4059" s="95"/>
      <c r="BS4059" s="95"/>
      <c r="BT4059" s="95"/>
      <c r="BU4059" s="95"/>
      <c r="BV4059" s="95"/>
      <c r="BW4059" s="95"/>
      <c r="BX4059" s="95"/>
      <c r="BY4059" s="95"/>
      <c r="BZ4059" s="95"/>
      <c r="CD4059" s="95"/>
      <c r="CE4059" s="95"/>
      <c r="CF4059" s="95"/>
    </row>
    <row r="4060" spans="1:84" s="43" customFormat="1" x14ac:dyDescent="0.25">
      <c r="A4060" s="152"/>
      <c r="B4060" s="152"/>
      <c r="C4060" s="152"/>
      <c r="D4060" s="152"/>
      <c r="E4060" s="152"/>
      <c r="F4060" s="62"/>
      <c r="G4060" s="62"/>
      <c r="I4060" s="152"/>
      <c r="K4060" s="152"/>
      <c r="L4060" s="152"/>
      <c r="M4060" s="152"/>
      <c r="N4060" s="152"/>
      <c r="O4060" s="63"/>
      <c r="P4060" s="152"/>
      <c r="Q4060" s="152"/>
      <c r="S4060" s="205"/>
      <c r="T4060" s="205"/>
      <c r="U4060" s="205"/>
      <c r="V4060" s="39"/>
      <c r="W4060" s="39"/>
      <c r="X4060" s="39"/>
      <c r="Y4060" s="39"/>
      <c r="AD4060" s="191"/>
      <c r="AE4060" s="191"/>
      <c r="AF4060" s="260"/>
      <c r="AG4060" s="191"/>
      <c r="AH4060" s="191"/>
      <c r="AI4060" s="260"/>
      <c r="AR4060" s="68"/>
      <c r="AS4060" s="68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5"/>
      <c r="BL4060" s="95"/>
      <c r="BM4060" s="95"/>
      <c r="BN4060" s="95"/>
      <c r="BO4060" s="95"/>
      <c r="BP4060" s="95"/>
      <c r="BQ4060" s="95"/>
      <c r="BR4060" s="95"/>
      <c r="BS4060" s="95"/>
      <c r="BT4060" s="95"/>
      <c r="BU4060" s="95"/>
      <c r="BV4060" s="95"/>
      <c r="BW4060" s="95"/>
      <c r="BX4060" s="95"/>
      <c r="BY4060" s="95"/>
      <c r="BZ4060" s="95"/>
      <c r="CD4060" s="95"/>
      <c r="CE4060" s="95"/>
      <c r="CF4060" s="95"/>
    </row>
    <row r="4061" spans="1:84" s="43" customFormat="1" x14ac:dyDescent="0.25">
      <c r="A4061" s="152"/>
      <c r="B4061" s="152"/>
      <c r="C4061" s="152"/>
      <c r="D4061" s="152"/>
      <c r="E4061" s="152"/>
      <c r="F4061" s="62"/>
      <c r="G4061" s="62"/>
      <c r="I4061" s="152"/>
      <c r="K4061" s="152"/>
      <c r="L4061" s="152"/>
      <c r="M4061" s="152"/>
      <c r="N4061" s="152"/>
      <c r="O4061" s="63"/>
      <c r="P4061" s="152"/>
      <c r="Q4061" s="152"/>
      <c r="S4061" s="205"/>
      <c r="T4061" s="205"/>
      <c r="U4061" s="205"/>
      <c r="V4061" s="39"/>
      <c r="W4061" s="39"/>
      <c r="X4061" s="39"/>
      <c r="Y4061" s="39"/>
      <c r="AD4061" s="191"/>
      <c r="AE4061" s="191"/>
      <c r="AF4061" s="260"/>
      <c r="AG4061" s="191"/>
      <c r="AH4061" s="191"/>
      <c r="AI4061" s="260"/>
      <c r="AR4061" s="68"/>
      <c r="AS4061" s="68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5"/>
      <c r="BL4061" s="95"/>
      <c r="BM4061" s="95"/>
      <c r="BN4061" s="95"/>
      <c r="BO4061" s="95"/>
      <c r="BP4061" s="95"/>
      <c r="BQ4061" s="95"/>
      <c r="BR4061" s="95"/>
      <c r="BS4061" s="95"/>
      <c r="BT4061" s="95"/>
      <c r="BU4061" s="95"/>
      <c r="BV4061" s="95"/>
      <c r="BW4061" s="95"/>
      <c r="BX4061" s="95"/>
      <c r="BY4061" s="95"/>
      <c r="BZ4061" s="95"/>
      <c r="CD4061" s="95"/>
      <c r="CE4061" s="95"/>
      <c r="CF4061" s="95"/>
    </row>
    <row r="4062" spans="1:84" s="43" customFormat="1" x14ac:dyDescent="0.25">
      <c r="A4062" s="152"/>
      <c r="B4062" s="152"/>
      <c r="C4062" s="152"/>
      <c r="D4062" s="152"/>
      <c r="E4062" s="152"/>
      <c r="F4062" s="62"/>
      <c r="G4062" s="62"/>
      <c r="I4062" s="152"/>
      <c r="K4062" s="152"/>
      <c r="L4062" s="152"/>
      <c r="M4062" s="152"/>
      <c r="N4062" s="152"/>
      <c r="O4062" s="63"/>
      <c r="P4062" s="152"/>
      <c r="Q4062" s="152"/>
      <c r="S4062" s="205"/>
      <c r="T4062" s="205"/>
      <c r="U4062" s="205"/>
      <c r="V4062" s="39"/>
      <c r="W4062" s="39"/>
      <c r="X4062" s="39"/>
      <c r="Y4062" s="39"/>
      <c r="AD4062" s="191"/>
      <c r="AE4062" s="191"/>
      <c r="AF4062" s="260"/>
      <c r="AG4062" s="191"/>
      <c r="AH4062" s="191"/>
      <c r="AI4062" s="260"/>
      <c r="AR4062" s="68"/>
      <c r="AS4062" s="68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5"/>
      <c r="BL4062" s="95"/>
      <c r="BM4062" s="95"/>
      <c r="BN4062" s="95"/>
      <c r="BO4062" s="95"/>
      <c r="BP4062" s="95"/>
      <c r="BQ4062" s="95"/>
      <c r="BR4062" s="95"/>
      <c r="BS4062" s="95"/>
      <c r="BT4062" s="95"/>
      <c r="BU4062" s="95"/>
      <c r="BV4062" s="95"/>
      <c r="BW4062" s="95"/>
      <c r="BX4062" s="95"/>
      <c r="BY4062" s="95"/>
      <c r="BZ4062" s="95"/>
      <c r="CD4062" s="95"/>
      <c r="CE4062" s="95"/>
      <c r="CF4062" s="95"/>
    </row>
    <row r="4063" spans="1:84" s="43" customFormat="1" x14ac:dyDescent="0.25">
      <c r="A4063" s="152"/>
      <c r="B4063" s="152"/>
      <c r="C4063" s="152"/>
      <c r="D4063" s="152"/>
      <c r="E4063" s="152"/>
      <c r="F4063" s="62"/>
      <c r="G4063" s="62"/>
      <c r="I4063" s="152"/>
      <c r="K4063" s="152"/>
      <c r="L4063" s="152"/>
      <c r="M4063" s="152"/>
      <c r="N4063" s="152"/>
      <c r="O4063" s="63"/>
      <c r="P4063" s="152"/>
      <c r="Q4063" s="152"/>
      <c r="S4063" s="205"/>
      <c r="T4063" s="205"/>
      <c r="U4063" s="205"/>
      <c r="V4063" s="39"/>
      <c r="W4063" s="39"/>
      <c r="X4063" s="39"/>
      <c r="Y4063" s="39"/>
      <c r="AD4063" s="191"/>
      <c r="AE4063" s="191"/>
      <c r="AF4063" s="260"/>
      <c r="AG4063" s="191"/>
      <c r="AH4063" s="191"/>
      <c r="AI4063" s="260"/>
      <c r="AR4063" s="68"/>
      <c r="AS4063" s="68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5"/>
      <c r="BL4063" s="95"/>
      <c r="BM4063" s="95"/>
      <c r="BN4063" s="95"/>
      <c r="BO4063" s="95"/>
      <c r="BP4063" s="95"/>
      <c r="BQ4063" s="95"/>
      <c r="BR4063" s="95"/>
      <c r="BS4063" s="95"/>
      <c r="BT4063" s="95"/>
      <c r="BU4063" s="95"/>
      <c r="BV4063" s="95"/>
      <c r="BW4063" s="95"/>
      <c r="BX4063" s="95"/>
      <c r="BY4063" s="95"/>
      <c r="BZ4063" s="95"/>
      <c r="CD4063" s="95"/>
      <c r="CE4063" s="95"/>
      <c r="CF4063" s="95"/>
    </row>
    <row r="4064" spans="1:84" s="43" customFormat="1" x14ac:dyDescent="0.25">
      <c r="A4064" s="152"/>
      <c r="B4064" s="152"/>
      <c r="C4064" s="152"/>
      <c r="D4064" s="152"/>
      <c r="E4064" s="152"/>
      <c r="F4064" s="62"/>
      <c r="G4064" s="62"/>
      <c r="I4064" s="152"/>
      <c r="K4064" s="152"/>
      <c r="L4064" s="152"/>
      <c r="M4064" s="152"/>
      <c r="N4064" s="152"/>
      <c r="O4064" s="63"/>
      <c r="P4064" s="152"/>
      <c r="Q4064" s="152"/>
      <c r="S4064" s="205"/>
      <c r="T4064" s="205"/>
      <c r="U4064" s="205"/>
      <c r="V4064" s="39"/>
      <c r="W4064" s="39"/>
      <c r="X4064" s="39"/>
      <c r="Y4064" s="39"/>
      <c r="AD4064" s="191"/>
      <c r="AE4064" s="191"/>
      <c r="AF4064" s="260"/>
      <c r="AG4064" s="191"/>
      <c r="AH4064" s="191"/>
      <c r="AI4064" s="260"/>
      <c r="AR4064" s="68"/>
      <c r="AS4064" s="68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5"/>
      <c r="BL4064" s="95"/>
      <c r="BM4064" s="95"/>
      <c r="BN4064" s="95"/>
      <c r="BO4064" s="95"/>
      <c r="BP4064" s="95"/>
      <c r="BQ4064" s="95"/>
      <c r="BR4064" s="95"/>
      <c r="BS4064" s="95"/>
      <c r="BT4064" s="95"/>
      <c r="BU4064" s="95"/>
      <c r="BV4064" s="95"/>
      <c r="BW4064" s="95"/>
      <c r="BX4064" s="95"/>
      <c r="BY4064" s="95"/>
      <c r="BZ4064" s="95"/>
      <c r="CD4064" s="95"/>
      <c r="CE4064" s="95"/>
      <c r="CF4064" s="95"/>
    </row>
    <row r="4065" spans="1:84" s="43" customFormat="1" x14ac:dyDescent="0.25">
      <c r="A4065" s="152"/>
      <c r="B4065" s="152"/>
      <c r="C4065" s="152"/>
      <c r="D4065" s="152"/>
      <c r="E4065" s="152"/>
      <c r="F4065" s="62"/>
      <c r="G4065" s="62"/>
      <c r="I4065" s="152"/>
      <c r="K4065" s="152"/>
      <c r="L4065" s="152"/>
      <c r="M4065" s="152"/>
      <c r="N4065" s="152"/>
      <c r="O4065" s="63"/>
      <c r="P4065" s="152"/>
      <c r="Q4065" s="152"/>
      <c r="S4065" s="205"/>
      <c r="T4065" s="205"/>
      <c r="U4065" s="205"/>
      <c r="V4065" s="39"/>
      <c r="W4065" s="39"/>
      <c r="X4065" s="39"/>
      <c r="Y4065" s="39"/>
      <c r="AD4065" s="191"/>
      <c r="AE4065" s="191"/>
      <c r="AF4065" s="260"/>
      <c r="AG4065" s="191"/>
      <c r="AH4065" s="191"/>
      <c r="AI4065" s="260"/>
      <c r="AR4065" s="68"/>
      <c r="AS4065" s="68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5"/>
      <c r="BL4065" s="95"/>
      <c r="BM4065" s="95"/>
      <c r="BN4065" s="95"/>
      <c r="BO4065" s="95"/>
      <c r="BP4065" s="95"/>
      <c r="BQ4065" s="95"/>
      <c r="BR4065" s="95"/>
      <c r="BS4065" s="95"/>
      <c r="BT4065" s="95"/>
      <c r="BU4065" s="95"/>
      <c r="BV4065" s="95"/>
      <c r="BW4065" s="95"/>
      <c r="BX4065" s="95"/>
      <c r="BY4065" s="95"/>
      <c r="BZ4065" s="95"/>
      <c r="CD4065" s="95"/>
      <c r="CE4065" s="95"/>
      <c r="CF4065" s="95"/>
    </row>
    <row r="4066" spans="1:84" s="43" customFormat="1" x14ac:dyDescent="0.25">
      <c r="A4066" s="152"/>
      <c r="B4066" s="152"/>
      <c r="C4066" s="152"/>
      <c r="D4066" s="152"/>
      <c r="E4066" s="152"/>
      <c r="F4066" s="62"/>
      <c r="G4066" s="62"/>
      <c r="I4066" s="152"/>
      <c r="K4066" s="152"/>
      <c r="L4066" s="152"/>
      <c r="M4066" s="152"/>
      <c r="N4066" s="152"/>
      <c r="O4066" s="63"/>
      <c r="P4066" s="152"/>
      <c r="Q4066" s="152"/>
      <c r="S4066" s="205"/>
      <c r="T4066" s="205"/>
      <c r="U4066" s="205"/>
      <c r="V4066" s="39"/>
      <c r="W4066" s="39"/>
      <c r="X4066" s="39"/>
      <c r="Y4066" s="39"/>
      <c r="AD4066" s="191"/>
      <c r="AE4066" s="191"/>
      <c r="AF4066" s="260"/>
      <c r="AG4066" s="191"/>
      <c r="AH4066" s="191"/>
      <c r="AI4066" s="260"/>
      <c r="AR4066" s="68"/>
      <c r="AS4066" s="68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5"/>
      <c r="BL4066" s="95"/>
      <c r="BM4066" s="95"/>
      <c r="BN4066" s="95"/>
      <c r="BO4066" s="95"/>
      <c r="BP4066" s="95"/>
      <c r="BQ4066" s="95"/>
      <c r="BR4066" s="95"/>
      <c r="BS4066" s="95"/>
      <c r="BT4066" s="95"/>
      <c r="BU4066" s="95"/>
      <c r="BV4066" s="95"/>
      <c r="BW4066" s="95"/>
      <c r="BX4066" s="95"/>
      <c r="BY4066" s="95"/>
      <c r="BZ4066" s="95"/>
      <c r="CD4066" s="95"/>
      <c r="CE4066" s="95"/>
      <c r="CF4066" s="95"/>
    </row>
    <row r="4067" spans="1:84" s="43" customFormat="1" x14ac:dyDescent="0.25">
      <c r="A4067" s="152"/>
      <c r="B4067" s="152"/>
      <c r="C4067" s="152"/>
      <c r="D4067" s="152"/>
      <c r="E4067" s="152"/>
      <c r="F4067" s="62"/>
      <c r="G4067" s="62"/>
      <c r="I4067" s="152"/>
      <c r="K4067" s="152"/>
      <c r="L4067" s="152"/>
      <c r="M4067" s="152"/>
      <c r="N4067" s="152"/>
      <c r="O4067" s="63"/>
      <c r="P4067" s="152"/>
      <c r="Q4067" s="152"/>
      <c r="S4067" s="205"/>
      <c r="T4067" s="205"/>
      <c r="U4067" s="205"/>
      <c r="V4067" s="39"/>
      <c r="W4067" s="39"/>
      <c r="X4067" s="39"/>
      <c r="Y4067" s="39"/>
      <c r="AD4067" s="191"/>
      <c r="AE4067" s="191"/>
      <c r="AF4067" s="260"/>
      <c r="AG4067" s="191"/>
      <c r="AH4067" s="191"/>
      <c r="AI4067" s="260"/>
      <c r="AR4067" s="68"/>
      <c r="AS4067" s="68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5"/>
      <c r="BL4067" s="95"/>
      <c r="BM4067" s="95"/>
      <c r="BN4067" s="95"/>
      <c r="BO4067" s="95"/>
      <c r="BP4067" s="95"/>
      <c r="BQ4067" s="95"/>
      <c r="BR4067" s="95"/>
      <c r="BS4067" s="95"/>
      <c r="BT4067" s="95"/>
      <c r="BU4067" s="95"/>
      <c r="BV4067" s="95"/>
      <c r="BW4067" s="95"/>
      <c r="BX4067" s="95"/>
      <c r="BY4067" s="95"/>
      <c r="BZ4067" s="95"/>
      <c r="CD4067" s="95"/>
      <c r="CE4067" s="95"/>
      <c r="CF4067" s="95"/>
    </row>
    <row r="4068" spans="1:84" s="43" customFormat="1" x14ac:dyDescent="0.25">
      <c r="A4068" s="152"/>
      <c r="B4068" s="152"/>
      <c r="C4068" s="152"/>
      <c r="D4068" s="152"/>
      <c r="E4068" s="152"/>
      <c r="F4068" s="62"/>
      <c r="G4068" s="62"/>
      <c r="I4068" s="152"/>
      <c r="K4068" s="152"/>
      <c r="L4068" s="152"/>
      <c r="M4068" s="152"/>
      <c r="N4068" s="152"/>
      <c r="O4068" s="63"/>
      <c r="P4068" s="152"/>
      <c r="Q4068" s="152"/>
      <c r="S4068" s="205"/>
      <c r="T4068" s="205"/>
      <c r="U4068" s="205"/>
      <c r="V4068" s="39"/>
      <c r="W4068" s="39"/>
      <c r="X4068" s="39"/>
      <c r="Y4068" s="39"/>
      <c r="AD4068" s="191"/>
      <c r="AE4068" s="191"/>
      <c r="AF4068" s="260"/>
      <c r="AG4068" s="191"/>
      <c r="AH4068" s="191"/>
      <c r="AI4068" s="260"/>
      <c r="AR4068" s="68"/>
      <c r="AS4068" s="68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5"/>
      <c r="BL4068" s="95"/>
      <c r="BM4068" s="95"/>
      <c r="BN4068" s="95"/>
      <c r="BO4068" s="95"/>
      <c r="BP4068" s="95"/>
      <c r="BQ4068" s="95"/>
      <c r="BR4068" s="95"/>
      <c r="BS4068" s="95"/>
      <c r="BT4068" s="95"/>
      <c r="BU4068" s="95"/>
      <c r="BV4068" s="95"/>
      <c r="BW4068" s="95"/>
      <c r="BX4068" s="95"/>
      <c r="BY4068" s="95"/>
      <c r="BZ4068" s="95"/>
      <c r="CD4068" s="95"/>
      <c r="CE4068" s="95"/>
      <c r="CF4068" s="95"/>
    </row>
    <row r="4069" spans="1:84" s="43" customFormat="1" x14ac:dyDescent="0.25">
      <c r="A4069" s="152"/>
      <c r="B4069" s="152"/>
      <c r="C4069" s="152"/>
      <c r="D4069" s="152"/>
      <c r="E4069" s="152"/>
      <c r="F4069" s="62"/>
      <c r="G4069" s="62"/>
      <c r="I4069" s="152"/>
      <c r="K4069" s="152"/>
      <c r="L4069" s="152"/>
      <c r="M4069" s="152"/>
      <c r="N4069" s="152"/>
      <c r="O4069" s="63"/>
      <c r="P4069" s="152"/>
      <c r="Q4069" s="152"/>
      <c r="S4069" s="205"/>
      <c r="T4069" s="205"/>
      <c r="U4069" s="205"/>
      <c r="V4069" s="39"/>
      <c r="W4069" s="39"/>
      <c r="X4069" s="39"/>
      <c r="Y4069" s="39"/>
      <c r="AD4069" s="191"/>
      <c r="AE4069" s="191"/>
      <c r="AF4069" s="260"/>
      <c r="AG4069" s="191"/>
      <c r="AH4069" s="191"/>
      <c r="AI4069" s="260"/>
      <c r="AR4069" s="68"/>
      <c r="AS4069" s="68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5"/>
      <c r="BL4069" s="95"/>
      <c r="BM4069" s="95"/>
      <c r="BN4069" s="95"/>
      <c r="BO4069" s="95"/>
      <c r="BP4069" s="95"/>
      <c r="BQ4069" s="95"/>
      <c r="BR4069" s="95"/>
      <c r="BS4069" s="95"/>
      <c r="BT4069" s="95"/>
      <c r="BU4069" s="95"/>
      <c r="BV4069" s="95"/>
      <c r="BW4069" s="95"/>
      <c r="BX4069" s="95"/>
      <c r="BY4069" s="95"/>
      <c r="BZ4069" s="95"/>
      <c r="CD4069" s="95"/>
      <c r="CE4069" s="95"/>
      <c r="CF4069" s="95"/>
    </row>
    <row r="4070" spans="1:84" s="43" customFormat="1" x14ac:dyDescent="0.25">
      <c r="A4070" s="152"/>
      <c r="B4070" s="152"/>
      <c r="C4070" s="152"/>
      <c r="D4070" s="152"/>
      <c r="E4070" s="152"/>
      <c r="F4070" s="62"/>
      <c r="G4070" s="62"/>
      <c r="I4070" s="152"/>
      <c r="K4070" s="152"/>
      <c r="L4070" s="152"/>
      <c r="M4070" s="152"/>
      <c r="N4070" s="152"/>
      <c r="O4070" s="63"/>
      <c r="P4070" s="152"/>
      <c r="Q4070" s="152"/>
      <c r="S4070" s="205"/>
      <c r="T4070" s="205"/>
      <c r="U4070" s="205"/>
      <c r="V4070" s="39"/>
      <c r="W4070" s="39"/>
      <c r="X4070" s="39"/>
      <c r="Y4070" s="39"/>
      <c r="AD4070" s="191"/>
      <c r="AE4070" s="191"/>
      <c r="AF4070" s="260"/>
      <c r="AG4070" s="191"/>
      <c r="AH4070" s="191"/>
      <c r="AI4070" s="260"/>
      <c r="AR4070" s="68"/>
      <c r="AS4070" s="68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5"/>
      <c r="BL4070" s="95"/>
      <c r="BM4070" s="95"/>
      <c r="BN4070" s="95"/>
      <c r="BO4070" s="95"/>
      <c r="BP4070" s="95"/>
      <c r="BQ4070" s="95"/>
      <c r="BR4070" s="95"/>
      <c r="BS4070" s="95"/>
      <c r="BT4070" s="95"/>
      <c r="BU4070" s="95"/>
      <c r="BV4070" s="95"/>
      <c r="BW4070" s="95"/>
      <c r="BX4070" s="95"/>
      <c r="BY4070" s="95"/>
      <c r="BZ4070" s="95"/>
      <c r="CD4070" s="95"/>
      <c r="CE4070" s="95"/>
      <c r="CF4070" s="95"/>
    </row>
    <row r="4071" spans="1:84" s="43" customFormat="1" x14ac:dyDescent="0.25">
      <c r="A4071" s="152"/>
      <c r="B4071" s="152"/>
      <c r="C4071" s="152"/>
      <c r="D4071" s="152"/>
      <c r="E4071" s="152"/>
      <c r="F4071" s="62"/>
      <c r="G4071" s="62"/>
      <c r="I4071" s="152"/>
      <c r="K4071" s="152"/>
      <c r="L4071" s="152"/>
      <c r="M4071" s="152"/>
      <c r="N4071" s="152"/>
      <c r="O4071" s="63"/>
      <c r="P4071" s="152"/>
      <c r="Q4071" s="152"/>
      <c r="S4071" s="205"/>
      <c r="T4071" s="205"/>
      <c r="U4071" s="205"/>
      <c r="V4071" s="39"/>
      <c r="W4071" s="39"/>
      <c r="X4071" s="39"/>
      <c r="Y4071" s="39"/>
      <c r="AD4071" s="191"/>
      <c r="AE4071" s="191"/>
      <c r="AF4071" s="260"/>
      <c r="AG4071" s="191"/>
      <c r="AH4071" s="191"/>
      <c r="AI4071" s="260"/>
      <c r="AR4071" s="68"/>
      <c r="AS4071" s="68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5"/>
      <c r="BL4071" s="95"/>
      <c r="BM4071" s="95"/>
      <c r="BN4071" s="95"/>
      <c r="BO4071" s="95"/>
      <c r="BP4071" s="95"/>
      <c r="BQ4071" s="95"/>
      <c r="BR4071" s="95"/>
      <c r="BS4071" s="95"/>
      <c r="BT4071" s="95"/>
      <c r="BU4071" s="95"/>
      <c r="BV4071" s="95"/>
      <c r="BW4071" s="95"/>
      <c r="BX4071" s="95"/>
      <c r="BY4071" s="95"/>
      <c r="BZ4071" s="95"/>
      <c r="CD4071" s="95"/>
      <c r="CE4071" s="95"/>
      <c r="CF4071" s="95"/>
    </row>
    <row r="4072" spans="1:84" s="43" customFormat="1" x14ac:dyDescent="0.25">
      <c r="A4072" s="152"/>
      <c r="B4072" s="152"/>
      <c r="C4072" s="152"/>
      <c r="D4072" s="152"/>
      <c r="E4072" s="152"/>
      <c r="F4072" s="62"/>
      <c r="G4072" s="62"/>
      <c r="I4072" s="152"/>
      <c r="K4072" s="152"/>
      <c r="L4072" s="152"/>
      <c r="M4072" s="152"/>
      <c r="N4072" s="152"/>
      <c r="O4072" s="63"/>
      <c r="P4072" s="152"/>
      <c r="Q4072" s="152"/>
      <c r="S4072" s="205"/>
      <c r="T4072" s="205"/>
      <c r="U4072" s="205"/>
      <c r="V4072" s="39"/>
      <c r="W4072" s="39"/>
      <c r="X4072" s="39"/>
      <c r="Y4072" s="39"/>
      <c r="AD4072" s="191"/>
      <c r="AE4072" s="191"/>
      <c r="AF4072" s="260"/>
      <c r="AG4072" s="191"/>
      <c r="AH4072" s="191"/>
      <c r="AI4072" s="260"/>
      <c r="AR4072" s="68"/>
      <c r="AS4072" s="68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5"/>
      <c r="BL4072" s="95"/>
      <c r="BM4072" s="95"/>
      <c r="BN4072" s="95"/>
      <c r="BO4072" s="95"/>
      <c r="BP4072" s="95"/>
      <c r="BQ4072" s="95"/>
      <c r="BR4072" s="95"/>
      <c r="BS4072" s="95"/>
      <c r="BT4072" s="95"/>
      <c r="BU4072" s="95"/>
      <c r="BV4072" s="95"/>
      <c r="BW4072" s="95"/>
      <c r="BX4072" s="95"/>
      <c r="BY4072" s="95"/>
      <c r="BZ4072" s="95"/>
      <c r="CD4072" s="95"/>
      <c r="CE4072" s="95"/>
      <c r="CF4072" s="95"/>
    </row>
    <row r="4073" spans="1:84" s="43" customFormat="1" x14ac:dyDescent="0.25">
      <c r="A4073" s="152"/>
      <c r="B4073" s="152"/>
      <c r="C4073" s="152"/>
      <c r="D4073" s="152"/>
      <c r="E4073" s="152"/>
      <c r="F4073" s="62"/>
      <c r="G4073" s="62"/>
      <c r="I4073" s="152"/>
      <c r="K4073" s="152"/>
      <c r="L4073" s="152"/>
      <c r="M4073" s="152"/>
      <c r="N4073" s="152"/>
      <c r="O4073" s="63"/>
      <c r="P4073" s="152"/>
      <c r="Q4073" s="152"/>
      <c r="S4073" s="205"/>
      <c r="T4073" s="205"/>
      <c r="U4073" s="205"/>
      <c r="V4073" s="39"/>
      <c r="W4073" s="39"/>
      <c r="X4073" s="39"/>
      <c r="Y4073" s="39"/>
      <c r="AD4073" s="191"/>
      <c r="AE4073" s="191"/>
      <c r="AF4073" s="260"/>
      <c r="AG4073" s="191"/>
      <c r="AH4073" s="191"/>
      <c r="AI4073" s="260"/>
      <c r="AR4073" s="68"/>
      <c r="AS4073" s="68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5"/>
      <c r="BL4073" s="95"/>
      <c r="BM4073" s="95"/>
      <c r="BN4073" s="95"/>
      <c r="BO4073" s="95"/>
      <c r="BP4073" s="95"/>
      <c r="BQ4073" s="95"/>
      <c r="BR4073" s="95"/>
      <c r="BS4073" s="95"/>
      <c r="BT4073" s="95"/>
      <c r="BU4073" s="95"/>
      <c r="BV4073" s="95"/>
      <c r="BW4073" s="95"/>
      <c r="BX4073" s="95"/>
      <c r="BY4073" s="95"/>
      <c r="BZ4073" s="95"/>
      <c r="CD4073" s="95"/>
      <c r="CE4073" s="95"/>
      <c r="CF4073" s="95"/>
    </row>
    <row r="4074" spans="1:84" s="43" customFormat="1" x14ac:dyDescent="0.25">
      <c r="A4074" s="152"/>
      <c r="B4074" s="152"/>
      <c r="C4074" s="152"/>
      <c r="D4074" s="152"/>
      <c r="E4074" s="152"/>
      <c r="F4074" s="62"/>
      <c r="G4074" s="62"/>
      <c r="I4074" s="152"/>
      <c r="K4074" s="152"/>
      <c r="L4074" s="152"/>
      <c r="M4074" s="152"/>
      <c r="N4074" s="152"/>
      <c r="O4074" s="63"/>
      <c r="P4074" s="152"/>
      <c r="Q4074" s="152"/>
      <c r="S4074" s="205"/>
      <c r="T4074" s="205"/>
      <c r="U4074" s="205"/>
      <c r="V4074" s="39"/>
      <c r="W4074" s="39"/>
      <c r="X4074" s="39"/>
      <c r="Y4074" s="39"/>
      <c r="AD4074" s="191"/>
      <c r="AE4074" s="191"/>
      <c r="AF4074" s="260"/>
      <c r="AG4074" s="191"/>
      <c r="AH4074" s="191"/>
      <c r="AI4074" s="260"/>
      <c r="AR4074" s="68"/>
      <c r="AS4074" s="68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5"/>
      <c r="BL4074" s="95"/>
      <c r="BM4074" s="95"/>
      <c r="BN4074" s="95"/>
      <c r="BO4074" s="95"/>
      <c r="BP4074" s="95"/>
      <c r="BQ4074" s="95"/>
      <c r="BR4074" s="95"/>
      <c r="BS4074" s="95"/>
      <c r="BT4074" s="95"/>
      <c r="BU4074" s="95"/>
      <c r="BV4074" s="95"/>
      <c r="BW4074" s="95"/>
      <c r="BX4074" s="95"/>
      <c r="BY4074" s="95"/>
      <c r="BZ4074" s="95"/>
      <c r="CD4074" s="95"/>
      <c r="CE4074" s="95"/>
      <c r="CF4074" s="95"/>
    </row>
    <row r="4075" spans="1:84" s="43" customFormat="1" x14ac:dyDescent="0.25">
      <c r="A4075" s="152"/>
      <c r="B4075" s="152"/>
      <c r="C4075" s="152"/>
      <c r="D4075" s="152"/>
      <c r="E4075" s="152"/>
      <c r="F4075" s="62"/>
      <c r="G4075" s="62"/>
      <c r="I4075" s="152"/>
      <c r="K4075" s="152"/>
      <c r="L4075" s="152"/>
      <c r="M4075" s="152"/>
      <c r="N4075" s="152"/>
      <c r="O4075" s="63"/>
      <c r="P4075" s="152"/>
      <c r="Q4075" s="152"/>
      <c r="S4075" s="205"/>
      <c r="T4075" s="205"/>
      <c r="U4075" s="205"/>
      <c r="V4075" s="39"/>
      <c r="W4075" s="39"/>
      <c r="X4075" s="39"/>
      <c r="Y4075" s="39"/>
      <c r="AD4075" s="191"/>
      <c r="AE4075" s="191"/>
      <c r="AF4075" s="260"/>
      <c r="AG4075" s="191"/>
      <c r="AH4075" s="191"/>
      <c r="AI4075" s="260"/>
      <c r="AR4075" s="68"/>
      <c r="AS4075" s="68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5"/>
      <c r="BL4075" s="95"/>
      <c r="BM4075" s="95"/>
      <c r="BN4075" s="95"/>
      <c r="BO4075" s="95"/>
      <c r="BP4075" s="95"/>
      <c r="BQ4075" s="95"/>
      <c r="BR4075" s="95"/>
      <c r="BS4075" s="95"/>
      <c r="BT4075" s="95"/>
      <c r="BU4075" s="95"/>
      <c r="BV4075" s="95"/>
      <c r="BW4075" s="95"/>
      <c r="BX4075" s="95"/>
      <c r="BY4075" s="95"/>
      <c r="BZ4075" s="95"/>
      <c r="CD4075" s="95"/>
      <c r="CE4075" s="95"/>
      <c r="CF4075" s="95"/>
    </row>
    <row r="4076" spans="1:84" s="43" customFormat="1" x14ac:dyDescent="0.25">
      <c r="A4076" s="152"/>
      <c r="B4076" s="152"/>
      <c r="C4076" s="152"/>
      <c r="D4076" s="152"/>
      <c r="E4076" s="152"/>
      <c r="F4076" s="62"/>
      <c r="G4076" s="62"/>
      <c r="I4076" s="152"/>
      <c r="K4076" s="152"/>
      <c r="L4076" s="152"/>
      <c r="M4076" s="152"/>
      <c r="N4076" s="152"/>
      <c r="O4076" s="63"/>
      <c r="P4076" s="152"/>
      <c r="Q4076" s="152"/>
      <c r="S4076" s="205"/>
      <c r="T4076" s="205"/>
      <c r="U4076" s="205"/>
      <c r="V4076" s="39"/>
      <c r="W4076" s="39"/>
      <c r="X4076" s="39"/>
      <c r="Y4076" s="39"/>
      <c r="AD4076" s="191"/>
      <c r="AE4076" s="191"/>
      <c r="AF4076" s="260"/>
      <c r="AG4076" s="191"/>
      <c r="AH4076" s="191"/>
      <c r="AI4076" s="260"/>
      <c r="AR4076" s="68"/>
      <c r="AS4076" s="68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5"/>
      <c r="BL4076" s="95"/>
      <c r="BM4076" s="95"/>
      <c r="BN4076" s="95"/>
      <c r="BO4076" s="95"/>
      <c r="BP4076" s="95"/>
      <c r="BQ4076" s="95"/>
      <c r="BR4076" s="95"/>
      <c r="BS4076" s="95"/>
      <c r="BT4076" s="95"/>
      <c r="BU4076" s="95"/>
      <c r="BV4076" s="95"/>
      <c r="BW4076" s="95"/>
      <c r="BX4076" s="95"/>
      <c r="BY4076" s="95"/>
      <c r="BZ4076" s="95"/>
      <c r="CD4076" s="95"/>
      <c r="CE4076" s="95"/>
      <c r="CF4076" s="95"/>
    </row>
    <row r="4077" spans="1:84" s="43" customFormat="1" x14ac:dyDescent="0.25">
      <c r="A4077" s="152"/>
      <c r="B4077" s="152"/>
      <c r="C4077" s="152"/>
      <c r="D4077" s="152"/>
      <c r="E4077" s="152"/>
      <c r="F4077" s="62"/>
      <c r="G4077" s="62"/>
      <c r="I4077" s="152"/>
      <c r="K4077" s="152"/>
      <c r="L4077" s="152"/>
      <c r="M4077" s="152"/>
      <c r="N4077" s="152"/>
      <c r="O4077" s="63"/>
      <c r="P4077" s="152"/>
      <c r="Q4077" s="152"/>
      <c r="S4077" s="205"/>
      <c r="T4077" s="205"/>
      <c r="U4077" s="205"/>
      <c r="V4077" s="39"/>
      <c r="W4077" s="39"/>
      <c r="X4077" s="39"/>
      <c r="Y4077" s="39"/>
      <c r="AD4077" s="191"/>
      <c r="AE4077" s="191"/>
      <c r="AF4077" s="260"/>
      <c r="AG4077" s="191"/>
      <c r="AH4077" s="191"/>
      <c r="AI4077" s="260"/>
      <c r="AR4077" s="68"/>
      <c r="AS4077" s="68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5"/>
      <c r="BL4077" s="95"/>
      <c r="BM4077" s="95"/>
      <c r="BN4077" s="95"/>
      <c r="BO4077" s="95"/>
      <c r="BP4077" s="95"/>
      <c r="BQ4077" s="95"/>
      <c r="BR4077" s="95"/>
      <c r="BS4077" s="95"/>
      <c r="BT4077" s="95"/>
      <c r="BU4077" s="95"/>
      <c r="BV4077" s="95"/>
      <c r="BW4077" s="95"/>
      <c r="BX4077" s="95"/>
      <c r="BY4077" s="95"/>
      <c r="BZ4077" s="95"/>
      <c r="CD4077" s="95"/>
      <c r="CE4077" s="95"/>
      <c r="CF4077" s="95"/>
    </row>
    <row r="4078" spans="1:84" s="43" customFormat="1" x14ac:dyDescent="0.25">
      <c r="A4078" s="152"/>
      <c r="B4078" s="152"/>
      <c r="C4078" s="152"/>
      <c r="D4078" s="152"/>
      <c r="E4078" s="152"/>
      <c r="F4078" s="62"/>
      <c r="G4078" s="62"/>
      <c r="I4078" s="152"/>
      <c r="K4078" s="152"/>
      <c r="L4078" s="152"/>
      <c r="M4078" s="152"/>
      <c r="N4078" s="152"/>
      <c r="O4078" s="63"/>
      <c r="P4078" s="152"/>
      <c r="Q4078" s="152"/>
      <c r="S4078" s="205"/>
      <c r="T4078" s="205"/>
      <c r="U4078" s="205"/>
      <c r="V4078" s="39"/>
      <c r="W4078" s="39"/>
      <c r="X4078" s="39"/>
      <c r="Y4078" s="39"/>
      <c r="AD4078" s="191"/>
      <c r="AE4078" s="191"/>
      <c r="AF4078" s="260"/>
      <c r="AG4078" s="191"/>
      <c r="AH4078" s="191"/>
      <c r="AI4078" s="260"/>
      <c r="AR4078" s="68"/>
      <c r="AS4078" s="68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5"/>
      <c r="BL4078" s="95"/>
      <c r="BM4078" s="95"/>
      <c r="BN4078" s="95"/>
      <c r="BO4078" s="95"/>
      <c r="BP4078" s="95"/>
      <c r="BQ4078" s="95"/>
      <c r="BR4078" s="95"/>
      <c r="BS4078" s="95"/>
      <c r="BT4078" s="95"/>
      <c r="BU4078" s="95"/>
      <c r="BV4078" s="95"/>
      <c r="BW4078" s="95"/>
      <c r="BX4078" s="95"/>
      <c r="BY4078" s="95"/>
      <c r="BZ4078" s="95"/>
      <c r="CD4078" s="95"/>
      <c r="CE4078" s="95"/>
      <c r="CF4078" s="95"/>
    </row>
    <row r="4079" spans="1:84" s="43" customFormat="1" x14ac:dyDescent="0.25">
      <c r="A4079" s="152"/>
      <c r="B4079" s="152"/>
      <c r="C4079" s="152"/>
      <c r="D4079" s="152"/>
      <c r="E4079" s="152"/>
      <c r="F4079" s="62"/>
      <c r="G4079" s="62"/>
      <c r="I4079" s="152"/>
      <c r="K4079" s="152"/>
      <c r="L4079" s="152"/>
      <c r="M4079" s="152"/>
      <c r="N4079" s="152"/>
      <c r="O4079" s="63"/>
      <c r="P4079" s="152"/>
      <c r="Q4079" s="152"/>
      <c r="S4079" s="205"/>
      <c r="T4079" s="205"/>
      <c r="U4079" s="205"/>
      <c r="V4079" s="39"/>
      <c r="W4079" s="39"/>
      <c r="X4079" s="39"/>
      <c r="Y4079" s="39"/>
      <c r="AD4079" s="191"/>
      <c r="AE4079" s="191"/>
      <c r="AF4079" s="260"/>
      <c r="AG4079" s="191"/>
      <c r="AH4079" s="191"/>
      <c r="AI4079" s="260"/>
      <c r="AR4079" s="68"/>
      <c r="AS4079" s="68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5"/>
      <c r="BL4079" s="95"/>
      <c r="BM4079" s="95"/>
      <c r="BN4079" s="95"/>
      <c r="BO4079" s="95"/>
      <c r="BP4079" s="95"/>
      <c r="BQ4079" s="95"/>
      <c r="BR4079" s="95"/>
      <c r="BS4079" s="95"/>
      <c r="BT4079" s="95"/>
      <c r="BU4079" s="95"/>
      <c r="BV4079" s="95"/>
      <c r="BW4079" s="95"/>
      <c r="BX4079" s="95"/>
      <c r="BY4079" s="95"/>
      <c r="BZ4079" s="95"/>
      <c r="CD4079" s="95"/>
      <c r="CE4079" s="95"/>
      <c r="CF4079" s="95"/>
    </row>
    <row r="4080" spans="1:84" s="43" customFormat="1" x14ac:dyDescent="0.25">
      <c r="A4080" s="152"/>
      <c r="B4080" s="152"/>
      <c r="C4080" s="152"/>
      <c r="D4080" s="152"/>
      <c r="E4080" s="152"/>
      <c r="F4080" s="62"/>
      <c r="G4080" s="62"/>
      <c r="I4080" s="152"/>
      <c r="K4080" s="152"/>
      <c r="L4080" s="152"/>
      <c r="M4080" s="152"/>
      <c r="N4080" s="152"/>
      <c r="O4080" s="63"/>
      <c r="P4080" s="152"/>
      <c r="Q4080" s="152"/>
      <c r="S4080" s="205"/>
      <c r="T4080" s="205"/>
      <c r="U4080" s="205"/>
      <c r="V4080" s="39"/>
      <c r="W4080" s="39"/>
      <c r="X4080" s="39"/>
      <c r="Y4080" s="39"/>
      <c r="AD4080" s="191"/>
      <c r="AE4080" s="191"/>
      <c r="AF4080" s="260"/>
      <c r="AG4080" s="191"/>
      <c r="AH4080" s="191"/>
      <c r="AI4080" s="260"/>
      <c r="AR4080" s="68"/>
      <c r="AS4080" s="68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5"/>
      <c r="BL4080" s="95"/>
      <c r="BM4080" s="95"/>
      <c r="BN4080" s="95"/>
      <c r="BO4080" s="95"/>
      <c r="BP4080" s="95"/>
      <c r="BQ4080" s="95"/>
      <c r="BR4080" s="95"/>
      <c r="BS4080" s="95"/>
      <c r="BT4080" s="95"/>
      <c r="BU4080" s="95"/>
      <c r="BV4080" s="95"/>
      <c r="BW4080" s="95"/>
      <c r="BX4080" s="95"/>
      <c r="BY4080" s="95"/>
      <c r="BZ4080" s="95"/>
      <c r="CD4080" s="95"/>
      <c r="CE4080" s="95"/>
      <c r="CF4080" s="95"/>
    </row>
    <row r="4081" spans="1:84" s="43" customFormat="1" x14ac:dyDescent="0.25">
      <c r="A4081" s="152"/>
      <c r="B4081" s="152"/>
      <c r="C4081" s="152"/>
      <c r="D4081" s="152"/>
      <c r="E4081" s="152"/>
      <c r="F4081" s="62"/>
      <c r="G4081" s="62"/>
      <c r="I4081" s="152"/>
      <c r="K4081" s="152"/>
      <c r="L4081" s="152"/>
      <c r="M4081" s="152"/>
      <c r="N4081" s="152"/>
      <c r="O4081" s="63"/>
      <c r="P4081" s="152"/>
      <c r="Q4081" s="152"/>
      <c r="S4081" s="205"/>
      <c r="T4081" s="205"/>
      <c r="U4081" s="205"/>
      <c r="V4081" s="39"/>
      <c r="W4081" s="39"/>
      <c r="X4081" s="39"/>
      <c r="Y4081" s="39"/>
      <c r="AD4081" s="191"/>
      <c r="AE4081" s="191"/>
      <c r="AF4081" s="260"/>
      <c r="AG4081" s="191"/>
      <c r="AH4081" s="191"/>
      <c r="AI4081" s="260"/>
      <c r="AR4081" s="68"/>
      <c r="AS4081" s="68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5"/>
      <c r="BL4081" s="95"/>
      <c r="BM4081" s="95"/>
      <c r="BN4081" s="95"/>
      <c r="BO4081" s="95"/>
      <c r="BP4081" s="95"/>
      <c r="BQ4081" s="95"/>
      <c r="BR4081" s="95"/>
      <c r="BS4081" s="95"/>
      <c r="BT4081" s="95"/>
      <c r="BU4081" s="95"/>
      <c r="BV4081" s="95"/>
      <c r="BW4081" s="95"/>
      <c r="BX4081" s="95"/>
      <c r="BY4081" s="95"/>
      <c r="BZ4081" s="95"/>
      <c r="CD4081" s="95"/>
      <c r="CE4081" s="95"/>
      <c r="CF4081" s="95"/>
    </row>
    <row r="4082" spans="1:84" s="43" customFormat="1" x14ac:dyDescent="0.25">
      <c r="A4082" s="152"/>
      <c r="B4082" s="152"/>
      <c r="C4082" s="152"/>
      <c r="D4082" s="152"/>
      <c r="E4082" s="152"/>
      <c r="F4082" s="62"/>
      <c r="G4082" s="62"/>
      <c r="I4082" s="152"/>
      <c r="K4082" s="152"/>
      <c r="L4082" s="152"/>
      <c r="M4082" s="152"/>
      <c r="N4082" s="152"/>
      <c r="O4082" s="63"/>
      <c r="P4082" s="152"/>
      <c r="Q4082" s="152"/>
      <c r="S4082" s="205"/>
      <c r="T4082" s="205"/>
      <c r="U4082" s="205"/>
      <c r="V4082" s="39"/>
      <c r="W4082" s="39"/>
      <c r="X4082" s="39"/>
      <c r="Y4082" s="39"/>
      <c r="AD4082" s="191"/>
      <c r="AE4082" s="191"/>
      <c r="AF4082" s="260"/>
      <c r="AG4082" s="191"/>
      <c r="AH4082" s="191"/>
      <c r="AI4082" s="260"/>
      <c r="AR4082" s="68"/>
      <c r="AS4082" s="68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5"/>
      <c r="BL4082" s="95"/>
      <c r="BM4082" s="95"/>
      <c r="BN4082" s="95"/>
      <c r="BO4082" s="95"/>
      <c r="BP4082" s="95"/>
      <c r="BQ4082" s="95"/>
      <c r="BR4082" s="95"/>
      <c r="BS4082" s="95"/>
      <c r="BT4082" s="95"/>
      <c r="BU4082" s="95"/>
      <c r="BV4082" s="95"/>
      <c r="BW4082" s="95"/>
      <c r="BX4082" s="95"/>
      <c r="BY4082" s="95"/>
      <c r="BZ4082" s="95"/>
      <c r="CD4082" s="95"/>
      <c r="CE4082" s="95"/>
      <c r="CF4082" s="95"/>
    </row>
    <row r="4083" spans="1:84" s="43" customFormat="1" x14ac:dyDescent="0.25">
      <c r="A4083" s="152"/>
      <c r="B4083" s="152"/>
      <c r="C4083" s="152"/>
      <c r="D4083" s="152"/>
      <c r="E4083" s="152"/>
      <c r="F4083" s="62"/>
      <c r="G4083" s="62"/>
      <c r="I4083" s="152"/>
      <c r="K4083" s="152"/>
      <c r="L4083" s="152"/>
      <c r="M4083" s="152"/>
      <c r="N4083" s="152"/>
      <c r="O4083" s="63"/>
      <c r="P4083" s="152"/>
      <c r="Q4083" s="152"/>
      <c r="S4083" s="205"/>
      <c r="T4083" s="205"/>
      <c r="U4083" s="205"/>
      <c r="V4083" s="39"/>
      <c r="W4083" s="39"/>
      <c r="X4083" s="39"/>
      <c r="Y4083" s="39"/>
      <c r="AD4083" s="191"/>
      <c r="AE4083" s="191"/>
      <c r="AF4083" s="260"/>
      <c r="AG4083" s="191"/>
      <c r="AH4083" s="191"/>
      <c r="AI4083" s="260"/>
      <c r="AR4083" s="68"/>
      <c r="AS4083" s="68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5"/>
      <c r="BL4083" s="95"/>
      <c r="BM4083" s="95"/>
      <c r="BN4083" s="95"/>
      <c r="BO4083" s="95"/>
      <c r="BP4083" s="95"/>
      <c r="BQ4083" s="95"/>
      <c r="BR4083" s="95"/>
      <c r="BS4083" s="95"/>
      <c r="BT4083" s="95"/>
      <c r="BU4083" s="95"/>
      <c r="BV4083" s="95"/>
      <c r="BW4083" s="95"/>
      <c r="BX4083" s="95"/>
      <c r="BY4083" s="95"/>
      <c r="BZ4083" s="95"/>
      <c r="CD4083" s="95"/>
      <c r="CE4083" s="95"/>
      <c r="CF4083" s="95"/>
    </row>
    <row r="4084" spans="1:84" s="43" customFormat="1" x14ac:dyDescent="0.25">
      <c r="A4084" s="152"/>
      <c r="B4084" s="152"/>
      <c r="C4084" s="152"/>
      <c r="D4084" s="152"/>
      <c r="E4084" s="152"/>
      <c r="F4084" s="62"/>
      <c r="G4084" s="62"/>
      <c r="I4084" s="152"/>
      <c r="K4084" s="152"/>
      <c r="L4084" s="152"/>
      <c r="M4084" s="152"/>
      <c r="N4084" s="152"/>
      <c r="O4084" s="63"/>
      <c r="P4084" s="152"/>
      <c r="Q4084" s="152"/>
      <c r="S4084" s="205"/>
      <c r="T4084" s="205"/>
      <c r="U4084" s="205"/>
      <c r="V4084" s="39"/>
      <c r="W4084" s="39"/>
      <c r="X4084" s="39"/>
      <c r="Y4084" s="39"/>
      <c r="AD4084" s="191"/>
      <c r="AE4084" s="191"/>
      <c r="AF4084" s="260"/>
      <c r="AG4084" s="191"/>
      <c r="AH4084" s="191"/>
      <c r="AI4084" s="260"/>
      <c r="AR4084" s="68"/>
      <c r="AS4084" s="68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5"/>
      <c r="BL4084" s="95"/>
      <c r="BM4084" s="95"/>
      <c r="BN4084" s="95"/>
      <c r="BO4084" s="95"/>
      <c r="BP4084" s="95"/>
      <c r="BQ4084" s="95"/>
      <c r="BR4084" s="95"/>
      <c r="BS4084" s="95"/>
      <c r="BT4084" s="95"/>
      <c r="BU4084" s="95"/>
      <c r="BV4084" s="95"/>
      <c r="BW4084" s="95"/>
      <c r="BX4084" s="95"/>
      <c r="BY4084" s="95"/>
      <c r="BZ4084" s="95"/>
      <c r="CD4084" s="95"/>
      <c r="CE4084" s="95"/>
      <c r="CF4084" s="95"/>
    </row>
    <row r="4085" spans="1:84" s="43" customFormat="1" x14ac:dyDescent="0.25">
      <c r="A4085" s="152"/>
      <c r="B4085" s="152"/>
      <c r="C4085" s="152"/>
      <c r="D4085" s="152"/>
      <c r="E4085" s="152"/>
      <c r="F4085" s="62"/>
      <c r="G4085" s="62"/>
      <c r="I4085" s="152"/>
      <c r="K4085" s="152"/>
      <c r="L4085" s="152"/>
      <c r="M4085" s="152"/>
      <c r="N4085" s="152"/>
      <c r="O4085" s="63"/>
      <c r="P4085" s="152"/>
      <c r="Q4085" s="152"/>
      <c r="S4085" s="205"/>
      <c r="T4085" s="205"/>
      <c r="U4085" s="205"/>
      <c r="V4085" s="39"/>
      <c r="W4085" s="39"/>
      <c r="X4085" s="39"/>
      <c r="Y4085" s="39"/>
      <c r="AD4085" s="191"/>
      <c r="AE4085" s="191"/>
      <c r="AF4085" s="260"/>
      <c r="AG4085" s="191"/>
      <c r="AH4085" s="191"/>
      <c r="AI4085" s="260"/>
      <c r="AR4085" s="68"/>
      <c r="AS4085" s="68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5"/>
      <c r="BL4085" s="95"/>
      <c r="BM4085" s="95"/>
      <c r="BN4085" s="95"/>
      <c r="BO4085" s="95"/>
      <c r="BP4085" s="95"/>
      <c r="BQ4085" s="95"/>
      <c r="BR4085" s="95"/>
      <c r="BS4085" s="95"/>
      <c r="BT4085" s="95"/>
      <c r="BU4085" s="95"/>
      <c r="BV4085" s="95"/>
      <c r="BW4085" s="95"/>
      <c r="BX4085" s="95"/>
      <c r="BY4085" s="95"/>
      <c r="BZ4085" s="95"/>
      <c r="CD4085" s="95"/>
      <c r="CE4085" s="95"/>
      <c r="CF4085" s="95"/>
    </row>
    <row r="4086" spans="1:84" s="43" customFormat="1" x14ac:dyDescent="0.25">
      <c r="A4086" s="152"/>
      <c r="B4086" s="152"/>
      <c r="C4086" s="152"/>
      <c r="D4086" s="152"/>
      <c r="E4086" s="152"/>
      <c r="F4086" s="62"/>
      <c r="G4086" s="62"/>
      <c r="I4086" s="152"/>
      <c r="K4086" s="152"/>
      <c r="L4086" s="152"/>
      <c r="M4086" s="152"/>
      <c r="N4086" s="152"/>
      <c r="O4086" s="63"/>
      <c r="P4086" s="152"/>
      <c r="Q4086" s="152"/>
      <c r="S4086" s="205"/>
      <c r="T4086" s="205"/>
      <c r="U4086" s="205"/>
      <c r="V4086" s="39"/>
      <c r="W4086" s="39"/>
      <c r="X4086" s="39"/>
      <c r="Y4086" s="39"/>
      <c r="AD4086" s="191"/>
      <c r="AE4086" s="191"/>
      <c r="AF4086" s="260"/>
      <c r="AG4086" s="191"/>
      <c r="AH4086" s="191"/>
      <c r="AI4086" s="260"/>
      <c r="AR4086" s="68"/>
      <c r="AS4086" s="68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5"/>
      <c r="BL4086" s="95"/>
      <c r="BM4086" s="95"/>
      <c r="BN4086" s="95"/>
      <c r="BO4086" s="95"/>
      <c r="BP4086" s="95"/>
      <c r="BQ4086" s="95"/>
      <c r="BR4086" s="95"/>
      <c r="BS4086" s="95"/>
      <c r="BT4086" s="95"/>
      <c r="BU4086" s="95"/>
      <c r="BV4086" s="95"/>
      <c r="BW4086" s="95"/>
      <c r="BX4086" s="95"/>
      <c r="BY4086" s="95"/>
      <c r="BZ4086" s="95"/>
      <c r="CD4086" s="95"/>
      <c r="CE4086" s="95"/>
      <c r="CF4086" s="95"/>
    </row>
    <row r="4087" spans="1:84" s="43" customFormat="1" x14ac:dyDescent="0.25">
      <c r="A4087" s="152"/>
      <c r="B4087" s="152"/>
      <c r="C4087" s="152"/>
      <c r="D4087" s="152"/>
      <c r="E4087" s="152"/>
      <c r="F4087" s="62"/>
      <c r="G4087" s="62"/>
      <c r="I4087" s="152"/>
      <c r="K4087" s="152"/>
      <c r="L4087" s="152"/>
      <c r="M4087" s="152"/>
      <c r="N4087" s="152"/>
      <c r="O4087" s="63"/>
      <c r="P4087" s="152"/>
      <c r="Q4087" s="152"/>
      <c r="S4087" s="205"/>
      <c r="T4087" s="205"/>
      <c r="U4087" s="205"/>
      <c r="V4087" s="39"/>
      <c r="W4087" s="39"/>
      <c r="X4087" s="39"/>
      <c r="Y4087" s="39"/>
      <c r="AD4087" s="191"/>
      <c r="AE4087" s="191"/>
      <c r="AF4087" s="260"/>
      <c r="AG4087" s="191"/>
      <c r="AH4087" s="191"/>
      <c r="AI4087" s="260"/>
      <c r="AR4087" s="68"/>
      <c r="AS4087" s="68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5"/>
      <c r="BL4087" s="95"/>
      <c r="BM4087" s="95"/>
      <c r="BN4087" s="95"/>
      <c r="BO4087" s="95"/>
      <c r="BP4087" s="95"/>
      <c r="BQ4087" s="95"/>
      <c r="BR4087" s="95"/>
      <c r="BS4087" s="95"/>
      <c r="BT4087" s="95"/>
      <c r="BU4087" s="95"/>
      <c r="BV4087" s="95"/>
      <c r="BW4087" s="95"/>
      <c r="BX4087" s="95"/>
      <c r="BY4087" s="95"/>
      <c r="BZ4087" s="95"/>
      <c r="CD4087" s="95"/>
      <c r="CE4087" s="95"/>
      <c r="CF4087" s="95"/>
    </row>
    <row r="4088" spans="1:84" s="43" customFormat="1" x14ac:dyDescent="0.25">
      <c r="A4088" s="152"/>
      <c r="B4088" s="152"/>
      <c r="C4088" s="152"/>
      <c r="D4088" s="152"/>
      <c r="E4088" s="152"/>
      <c r="F4088" s="62"/>
      <c r="G4088" s="62"/>
      <c r="I4088" s="152"/>
      <c r="K4088" s="152"/>
      <c r="L4088" s="152"/>
      <c r="M4088" s="152"/>
      <c r="N4088" s="152"/>
      <c r="O4088" s="63"/>
      <c r="P4088" s="152"/>
      <c r="Q4088" s="152"/>
      <c r="S4088" s="205"/>
      <c r="T4088" s="205"/>
      <c r="U4088" s="205"/>
      <c r="V4088" s="39"/>
      <c r="W4088" s="39"/>
      <c r="X4088" s="39"/>
      <c r="Y4088" s="39"/>
      <c r="AD4088" s="191"/>
      <c r="AE4088" s="191"/>
      <c r="AF4088" s="260"/>
      <c r="AG4088" s="191"/>
      <c r="AH4088" s="191"/>
      <c r="AI4088" s="260"/>
      <c r="AR4088" s="68"/>
      <c r="AS4088" s="68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5"/>
      <c r="BL4088" s="95"/>
      <c r="BM4088" s="95"/>
      <c r="BN4088" s="95"/>
      <c r="BO4088" s="95"/>
      <c r="BP4088" s="95"/>
      <c r="BQ4088" s="95"/>
      <c r="BR4088" s="95"/>
      <c r="BS4088" s="95"/>
      <c r="BT4088" s="95"/>
      <c r="BU4088" s="95"/>
      <c r="BV4088" s="95"/>
      <c r="BW4088" s="95"/>
      <c r="BX4088" s="95"/>
      <c r="BY4088" s="95"/>
      <c r="BZ4088" s="95"/>
      <c r="CD4088" s="95"/>
      <c r="CE4088" s="95"/>
      <c r="CF4088" s="95"/>
    </row>
    <row r="4089" spans="1:84" s="43" customFormat="1" x14ac:dyDescent="0.25">
      <c r="A4089" s="152"/>
      <c r="B4089" s="152"/>
      <c r="C4089" s="152"/>
      <c r="D4089" s="152"/>
      <c r="E4089" s="152"/>
      <c r="F4089" s="62"/>
      <c r="G4089" s="62"/>
      <c r="I4089" s="152"/>
      <c r="K4089" s="152"/>
      <c r="L4089" s="152"/>
      <c r="M4089" s="152"/>
      <c r="N4089" s="152"/>
      <c r="O4089" s="63"/>
      <c r="P4089" s="152"/>
      <c r="Q4089" s="152"/>
      <c r="S4089" s="205"/>
      <c r="T4089" s="205"/>
      <c r="U4089" s="205"/>
      <c r="V4089" s="39"/>
      <c r="W4089" s="39"/>
      <c r="X4089" s="39"/>
      <c r="Y4089" s="39"/>
      <c r="AD4089" s="191"/>
      <c r="AE4089" s="191"/>
      <c r="AF4089" s="260"/>
      <c r="AG4089" s="191"/>
      <c r="AH4089" s="191"/>
      <c r="AI4089" s="260"/>
      <c r="AR4089" s="68"/>
      <c r="AS4089" s="68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5"/>
      <c r="BL4089" s="95"/>
      <c r="BM4089" s="95"/>
      <c r="BN4089" s="95"/>
      <c r="BO4089" s="95"/>
      <c r="BP4089" s="95"/>
      <c r="BQ4089" s="95"/>
      <c r="BR4089" s="95"/>
      <c r="BS4089" s="95"/>
      <c r="BT4089" s="95"/>
      <c r="BU4089" s="95"/>
      <c r="BV4089" s="95"/>
      <c r="BW4089" s="95"/>
      <c r="BX4089" s="95"/>
      <c r="BY4089" s="95"/>
      <c r="BZ4089" s="95"/>
      <c r="CD4089" s="95"/>
      <c r="CE4089" s="95"/>
      <c r="CF4089" s="95"/>
    </row>
    <row r="4090" spans="1:84" s="43" customFormat="1" x14ac:dyDescent="0.25">
      <c r="A4090" s="152"/>
      <c r="B4090" s="152"/>
      <c r="C4090" s="152"/>
      <c r="D4090" s="152"/>
      <c r="E4090" s="152"/>
      <c r="F4090" s="62"/>
      <c r="G4090" s="62"/>
      <c r="I4090" s="152"/>
      <c r="K4090" s="152"/>
      <c r="L4090" s="152"/>
      <c r="M4090" s="152"/>
      <c r="N4090" s="152"/>
      <c r="O4090" s="63"/>
      <c r="P4090" s="152"/>
      <c r="Q4090" s="152"/>
      <c r="S4090" s="205"/>
      <c r="T4090" s="205"/>
      <c r="U4090" s="205"/>
      <c r="V4090" s="39"/>
      <c r="W4090" s="39"/>
      <c r="X4090" s="39"/>
      <c r="Y4090" s="39"/>
      <c r="AD4090" s="191"/>
      <c r="AE4090" s="191"/>
      <c r="AF4090" s="260"/>
      <c r="AG4090" s="191"/>
      <c r="AH4090" s="191"/>
      <c r="AI4090" s="260"/>
      <c r="AR4090" s="68"/>
      <c r="AS4090" s="68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5"/>
      <c r="BL4090" s="95"/>
      <c r="BM4090" s="95"/>
      <c r="BN4090" s="95"/>
      <c r="BO4090" s="95"/>
      <c r="BP4090" s="95"/>
      <c r="BQ4090" s="95"/>
      <c r="BR4090" s="95"/>
      <c r="BS4090" s="95"/>
      <c r="BT4090" s="95"/>
      <c r="BU4090" s="95"/>
      <c r="BV4090" s="95"/>
      <c r="BW4090" s="95"/>
      <c r="BX4090" s="95"/>
      <c r="BY4090" s="95"/>
      <c r="BZ4090" s="95"/>
      <c r="CD4090" s="95"/>
      <c r="CE4090" s="95"/>
      <c r="CF4090" s="95"/>
    </row>
    <row r="4091" spans="1:84" s="43" customFormat="1" x14ac:dyDescent="0.25">
      <c r="A4091" s="152"/>
      <c r="B4091" s="152"/>
      <c r="C4091" s="152"/>
      <c r="D4091" s="152"/>
      <c r="E4091" s="152"/>
      <c r="F4091" s="62"/>
      <c r="G4091" s="62"/>
      <c r="I4091" s="152"/>
      <c r="K4091" s="152"/>
      <c r="L4091" s="152"/>
      <c r="M4091" s="152"/>
      <c r="N4091" s="152"/>
      <c r="O4091" s="63"/>
      <c r="P4091" s="152"/>
      <c r="Q4091" s="152"/>
      <c r="S4091" s="205"/>
      <c r="T4091" s="205"/>
      <c r="U4091" s="205"/>
      <c r="V4091" s="39"/>
      <c r="W4091" s="39"/>
      <c r="X4091" s="39"/>
      <c r="Y4091" s="39"/>
      <c r="AD4091" s="191"/>
      <c r="AE4091" s="191"/>
      <c r="AF4091" s="260"/>
      <c r="AG4091" s="191"/>
      <c r="AH4091" s="191"/>
      <c r="AI4091" s="260"/>
      <c r="AR4091" s="68"/>
      <c r="AS4091" s="68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5"/>
      <c r="BL4091" s="95"/>
      <c r="BM4091" s="95"/>
      <c r="BN4091" s="95"/>
      <c r="BO4091" s="95"/>
      <c r="BP4091" s="95"/>
      <c r="BQ4091" s="95"/>
      <c r="BR4091" s="95"/>
      <c r="BS4091" s="95"/>
      <c r="BT4091" s="95"/>
      <c r="BU4091" s="95"/>
      <c r="BV4091" s="95"/>
      <c r="BW4091" s="95"/>
      <c r="BX4091" s="95"/>
      <c r="BY4091" s="95"/>
      <c r="BZ4091" s="95"/>
      <c r="CD4091" s="95"/>
      <c r="CE4091" s="95"/>
      <c r="CF4091" s="95"/>
    </row>
    <row r="4092" spans="1:84" s="43" customFormat="1" x14ac:dyDescent="0.25">
      <c r="A4092" s="152"/>
      <c r="B4092" s="152"/>
      <c r="C4092" s="152"/>
      <c r="D4092" s="152"/>
      <c r="E4092" s="152"/>
      <c r="F4092" s="62"/>
      <c r="G4092" s="62"/>
      <c r="I4092" s="152"/>
      <c r="K4092" s="152"/>
      <c r="L4092" s="152"/>
      <c r="M4092" s="152"/>
      <c r="N4092" s="152"/>
      <c r="O4092" s="63"/>
      <c r="P4092" s="152"/>
      <c r="Q4092" s="152"/>
      <c r="S4092" s="205"/>
      <c r="T4092" s="205"/>
      <c r="U4092" s="205"/>
      <c r="V4092" s="39"/>
      <c r="W4092" s="39"/>
      <c r="X4092" s="39"/>
      <c r="Y4092" s="39"/>
      <c r="AD4092" s="191"/>
      <c r="AE4092" s="191"/>
      <c r="AF4092" s="260"/>
      <c r="AG4092" s="191"/>
      <c r="AH4092" s="191"/>
      <c r="AI4092" s="260"/>
      <c r="AR4092" s="68"/>
      <c r="AS4092" s="68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5"/>
      <c r="BL4092" s="95"/>
      <c r="BM4092" s="95"/>
      <c r="BN4092" s="95"/>
      <c r="BO4092" s="95"/>
      <c r="BP4092" s="95"/>
      <c r="BQ4092" s="95"/>
      <c r="BR4092" s="95"/>
      <c r="BS4092" s="95"/>
      <c r="BT4092" s="95"/>
      <c r="BU4092" s="95"/>
      <c r="BV4092" s="95"/>
      <c r="BW4092" s="95"/>
      <c r="BX4092" s="95"/>
      <c r="BY4092" s="95"/>
      <c r="BZ4092" s="95"/>
      <c r="CD4092" s="95"/>
      <c r="CE4092" s="95"/>
      <c r="CF4092" s="95"/>
    </row>
    <row r="4093" spans="1:84" s="43" customFormat="1" x14ac:dyDescent="0.25">
      <c r="A4093" s="152"/>
      <c r="B4093" s="152"/>
      <c r="C4093" s="152"/>
      <c r="D4093" s="152"/>
      <c r="E4093" s="152"/>
      <c r="F4093" s="62"/>
      <c r="G4093" s="62"/>
      <c r="I4093" s="152"/>
      <c r="K4093" s="152"/>
      <c r="L4093" s="152"/>
      <c r="M4093" s="152"/>
      <c r="N4093" s="152"/>
      <c r="O4093" s="63"/>
      <c r="P4093" s="152"/>
      <c r="Q4093" s="152"/>
      <c r="S4093" s="205"/>
      <c r="T4093" s="205"/>
      <c r="U4093" s="205"/>
      <c r="V4093" s="39"/>
      <c r="W4093" s="39"/>
      <c r="X4093" s="39"/>
      <c r="Y4093" s="39"/>
      <c r="AD4093" s="191"/>
      <c r="AE4093" s="191"/>
      <c r="AF4093" s="260"/>
      <c r="AG4093" s="191"/>
      <c r="AH4093" s="191"/>
      <c r="AI4093" s="260"/>
      <c r="AR4093" s="68"/>
      <c r="AS4093" s="68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5"/>
      <c r="BL4093" s="95"/>
      <c r="BM4093" s="95"/>
      <c r="BN4093" s="95"/>
      <c r="BO4093" s="95"/>
      <c r="BP4093" s="95"/>
      <c r="BQ4093" s="95"/>
      <c r="BR4093" s="95"/>
      <c r="BS4093" s="95"/>
      <c r="BT4093" s="95"/>
      <c r="BU4093" s="95"/>
      <c r="BV4093" s="95"/>
      <c r="BW4093" s="95"/>
      <c r="BX4093" s="95"/>
      <c r="BY4093" s="95"/>
      <c r="BZ4093" s="95"/>
      <c r="CD4093" s="95"/>
      <c r="CE4093" s="95"/>
      <c r="CF4093" s="95"/>
    </row>
    <row r="4094" spans="1:84" s="43" customFormat="1" x14ac:dyDescent="0.25">
      <c r="A4094" s="152"/>
      <c r="B4094" s="152"/>
      <c r="C4094" s="152"/>
      <c r="D4094" s="152"/>
      <c r="E4094" s="152"/>
      <c r="F4094" s="62"/>
      <c r="G4094" s="62"/>
      <c r="I4094" s="152"/>
      <c r="K4094" s="152"/>
      <c r="L4094" s="152"/>
      <c r="M4094" s="152"/>
      <c r="N4094" s="152"/>
      <c r="O4094" s="63"/>
      <c r="P4094" s="152"/>
      <c r="Q4094" s="152"/>
      <c r="S4094" s="205"/>
      <c r="T4094" s="205"/>
      <c r="U4094" s="205"/>
      <c r="V4094" s="39"/>
      <c r="W4094" s="39"/>
      <c r="X4094" s="39"/>
      <c r="Y4094" s="39"/>
      <c r="AD4094" s="191"/>
      <c r="AE4094" s="191"/>
      <c r="AF4094" s="260"/>
      <c r="AG4094" s="191"/>
      <c r="AH4094" s="191"/>
      <c r="AI4094" s="260"/>
      <c r="AR4094" s="68"/>
      <c r="AS4094" s="68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5"/>
      <c r="BL4094" s="95"/>
      <c r="BM4094" s="95"/>
      <c r="BN4094" s="95"/>
      <c r="BO4094" s="95"/>
      <c r="BP4094" s="95"/>
      <c r="BQ4094" s="95"/>
      <c r="BR4094" s="95"/>
      <c r="BS4094" s="95"/>
      <c r="BT4094" s="95"/>
      <c r="BU4094" s="95"/>
      <c r="BV4094" s="95"/>
      <c r="BW4094" s="95"/>
      <c r="BX4094" s="95"/>
      <c r="BY4094" s="95"/>
      <c r="BZ4094" s="95"/>
      <c r="CD4094" s="95"/>
      <c r="CE4094" s="95"/>
      <c r="CF4094" s="95"/>
    </row>
    <row r="4095" spans="1:84" s="43" customFormat="1" x14ac:dyDescent="0.25">
      <c r="A4095" s="152"/>
      <c r="B4095" s="152"/>
      <c r="C4095" s="152"/>
      <c r="D4095" s="152"/>
      <c r="E4095" s="152"/>
      <c r="F4095" s="62"/>
      <c r="G4095" s="62"/>
      <c r="I4095" s="152"/>
      <c r="K4095" s="152"/>
      <c r="L4095" s="152"/>
      <c r="M4095" s="152"/>
      <c r="N4095" s="152"/>
      <c r="O4095" s="63"/>
      <c r="P4095" s="152"/>
      <c r="Q4095" s="152"/>
      <c r="S4095" s="205"/>
      <c r="T4095" s="205"/>
      <c r="U4095" s="205"/>
      <c r="V4095" s="39"/>
      <c r="W4095" s="39"/>
      <c r="X4095" s="39"/>
      <c r="Y4095" s="39"/>
      <c r="AD4095" s="191"/>
      <c r="AE4095" s="191"/>
      <c r="AF4095" s="260"/>
      <c r="AG4095" s="191"/>
      <c r="AH4095" s="191"/>
      <c r="AI4095" s="260"/>
      <c r="AR4095" s="68"/>
      <c r="AS4095" s="68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5"/>
      <c r="BL4095" s="95"/>
      <c r="BM4095" s="95"/>
      <c r="BN4095" s="95"/>
      <c r="BO4095" s="95"/>
      <c r="BP4095" s="95"/>
      <c r="BQ4095" s="95"/>
      <c r="BR4095" s="95"/>
      <c r="BS4095" s="95"/>
      <c r="BT4095" s="95"/>
      <c r="BU4095" s="95"/>
      <c r="BV4095" s="95"/>
      <c r="BW4095" s="95"/>
      <c r="BX4095" s="95"/>
      <c r="BY4095" s="95"/>
      <c r="BZ4095" s="95"/>
      <c r="CD4095" s="95"/>
      <c r="CE4095" s="95"/>
      <c r="CF4095" s="95"/>
    </row>
    <row r="4096" spans="1:84" s="43" customFormat="1" x14ac:dyDescent="0.25">
      <c r="A4096" s="152"/>
      <c r="B4096" s="152"/>
      <c r="C4096" s="152"/>
      <c r="D4096" s="152"/>
      <c r="E4096" s="152"/>
      <c r="F4096" s="62"/>
      <c r="G4096" s="62"/>
      <c r="I4096" s="152"/>
      <c r="K4096" s="152"/>
      <c r="L4096" s="152"/>
      <c r="M4096" s="152"/>
      <c r="N4096" s="152"/>
      <c r="O4096" s="63"/>
      <c r="P4096" s="152"/>
      <c r="Q4096" s="152"/>
      <c r="S4096" s="205"/>
      <c r="T4096" s="205"/>
      <c r="U4096" s="205"/>
      <c r="V4096" s="39"/>
      <c r="W4096" s="39"/>
      <c r="X4096" s="39"/>
      <c r="Y4096" s="39"/>
      <c r="AD4096" s="191"/>
      <c r="AE4096" s="191"/>
      <c r="AF4096" s="260"/>
      <c r="AG4096" s="191"/>
      <c r="AH4096" s="191"/>
      <c r="AI4096" s="260"/>
      <c r="AR4096" s="68"/>
      <c r="AS4096" s="68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5"/>
      <c r="BL4096" s="95"/>
      <c r="BM4096" s="95"/>
      <c r="BN4096" s="95"/>
      <c r="BO4096" s="95"/>
      <c r="BP4096" s="95"/>
      <c r="BQ4096" s="95"/>
      <c r="BR4096" s="95"/>
      <c r="BS4096" s="95"/>
      <c r="BT4096" s="95"/>
      <c r="BU4096" s="95"/>
      <c r="BV4096" s="95"/>
      <c r="BW4096" s="95"/>
      <c r="BX4096" s="95"/>
      <c r="BY4096" s="95"/>
      <c r="BZ4096" s="95"/>
      <c r="CD4096" s="95"/>
      <c r="CE4096" s="95"/>
      <c r="CF4096" s="95"/>
    </row>
    <row r="4097" spans="1:84" s="43" customFormat="1" x14ac:dyDescent="0.25">
      <c r="A4097" s="152"/>
      <c r="B4097" s="152"/>
      <c r="C4097" s="152"/>
      <c r="D4097" s="152"/>
      <c r="E4097" s="152"/>
      <c r="F4097" s="62"/>
      <c r="G4097" s="62"/>
      <c r="I4097" s="152"/>
      <c r="K4097" s="152"/>
      <c r="L4097" s="152"/>
      <c r="M4097" s="152"/>
      <c r="N4097" s="152"/>
      <c r="O4097" s="63"/>
      <c r="P4097" s="152"/>
      <c r="Q4097" s="152"/>
      <c r="S4097" s="205"/>
      <c r="T4097" s="205"/>
      <c r="U4097" s="205"/>
      <c r="V4097" s="39"/>
      <c r="W4097" s="39"/>
      <c r="X4097" s="39"/>
      <c r="Y4097" s="39"/>
      <c r="AD4097" s="191"/>
      <c r="AE4097" s="191"/>
      <c r="AF4097" s="260"/>
      <c r="AG4097" s="191"/>
      <c r="AH4097" s="191"/>
      <c r="AI4097" s="260"/>
      <c r="AR4097" s="68"/>
      <c r="AS4097" s="68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5"/>
      <c r="BL4097" s="95"/>
      <c r="BM4097" s="95"/>
      <c r="BN4097" s="95"/>
      <c r="BO4097" s="95"/>
      <c r="BP4097" s="95"/>
      <c r="BQ4097" s="95"/>
      <c r="BR4097" s="95"/>
      <c r="BS4097" s="95"/>
      <c r="BT4097" s="95"/>
      <c r="BU4097" s="95"/>
      <c r="BV4097" s="95"/>
      <c r="BW4097" s="95"/>
      <c r="BX4097" s="95"/>
      <c r="BY4097" s="95"/>
      <c r="BZ4097" s="95"/>
      <c r="CD4097" s="95"/>
      <c r="CE4097" s="95"/>
      <c r="CF4097" s="95"/>
    </row>
    <row r="4098" spans="1:84" s="43" customFormat="1" x14ac:dyDescent="0.25">
      <c r="A4098" s="152"/>
      <c r="B4098" s="152"/>
      <c r="C4098" s="152"/>
      <c r="D4098" s="152"/>
      <c r="E4098" s="152"/>
      <c r="F4098" s="62"/>
      <c r="G4098" s="62"/>
      <c r="I4098" s="152"/>
      <c r="K4098" s="152"/>
      <c r="L4098" s="152"/>
      <c r="M4098" s="152"/>
      <c r="N4098" s="152"/>
      <c r="O4098" s="63"/>
      <c r="P4098" s="152"/>
      <c r="Q4098" s="152"/>
      <c r="S4098" s="205"/>
      <c r="T4098" s="205"/>
      <c r="U4098" s="205"/>
      <c r="V4098" s="39"/>
      <c r="W4098" s="39"/>
      <c r="X4098" s="39"/>
      <c r="Y4098" s="39"/>
      <c r="AD4098" s="191"/>
      <c r="AE4098" s="191"/>
      <c r="AF4098" s="260"/>
      <c r="AG4098" s="191"/>
      <c r="AH4098" s="191"/>
      <c r="AI4098" s="260"/>
      <c r="AR4098" s="68"/>
      <c r="AS4098" s="68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5"/>
      <c r="BL4098" s="95"/>
      <c r="BM4098" s="95"/>
      <c r="BN4098" s="95"/>
      <c r="BO4098" s="95"/>
      <c r="BP4098" s="95"/>
      <c r="BQ4098" s="95"/>
      <c r="BR4098" s="95"/>
      <c r="BS4098" s="95"/>
      <c r="BT4098" s="95"/>
      <c r="BU4098" s="95"/>
      <c r="BV4098" s="95"/>
      <c r="BW4098" s="95"/>
      <c r="BX4098" s="95"/>
      <c r="BY4098" s="95"/>
      <c r="BZ4098" s="95"/>
      <c r="CD4098" s="95"/>
      <c r="CE4098" s="95"/>
      <c r="CF4098" s="95"/>
    </row>
    <row r="4099" spans="1:84" s="43" customFormat="1" x14ac:dyDescent="0.25">
      <c r="A4099" s="152"/>
      <c r="B4099" s="152"/>
      <c r="C4099" s="152"/>
      <c r="D4099" s="152"/>
      <c r="E4099" s="152"/>
      <c r="F4099" s="62"/>
      <c r="G4099" s="62"/>
      <c r="I4099" s="152"/>
      <c r="K4099" s="152"/>
      <c r="L4099" s="152"/>
      <c r="M4099" s="152"/>
      <c r="N4099" s="152"/>
      <c r="O4099" s="63"/>
      <c r="P4099" s="152"/>
      <c r="Q4099" s="152"/>
      <c r="S4099" s="205"/>
      <c r="T4099" s="205"/>
      <c r="U4099" s="205"/>
      <c r="V4099" s="39"/>
      <c r="W4099" s="39"/>
      <c r="X4099" s="39"/>
      <c r="Y4099" s="39"/>
      <c r="AD4099" s="191"/>
      <c r="AE4099" s="191"/>
      <c r="AF4099" s="260"/>
      <c r="AG4099" s="191"/>
      <c r="AH4099" s="191"/>
      <c r="AI4099" s="260"/>
      <c r="AR4099" s="68"/>
      <c r="AS4099" s="68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5"/>
      <c r="BL4099" s="95"/>
      <c r="BM4099" s="95"/>
      <c r="BN4099" s="95"/>
      <c r="BO4099" s="95"/>
      <c r="BP4099" s="95"/>
      <c r="BQ4099" s="95"/>
      <c r="BR4099" s="95"/>
      <c r="BS4099" s="95"/>
      <c r="BT4099" s="95"/>
      <c r="BU4099" s="95"/>
      <c r="BV4099" s="95"/>
      <c r="BW4099" s="95"/>
      <c r="BX4099" s="95"/>
      <c r="BY4099" s="95"/>
      <c r="BZ4099" s="95"/>
      <c r="CD4099" s="95"/>
      <c r="CE4099" s="95"/>
      <c r="CF4099" s="95"/>
    </row>
    <row r="4100" spans="1:84" s="43" customFormat="1" x14ac:dyDescent="0.25">
      <c r="A4100" s="152"/>
      <c r="B4100" s="152"/>
      <c r="C4100" s="152"/>
      <c r="D4100" s="152"/>
      <c r="E4100" s="152"/>
      <c r="F4100" s="62"/>
      <c r="G4100" s="62"/>
      <c r="I4100" s="152"/>
      <c r="K4100" s="152"/>
      <c r="L4100" s="152"/>
      <c r="M4100" s="152"/>
      <c r="N4100" s="152"/>
      <c r="O4100" s="63"/>
      <c r="P4100" s="152"/>
      <c r="Q4100" s="152"/>
      <c r="S4100" s="205"/>
      <c r="T4100" s="205"/>
      <c r="U4100" s="205"/>
      <c r="V4100" s="39"/>
      <c r="W4100" s="39"/>
      <c r="X4100" s="39"/>
      <c r="Y4100" s="39"/>
      <c r="AD4100" s="191"/>
      <c r="AE4100" s="191"/>
      <c r="AF4100" s="260"/>
      <c r="AG4100" s="191"/>
      <c r="AH4100" s="191"/>
      <c r="AI4100" s="260"/>
      <c r="AR4100" s="68"/>
      <c r="AS4100" s="68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5"/>
      <c r="BL4100" s="95"/>
      <c r="BM4100" s="95"/>
      <c r="BN4100" s="95"/>
      <c r="BO4100" s="95"/>
      <c r="BP4100" s="95"/>
      <c r="BQ4100" s="95"/>
      <c r="BR4100" s="95"/>
      <c r="BS4100" s="95"/>
      <c r="BT4100" s="95"/>
      <c r="BU4100" s="95"/>
      <c r="BV4100" s="95"/>
      <c r="BW4100" s="95"/>
      <c r="BX4100" s="95"/>
      <c r="BY4100" s="95"/>
      <c r="BZ4100" s="95"/>
      <c r="CD4100" s="95"/>
      <c r="CE4100" s="95"/>
      <c r="CF4100" s="95"/>
    </row>
    <row r="4101" spans="1:84" s="43" customFormat="1" x14ac:dyDescent="0.25">
      <c r="A4101" s="152"/>
      <c r="B4101" s="152"/>
      <c r="C4101" s="152"/>
      <c r="D4101" s="152"/>
      <c r="E4101" s="152"/>
      <c r="F4101" s="62"/>
      <c r="G4101" s="62"/>
      <c r="I4101" s="152"/>
      <c r="K4101" s="152"/>
      <c r="L4101" s="152"/>
      <c r="M4101" s="152"/>
      <c r="N4101" s="152"/>
      <c r="O4101" s="63"/>
      <c r="P4101" s="152"/>
      <c r="Q4101" s="152"/>
      <c r="S4101" s="205"/>
      <c r="T4101" s="205"/>
      <c r="U4101" s="205"/>
      <c r="V4101" s="39"/>
      <c r="W4101" s="39"/>
      <c r="X4101" s="39"/>
      <c r="Y4101" s="39"/>
      <c r="AD4101" s="191"/>
      <c r="AE4101" s="191"/>
      <c r="AF4101" s="260"/>
      <c r="AG4101" s="191"/>
      <c r="AH4101" s="191"/>
      <c r="AI4101" s="260"/>
      <c r="AR4101" s="68"/>
      <c r="AS4101" s="68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5"/>
      <c r="BL4101" s="95"/>
      <c r="BM4101" s="95"/>
      <c r="BN4101" s="95"/>
      <c r="BO4101" s="95"/>
      <c r="BP4101" s="95"/>
      <c r="BQ4101" s="95"/>
      <c r="BR4101" s="95"/>
      <c r="BS4101" s="95"/>
      <c r="BT4101" s="95"/>
      <c r="BU4101" s="95"/>
      <c r="BV4101" s="95"/>
      <c r="BW4101" s="95"/>
      <c r="BX4101" s="95"/>
      <c r="BY4101" s="95"/>
      <c r="BZ4101" s="95"/>
      <c r="CD4101" s="95"/>
      <c r="CE4101" s="95"/>
      <c r="CF4101" s="95"/>
    </row>
    <row r="4102" spans="1:84" s="43" customFormat="1" x14ac:dyDescent="0.25">
      <c r="A4102" s="152"/>
      <c r="B4102" s="152"/>
      <c r="C4102" s="152"/>
      <c r="D4102" s="152"/>
      <c r="E4102" s="152"/>
      <c r="F4102" s="62"/>
      <c r="G4102" s="62"/>
      <c r="I4102" s="152"/>
      <c r="K4102" s="152"/>
      <c r="L4102" s="152"/>
      <c r="M4102" s="152"/>
      <c r="N4102" s="152"/>
      <c r="O4102" s="63"/>
      <c r="P4102" s="152"/>
      <c r="Q4102" s="152"/>
      <c r="S4102" s="205"/>
      <c r="T4102" s="205"/>
      <c r="U4102" s="205"/>
      <c r="V4102" s="39"/>
      <c r="W4102" s="39"/>
      <c r="X4102" s="39"/>
      <c r="Y4102" s="39"/>
      <c r="AD4102" s="191"/>
      <c r="AE4102" s="191"/>
      <c r="AF4102" s="260"/>
      <c r="AG4102" s="191"/>
      <c r="AH4102" s="191"/>
      <c r="AI4102" s="260"/>
      <c r="AR4102" s="68"/>
      <c r="AS4102" s="68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5"/>
      <c r="BL4102" s="95"/>
      <c r="BM4102" s="95"/>
      <c r="BN4102" s="95"/>
      <c r="BO4102" s="95"/>
      <c r="BP4102" s="95"/>
      <c r="BQ4102" s="95"/>
      <c r="BR4102" s="95"/>
      <c r="BS4102" s="95"/>
      <c r="BT4102" s="95"/>
      <c r="BU4102" s="95"/>
      <c r="BV4102" s="95"/>
      <c r="BW4102" s="95"/>
      <c r="BX4102" s="95"/>
      <c r="BY4102" s="95"/>
      <c r="BZ4102" s="95"/>
      <c r="CD4102" s="95"/>
      <c r="CE4102" s="95"/>
      <c r="CF4102" s="95"/>
    </row>
    <row r="4103" spans="1:84" s="43" customFormat="1" x14ac:dyDescent="0.25">
      <c r="A4103" s="152"/>
      <c r="B4103" s="152"/>
      <c r="C4103" s="152"/>
      <c r="D4103" s="152"/>
      <c r="E4103" s="152"/>
      <c r="F4103" s="62"/>
      <c r="G4103" s="62"/>
      <c r="I4103" s="152"/>
      <c r="K4103" s="152"/>
      <c r="L4103" s="152"/>
      <c r="M4103" s="152"/>
      <c r="N4103" s="152"/>
      <c r="O4103" s="63"/>
      <c r="P4103" s="152"/>
      <c r="Q4103" s="152"/>
      <c r="S4103" s="205"/>
      <c r="T4103" s="205"/>
      <c r="U4103" s="205"/>
      <c r="V4103" s="39"/>
      <c r="W4103" s="39"/>
      <c r="X4103" s="39"/>
      <c r="Y4103" s="39"/>
      <c r="AD4103" s="191"/>
      <c r="AE4103" s="191"/>
      <c r="AF4103" s="260"/>
      <c r="AG4103" s="191"/>
      <c r="AH4103" s="191"/>
      <c r="AI4103" s="260"/>
      <c r="AR4103" s="68"/>
      <c r="AS4103" s="68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5"/>
      <c r="BL4103" s="95"/>
      <c r="BM4103" s="95"/>
      <c r="BN4103" s="95"/>
      <c r="BO4103" s="95"/>
      <c r="BP4103" s="95"/>
      <c r="BQ4103" s="95"/>
      <c r="BR4103" s="95"/>
      <c r="BS4103" s="95"/>
      <c r="BT4103" s="95"/>
      <c r="BU4103" s="95"/>
      <c r="BV4103" s="95"/>
      <c r="BW4103" s="95"/>
      <c r="BX4103" s="95"/>
      <c r="BY4103" s="95"/>
      <c r="BZ4103" s="95"/>
      <c r="CD4103" s="95"/>
      <c r="CE4103" s="95"/>
      <c r="CF4103" s="95"/>
    </row>
    <row r="4104" spans="1:84" s="43" customFormat="1" x14ac:dyDescent="0.25">
      <c r="A4104" s="152"/>
      <c r="B4104" s="152"/>
      <c r="C4104" s="152"/>
      <c r="D4104" s="152"/>
      <c r="E4104" s="152"/>
      <c r="F4104" s="62"/>
      <c r="G4104" s="62"/>
      <c r="I4104" s="152"/>
      <c r="K4104" s="152"/>
      <c r="L4104" s="152"/>
      <c r="M4104" s="152"/>
      <c r="N4104" s="152"/>
      <c r="O4104" s="63"/>
      <c r="P4104" s="152"/>
      <c r="Q4104" s="152"/>
      <c r="S4104" s="205"/>
      <c r="T4104" s="205"/>
      <c r="U4104" s="205"/>
      <c r="V4104" s="39"/>
      <c r="W4104" s="39"/>
      <c r="X4104" s="39"/>
      <c r="Y4104" s="39"/>
      <c r="AD4104" s="191"/>
      <c r="AE4104" s="191"/>
      <c r="AF4104" s="260"/>
      <c r="AG4104" s="191"/>
      <c r="AH4104" s="191"/>
      <c r="AI4104" s="260"/>
      <c r="AR4104" s="68"/>
      <c r="AS4104" s="68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5"/>
      <c r="BL4104" s="95"/>
      <c r="BM4104" s="95"/>
      <c r="BN4104" s="95"/>
      <c r="BO4104" s="95"/>
      <c r="BP4104" s="95"/>
      <c r="BQ4104" s="95"/>
      <c r="BR4104" s="95"/>
      <c r="BS4104" s="95"/>
      <c r="BT4104" s="95"/>
      <c r="BU4104" s="95"/>
      <c r="BV4104" s="95"/>
      <c r="BW4104" s="95"/>
      <c r="BX4104" s="95"/>
      <c r="BY4104" s="95"/>
      <c r="BZ4104" s="95"/>
      <c r="CD4104" s="95"/>
      <c r="CE4104" s="95"/>
      <c r="CF4104" s="95"/>
    </row>
    <row r="4105" spans="1:84" s="43" customFormat="1" x14ac:dyDescent="0.25">
      <c r="A4105" s="152"/>
      <c r="B4105" s="152"/>
      <c r="C4105" s="152"/>
      <c r="D4105" s="152"/>
      <c r="E4105" s="152"/>
      <c r="F4105" s="62"/>
      <c r="G4105" s="62"/>
      <c r="I4105" s="152"/>
      <c r="K4105" s="152"/>
      <c r="L4105" s="152"/>
      <c r="M4105" s="152"/>
      <c r="N4105" s="152"/>
      <c r="O4105" s="63"/>
      <c r="P4105" s="152"/>
      <c r="Q4105" s="152"/>
      <c r="S4105" s="205"/>
      <c r="T4105" s="205"/>
      <c r="U4105" s="205"/>
      <c r="V4105" s="39"/>
      <c r="W4105" s="39"/>
      <c r="X4105" s="39"/>
      <c r="Y4105" s="39"/>
      <c r="AD4105" s="191"/>
      <c r="AE4105" s="191"/>
      <c r="AF4105" s="260"/>
      <c r="AG4105" s="191"/>
      <c r="AH4105" s="191"/>
      <c r="AI4105" s="260"/>
      <c r="AR4105" s="68"/>
      <c r="AS4105" s="68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5"/>
      <c r="BL4105" s="95"/>
      <c r="BM4105" s="95"/>
      <c r="BN4105" s="95"/>
      <c r="BO4105" s="95"/>
      <c r="BP4105" s="95"/>
      <c r="BQ4105" s="95"/>
      <c r="BR4105" s="95"/>
      <c r="BS4105" s="95"/>
      <c r="BT4105" s="95"/>
      <c r="BU4105" s="95"/>
      <c r="BV4105" s="95"/>
      <c r="BW4105" s="95"/>
      <c r="BX4105" s="95"/>
      <c r="BY4105" s="95"/>
      <c r="BZ4105" s="95"/>
      <c r="CD4105" s="95"/>
      <c r="CE4105" s="95"/>
      <c r="CF4105" s="95"/>
    </row>
    <row r="4106" spans="1:84" s="43" customFormat="1" x14ac:dyDescent="0.25">
      <c r="A4106" s="152"/>
      <c r="B4106" s="152"/>
      <c r="C4106" s="152"/>
      <c r="D4106" s="152"/>
      <c r="E4106" s="152"/>
      <c r="F4106" s="62"/>
      <c r="G4106" s="62"/>
      <c r="I4106" s="152"/>
      <c r="K4106" s="152"/>
      <c r="L4106" s="152"/>
      <c r="M4106" s="152"/>
      <c r="N4106" s="152"/>
      <c r="O4106" s="63"/>
      <c r="P4106" s="152"/>
      <c r="Q4106" s="152"/>
      <c r="S4106" s="205"/>
      <c r="T4106" s="205"/>
      <c r="U4106" s="205"/>
      <c r="V4106" s="39"/>
      <c r="W4106" s="39"/>
      <c r="X4106" s="39"/>
      <c r="Y4106" s="39"/>
      <c r="AD4106" s="191"/>
      <c r="AE4106" s="191"/>
      <c r="AF4106" s="260"/>
      <c r="AG4106" s="191"/>
      <c r="AH4106" s="191"/>
      <c r="AI4106" s="260"/>
      <c r="AR4106" s="68"/>
      <c r="AS4106" s="68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5"/>
      <c r="BL4106" s="95"/>
      <c r="BM4106" s="95"/>
      <c r="BN4106" s="95"/>
      <c r="BO4106" s="95"/>
      <c r="BP4106" s="95"/>
      <c r="BQ4106" s="95"/>
      <c r="BR4106" s="95"/>
      <c r="BS4106" s="95"/>
      <c r="BT4106" s="95"/>
      <c r="BU4106" s="95"/>
      <c r="BV4106" s="95"/>
      <c r="BW4106" s="95"/>
      <c r="BX4106" s="95"/>
      <c r="BY4106" s="95"/>
      <c r="BZ4106" s="95"/>
      <c r="CD4106" s="95"/>
      <c r="CE4106" s="95"/>
      <c r="CF4106" s="95"/>
    </row>
    <row r="4107" spans="1:84" s="43" customFormat="1" x14ac:dyDescent="0.25">
      <c r="A4107" s="152"/>
      <c r="B4107" s="152"/>
      <c r="C4107" s="152"/>
      <c r="D4107" s="152"/>
      <c r="E4107" s="152"/>
      <c r="F4107" s="62"/>
      <c r="G4107" s="62"/>
      <c r="I4107" s="152"/>
      <c r="K4107" s="152"/>
      <c r="L4107" s="152"/>
      <c r="M4107" s="152"/>
      <c r="N4107" s="152"/>
      <c r="O4107" s="63"/>
      <c r="P4107" s="152"/>
      <c r="Q4107" s="152"/>
      <c r="S4107" s="205"/>
      <c r="T4107" s="205"/>
      <c r="U4107" s="205"/>
      <c r="V4107" s="39"/>
      <c r="W4107" s="39"/>
      <c r="X4107" s="39"/>
      <c r="Y4107" s="39"/>
      <c r="AD4107" s="191"/>
      <c r="AE4107" s="191"/>
      <c r="AF4107" s="260"/>
      <c r="AG4107" s="191"/>
      <c r="AH4107" s="191"/>
      <c r="AI4107" s="260"/>
      <c r="AR4107" s="68"/>
      <c r="AS4107" s="68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5"/>
      <c r="BL4107" s="95"/>
      <c r="BM4107" s="95"/>
      <c r="BN4107" s="95"/>
      <c r="BO4107" s="95"/>
      <c r="BP4107" s="95"/>
      <c r="BQ4107" s="95"/>
      <c r="BR4107" s="95"/>
      <c r="BS4107" s="95"/>
      <c r="BT4107" s="95"/>
      <c r="BU4107" s="95"/>
      <c r="BV4107" s="95"/>
      <c r="BW4107" s="95"/>
      <c r="BX4107" s="95"/>
      <c r="BY4107" s="95"/>
      <c r="BZ4107" s="95"/>
      <c r="CD4107" s="95"/>
      <c r="CE4107" s="95"/>
      <c r="CF4107" s="95"/>
    </row>
    <row r="4108" spans="1:84" s="43" customFormat="1" x14ac:dyDescent="0.25">
      <c r="A4108" s="152"/>
      <c r="B4108" s="152"/>
      <c r="C4108" s="152"/>
      <c r="D4108" s="152"/>
      <c r="E4108" s="152"/>
      <c r="F4108" s="62"/>
      <c r="G4108" s="62"/>
      <c r="I4108" s="152"/>
      <c r="K4108" s="152"/>
      <c r="L4108" s="152"/>
      <c r="M4108" s="152"/>
      <c r="N4108" s="152"/>
      <c r="O4108" s="63"/>
      <c r="P4108" s="152"/>
      <c r="Q4108" s="152"/>
      <c r="S4108" s="205"/>
      <c r="T4108" s="205"/>
      <c r="U4108" s="205"/>
      <c r="V4108" s="39"/>
      <c r="W4108" s="39"/>
      <c r="X4108" s="39"/>
      <c r="Y4108" s="39"/>
      <c r="AD4108" s="191"/>
      <c r="AE4108" s="191"/>
      <c r="AF4108" s="260"/>
      <c r="AG4108" s="191"/>
      <c r="AH4108" s="191"/>
      <c r="AI4108" s="260"/>
      <c r="AR4108" s="68"/>
      <c r="AS4108" s="68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5"/>
      <c r="BL4108" s="95"/>
      <c r="BM4108" s="95"/>
      <c r="BN4108" s="95"/>
      <c r="BO4108" s="95"/>
      <c r="BP4108" s="95"/>
      <c r="BQ4108" s="95"/>
      <c r="BR4108" s="95"/>
      <c r="BS4108" s="95"/>
      <c r="BT4108" s="95"/>
      <c r="BU4108" s="95"/>
      <c r="BV4108" s="95"/>
      <c r="BW4108" s="95"/>
      <c r="BX4108" s="95"/>
      <c r="BY4108" s="95"/>
      <c r="BZ4108" s="95"/>
      <c r="CD4108" s="95"/>
      <c r="CE4108" s="95"/>
      <c r="CF4108" s="95"/>
    </row>
    <row r="4109" spans="1:84" s="43" customFormat="1" x14ac:dyDescent="0.25">
      <c r="A4109" s="152"/>
      <c r="B4109" s="152"/>
      <c r="C4109" s="152"/>
      <c r="D4109" s="152"/>
      <c r="E4109" s="152"/>
      <c r="F4109" s="62"/>
      <c r="G4109" s="62"/>
      <c r="I4109" s="152"/>
      <c r="K4109" s="152"/>
      <c r="L4109" s="152"/>
      <c r="M4109" s="152"/>
      <c r="N4109" s="152"/>
      <c r="O4109" s="63"/>
      <c r="P4109" s="152"/>
      <c r="Q4109" s="152"/>
      <c r="S4109" s="205"/>
      <c r="T4109" s="205"/>
      <c r="U4109" s="205"/>
      <c r="V4109" s="39"/>
      <c r="W4109" s="39"/>
      <c r="X4109" s="39"/>
      <c r="Y4109" s="39"/>
      <c r="AD4109" s="191"/>
      <c r="AE4109" s="191"/>
      <c r="AF4109" s="260"/>
      <c r="AG4109" s="191"/>
      <c r="AH4109" s="191"/>
      <c r="AI4109" s="260"/>
      <c r="AR4109" s="68"/>
      <c r="AS4109" s="68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5"/>
      <c r="BL4109" s="95"/>
      <c r="BM4109" s="95"/>
      <c r="BN4109" s="95"/>
      <c r="BO4109" s="95"/>
      <c r="BP4109" s="95"/>
      <c r="BQ4109" s="95"/>
      <c r="BR4109" s="95"/>
      <c r="BS4109" s="95"/>
      <c r="BT4109" s="95"/>
      <c r="BU4109" s="95"/>
      <c r="BV4109" s="95"/>
      <c r="BW4109" s="95"/>
      <c r="BX4109" s="95"/>
      <c r="BY4109" s="95"/>
      <c r="BZ4109" s="95"/>
      <c r="CD4109" s="95"/>
      <c r="CE4109" s="95"/>
      <c r="CF4109" s="95"/>
    </row>
    <row r="4110" spans="1:84" s="43" customFormat="1" x14ac:dyDescent="0.25">
      <c r="A4110" s="152"/>
      <c r="B4110" s="152"/>
      <c r="C4110" s="152"/>
      <c r="D4110" s="152"/>
      <c r="E4110" s="152"/>
      <c r="F4110" s="62"/>
      <c r="G4110" s="62"/>
      <c r="I4110" s="152"/>
      <c r="K4110" s="152"/>
      <c r="L4110" s="152"/>
      <c r="M4110" s="152"/>
      <c r="N4110" s="152"/>
      <c r="O4110" s="63"/>
      <c r="P4110" s="152"/>
      <c r="Q4110" s="152"/>
      <c r="S4110" s="205"/>
      <c r="T4110" s="205"/>
      <c r="U4110" s="205"/>
      <c r="V4110" s="39"/>
      <c r="W4110" s="39"/>
      <c r="X4110" s="39"/>
      <c r="Y4110" s="39"/>
      <c r="AD4110" s="191"/>
      <c r="AE4110" s="191"/>
      <c r="AF4110" s="260"/>
      <c r="AG4110" s="191"/>
      <c r="AH4110" s="191"/>
      <c r="AI4110" s="260"/>
      <c r="AR4110" s="68"/>
      <c r="AS4110" s="68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5"/>
      <c r="BL4110" s="95"/>
      <c r="BM4110" s="95"/>
      <c r="BN4110" s="95"/>
      <c r="BO4110" s="95"/>
      <c r="BP4110" s="95"/>
      <c r="BQ4110" s="95"/>
      <c r="BR4110" s="95"/>
      <c r="BS4110" s="95"/>
      <c r="BT4110" s="95"/>
      <c r="BU4110" s="95"/>
      <c r="BV4110" s="95"/>
      <c r="BW4110" s="95"/>
      <c r="BX4110" s="95"/>
      <c r="BY4110" s="95"/>
      <c r="BZ4110" s="95"/>
      <c r="CD4110" s="95"/>
      <c r="CE4110" s="95"/>
      <c r="CF4110" s="95"/>
    </row>
    <row r="4111" spans="1:84" s="43" customFormat="1" x14ac:dyDescent="0.25">
      <c r="A4111" s="152"/>
      <c r="B4111" s="152"/>
      <c r="C4111" s="152"/>
      <c r="D4111" s="152"/>
      <c r="E4111" s="152"/>
      <c r="F4111" s="62"/>
      <c r="G4111" s="62"/>
      <c r="I4111" s="152"/>
      <c r="K4111" s="152"/>
      <c r="L4111" s="152"/>
      <c r="M4111" s="152"/>
      <c r="N4111" s="152"/>
      <c r="O4111" s="63"/>
      <c r="P4111" s="152"/>
      <c r="Q4111" s="152"/>
      <c r="S4111" s="205"/>
      <c r="T4111" s="205"/>
      <c r="U4111" s="205"/>
      <c r="V4111" s="39"/>
      <c r="W4111" s="39"/>
      <c r="X4111" s="39"/>
      <c r="Y4111" s="39"/>
      <c r="AD4111" s="191"/>
      <c r="AE4111" s="191"/>
      <c r="AF4111" s="260"/>
      <c r="AG4111" s="191"/>
      <c r="AH4111" s="191"/>
      <c r="AI4111" s="260"/>
      <c r="AR4111" s="68"/>
      <c r="AS4111" s="68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5"/>
      <c r="BL4111" s="95"/>
      <c r="BM4111" s="95"/>
      <c r="BN4111" s="95"/>
      <c r="BO4111" s="95"/>
      <c r="BP4111" s="95"/>
      <c r="BQ4111" s="95"/>
      <c r="BR4111" s="95"/>
      <c r="BS4111" s="95"/>
      <c r="BT4111" s="95"/>
      <c r="BU4111" s="95"/>
      <c r="BV4111" s="95"/>
      <c r="BW4111" s="95"/>
      <c r="BX4111" s="95"/>
      <c r="BY4111" s="95"/>
      <c r="BZ4111" s="95"/>
      <c r="CD4111" s="95"/>
      <c r="CE4111" s="95"/>
      <c r="CF4111" s="95"/>
    </row>
    <row r="4112" spans="1:84" s="43" customFormat="1" x14ac:dyDescent="0.25">
      <c r="A4112" s="152"/>
      <c r="B4112" s="152"/>
      <c r="C4112" s="152"/>
      <c r="D4112" s="152"/>
      <c r="E4112" s="152"/>
      <c r="F4112" s="62"/>
      <c r="G4112" s="62"/>
      <c r="I4112" s="152"/>
      <c r="K4112" s="152"/>
      <c r="L4112" s="152"/>
      <c r="M4112" s="152"/>
      <c r="N4112" s="152"/>
      <c r="O4112" s="63"/>
      <c r="P4112" s="152"/>
      <c r="Q4112" s="152"/>
      <c r="S4112" s="205"/>
      <c r="T4112" s="205"/>
      <c r="U4112" s="205"/>
      <c r="V4112" s="39"/>
      <c r="W4112" s="39"/>
      <c r="X4112" s="39"/>
      <c r="Y4112" s="39"/>
      <c r="AD4112" s="191"/>
      <c r="AE4112" s="191"/>
      <c r="AF4112" s="260"/>
      <c r="AG4112" s="191"/>
      <c r="AH4112" s="191"/>
      <c r="AI4112" s="260"/>
      <c r="AR4112" s="68"/>
      <c r="AS4112" s="68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5"/>
      <c r="BL4112" s="95"/>
      <c r="BM4112" s="95"/>
      <c r="BN4112" s="95"/>
      <c r="BO4112" s="95"/>
      <c r="BP4112" s="95"/>
      <c r="BQ4112" s="95"/>
      <c r="BR4112" s="95"/>
      <c r="BS4112" s="95"/>
      <c r="BT4112" s="95"/>
      <c r="BU4112" s="95"/>
      <c r="BV4112" s="95"/>
      <c r="BW4112" s="95"/>
      <c r="BX4112" s="95"/>
      <c r="BY4112" s="95"/>
      <c r="BZ4112" s="95"/>
      <c r="CD4112" s="95"/>
      <c r="CE4112" s="95"/>
      <c r="CF4112" s="95"/>
    </row>
    <row r="4113" spans="1:84" s="43" customFormat="1" x14ac:dyDescent="0.25">
      <c r="A4113" s="152"/>
      <c r="B4113" s="152"/>
      <c r="C4113" s="152"/>
      <c r="D4113" s="152"/>
      <c r="E4113" s="152"/>
      <c r="F4113" s="62"/>
      <c r="G4113" s="62"/>
      <c r="I4113" s="152"/>
      <c r="K4113" s="152"/>
      <c r="L4113" s="152"/>
      <c r="M4113" s="152"/>
      <c r="N4113" s="152"/>
      <c r="O4113" s="63"/>
      <c r="P4113" s="152"/>
      <c r="Q4113" s="152"/>
      <c r="S4113" s="205"/>
      <c r="T4113" s="205"/>
      <c r="U4113" s="205"/>
      <c r="V4113" s="39"/>
      <c r="W4113" s="39"/>
      <c r="X4113" s="39"/>
      <c r="Y4113" s="39"/>
      <c r="AD4113" s="191"/>
      <c r="AE4113" s="191"/>
      <c r="AF4113" s="260"/>
      <c r="AG4113" s="191"/>
      <c r="AH4113" s="191"/>
      <c r="AI4113" s="260"/>
      <c r="AR4113" s="68"/>
      <c r="AS4113" s="68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5"/>
      <c r="BL4113" s="95"/>
      <c r="BM4113" s="95"/>
      <c r="BN4113" s="95"/>
      <c r="BO4113" s="95"/>
      <c r="BP4113" s="95"/>
      <c r="BQ4113" s="95"/>
      <c r="BR4113" s="95"/>
      <c r="BS4113" s="95"/>
      <c r="BT4113" s="95"/>
      <c r="BU4113" s="95"/>
      <c r="BV4113" s="95"/>
      <c r="BW4113" s="95"/>
      <c r="BX4113" s="95"/>
      <c r="BY4113" s="95"/>
      <c r="BZ4113" s="95"/>
      <c r="CD4113" s="95"/>
      <c r="CE4113" s="95"/>
      <c r="CF4113" s="95"/>
    </row>
    <row r="4114" spans="1:84" s="43" customFormat="1" x14ac:dyDescent="0.25">
      <c r="A4114" s="152"/>
      <c r="B4114" s="152"/>
      <c r="C4114" s="152"/>
      <c r="D4114" s="152"/>
      <c r="E4114" s="152"/>
      <c r="F4114" s="62"/>
      <c r="G4114" s="62"/>
      <c r="I4114" s="152"/>
      <c r="K4114" s="152"/>
      <c r="L4114" s="152"/>
      <c r="M4114" s="152"/>
      <c r="N4114" s="152"/>
      <c r="O4114" s="63"/>
      <c r="P4114" s="152"/>
      <c r="Q4114" s="152"/>
      <c r="S4114" s="205"/>
      <c r="T4114" s="205"/>
      <c r="U4114" s="205"/>
      <c r="V4114" s="39"/>
      <c r="W4114" s="39"/>
      <c r="X4114" s="39"/>
      <c r="Y4114" s="39"/>
      <c r="AD4114" s="191"/>
      <c r="AE4114" s="191"/>
      <c r="AF4114" s="260"/>
      <c r="AG4114" s="191"/>
      <c r="AH4114" s="191"/>
      <c r="AI4114" s="260"/>
      <c r="AR4114" s="68"/>
      <c r="AS4114" s="68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5"/>
      <c r="BL4114" s="95"/>
      <c r="BM4114" s="95"/>
      <c r="BN4114" s="95"/>
      <c r="BO4114" s="95"/>
      <c r="BP4114" s="95"/>
      <c r="BQ4114" s="95"/>
      <c r="BR4114" s="95"/>
      <c r="BS4114" s="95"/>
      <c r="BT4114" s="95"/>
      <c r="BU4114" s="95"/>
      <c r="BV4114" s="95"/>
      <c r="BW4114" s="95"/>
      <c r="BX4114" s="95"/>
      <c r="BY4114" s="95"/>
      <c r="BZ4114" s="95"/>
      <c r="CD4114" s="95"/>
      <c r="CE4114" s="95"/>
      <c r="CF4114" s="95"/>
    </row>
    <row r="4115" spans="1:84" s="43" customFormat="1" x14ac:dyDescent="0.25">
      <c r="A4115" s="152"/>
      <c r="B4115" s="152"/>
      <c r="C4115" s="152"/>
      <c r="D4115" s="152"/>
      <c r="E4115" s="152"/>
      <c r="F4115" s="62"/>
      <c r="G4115" s="62"/>
      <c r="I4115" s="152"/>
      <c r="K4115" s="152"/>
      <c r="L4115" s="152"/>
      <c r="M4115" s="152"/>
      <c r="N4115" s="152"/>
      <c r="O4115" s="63"/>
      <c r="P4115" s="152"/>
      <c r="Q4115" s="152"/>
      <c r="S4115" s="205"/>
      <c r="T4115" s="205"/>
      <c r="U4115" s="205"/>
      <c r="V4115" s="39"/>
      <c r="W4115" s="39"/>
      <c r="X4115" s="39"/>
      <c r="Y4115" s="39"/>
      <c r="AD4115" s="191"/>
      <c r="AE4115" s="191"/>
      <c r="AF4115" s="260"/>
      <c r="AG4115" s="191"/>
      <c r="AH4115" s="191"/>
      <c r="AI4115" s="260"/>
      <c r="AR4115" s="68"/>
      <c r="AS4115" s="68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5"/>
      <c r="BL4115" s="95"/>
      <c r="BM4115" s="95"/>
      <c r="BN4115" s="95"/>
      <c r="BO4115" s="95"/>
      <c r="BP4115" s="95"/>
      <c r="BQ4115" s="95"/>
      <c r="BR4115" s="95"/>
      <c r="BS4115" s="95"/>
      <c r="BT4115" s="95"/>
      <c r="BU4115" s="95"/>
      <c r="BV4115" s="95"/>
      <c r="BW4115" s="95"/>
      <c r="BX4115" s="95"/>
      <c r="BY4115" s="95"/>
      <c r="BZ4115" s="95"/>
      <c r="CD4115" s="95"/>
      <c r="CE4115" s="95"/>
      <c r="CF4115" s="95"/>
    </row>
    <row r="4116" spans="1:84" s="43" customFormat="1" x14ac:dyDescent="0.25">
      <c r="A4116" s="152"/>
      <c r="B4116" s="152"/>
      <c r="C4116" s="152"/>
      <c r="D4116" s="152"/>
      <c r="E4116" s="152"/>
      <c r="F4116" s="62"/>
      <c r="G4116" s="62"/>
      <c r="I4116" s="152"/>
      <c r="K4116" s="152"/>
      <c r="L4116" s="152"/>
      <c r="M4116" s="152"/>
      <c r="N4116" s="152"/>
      <c r="O4116" s="63"/>
      <c r="P4116" s="152"/>
      <c r="Q4116" s="152"/>
      <c r="S4116" s="205"/>
      <c r="T4116" s="205"/>
      <c r="U4116" s="205"/>
      <c r="V4116" s="39"/>
      <c r="W4116" s="39"/>
      <c r="X4116" s="39"/>
      <c r="Y4116" s="39"/>
      <c r="AD4116" s="191"/>
      <c r="AE4116" s="191"/>
      <c r="AF4116" s="260"/>
      <c r="AG4116" s="191"/>
      <c r="AH4116" s="191"/>
      <c r="AI4116" s="260"/>
      <c r="AR4116" s="68"/>
      <c r="AS4116" s="68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5"/>
      <c r="BL4116" s="95"/>
      <c r="BM4116" s="95"/>
      <c r="BN4116" s="95"/>
      <c r="BO4116" s="95"/>
      <c r="BP4116" s="95"/>
      <c r="BQ4116" s="95"/>
      <c r="BR4116" s="95"/>
      <c r="BS4116" s="95"/>
      <c r="BT4116" s="95"/>
      <c r="BU4116" s="95"/>
      <c r="BV4116" s="95"/>
      <c r="BW4116" s="95"/>
      <c r="BX4116" s="95"/>
      <c r="BY4116" s="95"/>
      <c r="BZ4116" s="95"/>
      <c r="CD4116" s="95"/>
      <c r="CE4116" s="95"/>
      <c r="CF4116" s="95"/>
    </row>
    <row r="4117" spans="1:84" s="43" customFormat="1" x14ac:dyDescent="0.25">
      <c r="A4117" s="152"/>
      <c r="B4117" s="152"/>
      <c r="C4117" s="152"/>
      <c r="D4117" s="152"/>
      <c r="E4117" s="152"/>
      <c r="F4117" s="62"/>
      <c r="G4117" s="62"/>
      <c r="I4117" s="152"/>
      <c r="K4117" s="152"/>
      <c r="L4117" s="152"/>
      <c r="M4117" s="152"/>
      <c r="N4117" s="152"/>
      <c r="O4117" s="63"/>
      <c r="P4117" s="152"/>
      <c r="Q4117" s="152"/>
      <c r="S4117" s="205"/>
      <c r="T4117" s="205"/>
      <c r="U4117" s="205"/>
      <c r="V4117" s="39"/>
      <c r="W4117" s="39"/>
      <c r="X4117" s="39"/>
      <c r="Y4117" s="39"/>
      <c r="AD4117" s="191"/>
      <c r="AE4117" s="191"/>
      <c r="AF4117" s="260"/>
      <c r="AG4117" s="191"/>
      <c r="AH4117" s="191"/>
      <c r="AI4117" s="260"/>
      <c r="AR4117" s="68"/>
      <c r="AS4117" s="68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5"/>
      <c r="BL4117" s="95"/>
      <c r="BM4117" s="95"/>
      <c r="BN4117" s="95"/>
      <c r="BO4117" s="95"/>
      <c r="BP4117" s="95"/>
      <c r="BQ4117" s="95"/>
      <c r="BR4117" s="95"/>
      <c r="BS4117" s="95"/>
      <c r="BT4117" s="95"/>
      <c r="BU4117" s="95"/>
      <c r="BV4117" s="95"/>
      <c r="BW4117" s="95"/>
      <c r="BX4117" s="95"/>
      <c r="BY4117" s="95"/>
      <c r="BZ4117" s="95"/>
      <c r="CD4117" s="95"/>
      <c r="CE4117" s="95"/>
      <c r="CF4117" s="95"/>
    </row>
    <row r="4118" spans="1:84" s="43" customFormat="1" x14ac:dyDescent="0.25">
      <c r="A4118" s="152"/>
      <c r="B4118" s="152"/>
      <c r="C4118" s="152"/>
      <c r="D4118" s="152"/>
      <c r="E4118" s="152"/>
      <c r="F4118" s="62"/>
      <c r="G4118" s="62"/>
      <c r="I4118" s="152"/>
      <c r="K4118" s="152"/>
      <c r="L4118" s="152"/>
      <c r="M4118" s="152"/>
      <c r="N4118" s="152"/>
      <c r="O4118" s="63"/>
      <c r="P4118" s="152"/>
      <c r="Q4118" s="152"/>
      <c r="S4118" s="205"/>
      <c r="T4118" s="205"/>
      <c r="U4118" s="205"/>
      <c r="V4118" s="39"/>
      <c r="W4118" s="39"/>
      <c r="X4118" s="39"/>
      <c r="Y4118" s="39"/>
      <c r="AD4118" s="191"/>
      <c r="AE4118" s="191"/>
      <c r="AF4118" s="260"/>
      <c r="AG4118" s="191"/>
      <c r="AH4118" s="191"/>
      <c r="AI4118" s="260"/>
      <c r="AR4118" s="68"/>
      <c r="AS4118" s="68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5"/>
      <c r="BL4118" s="95"/>
      <c r="BM4118" s="95"/>
      <c r="BN4118" s="95"/>
      <c r="BO4118" s="95"/>
      <c r="BP4118" s="95"/>
      <c r="BQ4118" s="95"/>
      <c r="BR4118" s="95"/>
      <c r="BS4118" s="95"/>
      <c r="BT4118" s="95"/>
      <c r="BU4118" s="95"/>
      <c r="BV4118" s="95"/>
      <c r="BW4118" s="95"/>
      <c r="BX4118" s="95"/>
      <c r="BY4118" s="95"/>
      <c r="BZ4118" s="95"/>
      <c r="CD4118" s="95"/>
      <c r="CE4118" s="95"/>
      <c r="CF4118" s="95"/>
    </row>
    <row r="4119" spans="1:84" s="43" customFormat="1" x14ac:dyDescent="0.25">
      <c r="A4119" s="152"/>
      <c r="B4119" s="152"/>
      <c r="C4119" s="152"/>
      <c r="D4119" s="152"/>
      <c r="E4119" s="152"/>
      <c r="F4119" s="62"/>
      <c r="G4119" s="62"/>
      <c r="I4119" s="152"/>
      <c r="K4119" s="152"/>
      <c r="L4119" s="152"/>
      <c r="M4119" s="152"/>
      <c r="N4119" s="152"/>
      <c r="O4119" s="63"/>
      <c r="P4119" s="152"/>
      <c r="Q4119" s="152"/>
      <c r="S4119" s="205"/>
      <c r="T4119" s="205"/>
      <c r="U4119" s="205"/>
      <c r="V4119" s="39"/>
      <c r="W4119" s="39"/>
      <c r="X4119" s="39"/>
      <c r="Y4119" s="39"/>
      <c r="AD4119" s="191"/>
      <c r="AE4119" s="191"/>
      <c r="AF4119" s="260"/>
      <c r="AG4119" s="191"/>
      <c r="AH4119" s="191"/>
      <c r="AI4119" s="260"/>
      <c r="AR4119" s="68"/>
      <c r="AS4119" s="68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5"/>
      <c r="BL4119" s="95"/>
      <c r="BM4119" s="95"/>
      <c r="BN4119" s="95"/>
      <c r="BO4119" s="95"/>
      <c r="BP4119" s="95"/>
      <c r="BQ4119" s="95"/>
      <c r="BR4119" s="95"/>
      <c r="BS4119" s="95"/>
      <c r="BT4119" s="95"/>
      <c r="BU4119" s="95"/>
      <c r="BV4119" s="95"/>
      <c r="BW4119" s="95"/>
      <c r="BX4119" s="95"/>
      <c r="BY4119" s="95"/>
      <c r="BZ4119" s="95"/>
      <c r="CD4119" s="95"/>
      <c r="CE4119" s="95"/>
      <c r="CF4119" s="95"/>
    </row>
    <row r="4120" spans="1:84" s="43" customFormat="1" x14ac:dyDescent="0.25">
      <c r="A4120" s="152"/>
      <c r="B4120" s="152"/>
      <c r="C4120" s="152"/>
      <c r="D4120" s="152"/>
      <c r="E4120" s="152"/>
      <c r="F4120" s="62"/>
      <c r="G4120" s="62"/>
      <c r="I4120" s="152"/>
      <c r="K4120" s="152"/>
      <c r="L4120" s="152"/>
      <c r="M4120" s="152"/>
      <c r="N4120" s="152"/>
      <c r="O4120" s="63"/>
      <c r="P4120" s="152"/>
      <c r="Q4120" s="152"/>
      <c r="S4120" s="205"/>
      <c r="T4120" s="205"/>
      <c r="U4120" s="205"/>
      <c r="V4120" s="39"/>
      <c r="W4120" s="39"/>
      <c r="X4120" s="39"/>
      <c r="Y4120" s="39"/>
      <c r="AD4120" s="191"/>
      <c r="AE4120" s="191"/>
      <c r="AF4120" s="260"/>
      <c r="AG4120" s="191"/>
      <c r="AH4120" s="191"/>
      <c r="AI4120" s="260"/>
      <c r="AR4120" s="68"/>
      <c r="AS4120" s="68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5"/>
      <c r="BL4120" s="95"/>
      <c r="BM4120" s="95"/>
      <c r="BN4120" s="95"/>
      <c r="BO4120" s="95"/>
      <c r="BP4120" s="95"/>
      <c r="BQ4120" s="95"/>
      <c r="BR4120" s="95"/>
      <c r="BS4120" s="95"/>
      <c r="BT4120" s="95"/>
      <c r="BU4120" s="95"/>
      <c r="BV4120" s="95"/>
      <c r="BW4120" s="95"/>
      <c r="BX4120" s="95"/>
      <c r="BY4120" s="95"/>
      <c r="BZ4120" s="95"/>
      <c r="CD4120" s="95"/>
      <c r="CE4120" s="95"/>
      <c r="CF4120" s="95"/>
    </row>
    <row r="4121" spans="1:84" s="43" customFormat="1" x14ac:dyDescent="0.25">
      <c r="A4121" s="152"/>
      <c r="B4121" s="152"/>
      <c r="C4121" s="152"/>
      <c r="D4121" s="152"/>
      <c r="E4121" s="152"/>
      <c r="F4121" s="62"/>
      <c r="G4121" s="62"/>
      <c r="I4121" s="152"/>
      <c r="K4121" s="152"/>
      <c r="L4121" s="152"/>
      <c r="M4121" s="152"/>
      <c r="N4121" s="152"/>
      <c r="O4121" s="63"/>
      <c r="P4121" s="152"/>
      <c r="Q4121" s="152"/>
      <c r="S4121" s="205"/>
      <c r="T4121" s="205"/>
      <c r="U4121" s="205"/>
      <c r="V4121" s="39"/>
      <c r="W4121" s="39"/>
      <c r="X4121" s="39"/>
      <c r="Y4121" s="39"/>
      <c r="AD4121" s="191"/>
      <c r="AE4121" s="191"/>
      <c r="AF4121" s="260"/>
      <c r="AG4121" s="191"/>
      <c r="AH4121" s="191"/>
      <c r="AI4121" s="260"/>
      <c r="AR4121" s="68"/>
      <c r="AS4121" s="68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5"/>
      <c r="BL4121" s="95"/>
      <c r="BM4121" s="95"/>
      <c r="BN4121" s="95"/>
      <c r="BO4121" s="95"/>
      <c r="BP4121" s="95"/>
      <c r="BQ4121" s="95"/>
      <c r="BR4121" s="95"/>
      <c r="BS4121" s="95"/>
      <c r="BT4121" s="95"/>
      <c r="BU4121" s="95"/>
      <c r="BV4121" s="95"/>
      <c r="BW4121" s="95"/>
      <c r="BX4121" s="95"/>
      <c r="BY4121" s="95"/>
      <c r="BZ4121" s="95"/>
      <c r="CD4121" s="95"/>
      <c r="CE4121" s="95"/>
      <c r="CF4121" s="95"/>
    </row>
    <row r="4122" spans="1:84" s="43" customFormat="1" x14ac:dyDescent="0.25">
      <c r="A4122" s="152"/>
      <c r="B4122" s="152"/>
      <c r="C4122" s="152"/>
      <c r="D4122" s="152"/>
      <c r="E4122" s="152"/>
      <c r="F4122" s="62"/>
      <c r="G4122" s="62"/>
      <c r="I4122" s="152"/>
      <c r="K4122" s="152"/>
      <c r="L4122" s="152"/>
      <c r="M4122" s="152"/>
      <c r="N4122" s="152"/>
      <c r="O4122" s="63"/>
      <c r="P4122" s="152"/>
      <c r="Q4122" s="152"/>
      <c r="S4122" s="205"/>
      <c r="T4122" s="205"/>
      <c r="U4122" s="205"/>
      <c r="V4122" s="39"/>
      <c r="W4122" s="39"/>
      <c r="X4122" s="39"/>
      <c r="Y4122" s="39"/>
      <c r="AD4122" s="191"/>
      <c r="AE4122" s="191"/>
      <c r="AF4122" s="260"/>
      <c r="AG4122" s="191"/>
      <c r="AH4122" s="191"/>
      <c r="AI4122" s="260"/>
      <c r="AR4122" s="68"/>
      <c r="AS4122" s="68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5"/>
      <c r="BL4122" s="95"/>
      <c r="BM4122" s="95"/>
      <c r="BN4122" s="95"/>
      <c r="BO4122" s="95"/>
      <c r="BP4122" s="95"/>
      <c r="BQ4122" s="95"/>
      <c r="BR4122" s="95"/>
      <c r="BS4122" s="95"/>
      <c r="BT4122" s="95"/>
      <c r="BU4122" s="95"/>
      <c r="BV4122" s="95"/>
      <c r="BW4122" s="95"/>
      <c r="BX4122" s="95"/>
      <c r="BY4122" s="95"/>
      <c r="BZ4122" s="95"/>
      <c r="CD4122" s="95"/>
      <c r="CE4122" s="95"/>
      <c r="CF4122" s="95"/>
    </row>
    <row r="4123" spans="1:84" s="43" customFormat="1" x14ac:dyDescent="0.25">
      <c r="A4123" s="152"/>
      <c r="B4123" s="152"/>
      <c r="C4123" s="152"/>
      <c r="D4123" s="152"/>
      <c r="E4123" s="152"/>
      <c r="F4123" s="62"/>
      <c r="G4123" s="62"/>
      <c r="I4123" s="152"/>
      <c r="K4123" s="152"/>
      <c r="L4123" s="152"/>
      <c r="M4123" s="152"/>
      <c r="N4123" s="152"/>
      <c r="O4123" s="63"/>
      <c r="P4123" s="152"/>
      <c r="Q4123" s="152"/>
      <c r="S4123" s="205"/>
      <c r="T4123" s="205"/>
      <c r="U4123" s="205"/>
      <c r="V4123" s="39"/>
      <c r="W4123" s="39"/>
      <c r="X4123" s="39"/>
      <c r="Y4123" s="39"/>
      <c r="AD4123" s="191"/>
      <c r="AE4123" s="191"/>
      <c r="AF4123" s="260"/>
      <c r="AG4123" s="191"/>
      <c r="AH4123" s="191"/>
      <c r="AI4123" s="260"/>
      <c r="AR4123" s="68"/>
      <c r="AS4123" s="68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5"/>
      <c r="BL4123" s="95"/>
      <c r="BM4123" s="95"/>
      <c r="BN4123" s="95"/>
      <c r="BO4123" s="95"/>
      <c r="BP4123" s="95"/>
      <c r="BQ4123" s="95"/>
      <c r="BR4123" s="95"/>
      <c r="BS4123" s="95"/>
      <c r="BT4123" s="95"/>
      <c r="BU4123" s="95"/>
      <c r="BV4123" s="95"/>
      <c r="BW4123" s="95"/>
      <c r="BX4123" s="95"/>
      <c r="BY4123" s="95"/>
      <c r="BZ4123" s="95"/>
      <c r="CD4123" s="95"/>
      <c r="CE4123" s="95"/>
      <c r="CF4123" s="95"/>
    </row>
    <row r="4124" spans="1:84" s="43" customFormat="1" x14ac:dyDescent="0.25">
      <c r="A4124" s="152"/>
      <c r="B4124" s="152"/>
      <c r="C4124" s="152"/>
      <c r="D4124" s="152"/>
      <c r="E4124" s="152"/>
      <c r="F4124" s="62"/>
      <c r="G4124" s="62"/>
      <c r="I4124" s="152"/>
      <c r="K4124" s="152"/>
      <c r="L4124" s="152"/>
      <c r="M4124" s="152"/>
      <c r="N4124" s="152"/>
      <c r="O4124" s="63"/>
      <c r="P4124" s="152"/>
      <c r="Q4124" s="152"/>
      <c r="S4124" s="205"/>
      <c r="T4124" s="205"/>
      <c r="U4124" s="205"/>
      <c r="V4124" s="39"/>
      <c r="W4124" s="39"/>
      <c r="X4124" s="39"/>
      <c r="Y4124" s="39"/>
      <c r="AD4124" s="191"/>
      <c r="AE4124" s="191"/>
      <c r="AF4124" s="260"/>
      <c r="AG4124" s="191"/>
      <c r="AH4124" s="191"/>
      <c r="AI4124" s="260"/>
      <c r="AR4124" s="68"/>
      <c r="AS4124" s="68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5"/>
      <c r="BL4124" s="95"/>
      <c r="BM4124" s="95"/>
      <c r="BN4124" s="95"/>
      <c r="BO4124" s="95"/>
      <c r="BP4124" s="95"/>
      <c r="BQ4124" s="95"/>
      <c r="BR4124" s="95"/>
      <c r="BS4124" s="95"/>
      <c r="BT4124" s="95"/>
      <c r="BU4124" s="95"/>
      <c r="BV4124" s="95"/>
      <c r="BW4124" s="95"/>
      <c r="BX4124" s="95"/>
      <c r="BY4124" s="95"/>
      <c r="BZ4124" s="95"/>
      <c r="CD4124" s="95"/>
      <c r="CE4124" s="95"/>
      <c r="CF4124" s="95"/>
    </row>
    <row r="4125" spans="1:84" s="43" customFormat="1" x14ac:dyDescent="0.25">
      <c r="A4125" s="152"/>
      <c r="B4125" s="152"/>
      <c r="C4125" s="152"/>
      <c r="D4125" s="152"/>
      <c r="E4125" s="152"/>
      <c r="F4125" s="62"/>
      <c r="G4125" s="62"/>
      <c r="I4125" s="152"/>
      <c r="K4125" s="152"/>
      <c r="L4125" s="152"/>
      <c r="M4125" s="152"/>
      <c r="N4125" s="152"/>
      <c r="O4125" s="63"/>
      <c r="P4125" s="152"/>
      <c r="Q4125" s="152"/>
      <c r="S4125" s="205"/>
      <c r="T4125" s="205"/>
      <c r="U4125" s="205"/>
      <c r="V4125" s="39"/>
      <c r="W4125" s="39"/>
      <c r="X4125" s="39"/>
      <c r="Y4125" s="39"/>
      <c r="AD4125" s="191"/>
      <c r="AE4125" s="191"/>
      <c r="AF4125" s="260"/>
      <c r="AG4125" s="191"/>
      <c r="AH4125" s="191"/>
      <c r="AI4125" s="260"/>
      <c r="AR4125" s="68"/>
      <c r="AS4125" s="68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5"/>
      <c r="BL4125" s="95"/>
      <c r="BM4125" s="95"/>
      <c r="BN4125" s="95"/>
      <c r="BO4125" s="95"/>
      <c r="BP4125" s="95"/>
      <c r="BQ4125" s="95"/>
      <c r="BR4125" s="95"/>
      <c r="BS4125" s="95"/>
      <c r="BT4125" s="95"/>
      <c r="BU4125" s="95"/>
      <c r="BV4125" s="95"/>
      <c r="BW4125" s="95"/>
      <c r="BX4125" s="95"/>
      <c r="BY4125" s="95"/>
      <c r="BZ4125" s="95"/>
      <c r="CD4125" s="95"/>
      <c r="CE4125" s="95"/>
      <c r="CF4125" s="95"/>
    </row>
    <row r="4126" spans="1:84" s="43" customFormat="1" x14ac:dyDescent="0.25">
      <c r="A4126" s="152"/>
      <c r="B4126" s="152"/>
      <c r="C4126" s="152"/>
      <c r="D4126" s="152"/>
      <c r="E4126" s="152"/>
      <c r="F4126" s="62"/>
      <c r="G4126" s="62"/>
      <c r="I4126" s="152"/>
      <c r="K4126" s="152"/>
      <c r="L4126" s="152"/>
      <c r="M4126" s="152"/>
      <c r="N4126" s="152"/>
      <c r="O4126" s="63"/>
      <c r="P4126" s="152"/>
      <c r="Q4126" s="152"/>
      <c r="S4126" s="205"/>
      <c r="T4126" s="205"/>
      <c r="U4126" s="205"/>
      <c r="V4126" s="39"/>
      <c r="W4126" s="39"/>
      <c r="X4126" s="39"/>
      <c r="Y4126" s="39"/>
      <c r="AD4126" s="191"/>
      <c r="AE4126" s="191"/>
      <c r="AF4126" s="260"/>
      <c r="AG4126" s="191"/>
      <c r="AH4126" s="191"/>
      <c r="AI4126" s="260"/>
      <c r="AR4126" s="68"/>
      <c r="AS4126" s="68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5"/>
      <c r="BL4126" s="95"/>
      <c r="BM4126" s="95"/>
      <c r="BN4126" s="95"/>
      <c r="BO4126" s="95"/>
      <c r="BP4126" s="95"/>
      <c r="BQ4126" s="95"/>
      <c r="BR4126" s="95"/>
      <c r="BS4126" s="95"/>
      <c r="BT4126" s="95"/>
      <c r="BU4126" s="95"/>
      <c r="BV4126" s="95"/>
      <c r="BW4126" s="95"/>
      <c r="BX4126" s="95"/>
      <c r="BY4126" s="95"/>
      <c r="BZ4126" s="95"/>
      <c r="CD4126" s="95"/>
      <c r="CE4126" s="95"/>
      <c r="CF4126" s="95"/>
    </row>
    <row r="4127" spans="1:84" s="43" customFormat="1" x14ac:dyDescent="0.25">
      <c r="A4127" s="152"/>
      <c r="B4127" s="152"/>
      <c r="C4127" s="152"/>
      <c r="D4127" s="152"/>
      <c r="E4127" s="152"/>
      <c r="F4127" s="62"/>
      <c r="G4127" s="62"/>
      <c r="I4127" s="152"/>
      <c r="K4127" s="152"/>
      <c r="L4127" s="152"/>
      <c r="M4127" s="152"/>
      <c r="N4127" s="152"/>
      <c r="O4127" s="63"/>
      <c r="P4127" s="152"/>
      <c r="Q4127" s="152"/>
      <c r="S4127" s="205"/>
      <c r="T4127" s="205"/>
      <c r="U4127" s="205"/>
      <c r="V4127" s="39"/>
      <c r="W4127" s="39"/>
      <c r="X4127" s="39"/>
      <c r="Y4127" s="39"/>
      <c r="AD4127" s="191"/>
      <c r="AE4127" s="191"/>
      <c r="AF4127" s="260"/>
      <c r="AG4127" s="191"/>
      <c r="AH4127" s="191"/>
      <c r="AI4127" s="260"/>
      <c r="AR4127" s="68"/>
      <c r="AS4127" s="68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5"/>
      <c r="BL4127" s="95"/>
      <c r="BM4127" s="95"/>
      <c r="BN4127" s="95"/>
      <c r="BO4127" s="95"/>
      <c r="BP4127" s="95"/>
      <c r="BQ4127" s="95"/>
      <c r="BR4127" s="95"/>
      <c r="BS4127" s="95"/>
      <c r="BT4127" s="95"/>
      <c r="BU4127" s="95"/>
      <c r="BV4127" s="95"/>
      <c r="BW4127" s="95"/>
      <c r="BX4127" s="95"/>
      <c r="BY4127" s="95"/>
      <c r="BZ4127" s="95"/>
      <c r="CD4127" s="95"/>
      <c r="CE4127" s="95"/>
      <c r="CF4127" s="95"/>
    </row>
    <row r="4128" spans="1:84" s="43" customFormat="1" x14ac:dyDescent="0.25">
      <c r="A4128" s="152"/>
      <c r="B4128" s="152"/>
      <c r="C4128" s="152"/>
      <c r="D4128" s="152"/>
      <c r="E4128" s="152"/>
      <c r="F4128" s="62"/>
      <c r="G4128" s="62"/>
      <c r="I4128" s="152"/>
      <c r="K4128" s="152"/>
      <c r="L4128" s="152"/>
      <c r="M4128" s="152"/>
      <c r="N4128" s="152"/>
      <c r="O4128" s="63"/>
      <c r="P4128" s="152"/>
      <c r="Q4128" s="152"/>
      <c r="S4128" s="205"/>
      <c r="T4128" s="205"/>
      <c r="U4128" s="205"/>
      <c r="V4128" s="39"/>
      <c r="W4128" s="39"/>
      <c r="X4128" s="39"/>
      <c r="Y4128" s="39"/>
      <c r="AD4128" s="191"/>
      <c r="AE4128" s="191"/>
      <c r="AF4128" s="260"/>
      <c r="AG4128" s="191"/>
      <c r="AH4128" s="191"/>
      <c r="AI4128" s="260"/>
      <c r="AR4128" s="68"/>
      <c r="AS4128" s="68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5"/>
      <c r="BL4128" s="95"/>
      <c r="BM4128" s="95"/>
      <c r="BN4128" s="95"/>
      <c r="BO4128" s="95"/>
      <c r="BP4128" s="95"/>
      <c r="BQ4128" s="95"/>
      <c r="BR4128" s="95"/>
      <c r="BS4128" s="95"/>
      <c r="BT4128" s="95"/>
      <c r="BU4128" s="95"/>
      <c r="BV4128" s="95"/>
      <c r="BW4128" s="95"/>
      <c r="BX4128" s="95"/>
      <c r="BY4128" s="95"/>
      <c r="BZ4128" s="95"/>
      <c r="CD4128" s="95"/>
      <c r="CE4128" s="95"/>
      <c r="CF4128" s="95"/>
    </row>
    <row r="4129" spans="1:84" s="43" customFormat="1" x14ac:dyDescent="0.25">
      <c r="A4129" s="152"/>
      <c r="B4129" s="152"/>
      <c r="C4129" s="152"/>
      <c r="D4129" s="152"/>
      <c r="E4129" s="152"/>
      <c r="F4129" s="62"/>
      <c r="G4129" s="62"/>
      <c r="I4129" s="152"/>
      <c r="K4129" s="152"/>
      <c r="L4129" s="152"/>
      <c r="M4129" s="152"/>
      <c r="N4129" s="152"/>
      <c r="O4129" s="63"/>
      <c r="P4129" s="152"/>
      <c r="Q4129" s="152"/>
      <c r="S4129" s="205"/>
      <c r="T4129" s="205"/>
      <c r="U4129" s="205"/>
      <c r="V4129" s="39"/>
      <c r="W4129" s="39"/>
      <c r="X4129" s="39"/>
      <c r="Y4129" s="39"/>
      <c r="AD4129" s="191"/>
      <c r="AE4129" s="191"/>
      <c r="AF4129" s="260"/>
      <c r="AG4129" s="191"/>
      <c r="AH4129" s="191"/>
      <c r="AI4129" s="260"/>
      <c r="AR4129" s="68"/>
      <c r="AS4129" s="68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5"/>
      <c r="BL4129" s="95"/>
      <c r="BM4129" s="95"/>
      <c r="BN4129" s="95"/>
      <c r="BO4129" s="95"/>
      <c r="BP4129" s="95"/>
      <c r="BQ4129" s="95"/>
      <c r="BR4129" s="95"/>
      <c r="BS4129" s="95"/>
      <c r="BT4129" s="95"/>
      <c r="BU4129" s="95"/>
      <c r="BV4129" s="95"/>
      <c r="BW4129" s="95"/>
      <c r="BX4129" s="95"/>
      <c r="BY4129" s="95"/>
      <c r="BZ4129" s="95"/>
      <c r="CD4129" s="95"/>
      <c r="CE4129" s="95"/>
      <c r="CF4129" s="95"/>
    </row>
    <row r="4130" spans="1:84" s="43" customFormat="1" x14ac:dyDescent="0.25">
      <c r="A4130" s="152"/>
      <c r="B4130" s="152"/>
      <c r="C4130" s="152"/>
      <c r="D4130" s="152"/>
      <c r="E4130" s="152"/>
      <c r="F4130" s="62"/>
      <c r="G4130" s="62"/>
      <c r="I4130" s="152"/>
      <c r="K4130" s="152"/>
      <c r="L4130" s="152"/>
      <c r="M4130" s="152"/>
      <c r="N4130" s="152"/>
      <c r="O4130" s="63"/>
      <c r="P4130" s="152"/>
      <c r="Q4130" s="152"/>
      <c r="S4130" s="205"/>
      <c r="T4130" s="205"/>
      <c r="U4130" s="205"/>
      <c r="V4130" s="39"/>
      <c r="W4130" s="39"/>
      <c r="X4130" s="39"/>
      <c r="Y4130" s="39"/>
      <c r="AD4130" s="191"/>
      <c r="AE4130" s="191"/>
      <c r="AF4130" s="260"/>
      <c r="AG4130" s="191"/>
      <c r="AH4130" s="191"/>
      <c r="AI4130" s="260"/>
      <c r="AR4130" s="68"/>
      <c r="AS4130" s="68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5"/>
      <c r="BL4130" s="95"/>
      <c r="BM4130" s="95"/>
      <c r="BN4130" s="95"/>
      <c r="BO4130" s="95"/>
      <c r="BP4130" s="95"/>
      <c r="BQ4130" s="95"/>
      <c r="BR4130" s="95"/>
      <c r="BS4130" s="95"/>
      <c r="BT4130" s="95"/>
      <c r="BU4130" s="95"/>
      <c r="BV4130" s="95"/>
      <c r="BW4130" s="95"/>
      <c r="BX4130" s="95"/>
      <c r="BY4130" s="95"/>
      <c r="BZ4130" s="95"/>
      <c r="CD4130" s="95"/>
      <c r="CE4130" s="95"/>
      <c r="CF4130" s="95"/>
    </row>
    <row r="4131" spans="1:84" s="43" customFormat="1" x14ac:dyDescent="0.25">
      <c r="A4131" s="152"/>
      <c r="B4131" s="152"/>
      <c r="C4131" s="152"/>
      <c r="D4131" s="152"/>
      <c r="E4131" s="152"/>
      <c r="F4131" s="62"/>
      <c r="G4131" s="62"/>
      <c r="I4131" s="152"/>
      <c r="K4131" s="152"/>
      <c r="L4131" s="152"/>
      <c r="M4131" s="152"/>
      <c r="N4131" s="152"/>
      <c r="O4131" s="63"/>
      <c r="P4131" s="152"/>
      <c r="Q4131" s="152"/>
      <c r="S4131" s="205"/>
      <c r="T4131" s="205"/>
      <c r="U4131" s="205"/>
      <c r="V4131" s="39"/>
      <c r="W4131" s="39"/>
      <c r="X4131" s="39"/>
      <c r="Y4131" s="39"/>
      <c r="AD4131" s="191"/>
      <c r="AE4131" s="191"/>
      <c r="AF4131" s="260"/>
      <c r="AG4131" s="191"/>
      <c r="AH4131" s="191"/>
      <c r="AI4131" s="260"/>
      <c r="AR4131" s="68"/>
      <c r="AS4131" s="68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5"/>
      <c r="BL4131" s="95"/>
      <c r="BM4131" s="95"/>
      <c r="BN4131" s="95"/>
      <c r="BO4131" s="95"/>
      <c r="BP4131" s="95"/>
      <c r="BQ4131" s="95"/>
      <c r="BR4131" s="95"/>
      <c r="BS4131" s="95"/>
      <c r="BT4131" s="95"/>
      <c r="BU4131" s="95"/>
      <c r="BV4131" s="95"/>
      <c r="BW4131" s="95"/>
      <c r="BX4131" s="95"/>
      <c r="BY4131" s="95"/>
      <c r="BZ4131" s="95"/>
      <c r="CD4131" s="95"/>
      <c r="CE4131" s="95"/>
      <c r="CF4131" s="95"/>
    </row>
    <row r="4132" spans="1:84" s="43" customFormat="1" x14ac:dyDescent="0.25">
      <c r="A4132" s="152"/>
      <c r="B4132" s="152"/>
      <c r="C4132" s="152"/>
      <c r="D4132" s="152"/>
      <c r="E4132" s="152"/>
      <c r="F4132" s="62"/>
      <c r="G4132" s="62"/>
      <c r="I4132" s="152"/>
      <c r="K4132" s="152"/>
      <c r="L4132" s="152"/>
      <c r="M4132" s="152"/>
      <c r="N4132" s="152"/>
      <c r="O4132" s="63"/>
      <c r="P4132" s="152"/>
      <c r="Q4132" s="152"/>
      <c r="S4132" s="205"/>
      <c r="T4132" s="205"/>
      <c r="U4132" s="205"/>
      <c r="V4132" s="39"/>
      <c r="W4132" s="39"/>
      <c r="X4132" s="39"/>
      <c r="Y4132" s="39"/>
      <c r="AD4132" s="191"/>
      <c r="AE4132" s="191"/>
      <c r="AF4132" s="260"/>
      <c r="AG4132" s="191"/>
      <c r="AH4132" s="191"/>
      <c r="AI4132" s="260"/>
      <c r="AR4132" s="68"/>
      <c r="AS4132" s="68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5"/>
      <c r="BL4132" s="95"/>
      <c r="BM4132" s="95"/>
      <c r="BN4132" s="95"/>
      <c r="BO4132" s="95"/>
      <c r="BP4132" s="95"/>
      <c r="BQ4132" s="95"/>
      <c r="BR4132" s="95"/>
      <c r="BS4132" s="95"/>
      <c r="BT4132" s="95"/>
      <c r="BU4132" s="95"/>
      <c r="BV4132" s="95"/>
      <c r="BW4132" s="95"/>
      <c r="BX4132" s="95"/>
      <c r="BY4132" s="95"/>
      <c r="BZ4132" s="95"/>
      <c r="CD4132" s="95"/>
      <c r="CE4132" s="95"/>
      <c r="CF4132" s="95"/>
    </row>
    <row r="4133" spans="1:84" s="43" customFormat="1" x14ac:dyDescent="0.25">
      <c r="A4133" s="152"/>
      <c r="B4133" s="152"/>
      <c r="C4133" s="152"/>
      <c r="D4133" s="152"/>
      <c r="E4133" s="152"/>
      <c r="F4133" s="62"/>
      <c r="G4133" s="62"/>
      <c r="I4133" s="152"/>
      <c r="K4133" s="152"/>
      <c r="L4133" s="152"/>
      <c r="M4133" s="152"/>
      <c r="N4133" s="152"/>
      <c r="O4133" s="63"/>
      <c r="P4133" s="152"/>
      <c r="Q4133" s="152"/>
      <c r="S4133" s="205"/>
      <c r="T4133" s="205"/>
      <c r="U4133" s="205"/>
      <c r="V4133" s="39"/>
      <c r="W4133" s="39"/>
      <c r="X4133" s="39"/>
      <c r="Y4133" s="39"/>
      <c r="AD4133" s="191"/>
      <c r="AE4133" s="191"/>
      <c r="AF4133" s="260"/>
      <c r="AG4133" s="191"/>
      <c r="AH4133" s="191"/>
      <c r="AI4133" s="260"/>
      <c r="AR4133" s="68"/>
      <c r="AS4133" s="68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5"/>
      <c r="BL4133" s="95"/>
      <c r="BM4133" s="95"/>
      <c r="BN4133" s="95"/>
      <c r="BO4133" s="95"/>
      <c r="BP4133" s="95"/>
      <c r="BQ4133" s="95"/>
      <c r="BR4133" s="95"/>
      <c r="BS4133" s="95"/>
      <c r="BT4133" s="95"/>
      <c r="BU4133" s="95"/>
      <c r="BV4133" s="95"/>
      <c r="BW4133" s="95"/>
      <c r="BX4133" s="95"/>
      <c r="BY4133" s="95"/>
      <c r="BZ4133" s="95"/>
      <c r="CD4133" s="95"/>
      <c r="CE4133" s="95"/>
      <c r="CF4133" s="95"/>
    </row>
    <row r="4134" spans="1:84" s="43" customFormat="1" x14ac:dyDescent="0.25">
      <c r="A4134" s="152"/>
      <c r="B4134" s="152"/>
      <c r="C4134" s="152"/>
      <c r="D4134" s="152"/>
      <c r="E4134" s="152"/>
      <c r="F4134" s="62"/>
      <c r="G4134" s="62"/>
      <c r="I4134" s="152"/>
      <c r="K4134" s="152"/>
      <c r="L4134" s="152"/>
      <c r="M4134" s="152"/>
      <c r="N4134" s="152"/>
      <c r="O4134" s="63"/>
      <c r="P4134" s="152"/>
      <c r="Q4134" s="152"/>
      <c r="S4134" s="205"/>
      <c r="T4134" s="205"/>
      <c r="U4134" s="205"/>
      <c r="V4134" s="39"/>
      <c r="W4134" s="39"/>
      <c r="X4134" s="39"/>
      <c r="Y4134" s="39"/>
      <c r="AD4134" s="191"/>
      <c r="AE4134" s="191"/>
      <c r="AF4134" s="260"/>
      <c r="AG4134" s="191"/>
      <c r="AH4134" s="191"/>
      <c r="AI4134" s="260"/>
      <c r="AR4134" s="68"/>
      <c r="AS4134" s="68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5"/>
      <c r="BL4134" s="95"/>
      <c r="BM4134" s="95"/>
      <c r="BN4134" s="95"/>
      <c r="BO4134" s="95"/>
      <c r="BP4134" s="95"/>
      <c r="BQ4134" s="95"/>
      <c r="BR4134" s="95"/>
      <c r="BS4134" s="95"/>
      <c r="BT4134" s="95"/>
      <c r="BU4134" s="95"/>
      <c r="BV4134" s="95"/>
      <c r="BW4134" s="95"/>
      <c r="BX4134" s="95"/>
      <c r="BY4134" s="95"/>
      <c r="BZ4134" s="95"/>
      <c r="CD4134" s="95"/>
      <c r="CE4134" s="95"/>
      <c r="CF4134" s="95"/>
    </row>
    <row r="4135" spans="1:84" s="43" customFormat="1" x14ac:dyDescent="0.25">
      <c r="A4135" s="152"/>
      <c r="B4135" s="152"/>
      <c r="C4135" s="152"/>
      <c r="D4135" s="152"/>
      <c r="E4135" s="152"/>
      <c r="F4135" s="62"/>
      <c r="G4135" s="62"/>
      <c r="I4135" s="152"/>
      <c r="K4135" s="152"/>
      <c r="L4135" s="152"/>
      <c r="M4135" s="152"/>
      <c r="N4135" s="152"/>
      <c r="O4135" s="63"/>
      <c r="P4135" s="152"/>
      <c r="Q4135" s="152"/>
      <c r="S4135" s="205"/>
      <c r="T4135" s="205"/>
      <c r="U4135" s="205"/>
      <c r="V4135" s="39"/>
      <c r="W4135" s="39"/>
      <c r="X4135" s="39"/>
      <c r="Y4135" s="39"/>
      <c r="AD4135" s="191"/>
      <c r="AE4135" s="191"/>
      <c r="AF4135" s="260"/>
      <c r="AG4135" s="191"/>
      <c r="AH4135" s="191"/>
      <c r="AI4135" s="260"/>
      <c r="AR4135" s="68"/>
      <c r="AS4135" s="68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5"/>
      <c r="BL4135" s="95"/>
      <c r="BM4135" s="95"/>
      <c r="BN4135" s="95"/>
      <c r="BO4135" s="95"/>
      <c r="BP4135" s="95"/>
      <c r="BQ4135" s="95"/>
      <c r="BR4135" s="95"/>
      <c r="BS4135" s="95"/>
      <c r="BT4135" s="95"/>
      <c r="BU4135" s="95"/>
      <c r="BV4135" s="95"/>
      <c r="BW4135" s="95"/>
      <c r="BX4135" s="95"/>
      <c r="BY4135" s="95"/>
      <c r="BZ4135" s="95"/>
      <c r="CD4135" s="95"/>
      <c r="CE4135" s="95"/>
      <c r="CF4135" s="95"/>
    </row>
    <row r="4136" spans="1:84" s="43" customFormat="1" x14ac:dyDescent="0.25">
      <c r="A4136" s="152"/>
      <c r="B4136" s="152"/>
      <c r="C4136" s="152"/>
      <c r="D4136" s="152"/>
      <c r="E4136" s="152"/>
      <c r="F4136" s="62"/>
      <c r="G4136" s="62"/>
      <c r="I4136" s="152"/>
      <c r="K4136" s="152"/>
      <c r="L4136" s="152"/>
      <c r="M4136" s="152"/>
      <c r="N4136" s="152"/>
      <c r="O4136" s="63"/>
      <c r="P4136" s="152"/>
      <c r="Q4136" s="152"/>
      <c r="S4136" s="205"/>
      <c r="T4136" s="205"/>
      <c r="U4136" s="205"/>
      <c r="V4136" s="39"/>
      <c r="W4136" s="39"/>
      <c r="X4136" s="39"/>
      <c r="Y4136" s="39"/>
      <c r="AD4136" s="191"/>
      <c r="AE4136" s="191"/>
      <c r="AF4136" s="260"/>
      <c r="AG4136" s="191"/>
      <c r="AH4136" s="191"/>
      <c r="AI4136" s="260"/>
      <c r="AR4136" s="68"/>
      <c r="AS4136" s="68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5"/>
      <c r="BL4136" s="95"/>
      <c r="BM4136" s="95"/>
      <c r="BN4136" s="95"/>
      <c r="BO4136" s="95"/>
      <c r="BP4136" s="95"/>
      <c r="BQ4136" s="95"/>
      <c r="BR4136" s="95"/>
      <c r="BS4136" s="95"/>
      <c r="BT4136" s="95"/>
      <c r="BU4136" s="95"/>
      <c r="BV4136" s="95"/>
      <c r="BW4136" s="95"/>
      <c r="BX4136" s="95"/>
      <c r="BY4136" s="95"/>
      <c r="BZ4136" s="95"/>
      <c r="CD4136" s="95"/>
      <c r="CE4136" s="95"/>
      <c r="CF4136" s="95"/>
    </row>
    <row r="4137" spans="1:84" s="43" customFormat="1" x14ac:dyDescent="0.25">
      <c r="A4137" s="152"/>
      <c r="B4137" s="152"/>
      <c r="C4137" s="152"/>
      <c r="D4137" s="152"/>
      <c r="E4137" s="152"/>
      <c r="F4137" s="62"/>
      <c r="G4137" s="62"/>
      <c r="I4137" s="152"/>
      <c r="K4137" s="152"/>
      <c r="L4137" s="152"/>
      <c r="M4137" s="152"/>
      <c r="N4137" s="152"/>
      <c r="O4137" s="63"/>
      <c r="P4137" s="152"/>
      <c r="Q4137" s="152"/>
      <c r="S4137" s="205"/>
      <c r="T4137" s="205"/>
      <c r="U4137" s="205"/>
      <c r="V4137" s="39"/>
      <c r="W4137" s="39"/>
      <c r="X4137" s="39"/>
      <c r="Y4137" s="39"/>
      <c r="AD4137" s="191"/>
      <c r="AE4137" s="191"/>
      <c r="AF4137" s="260"/>
      <c r="AG4137" s="191"/>
      <c r="AH4137" s="191"/>
      <c r="AI4137" s="260"/>
      <c r="AR4137" s="68"/>
      <c r="AS4137" s="68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5"/>
      <c r="BL4137" s="95"/>
      <c r="BM4137" s="95"/>
      <c r="BN4137" s="95"/>
      <c r="BO4137" s="95"/>
      <c r="BP4137" s="95"/>
      <c r="BQ4137" s="95"/>
      <c r="BR4137" s="95"/>
      <c r="BS4137" s="95"/>
      <c r="BT4137" s="95"/>
      <c r="BU4137" s="95"/>
      <c r="BV4137" s="95"/>
      <c r="BW4137" s="95"/>
      <c r="BX4137" s="95"/>
      <c r="BY4137" s="95"/>
      <c r="BZ4137" s="95"/>
      <c r="CD4137" s="95"/>
      <c r="CE4137" s="95"/>
      <c r="CF4137" s="95"/>
    </row>
    <row r="4138" spans="1:84" s="43" customFormat="1" x14ac:dyDescent="0.25">
      <c r="A4138" s="152"/>
      <c r="B4138" s="152"/>
      <c r="C4138" s="152"/>
      <c r="D4138" s="152"/>
      <c r="E4138" s="152"/>
      <c r="F4138" s="62"/>
      <c r="G4138" s="62"/>
      <c r="I4138" s="152"/>
      <c r="K4138" s="152"/>
      <c r="L4138" s="152"/>
      <c r="M4138" s="152"/>
      <c r="N4138" s="152"/>
      <c r="O4138" s="63"/>
      <c r="P4138" s="152"/>
      <c r="Q4138" s="152"/>
      <c r="S4138" s="205"/>
      <c r="T4138" s="205"/>
      <c r="U4138" s="205"/>
      <c r="V4138" s="39"/>
      <c r="W4138" s="39"/>
      <c r="X4138" s="39"/>
      <c r="Y4138" s="39"/>
      <c r="AD4138" s="191"/>
      <c r="AE4138" s="191"/>
      <c r="AF4138" s="260"/>
      <c r="AG4138" s="191"/>
      <c r="AH4138" s="191"/>
      <c r="AI4138" s="260"/>
      <c r="AR4138" s="68"/>
      <c r="AS4138" s="68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5"/>
      <c r="BL4138" s="95"/>
      <c r="BM4138" s="95"/>
      <c r="BN4138" s="95"/>
      <c r="BO4138" s="95"/>
      <c r="BP4138" s="95"/>
      <c r="BQ4138" s="95"/>
      <c r="BR4138" s="95"/>
      <c r="BS4138" s="95"/>
      <c r="BT4138" s="95"/>
      <c r="BU4138" s="95"/>
      <c r="BV4138" s="95"/>
      <c r="BW4138" s="95"/>
      <c r="BX4138" s="95"/>
      <c r="BY4138" s="95"/>
      <c r="BZ4138" s="95"/>
      <c r="CD4138" s="95"/>
      <c r="CE4138" s="95"/>
      <c r="CF4138" s="95"/>
    </row>
    <row r="4139" spans="1:84" s="43" customFormat="1" x14ac:dyDescent="0.25">
      <c r="A4139" s="152"/>
      <c r="B4139" s="152"/>
      <c r="C4139" s="152"/>
      <c r="D4139" s="152"/>
      <c r="E4139" s="152"/>
      <c r="F4139" s="62"/>
      <c r="G4139" s="62"/>
      <c r="I4139" s="152"/>
      <c r="K4139" s="152"/>
      <c r="L4139" s="152"/>
      <c r="M4139" s="152"/>
      <c r="N4139" s="152"/>
      <c r="O4139" s="63"/>
      <c r="P4139" s="152"/>
      <c r="Q4139" s="152"/>
      <c r="S4139" s="205"/>
      <c r="T4139" s="205"/>
      <c r="U4139" s="205"/>
      <c r="V4139" s="39"/>
      <c r="W4139" s="39"/>
      <c r="X4139" s="39"/>
      <c r="Y4139" s="39"/>
      <c r="AD4139" s="191"/>
      <c r="AE4139" s="191"/>
      <c r="AF4139" s="260"/>
      <c r="AG4139" s="191"/>
      <c r="AH4139" s="191"/>
      <c r="AI4139" s="260"/>
      <c r="AR4139" s="68"/>
      <c r="AS4139" s="68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5"/>
      <c r="BL4139" s="95"/>
      <c r="BM4139" s="95"/>
      <c r="BN4139" s="95"/>
      <c r="BO4139" s="95"/>
      <c r="BP4139" s="95"/>
      <c r="BQ4139" s="95"/>
      <c r="BR4139" s="95"/>
      <c r="BS4139" s="95"/>
      <c r="BT4139" s="95"/>
      <c r="BU4139" s="95"/>
      <c r="BV4139" s="95"/>
      <c r="BW4139" s="95"/>
      <c r="BX4139" s="95"/>
      <c r="BY4139" s="95"/>
      <c r="BZ4139" s="95"/>
      <c r="CD4139" s="95"/>
      <c r="CE4139" s="95"/>
      <c r="CF4139" s="95"/>
    </row>
    <row r="4140" spans="1:84" s="43" customFormat="1" x14ac:dyDescent="0.25">
      <c r="A4140" s="152"/>
      <c r="B4140" s="152"/>
      <c r="C4140" s="152"/>
      <c r="D4140" s="152"/>
      <c r="E4140" s="152"/>
      <c r="F4140" s="62"/>
      <c r="G4140" s="62"/>
      <c r="I4140" s="152"/>
      <c r="K4140" s="152"/>
      <c r="L4140" s="152"/>
      <c r="M4140" s="152"/>
      <c r="N4140" s="152"/>
      <c r="O4140" s="63"/>
      <c r="P4140" s="152"/>
      <c r="Q4140" s="152"/>
      <c r="S4140" s="205"/>
      <c r="T4140" s="205"/>
      <c r="U4140" s="205"/>
      <c r="V4140" s="39"/>
      <c r="W4140" s="39"/>
      <c r="X4140" s="39"/>
      <c r="Y4140" s="39"/>
      <c r="AD4140" s="191"/>
      <c r="AE4140" s="191"/>
      <c r="AF4140" s="260"/>
      <c r="AG4140" s="191"/>
      <c r="AH4140" s="191"/>
      <c r="AI4140" s="260"/>
      <c r="AR4140" s="68"/>
      <c r="AS4140" s="68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5"/>
      <c r="BL4140" s="95"/>
      <c r="BM4140" s="95"/>
      <c r="BN4140" s="95"/>
      <c r="BO4140" s="95"/>
      <c r="BP4140" s="95"/>
      <c r="BQ4140" s="95"/>
      <c r="BR4140" s="95"/>
      <c r="BS4140" s="95"/>
      <c r="BT4140" s="95"/>
      <c r="BU4140" s="95"/>
      <c r="BV4140" s="95"/>
      <c r="BW4140" s="95"/>
      <c r="BX4140" s="95"/>
      <c r="BY4140" s="95"/>
      <c r="BZ4140" s="95"/>
      <c r="CD4140" s="95"/>
      <c r="CE4140" s="95"/>
      <c r="CF4140" s="95"/>
    </row>
    <row r="4141" spans="1:84" s="43" customFormat="1" x14ac:dyDescent="0.25">
      <c r="A4141" s="152"/>
      <c r="B4141" s="152"/>
      <c r="C4141" s="152"/>
      <c r="D4141" s="152"/>
      <c r="E4141" s="152"/>
      <c r="F4141" s="62"/>
      <c r="G4141" s="62"/>
      <c r="I4141" s="152"/>
      <c r="K4141" s="152"/>
      <c r="L4141" s="152"/>
      <c r="M4141" s="152"/>
      <c r="N4141" s="152"/>
      <c r="O4141" s="63"/>
      <c r="P4141" s="152"/>
      <c r="Q4141" s="152"/>
      <c r="S4141" s="205"/>
      <c r="T4141" s="205"/>
      <c r="U4141" s="205"/>
      <c r="V4141" s="39"/>
      <c r="W4141" s="39"/>
      <c r="X4141" s="39"/>
      <c r="Y4141" s="39"/>
      <c r="AD4141" s="191"/>
      <c r="AE4141" s="191"/>
      <c r="AF4141" s="260"/>
      <c r="AG4141" s="191"/>
      <c r="AH4141" s="191"/>
      <c r="AI4141" s="260"/>
      <c r="AR4141" s="68"/>
      <c r="AS4141" s="68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5"/>
      <c r="BL4141" s="95"/>
      <c r="BM4141" s="95"/>
      <c r="BN4141" s="95"/>
      <c r="BO4141" s="95"/>
      <c r="BP4141" s="95"/>
      <c r="BQ4141" s="95"/>
      <c r="BR4141" s="95"/>
      <c r="BS4141" s="95"/>
      <c r="BT4141" s="95"/>
      <c r="BU4141" s="95"/>
      <c r="BV4141" s="95"/>
      <c r="BW4141" s="95"/>
      <c r="BX4141" s="95"/>
      <c r="BY4141" s="95"/>
      <c r="BZ4141" s="95"/>
      <c r="CD4141" s="95"/>
      <c r="CE4141" s="95"/>
      <c r="CF4141" s="95"/>
    </row>
    <row r="4142" spans="1:84" s="43" customFormat="1" x14ac:dyDescent="0.25">
      <c r="A4142" s="152"/>
      <c r="B4142" s="152"/>
      <c r="C4142" s="152"/>
      <c r="D4142" s="152"/>
      <c r="E4142" s="152"/>
      <c r="F4142" s="62"/>
      <c r="G4142" s="62"/>
      <c r="I4142" s="152"/>
      <c r="K4142" s="152"/>
      <c r="L4142" s="152"/>
      <c r="M4142" s="152"/>
      <c r="N4142" s="152"/>
      <c r="O4142" s="63"/>
      <c r="P4142" s="152"/>
      <c r="Q4142" s="152"/>
      <c r="S4142" s="205"/>
      <c r="T4142" s="205"/>
      <c r="U4142" s="205"/>
      <c r="V4142" s="39"/>
      <c r="W4142" s="39"/>
      <c r="X4142" s="39"/>
      <c r="Y4142" s="39"/>
      <c r="AD4142" s="191"/>
      <c r="AE4142" s="191"/>
      <c r="AF4142" s="260"/>
      <c r="AG4142" s="191"/>
      <c r="AH4142" s="191"/>
      <c r="AI4142" s="260"/>
      <c r="AR4142" s="68"/>
      <c r="AS4142" s="68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5"/>
      <c r="BL4142" s="95"/>
      <c r="BM4142" s="95"/>
      <c r="BN4142" s="95"/>
      <c r="BO4142" s="95"/>
      <c r="BP4142" s="95"/>
      <c r="BQ4142" s="95"/>
      <c r="BR4142" s="95"/>
      <c r="BS4142" s="95"/>
      <c r="BT4142" s="95"/>
      <c r="BU4142" s="95"/>
      <c r="BV4142" s="95"/>
      <c r="BW4142" s="95"/>
      <c r="BX4142" s="95"/>
      <c r="BY4142" s="95"/>
      <c r="BZ4142" s="95"/>
      <c r="CD4142" s="95"/>
      <c r="CE4142" s="95"/>
      <c r="CF4142" s="95"/>
    </row>
    <row r="4143" spans="1:84" s="43" customFormat="1" x14ac:dyDescent="0.25">
      <c r="A4143" s="152"/>
      <c r="B4143" s="152"/>
      <c r="C4143" s="152"/>
      <c r="D4143" s="152"/>
      <c r="E4143" s="152"/>
      <c r="F4143" s="62"/>
      <c r="G4143" s="62"/>
      <c r="I4143" s="152"/>
      <c r="K4143" s="152"/>
      <c r="L4143" s="152"/>
      <c r="M4143" s="152"/>
      <c r="N4143" s="152"/>
      <c r="O4143" s="63"/>
      <c r="P4143" s="152"/>
      <c r="Q4143" s="152"/>
      <c r="S4143" s="205"/>
      <c r="T4143" s="205"/>
      <c r="U4143" s="205"/>
      <c r="V4143" s="39"/>
      <c r="W4143" s="39"/>
      <c r="X4143" s="39"/>
      <c r="Y4143" s="39"/>
      <c r="AD4143" s="191"/>
      <c r="AE4143" s="191"/>
      <c r="AF4143" s="260"/>
      <c r="AG4143" s="191"/>
      <c r="AH4143" s="191"/>
      <c r="AI4143" s="260"/>
      <c r="AR4143" s="68"/>
      <c r="AS4143" s="68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5"/>
      <c r="BL4143" s="95"/>
      <c r="BM4143" s="95"/>
      <c r="BN4143" s="95"/>
      <c r="BO4143" s="95"/>
      <c r="BP4143" s="95"/>
      <c r="BQ4143" s="95"/>
      <c r="BR4143" s="95"/>
      <c r="BS4143" s="95"/>
      <c r="BT4143" s="95"/>
      <c r="BU4143" s="95"/>
      <c r="BV4143" s="95"/>
      <c r="BW4143" s="95"/>
      <c r="BX4143" s="95"/>
      <c r="BY4143" s="95"/>
      <c r="BZ4143" s="95"/>
      <c r="CD4143" s="95"/>
      <c r="CE4143" s="95"/>
      <c r="CF4143" s="95"/>
    </row>
    <row r="4144" spans="1:84" s="43" customFormat="1" x14ac:dyDescent="0.25">
      <c r="A4144" s="152"/>
      <c r="B4144" s="152"/>
      <c r="C4144" s="152"/>
      <c r="D4144" s="152"/>
      <c r="E4144" s="152"/>
      <c r="F4144" s="62"/>
      <c r="G4144" s="62"/>
      <c r="I4144" s="152"/>
      <c r="K4144" s="152"/>
      <c r="L4144" s="152"/>
      <c r="M4144" s="152"/>
      <c r="N4144" s="152"/>
      <c r="O4144" s="63"/>
      <c r="P4144" s="152"/>
      <c r="Q4144" s="152"/>
      <c r="S4144" s="205"/>
      <c r="T4144" s="205"/>
      <c r="U4144" s="205"/>
      <c r="V4144" s="39"/>
      <c r="W4144" s="39"/>
      <c r="X4144" s="39"/>
      <c r="Y4144" s="39"/>
      <c r="AD4144" s="191"/>
      <c r="AE4144" s="191"/>
      <c r="AF4144" s="260"/>
      <c r="AG4144" s="191"/>
      <c r="AH4144" s="191"/>
      <c r="AI4144" s="260"/>
      <c r="AR4144" s="68"/>
      <c r="AS4144" s="68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5"/>
      <c r="BL4144" s="95"/>
      <c r="BM4144" s="95"/>
      <c r="BN4144" s="95"/>
      <c r="BO4144" s="95"/>
      <c r="BP4144" s="95"/>
      <c r="BQ4144" s="95"/>
      <c r="BR4144" s="95"/>
      <c r="BS4144" s="95"/>
      <c r="BT4144" s="95"/>
      <c r="BU4144" s="95"/>
      <c r="BV4144" s="95"/>
      <c r="BW4144" s="95"/>
      <c r="BX4144" s="95"/>
      <c r="BY4144" s="95"/>
      <c r="BZ4144" s="95"/>
      <c r="CD4144" s="95"/>
      <c r="CE4144" s="95"/>
      <c r="CF4144" s="95"/>
    </row>
    <row r="4145" spans="1:84" s="43" customFormat="1" x14ac:dyDescent="0.25">
      <c r="A4145" s="152"/>
      <c r="B4145" s="152"/>
      <c r="C4145" s="152"/>
      <c r="D4145" s="152"/>
      <c r="E4145" s="152"/>
      <c r="F4145" s="62"/>
      <c r="G4145" s="62"/>
      <c r="I4145" s="152"/>
      <c r="K4145" s="152"/>
      <c r="L4145" s="152"/>
      <c r="M4145" s="152"/>
      <c r="N4145" s="152"/>
      <c r="O4145" s="63"/>
      <c r="P4145" s="152"/>
      <c r="Q4145" s="152"/>
      <c r="S4145" s="205"/>
      <c r="T4145" s="205"/>
      <c r="U4145" s="205"/>
      <c r="V4145" s="39"/>
      <c r="W4145" s="39"/>
      <c r="X4145" s="39"/>
      <c r="Y4145" s="39"/>
      <c r="AD4145" s="191"/>
      <c r="AE4145" s="191"/>
      <c r="AF4145" s="260"/>
      <c r="AG4145" s="191"/>
      <c r="AH4145" s="191"/>
      <c r="AI4145" s="260"/>
      <c r="AR4145" s="68"/>
      <c r="AS4145" s="68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5"/>
      <c r="BL4145" s="95"/>
      <c r="BM4145" s="95"/>
      <c r="BN4145" s="95"/>
      <c r="BO4145" s="95"/>
      <c r="BP4145" s="95"/>
      <c r="BQ4145" s="95"/>
      <c r="BR4145" s="95"/>
      <c r="BS4145" s="95"/>
      <c r="BT4145" s="95"/>
      <c r="BU4145" s="95"/>
      <c r="BV4145" s="95"/>
      <c r="BW4145" s="95"/>
      <c r="BX4145" s="95"/>
      <c r="BY4145" s="95"/>
      <c r="BZ4145" s="95"/>
      <c r="CD4145" s="95"/>
      <c r="CE4145" s="95"/>
      <c r="CF4145" s="95"/>
    </row>
    <row r="4146" spans="1:84" s="43" customFormat="1" x14ac:dyDescent="0.25">
      <c r="A4146" s="152"/>
      <c r="B4146" s="152"/>
      <c r="C4146" s="152"/>
      <c r="D4146" s="152"/>
      <c r="E4146" s="152"/>
      <c r="F4146" s="62"/>
      <c r="G4146" s="62"/>
      <c r="I4146" s="152"/>
      <c r="K4146" s="152"/>
      <c r="L4146" s="152"/>
      <c r="M4146" s="152"/>
      <c r="N4146" s="152"/>
      <c r="O4146" s="63"/>
      <c r="P4146" s="152"/>
      <c r="Q4146" s="152"/>
      <c r="S4146" s="205"/>
      <c r="T4146" s="205"/>
      <c r="U4146" s="205"/>
      <c r="V4146" s="39"/>
      <c r="W4146" s="39"/>
      <c r="X4146" s="39"/>
      <c r="Y4146" s="39"/>
      <c r="AD4146" s="191"/>
      <c r="AE4146" s="191"/>
      <c r="AF4146" s="260"/>
      <c r="AG4146" s="191"/>
      <c r="AH4146" s="191"/>
      <c r="AI4146" s="260"/>
      <c r="AR4146" s="68"/>
      <c r="AS4146" s="68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5"/>
      <c r="BL4146" s="95"/>
      <c r="BM4146" s="95"/>
      <c r="BN4146" s="95"/>
      <c r="BO4146" s="95"/>
      <c r="BP4146" s="95"/>
      <c r="BQ4146" s="95"/>
      <c r="BR4146" s="95"/>
      <c r="BS4146" s="95"/>
      <c r="BT4146" s="95"/>
      <c r="BU4146" s="95"/>
      <c r="BV4146" s="95"/>
      <c r="BW4146" s="95"/>
      <c r="BX4146" s="95"/>
      <c r="BY4146" s="95"/>
      <c r="BZ4146" s="95"/>
      <c r="CD4146" s="95"/>
      <c r="CE4146" s="95"/>
      <c r="CF4146" s="95"/>
    </row>
    <row r="4147" spans="1:84" s="43" customFormat="1" x14ac:dyDescent="0.25">
      <c r="A4147" s="152"/>
      <c r="B4147" s="152"/>
      <c r="C4147" s="152"/>
      <c r="D4147" s="152"/>
      <c r="E4147" s="152"/>
      <c r="F4147" s="62"/>
      <c r="G4147" s="62"/>
      <c r="I4147" s="152"/>
      <c r="K4147" s="152"/>
      <c r="L4147" s="152"/>
      <c r="M4147" s="152"/>
      <c r="N4147" s="152"/>
      <c r="O4147" s="63"/>
      <c r="P4147" s="152"/>
      <c r="Q4147" s="152"/>
      <c r="S4147" s="205"/>
      <c r="T4147" s="205"/>
      <c r="U4147" s="205"/>
      <c r="V4147" s="39"/>
      <c r="W4147" s="39"/>
      <c r="X4147" s="39"/>
      <c r="Y4147" s="39"/>
      <c r="AD4147" s="191"/>
      <c r="AE4147" s="191"/>
      <c r="AF4147" s="260"/>
      <c r="AG4147" s="191"/>
      <c r="AH4147" s="191"/>
      <c r="AI4147" s="260"/>
      <c r="AR4147" s="68"/>
      <c r="AS4147" s="68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5"/>
      <c r="BL4147" s="95"/>
      <c r="BM4147" s="95"/>
      <c r="BN4147" s="95"/>
      <c r="BO4147" s="95"/>
      <c r="BP4147" s="95"/>
      <c r="BQ4147" s="95"/>
      <c r="BR4147" s="95"/>
      <c r="BS4147" s="95"/>
      <c r="BT4147" s="95"/>
      <c r="BU4147" s="95"/>
      <c r="BV4147" s="95"/>
      <c r="BW4147" s="95"/>
      <c r="BX4147" s="95"/>
      <c r="BY4147" s="95"/>
      <c r="BZ4147" s="95"/>
      <c r="CD4147" s="95"/>
      <c r="CE4147" s="95"/>
      <c r="CF4147" s="95"/>
    </row>
    <row r="4148" spans="1:84" s="43" customFormat="1" x14ac:dyDescent="0.25">
      <c r="A4148" s="152"/>
      <c r="B4148" s="152"/>
      <c r="C4148" s="152"/>
      <c r="D4148" s="152"/>
      <c r="E4148" s="152"/>
      <c r="F4148" s="62"/>
      <c r="G4148" s="62"/>
      <c r="I4148" s="152"/>
      <c r="K4148" s="152"/>
      <c r="L4148" s="152"/>
      <c r="M4148" s="152"/>
      <c r="N4148" s="152"/>
      <c r="O4148" s="63"/>
      <c r="P4148" s="152"/>
      <c r="Q4148" s="152"/>
      <c r="S4148" s="205"/>
      <c r="T4148" s="205"/>
      <c r="U4148" s="205"/>
      <c r="V4148" s="39"/>
      <c r="W4148" s="39"/>
      <c r="X4148" s="39"/>
      <c r="Y4148" s="39"/>
      <c r="AD4148" s="191"/>
      <c r="AE4148" s="191"/>
      <c r="AF4148" s="260"/>
      <c r="AG4148" s="191"/>
      <c r="AH4148" s="191"/>
      <c r="AI4148" s="260"/>
      <c r="AR4148" s="68"/>
      <c r="AS4148" s="68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5"/>
      <c r="BL4148" s="95"/>
      <c r="BM4148" s="95"/>
      <c r="BN4148" s="95"/>
      <c r="BO4148" s="95"/>
      <c r="BP4148" s="95"/>
      <c r="BQ4148" s="95"/>
      <c r="BR4148" s="95"/>
      <c r="BS4148" s="95"/>
      <c r="BT4148" s="95"/>
      <c r="BU4148" s="95"/>
      <c r="BV4148" s="95"/>
      <c r="BW4148" s="95"/>
      <c r="BX4148" s="95"/>
      <c r="BY4148" s="95"/>
      <c r="BZ4148" s="95"/>
      <c r="CD4148" s="95"/>
      <c r="CE4148" s="95"/>
      <c r="CF4148" s="95"/>
    </row>
    <row r="4149" spans="1:84" s="43" customFormat="1" x14ac:dyDescent="0.25">
      <c r="A4149" s="152"/>
      <c r="B4149" s="152"/>
      <c r="C4149" s="152"/>
      <c r="D4149" s="152"/>
      <c r="E4149" s="152"/>
      <c r="F4149" s="62"/>
      <c r="G4149" s="62"/>
      <c r="I4149" s="152"/>
      <c r="K4149" s="152"/>
      <c r="L4149" s="152"/>
      <c r="M4149" s="152"/>
      <c r="N4149" s="152"/>
      <c r="O4149" s="63"/>
      <c r="P4149" s="152"/>
      <c r="Q4149" s="152"/>
      <c r="S4149" s="205"/>
      <c r="T4149" s="205"/>
      <c r="U4149" s="205"/>
      <c r="V4149" s="39"/>
      <c r="W4149" s="39"/>
      <c r="X4149" s="39"/>
      <c r="Y4149" s="39"/>
      <c r="AD4149" s="191"/>
      <c r="AE4149" s="191"/>
      <c r="AF4149" s="260"/>
      <c r="AG4149" s="191"/>
      <c r="AH4149" s="191"/>
      <c r="AI4149" s="260"/>
      <c r="AR4149" s="68"/>
      <c r="AS4149" s="68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5"/>
      <c r="BL4149" s="95"/>
      <c r="BM4149" s="95"/>
      <c r="BN4149" s="95"/>
      <c r="BO4149" s="95"/>
      <c r="BP4149" s="95"/>
      <c r="BQ4149" s="95"/>
      <c r="BR4149" s="95"/>
      <c r="BS4149" s="95"/>
      <c r="BT4149" s="95"/>
      <c r="BU4149" s="95"/>
      <c r="BV4149" s="95"/>
      <c r="BW4149" s="95"/>
      <c r="BX4149" s="95"/>
      <c r="BY4149" s="95"/>
      <c r="BZ4149" s="95"/>
      <c r="CD4149" s="95"/>
      <c r="CE4149" s="95"/>
      <c r="CF4149" s="95"/>
    </row>
    <row r="4150" spans="1:84" s="43" customFormat="1" x14ac:dyDescent="0.25">
      <c r="A4150" s="152"/>
      <c r="B4150" s="152"/>
      <c r="C4150" s="152"/>
      <c r="D4150" s="152"/>
      <c r="E4150" s="152"/>
      <c r="F4150" s="62"/>
      <c r="G4150" s="62"/>
      <c r="I4150" s="152"/>
      <c r="K4150" s="152"/>
      <c r="L4150" s="152"/>
      <c r="M4150" s="152"/>
      <c r="N4150" s="152"/>
      <c r="O4150" s="63"/>
      <c r="P4150" s="152"/>
      <c r="Q4150" s="152"/>
      <c r="S4150" s="205"/>
      <c r="T4150" s="205"/>
      <c r="U4150" s="205"/>
      <c r="V4150" s="39"/>
      <c r="W4150" s="39"/>
      <c r="X4150" s="39"/>
      <c r="Y4150" s="39"/>
      <c r="AD4150" s="191"/>
      <c r="AE4150" s="191"/>
      <c r="AF4150" s="260"/>
      <c r="AG4150" s="191"/>
      <c r="AH4150" s="191"/>
      <c r="AI4150" s="260"/>
      <c r="AR4150" s="68"/>
      <c r="AS4150" s="68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5"/>
      <c r="BL4150" s="95"/>
      <c r="BM4150" s="95"/>
      <c r="BN4150" s="95"/>
      <c r="BO4150" s="95"/>
      <c r="BP4150" s="95"/>
      <c r="BQ4150" s="95"/>
      <c r="BR4150" s="95"/>
      <c r="BS4150" s="95"/>
      <c r="BT4150" s="95"/>
      <c r="BU4150" s="95"/>
      <c r="BV4150" s="95"/>
      <c r="BW4150" s="95"/>
      <c r="BX4150" s="95"/>
      <c r="BY4150" s="95"/>
      <c r="BZ4150" s="95"/>
      <c r="CD4150" s="95"/>
      <c r="CE4150" s="95"/>
      <c r="CF4150" s="95"/>
    </row>
    <row r="4151" spans="1:84" s="43" customFormat="1" x14ac:dyDescent="0.25">
      <c r="A4151" s="152"/>
      <c r="B4151" s="152"/>
      <c r="C4151" s="152"/>
      <c r="D4151" s="152"/>
      <c r="E4151" s="152"/>
      <c r="F4151" s="62"/>
      <c r="G4151" s="62"/>
      <c r="I4151" s="152"/>
      <c r="K4151" s="152"/>
      <c r="L4151" s="152"/>
      <c r="M4151" s="152"/>
      <c r="N4151" s="152"/>
      <c r="O4151" s="63"/>
      <c r="P4151" s="152"/>
      <c r="Q4151" s="152"/>
      <c r="S4151" s="205"/>
      <c r="T4151" s="205"/>
      <c r="U4151" s="205"/>
      <c r="V4151" s="39"/>
      <c r="W4151" s="39"/>
      <c r="X4151" s="39"/>
      <c r="Y4151" s="39"/>
      <c r="AD4151" s="191"/>
      <c r="AE4151" s="191"/>
      <c r="AF4151" s="260"/>
      <c r="AG4151" s="191"/>
      <c r="AH4151" s="191"/>
      <c r="AI4151" s="260"/>
      <c r="AR4151" s="68"/>
      <c r="AS4151" s="68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5"/>
      <c r="BL4151" s="95"/>
      <c r="BM4151" s="95"/>
      <c r="BN4151" s="95"/>
      <c r="BO4151" s="95"/>
      <c r="BP4151" s="95"/>
      <c r="BQ4151" s="95"/>
      <c r="BR4151" s="95"/>
      <c r="BS4151" s="95"/>
      <c r="BT4151" s="95"/>
      <c r="BU4151" s="95"/>
      <c r="BV4151" s="95"/>
      <c r="BW4151" s="95"/>
      <c r="BX4151" s="95"/>
      <c r="BY4151" s="95"/>
      <c r="BZ4151" s="95"/>
      <c r="CD4151" s="95"/>
      <c r="CE4151" s="95"/>
      <c r="CF4151" s="95"/>
    </row>
    <row r="4152" spans="1:84" s="43" customFormat="1" x14ac:dyDescent="0.25">
      <c r="A4152" s="152"/>
      <c r="B4152" s="152"/>
      <c r="C4152" s="152"/>
      <c r="D4152" s="152"/>
      <c r="E4152" s="152"/>
      <c r="F4152" s="62"/>
      <c r="G4152" s="62"/>
      <c r="I4152" s="152"/>
      <c r="K4152" s="152"/>
      <c r="L4152" s="152"/>
      <c r="M4152" s="152"/>
      <c r="N4152" s="152"/>
      <c r="O4152" s="63"/>
      <c r="P4152" s="152"/>
      <c r="Q4152" s="152"/>
      <c r="S4152" s="205"/>
      <c r="T4152" s="205"/>
      <c r="U4152" s="205"/>
      <c r="V4152" s="39"/>
      <c r="W4152" s="39"/>
      <c r="X4152" s="39"/>
      <c r="Y4152" s="39"/>
      <c r="AD4152" s="191"/>
      <c r="AE4152" s="191"/>
      <c r="AF4152" s="260"/>
      <c r="AG4152" s="191"/>
      <c r="AH4152" s="191"/>
      <c r="AI4152" s="260"/>
      <c r="AR4152" s="68"/>
      <c r="AS4152" s="68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5"/>
      <c r="BL4152" s="95"/>
      <c r="BM4152" s="95"/>
      <c r="BN4152" s="95"/>
      <c r="BO4152" s="95"/>
      <c r="BP4152" s="95"/>
      <c r="BQ4152" s="95"/>
      <c r="BR4152" s="95"/>
      <c r="BS4152" s="95"/>
      <c r="BT4152" s="95"/>
      <c r="BU4152" s="95"/>
      <c r="BV4152" s="95"/>
      <c r="BW4152" s="95"/>
      <c r="BX4152" s="95"/>
      <c r="BY4152" s="95"/>
      <c r="BZ4152" s="95"/>
      <c r="CD4152" s="95"/>
      <c r="CE4152" s="95"/>
      <c r="CF4152" s="95"/>
    </row>
    <row r="4153" spans="1:84" s="43" customFormat="1" x14ac:dyDescent="0.25">
      <c r="A4153" s="152"/>
      <c r="B4153" s="152"/>
      <c r="C4153" s="152"/>
      <c r="D4153" s="152"/>
      <c r="E4153" s="152"/>
      <c r="F4153" s="62"/>
      <c r="G4153" s="62"/>
      <c r="I4153" s="152"/>
      <c r="K4153" s="152"/>
      <c r="L4153" s="152"/>
      <c r="M4153" s="152"/>
      <c r="N4153" s="152"/>
      <c r="O4153" s="63"/>
      <c r="P4153" s="152"/>
      <c r="Q4153" s="152"/>
      <c r="S4153" s="205"/>
      <c r="T4153" s="205"/>
      <c r="U4153" s="205"/>
      <c r="V4153" s="39"/>
      <c r="W4153" s="39"/>
      <c r="X4153" s="39"/>
      <c r="Y4153" s="39"/>
      <c r="AD4153" s="191"/>
      <c r="AE4153" s="191"/>
      <c r="AF4153" s="260"/>
      <c r="AG4153" s="191"/>
      <c r="AH4153" s="191"/>
      <c r="AI4153" s="260"/>
      <c r="AR4153" s="68"/>
      <c r="AS4153" s="68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5"/>
      <c r="BL4153" s="95"/>
      <c r="BM4153" s="95"/>
      <c r="BN4153" s="95"/>
      <c r="BO4153" s="95"/>
      <c r="BP4153" s="95"/>
      <c r="BQ4153" s="95"/>
      <c r="BR4153" s="95"/>
      <c r="BS4153" s="95"/>
      <c r="BT4153" s="95"/>
      <c r="BU4153" s="95"/>
      <c r="BV4153" s="95"/>
      <c r="BW4153" s="95"/>
      <c r="BX4153" s="95"/>
      <c r="BY4153" s="95"/>
      <c r="BZ4153" s="95"/>
      <c r="CD4153" s="95"/>
      <c r="CE4153" s="95"/>
      <c r="CF4153" s="95"/>
    </row>
    <row r="4154" spans="1:84" s="43" customFormat="1" x14ac:dyDescent="0.25">
      <c r="A4154" s="152"/>
      <c r="B4154" s="152"/>
      <c r="C4154" s="152"/>
      <c r="D4154" s="152"/>
      <c r="E4154" s="152"/>
      <c r="F4154" s="62"/>
      <c r="G4154" s="62"/>
      <c r="I4154" s="152"/>
      <c r="K4154" s="152"/>
      <c r="L4154" s="152"/>
      <c r="M4154" s="152"/>
      <c r="N4154" s="152"/>
      <c r="O4154" s="63"/>
      <c r="P4154" s="152"/>
      <c r="Q4154" s="152"/>
      <c r="S4154" s="205"/>
      <c r="T4154" s="205"/>
      <c r="U4154" s="205"/>
      <c r="V4154" s="39"/>
      <c r="W4154" s="39"/>
      <c r="X4154" s="39"/>
      <c r="Y4154" s="39"/>
      <c r="AD4154" s="191"/>
      <c r="AE4154" s="191"/>
      <c r="AF4154" s="260"/>
      <c r="AG4154" s="191"/>
      <c r="AH4154" s="191"/>
      <c r="AI4154" s="260"/>
      <c r="AR4154" s="68"/>
      <c r="AS4154" s="68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5"/>
      <c r="BL4154" s="95"/>
      <c r="BM4154" s="95"/>
      <c r="BN4154" s="95"/>
      <c r="BO4154" s="95"/>
      <c r="BP4154" s="95"/>
      <c r="BQ4154" s="95"/>
      <c r="BR4154" s="95"/>
      <c r="BS4154" s="95"/>
      <c r="BT4154" s="95"/>
      <c r="BU4154" s="95"/>
      <c r="BV4154" s="95"/>
      <c r="BW4154" s="95"/>
      <c r="BX4154" s="95"/>
      <c r="BY4154" s="95"/>
      <c r="BZ4154" s="95"/>
      <c r="CD4154" s="95"/>
      <c r="CE4154" s="95"/>
      <c r="CF4154" s="95"/>
    </row>
    <row r="4155" spans="1:84" s="43" customFormat="1" x14ac:dyDescent="0.25">
      <c r="A4155" s="152"/>
      <c r="B4155" s="152"/>
      <c r="C4155" s="152"/>
      <c r="D4155" s="152"/>
      <c r="E4155" s="152"/>
      <c r="F4155" s="62"/>
      <c r="G4155" s="62"/>
      <c r="I4155" s="152"/>
      <c r="K4155" s="152"/>
      <c r="L4155" s="152"/>
      <c r="M4155" s="152"/>
      <c r="N4155" s="152"/>
      <c r="O4155" s="63"/>
      <c r="P4155" s="152"/>
      <c r="Q4155" s="152"/>
      <c r="S4155" s="205"/>
      <c r="T4155" s="205"/>
      <c r="U4155" s="205"/>
      <c r="V4155" s="39"/>
      <c r="W4155" s="39"/>
      <c r="X4155" s="39"/>
      <c r="Y4155" s="39"/>
      <c r="AD4155" s="191"/>
      <c r="AE4155" s="191"/>
      <c r="AF4155" s="260"/>
      <c r="AG4155" s="191"/>
      <c r="AH4155" s="191"/>
      <c r="AI4155" s="260"/>
      <c r="AR4155" s="68"/>
      <c r="AS4155" s="68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5"/>
      <c r="BL4155" s="95"/>
      <c r="BM4155" s="95"/>
      <c r="BN4155" s="95"/>
      <c r="BO4155" s="95"/>
      <c r="BP4155" s="95"/>
      <c r="BQ4155" s="95"/>
      <c r="BR4155" s="95"/>
      <c r="BS4155" s="95"/>
      <c r="BT4155" s="95"/>
      <c r="BU4155" s="95"/>
      <c r="BV4155" s="95"/>
      <c r="BW4155" s="95"/>
      <c r="BX4155" s="95"/>
      <c r="BY4155" s="95"/>
      <c r="BZ4155" s="95"/>
      <c r="CD4155" s="95"/>
      <c r="CE4155" s="95"/>
      <c r="CF4155" s="95"/>
    </row>
    <row r="4156" spans="1:84" s="43" customFormat="1" x14ac:dyDescent="0.25">
      <c r="A4156" s="152"/>
      <c r="B4156" s="152"/>
      <c r="C4156" s="152"/>
      <c r="D4156" s="152"/>
      <c r="E4156" s="152"/>
      <c r="F4156" s="62"/>
      <c r="G4156" s="62"/>
      <c r="I4156" s="152"/>
      <c r="K4156" s="152"/>
      <c r="L4156" s="152"/>
      <c r="M4156" s="152"/>
      <c r="N4156" s="152"/>
      <c r="O4156" s="63"/>
      <c r="P4156" s="152"/>
      <c r="Q4156" s="152"/>
      <c r="S4156" s="205"/>
      <c r="T4156" s="205"/>
      <c r="U4156" s="205"/>
      <c r="V4156" s="39"/>
      <c r="W4156" s="39"/>
      <c r="X4156" s="39"/>
      <c r="Y4156" s="39"/>
      <c r="AD4156" s="191"/>
      <c r="AE4156" s="191"/>
      <c r="AF4156" s="260"/>
      <c r="AG4156" s="191"/>
      <c r="AH4156" s="191"/>
      <c r="AI4156" s="260"/>
      <c r="AR4156" s="68"/>
      <c r="AS4156" s="68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5"/>
      <c r="BL4156" s="95"/>
      <c r="BM4156" s="95"/>
      <c r="BN4156" s="95"/>
      <c r="BO4156" s="95"/>
      <c r="BP4156" s="95"/>
      <c r="BQ4156" s="95"/>
      <c r="BR4156" s="95"/>
      <c r="BS4156" s="95"/>
      <c r="BT4156" s="95"/>
      <c r="BU4156" s="95"/>
      <c r="BV4156" s="95"/>
      <c r="BW4156" s="95"/>
      <c r="BX4156" s="95"/>
      <c r="BY4156" s="95"/>
      <c r="BZ4156" s="95"/>
      <c r="CD4156" s="95"/>
      <c r="CE4156" s="95"/>
      <c r="CF4156" s="95"/>
    </row>
    <row r="4157" spans="1:84" s="43" customFormat="1" x14ac:dyDescent="0.25">
      <c r="A4157" s="152"/>
      <c r="B4157" s="152"/>
      <c r="C4157" s="152"/>
      <c r="D4157" s="152"/>
      <c r="E4157" s="152"/>
      <c r="F4157" s="62"/>
      <c r="G4157" s="62"/>
      <c r="I4157" s="152"/>
      <c r="K4157" s="152"/>
      <c r="L4157" s="152"/>
      <c r="M4157" s="152"/>
      <c r="N4157" s="152"/>
      <c r="O4157" s="63"/>
      <c r="P4157" s="152"/>
      <c r="Q4157" s="152"/>
      <c r="S4157" s="205"/>
      <c r="T4157" s="205"/>
      <c r="U4157" s="205"/>
      <c r="V4157" s="39"/>
      <c r="W4157" s="39"/>
      <c r="X4157" s="39"/>
      <c r="Y4157" s="39"/>
      <c r="AD4157" s="191"/>
      <c r="AE4157" s="191"/>
      <c r="AF4157" s="260"/>
      <c r="AG4157" s="191"/>
      <c r="AH4157" s="191"/>
      <c r="AI4157" s="260"/>
      <c r="AR4157" s="68"/>
      <c r="AS4157" s="68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5"/>
      <c r="BL4157" s="95"/>
      <c r="BM4157" s="95"/>
      <c r="BN4157" s="95"/>
      <c r="BO4157" s="95"/>
      <c r="BP4157" s="95"/>
      <c r="BQ4157" s="95"/>
      <c r="BR4157" s="95"/>
      <c r="BS4157" s="95"/>
      <c r="BT4157" s="95"/>
      <c r="BU4157" s="95"/>
      <c r="BV4157" s="95"/>
      <c r="BW4157" s="95"/>
      <c r="BX4157" s="95"/>
      <c r="BY4157" s="95"/>
      <c r="BZ4157" s="95"/>
      <c r="CD4157" s="95"/>
      <c r="CE4157" s="95"/>
      <c r="CF4157" s="95"/>
    </row>
    <row r="4158" spans="1:84" s="43" customFormat="1" x14ac:dyDescent="0.25">
      <c r="A4158" s="152"/>
      <c r="B4158" s="152"/>
      <c r="C4158" s="152"/>
      <c r="D4158" s="152"/>
      <c r="E4158" s="152"/>
      <c r="F4158" s="62"/>
      <c r="G4158" s="62"/>
      <c r="I4158" s="152"/>
      <c r="K4158" s="152"/>
      <c r="L4158" s="152"/>
      <c r="M4158" s="152"/>
      <c r="N4158" s="152"/>
      <c r="O4158" s="63"/>
      <c r="P4158" s="152"/>
      <c r="Q4158" s="152"/>
      <c r="S4158" s="205"/>
      <c r="T4158" s="205"/>
      <c r="U4158" s="205"/>
      <c r="V4158" s="39"/>
      <c r="W4158" s="39"/>
      <c r="X4158" s="39"/>
      <c r="Y4158" s="39"/>
      <c r="AD4158" s="191"/>
      <c r="AE4158" s="191"/>
      <c r="AF4158" s="260"/>
      <c r="AG4158" s="191"/>
      <c r="AH4158" s="191"/>
      <c r="AI4158" s="260"/>
      <c r="AR4158" s="68"/>
      <c r="AS4158" s="68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5"/>
      <c r="BL4158" s="95"/>
      <c r="BM4158" s="95"/>
      <c r="BN4158" s="95"/>
      <c r="BO4158" s="95"/>
      <c r="BP4158" s="95"/>
      <c r="BQ4158" s="95"/>
      <c r="BR4158" s="95"/>
      <c r="BS4158" s="95"/>
      <c r="BT4158" s="95"/>
      <c r="BU4158" s="95"/>
      <c r="BV4158" s="95"/>
      <c r="BW4158" s="95"/>
      <c r="BX4158" s="95"/>
      <c r="BY4158" s="95"/>
      <c r="BZ4158" s="95"/>
      <c r="CD4158" s="95"/>
      <c r="CE4158" s="95"/>
      <c r="CF4158" s="95"/>
    </row>
    <row r="4159" spans="1:84" s="43" customFormat="1" x14ac:dyDescent="0.25">
      <c r="A4159" s="152"/>
      <c r="B4159" s="152"/>
      <c r="C4159" s="152"/>
      <c r="D4159" s="152"/>
      <c r="E4159" s="152"/>
      <c r="F4159" s="62"/>
      <c r="G4159" s="62"/>
      <c r="I4159" s="152"/>
      <c r="K4159" s="152"/>
      <c r="L4159" s="152"/>
      <c r="M4159" s="152"/>
      <c r="N4159" s="152"/>
      <c r="O4159" s="63"/>
      <c r="P4159" s="152"/>
      <c r="Q4159" s="152"/>
      <c r="S4159" s="205"/>
      <c r="T4159" s="205"/>
      <c r="U4159" s="205"/>
      <c r="V4159" s="39"/>
      <c r="W4159" s="39"/>
      <c r="X4159" s="39"/>
      <c r="Y4159" s="39"/>
      <c r="AD4159" s="191"/>
      <c r="AE4159" s="191"/>
      <c r="AF4159" s="260"/>
      <c r="AG4159" s="191"/>
      <c r="AH4159" s="191"/>
      <c r="AI4159" s="260"/>
      <c r="AR4159" s="68"/>
      <c r="AS4159" s="68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5"/>
      <c r="BL4159" s="95"/>
      <c r="BM4159" s="95"/>
      <c r="BN4159" s="95"/>
      <c r="BO4159" s="95"/>
      <c r="BP4159" s="95"/>
      <c r="BQ4159" s="95"/>
      <c r="BR4159" s="95"/>
      <c r="BS4159" s="95"/>
      <c r="BT4159" s="95"/>
      <c r="BU4159" s="95"/>
      <c r="BV4159" s="95"/>
      <c r="BW4159" s="95"/>
      <c r="BX4159" s="95"/>
      <c r="BY4159" s="95"/>
      <c r="BZ4159" s="95"/>
      <c r="CD4159" s="95"/>
      <c r="CE4159" s="95"/>
      <c r="CF4159" s="95"/>
    </row>
    <row r="4160" spans="1:84" s="43" customFormat="1" x14ac:dyDescent="0.25">
      <c r="A4160" s="152"/>
      <c r="B4160" s="152"/>
      <c r="C4160" s="152"/>
      <c r="D4160" s="152"/>
      <c r="E4160" s="152"/>
      <c r="F4160" s="62"/>
      <c r="G4160" s="62"/>
      <c r="I4160" s="152"/>
      <c r="K4160" s="152"/>
      <c r="L4160" s="152"/>
      <c r="M4160" s="152"/>
      <c r="N4160" s="152"/>
      <c r="O4160" s="63"/>
      <c r="P4160" s="152"/>
      <c r="Q4160" s="152"/>
      <c r="S4160" s="205"/>
      <c r="T4160" s="205"/>
      <c r="U4160" s="205"/>
      <c r="V4160" s="39"/>
      <c r="W4160" s="39"/>
      <c r="X4160" s="39"/>
      <c r="Y4160" s="39"/>
      <c r="AD4160" s="191"/>
      <c r="AE4160" s="191"/>
      <c r="AF4160" s="260"/>
      <c r="AG4160" s="191"/>
      <c r="AH4160" s="191"/>
      <c r="AI4160" s="260"/>
      <c r="AR4160" s="68"/>
      <c r="AS4160" s="68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5"/>
      <c r="BL4160" s="95"/>
      <c r="BM4160" s="95"/>
      <c r="BN4160" s="95"/>
      <c r="BO4160" s="95"/>
      <c r="BP4160" s="95"/>
      <c r="BQ4160" s="95"/>
      <c r="BR4160" s="95"/>
      <c r="BS4160" s="95"/>
      <c r="BT4160" s="95"/>
      <c r="BU4160" s="95"/>
      <c r="BV4160" s="95"/>
      <c r="BW4160" s="95"/>
      <c r="BX4160" s="95"/>
      <c r="BY4160" s="95"/>
      <c r="BZ4160" s="95"/>
      <c r="CD4160" s="95"/>
      <c r="CE4160" s="95"/>
      <c r="CF4160" s="95"/>
    </row>
    <row r="4161" spans="1:84" s="43" customFormat="1" x14ac:dyDescent="0.25">
      <c r="A4161" s="152"/>
      <c r="B4161" s="152"/>
      <c r="C4161" s="152"/>
      <c r="D4161" s="152"/>
      <c r="E4161" s="152"/>
      <c r="F4161" s="62"/>
      <c r="G4161" s="62"/>
      <c r="I4161" s="152"/>
      <c r="K4161" s="152"/>
      <c r="L4161" s="152"/>
      <c r="M4161" s="152"/>
      <c r="N4161" s="152"/>
      <c r="O4161" s="63"/>
      <c r="P4161" s="152"/>
      <c r="Q4161" s="152"/>
      <c r="S4161" s="205"/>
      <c r="T4161" s="205"/>
      <c r="U4161" s="205"/>
      <c r="V4161" s="39"/>
      <c r="W4161" s="39"/>
      <c r="X4161" s="39"/>
      <c r="Y4161" s="39"/>
      <c r="AD4161" s="191"/>
      <c r="AE4161" s="191"/>
      <c r="AF4161" s="260"/>
      <c r="AG4161" s="191"/>
      <c r="AH4161" s="191"/>
      <c r="AI4161" s="260"/>
      <c r="AR4161" s="68"/>
      <c r="AS4161" s="68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5"/>
      <c r="BL4161" s="95"/>
      <c r="BM4161" s="95"/>
      <c r="BN4161" s="95"/>
      <c r="BO4161" s="95"/>
      <c r="BP4161" s="95"/>
      <c r="BQ4161" s="95"/>
      <c r="BR4161" s="95"/>
      <c r="BS4161" s="95"/>
      <c r="BT4161" s="95"/>
      <c r="BU4161" s="95"/>
      <c r="BV4161" s="95"/>
      <c r="BW4161" s="95"/>
      <c r="BX4161" s="95"/>
      <c r="BY4161" s="95"/>
      <c r="BZ4161" s="95"/>
      <c r="CD4161" s="95"/>
      <c r="CE4161" s="95"/>
      <c r="CF4161" s="95"/>
    </row>
    <row r="4162" spans="1:84" s="43" customFormat="1" x14ac:dyDescent="0.25">
      <c r="A4162" s="152"/>
      <c r="B4162" s="152"/>
      <c r="C4162" s="152"/>
      <c r="D4162" s="152"/>
      <c r="E4162" s="152"/>
      <c r="F4162" s="62"/>
      <c r="G4162" s="62"/>
      <c r="I4162" s="152"/>
      <c r="K4162" s="152"/>
      <c r="L4162" s="152"/>
      <c r="M4162" s="152"/>
      <c r="N4162" s="152"/>
      <c r="O4162" s="63"/>
      <c r="P4162" s="152"/>
      <c r="Q4162" s="152"/>
      <c r="S4162" s="205"/>
      <c r="T4162" s="205"/>
      <c r="U4162" s="205"/>
      <c r="V4162" s="39"/>
      <c r="W4162" s="39"/>
      <c r="X4162" s="39"/>
      <c r="Y4162" s="39"/>
      <c r="AD4162" s="191"/>
      <c r="AE4162" s="191"/>
      <c r="AF4162" s="260"/>
      <c r="AG4162" s="191"/>
      <c r="AH4162" s="191"/>
      <c r="AI4162" s="260"/>
      <c r="AR4162" s="68"/>
      <c r="AS4162" s="68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5"/>
      <c r="BL4162" s="95"/>
      <c r="BM4162" s="95"/>
      <c r="BN4162" s="95"/>
      <c r="BO4162" s="95"/>
      <c r="BP4162" s="95"/>
      <c r="BQ4162" s="95"/>
      <c r="BR4162" s="95"/>
      <c r="BS4162" s="95"/>
      <c r="BT4162" s="95"/>
      <c r="BU4162" s="95"/>
      <c r="BV4162" s="95"/>
      <c r="BW4162" s="95"/>
      <c r="BX4162" s="95"/>
      <c r="BY4162" s="95"/>
      <c r="BZ4162" s="95"/>
      <c r="CD4162" s="95"/>
      <c r="CE4162" s="95"/>
      <c r="CF4162" s="95"/>
    </row>
    <row r="4163" spans="1:84" s="43" customFormat="1" x14ac:dyDescent="0.25">
      <c r="A4163" s="152"/>
      <c r="B4163" s="152"/>
      <c r="C4163" s="152"/>
      <c r="D4163" s="152"/>
      <c r="E4163" s="152"/>
      <c r="F4163" s="62"/>
      <c r="G4163" s="62"/>
      <c r="I4163" s="152"/>
      <c r="K4163" s="152"/>
      <c r="L4163" s="152"/>
      <c r="M4163" s="152"/>
      <c r="N4163" s="152"/>
      <c r="O4163" s="63"/>
      <c r="P4163" s="152"/>
      <c r="Q4163" s="152"/>
      <c r="S4163" s="205"/>
      <c r="T4163" s="205"/>
      <c r="U4163" s="205"/>
      <c r="V4163" s="39"/>
      <c r="W4163" s="39"/>
      <c r="X4163" s="39"/>
      <c r="Y4163" s="39"/>
      <c r="AD4163" s="191"/>
      <c r="AE4163" s="191"/>
      <c r="AF4163" s="260"/>
      <c r="AG4163" s="191"/>
      <c r="AH4163" s="191"/>
      <c r="AI4163" s="260"/>
      <c r="AR4163" s="68"/>
      <c r="AS4163" s="68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5"/>
      <c r="BL4163" s="95"/>
      <c r="BM4163" s="95"/>
      <c r="BN4163" s="95"/>
      <c r="BO4163" s="95"/>
      <c r="BP4163" s="95"/>
      <c r="BQ4163" s="95"/>
      <c r="BR4163" s="95"/>
      <c r="BS4163" s="95"/>
      <c r="BT4163" s="95"/>
      <c r="BU4163" s="95"/>
      <c r="BV4163" s="95"/>
      <c r="BW4163" s="95"/>
      <c r="BX4163" s="95"/>
      <c r="BY4163" s="95"/>
      <c r="BZ4163" s="95"/>
      <c r="CD4163" s="95"/>
      <c r="CE4163" s="95"/>
      <c r="CF4163" s="95"/>
    </row>
    <row r="4164" spans="1:84" s="43" customFormat="1" x14ac:dyDescent="0.25">
      <c r="A4164" s="152"/>
      <c r="B4164" s="152"/>
      <c r="C4164" s="152"/>
      <c r="D4164" s="152"/>
      <c r="E4164" s="152"/>
      <c r="F4164" s="62"/>
      <c r="G4164" s="62"/>
      <c r="I4164" s="152"/>
      <c r="K4164" s="152"/>
      <c r="L4164" s="152"/>
      <c r="M4164" s="152"/>
      <c r="N4164" s="152"/>
      <c r="O4164" s="63"/>
      <c r="P4164" s="152"/>
      <c r="Q4164" s="152"/>
      <c r="S4164" s="205"/>
      <c r="T4164" s="205"/>
      <c r="U4164" s="205"/>
      <c r="V4164" s="39"/>
      <c r="W4164" s="39"/>
      <c r="X4164" s="39"/>
      <c r="Y4164" s="39"/>
      <c r="AD4164" s="191"/>
      <c r="AE4164" s="191"/>
      <c r="AF4164" s="260"/>
      <c r="AG4164" s="191"/>
      <c r="AH4164" s="191"/>
      <c r="AI4164" s="260"/>
      <c r="AR4164" s="68"/>
      <c r="AS4164" s="68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5"/>
      <c r="BL4164" s="95"/>
      <c r="BM4164" s="95"/>
      <c r="BN4164" s="95"/>
      <c r="BO4164" s="95"/>
      <c r="BP4164" s="95"/>
      <c r="BQ4164" s="95"/>
      <c r="BR4164" s="95"/>
      <c r="BS4164" s="95"/>
      <c r="BT4164" s="95"/>
      <c r="BU4164" s="95"/>
      <c r="BV4164" s="95"/>
      <c r="BW4164" s="95"/>
      <c r="BX4164" s="95"/>
      <c r="BY4164" s="95"/>
      <c r="BZ4164" s="95"/>
      <c r="CD4164" s="95"/>
      <c r="CE4164" s="95"/>
      <c r="CF4164" s="95"/>
    </row>
    <row r="4165" spans="1:84" s="43" customFormat="1" x14ac:dyDescent="0.25">
      <c r="A4165" s="152"/>
      <c r="B4165" s="152"/>
      <c r="C4165" s="152"/>
      <c r="D4165" s="152"/>
      <c r="E4165" s="152"/>
      <c r="F4165" s="62"/>
      <c r="G4165" s="62"/>
      <c r="I4165" s="152"/>
      <c r="K4165" s="152"/>
      <c r="L4165" s="152"/>
      <c r="M4165" s="152"/>
      <c r="N4165" s="152"/>
      <c r="O4165" s="63"/>
      <c r="P4165" s="152"/>
      <c r="Q4165" s="152"/>
      <c r="S4165" s="205"/>
      <c r="T4165" s="205"/>
      <c r="U4165" s="205"/>
      <c r="V4165" s="39"/>
      <c r="W4165" s="39"/>
      <c r="X4165" s="39"/>
      <c r="Y4165" s="39"/>
      <c r="AD4165" s="191"/>
      <c r="AE4165" s="191"/>
      <c r="AF4165" s="260"/>
      <c r="AG4165" s="191"/>
      <c r="AH4165" s="191"/>
      <c r="AI4165" s="260"/>
      <c r="AR4165" s="68"/>
      <c r="AS4165" s="68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5"/>
      <c r="BL4165" s="95"/>
      <c r="BM4165" s="95"/>
      <c r="BN4165" s="95"/>
      <c r="BO4165" s="95"/>
      <c r="BP4165" s="95"/>
      <c r="BQ4165" s="95"/>
      <c r="BR4165" s="95"/>
      <c r="BS4165" s="95"/>
      <c r="BT4165" s="95"/>
      <c r="BU4165" s="95"/>
      <c r="BV4165" s="95"/>
      <c r="BW4165" s="95"/>
      <c r="BX4165" s="95"/>
      <c r="BY4165" s="95"/>
      <c r="BZ4165" s="95"/>
      <c r="CD4165" s="95"/>
      <c r="CE4165" s="95"/>
      <c r="CF4165" s="95"/>
    </row>
    <row r="4166" spans="1:84" s="43" customFormat="1" x14ac:dyDescent="0.25">
      <c r="A4166" s="152"/>
      <c r="B4166" s="152"/>
      <c r="C4166" s="152"/>
      <c r="D4166" s="152"/>
      <c r="E4166" s="152"/>
      <c r="F4166" s="62"/>
      <c r="G4166" s="62"/>
      <c r="I4166" s="152"/>
      <c r="K4166" s="152"/>
      <c r="L4166" s="152"/>
      <c r="M4166" s="152"/>
      <c r="N4166" s="152"/>
      <c r="O4166" s="63"/>
      <c r="P4166" s="152"/>
      <c r="Q4166" s="152"/>
      <c r="S4166" s="205"/>
      <c r="T4166" s="205"/>
      <c r="U4166" s="205"/>
      <c r="V4166" s="39"/>
      <c r="W4166" s="39"/>
      <c r="X4166" s="39"/>
      <c r="Y4166" s="39"/>
      <c r="AD4166" s="191"/>
      <c r="AE4166" s="191"/>
      <c r="AF4166" s="260"/>
      <c r="AG4166" s="191"/>
      <c r="AH4166" s="191"/>
      <c r="AI4166" s="260"/>
      <c r="AR4166" s="68"/>
      <c r="AS4166" s="68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5"/>
      <c r="BL4166" s="95"/>
      <c r="BM4166" s="95"/>
      <c r="BN4166" s="95"/>
      <c r="BO4166" s="95"/>
      <c r="BP4166" s="95"/>
      <c r="BQ4166" s="95"/>
      <c r="BR4166" s="95"/>
      <c r="BS4166" s="95"/>
      <c r="BT4166" s="95"/>
      <c r="BU4166" s="95"/>
      <c r="BV4166" s="95"/>
      <c r="BW4166" s="95"/>
      <c r="BX4166" s="95"/>
      <c r="BY4166" s="95"/>
      <c r="BZ4166" s="95"/>
      <c r="CD4166" s="95"/>
      <c r="CE4166" s="95"/>
      <c r="CF4166" s="95"/>
    </row>
    <row r="4167" spans="1:84" s="43" customFormat="1" x14ac:dyDescent="0.25">
      <c r="A4167" s="152"/>
      <c r="B4167" s="152"/>
      <c r="C4167" s="152"/>
      <c r="D4167" s="152"/>
      <c r="E4167" s="152"/>
      <c r="F4167" s="62"/>
      <c r="G4167" s="62"/>
      <c r="I4167" s="152"/>
      <c r="K4167" s="152"/>
      <c r="L4167" s="152"/>
      <c r="M4167" s="152"/>
      <c r="N4167" s="152"/>
      <c r="O4167" s="63"/>
      <c r="P4167" s="152"/>
      <c r="Q4167" s="152"/>
      <c r="S4167" s="205"/>
      <c r="T4167" s="205"/>
      <c r="U4167" s="205"/>
      <c r="V4167" s="39"/>
      <c r="W4167" s="39"/>
      <c r="X4167" s="39"/>
      <c r="Y4167" s="39"/>
      <c r="AD4167" s="191"/>
      <c r="AE4167" s="191"/>
      <c r="AF4167" s="260"/>
      <c r="AG4167" s="191"/>
      <c r="AH4167" s="191"/>
      <c r="AI4167" s="260"/>
      <c r="AR4167" s="68"/>
      <c r="AS4167" s="68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5"/>
      <c r="BL4167" s="95"/>
      <c r="BM4167" s="95"/>
      <c r="BN4167" s="95"/>
      <c r="BO4167" s="95"/>
      <c r="BP4167" s="95"/>
      <c r="BQ4167" s="95"/>
      <c r="BR4167" s="95"/>
      <c r="BS4167" s="95"/>
      <c r="BT4167" s="95"/>
      <c r="BU4167" s="95"/>
      <c r="BV4167" s="95"/>
      <c r="BW4167" s="95"/>
      <c r="BX4167" s="95"/>
      <c r="BY4167" s="95"/>
      <c r="BZ4167" s="95"/>
      <c r="CD4167" s="95"/>
      <c r="CE4167" s="95"/>
      <c r="CF4167" s="95"/>
    </row>
    <row r="4168" spans="1:84" s="43" customFormat="1" x14ac:dyDescent="0.25">
      <c r="A4168" s="152"/>
      <c r="B4168" s="152"/>
      <c r="C4168" s="152"/>
      <c r="D4168" s="152"/>
      <c r="E4168" s="152"/>
      <c r="F4168" s="62"/>
      <c r="G4168" s="62"/>
      <c r="I4168" s="152"/>
      <c r="K4168" s="152"/>
      <c r="L4168" s="152"/>
      <c r="M4168" s="152"/>
      <c r="N4168" s="152"/>
      <c r="O4168" s="63"/>
      <c r="P4168" s="152"/>
      <c r="Q4168" s="152"/>
      <c r="S4168" s="205"/>
      <c r="T4168" s="205"/>
      <c r="U4168" s="205"/>
      <c r="V4168" s="39"/>
      <c r="W4168" s="39"/>
      <c r="X4168" s="39"/>
      <c r="Y4168" s="39"/>
      <c r="AD4168" s="191"/>
      <c r="AE4168" s="191"/>
      <c r="AF4168" s="260"/>
      <c r="AG4168" s="191"/>
      <c r="AH4168" s="191"/>
      <c r="AI4168" s="260"/>
      <c r="AR4168" s="68"/>
      <c r="AS4168" s="68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5"/>
      <c r="BL4168" s="95"/>
      <c r="BM4168" s="95"/>
      <c r="BN4168" s="95"/>
      <c r="BO4168" s="95"/>
      <c r="BP4168" s="95"/>
      <c r="BQ4168" s="95"/>
      <c r="BR4168" s="95"/>
      <c r="BS4168" s="95"/>
      <c r="BT4168" s="95"/>
      <c r="BU4168" s="95"/>
      <c r="BV4168" s="95"/>
      <c r="BW4168" s="95"/>
      <c r="BX4168" s="95"/>
      <c r="BY4168" s="95"/>
      <c r="BZ4168" s="95"/>
      <c r="CD4168" s="95"/>
      <c r="CE4168" s="95"/>
      <c r="CF4168" s="95"/>
    </row>
    <row r="4169" spans="1:84" s="43" customFormat="1" x14ac:dyDescent="0.25">
      <c r="A4169" s="152"/>
      <c r="B4169" s="152"/>
      <c r="C4169" s="152"/>
      <c r="D4169" s="152"/>
      <c r="E4169" s="152"/>
      <c r="F4169" s="62"/>
      <c r="G4169" s="62"/>
      <c r="I4169" s="152"/>
      <c r="K4169" s="152"/>
      <c r="L4169" s="152"/>
      <c r="M4169" s="152"/>
      <c r="N4169" s="152"/>
      <c r="O4169" s="63"/>
      <c r="P4169" s="152"/>
      <c r="Q4169" s="152"/>
      <c r="S4169" s="205"/>
      <c r="T4169" s="205"/>
      <c r="U4169" s="205"/>
      <c r="V4169" s="39"/>
      <c r="W4169" s="39"/>
      <c r="X4169" s="39"/>
      <c r="Y4169" s="39"/>
      <c r="AD4169" s="191"/>
      <c r="AE4169" s="191"/>
      <c r="AF4169" s="260"/>
      <c r="AG4169" s="191"/>
      <c r="AH4169" s="191"/>
      <c r="AI4169" s="260"/>
      <c r="AR4169" s="68"/>
      <c r="AS4169" s="68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5"/>
      <c r="BL4169" s="95"/>
      <c r="BM4169" s="95"/>
      <c r="BN4169" s="95"/>
      <c r="BO4169" s="95"/>
      <c r="BP4169" s="95"/>
      <c r="BQ4169" s="95"/>
      <c r="BR4169" s="95"/>
      <c r="BS4169" s="95"/>
      <c r="BT4169" s="95"/>
      <c r="BU4169" s="95"/>
      <c r="BV4169" s="95"/>
      <c r="BW4169" s="95"/>
      <c r="BX4169" s="95"/>
      <c r="BY4169" s="95"/>
      <c r="BZ4169" s="95"/>
      <c r="CD4169" s="95"/>
      <c r="CE4169" s="95"/>
      <c r="CF4169" s="95"/>
    </row>
    <row r="4170" spans="1:84" s="43" customFormat="1" x14ac:dyDescent="0.25">
      <c r="A4170" s="152"/>
      <c r="B4170" s="152"/>
      <c r="C4170" s="152"/>
      <c r="D4170" s="152"/>
      <c r="E4170" s="152"/>
      <c r="F4170" s="62"/>
      <c r="G4170" s="62"/>
      <c r="I4170" s="152"/>
      <c r="K4170" s="152"/>
      <c r="L4170" s="152"/>
      <c r="M4170" s="152"/>
      <c r="N4170" s="152"/>
      <c r="O4170" s="63"/>
      <c r="P4170" s="152"/>
      <c r="Q4170" s="152"/>
      <c r="S4170" s="205"/>
      <c r="T4170" s="205"/>
      <c r="U4170" s="205"/>
      <c r="V4170" s="39"/>
      <c r="W4170" s="39"/>
      <c r="X4170" s="39"/>
      <c r="Y4170" s="39"/>
      <c r="AD4170" s="191"/>
      <c r="AE4170" s="191"/>
      <c r="AF4170" s="260"/>
      <c r="AG4170" s="191"/>
      <c r="AH4170" s="191"/>
      <c r="AI4170" s="260"/>
      <c r="AR4170" s="68"/>
      <c r="AS4170" s="68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5"/>
      <c r="BL4170" s="95"/>
      <c r="BM4170" s="95"/>
      <c r="BN4170" s="95"/>
      <c r="BO4170" s="95"/>
      <c r="BP4170" s="95"/>
      <c r="BQ4170" s="95"/>
      <c r="BR4170" s="95"/>
      <c r="BS4170" s="95"/>
      <c r="BT4170" s="95"/>
      <c r="BU4170" s="95"/>
      <c r="BV4170" s="95"/>
      <c r="BW4170" s="95"/>
      <c r="BX4170" s="95"/>
      <c r="BY4170" s="95"/>
      <c r="BZ4170" s="95"/>
      <c r="CD4170" s="95"/>
      <c r="CE4170" s="95"/>
      <c r="CF4170" s="95"/>
    </row>
    <row r="4171" spans="1:84" s="43" customFormat="1" x14ac:dyDescent="0.25">
      <c r="A4171" s="152"/>
      <c r="B4171" s="152"/>
      <c r="C4171" s="152"/>
      <c r="D4171" s="152"/>
      <c r="E4171" s="152"/>
      <c r="F4171" s="62"/>
      <c r="G4171" s="62"/>
      <c r="I4171" s="152"/>
      <c r="K4171" s="152"/>
      <c r="L4171" s="152"/>
      <c r="M4171" s="152"/>
      <c r="N4171" s="152"/>
      <c r="O4171" s="63"/>
      <c r="P4171" s="152"/>
      <c r="Q4171" s="152"/>
      <c r="S4171" s="205"/>
      <c r="T4171" s="205"/>
      <c r="U4171" s="205"/>
      <c r="V4171" s="39"/>
      <c r="W4171" s="39"/>
      <c r="X4171" s="39"/>
      <c r="Y4171" s="39"/>
      <c r="AD4171" s="191"/>
      <c r="AE4171" s="191"/>
      <c r="AF4171" s="260"/>
      <c r="AG4171" s="191"/>
      <c r="AH4171" s="191"/>
      <c r="AI4171" s="260"/>
      <c r="AR4171" s="68"/>
      <c r="AS4171" s="68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5"/>
      <c r="BL4171" s="95"/>
      <c r="BM4171" s="95"/>
      <c r="BN4171" s="95"/>
      <c r="BO4171" s="95"/>
      <c r="BP4171" s="95"/>
      <c r="BQ4171" s="95"/>
      <c r="BR4171" s="95"/>
      <c r="BS4171" s="95"/>
      <c r="BT4171" s="95"/>
      <c r="BU4171" s="95"/>
      <c r="BV4171" s="95"/>
      <c r="BW4171" s="95"/>
      <c r="BX4171" s="95"/>
      <c r="BY4171" s="95"/>
      <c r="BZ4171" s="95"/>
      <c r="CD4171" s="95"/>
      <c r="CE4171" s="95"/>
      <c r="CF4171" s="95"/>
    </row>
    <row r="4172" spans="1:84" s="43" customFormat="1" x14ac:dyDescent="0.25">
      <c r="A4172" s="152"/>
      <c r="B4172" s="152"/>
      <c r="C4172" s="152"/>
      <c r="D4172" s="152"/>
      <c r="E4172" s="152"/>
      <c r="F4172" s="62"/>
      <c r="G4172" s="62"/>
      <c r="I4172" s="152"/>
      <c r="K4172" s="152"/>
      <c r="L4172" s="152"/>
      <c r="M4172" s="152"/>
      <c r="N4172" s="152"/>
      <c r="O4172" s="63"/>
      <c r="P4172" s="152"/>
      <c r="Q4172" s="152"/>
      <c r="S4172" s="205"/>
      <c r="T4172" s="205"/>
      <c r="U4172" s="205"/>
      <c r="V4172" s="39"/>
      <c r="W4172" s="39"/>
      <c r="X4172" s="39"/>
      <c r="Y4172" s="39"/>
      <c r="AD4172" s="191"/>
      <c r="AE4172" s="191"/>
      <c r="AF4172" s="260"/>
      <c r="AG4172" s="191"/>
      <c r="AH4172" s="191"/>
      <c r="AI4172" s="260"/>
      <c r="AR4172" s="68"/>
      <c r="AS4172" s="68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5"/>
      <c r="BL4172" s="95"/>
      <c r="BM4172" s="95"/>
      <c r="BN4172" s="95"/>
      <c r="BO4172" s="95"/>
      <c r="BP4172" s="95"/>
      <c r="BQ4172" s="95"/>
      <c r="BR4172" s="95"/>
      <c r="BS4172" s="95"/>
      <c r="BT4172" s="95"/>
      <c r="BU4172" s="95"/>
      <c r="BV4172" s="95"/>
      <c r="BW4172" s="95"/>
      <c r="BX4172" s="95"/>
      <c r="BY4172" s="95"/>
      <c r="BZ4172" s="95"/>
      <c r="CD4172" s="95"/>
      <c r="CE4172" s="95"/>
      <c r="CF4172" s="95"/>
    </row>
    <row r="4173" spans="1:84" s="43" customFormat="1" x14ac:dyDescent="0.25">
      <c r="A4173" s="152"/>
      <c r="B4173" s="152"/>
      <c r="C4173" s="152"/>
      <c r="D4173" s="152"/>
      <c r="E4173" s="152"/>
      <c r="F4173" s="62"/>
      <c r="G4173" s="62"/>
      <c r="I4173" s="152"/>
      <c r="K4173" s="152"/>
      <c r="L4173" s="152"/>
      <c r="M4173" s="152"/>
      <c r="N4173" s="152"/>
      <c r="O4173" s="63"/>
      <c r="P4173" s="152"/>
      <c r="Q4173" s="152"/>
      <c r="S4173" s="205"/>
      <c r="T4173" s="205"/>
      <c r="U4173" s="205"/>
      <c r="V4173" s="39"/>
      <c r="W4173" s="39"/>
      <c r="X4173" s="39"/>
      <c r="Y4173" s="39"/>
      <c r="AD4173" s="191"/>
      <c r="AE4173" s="191"/>
      <c r="AF4173" s="260"/>
      <c r="AG4173" s="191"/>
      <c r="AH4173" s="191"/>
      <c r="AI4173" s="260"/>
      <c r="AR4173" s="68"/>
      <c r="AS4173" s="68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5"/>
      <c r="BL4173" s="95"/>
      <c r="BM4173" s="95"/>
      <c r="BN4173" s="95"/>
      <c r="BO4173" s="95"/>
      <c r="BP4173" s="95"/>
      <c r="BQ4173" s="95"/>
      <c r="BR4173" s="95"/>
      <c r="BS4173" s="95"/>
      <c r="BT4173" s="95"/>
      <c r="BU4173" s="95"/>
      <c r="BV4173" s="95"/>
      <c r="BW4173" s="95"/>
      <c r="BX4173" s="95"/>
      <c r="BY4173" s="95"/>
      <c r="BZ4173" s="95"/>
      <c r="CD4173" s="95"/>
      <c r="CE4173" s="95"/>
      <c r="CF4173" s="95"/>
    </row>
    <row r="4174" spans="1:84" s="43" customFormat="1" x14ac:dyDescent="0.25">
      <c r="A4174" s="152"/>
      <c r="B4174" s="152"/>
      <c r="C4174" s="152"/>
      <c r="D4174" s="152"/>
      <c r="E4174" s="152"/>
      <c r="F4174" s="62"/>
      <c r="G4174" s="62"/>
      <c r="I4174" s="152"/>
      <c r="K4174" s="152"/>
      <c r="L4174" s="152"/>
      <c r="M4174" s="152"/>
      <c r="N4174" s="152"/>
      <c r="O4174" s="63"/>
      <c r="P4174" s="152"/>
      <c r="Q4174" s="152"/>
      <c r="S4174" s="205"/>
      <c r="T4174" s="205"/>
      <c r="U4174" s="205"/>
      <c r="V4174" s="39"/>
      <c r="W4174" s="39"/>
      <c r="X4174" s="39"/>
      <c r="Y4174" s="39"/>
      <c r="AD4174" s="191"/>
      <c r="AE4174" s="191"/>
      <c r="AF4174" s="260"/>
      <c r="AG4174" s="191"/>
      <c r="AH4174" s="191"/>
      <c r="AI4174" s="260"/>
      <c r="AR4174" s="68"/>
      <c r="AS4174" s="68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5"/>
      <c r="BL4174" s="95"/>
      <c r="BM4174" s="95"/>
      <c r="BN4174" s="95"/>
      <c r="BO4174" s="95"/>
      <c r="BP4174" s="95"/>
      <c r="BQ4174" s="95"/>
      <c r="BR4174" s="95"/>
      <c r="BS4174" s="95"/>
      <c r="BT4174" s="95"/>
      <c r="BU4174" s="95"/>
      <c r="BV4174" s="95"/>
      <c r="BW4174" s="95"/>
      <c r="BX4174" s="95"/>
      <c r="BY4174" s="95"/>
      <c r="BZ4174" s="95"/>
      <c r="CD4174" s="95"/>
      <c r="CE4174" s="95"/>
      <c r="CF4174" s="95"/>
    </row>
    <row r="4175" spans="1:84" s="43" customFormat="1" x14ac:dyDescent="0.25">
      <c r="A4175" s="152"/>
      <c r="B4175" s="152"/>
      <c r="C4175" s="152"/>
      <c r="D4175" s="152"/>
      <c r="E4175" s="152"/>
      <c r="F4175" s="62"/>
      <c r="G4175" s="62"/>
      <c r="I4175" s="152"/>
      <c r="K4175" s="152"/>
      <c r="L4175" s="152"/>
      <c r="M4175" s="152"/>
      <c r="N4175" s="152"/>
      <c r="O4175" s="63"/>
      <c r="P4175" s="152"/>
      <c r="Q4175" s="152"/>
      <c r="S4175" s="205"/>
      <c r="T4175" s="205"/>
      <c r="U4175" s="205"/>
      <c r="V4175" s="39"/>
      <c r="W4175" s="39"/>
      <c r="X4175" s="39"/>
      <c r="Y4175" s="39"/>
      <c r="AD4175" s="191"/>
      <c r="AE4175" s="191"/>
      <c r="AF4175" s="260"/>
      <c r="AG4175" s="191"/>
      <c r="AH4175" s="191"/>
      <c r="AI4175" s="260"/>
      <c r="AR4175" s="68"/>
      <c r="AS4175" s="68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5"/>
      <c r="BL4175" s="95"/>
      <c r="BM4175" s="95"/>
      <c r="BN4175" s="95"/>
      <c r="BO4175" s="95"/>
      <c r="BP4175" s="95"/>
      <c r="BQ4175" s="95"/>
      <c r="BR4175" s="95"/>
      <c r="BS4175" s="95"/>
      <c r="BT4175" s="95"/>
      <c r="BU4175" s="95"/>
      <c r="BV4175" s="95"/>
      <c r="BW4175" s="95"/>
      <c r="BX4175" s="95"/>
      <c r="BY4175" s="95"/>
      <c r="BZ4175" s="95"/>
      <c r="CD4175" s="95"/>
      <c r="CE4175" s="95"/>
      <c r="CF4175" s="95"/>
    </row>
    <row r="4176" spans="1:84" s="43" customFormat="1" x14ac:dyDescent="0.25">
      <c r="A4176" s="152"/>
      <c r="B4176" s="152"/>
      <c r="C4176" s="152"/>
      <c r="D4176" s="152"/>
      <c r="E4176" s="152"/>
      <c r="F4176" s="62"/>
      <c r="G4176" s="62"/>
      <c r="I4176" s="152"/>
      <c r="K4176" s="152"/>
      <c r="L4176" s="152"/>
      <c r="M4176" s="152"/>
      <c r="N4176" s="152"/>
      <c r="O4176" s="63"/>
      <c r="P4176" s="152"/>
      <c r="Q4176" s="152"/>
      <c r="S4176" s="205"/>
      <c r="T4176" s="205"/>
      <c r="U4176" s="205"/>
      <c r="V4176" s="39"/>
      <c r="W4176" s="39"/>
      <c r="X4176" s="39"/>
      <c r="Y4176" s="39"/>
      <c r="AD4176" s="191"/>
      <c r="AE4176" s="191"/>
      <c r="AF4176" s="260"/>
      <c r="AG4176" s="191"/>
      <c r="AH4176" s="191"/>
      <c r="AI4176" s="260"/>
      <c r="AR4176" s="68"/>
      <c r="AS4176" s="68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5"/>
      <c r="BL4176" s="95"/>
      <c r="BM4176" s="95"/>
      <c r="BN4176" s="95"/>
      <c r="BO4176" s="95"/>
      <c r="BP4176" s="95"/>
      <c r="BQ4176" s="95"/>
      <c r="BR4176" s="95"/>
      <c r="BS4176" s="95"/>
      <c r="BT4176" s="95"/>
      <c r="BU4176" s="95"/>
      <c r="BV4176" s="95"/>
      <c r="BW4176" s="95"/>
      <c r="BX4176" s="95"/>
      <c r="BY4176" s="95"/>
      <c r="BZ4176" s="95"/>
      <c r="CD4176" s="95"/>
      <c r="CE4176" s="95"/>
      <c r="CF4176" s="95"/>
    </row>
    <row r="4177" spans="1:84" s="43" customFormat="1" x14ac:dyDescent="0.25">
      <c r="A4177" s="152"/>
      <c r="B4177" s="152"/>
      <c r="C4177" s="152"/>
      <c r="D4177" s="152"/>
      <c r="E4177" s="152"/>
      <c r="F4177" s="62"/>
      <c r="G4177" s="62"/>
      <c r="I4177" s="152"/>
      <c r="K4177" s="152"/>
      <c r="L4177" s="152"/>
      <c r="M4177" s="152"/>
      <c r="N4177" s="152"/>
      <c r="O4177" s="63"/>
      <c r="P4177" s="152"/>
      <c r="Q4177" s="152"/>
      <c r="S4177" s="205"/>
      <c r="T4177" s="205"/>
      <c r="U4177" s="205"/>
      <c r="V4177" s="39"/>
      <c r="W4177" s="39"/>
      <c r="X4177" s="39"/>
      <c r="Y4177" s="39"/>
      <c r="AD4177" s="191"/>
      <c r="AE4177" s="191"/>
      <c r="AF4177" s="260"/>
      <c r="AG4177" s="191"/>
      <c r="AH4177" s="191"/>
      <c r="AI4177" s="260"/>
      <c r="AR4177" s="68"/>
      <c r="AS4177" s="68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5"/>
      <c r="BL4177" s="95"/>
      <c r="BM4177" s="95"/>
      <c r="BN4177" s="95"/>
      <c r="BO4177" s="95"/>
      <c r="BP4177" s="95"/>
      <c r="BQ4177" s="95"/>
      <c r="BR4177" s="95"/>
      <c r="BS4177" s="95"/>
      <c r="BT4177" s="95"/>
      <c r="BU4177" s="95"/>
      <c r="BV4177" s="95"/>
      <c r="BW4177" s="95"/>
      <c r="BX4177" s="95"/>
      <c r="BY4177" s="95"/>
      <c r="BZ4177" s="95"/>
      <c r="CD4177" s="95"/>
      <c r="CE4177" s="95"/>
      <c r="CF4177" s="95"/>
    </row>
    <row r="4178" spans="1:84" s="43" customFormat="1" x14ac:dyDescent="0.25">
      <c r="A4178" s="152"/>
      <c r="B4178" s="152"/>
      <c r="C4178" s="152"/>
      <c r="D4178" s="152"/>
      <c r="E4178" s="152"/>
      <c r="F4178" s="62"/>
      <c r="G4178" s="62"/>
      <c r="I4178" s="152"/>
      <c r="K4178" s="152"/>
      <c r="L4178" s="152"/>
      <c r="M4178" s="152"/>
      <c r="N4178" s="152"/>
      <c r="O4178" s="63"/>
      <c r="P4178" s="152"/>
      <c r="Q4178" s="152"/>
      <c r="S4178" s="205"/>
      <c r="T4178" s="205"/>
      <c r="U4178" s="205"/>
      <c r="V4178" s="39"/>
      <c r="W4178" s="39"/>
      <c r="X4178" s="39"/>
      <c r="Y4178" s="39"/>
      <c r="AD4178" s="191"/>
      <c r="AE4178" s="191"/>
      <c r="AF4178" s="260"/>
      <c r="AG4178" s="191"/>
      <c r="AH4178" s="191"/>
      <c r="AI4178" s="260"/>
      <c r="AR4178" s="68"/>
      <c r="AS4178" s="68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5"/>
      <c r="BL4178" s="95"/>
      <c r="BM4178" s="95"/>
      <c r="BN4178" s="95"/>
      <c r="BO4178" s="95"/>
      <c r="BP4178" s="95"/>
      <c r="BQ4178" s="95"/>
      <c r="BR4178" s="95"/>
      <c r="BS4178" s="95"/>
      <c r="BT4178" s="95"/>
      <c r="BU4178" s="95"/>
      <c r="BV4178" s="95"/>
      <c r="BW4178" s="95"/>
      <c r="BX4178" s="95"/>
      <c r="BY4178" s="95"/>
      <c r="BZ4178" s="95"/>
      <c r="CD4178" s="95"/>
      <c r="CE4178" s="95"/>
      <c r="CF4178" s="95"/>
    </row>
    <row r="4179" spans="1:84" s="43" customFormat="1" x14ac:dyDescent="0.25">
      <c r="A4179" s="152"/>
      <c r="B4179" s="152"/>
      <c r="C4179" s="152"/>
      <c r="D4179" s="152"/>
      <c r="E4179" s="152"/>
      <c r="F4179" s="62"/>
      <c r="G4179" s="62"/>
      <c r="I4179" s="152"/>
      <c r="K4179" s="152"/>
      <c r="L4179" s="152"/>
      <c r="M4179" s="152"/>
      <c r="N4179" s="152"/>
      <c r="O4179" s="63"/>
      <c r="P4179" s="152"/>
      <c r="Q4179" s="152"/>
      <c r="S4179" s="205"/>
      <c r="T4179" s="205"/>
      <c r="U4179" s="205"/>
      <c r="V4179" s="39"/>
      <c r="W4179" s="39"/>
      <c r="X4179" s="39"/>
      <c r="Y4179" s="39"/>
      <c r="AD4179" s="191"/>
      <c r="AE4179" s="191"/>
      <c r="AF4179" s="260"/>
      <c r="AG4179" s="191"/>
      <c r="AH4179" s="191"/>
      <c r="AI4179" s="260"/>
      <c r="AR4179" s="68"/>
      <c r="AS4179" s="68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5"/>
      <c r="BL4179" s="95"/>
      <c r="BM4179" s="95"/>
      <c r="BN4179" s="95"/>
      <c r="BO4179" s="95"/>
      <c r="BP4179" s="95"/>
      <c r="BQ4179" s="95"/>
      <c r="BR4179" s="95"/>
      <c r="BS4179" s="95"/>
      <c r="BT4179" s="95"/>
      <c r="BU4179" s="95"/>
      <c r="BV4179" s="95"/>
      <c r="BW4179" s="95"/>
      <c r="BX4179" s="95"/>
      <c r="BY4179" s="95"/>
      <c r="BZ4179" s="95"/>
      <c r="CD4179" s="95"/>
      <c r="CE4179" s="95"/>
      <c r="CF4179" s="95"/>
    </row>
    <row r="4180" spans="1:84" s="43" customFormat="1" x14ac:dyDescent="0.25">
      <c r="A4180" s="152"/>
      <c r="B4180" s="152"/>
      <c r="C4180" s="152"/>
      <c r="D4180" s="152"/>
      <c r="E4180" s="152"/>
      <c r="F4180" s="62"/>
      <c r="G4180" s="62"/>
      <c r="I4180" s="152"/>
      <c r="K4180" s="152"/>
      <c r="L4180" s="152"/>
      <c r="M4180" s="152"/>
      <c r="N4180" s="152"/>
      <c r="O4180" s="63"/>
      <c r="P4180" s="152"/>
      <c r="Q4180" s="152"/>
      <c r="S4180" s="205"/>
      <c r="T4180" s="205"/>
      <c r="U4180" s="205"/>
      <c r="V4180" s="39"/>
      <c r="W4180" s="39"/>
      <c r="X4180" s="39"/>
      <c r="Y4180" s="39"/>
      <c r="AD4180" s="191"/>
      <c r="AE4180" s="191"/>
      <c r="AF4180" s="260"/>
      <c r="AG4180" s="191"/>
      <c r="AH4180" s="191"/>
      <c r="AI4180" s="260"/>
      <c r="AR4180" s="68"/>
      <c r="AS4180" s="68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5"/>
      <c r="BL4180" s="95"/>
      <c r="BM4180" s="95"/>
      <c r="BN4180" s="95"/>
      <c r="BO4180" s="95"/>
      <c r="BP4180" s="95"/>
      <c r="BQ4180" s="95"/>
      <c r="BR4180" s="95"/>
      <c r="BS4180" s="95"/>
      <c r="BT4180" s="95"/>
      <c r="BU4180" s="95"/>
      <c r="BV4180" s="95"/>
      <c r="BW4180" s="95"/>
      <c r="BX4180" s="95"/>
      <c r="BY4180" s="95"/>
      <c r="BZ4180" s="95"/>
      <c r="CD4180" s="95"/>
      <c r="CE4180" s="95"/>
      <c r="CF4180" s="95"/>
    </row>
    <row r="4181" spans="1:84" s="43" customFormat="1" x14ac:dyDescent="0.25">
      <c r="A4181" s="152"/>
      <c r="B4181" s="152"/>
      <c r="C4181" s="152"/>
      <c r="D4181" s="152"/>
      <c r="E4181" s="152"/>
      <c r="F4181" s="62"/>
      <c r="G4181" s="62"/>
      <c r="I4181" s="152"/>
      <c r="K4181" s="152"/>
      <c r="L4181" s="152"/>
      <c r="M4181" s="152"/>
      <c r="N4181" s="152"/>
      <c r="O4181" s="63"/>
      <c r="P4181" s="152"/>
      <c r="Q4181" s="152"/>
      <c r="S4181" s="205"/>
      <c r="T4181" s="205"/>
      <c r="U4181" s="205"/>
      <c r="V4181" s="39"/>
      <c r="W4181" s="39"/>
      <c r="X4181" s="39"/>
      <c r="Y4181" s="39"/>
      <c r="AD4181" s="191"/>
      <c r="AE4181" s="191"/>
      <c r="AF4181" s="260"/>
      <c r="AG4181" s="191"/>
      <c r="AH4181" s="191"/>
      <c r="AI4181" s="260"/>
      <c r="AR4181" s="68"/>
      <c r="AS4181" s="68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5"/>
      <c r="BL4181" s="95"/>
      <c r="BM4181" s="95"/>
      <c r="BN4181" s="95"/>
      <c r="BO4181" s="95"/>
      <c r="BP4181" s="95"/>
      <c r="BQ4181" s="95"/>
      <c r="BR4181" s="95"/>
      <c r="BS4181" s="95"/>
      <c r="BT4181" s="95"/>
      <c r="BU4181" s="95"/>
      <c r="BV4181" s="95"/>
      <c r="BW4181" s="95"/>
      <c r="BX4181" s="95"/>
      <c r="BY4181" s="95"/>
      <c r="BZ4181" s="95"/>
      <c r="CD4181" s="95"/>
      <c r="CE4181" s="95"/>
      <c r="CF4181" s="95"/>
    </row>
    <row r="4182" spans="1:84" s="43" customFormat="1" x14ac:dyDescent="0.25">
      <c r="A4182" s="152"/>
      <c r="B4182" s="152"/>
      <c r="C4182" s="152"/>
      <c r="D4182" s="152"/>
      <c r="E4182" s="152"/>
      <c r="F4182" s="62"/>
      <c r="G4182" s="62"/>
      <c r="I4182" s="152"/>
      <c r="K4182" s="152"/>
      <c r="L4182" s="152"/>
      <c r="M4182" s="152"/>
      <c r="N4182" s="152"/>
      <c r="O4182" s="63"/>
      <c r="P4182" s="152"/>
      <c r="Q4182" s="152"/>
      <c r="S4182" s="205"/>
      <c r="T4182" s="205"/>
      <c r="U4182" s="205"/>
      <c r="V4182" s="39"/>
      <c r="W4182" s="39"/>
      <c r="X4182" s="39"/>
      <c r="Y4182" s="39"/>
      <c r="AD4182" s="191"/>
      <c r="AE4182" s="191"/>
      <c r="AF4182" s="260"/>
      <c r="AG4182" s="191"/>
      <c r="AH4182" s="191"/>
      <c r="AI4182" s="260"/>
      <c r="AR4182" s="68"/>
      <c r="AS4182" s="68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5"/>
      <c r="BL4182" s="95"/>
      <c r="BM4182" s="95"/>
      <c r="BN4182" s="95"/>
      <c r="BO4182" s="95"/>
      <c r="BP4182" s="95"/>
      <c r="BQ4182" s="95"/>
      <c r="BR4182" s="95"/>
      <c r="BS4182" s="95"/>
      <c r="BT4182" s="95"/>
      <c r="BU4182" s="95"/>
      <c r="BV4182" s="95"/>
      <c r="BW4182" s="95"/>
      <c r="BX4182" s="95"/>
      <c r="BY4182" s="95"/>
      <c r="BZ4182" s="95"/>
      <c r="CD4182" s="95"/>
      <c r="CE4182" s="95"/>
      <c r="CF4182" s="95"/>
    </row>
    <row r="4183" spans="1:84" s="43" customFormat="1" x14ac:dyDescent="0.25">
      <c r="A4183" s="152"/>
      <c r="B4183" s="152"/>
      <c r="C4183" s="152"/>
      <c r="D4183" s="152"/>
      <c r="E4183" s="152"/>
      <c r="F4183" s="62"/>
      <c r="G4183" s="62"/>
      <c r="I4183" s="152"/>
      <c r="K4183" s="152"/>
      <c r="L4183" s="152"/>
      <c r="M4183" s="152"/>
      <c r="N4183" s="152"/>
      <c r="O4183" s="63"/>
      <c r="P4183" s="152"/>
      <c r="Q4183" s="152"/>
      <c r="S4183" s="205"/>
      <c r="T4183" s="205"/>
      <c r="U4183" s="205"/>
      <c r="V4183" s="39"/>
      <c r="W4183" s="39"/>
      <c r="X4183" s="39"/>
      <c r="Y4183" s="39"/>
      <c r="AD4183" s="191"/>
      <c r="AE4183" s="191"/>
      <c r="AF4183" s="260"/>
      <c r="AG4183" s="191"/>
      <c r="AH4183" s="191"/>
      <c r="AI4183" s="260"/>
      <c r="AR4183" s="68"/>
      <c r="AS4183" s="68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5"/>
      <c r="BL4183" s="95"/>
      <c r="BM4183" s="95"/>
      <c r="BN4183" s="95"/>
      <c r="BO4183" s="95"/>
      <c r="BP4183" s="95"/>
      <c r="BQ4183" s="95"/>
      <c r="BR4183" s="95"/>
      <c r="BS4183" s="95"/>
      <c r="BT4183" s="95"/>
      <c r="BU4183" s="95"/>
      <c r="BV4183" s="95"/>
      <c r="BW4183" s="95"/>
      <c r="BX4183" s="95"/>
      <c r="BY4183" s="95"/>
      <c r="BZ4183" s="95"/>
      <c r="CD4183" s="95"/>
      <c r="CE4183" s="95"/>
      <c r="CF4183" s="95"/>
    </row>
    <row r="4184" spans="1:84" s="43" customFormat="1" x14ac:dyDescent="0.25">
      <c r="A4184" s="152"/>
      <c r="B4184" s="152"/>
      <c r="C4184" s="152"/>
      <c r="D4184" s="152"/>
      <c r="E4184" s="152"/>
      <c r="F4184" s="62"/>
      <c r="G4184" s="62"/>
      <c r="I4184" s="152"/>
      <c r="K4184" s="152"/>
      <c r="L4184" s="152"/>
      <c r="M4184" s="152"/>
      <c r="N4184" s="152"/>
      <c r="O4184" s="63"/>
      <c r="P4184" s="152"/>
      <c r="Q4184" s="152"/>
      <c r="S4184" s="205"/>
      <c r="T4184" s="205"/>
      <c r="U4184" s="205"/>
      <c r="V4184" s="39"/>
      <c r="W4184" s="39"/>
      <c r="X4184" s="39"/>
      <c r="Y4184" s="39"/>
      <c r="AD4184" s="191"/>
      <c r="AE4184" s="191"/>
      <c r="AF4184" s="260"/>
      <c r="AG4184" s="191"/>
      <c r="AH4184" s="191"/>
      <c r="AI4184" s="260"/>
      <c r="AR4184" s="68"/>
      <c r="AS4184" s="68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5"/>
      <c r="BL4184" s="95"/>
      <c r="BM4184" s="95"/>
      <c r="BN4184" s="95"/>
      <c r="BO4184" s="95"/>
      <c r="BP4184" s="95"/>
      <c r="BQ4184" s="95"/>
      <c r="BR4184" s="95"/>
      <c r="BS4184" s="95"/>
      <c r="BT4184" s="95"/>
      <c r="BU4184" s="95"/>
      <c r="BV4184" s="95"/>
      <c r="BW4184" s="95"/>
      <c r="BX4184" s="95"/>
      <c r="BY4184" s="95"/>
      <c r="BZ4184" s="95"/>
      <c r="CD4184" s="95"/>
      <c r="CE4184" s="95"/>
      <c r="CF4184" s="95"/>
    </row>
    <row r="4185" spans="1:84" s="43" customFormat="1" x14ac:dyDescent="0.25">
      <c r="A4185" s="152"/>
      <c r="B4185" s="152"/>
      <c r="C4185" s="152"/>
      <c r="D4185" s="152"/>
      <c r="E4185" s="152"/>
      <c r="F4185" s="62"/>
      <c r="G4185" s="62"/>
      <c r="I4185" s="152"/>
      <c r="K4185" s="152"/>
      <c r="L4185" s="152"/>
      <c r="M4185" s="152"/>
      <c r="N4185" s="152"/>
      <c r="O4185" s="63"/>
      <c r="P4185" s="152"/>
      <c r="Q4185" s="152"/>
      <c r="S4185" s="205"/>
      <c r="T4185" s="205"/>
      <c r="U4185" s="205"/>
      <c r="V4185" s="39"/>
      <c r="W4185" s="39"/>
      <c r="X4185" s="39"/>
      <c r="Y4185" s="39"/>
      <c r="AD4185" s="191"/>
      <c r="AE4185" s="191"/>
      <c r="AF4185" s="260"/>
      <c r="AG4185" s="191"/>
      <c r="AH4185" s="191"/>
      <c r="AI4185" s="260"/>
      <c r="AR4185" s="68"/>
      <c r="AS4185" s="68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5"/>
      <c r="BL4185" s="95"/>
      <c r="BM4185" s="95"/>
      <c r="BN4185" s="95"/>
      <c r="BO4185" s="95"/>
      <c r="BP4185" s="95"/>
      <c r="BQ4185" s="95"/>
      <c r="BR4185" s="95"/>
      <c r="BS4185" s="95"/>
      <c r="BT4185" s="95"/>
      <c r="BU4185" s="95"/>
      <c r="BV4185" s="95"/>
      <c r="BW4185" s="95"/>
      <c r="BX4185" s="95"/>
      <c r="BY4185" s="95"/>
      <c r="BZ4185" s="95"/>
      <c r="CD4185" s="95"/>
      <c r="CE4185" s="95"/>
      <c r="CF4185" s="95"/>
    </row>
    <row r="4186" spans="1:84" s="43" customFormat="1" x14ac:dyDescent="0.25">
      <c r="A4186" s="152"/>
      <c r="B4186" s="152"/>
      <c r="C4186" s="152"/>
      <c r="D4186" s="152"/>
      <c r="E4186" s="152"/>
      <c r="F4186" s="62"/>
      <c r="G4186" s="62"/>
      <c r="I4186" s="152"/>
      <c r="K4186" s="152"/>
      <c r="L4186" s="152"/>
      <c r="M4186" s="152"/>
      <c r="N4186" s="152"/>
      <c r="O4186" s="63"/>
      <c r="P4186" s="152"/>
      <c r="Q4186" s="152"/>
      <c r="S4186" s="205"/>
      <c r="T4186" s="205"/>
      <c r="U4186" s="205"/>
      <c r="V4186" s="39"/>
      <c r="W4186" s="39"/>
      <c r="X4186" s="39"/>
      <c r="Y4186" s="39"/>
      <c r="AD4186" s="191"/>
      <c r="AE4186" s="191"/>
      <c r="AF4186" s="260"/>
      <c r="AG4186" s="191"/>
      <c r="AH4186" s="191"/>
      <c r="AI4186" s="260"/>
      <c r="AR4186" s="68"/>
      <c r="AS4186" s="68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5"/>
      <c r="BL4186" s="95"/>
      <c r="BM4186" s="95"/>
      <c r="BN4186" s="95"/>
      <c r="BO4186" s="95"/>
      <c r="BP4186" s="95"/>
      <c r="BQ4186" s="95"/>
      <c r="BR4186" s="95"/>
      <c r="BS4186" s="95"/>
      <c r="BT4186" s="95"/>
      <c r="BU4186" s="95"/>
      <c r="BV4186" s="95"/>
      <c r="BW4186" s="95"/>
      <c r="BX4186" s="95"/>
      <c r="BY4186" s="95"/>
      <c r="BZ4186" s="95"/>
      <c r="CD4186" s="95"/>
      <c r="CE4186" s="95"/>
      <c r="CF4186" s="95"/>
    </row>
    <row r="4187" spans="1:84" s="43" customFormat="1" x14ac:dyDescent="0.25">
      <c r="A4187" s="152"/>
      <c r="B4187" s="152"/>
      <c r="C4187" s="152"/>
      <c r="D4187" s="152"/>
      <c r="E4187" s="152"/>
      <c r="F4187" s="62"/>
      <c r="G4187" s="62"/>
      <c r="I4187" s="152"/>
      <c r="K4187" s="152"/>
      <c r="L4187" s="152"/>
      <c r="M4187" s="152"/>
      <c r="N4187" s="152"/>
      <c r="O4187" s="63"/>
      <c r="P4187" s="152"/>
      <c r="Q4187" s="152"/>
      <c r="S4187" s="205"/>
      <c r="T4187" s="205"/>
      <c r="U4187" s="205"/>
      <c r="V4187" s="39"/>
      <c r="W4187" s="39"/>
      <c r="X4187" s="39"/>
      <c r="Y4187" s="39"/>
      <c r="AD4187" s="191"/>
      <c r="AE4187" s="191"/>
      <c r="AF4187" s="260"/>
      <c r="AG4187" s="191"/>
      <c r="AH4187" s="191"/>
      <c r="AI4187" s="260"/>
      <c r="AR4187" s="68"/>
      <c r="AS4187" s="68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5"/>
      <c r="BL4187" s="95"/>
      <c r="BM4187" s="95"/>
      <c r="BN4187" s="95"/>
      <c r="BO4187" s="95"/>
      <c r="BP4187" s="95"/>
      <c r="BQ4187" s="95"/>
      <c r="BR4187" s="95"/>
      <c r="BS4187" s="95"/>
      <c r="BT4187" s="95"/>
      <c r="BU4187" s="95"/>
      <c r="BV4187" s="95"/>
      <c r="BW4187" s="95"/>
      <c r="BX4187" s="95"/>
      <c r="BY4187" s="95"/>
      <c r="BZ4187" s="95"/>
      <c r="CD4187" s="95"/>
      <c r="CE4187" s="95"/>
      <c r="CF4187" s="95"/>
    </row>
    <row r="4188" spans="1:84" s="43" customFormat="1" x14ac:dyDescent="0.25">
      <c r="A4188" s="152"/>
      <c r="B4188" s="152"/>
      <c r="C4188" s="152"/>
      <c r="D4188" s="152"/>
      <c r="E4188" s="152"/>
      <c r="F4188" s="62"/>
      <c r="G4188" s="62"/>
      <c r="I4188" s="152"/>
      <c r="K4188" s="152"/>
      <c r="L4188" s="152"/>
      <c r="M4188" s="152"/>
      <c r="N4188" s="152"/>
      <c r="O4188" s="63"/>
      <c r="P4188" s="152"/>
      <c r="Q4188" s="152"/>
      <c r="S4188" s="205"/>
      <c r="T4188" s="205"/>
      <c r="U4188" s="205"/>
      <c r="V4188" s="39"/>
      <c r="W4188" s="39"/>
      <c r="X4188" s="39"/>
      <c r="Y4188" s="39"/>
      <c r="AD4188" s="191"/>
      <c r="AE4188" s="191"/>
      <c r="AF4188" s="260"/>
      <c r="AG4188" s="191"/>
      <c r="AH4188" s="191"/>
      <c r="AI4188" s="260"/>
      <c r="AR4188" s="68"/>
      <c r="AS4188" s="68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5"/>
      <c r="BL4188" s="95"/>
      <c r="BM4188" s="95"/>
      <c r="BN4188" s="95"/>
      <c r="BO4188" s="95"/>
      <c r="BP4188" s="95"/>
      <c r="BQ4188" s="95"/>
      <c r="BR4188" s="95"/>
      <c r="BS4188" s="95"/>
      <c r="BT4188" s="95"/>
      <c r="BU4188" s="95"/>
      <c r="BV4188" s="95"/>
      <c r="BW4188" s="95"/>
      <c r="BX4188" s="95"/>
      <c r="BY4188" s="95"/>
      <c r="BZ4188" s="95"/>
      <c r="CD4188" s="95"/>
      <c r="CE4188" s="95"/>
      <c r="CF4188" s="95"/>
    </row>
    <row r="4189" spans="1:84" s="43" customFormat="1" x14ac:dyDescent="0.25">
      <c r="A4189" s="152"/>
      <c r="B4189" s="152"/>
      <c r="C4189" s="152"/>
      <c r="D4189" s="152"/>
      <c r="E4189" s="152"/>
      <c r="F4189" s="62"/>
      <c r="G4189" s="62"/>
      <c r="I4189" s="152"/>
      <c r="K4189" s="152"/>
      <c r="L4189" s="152"/>
      <c r="M4189" s="152"/>
      <c r="N4189" s="152"/>
      <c r="O4189" s="63"/>
      <c r="P4189" s="152"/>
      <c r="Q4189" s="152"/>
      <c r="S4189" s="205"/>
      <c r="T4189" s="205"/>
      <c r="U4189" s="205"/>
      <c r="V4189" s="39"/>
      <c r="W4189" s="39"/>
      <c r="X4189" s="39"/>
      <c r="Y4189" s="39"/>
      <c r="AD4189" s="191"/>
      <c r="AE4189" s="191"/>
      <c r="AF4189" s="260"/>
      <c r="AG4189" s="191"/>
      <c r="AH4189" s="191"/>
      <c r="AI4189" s="260"/>
      <c r="AR4189" s="68"/>
      <c r="AS4189" s="68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5"/>
      <c r="BL4189" s="95"/>
      <c r="BM4189" s="95"/>
      <c r="BN4189" s="95"/>
      <c r="BO4189" s="95"/>
      <c r="BP4189" s="95"/>
      <c r="BQ4189" s="95"/>
      <c r="BR4189" s="95"/>
      <c r="BS4189" s="95"/>
      <c r="BT4189" s="95"/>
      <c r="BU4189" s="95"/>
      <c r="BV4189" s="95"/>
      <c r="BW4189" s="95"/>
      <c r="BX4189" s="95"/>
      <c r="BY4189" s="95"/>
      <c r="BZ4189" s="95"/>
      <c r="CD4189" s="95"/>
      <c r="CE4189" s="95"/>
      <c r="CF4189" s="95"/>
    </row>
    <row r="4190" spans="1:84" s="43" customFormat="1" x14ac:dyDescent="0.25">
      <c r="A4190" s="152"/>
      <c r="B4190" s="152"/>
      <c r="C4190" s="152"/>
      <c r="D4190" s="152"/>
      <c r="E4190" s="152"/>
      <c r="F4190" s="62"/>
      <c r="G4190" s="62"/>
      <c r="I4190" s="152"/>
      <c r="K4190" s="152"/>
      <c r="L4190" s="152"/>
      <c r="M4190" s="152"/>
      <c r="N4190" s="152"/>
      <c r="O4190" s="63"/>
      <c r="P4190" s="152"/>
      <c r="Q4190" s="152"/>
      <c r="S4190" s="205"/>
      <c r="T4190" s="205"/>
      <c r="U4190" s="205"/>
      <c r="V4190" s="39"/>
      <c r="W4190" s="39"/>
      <c r="X4190" s="39"/>
      <c r="Y4190" s="39"/>
      <c r="AD4190" s="191"/>
      <c r="AE4190" s="191"/>
      <c r="AF4190" s="260"/>
      <c r="AG4190" s="191"/>
      <c r="AH4190" s="191"/>
      <c r="AI4190" s="260"/>
      <c r="AR4190" s="68"/>
      <c r="AS4190" s="68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5"/>
      <c r="BL4190" s="95"/>
      <c r="BM4190" s="95"/>
      <c r="BN4190" s="95"/>
      <c r="BO4190" s="95"/>
      <c r="BP4190" s="95"/>
      <c r="BQ4190" s="95"/>
      <c r="BR4190" s="95"/>
      <c r="BS4190" s="95"/>
      <c r="BT4190" s="95"/>
      <c r="BU4190" s="95"/>
      <c r="BV4190" s="95"/>
      <c r="BW4190" s="95"/>
      <c r="BX4190" s="95"/>
      <c r="BY4190" s="95"/>
      <c r="BZ4190" s="95"/>
      <c r="CD4190" s="95"/>
      <c r="CE4190" s="95"/>
      <c r="CF4190" s="95"/>
    </row>
    <row r="4191" spans="1:84" s="43" customFormat="1" x14ac:dyDescent="0.25">
      <c r="A4191" s="152"/>
      <c r="B4191" s="152"/>
      <c r="C4191" s="152"/>
      <c r="D4191" s="152"/>
      <c r="E4191" s="152"/>
      <c r="F4191" s="62"/>
      <c r="G4191" s="62"/>
      <c r="I4191" s="152"/>
      <c r="K4191" s="152"/>
      <c r="L4191" s="152"/>
      <c r="M4191" s="152"/>
      <c r="N4191" s="152"/>
      <c r="O4191" s="63"/>
      <c r="P4191" s="152"/>
      <c r="Q4191" s="152"/>
      <c r="S4191" s="205"/>
      <c r="T4191" s="205"/>
      <c r="U4191" s="205"/>
      <c r="V4191" s="39"/>
      <c r="W4191" s="39"/>
      <c r="X4191" s="39"/>
      <c r="Y4191" s="39"/>
      <c r="AD4191" s="191"/>
      <c r="AE4191" s="191"/>
      <c r="AF4191" s="260"/>
      <c r="AG4191" s="191"/>
      <c r="AH4191" s="191"/>
      <c r="AI4191" s="260"/>
      <c r="AR4191" s="68"/>
      <c r="AS4191" s="68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5"/>
      <c r="BL4191" s="95"/>
      <c r="BM4191" s="95"/>
      <c r="BN4191" s="95"/>
      <c r="BO4191" s="95"/>
      <c r="BP4191" s="95"/>
      <c r="BQ4191" s="95"/>
      <c r="BR4191" s="95"/>
      <c r="BS4191" s="95"/>
      <c r="BT4191" s="95"/>
      <c r="BU4191" s="95"/>
      <c r="BV4191" s="95"/>
      <c r="BW4191" s="95"/>
      <c r="BX4191" s="95"/>
      <c r="BY4191" s="95"/>
      <c r="BZ4191" s="95"/>
      <c r="CD4191" s="95"/>
      <c r="CE4191" s="95"/>
      <c r="CF4191" s="95"/>
    </row>
    <row r="4192" spans="1:84" s="43" customFormat="1" x14ac:dyDescent="0.25">
      <c r="A4192" s="152"/>
      <c r="B4192" s="152"/>
      <c r="C4192" s="152"/>
      <c r="D4192" s="152"/>
      <c r="E4192" s="152"/>
      <c r="F4192" s="62"/>
      <c r="G4192" s="62"/>
      <c r="I4192" s="152"/>
      <c r="K4192" s="152"/>
      <c r="L4192" s="152"/>
      <c r="M4192" s="152"/>
      <c r="N4192" s="152"/>
      <c r="O4192" s="63"/>
      <c r="P4192" s="152"/>
      <c r="Q4192" s="152"/>
      <c r="S4192" s="205"/>
      <c r="T4192" s="205"/>
      <c r="U4192" s="205"/>
      <c r="V4192" s="39"/>
      <c r="W4192" s="39"/>
      <c r="X4192" s="39"/>
      <c r="Y4192" s="39"/>
      <c r="AD4192" s="191"/>
      <c r="AE4192" s="191"/>
      <c r="AF4192" s="260"/>
      <c r="AG4192" s="191"/>
      <c r="AH4192" s="191"/>
      <c r="AI4192" s="260"/>
      <c r="AR4192" s="68"/>
      <c r="AS4192" s="68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5"/>
      <c r="BL4192" s="95"/>
      <c r="BM4192" s="95"/>
      <c r="BN4192" s="95"/>
      <c r="BO4192" s="95"/>
      <c r="BP4192" s="95"/>
      <c r="BQ4192" s="95"/>
      <c r="BR4192" s="95"/>
      <c r="BS4192" s="95"/>
      <c r="BT4192" s="95"/>
      <c r="BU4192" s="95"/>
      <c r="BV4192" s="95"/>
      <c r="BW4192" s="95"/>
      <c r="BX4192" s="95"/>
      <c r="BY4192" s="95"/>
      <c r="BZ4192" s="95"/>
      <c r="CD4192" s="95"/>
      <c r="CE4192" s="95"/>
      <c r="CF4192" s="95"/>
    </row>
    <row r="4193" spans="1:84" s="43" customFormat="1" x14ac:dyDescent="0.25">
      <c r="A4193" s="152"/>
      <c r="B4193" s="152"/>
      <c r="C4193" s="152"/>
      <c r="D4193" s="152"/>
      <c r="E4193" s="152"/>
      <c r="F4193" s="62"/>
      <c r="G4193" s="62"/>
      <c r="I4193" s="152"/>
      <c r="K4193" s="152"/>
      <c r="L4193" s="152"/>
      <c r="M4193" s="152"/>
      <c r="N4193" s="152"/>
      <c r="O4193" s="63"/>
      <c r="P4193" s="152"/>
      <c r="Q4193" s="152"/>
      <c r="S4193" s="205"/>
      <c r="T4193" s="205"/>
      <c r="U4193" s="205"/>
      <c r="V4193" s="39"/>
      <c r="W4193" s="39"/>
      <c r="X4193" s="39"/>
      <c r="Y4193" s="39"/>
      <c r="AD4193" s="191"/>
      <c r="AE4193" s="191"/>
      <c r="AF4193" s="260"/>
      <c r="AG4193" s="191"/>
      <c r="AH4193" s="191"/>
      <c r="AI4193" s="260"/>
      <c r="AR4193" s="68"/>
      <c r="AS4193" s="68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5"/>
      <c r="BL4193" s="95"/>
      <c r="BM4193" s="95"/>
      <c r="BN4193" s="95"/>
      <c r="BO4193" s="95"/>
      <c r="BP4193" s="95"/>
      <c r="BQ4193" s="95"/>
      <c r="BR4193" s="95"/>
      <c r="BS4193" s="95"/>
      <c r="BT4193" s="95"/>
      <c r="BU4193" s="95"/>
      <c r="BV4193" s="95"/>
      <c r="BW4193" s="95"/>
      <c r="BX4193" s="95"/>
      <c r="BY4193" s="95"/>
      <c r="BZ4193" s="95"/>
      <c r="CD4193" s="95"/>
      <c r="CE4193" s="95"/>
      <c r="CF4193" s="95"/>
    </row>
    <row r="4194" spans="1:84" s="43" customFormat="1" x14ac:dyDescent="0.25">
      <c r="A4194" s="152"/>
      <c r="B4194" s="152"/>
      <c r="C4194" s="152"/>
      <c r="D4194" s="152"/>
      <c r="E4194" s="152"/>
      <c r="F4194" s="62"/>
      <c r="G4194" s="62"/>
      <c r="I4194" s="152"/>
      <c r="K4194" s="152"/>
      <c r="L4194" s="152"/>
      <c r="M4194" s="152"/>
      <c r="N4194" s="152"/>
      <c r="O4194" s="63"/>
      <c r="P4194" s="152"/>
      <c r="Q4194" s="152"/>
      <c r="S4194" s="205"/>
      <c r="T4194" s="205"/>
      <c r="U4194" s="205"/>
      <c r="V4194" s="39"/>
      <c r="W4194" s="39"/>
      <c r="X4194" s="39"/>
      <c r="Y4194" s="39"/>
      <c r="AD4194" s="191"/>
      <c r="AE4194" s="191"/>
      <c r="AF4194" s="260"/>
      <c r="AG4194" s="191"/>
      <c r="AH4194" s="191"/>
      <c r="AI4194" s="260"/>
      <c r="AR4194" s="68"/>
      <c r="AS4194" s="68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5"/>
      <c r="BL4194" s="95"/>
      <c r="BM4194" s="95"/>
      <c r="BN4194" s="95"/>
      <c r="BO4194" s="95"/>
      <c r="BP4194" s="95"/>
      <c r="BQ4194" s="95"/>
      <c r="BR4194" s="95"/>
      <c r="BS4194" s="95"/>
      <c r="BT4194" s="95"/>
      <c r="BU4194" s="95"/>
      <c r="BV4194" s="95"/>
      <c r="BW4194" s="95"/>
      <c r="BX4194" s="95"/>
      <c r="BY4194" s="95"/>
      <c r="BZ4194" s="95"/>
      <c r="CD4194" s="95"/>
      <c r="CE4194" s="95"/>
      <c r="CF4194" s="95"/>
    </row>
    <row r="4195" spans="1:84" s="43" customFormat="1" x14ac:dyDescent="0.25">
      <c r="A4195" s="152"/>
      <c r="B4195" s="152"/>
      <c r="C4195" s="152"/>
      <c r="D4195" s="152"/>
      <c r="E4195" s="152"/>
      <c r="F4195" s="62"/>
      <c r="G4195" s="62"/>
      <c r="I4195" s="152"/>
      <c r="K4195" s="152"/>
      <c r="L4195" s="152"/>
      <c r="M4195" s="152"/>
      <c r="N4195" s="152"/>
      <c r="O4195" s="63"/>
      <c r="P4195" s="152"/>
      <c r="Q4195" s="152"/>
      <c r="S4195" s="205"/>
      <c r="T4195" s="205"/>
      <c r="U4195" s="205"/>
      <c r="V4195" s="39"/>
      <c r="W4195" s="39"/>
      <c r="X4195" s="39"/>
      <c r="Y4195" s="39"/>
      <c r="AD4195" s="191"/>
      <c r="AE4195" s="191"/>
      <c r="AF4195" s="260"/>
      <c r="AG4195" s="191"/>
      <c r="AH4195" s="191"/>
      <c r="AI4195" s="260"/>
      <c r="AR4195" s="68"/>
      <c r="AS4195" s="68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5"/>
      <c r="BL4195" s="95"/>
      <c r="BM4195" s="95"/>
      <c r="BN4195" s="95"/>
      <c r="BO4195" s="95"/>
      <c r="BP4195" s="95"/>
      <c r="BQ4195" s="95"/>
      <c r="BR4195" s="95"/>
      <c r="BS4195" s="95"/>
      <c r="BT4195" s="95"/>
      <c r="BU4195" s="95"/>
      <c r="BV4195" s="95"/>
      <c r="BW4195" s="95"/>
      <c r="BX4195" s="95"/>
      <c r="BY4195" s="95"/>
      <c r="BZ4195" s="95"/>
      <c r="CD4195" s="95"/>
      <c r="CE4195" s="95"/>
      <c r="CF4195" s="95"/>
    </row>
    <row r="4196" spans="1:84" s="43" customFormat="1" x14ac:dyDescent="0.25">
      <c r="A4196" s="152"/>
      <c r="B4196" s="152"/>
      <c r="C4196" s="152"/>
      <c r="D4196" s="152"/>
      <c r="E4196" s="152"/>
      <c r="F4196" s="62"/>
      <c r="G4196" s="62"/>
      <c r="I4196" s="152"/>
      <c r="K4196" s="152"/>
      <c r="L4196" s="152"/>
      <c r="M4196" s="152"/>
      <c r="N4196" s="152"/>
      <c r="O4196" s="63"/>
      <c r="P4196" s="152"/>
      <c r="Q4196" s="152"/>
      <c r="S4196" s="205"/>
      <c r="T4196" s="205"/>
      <c r="U4196" s="205"/>
      <c r="V4196" s="39"/>
      <c r="W4196" s="39"/>
      <c r="X4196" s="39"/>
      <c r="Y4196" s="39"/>
      <c r="AD4196" s="191"/>
      <c r="AE4196" s="191"/>
      <c r="AF4196" s="260"/>
      <c r="AG4196" s="191"/>
      <c r="AH4196" s="191"/>
      <c r="AI4196" s="260"/>
      <c r="AR4196" s="68"/>
      <c r="AS4196" s="68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5"/>
      <c r="BL4196" s="95"/>
      <c r="BM4196" s="95"/>
      <c r="BN4196" s="95"/>
      <c r="BO4196" s="95"/>
      <c r="BP4196" s="95"/>
      <c r="BQ4196" s="95"/>
      <c r="BR4196" s="95"/>
      <c r="BS4196" s="95"/>
      <c r="BT4196" s="95"/>
      <c r="BU4196" s="95"/>
      <c r="BV4196" s="95"/>
      <c r="BW4196" s="95"/>
      <c r="BX4196" s="95"/>
      <c r="BY4196" s="95"/>
      <c r="BZ4196" s="95"/>
      <c r="CD4196" s="95"/>
      <c r="CE4196" s="95"/>
      <c r="CF4196" s="95"/>
    </row>
    <row r="4197" spans="1:84" s="43" customFormat="1" x14ac:dyDescent="0.25">
      <c r="A4197" s="152"/>
      <c r="B4197" s="152"/>
      <c r="C4197" s="152"/>
      <c r="D4197" s="152"/>
      <c r="E4197" s="152"/>
      <c r="F4197" s="62"/>
      <c r="G4197" s="62"/>
      <c r="I4197" s="152"/>
      <c r="K4197" s="152"/>
      <c r="L4197" s="152"/>
      <c r="M4197" s="152"/>
      <c r="N4197" s="152"/>
      <c r="O4197" s="63"/>
      <c r="P4197" s="152"/>
      <c r="Q4197" s="152"/>
      <c r="S4197" s="205"/>
      <c r="T4197" s="205"/>
      <c r="U4197" s="205"/>
      <c r="V4197" s="39"/>
      <c r="W4197" s="39"/>
      <c r="X4197" s="39"/>
      <c r="Y4197" s="39"/>
      <c r="AD4197" s="191"/>
      <c r="AE4197" s="191"/>
      <c r="AF4197" s="260"/>
      <c r="AG4197" s="191"/>
      <c r="AH4197" s="191"/>
      <c r="AI4197" s="260"/>
      <c r="AR4197" s="68"/>
      <c r="AS4197" s="68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5"/>
      <c r="BL4197" s="95"/>
      <c r="BM4197" s="95"/>
      <c r="BN4197" s="95"/>
      <c r="BO4197" s="95"/>
      <c r="BP4197" s="95"/>
      <c r="BQ4197" s="95"/>
      <c r="BR4197" s="95"/>
      <c r="BS4197" s="95"/>
      <c r="BT4197" s="95"/>
      <c r="BU4197" s="95"/>
      <c r="BV4197" s="95"/>
      <c r="BW4197" s="95"/>
      <c r="BX4197" s="95"/>
      <c r="BY4197" s="95"/>
      <c r="BZ4197" s="95"/>
      <c r="CD4197" s="95"/>
      <c r="CE4197" s="95"/>
      <c r="CF4197" s="95"/>
    </row>
    <row r="4198" spans="1:84" s="43" customFormat="1" x14ac:dyDescent="0.25">
      <c r="A4198" s="152"/>
      <c r="B4198" s="152"/>
      <c r="C4198" s="152"/>
      <c r="D4198" s="152"/>
      <c r="E4198" s="152"/>
      <c r="F4198" s="62"/>
      <c r="G4198" s="62"/>
      <c r="I4198" s="152"/>
      <c r="K4198" s="152"/>
      <c r="L4198" s="152"/>
      <c r="M4198" s="152"/>
      <c r="N4198" s="152"/>
      <c r="O4198" s="63"/>
      <c r="P4198" s="152"/>
      <c r="Q4198" s="152"/>
      <c r="S4198" s="205"/>
      <c r="T4198" s="205"/>
      <c r="U4198" s="205"/>
      <c r="V4198" s="39"/>
      <c r="W4198" s="39"/>
      <c r="X4198" s="39"/>
      <c r="Y4198" s="39"/>
      <c r="AD4198" s="191"/>
      <c r="AE4198" s="191"/>
      <c r="AF4198" s="260"/>
      <c r="AG4198" s="191"/>
      <c r="AH4198" s="191"/>
      <c r="AI4198" s="260"/>
      <c r="AR4198" s="68"/>
      <c r="AS4198" s="68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5"/>
      <c r="BL4198" s="95"/>
      <c r="BM4198" s="95"/>
      <c r="BN4198" s="95"/>
      <c r="BO4198" s="95"/>
      <c r="BP4198" s="95"/>
      <c r="BQ4198" s="95"/>
      <c r="BR4198" s="95"/>
      <c r="BS4198" s="95"/>
      <c r="BT4198" s="95"/>
      <c r="BU4198" s="95"/>
      <c r="BV4198" s="95"/>
      <c r="BW4198" s="95"/>
      <c r="BX4198" s="95"/>
      <c r="BY4198" s="95"/>
      <c r="BZ4198" s="95"/>
      <c r="CD4198" s="95"/>
      <c r="CE4198" s="95"/>
      <c r="CF4198" s="95"/>
    </row>
    <row r="4199" spans="1:84" s="43" customFormat="1" x14ac:dyDescent="0.25">
      <c r="A4199" s="152"/>
      <c r="B4199" s="152"/>
      <c r="C4199" s="152"/>
      <c r="D4199" s="152"/>
      <c r="E4199" s="152"/>
      <c r="F4199" s="62"/>
      <c r="G4199" s="62"/>
      <c r="I4199" s="152"/>
      <c r="K4199" s="152"/>
      <c r="L4199" s="152"/>
      <c r="M4199" s="152"/>
      <c r="N4199" s="152"/>
      <c r="O4199" s="63"/>
      <c r="P4199" s="152"/>
      <c r="Q4199" s="152"/>
      <c r="S4199" s="205"/>
      <c r="T4199" s="205"/>
      <c r="U4199" s="205"/>
      <c r="V4199" s="39"/>
      <c r="W4199" s="39"/>
      <c r="X4199" s="39"/>
      <c r="Y4199" s="39"/>
      <c r="AD4199" s="191"/>
      <c r="AE4199" s="191"/>
      <c r="AF4199" s="260"/>
      <c r="AG4199" s="191"/>
      <c r="AH4199" s="191"/>
      <c r="AI4199" s="260"/>
      <c r="AR4199" s="68"/>
      <c r="AS4199" s="68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5"/>
      <c r="BL4199" s="95"/>
      <c r="BM4199" s="95"/>
      <c r="BN4199" s="95"/>
      <c r="BO4199" s="95"/>
      <c r="BP4199" s="95"/>
      <c r="BQ4199" s="95"/>
      <c r="BR4199" s="95"/>
      <c r="BS4199" s="95"/>
      <c r="BT4199" s="95"/>
      <c r="BU4199" s="95"/>
      <c r="BV4199" s="95"/>
      <c r="BW4199" s="95"/>
      <c r="BX4199" s="95"/>
      <c r="BY4199" s="95"/>
      <c r="BZ4199" s="95"/>
      <c r="CD4199" s="95"/>
      <c r="CE4199" s="95"/>
      <c r="CF4199" s="95"/>
    </row>
    <row r="4200" spans="1:84" s="43" customFormat="1" x14ac:dyDescent="0.25">
      <c r="A4200" s="152"/>
      <c r="B4200" s="152"/>
      <c r="C4200" s="152"/>
      <c r="D4200" s="152"/>
      <c r="E4200" s="152"/>
      <c r="F4200" s="62"/>
      <c r="G4200" s="62"/>
      <c r="I4200" s="152"/>
      <c r="K4200" s="152"/>
      <c r="L4200" s="152"/>
      <c r="M4200" s="152"/>
      <c r="N4200" s="152"/>
      <c r="O4200" s="63"/>
      <c r="P4200" s="152"/>
      <c r="Q4200" s="152"/>
      <c r="S4200" s="205"/>
      <c r="T4200" s="205"/>
      <c r="U4200" s="205"/>
      <c r="V4200" s="39"/>
      <c r="W4200" s="39"/>
      <c r="X4200" s="39"/>
      <c r="Y4200" s="39"/>
      <c r="AD4200" s="191"/>
      <c r="AE4200" s="191"/>
      <c r="AF4200" s="260"/>
      <c r="AG4200" s="191"/>
      <c r="AH4200" s="191"/>
      <c r="AI4200" s="260"/>
      <c r="AR4200" s="68"/>
      <c r="AS4200" s="68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5"/>
      <c r="BL4200" s="95"/>
      <c r="BM4200" s="95"/>
      <c r="BN4200" s="95"/>
      <c r="BO4200" s="95"/>
      <c r="BP4200" s="95"/>
      <c r="BQ4200" s="95"/>
      <c r="BR4200" s="95"/>
      <c r="BS4200" s="95"/>
      <c r="BT4200" s="95"/>
      <c r="BU4200" s="95"/>
      <c r="BV4200" s="95"/>
      <c r="BW4200" s="95"/>
      <c r="BX4200" s="95"/>
      <c r="BY4200" s="95"/>
      <c r="BZ4200" s="95"/>
      <c r="CD4200" s="95"/>
      <c r="CE4200" s="95"/>
      <c r="CF4200" s="95"/>
    </row>
    <row r="4201" spans="1:84" s="43" customFormat="1" x14ac:dyDescent="0.25">
      <c r="A4201" s="152"/>
      <c r="B4201" s="152"/>
      <c r="C4201" s="152"/>
      <c r="D4201" s="152"/>
      <c r="E4201" s="152"/>
      <c r="F4201" s="62"/>
      <c r="G4201" s="62"/>
      <c r="I4201" s="152"/>
      <c r="K4201" s="152"/>
      <c r="L4201" s="152"/>
      <c r="M4201" s="152"/>
      <c r="N4201" s="152"/>
      <c r="O4201" s="63"/>
      <c r="P4201" s="152"/>
      <c r="Q4201" s="152"/>
      <c r="S4201" s="205"/>
      <c r="T4201" s="205"/>
      <c r="U4201" s="205"/>
      <c r="V4201" s="39"/>
      <c r="W4201" s="39"/>
      <c r="X4201" s="39"/>
      <c r="Y4201" s="39"/>
      <c r="AD4201" s="191"/>
      <c r="AE4201" s="191"/>
      <c r="AF4201" s="260"/>
      <c r="AG4201" s="191"/>
      <c r="AH4201" s="191"/>
      <c r="AI4201" s="260"/>
      <c r="AR4201" s="68"/>
      <c r="AS4201" s="68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5"/>
      <c r="BL4201" s="95"/>
      <c r="BM4201" s="95"/>
      <c r="BN4201" s="95"/>
      <c r="BO4201" s="95"/>
      <c r="BP4201" s="95"/>
      <c r="BQ4201" s="95"/>
      <c r="BR4201" s="95"/>
      <c r="BS4201" s="95"/>
      <c r="BT4201" s="95"/>
      <c r="BU4201" s="95"/>
      <c r="BV4201" s="95"/>
      <c r="BW4201" s="95"/>
      <c r="BX4201" s="95"/>
      <c r="BY4201" s="95"/>
      <c r="BZ4201" s="95"/>
      <c r="CD4201" s="95"/>
      <c r="CE4201" s="95"/>
      <c r="CF4201" s="95"/>
    </row>
    <row r="4202" spans="1:84" s="43" customFormat="1" x14ac:dyDescent="0.25">
      <c r="A4202" s="152"/>
      <c r="B4202" s="152"/>
      <c r="C4202" s="152"/>
      <c r="D4202" s="152"/>
      <c r="E4202" s="152"/>
      <c r="F4202" s="62"/>
      <c r="G4202" s="62"/>
      <c r="I4202" s="152"/>
      <c r="K4202" s="152"/>
      <c r="L4202" s="152"/>
      <c r="M4202" s="152"/>
      <c r="N4202" s="152"/>
      <c r="O4202" s="63"/>
      <c r="P4202" s="152"/>
      <c r="Q4202" s="152"/>
      <c r="S4202" s="205"/>
      <c r="T4202" s="205"/>
      <c r="U4202" s="205"/>
      <c r="V4202" s="39"/>
      <c r="W4202" s="39"/>
      <c r="X4202" s="39"/>
      <c r="Y4202" s="39"/>
      <c r="AD4202" s="191"/>
      <c r="AE4202" s="191"/>
      <c r="AF4202" s="260"/>
      <c r="AG4202" s="191"/>
      <c r="AH4202" s="191"/>
      <c r="AI4202" s="260"/>
      <c r="AR4202" s="68"/>
      <c r="AS4202" s="68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5"/>
      <c r="BL4202" s="95"/>
      <c r="BM4202" s="95"/>
      <c r="BN4202" s="95"/>
      <c r="BO4202" s="95"/>
      <c r="BP4202" s="95"/>
      <c r="BQ4202" s="95"/>
      <c r="BR4202" s="95"/>
      <c r="BS4202" s="95"/>
      <c r="BT4202" s="95"/>
      <c r="BU4202" s="95"/>
      <c r="BV4202" s="95"/>
      <c r="BW4202" s="95"/>
      <c r="BX4202" s="95"/>
      <c r="BY4202" s="95"/>
      <c r="BZ4202" s="95"/>
      <c r="CD4202" s="95"/>
      <c r="CE4202" s="95"/>
      <c r="CF4202" s="95"/>
    </row>
    <row r="4203" spans="1:84" s="43" customFormat="1" x14ac:dyDescent="0.25">
      <c r="A4203" s="152"/>
      <c r="B4203" s="152"/>
      <c r="C4203" s="152"/>
      <c r="D4203" s="152"/>
      <c r="E4203" s="152"/>
      <c r="F4203" s="62"/>
      <c r="G4203" s="62"/>
      <c r="I4203" s="152"/>
      <c r="K4203" s="152"/>
      <c r="L4203" s="152"/>
      <c r="M4203" s="152"/>
      <c r="N4203" s="152"/>
      <c r="O4203" s="63"/>
      <c r="P4203" s="152"/>
      <c r="Q4203" s="152"/>
      <c r="S4203" s="205"/>
      <c r="T4203" s="205"/>
      <c r="U4203" s="205"/>
      <c r="V4203" s="39"/>
      <c r="W4203" s="39"/>
      <c r="X4203" s="39"/>
      <c r="Y4203" s="39"/>
      <c r="AD4203" s="191"/>
      <c r="AE4203" s="191"/>
      <c r="AF4203" s="260"/>
      <c r="AG4203" s="191"/>
      <c r="AH4203" s="191"/>
      <c r="AI4203" s="260"/>
      <c r="AR4203" s="68"/>
      <c r="AS4203" s="68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5"/>
      <c r="BL4203" s="95"/>
      <c r="BM4203" s="95"/>
      <c r="BN4203" s="95"/>
      <c r="BO4203" s="95"/>
      <c r="BP4203" s="95"/>
      <c r="BQ4203" s="95"/>
      <c r="BR4203" s="95"/>
      <c r="BS4203" s="95"/>
      <c r="BT4203" s="95"/>
      <c r="BU4203" s="95"/>
      <c r="BV4203" s="95"/>
      <c r="BW4203" s="95"/>
      <c r="BX4203" s="95"/>
      <c r="BY4203" s="95"/>
      <c r="BZ4203" s="95"/>
      <c r="CD4203" s="95"/>
      <c r="CE4203" s="95"/>
      <c r="CF4203" s="95"/>
    </row>
    <row r="4204" spans="1:84" s="43" customFormat="1" x14ac:dyDescent="0.25">
      <c r="A4204" s="152"/>
      <c r="B4204" s="152"/>
      <c r="C4204" s="152"/>
      <c r="D4204" s="152"/>
      <c r="E4204" s="152"/>
      <c r="F4204" s="62"/>
      <c r="G4204" s="62"/>
      <c r="I4204" s="152"/>
      <c r="K4204" s="152"/>
      <c r="L4204" s="152"/>
      <c r="M4204" s="152"/>
      <c r="N4204" s="152"/>
      <c r="O4204" s="63"/>
      <c r="P4204" s="152"/>
      <c r="Q4204" s="152"/>
      <c r="S4204" s="205"/>
      <c r="T4204" s="205"/>
      <c r="U4204" s="205"/>
      <c r="V4204" s="39"/>
      <c r="W4204" s="39"/>
      <c r="X4204" s="39"/>
      <c r="Y4204" s="39"/>
      <c r="AD4204" s="191"/>
      <c r="AE4204" s="191"/>
      <c r="AF4204" s="260"/>
      <c r="AG4204" s="191"/>
      <c r="AH4204" s="191"/>
      <c r="AI4204" s="260"/>
      <c r="AR4204" s="68"/>
      <c r="AS4204" s="68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5"/>
      <c r="BL4204" s="95"/>
      <c r="BM4204" s="95"/>
      <c r="BN4204" s="95"/>
      <c r="BO4204" s="95"/>
      <c r="BP4204" s="95"/>
      <c r="BQ4204" s="95"/>
      <c r="BR4204" s="95"/>
      <c r="BS4204" s="95"/>
      <c r="BT4204" s="95"/>
      <c r="BU4204" s="95"/>
      <c r="BV4204" s="95"/>
      <c r="BW4204" s="95"/>
      <c r="BX4204" s="95"/>
      <c r="BY4204" s="95"/>
      <c r="BZ4204" s="95"/>
      <c r="CD4204" s="95"/>
      <c r="CE4204" s="95"/>
      <c r="CF4204" s="95"/>
    </row>
    <row r="4205" spans="1:84" s="43" customFormat="1" x14ac:dyDescent="0.25">
      <c r="A4205" s="152"/>
      <c r="B4205" s="152"/>
      <c r="C4205" s="152"/>
      <c r="D4205" s="152"/>
      <c r="E4205" s="152"/>
      <c r="F4205" s="62"/>
      <c r="G4205" s="62"/>
      <c r="I4205" s="152"/>
      <c r="K4205" s="152"/>
      <c r="L4205" s="152"/>
      <c r="M4205" s="152"/>
      <c r="N4205" s="152"/>
      <c r="O4205" s="63"/>
      <c r="P4205" s="152"/>
      <c r="Q4205" s="152"/>
      <c r="S4205" s="205"/>
      <c r="T4205" s="205"/>
      <c r="U4205" s="205"/>
      <c r="V4205" s="39"/>
      <c r="W4205" s="39"/>
      <c r="X4205" s="39"/>
      <c r="Y4205" s="39"/>
      <c r="AD4205" s="191"/>
      <c r="AE4205" s="191"/>
      <c r="AF4205" s="260"/>
      <c r="AG4205" s="191"/>
      <c r="AH4205" s="191"/>
      <c r="AI4205" s="260"/>
      <c r="AR4205" s="68"/>
      <c r="AS4205" s="68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5"/>
      <c r="BL4205" s="95"/>
      <c r="BM4205" s="95"/>
      <c r="BN4205" s="95"/>
      <c r="BO4205" s="95"/>
      <c r="BP4205" s="95"/>
      <c r="BQ4205" s="95"/>
      <c r="BR4205" s="95"/>
      <c r="BS4205" s="95"/>
      <c r="BT4205" s="95"/>
      <c r="BU4205" s="95"/>
      <c r="BV4205" s="95"/>
      <c r="BW4205" s="95"/>
      <c r="BX4205" s="95"/>
      <c r="BY4205" s="95"/>
      <c r="BZ4205" s="95"/>
      <c r="CD4205" s="95"/>
      <c r="CE4205" s="95"/>
      <c r="CF4205" s="95"/>
    </row>
    <row r="4206" spans="1:84" s="43" customFormat="1" x14ac:dyDescent="0.25">
      <c r="A4206" s="152"/>
      <c r="B4206" s="152"/>
      <c r="C4206" s="152"/>
      <c r="D4206" s="152"/>
      <c r="E4206" s="152"/>
      <c r="F4206" s="62"/>
      <c r="G4206" s="62"/>
      <c r="I4206" s="152"/>
      <c r="K4206" s="152"/>
      <c r="L4206" s="152"/>
      <c r="M4206" s="152"/>
      <c r="N4206" s="152"/>
      <c r="O4206" s="63"/>
      <c r="P4206" s="152"/>
      <c r="Q4206" s="152"/>
      <c r="S4206" s="205"/>
      <c r="T4206" s="205"/>
      <c r="U4206" s="205"/>
      <c r="V4206" s="39"/>
      <c r="W4206" s="39"/>
      <c r="X4206" s="39"/>
      <c r="Y4206" s="39"/>
      <c r="AD4206" s="191"/>
      <c r="AE4206" s="191"/>
      <c r="AF4206" s="260"/>
      <c r="AG4206" s="191"/>
      <c r="AH4206" s="191"/>
      <c r="AI4206" s="260"/>
      <c r="AR4206" s="68"/>
      <c r="AS4206" s="68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5"/>
      <c r="BL4206" s="95"/>
      <c r="BM4206" s="95"/>
      <c r="BN4206" s="95"/>
      <c r="BO4206" s="95"/>
      <c r="BP4206" s="95"/>
      <c r="BQ4206" s="95"/>
      <c r="BR4206" s="95"/>
      <c r="BS4206" s="95"/>
      <c r="BT4206" s="95"/>
      <c r="BU4206" s="95"/>
      <c r="BV4206" s="95"/>
      <c r="BW4206" s="95"/>
      <c r="BX4206" s="95"/>
      <c r="BY4206" s="95"/>
      <c r="BZ4206" s="95"/>
      <c r="CD4206" s="95"/>
      <c r="CE4206" s="95"/>
      <c r="CF4206" s="95"/>
    </row>
    <row r="4207" spans="1:84" s="43" customFormat="1" x14ac:dyDescent="0.25">
      <c r="A4207" s="152"/>
      <c r="B4207" s="152"/>
      <c r="C4207" s="152"/>
      <c r="D4207" s="152"/>
      <c r="E4207" s="152"/>
      <c r="F4207" s="62"/>
      <c r="G4207" s="62"/>
      <c r="I4207" s="152"/>
      <c r="K4207" s="152"/>
      <c r="L4207" s="152"/>
      <c r="M4207" s="152"/>
      <c r="N4207" s="152"/>
      <c r="O4207" s="63"/>
      <c r="P4207" s="152"/>
      <c r="Q4207" s="152"/>
      <c r="S4207" s="205"/>
      <c r="T4207" s="205"/>
      <c r="U4207" s="205"/>
      <c r="V4207" s="39"/>
      <c r="W4207" s="39"/>
      <c r="X4207" s="39"/>
      <c r="Y4207" s="39"/>
      <c r="AD4207" s="191"/>
      <c r="AE4207" s="191"/>
      <c r="AF4207" s="260"/>
      <c r="AG4207" s="191"/>
      <c r="AH4207" s="191"/>
      <c r="AI4207" s="260"/>
      <c r="AR4207" s="68"/>
      <c r="AS4207" s="68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5"/>
      <c r="BL4207" s="95"/>
      <c r="BM4207" s="95"/>
      <c r="BN4207" s="95"/>
      <c r="BO4207" s="95"/>
      <c r="BP4207" s="95"/>
      <c r="BQ4207" s="95"/>
      <c r="BR4207" s="95"/>
      <c r="BS4207" s="95"/>
      <c r="BT4207" s="95"/>
      <c r="BU4207" s="95"/>
      <c r="BV4207" s="95"/>
      <c r="BW4207" s="95"/>
      <c r="BX4207" s="95"/>
      <c r="BY4207" s="95"/>
      <c r="BZ4207" s="95"/>
      <c r="CD4207" s="95"/>
      <c r="CE4207" s="95"/>
      <c r="CF4207" s="95"/>
    </row>
    <row r="4208" spans="1:84" s="43" customFormat="1" x14ac:dyDescent="0.25">
      <c r="A4208" s="152"/>
      <c r="B4208" s="152"/>
      <c r="C4208" s="152"/>
      <c r="D4208" s="152"/>
      <c r="E4208" s="152"/>
      <c r="F4208" s="62"/>
      <c r="G4208" s="62"/>
      <c r="I4208" s="152"/>
      <c r="K4208" s="152"/>
      <c r="L4208" s="152"/>
      <c r="M4208" s="152"/>
      <c r="N4208" s="152"/>
      <c r="O4208" s="63"/>
      <c r="P4208" s="152"/>
      <c r="Q4208" s="152"/>
      <c r="S4208" s="205"/>
      <c r="T4208" s="205"/>
      <c r="U4208" s="205"/>
      <c r="V4208" s="39"/>
      <c r="W4208" s="39"/>
      <c r="X4208" s="39"/>
      <c r="Y4208" s="39"/>
      <c r="AD4208" s="191"/>
      <c r="AE4208" s="191"/>
      <c r="AF4208" s="260"/>
      <c r="AG4208" s="191"/>
      <c r="AH4208" s="191"/>
      <c r="AI4208" s="260"/>
      <c r="AR4208" s="68"/>
      <c r="AS4208" s="68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5"/>
      <c r="BL4208" s="95"/>
      <c r="BM4208" s="95"/>
      <c r="BN4208" s="95"/>
      <c r="BO4208" s="95"/>
      <c r="BP4208" s="95"/>
      <c r="BQ4208" s="95"/>
      <c r="BR4208" s="95"/>
      <c r="BS4208" s="95"/>
      <c r="BT4208" s="95"/>
      <c r="BU4208" s="95"/>
      <c r="BV4208" s="95"/>
      <c r="BW4208" s="95"/>
      <c r="BX4208" s="95"/>
      <c r="BY4208" s="95"/>
      <c r="BZ4208" s="95"/>
      <c r="CD4208" s="95"/>
      <c r="CE4208" s="95"/>
      <c r="CF4208" s="95"/>
    </row>
    <row r="4209" spans="1:84" s="43" customFormat="1" x14ac:dyDescent="0.25">
      <c r="A4209" s="152"/>
      <c r="B4209" s="152"/>
      <c r="C4209" s="152"/>
      <c r="D4209" s="152"/>
      <c r="E4209" s="152"/>
      <c r="F4209" s="62"/>
      <c r="G4209" s="62"/>
      <c r="I4209" s="152"/>
      <c r="K4209" s="152"/>
      <c r="L4209" s="152"/>
      <c r="M4209" s="152"/>
      <c r="N4209" s="152"/>
      <c r="O4209" s="63"/>
      <c r="P4209" s="152"/>
      <c r="Q4209" s="152"/>
      <c r="S4209" s="205"/>
      <c r="T4209" s="205"/>
      <c r="U4209" s="205"/>
      <c r="V4209" s="39"/>
      <c r="W4209" s="39"/>
      <c r="X4209" s="39"/>
      <c r="Y4209" s="39"/>
      <c r="AD4209" s="191"/>
      <c r="AE4209" s="191"/>
      <c r="AF4209" s="260"/>
      <c r="AG4209" s="191"/>
      <c r="AH4209" s="191"/>
      <c r="AI4209" s="260"/>
      <c r="AR4209" s="68"/>
      <c r="AS4209" s="68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5"/>
      <c r="BL4209" s="95"/>
      <c r="BM4209" s="95"/>
      <c r="BN4209" s="95"/>
      <c r="BO4209" s="95"/>
      <c r="BP4209" s="95"/>
      <c r="BQ4209" s="95"/>
      <c r="BR4209" s="95"/>
      <c r="BS4209" s="95"/>
      <c r="BT4209" s="95"/>
      <c r="BU4209" s="95"/>
      <c r="BV4209" s="95"/>
      <c r="BW4209" s="95"/>
      <c r="BX4209" s="95"/>
      <c r="BY4209" s="95"/>
      <c r="BZ4209" s="95"/>
      <c r="CD4209" s="95"/>
      <c r="CE4209" s="95"/>
      <c r="CF4209" s="95"/>
    </row>
    <row r="4210" spans="1:84" s="43" customFormat="1" x14ac:dyDescent="0.25">
      <c r="A4210" s="152"/>
      <c r="B4210" s="152"/>
      <c r="C4210" s="152"/>
      <c r="D4210" s="152"/>
      <c r="E4210" s="152"/>
      <c r="F4210" s="62"/>
      <c r="G4210" s="62"/>
      <c r="I4210" s="152"/>
      <c r="K4210" s="152"/>
      <c r="L4210" s="152"/>
      <c r="M4210" s="152"/>
      <c r="N4210" s="152"/>
      <c r="O4210" s="63"/>
      <c r="P4210" s="152"/>
      <c r="Q4210" s="152"/>
      <c r="S4210" s="205"/>
      <c r="T4210" s="205"/>
      <c r="U4210" s="205"/>
      <c r="V4210" s="39"/>
      <c r="W4210" s="39"/>
      <c r="X4210" s="39"/>
      <c r="Y4210" s="39"/>
      <c r="AD4210" s="191"/>
      <c r="AE4210" s="191"/>
      <c r="AF4210" s="260"/>
      <c r="AG4210" s="191"/>
      <c r="AH4210" s="191"/>
      <c r="AI4210" s="260"/>
      <c r="AR4210" s="68"/>
      <c r="AS4210" s="68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5"/>
      <c r="BL4210" s="95"/>
      <c r="BM4210" s="95"/>
      <c r="BN4210" s="95"/>
      <c r="BO4210" s="95"/>
      <c r="BP4210" s="95"/>
      <c r="BQ4210" s="95"/>
      <c r="BR4210" s="95"/>
      <c r="BS4210" s="95"/>
      <c r="BT4210" s="95"/>
      <c r="BU4210" s="95"/>
      <c r="BV4210" s="95"/>
      <c r="BW4210" s="95"/>
      <c r="BX4210" s="95"/>
      <c r="BY4210" s="95"/>
      <c r="BZ4210" s="95"/>
      <c r="CD4210" s="95"/>
      <c r="CE4210" s="95"/>
      <c r="CF4210" s="95"/>
    </row>
    <row r="4211" spans="1:84" s="43" customFormat="1" x14ac:dyDescent="0.25">
      <c r="A4211" s="152"/>
      <c r="B4211" s="152"/>
      <c r="C4211" s="152"/>
      <c r="D4211" s="152"/>
      <c r="E4211" s="152"/>
      <c r="F4211" s="62"/>
      <c r="G4211" s="62"/>
      <c r="I4211" s="152"/>
      <c r="K4211" s="152"/>
      <c r="L4211" s="152"/>
      <c r="M4211" s="152"/>
      <c r="N4211" s="152"/>
      <c r="O4211" s="63"/>
      <c r="P4211" s="152"/>
      <c r="Q4211" s="152"/>
      <c r="S4211" s="205"/>
      <c r="T4211" s="205"/>
      <c r="U4211" s="205"/>
      <c r="V4211" s="39"/>
      <c r="W4211" s="39"/>
      <c r="X4211" s="39"/>
      <c r="Y4211" s="39"/>
      <c r="AD4211" s="191"/>
      <c r="AE4211" s="191"/>
      <c r="AF4211" s="260"/>
      <c r="AG4211" s="191"/>
      <c r="AH4211" s="191"/>
      <c r="AI4211" s="260"/>
      <c r="AR4211" s="68"/>
      <c r="AS4211" s="68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5"/>
      <c r="BL4211" s="95"/>
      <c r="BM4211" s="95"/>
      <c r="BN4211" s="95"/>
      <c r="BO4211" s="95"/>
      <c r="BP4211" s="95"/>
      <c r="BQ4211" s="95"/>
      <c r="BR4211" s="95"/>
      <c r="BS4211" s="95"/>
      <c r="BT4211" s="95"/>
      <c r="BU4211" s="95"/>
      <c r="BV4211" s="95"/>
      <c r="BW4211" s="95"/>
      <c r="BX4211" s="95"/>
      <c r="BY4211" s="95"/>
      <c r="BZ4211" s="95"/>
      <c r="CD4211" s="95"/>
      <c r="CE4211" s="95"/>
      <c r="CF4211" s="95"/>
    </row>
    <row r="4212" spans="1:84" s="43" customFormat="1" x14ac:dyDescent="0.25">
      <c r="A4212" s="152"/>
      <c r="B4212" s="152"/>
      <c r="C4212" s="152"/>
      <c r="D4212" s="152"/>
      <c r="E4212" s="152"/>
      <c r="F4212" s="62"/>
      <c r="G4212" s="62"/>
      <c r="I4212" s="152"/>
      <c r="K4212" s="152"/>
      <c r="L4212" s="152"/>
      <c r="M4212" s="152"/>
      <c r="N4212" s="152"/>
      <c r="O4212" s="63"/>
      <c r="P4212" s="152"/>
      <c r="Q4212" s="152"/>
      <c r="S4212" s="205"/>
      <c r="T4212" s="205"/>
      <c r="U4212" s="205"/>
      <c r="V4212" s="39"/>
      <c r="W4212" s="39"/>
      <c r="X4212" s="39"/>
      <c r="Y4212" s="39"/>
      <c r="AD4212" s="191"/>
      <c r="AE4212" s="191"/>
      <c r="AF4212" s="260"/>
      <c r="AG4212" s="191"/>
      <c r="AH4212" s="191"/>
      <c r="AI4212" s="260"/>
      <c r="AR4212" s="68"/>
      <c r="AS4212" s="68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5"/>
      <c r="BL4212" s="95"/>
      <c r="BM4212" s="95"/>
      <c r="BN4212" s="95"/>
      <c r="BO4212" s="95"/>
      <c r="BP4212" s="95"/>
      <c r="BQ4212" s="95"/>
      <c r="BR4212" s="95"/>
      <c r="BS4212" s="95"/>
      <c r="BT4212" s="95"/>
      <c r="BU4212" s="95"/>
      <c r="BV4212" s="95"/>
      <c r="BW4212" s="95"/>
      <c r="BX4212" s="95"/>
      <c r="BY4212" s="95"/>
      <c r="BZ4212" s="95"/>
      <c r="CD4212" s="95"/>
      <c r="CE4212" s="95"/>
      <c r="CF4212" s="95"/>
    </row>
    <row r="4213" spans="1:84" s="43" customFormat="1" x14ac:dyDescent="0.25">
      <c r="A4213" s="152"/>
      <c r="B4213" s="152"/>
      <c r="C4213" s="152"/>
      <c r="D4213" s="152"/>
      <c r="E4213" s="152"/>
      <c r="F4213" s="62"/>
      <c r="G4213" s="62"/>
      <c r="I4213" s="152"/>
      <c r="K4213" s="152"/>
      <c r="L4213" s="152"/>
      <c r="M4213" s="152"/>
      <c r="N4213" s="152"/>
      <c r="O4213" s="63"/>
      <c r="P4213" s="152"/>
      <c r="Q4213" s="152"/>
      <c r="S4213" s="205"/>
      <c r="T4213" s="205"/>
      <c r="U4213" s="205"/>
      <c r="V4213" s="39"/>
      <c r="W4213" s="39"/>
      <c r="X4213" s="39"/>
      <c r="Y4213" s="39"/>
      <c r="AD4213" s="191"/>
      <c r="AE4213" s="191"/>
      <c r="AF4213" s="260"/>
      <c r="AG4213" s="191"/>
      <c r="AH4213" s="191"/>
      <c r="AI4213" s="260"/>
      <c r="AR4213" s="68"/>
      <c r="AS4213" s="68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5"/>
      <c r="BL4213" s="95"/>
      <c r="BM4213" s="95"/>
      <c r="BN4213" s="95"/>
      <c r="BO4213" s="95"/>
      <c r="BP4213" s="95"/>
      <c r="BQ4213" s="95"/>
      <c r="BR4213" s="95"/>
      <c r="BS4213" s="95"/>
      <c r="BT4213" s="95"/>
      <c r="BU4213" s="95"/>
      <c r="BV4213" s="95"/>
      <c r="BW4213" s="95"/>
      <c r="BX4213" s="95"/>
      <c r="BY4213" s="95"/>
      <c r="BZ4213" s="95"/>
      <c r="CD4213" s="95"/>
      <c r="CE4213" s="95"/>
      <c r="CF4213" s="95"/>
    </row>
    <row r="4214" spans="1:84" s="43" customFormat="1" x14ac:dyDescent="0.25">
      <c r="A4214" s="152"/>
      <c r="B4214" s="152"/>
      <c r="C4214" s="152"/>
      <c r="D4214" s="152"/>
      <c r="E4214" s="152"/>
      <c r="F4214" s="62"/>
      <c r="G4214" s="62"/>
      <c r="I4214" s="152"/>
      <c r="K4214" s="152"/>
      <c r="L4214" s="152"/>
      <c r="M4214" s="152"/>
      <c r="N4214" s="152"/>
      <c r="O4214" s="63"/>
      <c r="P4214" s="152"/>
      <c r="Q4214" s="152"/>
      <c r="S4214" s="205"/>
      <c r="T4214" s="205"/>
      <c r="U4214" s="205"/>
      <c r="V4214" s="39"/>
      <c r="W4214" s="39"/>
      <c r="X4214" s="39"/>
      <c r="Y4214" s="39"/>
      <c r="AD4214" s="191"/>
      <c r="AE4214" s="191"/>
      <c r="AF4214" s="260"/>
      <c r="AG4214" s="191"/>
      <c r="AH4214" s="191"/>
      <c r="AI4214" s="260"/>
      <c r="AR4214" s="68"/>
      <c r="AS4214" s="68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5"/>
      <c r="BL4214" s="95"/>
      <c r="BM4214" s="95"/>
      <c r="BN4214" s="95"/>
      <c r="BO4214" s="95"/>
      <c r="BP4214" s="95"/>
      <c r="BQ4214" s="95"/>
      <c r="BR4214" s="95"/>
      <c r="BS4214" s="95"/>
      <c r="BT4214" s="95"/>
      <c r="BU4214" s="95"/>
      <c r="BV4214" s="95"/>
      <c r="BW4214" s="95"/>
      <c r="BX4214" s="95"/>
      <c r="BY4214" s="95"/>
      <c r="BZ4214" s="95"/>
      <c r="CD4214" s="95"/>
      <c r="CE4214" s="95"/>
      <c r="CF4214" s="95"/>
    </row>
    <row r="4215" spans="1:84" s="43" customFormat="1" x14ac:dyDescent="0.25">
      <c r="A4215" s="152"/>
      <c r="B4215" s="152"/>
      <c r="C4215" s="152"/>
      <c r="D4215" s="152"/>
      <c r="E4215" s="152"/>
      <c r="F4215" s="62"/>
      <c r="G4215" s="62"/>
      <c r="I4215" s="152"/>
      <c r="K4215" s="152"/>
      <c r="L4215" s="152"/>
      <c r="M4215" s="152"/>
      <c r="N4215" s="152"/>
      <c r="O4215" s="63"/>
      <c r="P4215" s="152"/>
      <c r="Q4215" s="152"/>
      <c r="S4215" s="205"/>
      <c r="T4215" s="205"/>
      <c r="U4215" s="205"/>
      <c r="V4215" s="39"/>
      <c r="W4215" s="39"/>
      <c r="X4215" s="39"/>
      <c r="Y4215" s="39"/>
      <c r="AD4215" s="191"/>
      <c r="AE4215" s="191"/>
      <c r="AF4215" s="260"/>
      <c r="AG4215" s="191"/>
      <c r="AH4215" s="191"/>
      <c r="AI4215" s="260"/>
      <c r="AR4215" s="68"/>
      <c r="AS4215" s="68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5"/>
      <c r="BL4215" s="95"/>
      <c r="BM4215" s="95"/>
      <c r="BN4215" s="95"/>
      <c r="BO4215" s="95"/>
      <c r="BP4215" s="95"/>
      <c r="BQ4215" s="95"/>
      <c r="BR4215" s="95"/>
      <c r="BS4215" s="95"/>
      <c r="BT4215" s="95"/>
      <c r="BU4215" s="95"/>
      <c r="BV4215" s="95"/>
      <c r="BW4215" s="95"/>
      <c r="BX4215" s="95"/>
      <c r="BY4215" s="95"/>
      <c r="BZ4215" s="95"/>
      <c r="CD4215" s="95"/>
      <c r="CE4215" s="95"/>
      <c r="CF4215" s="95"/>
    </row>
    <row r="4216" spans="1:84" s="43" customFormat="1" x14ac:dyDescent="0.25">
      <c r="A4216" s="152"/>
      <c r="B4216" s="152"/>
      <c r="C4216" s="152"/>
      <c r="D4216" s="152"/>
      <c r="E4216" s="152"/>
      <c r="F4216" s="62"/>
      <c r="G4216" s="62"/>
      <c r="I4216" s="152"/>
      <c r="K4216" s="152"/>
      <c r="L4216" s="152"/>
      <c r="M4216" s="152"/>
      <c r="N4216" s="152"/>
      <c r="O4216" s="63"/>
      <c r="P4216" s="152"/>
      <c r="Q4216" s="152"/>
      <c r="S4216" s="205"/>
      <c r="T4216" s="205"/>
      <c r="U4216" s="205"/>
      <c r="V4216" s="39"/>
      <c r="W4216" s="39"/>
      <c r="X4216" s="39"/>
      <c r="Y4216" s="39"/>
      <c r="AD4216" s="191"/>
      <c r="AE4216" s="191"/>
      <c r="AF4216" s="260"/>
      <c r="AG4216" s="191"/>
      <c r="AH4216" s="191"/>
      <c r="AI4216" s="260"/>
      <c r="AR4216" s="68"/>
      <c r="AS4216" s="68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5"/>
      <c r="BL4216" s="95"/>
      <c r="BM4216" s="95"/>
      <c r="BN4216" s="95"/>
      <c r="BO4216" s="95"/>
      <c r="BP4216" s="95"/>
      <c r="BQ4216" s="95"/>
      <c r="BR4216" s="95"/>
      <c r="BS4216" s="95"/>
      <c r="BT4216" s="95"/>
      <c r="BU4216" s="95"/>
      <c r="BV4216" s="95"/>
      <c r="BW4216" s="95"/>
      <c r="BX4216" s="95"/>
      <c r="BY4216" s="95"/>
      <c r="BZ4216" s="95"/>
      <c r="CD4216" s="95"/>
      <c r="CE4216" s="95"/>
      <c r="CF4216" s="95"/>
    </row>
    <row r="4217" spans="1:84" s="43" customFormat="1" x14ac:dyDescent="0.25">
      <c r="A4217" s="152"/>
      <c r="B4217" s="152"/>
      <c r="C4217" s="152"/>
      <c r="D4217" s="152"/>
      <c r="E4217" s="152"/>
      <c r="F4217" s="62"/>
      <c r="G4217" s="62"/>
      <c r="I4217" s="152"/>
      <c r="K4217" s="152"/>
      <c r="L4217" s="152"/>
      <c r="M4217" s="152"/>
      <c r="N4217" s="152"/>
      <c r="O4217" s="63"/>
      <c r="P4217" s="152"/>
      <c r="Q4217" s="152"/>
      <c r="S4217" s="205"/>
      <c r="T4217" s="205"/>
      <c r="U4217" s="205"/>
      <c r="V4217" s="39"/>
      <c r="W4217" s="39"/>
      <c r="X4217" s="39"/>
      <c r="Y4217" s="39"/>
      <c r="AD4217" s="191"/>
      <c r="AE4217" s="191"/>
      <c r="AF4217" s="260"/>
      <c r="AG4217" s="191"/>
      <c r="AH4217" s="191"/>
      <c r="AI4217" s="260"/>
      <c r="AR4217" s="68"/>
      <c r="AS4217" s="68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5"/>
      <c r="BL4217" s="95"/>
      <c r="BM4217" s="95"/>
      <c r="BN4217" s="95"/>
      <c r="BO4217" s="95"/>
      <c r="BP4217" s="95"/>
      <c r="BQ4217" s="95"/>
      <c r="BR4217" s="95"/>
      <c r="BS4217" s="95"/>
      <c r="BT4217" s="95"/>
      <c r="BU4217" s="95"/>
      <c r="BV4217" s="95"/>
      <c r="BW4217" s="95"/>
      <c r="BX4217" s="95"/>
      <c r="BY4217" s="95"/>
      <c r="BZ4217" s="95"/>
      <c r="CD4217" s="95"/>
      <c r="CE4217" s="95"/>
      <c r="CF4217" s="95"/>
    </row>
    <row r="4218" spans="1:84" s="43" customFormat="1" x14ac:dyDescent="0.25">
      <c r="A4218" s="152"/>
      <c r="B4218" s="152"/>
      <c r="C4218" s="152"/>
      <c r="D4218" s="152"/>
      <c r="E4218" s="152"/>
      <c r="F4218" s="62"/>
      <c r="G4218" s="62"/>
      <c r="I4218" s="152"/>
      <c r="K4218" s="152"/>
      <c r="L4218" s="152"/>
      <c r="M4218" s="152"/>
      <c r="N4218" s="152"/>
      <c r="O4218" s="63"/>
      <c r="P4218" s="152"/>
      <c r="Q4218" s="152"/>
      <c r="S4218" s="205"/>
      <c r="T4218" s="205"/>
      <c r="U4218" s="205"/>
      <c r="V4218" s="39"/>
      <c r="W4218" s="39"/>
      <c r="X4218" s="39"/>
      <c r="Y4218" s="39"/>
      <c r="AD4218" s="191"/>
      <c r="AE4218" s="191"/>
      <c r="AF4218" s="260"/>
      <c r="AG4218" s="191"/>
      <c r="AH4218" s="191"/>
      <c r="AI4218" s="260"/>
      <c r="AR4218" s="68"/>
      <c r="AS4218" s="68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5"/>
      <c r="BL4218" s="95"/>
      <c r="BM4218" s="95"/>
      <c r="BN4218" s="95"/>
      <c r="BO4218" s="95"/>
      <c r="BP4218" s="95"/>
      <c r="BQ4218" s="95"/>
      <c r="BR4218" s="95"/>
      <c r="BS4218" s="95"/>
      <c r="BT4218" s="95"/>
      <c r="BU4218" s="95"/>
      <c r="BV4218" s="95"/>
      <c r="BW4218" s="95"/>
      <c r="BX4218" s="95"/>
      <c r="BY4218" s="95"/>
      <c r="BZ4218" s="95"/>
      <c r="CD4218" s="95"/>
      <c r="CE4218" s="95"/>
      <c r="CF4218" s="95"/>
    </row>
    <row r="4219" spans="1:84" s="43" customFormat="1" x14ac:dyDescent="0.25">
      <c r="A4219" s="152"/>
      <c r="B4219" s="152"/>
      <c r="C4219" s="152"/>
      <c r="D4219" s="152"/>
      <c r="E4219" s="152"/>
      <c r="F4219" s="62"/>
      <c r="G4219" s="62"/>
      <c r="I4219" s="152"/>
      <c r="K4219" s="152"/>
      <c r="L4219" s="152"/>
      <c r="M4219" s="152"/>
      <c r="N4219" s="152"/>
      <c r="O4219" s="63"/>
      <c r="P4219" s="152"/>
      <c r="Q4219" s="152"/>
      <c r="S4219" s="205"/>
      <c r="T4219" s="205"/>
      <c r="U4219" s="205"/>
      <c r="V4219" s="39"/>
      <c r="W4219" s="39"/>
      <c r="X4219" s="39"/>
      <c r="Y4219" s="39"/>
      <c r="AD4219" s="191"/>
      <c r="AE4219" s="191"/>
      <c r="AF4219" s="260"/>
      <c r="AG4219" s="191"/>
      <c r="AH4219" s="191"/>
      <c r="AI4219" s="260"/>
      <c r="AR4219" s="68"/>
      <c r="AS4219" s="68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5"/>
      <c r="BL4219" s="95"/>
      <c r="BM4219" s="95"/>
      <c r="BN4219" s="95"/>
      <c r="BO4219" s="95"/>
      <c r="BP4219" s="95"/>
      <c r="BQ4219" s="95"/>
      <c r="BR4219" s="95"/>
      <c r="BS4219" s="95"/>
      <c r="BT4219" s="95"/>
      <c r="BU4219" s="95"/>
      <c r="BV4219" s="95"/>
      <c r="BW4219" s="95"/>
      <c r="BX4219" s="95"/>
      <c r="BY4219" s="95"/>
      <c r="BZ4219" s="95"/>
      <c r="CD4219" s="95"/>
      <c r="CE4219" s="95"/>
      <c r="CF4219" s="95"/>
    </row>
    <row r="4220" spans="1:84" s="43" customFormat="1" x14ac:dyDescent="0.25">
      <c r="A4220" s="152"/>
      <c r="B4220" s="152"/>
      <c r="C4220" s="152"/>
      <c r="D4220" s="152"/>
      <c r="E4220" s="152"/>
      <c r="F4220" s="62"/>
      <c r="G4220" s="62"/>
      <c r="I4220" s="152"/>
      <c r="K4220" s="152"/>
      <c r="L4220" s="152"/>
      <c r="M4220" s="152"/>
      <c r="N4220" s="152"/>
      <c r="O4220" s="63"/>
      <c r="P4220" s="152"/>
      <c r="Q4220" s="152"/>
      <c r="S4220" s="205"/>
      <c r="T4220" s="205"/>
      <c r="U4220" s="205"/>
      <c r="V4220" s="39"/>
      <c r="W4220" s="39"/>
      <c r="X4220" s="39"/>
      <c r="Y4220" s="39"/>
      <c r="AD4220" s="191"/>
      <c r="AE4220" s="191"/>
      <c r="AF4220" s="260"/>
      <c r="AG4220" s="191"/>
      <c r="AH4220" s="191"/>
      <c r="AI4220" s="260"/>
      <c r="AR4220" s="68"/>
      <c r="AS4220" s="68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5"/>
      <c r="BL4220" s="95"/>
      <c r="BM4220" s="95"/>
      <c r="BN4220" s="95"/>
      <c r="BO4220" s="95"/>
      <c r="BP4220" s="95"/>
      <c r="BQ4220" s="95"/>
      <c r="BR4220" s="95"/>
      <c r="BS4220" s="95"/>
      <c r="BT4220" s="95"/>
      <c r="BU4220" s="95"/>
      <c r="BV4220" s="95"/>
      <c r="BW4220" s="95"/>
      <c r="BX4220" s="95"/>
      <c r="BY4220" s="95"/>
      <c r="BZ4220" s="95"/>
      <c r="CD4220" s="95"/>
      <c r="CE4220" s="95"/>
      <c r="CF4220" s="95"/>
    </row>
    <row r="4221" spans="1:84" s="43" customFormat="1" x14ac:dyDescent="0.25">
      <c r="A4221" s="152"/>
      <c r="B4221" s="152"/>
      <c r="C4221" s="152"/>
      <c r="D4221" s="152"/>
      <c r="E4221" s="152"/>
      <c r="F4221" s="62"/>
      <c r="G4221" s="62"/>
      <c r="I4221" s="152"/>
      <c r="K4221" s="152"/>
      <c r="L4221" s="152"/>
      <c r="M4221" s="152"/>
      <c r="N4221" s="152"/>
      <c r="O4221" s="63"/>
      <c r="P4221" s="152"/>
      <c r="Q4221" s="152"/>
      <c r="S4221" s="205"/>
      <c r="T4221" s="205"/>
      <c r="U4221" s="205"/>
      <c r="V4221" s="39"/>
      <c r="W4221" s="39"/>
      <c r="X4221" s="39"/>
      <c r="Y4221" s="39"/>
      <c r="AD4221" s="191"/>
      <c r="AE4221" s="191"/>
      <c r="AF4221" s="260"/>
      <c r="AG4221" s="191"/>
      <c r="AH4221" s="191"/>
      <c r="AI4221" s="260"/>
      <c r="AR4221" s="68"/>
      <c r="AS4221" s="68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5"/>
      <c r="BL4221" s="95"/>
      <c r="BM4221" s="95"/>
      <c r="BN4221" s="95"/>
      <c r="BO4221" s="95"/>
      <c r="BP4221" s="95"/>
      <c r="BQ4221" s="95"/>
      <c r="BR4221" s="95"/>
      <c r="BS4221" s="95"/>
      <c r="BT4221" s="95"/>
      <c r="BU4221" s="95"/>
      <c r="BV4221" s="95"/>
      <c r="BW4221" s="95"/>
      <c r="BX4221" s="95"/>
      <c r="BY4221" s="95"/>
      <c r="BZ4221" s="95"/>
      <c r="CD4221" s="95"/>
      <c r="CE4221" s="95"/>
      <c r="CF4221" s="95"/>
    </row>
    <row r="4222" spans="1:84" s="43" customFormat="1" x14ac:dyDescent="0.25">
      <c r="A4222" s="152"/>
      <c r="B4222" s="152"/>
      <c r="C4222" s="152"/>
      <c r="D4222" s="152"/>
      <c r="E4222" s="152"/>
      <c r="F4222" s="62"/>
      <c r="G4222" s="62"/>
      <c r="I4222" s="152"/>
      <c r="K4222" s="152"/>
      <c r="L4222" s="152"/>
      <c r="M4222" s="152"/>
      <c r="N4222" s="152"/>
      <c r="O4222" s="63"/>
      <c r="P4222" s="152"/>
      <c r="Q4222" s="152"/>
      <c r="S4222" s="205"/>
      <c r="T4222" s="205"/>
      <c r="U4222" s="205"/>
      <c r="V4222" s="39"/>
      <c r="W4222" s="39"/>
      <c r="X4222" s="39"/>
      <c r="Y4222" s="39"/>
      <c r="AD4222" s="191"/>
      <c r="AE4222" s="191"/>
      <c r="AF4222" s="260"/>
      <c r="AG4222" s="191"/>
      <c r="AH4222" s="191"/>
      <c r="AI4222" s="260"/>
      <c r="AR4222" s="68"/>
      <c r="AS4222" s="68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5"/>
      <c r="BL4222" s="95"/>
      <c r="BM4222" s="95"/>
      <c r="BN4222" s="95"/>
      <c r="BO4222" s="95"/>
      <c r="BP4222" s="95"/>
      <c r="BQ4222" s="95"/>
      <c r="BR4222" s="95"/>
      <c r="BS4222" s="95"/>
      <c r="BT4222" s="95"/>
      <c r="BU4222" s="95"/>
      <c r="BV4222" s="95"/>
      <c r="BW4222" s="95"/>
      <c r="BX4222" s="95"/>
      <c r="BY4222" s="95"/>
      <c r="BZ4222" s="95"/>
      <c r="CD4222" s="95"/>
      <c r="CE4222" s="95"/>
      <c r="CF4222" s="95"/>
    </row>
    <row r="4223" spans="1:84" s="43" customFormat="1" x14ac:dyDescent="0.25">
      <c r="A4223" s="152"/>
      <c r="B4223" s="152"/>
      <c r="C4223" s="152"/>
      <c r="D4223" s="152"/>
      <c r="E4223" s="152"/>
      <c r="F4223" s="62"/>
      <c r="G4223" s="62"/>
      <c r="I4223" s="152"/>
      <c r="K4223" s="152"/>
      <c r="L4223" s="152"/>
      <c r="M4223" s="152"/>
      <c r="N4223" s="152"/>
      <c r="O4223" s="63"/>
      <c r="P4223" s="152"/>
      <c r="Q4223" s="152"/>
      <c r="S4223" s="205"/>
      <c r="T4223" s="205"/>
      <c r="U4223" s="205"/>
      <c r="V4223" s="39"/>
      <c r="W4223" s="39"/>
      <c r="X4223" s="39"/>
      <c r="Y4223" s="39"/>
      <c r="AD4223" s="191"/>
      <c r="AE4223" s="191"/>
      <c r="AF4223" s="260"/>
      <c r="AG4223" s="191"/>
      <c r="AH4223" s="191"/>
      <c r="AI4223" s="260"/>
      <c r="AR4223" s="68"/>
      <c r="AS4223" s="68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5"/>
      <c r="BL4223" s="95"/>
      <c r="BM4223" s="95"/>
      <c r="BN4223" s="95"/>
      <c r="BO4223" s="95"/>
      <c r="BP4223" s="95"/>
      <c r="BQ4223" s="95"/>
      <c r="BR4223" s="95"/>
      <c r="BS4223" s="95"/>
      <c r="BT4223" s="95"/>
      <c r="BU4223" s="95"/>
      <c r="BV4223" s="95"/>
      <c r="BW4223" s="95"/>
      <c r="BX4223" s="95"/>
      <c r="BY4223" s="95"/>
      <c r="BZ4223" s="95"/>
      <c r="CD4223" s="95"/>
      <c r="CE4223" s="95"/>
      <c r="CF4223" s="95"/>
    </row>
    <row r="4224" spans="1:84" s="43" customFormat="1" x14ac:dyDescent="0.25">
      <c r="A4224" s="152"/>
      <c r="B4224" s="152"/>
      <c r="C4224" s="152"/>
      <c r="D4224" s="152"/>
      <c r="E4224" s="152"/>
      <c r="F4224" s="62"/>
      <c r="G4224" s="62"/>
      <c r="I4224" s="152"/>
      <c r="K4224" s="152"/>
      <c r="L4224" s="152"/>
      <c r="M4224" s="152"/>
      <c r="N4224" s="152"/>
      <c r="O4224" s="63"/>
      <c r="P4224" s="152"/>
      <c r="Q4224" s="152"/>
      <c r="S4224" s="205"/>
      <c r="T4224" s="205"/>
      <c r="U4224" s="205"/>
      <c r="V4224" s="39"/>
      <c r="W4224" s="39"/>
      <c r="X4224" s="39"/>
      <c r="Y4224" s="39"/>
      <c r="AD4224" s="191"/>
      <c r="AE4224" s="191"/>
      <c r="AF4224" s="260"/>
      <c r="AG4224" s="191"/>
      <c r="AH4224" s="191"/>
      <c r="AI4224" s="260"/>
      <c r="AR4224" s="68"/>
      <c r="AS4224" s="68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5"/>
      <c r="BL4224" s="95"/>
      <c r="BM4224" s="95"/>
      <c r="BN4224" s="95"/>
      <c r="BO4224" s="95"/>
      <c r="BP4224" s="95"/>
      <c r="BQ4224" s="95"/>
      <c r="BR4224" s="95"/>
      <c r="BS4224" s="95"/>
      <c r="BT4224" s="95"/>
      <c r="BU4224" s="95"/>
      <c r="BV4224" s="95"/>
      <c r="BW4224" s="95"/>
      <c r="BX4224" s="95"/>
      <c r="BY4224" s="95"/>
      <c r="BZ4224" s="95"/>
      <c r="CD4224" s="95"/>
      <c r="CE4224" s="95"/>
      <c r="CF4224" s="95"/>
    </row>
    <row r="4225" spans="1:84" s="43" customFormat="1" x14ac:dyDescent="0.25">
      <c r="A4225" s="152"/>
      <c r="B4225" s="152"/>
      <c r="C4225" s="152"/>
      <c r="D4225" s="152"/>
      <c r="E4225" s="152"/>
      <c r="F4225" s="62"/>
      <c r="G4225" s="62"/>
      <c r="I4225" s="152"/>
      <c r="K4225" s="152"/>
      <c r="L4225" s="152"/>
      <c r="M4225" s="152"/>
      <c r="N4225" s="152"/>
      <c r="O4225" s="63"/>
      <c r="P4225" s="152"/>
      <c r="Q4225" s="152"/>
      <c r="S4225" s="205"/>
      <c r="T4225" s="205"/>
      <c r="U4225" s="205"/>
      <c r="V4225" s="39"/>
      <c r="W4225" s="39"/>
      <c r="X4225" s="39"/>
      <c r="Y4225" s="39"/>
      <c r="AD4225" s="191"/>
      <c r="AE4225" s="191"/>
      <c r="AF4225" s="260"/>
      <c r="AG4225" s="191"/>
      <c r="AH4225" s="191"/>
      <c r="AI4225" s="260"/>
      <c r="AR4225" s="68"/>
      <c r="AS4225" s="68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5"/>
      <c r="BL4225" s="95"/>
      <c r="BM4225" s="95"/>
      <c r="BN4225" s="95"/>
      <c r="BO4225" s="95"/>
      <c r="BP4225" s="95"/>
      <c r="BQ4225" s="95"/>
      <c r="BR4225" s="95"/>
      <c r="BS4225" s="95"/>
      <c r="BT4225" s="95"/>
      <c r="BU4225" s="95"/>
      <c r="BV4225" s="95"/>
      <c r="BW4225" s="95"/>
      <c r="BX4225" s="95"/>
      <c r="BY4225" s="95"/>
      <c r="BZ4225" s="95"/>
      <c r="CD4225" s="95"/>
      <c r="CE4225" s="95"/>
      <c r="CF4225" s="95"/>
    </row>
    <row r="4226" spans="1:84" s="43" customFormat="1" x14ac:dyDescent="0.25">
      <c r="A4226" s="152"/>
      <c r="B4226" s="152"/>
      <c r="C4226" s="152"/>
      <c r="D4226" s="152"/>
      <c r="E4226" s="152"/>
      <c r="F4226" s="62"/>
      <c r="G4226" s="62"/>
      <c r="I4226" s="152"/>
      <c r="K4226" s="152"/>
      <c r="L4226" s="152"/>
      <c r="M4226" s="152"/>
      <c r="N4226" s="152"/>
      <c r="O4226" s="63"/>
      <c r="P4226" s="152"/>
      <c r="Q4226" s="152"/>
      <c r="S4226" s="205"/>
      <c r="T4226" s="205"/>
      <c r="U4226" s="205"/>
      <c r="V4226" s="39"/>
      <c r="W4226" s="39"/>
      <c r="X4226" s="39"/>
      <c r="Y4226" s="39"/>
      <c r="AD4226" s="191"/>
      <c r="AE4226" s="191"/>
      <c r="AF4226" s="260"/>
      <c r="AG4226" s="191"/>
      <c r="AH4226" s="191"/>
      <c r="AI4226" s="260"/>
      <c r="AR4226" s="68"/>
      <c r="AS4226" s="68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5"/>
      <c r="BL4226" s="95"/>
      <c r="BM4226" s="95"/>
      <c r="BN4226" s="95"/>
      <c r="BO4226" s="95"/>
      <c r="BP4226" s="95"/>
      <c r="BQ4226" s="95"/>
      <c r="BR4226" s="95"/>
      <c r="BS4226" s="95"/>
      <c r="BT4226" s="95"/>
      <c r="BU4226" s="95"/>
      <c r="BV4226" s="95"/>
      <c r="BW4226" s="95"/>
      <c r="BX4226" s="95"/>
      <c r="BY4226" s="95"/>
      <c r="BZ4226" s="95"/>
      <c r="CD4226" s="95"/>
      <c r="CE4226" s="95"/>
      <c r="CF4226" s="95"/>
    </row>
    <row r="4227" spans="1:84" s="43" customFormat="1" x14ac:dyDescent="0.25">
      <c r="A4227" s="152"/>
      <c r="B4227" s="152"/>
      <c r="C4227" s="152"/>
      <c r="D4227" s="152"/>
      <c r="E4227" s="152"/>
      <c r="F4227" s="62"/>
      <c r="G4227" s="62"/>
      <c r="I4227" s="152"/>
      <c r="K4227" s="152"/>
      <c r="L4227" s="152"/>
      <c r="M4227" s="152"/>
      <c r="N4227" s="152"/>
      <c r="O4227" s="63"/>
      <c r="P4227" s="152"/>
      <c r="Q4227" s="152"/>
      <c r="S4227" s="205"/>
      <c r="T4227" s="205"/>
      <c r="U4227" s="205"/>
      <c r="V4227" s="39"/>
      <c r="W4227" s="39"/>
      <c r="X4227" s="39"/>
      <c r="Y4227" s="39"/>
      <c r="AD4227" s="191"/>
      <c r="AE4227" s="191"/>
      <c r="AF4227" s="260"/>
      <c r="AG4227" s="191"/>
      <c r="AH4227" s="191"/>
      <c r="AI4227" s="260"/>
      <c r="AR4227" s="68"/>
      <c r="AS4227" s="68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5"/>
      <c r="BL4227" s="95"/>
      <c r="BM4227" s="95"/>
      <c r="BN4227" s="95"/>
      <c r="BO4227" s="95"/>
      <c r="BP4227" s="95"/>
      <c r="BQ4227" s="95"/>
      <c r="BR4227" s="95"/>
      <c r="BS4227" s="95"/>
      <c r="BT4227" s="95"/>
      <c r="BU4227" s="95"/>
      <c r="BV4227" s="95"/>
      <c r="BW4227" s="95"/>
      <c r="BX4227" s="95"/>
      <c r="BY4227" s="95"/>
      <c r="BZ4227" s="95"/>
      <c r="CD4227" s="95"/>
      <c r="CE4227" s="95"/>
      <c r="CF4227" s="95"/>
    </row>
    <row r="4228" spans="1:84" s="43" customFormat="1" x14ac:dyDescent="0.25">
      <c r="A4228" s="152"/>
      <c r="B4228" s="152"/>
      <c r="C4228" s="152"/>
      <c r="D4228" s="152"/>
      <c r="E4228" s="152"/>
      <c r="F4228" s="62"/>
      <c r="G4228" s="62"/>
      <c r="I4228" s="152"/>
      <c r="K4228" s="152"/>
      <c r="L4228" s="152"/>
      <c r="M4228" s="152"/>
      <c r="N4228" s="152"/>
      <c r="O4228" s="63"/>
      <c r="P4228" s="152"/>
      <c r="Q4228" s="152"/>
      <c r="S4228" s="205"/>
      <c r="T4228" s="205"/>
      <c r="U4228" s="205"/>
      <c r="V4228" s="39"/>
      <c r="W4228" s="39"/>
      <c r="X4228" s="39"/>
      <c r="Y4228" s="39"/>
      <c r="AD4228" s="191"/>
      <c r="AE4228" s="191"/>
      <c r="AF4228" s="260"/>
      <c r="AG4228" s="191"/>
      <c r="AH4228" s="191"/>
      <c r="AI4228" s="260"/>
      <c r="AR4228" s="68"/>
      <c r="AS4228" s="68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5"/>
      <c r="BL4228" s="95"/>
      <c r="BM4228" s="95"/>
      <c r="BN4228" s="95"/>
      <c r="BO4228" s="95"/>
      <c r="BP4228" s="95"/>
      <c r="BQ4228" s="95"/>
      <c r="BR4228" s="95"/>
      <c r="BS4228" s="95"/>
      <c r="BT4228" s="95"/>
      <c r="BU4228" s="95"/>
      <c r="BV4228" s="95"/>
      <c r="BW4228" s="95"/>
      <c r="BX4228" s="95"/>
      <c r="BY4228" s="95"/>
      <c r="BZ4228" s="95"/>
      <c r="CD4228" s="95"/>
      <c r="CE4228" s="95"/>
      <c r="CF4228" s="95"/>
    </row>
    <row r="4229" spans="1:84" s="43" customFormat="1" x14ac:dyDescent="0.25">
      <c r="A4229" s="152"/>
      <c r="B4229" s="152"/>
      <c r="C4229" s="152"/>
      <c r="D4229" s="152"/>
      <c r="E4229" s="152"/>
      <c r="F4229" s="62"/>
      <c r="G4229" s="62"/>
      <c r="I4229" s="152"/>
      <c r="K4229" s="152"/>
      <c r="L4229" s="152"/>
      <c r="M4229" s="152"/>
      <c r="N4229" s="152"/>
      <c r="O4229" s="63"/>
      <c r="P4229" s="152"/>
      <c r="Q4229" s="152"/>
      <c r="S4229" s="205"/>
      <c r="T4229" s="205"/>
      <c r="U4229" s="205"/>
      <c r="V4229" s="39"/>
      <c r="W4229" s="39"/>
      <c r="X4229" s="39"/>
      <c r="Y4229" s="39"/>
      <c r="AD4229" s="191"/>
      <c r="AE4229" s="191"/>
      <c r="AF4229" s="260"/>
      <c r="AG4229" s="191"/>
      <c r="AH4229" s="191"/>
      <c r="AI4229" s="260"/>
      <c r="AR4229" s="68"/>
      <c r="AS4229" s="68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5"/>
      <c r="BL4229" s="95"/>
      <c r="BM4229" s="95"/>
      <c r="BN4229" s="95"/>
      <c r="BO4229" s="95"/>
      <c r="BP4229" s="95"/>
      <c r="BQ4229" s="95"/>
      <c r="BR4229" s="95"/>
      <c r="BS4229" s="95"/>
      <c r="BT4229" s="95"/>
      <c r="BU4229" s="95"/>
      <c r="BV4229" s="95"/>
      <c r="BW4229" s="95"/>
      <c r="BX4229" s="95"/>
      <c r="BY4229" s="95"/>
      <c r="BZ4229" s="95"/>
      <c r="CD4229" s="95"/>
      <c r="CE4229" s="95"/>
      <c r="CF4229" s="95"/>
    </row>
    <row r="4230" spans="1:84" s="43" customFormat="1" x14ac:dyDescent="0.25">
      <c r="A4230" s="152"/>
      <c r="B4230" s="152"/>
      <c r="C4230" s="152"/>
      <c r="D4230" s="152"/>
      <c r="E4230" s="152"/>
      <c r="F4230" s="62"/>
      <c r="G4230" s="62"/>
      <c r="I4230" s="152"/>
      <c r="K4230" s="152"/>
      <c r="L4230" s="152"/>
      <c r="M4230" s="152"/>
      <c r="N4230" s="152"/>
      <c r="O4230" s="63"/>
      <c r="P4230" s="152"/>
      <c r="Q4230" s="152"/>
      <c r="S4230" s="205"/>
      <c r="T4230" s="205"/>
      <c r="U4230" s="205"/>
      <c r="V4230" s="39"/>
      <c r="W4230" s="39"/>
      <c r="X4230" s="39"/>
      <c r="Y4230" s="39"/>
      <c r="AD4230" s="191"/>
      <c r="AE4230" s="191"/>
      <c r="AF4230" s="260"/>
      <c r="AG4230" s="191"/>
      <c r="AH4230" s="191"/>
      <c r="AI4230" s="260"/>
      <c r="AR4230" s="68"/>
      <c r="AS4230" s="68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5"/>
      <c r="BL4230" s="95"/>
      <c r="BM4230" s="95"/>
      <c r="BN4230" s="95"/>
      <c r="BO4230" s="95"/>
      <c r="BP4230" s="95"/>
      <c r="BQ4230" s="95"/>
      <c r="BR4230" s="95"/>
      <c r="BS4230" s="95"/>
      <c r="BT4230" s="95"/>
      <c r="BU4230" s="95"/>
      <c r="BV4230" s="95"/>
      <c r="BW4230" s="95"/>
      <c r="BX4230" s="95"/>
      <c r="BY4230" s="95"/>
      <c r="BZ4230" s="95"/>
      <c r="CD4230" s="95"/>
      <c r="CE4230" s="95"/>
      <c r="CF4230" s="95"/>
    </row>
    <row r="4231" spans="1:84" s="43" customFormat="1" x14ac:dyDescent="0.25">
      <c r="A4231" s="152"/>
      <c r="B4231" s="152"/>
      <c r="C4231" s="152"/>
      <c r="D4231" s="152"/>
      <c r="E4231" s="152"/>
      <c r="F4231" s="62"/>
      <c r="G4231" s="62"/>
      <c r="I4231" s="152"/>
      <c r="K4231" s="152"/>
      <c r="L4231" s="152"/>
      <c r="M4231" s="152"/>
      <c r="N4231" s="152"/>
      <c r="O4231" s="63"/>
      <c r="P4231" s="152"/>
      <c r="Q4231" s="152"/>
      <c r="S4231" s="205"/>
      <c r="T4231" s="205"/>
      <c r="U4231" s="205"/>
      <c r="V4231" s="39"/>
      <c r="W4231" s="39"/>
      <c r="X4231" s="39"/>
      <c r="Y4231" s="39"/>
      <c r="AD4231" s="191"/>
      <c r="AE4231" s="191"/>
      <c r="AF4231" s="260"/>
      <c r="AG4231" s="191"/>
      <c r="AH4231" s="191"/>
      <c r="AI4231" s="260"/>
      <c r="AR4231" s="68"/>
      <c r="AS4231" s="68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5"/>
      <c r="BL4231" s="95"/>
      <c r="BM4231" s="95"/>
      <c r="BN4231" s="95"/>
      <c r="BO4231" s="95"/>
      <c r="BP4231" s="95"/>
      <c r="BQ4231" s="95"/>
      <c r="BR4231" s="95"/>
      <c r="BS4231" s="95"/>
      <c r="BT4231" s="95"/>
      <c r="BU4231" s="95"/>
      <c r="BV4231" s="95"/>
      <c r="BW4231" s="95"/>
      <c r="BX4231" s="95"/>
      <c r="BY4231" s="95"/>
      <c r="BZ4231" s="95"/>
      <c r="CD4231" s="95"/>
      <c r="CE4231" s="95"/>
      <c r="CF4231" s="95"/>
    </row>
    <row r="4232" spans="1:84" s="43" customFormat="1" x14ac:dyDescent="0.25">
      <c r="A4232" s="152"/>
      <c r="B4232" s="152"/>
      <c r="C4232" s="152"/>
      <c r="D4232" s="152"/>
      <c r="E4232" s="152"/>
      <c r="F4232" s="62"/>
      <c r="G4232" s="62"/>
      <c r="I4232" s="152"/>
      <c r="K4232" s="152"/>
      <c r="L4232" s="152"/>
      <c r="M4232" s="152"/>
      <c r="N4232" s="152"/>
      <c r="O4232" s="63"/>
      <c r="P4232" s="152"/>
      <c r="Q4232" s="152"/>
      <c r="S4232" s="205"/>
      <c r="T4232" s="205"/>
      <c r="U4232" s="205"/>
      <c r="V4232" s="39"/>
      <c r="W4232" s="39"/>
      <c r="X4232" s="39"/>
      <c r="Y4232" s="39"/>
      <c r="AD4232" s="191"/>
      <c r="AE4232" s="191"/>
      <c r="AF4232" s="260"/>
      <c r="AG4232" s="191"/>
      <c r="AH4232" s="191"/>
      <c r="AI4232" s="260"/>
      <c r="AR4232" s="68"/>
      <c r="AS4232" s="68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5"/>
      <c r="BL4232" s="95"/>
      <c r="BM4232" s="95"/>
      <c r="BN4232" s="95"/>
      <c r="BO4232" s="95"/>
      <c r="BP4232" s="95"/>
      <c r="BQ4232" s="95"/>
      <c r="BR4232" s="95"/>
      <c r="BS4232" s="95"/>
      <c r="BT4232" s="95"/>
      <c r="BU4232" s="95"/>
      <c r="BV4232" s="95"/>
      <c r="BW4232" s="95"/>
      <c r="BX4232" s="95"/>
      <c r="BY4232" s="95"/>
      <c r="BZ4232" s="95"/>
      <c r="CD4232" s="95"/>
      <c r="CE4232" s="95"/>
      <c r="CF4232" s="95"/>
    </row>
    <row r="4233" spans="1:84" s="43" customFormat="1" x14ac:dyDescent="0.25">
      <c r="A4233" s="152"/>
      <c r="B4233" s="152"/>
      <c r="C4233" s="152"/>
      <c r="D4233" s="152"/>
      <c r="E4233" s="152"/>
      <c r="F4233" s="62"/>
      <c r="G4233" s="62"/>
      <c r="I4233" s="152"/>
      <c r="K4233" s="152"/>
      <c r="L4233" s="152"/>
      <c r="M4233" s="152"/>
      <c r="N4233" s="152"/>
      <c r="O4233" s="63"/>
      <c r="P4233" s="152"/>
      <c r="Q4233" s="152"/>
      <c r="S4233" s="205"/>
      <c r="T4233" s="205"/>
      <c r="U4233" s="205"/>
      <c r="V4233" s="39"/>
      <c r="W4233" s="39"/>
      <c r="X4233" s="39"/>
      <c r="Y4233" s="39"/>
      <c r="AD4233" s="191"/>
      <c r="AE4233" s="191"/>
      <c r="AF4233" s="260"/>
      <c r="AG4233" s="191"/>
      <c r="AH4233" s="191"/>
      <c r="AI4233" s="260"/>
      <c r="AR4233" s="68"/>
      <c r="AS4233" s="68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5"/>
      <c r="BL4233" s="95"/>
      <c r="BM4233" s="95"/>
      <c r="BN4233" s="95"/>
      <c r="BO4233" s="95"/>
      <c r="BP4233" s="95"/>
      <c r="BQ4233" s="95"/>
      <c r="BR4233" s="95"/>
      <c r="BS4233" s="95"/>
      <c r="BT4233" s="95"/>
      <c r="BU4233" s="95"/>
      <c r="BV4233" s="95"/>
      <c r="BW4233" s="95"/>
      <c r="BX4233" s="95"/>
      <c r="BY4233" s="95"/>
      <c r="BZ4233" s="95"/>
      <c r="CD4233" s="95"/>
      <c r="CE4233" s="95"/>
      <c r="CF4233" s="95"/>
    </row>
    <row r="4234" spans="1:84" s="43" customFormat="1" x14ac:dyDescent="0.25">
      <c r="A4234" s="152"/>
      <c r="B4234" s="152"/>
      <c r="C4234" s="152"/>
      <c r="D4234" s="152"/>
      <c r="E4234" s="152"/>
      <c r="F4234" s="62"/>
      <c r="G4234" s="62"/>
      <c r="I4234" s="152"/>
      <c r="K4234" s="152"/>
      <c r="L4234" s="152"/>
      <c r="M4234" s="152"/>
      <c r="N4234" s="152"/>
      <c r="O4234" s="63"/>
      <c r="P4234" s="152"/>
      <c r="Q4234" s="152"/>
      <c r="S4234" s="205"/>
      <c r="T4234" s="205"/>
      <c r="U4234" s="205"/>
      <c r="V4234" s="39"/>
      <c r="W4234" s="39"/>
      <c r="X4234" s="39"/>
      <c r="Y4234" s="39"/>
      <c r="AD4234" s="191"/>
      <c r="AE4234" s="191"/>
      <c r="AF4234" s="260"/>
      <c r="AG4234" s="191"/>
      <c r="AH4234" s="191"/>
      <c r="AI4234" s="260"/>
      <c r="AR4234" s="68"/>
      <c r="AS4234" s="68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5"/>
      <c r="BL4234" s="95"/>
      <c r="BM4234" s="95"/>
      <c r="BN4234" s="95"/>
      <c r="BO4234" s="95"/>
      <c r="BP4234" s="95"/>
      <c r="BQ4234" s="95"/>
      <c r="BR4234" s="95"/>
      <c r="BS4234" s="95"/>
      <c r="BT4234" s="95"/>
      <c r="BU4234" s="95"/>
      <c r="BV4234" s="95"/>
      <c r="BW4234" s="95"/>
      <c r="BX4234" s="95"/>
      <c r="BY4234" s="95"/>
      <c r="BZ4234" s="95"/>
      <c r="CD4234" s="95"/>
      <c r="CE4234" s="95"/>
      <c r="CF4234" s="95"/>
    </row>
    <row r="4235" spans="1:84" s="43" customFormat="1" x14ac:dyDescent="0.25">
      <c r="A4235" s="152"/>
      <c r="B4235" s="152"/>
      <c r="C4235" s="152"/>
      <c r="D4235" s="152"/>
      <c r="E4235" s="152"/>
      <c r="F4235" s="62"/>
      <c r="G4235" s="62"/>
      <c r="I4235" s="152"/>
      <c r="K4235" s="152"/>
      <c r="L4235" s="152"/>
      <c r="M4235" s="152"/>
      <c r="N4235" s="152"/>
      <c r="O4235" s="63"/>
      <c r="P4235" s="152"/>
      <c r="Q4235" s="152"/>
      <c r="S4235" s="205"/>
      <c r="T4235" s="205"/>
      <c r="U4235" s="205"/>
      <c r="V4235" s="39"/>
      <c r="W4235" s="39"/>
      <c r="X4235" s="39"/>
      <c r="Y4235" s="39"/>
      <c r="AD4235" s="191"/>
      <c r="AE4235" s="191"/>
      <c r="AF4235" s="260"/>
      <c r="AG4235" s="191"/>
      <c r="AH4235" s="191"/>
      <c r="AI4235" s="260"/>
      <c r="AR4235" s="68"/>
      <c r="AS4235" s="68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5"/>
      <c r="BL4235" s="95"/>
      <c r="BM4235" s="95"/>
      <c r="BN4235" s="95"/>
      <c r="BO4235" s="95"/>
      <c r="BP4235" s="95"/>
      <c r="BQ4235" s="95"/>
      <c r="BR4235" s="95"/>
      <c r="BS4235" s="95"/>
      <c r="BT4235" s="95"/>
      <c r="BU4235" s="95"/>
      <c r="BV4235" s="95"/>
      <c r="BW4235" s="95"/>
      <c r="BX4235" s="95"/>
      <c r="BY4235" s="95"/>
      <c r="BZ4235" s="95"/>
      <c r="CD4235" s="95"/>
      <c r="CE4235" s="95"/>
      <c r="CF4235" s="95"/>
    </row>
    <row r="4236" spans="1:84" s="43" customFormat="1" x14ac:dyDescent="0.25">
      <c r="A4236" s="152"/>
      <c r="B4236" s="152"/>
      <c r="C4236" s="152"/>
      <c r="D4236" s="152"/>
      <c r="E4236" s="152"/>
      <c r="F4236" s="62"/>
      <c r="G4236" s="62"/>
      <c r="I4236" s="152"/>
      <c r="K4236" s="152"/>
      <c r="L4236" s="152"/>
      <c r="M4236" s="152"/>
      <c r="N4236" s="152"/>
      <c r="O4236" s="63"/>
      <c r="P4236" s="152"/>
      <c r="Q4236" s="152"/>
      <c r="S4236" s="205"/>
      <c r="T4236" s="205"/>
      <c r="U4236" s="205"/>
      <c r="V4236" s="39"/>
      <c r="W4236" s="39"/>
      <c r="X4236" s="39"/>
      <c r="Y4236" s="39"/>
      <c r="AD4236" s="191"/>
      <c r="AE4236" s="191"/>
      <c r="AF4236" s="260"/>
      <c r="AG4236" s="191"/>
      <c r="AH4236" s="191"/>
      <c r="AI4236" s="260"/>
      <c r="AR4236" s="68"/>
      <c r="AS4236" s="68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5"/>
      <c r="BL4236" s="95"/>
      <c r="BM4236" s="95"/>
      <c r="BN4236" s="95"/>
      <c r="BO4236" s="95"/>
      <c r="BP4236" s="95"/>
      <c r="BQ4236" s="95"/>
      <c r="BR4236" s="95"/>
      <c r="BS4236" s="95"/>
      <c r="BT4236" s="95"/>
      <c r="BU4236" s="95"/>
      <c r="BV4236" s="95"/>
      <c r="BW4236" s="95"/>
      <c r="BX4236" s="95"/>
      <c r="BY4236" s="95"/>
      <c r="BZ4236" s="95"/>
      <c r="CD4236" s="95"/>
      <c r="CE4236" s="95"/>
      <c r="CF4236" s="95"/>
    </row>
    <row r="4237" spans="1:84" s="43" customFormat="1" x14ac:dyDescent="0.25">
      <c r="A4237" s="152"/>
      <c r="B4237" s="152"/>
      <c r="C4237" s="152"/>
      <c r="D4237" s="152"/>
      <c r="E4237" s="152"/>
      <c r="F4237" s="62"/>
      <c r="G4237" s="62"/>
      <c r="I4237" s="152"/>
      <c r="K4237" s="152"/>
      <c r="L4237" s="152"/>
      <c r="M4237" s="152"/>
      <c r="N4237" s="152"/>
      <c r="O4237" s="63"/>
      <c r="P4237" s="152"/>
      <c r="Q4237" s="152"/>
      <c r="S4237" s="205"/>
      <c r="T4237" s="205"/>
      <c r="U4237" s="205"/>
      <c r="V4237" s="39"/>
      <c r="W4237" s="39"/>
      <c r="X4237" s="39"/>
      <c r="Y4237" s="39"/>
      <c r="AD4237" s="191"/>
      <c r="AE4237" s="191"/>
      <c r="AF4237" s="260"/>
      <c r="AG4237" s="191"/>
      <c r="AH4237" s="191"/>
      <c r="AI4237" s="260"/>
      <c r="AR4237" s="68"/>
      <c r="AS4237" s="68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5"/>
      <c r="BL4237" s="95"/>
      <c r="BM4237" s="95"/>
      <c r="BN4237" s="95"/>
      <c r="BO4237" s="95"/>
      <c r="BP4237" s="95"/>
      <c r="BQ4237" s="95"/>
      <c r="BR4237" s="95"/>
      <c r="BS4237" s="95"/>
      <c r="BT4237" s="95"/>
      <c r="BU4237" s="95"/>
      <c r="BV4237" s="95"/>
      <c r="BW4237" s="95"/>
      <c r="BX4237" s="95"/>
      <c r="BY4237" s="95"/>
      <c r="BZ4237" s="95"/>
      <c r="CD4237" s="95"/>
      <c r="CE4237" s="95"/>
      <c r="CF4237" s="95"/>
    </row>
    <row r="4238" spans="1:84" s="43" customFormat="1" x14ac:dyDescent="0.25">
      <c r="A4238" s="152"/>
      <c r="B4238" s="152"/>
      <c r="C4238" s="152"/>
      <c r="D4238" s="152"/>
      <c r="E4238" s="152"/>
      <c r="F4238" s="62"/>
      <c r="G4238" s="62"/>
      <c r="I4238" s="152"/>
      <c r="K4238" s="152"/>
      <c r="L4238" s="152"/>
      <c r="M4238" s="152"/>
      <c r="N4238" s="152"/>
      <c r="O4238" s="63"/>
      <c r="P4238" s="152"/>
      <c r="Q4238" s="152"/>
      <c r="S4238" s="205"/>
      <c r="T4238" s="205"/>
      <c r="U4238" s="205"/>
      <c r="V4238" s="39"/>
      <c r="W4238" s="39"/>
      <c r="X4238" s="39"/>
      <c r="Y4238" s="39"/>
      <c r="AD4238" s="191"/>
      <c r="AE4238" s="191"/>
      <c r="AF4238" s="260"/>
      <c r="AG4238" s="191"/>
      <c r="AH4238" s="191"/>
      <c r="AI4238" s="260"/>
      <c r="AR4238" s="68"/>
      <c r="AS4238" s="68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5"/>
      <c r="BL4238" s="95"/>
      <c r="BM4238" s="95"/>
      <c r="BN4238" s="95"/>
      <c r="BO4238" s="95"/>
      <c r="BP4238" s="95"/>
      <c r="BQ4238" s="95"/>
      <c r="BR4238" s="95"/>
      <c r="BS4238" s="95"/>
      <c r="BT4238" s="95"/>
      <c r="BU4238" s="95"/>
      <c r="BV4238" s="95"/>
      <c r="BW4238" s="95"/>
      <c r="BX4238" s="95"/>
      <c r="BY4238" s="95"/>
      <c r="BZ4238" s="95"/>
      <c r="CD4238" s="95"/>
      <c r="CE4238" s="95"/>
      <c r="CF4238" s="95"/>
    </row>
    <row r="4239" spans="1:84" s="43" customFormat="1" x14ac:dyDescent="0.25">
      <c r="A4239" s="152"/>
      <c r="B4239" s="152"/>
      <c r="C4239" s="152"/>
      <c r="D4239" s="152"/>
      <c r="E4239" s="152"/>
      <c r="F4239" s="62"/>
      <c r="G4239" s="62"/>
      <c r="I4239" s="152"/>
      <c r="K4239" s="152"/>
      <c r="L4239" s="152"/>
      <c r="M4239" s="152"/>
      <c r="N4239" s="152"/>
      <c r="O4239" s="63"/>
      <c r="P4239" s="152"/>
      <c r="Q4239" s="152"/>
      <c r="S4239" s="205"/>
      <c r="T4239" s="205"/>
      <c r="U4239" s="205"/>
      <c r="V4239" s="39"/>
      <c r="W4239" s="39"/>
      <c r="X4239" s="39"/>
      <c r="Y4239" s="39"/>
      <c r="AD4239" s="191"/>
      <c r="AE4239" s="191"/>
      <c r="AF4239" s="260"/>
      <c r="AG4239" s="191"/>
      <c r="AH4239" s="191"/>
      <c r="AI4239" s="260"/>
      <c r="AR4239" s="68"/>
      <c r="AS4239" s="68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5"/>
      <c r="BL4239" s="95"/>
      <c r="BM4239" s="95"/>
      <c r="BN4239" s="95"/>
      <c r="BO4239" s="95"/>
      <c r="BP4239" s="95"/>
      <c r="BQ4239" s="95"/>
      <c r="BR4239" s="95"/>
      <c r="BS4239" s="95"/>
      <c r="BT4239" s="95"/>
      <c r="BU4239" s="95"/>
      <c r="BV4239" s="95"/>
      <c r="BW4239" s="95"/>
      <c r="BX4239" s="95"/>
      <c r="BY4239" s="95"/>
      <c r="BZ4239" s="95"/>
      <c r="CD4239" s="95"/>
      <c r="CE4239" s="95"/>
      <c r="CF4239" s="95"/>
    </row>
    <row r="4240" spans="1:84" s="43" customFormat="1" x14ac:dyDescent="0.25">
      <c r="A4240" s="152"/>
      <c r="B4240" s="152"/>
      <c r="C4240" s="152"/>
      <c r="D4240" s="152"/>
      <c r="E4240" s="152"/>
      <c r="F4240" s="62"/>
      <c r="G4240" s="62"/>
      <c r="I4240" s="152"/>
      <c r="K4240" s="152"/>
      <c r="L4240" s="152"/>
      <c r="M4240" s="152"/>
      <c r="N4240" s="152"/>
      <c r="O4240" s="63"/>
      <c r="P4240" s="152"/>
      <c r="Q4240" s="152"/>
      <c r="S4240" s="205"/>
      <c r="T4240" s="205"/>
      <c r="U4240" s="205"/>
      <c r="V4240" s="39"/>
      <c r="W4240" s="39"/>
      <c r="X4240" s="39"/>
      <c r="Y4240" s="39"/>
      <c r="AD4240" s="191"/>
      <c r="AE4240" s="191"/>
      <c r="AF4240" s="260"/>
      <c r="AG4240" s="191"/>
      <c r="AH4240" s="191"/>
      <c r="AI4240" s="260"/>
      <c r="AR4240" s="68"/>
      <c r="AS4240" s="68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5"/>
      <c r="BL4240" s="95"/>
      <c r="BM4240" s="95"/>
      <c r="BN4240" s="95"/>
      <c r="BO4240" s="95"/>
      <c r="BP4240" s="95"/>
      <c r="BQ4240" s="95"/>
      <c r="BR4240" s="95"/>
      <c r="BS4240" s="95"/>
      <c r="BT4240" s="95"/>
      <c r="BU4240" s="95"/>
      <c r="BV4240" s="95"/>
      <c r="BW4240" s="95"/>
      <c r="BX4240" s="95"/>
      <c r="BY4240" s="95"/>
      <c r="BZ4240" s="95"/>
      <c r="CD4240" s="95"/>
      <c r="CE4240" s="95"/>
      <c r="CF4240" s="95"/>
    </row>
    <row r="4241" spans="1:84" s="43" customFormat="1" x14ac:dyDescent="0.25">
      <c r="A4241" s="152"/>
      <c r="B4241" s="152"/>
      <c r="C4241" s="152"/>
      <c r="D4241" s="152"/>
      <c r="E4241" s="152"/>
      <c r="F4241" s="62"/>
      <c r="G4241" s="62"/>
      <c r="I4241" s="152"/>
      <c r="K4241" s="152"/>
      <c r="L4241" s="152"/>
      <c r="M4241" s="152"/>
      <c r="N4241" s="152"/>
      <c r="O4241" s="63"/>
      <c r="P4241" s="152"/>
      <c r="Q4241" s="152"/>
      <c r="S4241" s="205"/>
      <c r="T4241" s="205"/>
      <c r="U4241" s="205"/>
      <c r="V4241" s="39"/>
      <c r="W4241" s="39"/>
      <c r="X4241" s="39"/>
      <c r="Y4241" s="39"/>
      <c r="AD4241" s="191"/>
      <c r="AE4241" s="191"/>
      <c r="AF4241" s="260"/>
      <c r="AG4241" s="191"/>
      <c r="AH4241" s="191"/>
      <c r="AI4241" s="260"/>
      <c r="AR4241" s="68"/>
      <c r="AS4241" s="68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5"/>
      <c r="BL4241" s="95"/>
      <c r="BM4241" s="95"/>
      <c r="BN4241" s="95"/>
      <c r="BO4241" s="95"/>
      <c r="BP4241" s="95"/>
      <c r="BQ4241" s="95"/>
      <c r="BR4241" s="95"/>
      <c r="BS4241" s="95"/>
      <c r="BT4241" s="95"/>
      <c r="BU4241" s="95"/>
      <c r="BV4241" s="95"/>
      <c r="BW4241" s="95"/>
      <c r="BX4241" s="95"/>
      <c r="BY4241" s="95"/>
      <c r="BZ4241" s="95"/>
      <c r="CD4241" s="95"/>
      <c r="CE4241" s="95"/>
      <c r="CF4241" s="95"/>
    </row>
    <row r="4242" spans="1:84" s="43" customFormat="1" x14ac:dyDescent="0.25">
      <c r="A4242" s="152"/>
      <c r="B4242" s="152"/>
      <c r="C4242" s="152"/>
      <c r="D4242" s="152"/>
      <c r="E4242" s="152"/>
      <c r="F4242" s="62"/>
      <c r="G4242" s="62"/>
      <c r="I4242" s="152"/>
      <c r="K4242" s="152"/>
      <c r="L4242" s="152"/>
      <c r="M4242" s="152"/>
      <c r="N4242" s="152"/>
      <c r="O4242" s="63"/>
      <c r="P4242" s="152"/>
      <c r="Q4242" s="152"/>
      <c r="S4242" s="205"/>
      <c r="T4242" s="205"/>
      <c r="U4242" s="205"/>
      <c r="V4242" s="39"/>
      <c r="W4242" s="39"/>
      <c r="X4242" s="39"/>
      <c r="Y4242" s="39"/>
      <c r="AD4242" s="191"/>
      <c r="AE4242" s="191"/>
      <c r="AF4242" s="260"/>
      <c r="AG4242" s="191"/>
      <c r="AH4242" s="191"/>
      <c r="AI4242" s="260"/>
      <c r="AR4242" s="68"/>
      <c r="AS4242" s="68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5"/>
      <c r="BL4242" s="95"/>
      <c r="BM4242" s="95"/>
      <c r="BN4242" s="95"/>
      <c r="BO4242" s="95"/>
      <c r="BP4242" s="95"/>
      <c r="BQ4242" s="95"/>
      <c r="BR4242" s="95"/>
      <c r="BS4242" s="95"/>
      <c r="BT4242" s="95"/>
      <c r="BU4242" s="95"/>
      <c r="BV4242" s="95"/>
      <c r="BW4242" s="95"/>
      <c r="BX4242" s="95"/>
      <c r="BY4242" s="95"/>
      <c r="BZ4242" s="95"/>
      <c r="CD4242" s="95"/>
      <c r="CE4242" s="95"/>
      <c r="CF4242" s="95"/>
    </row>
    <row r="4243" spans="1:84" s="43" customFormat="1" x14ac:dyDescent="0.25">
      <c r="A4243" s="152"/>
      <c r="B4243" s="152"/>
      <c r="C4243" s="152"/>
      <c r="D4243" s="152"/>
      <c r="E4243" s="152"/>
      <c r="F4243" s="62"/>
      <c r="G4243" s="62"/>
      <c r="I4243" s="152"/>
      <c r="K4243" s="152"/>
      <c r="L4243" s="152"/>
      <c r="M4243" s="152"/>
      <c r="N4243" s="152"/>
      <c r="O4243" s="63"/>
      <c r="P4243" s="152"/>
      <c r="Q4243" s="152"/>
      <c r="S4243" s="205"/>
      <c r="T4243" s="205"/>
      <c r="U4243" s="205"/>
      <c r="V4243" s="39"/>
      <c r="W4243" s="39"/>
      <c r="X4243" s="39"/>
      <c r="Y4243" s="39"/>
      <c r="AD4243" s="191"/>
      <c r="AE4243" s="191"/>
      <c r="AF4243" s="260"/>
      <c r="AG4243" s="191"/>
      <c r="AH4243" s="191"/>
      <c r="AI4243" s="260"/>
      <c r="AR4243" s="68"/>
      <c r="AS4243" s="68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5"/>
      <c r="BL4243" s="95"/>
      <c r="BM4243" s="95"/>
      <c r="BN4243" s="95"/>
      <c r="BO4243" s="95"/>
      <c r="BP4243" s="95"/>
      <c r="BQ4243" s="95"/>
      <c r="BR4243" s="95"/>
      <c r="BS4243" s="95"/>
      <c r="BT4243" s="95"/>
      <c r="BU4243" s="95"/>
      <c r="BV4243" s="95"/>
      <c r="BW4243" s="95"/>
      <c r="BX4243" s="95"/>
      <c r="BY4243" s="95"/>
      <c r="BZ4243" s="95"/>
      <c r="CD4243" s="95"/>
      <c r="CE4243" s="95"/>
      <c r="CF4243" s="95"/>
    </row>
    <row r="4244" spans="1:84" s="43" customFormat="1" x14ac:dyDescent="0.25">
      <c r="A4244" s="152"/>
      <c r="B4244" s="152"/>
      <c r="C4244" s="152"/>
      <c r="D4244" s="152"/>
      <c r="E4244" s="152"/>
      <c r="F4244" s="62"/>
      <c r="G4244" s="62"/>
      <c r="I4244" s="152"/>
      <c r="K4244" s="152"/>
      <c r="L4244" s="152"/>
      <c r="M4244" s="152"/>
      <c r="N4244" s="152"/>
      <c r="O4244" s="63"/>
      <c r="P4244" s="152"/>
      <c r="Q4244" s="152"/>
      <c r="S4244" s="205"/>
      <c r="T4244" s="205"/>
      <c r="U4244" s="205"/>
      <c r="V4244" s="39"/>
      <c r="W4244" s="39"/>
      <c r="X4244" s="39"/>
      <c r="Y4244" s="39"/>
      <c r="AD4244" s="191"/>
      <c r="AE4244" s="191"/>
      <c r="AF4244" s="260"/>
      <c r="AG4244" s="191"/>
      <c r="AH4244" s="191"/>
      <c r="AI4244" s="260"/>
      <c r="AR4244" s="68"/>
      <c r="AS4244" s="68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5"/>
      <c r="BL4244" s="95"/>
      <c r="BM4244" s="95"/>
      <c r="BN4244" s="95"/>
      <c r="BO4244" s="95"/>
      <c r="BP4244" s="95"/>
      <c r="BQ4244" s="95"/>
      <c r="BR4244" s="95"/>
      <c r="BS4244" s="95"/>
      <c r="BT4244" s="95"/>
      <c r="BU4244" s="95"/>
      <c r="BV4244" s="95"/>
      <c r="BW4244" s="95"/>
      <c r="BX4244" s="95"/>
      <c r="BY4244" s="95"/>
      <c r="BZ4244" s="95"/>
      <c r="CD4244" s="95"/>
      <c r="CE4244" s="95"/>
      <c r="CF4244" s="95"/>
    </row>
    <row r="4245" spans="1:84" s="43" customFormat="1" x14ac:dyDescent="0.25">
      <c r="A4245" s="152"/>
      <c r="B4245" s="152"/>
      <c r="C4245" s="152"/>
      <c r="D4245" s="152"/>
      <c r="E4245" s="152"/>
      <c r="F4245" s="62"/>
      <c r="G4245" s="62"/>
      <c r="I4245" s="152"/>
      <c r="K4245" s="152"/>
      <c r="L4245" s="152"/>
      <c r="M4245" s="152"/>
      <c r="N4245" s="152"/>
      <c r="O4245" s="63"/>
      <c r="P4245" s="152"/>
      <c r="Q4245" s="152"/>
      <c r="S4245" s="205"/>
      <c r="T4245" s="205"/>
      <c r="U4245" s="205"/>
      <c r="V4245" s="39"/>
      <c r="W4245" s="39"/>
      <c r="X4245" s="39"/>
      <c r="Y4245" s="39"/>
      <c r="AD4245" s="191"/>
      <c r="AE4245" s="191"/>
      <c r="AF4245" s="260"/>
      <c r="AG4245" s="191"/>
      <c r="AH4245" s="191"/>
      <c r="AI4245" s="260"/>
      <c r="AR4245" s="68"/>
      <c r="AS4245" s="68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5"/>
      <c r="BL4245" s="95"/>
      <c r="BM4245" s="95"/>
      <c r="BN4245" s="95"/>
      <c r="BO4245" s="95"/>
      <c r="BP4245" s="95"/>
      <c r="BQ4245" s="95"/>
      <c r="BR4245" s="95"/>
      <c r="BS4245" s="95"/>
      <c r="BT4245" s="95"/>
      <c r="BU4245" s="95"/>
      <c r="BV4245" s="95"/>
      <c r="BW4245" s="95"/>
      <c r="BX4245" s="95"/>
      <c r="BY4245" s="95"/>
      <c r="BZ4245" s="95"/>
      <c r="CD4245" s="95"/>
      <c r="CE4245" s="95"/>
      <c r="CF4245" s="95"/>
    </row>
    <row r="4246" spans="1:84" s="43" customFormat="1" x14ac:dyDescent="0.25">
      <c r="A4246" s="152"/>
      <c r="B4246" s="152"/>
      <c r="C4246" s="152"/>
      <c r="D4246" s="152"/>
      <c r="E4246" s="152"/>
      <c r="F4246" s="62"/>
      <c r="G4246" s="62"/>
      <c r="I4246" s="152"/>
      <c r="K4246" s="152"/>
      <c r="L4246" s="152"/>
      <c r="M4246" s="152"/>
      <c r="N4246" s="152"/>
      <c r="O4246" s="63"/>
      <c r="P4246" s="152"/>
      <c r="Q4246" s="152"/>
      <c r="S4246" s="205"/>
      <c r="T4246" s="205"/>
      <c r="U4246" s="205"/>
      <c r="V4246" s="39"/>
      <c r="W4246" s="39"/>
      <c r="X4246" s="39"/>
      <c r="Y4246" s="39"/>
      <c r="AD4246" s="191"/>
      <c r="AE4246" s="191"/>
      <c r="AF4246" s="260"/>
      <c r="AG4246" s="191"/>
      <c r="AH4246" s="191"/>
      <c r="AI4246" s="260"/>
      <c r="AR4246" s="68"/>
      <c r="AS4246" s="68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5"/>
      <c r="BL4246" s="95"/>
      <c r="BM4246" s="95"/>
      <c r="BN4246" s="95"/>
      <c r="BO4246" s="95"/>
      <c r="BP4246" s="95"/>
      <c r="BQ4246" s="95"/>
      <c r="BR4246" s="95"/>
      <c r="BS4246" s="95"/>
      <c r="BT4246" s="95"/>
      <c r="BU4246" s="95"/>
      <c r="BV4246" s="95"/>
      <c r="BW4246" s="95"/>
      <c r="BX4246" s="95"/>
      <c r="BY4246" s="95"/>
      <c r="BZ4246" s="95"/>
      <c r="CD4246" s="95"/>
      <c r="CE4246" s="95"/>
      <c r="CF4246" s="95"/>
    </row>
    <row r="4247" spans="1:84" s="43" customFormat="1" x14ac:dyDescent="0.25">
      <c r="A4247" s="152"/>
      <c r="B4247" s="152"/>
      <c r="C4247" s="152"/>
      <c r="D4247" s="152"/>
      <c r="E4247" s="152"/>
      <c r="F4247" s="62"/>
      <c r="G4247" s="62"/>
      <c r="I4247" s="152"/>
      <c r="K4247" s="152"/>
      <c r="L4247" s="152"/>
      <c r="M4247" s="152"/>
      <c r="N4247" s="152"/>
      <c r="O4247" s="63"/>
      <c r="P4247" s="152"/>
      <c r="Q4247" s="152"/>
      <c r="S4247" s="205"/>
      <c r="T4247" s="205"/>
      <c r="U4247" s="205"/>
      <c r="V4247" s="39"/>
      <c r="W4247" s="39"/>
      <c r="X4247" s="39"/>
      <c r="Y4247" s="39"/>
      <c r="AD4247" s="191"/>
      <c r="AE4247" s="191"/>
      <c r="AF4247" s="260"/>
      <c r="AG4247" s="191"/>
      <c r="AH4247" s="191"/>
      <c r="AI4247" s="260"/>
      <c r="AR4247" s="68"/>
      <c r="AS4247" s="68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5"/>
      <c r="BL4247" s="95"/>
      <c r="BM4247" s="95"/>
      <c r="BN4247" s="95"/>
      <c r="BO4247" s="95"/>
      <c r="BP4247" s="95"/>
      <c r="BQ4247" s="95"/>
      <c r="BR4247" s="95"/>
      <c r="BS4247" s="95"/>
      <c r="BT4247" s="95"/>
      <c r="BU4247" s="95"/>
      <c r="BV4247" s="95"/>
      <c r="BW4247" s="95"/>
      <c r="BX4247" s="95"/>
      <c r="BY4247" s="95"/>
      <c r="BZ4247" s="95"/>
      <c r="CD4247" s="95"/>
      <c r="CE4247" s="95"/>
      <c r="CF4247" s="95"/>
    </row>
    <row r="4248" spans="1:84" s="43" customFormat="1" x14ac:dyDescent="0.25">
      <c r="A4248" s="152"/>
      <c r="B4248" s="152"/>
      <c r="C4248" s="152"/>
      <c r="D4248" s="152"/>
      <c r="E4248" s="152"/>
      <c r="F4248" s="62"/>
      <c r="G4248" s="62"/>
      <c r="I4248" s="152"/>
      <c r="K4248" s="152"/>
      <c r="L4248" s="152"/>
      <c r="M4248" s="152"/>
      <c r="N4248" s="152"/>
      <c r="O4248" s="63"/>
      <c r="P4248" s="152"/>
      <c r="Q4248" s="152"/>
      <c r="S4248" s="205"/>
      <c r="T4248" s="205"/>
      <c r="U4248" s="205"/>
      <c r="V4248" s="39"/>
      <c r="W4248" s="39"/>
      <c r="X4248" s="39"/>
      <c r="Y4248" s="39"/>
      <c r="AD4248" s="191"/>
      <c r="AE4248" s="191"/>
      <c r="AF4248" s="260"/>
      <c r="AG4248" s="191"/>
      <c r="AH4248" s="191"/>
      <c r="AI4248" s="260"/>
      <c r="AR4248" s="68"/>
      <c r="AS4248" s="68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5"/>
      <c r="BL4248" s="95"/>
      <c r="BM4248" s="95"/>
      <c r="BN4248" s="95"/>
      <c r="BO4248" s="95"/>
      <c r="BP4248" s="95"/>
      <c r="BQ4248" s="95"/>
      <c r="BR4248" s="95"/>
      <c r="BS4248" s="95"/>
      <c r="BT4248" s="95"/>
      <c r="BU4248" s="95"/>
      <c r="BV4248" s="95"/>
      <c r="BW4248" s="95"/>
      <c r="BX4248" s="95"/>
      <c r="BY4248" s="95"/>
      <c r="BZ4248" s="95"/>
      <c r="CD4248" s="95"/>
      <c r="CE4248" s="95"/>
      <c r="CF4248" s="95"/>
    </row>
    <row r="4249" spans="1:84" s="43" customFormat="1" x14ac:dyDescent="0.25">
      <c r="A4249" s="152"/>
      <c r="B4249" s="152"/>
      <c r="C4249" s="152"/>
      <c r="D4249" s="152"/>
      <c r="E4249" s="152"/>
      <c r="F4249" s="62"/>
      <c r="G4249" s="62"/>
      <c r="I4249" s="152"/>
      <c r="K4249" s="152"/>
      <c r="L4249" s="152"/>
      <c r="M4249" s="152"/>
      <c r="N4249" s="152"/>
      <c r="O4249" s="63"/>
      <c r="P4249" s="152"/>
      <c r="Q4249" s="152"/>
      <c r="S4249" s="205"/>
      <c r="T4249" s="205"/>
      <c r="U4249" s="205"/>
      <c r="V4249" s="39"/>
      <c r="W4249" s="39"/>
      <c r="X4249" s="39"/>
      <c r="Y4249" s="39"/>
      <c r="AD4249" s="191"/>
      <c r="AE4249" s="191"/>
      <c r="AF4249" s="260"/>
      <c r="AG4249" s="191"/>
      <c r="AH4249" s="191"/>
      <c r="AI4249" s="260"/>
      <c r="AR4249" s="68"/>
      <c r="AS4249" s="68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5"/>
      <c r="BL4249" s="95"/>
      <c r="BM4249" s="95"/>
      <c r="BN4249" s="95"/>
      <c r="BO4249" s="95"/>
      <c r="BP4249" s="95"/>
      <c r="BQ4249" s="95"/>
      <c r="BR4249" s="95"/>
      <c r="BS4249" s="95"/>
      <c r="BT4249" s="95"/>
      <c r="BU4249" s="95"/>
      <c r="BV4249" s="95"/>
      <c r="BW4249" s="95"/>
      <c r="BX4249" s="95"/>
      <c r="BY4249" s="95"/>
      <c r="BZ4249" s="95"/>
      <c r="CD4249" s="95"/>
      <c r="CE4249" s="95"/>
      <c r="CF4249" s="95"/>
    </row>
    <row r="4250" spans="1:84" s="43" customFormat="1" x14ac:dyDescent="0.25">
      <c r="A4250" s="152"/>
      <c r="B4250" s="152"/>
      <c r="C4250" s="152"/>
      <c r="D4250" s="152"/>
      <c r="E4250" s="152"/>
      <c r="F4250" s="62"/>
      <c r="G4250" s="62"/>
      <c r="I4250" s="152"/>
      <c r="K4250" s="152"/>
      <c r="L4250" s="152"/>
      <c r="M4250" s="152"/>
      <c r="N4250" s="152"/>
      <c r="O4250" s="63"/>
      <c r="P4250" s="152"/>
      <c r="Q4250" s="152"/>
      <c r="S4250" s="205"/>
      <c r="T4250" s="205"/>
      <c r="U4250" s="205"/>
      <c r="V4250" s="39"/>
      <c r="W4250" s="39"/>
      <c r="X4250" s="39"/>
      <c r="Y4250" s="39"/>
      <c r="AD4250" s="191"/>
      <c r="AE4250" s="191"/>
      <c r="AF4250" s="260"/>
      <c r="AG4250" s="191"/>
      <c r="AH4250" s="191"/>
      <c r="AI4250" s="260"/>
      <c r="AR4250" s="68"/>
      <c r="AS4250" s="68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5"/>
      <c r="BL4250" s="95"/>
      <c r="BM4250" s="95"/>
      <c r="BN4250" s="95"/>
      <c r="BO4250" s="95"/>
      <c r="BP4250" s="95"/>
      <c r="BQ4250" s="95"/>
      <c r="BR4250" s="95"/>
      <c r="BS4250" s="95"/>
      <c r="BT4250" s="95"/>
      <c r="BU4250" s="95"/>
      <c r="BV4250" s="95"/>
      <c r="BW4250" s="95"/>
      <c r="BX4250" s="95"/>
      <c r="BY4250" s="95"/>
      <c r="BZ4250" s="95"/>
      <c r="CD4250" s="95"/>
      <c r="CE4250" s="95"/>
      <c r="CF4250" s="95"/>
    </row>
    <row r="4251" spans="1:84" s="43" customFormat="1" x14ac:dyDescent="0.25">
      <c r="A4251" s="152"/>
      <c r="B4251" s="152"/>
      <c r="C4251" s="152"/>
      <c r="D4251" s="152"/>
      <c r="E4251" s="152"/>
      <c r="F4251" s="62"/>
      <c r="G4251" s="62"/>
      <c r="I4251" s="152"/>
      <c r="K4251" s="152"/>
      <c r="L4251" s="152"/>
      <c r="M4251" s="152"/>
      <c r="N4251" s="152"/>
      <c r="O4251" s="63"/>
      <c r="P4251" s="152"/>
      <c r="Q4251" s="152"/>
      <c r="S4251" s="205"/>
      <c r="T4251" s="205"/>
      <c r="U4251" s="205"/>
      <c r="V4251" s="39"/>
      <c r="W4251" s="39"/>
      <c r="X4251" s="39"/>
      <c r="Y4251" s="39"/>
      <c r="AD4251" s="191"/>
      <c r="AE4251" s="191"/>
      <c r="AF4251" s="260"/>
      <c r="AG4251" s="191"/>
      <c r="AH4251" s="191"/>
      <c r="AI4251" s="260"/>
      <c r="AR4251" s="68"/>
      <c r="AS4251" s="68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5"/>
      <c r="BL4251" s="95"/>
      <c r="BM4251" s="95"/>
      <c r="BN4251" s="95"/>
      <c r="BO4251" s="95"/>
      <c r="BP4251" s="95"/>
      <c r="BQ4251" s="95"/>
      <c r="BR4251" s="95"/>
      <c r="BS4251" s="95"/>
      <c r="BT4251" s="95"/>
      <c r="BU4251" s="95"/>
      <c r="BV4251" s="95"/>
      <c r="BW4251" s="95"/>
      <c r="BX4251" s="95"/>
      <c r="BY4251" s="95"/>
      <c r="BZ4251" s="95"/>
      <c r="CD4251" s="95"/>
      <c r="CE4251" s="95"/>
      <c r="CF4251" s="95"/>
    </row>
    <row r="4252" spans="1:84" s="43" customFormat="1" x14ac:dyDescent="0.25">
      <c r="A4252" s="152"/>
      <c r="B4252" s="152"/>
      <c r="C4252" s="152"/>
      <c r="D4252" s="152"/>
      <c r="E4252" s="152"/>
      <c r="F4252" s="62"/>
      <c r="G4252" s="62"/>
      <c r="I4252" s="152"/>
      <c r="K4252" s="152"/>
      <c r="L4252" s="152"/>
      <c r="M4252" s="152"/>
      <c r="N4252" s="152"/>
      <c r="O4252" s="63"/>
      <c r="P4252" s="152"/>
      <c r="Q4252" s="152"/>
      <c r="S4252" s="205"/>
      <c r="T4252" s="205"/>
      <c r="U4252" s="205"/>
      <c r="V4252" s="39"/>
      <c r="W4252" s="39"/>
      <c r="X4252" s="39"/>
      <c r="Y4252" s="39"/>
      <c r="AD4252" s="191"/>
      <c r="AE4252" s="191"/>
      <c r="AF4252" s="260"/>
      <c r="AG4252" s="191"/>
      <c r="AH4252" s="191"/>
      <c r="AI4252" s="260"/>
      <c r="AR4252" s="68"/>
      <c r="AS4252" s="68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5"/>
      <c r="BL4252" s="95"/>
      <c r="BM4252" s="95"/>
      <c r="BN4252" s="95"/>
      <c r="BO4252" s="95"/>
      <c r="BP4252" s="95"/>
      <c r="BQ4252" s="95"/>
      <c r="BR4252" s="95"/>
      <c r="BS4252" s="95"/>
      <c r="BT4252" s="95"/>
      <c r="BU4252" s="95"/>
      <c r="BV4252" s="95"/>
      <c r="BW4252" s="95"/>
      <c r="BX4252" s="95"/>
      <c r="BY4252" s="95"/>
      <c r="BZ4252" s="95"/>
      <c r="CD4252" s="95"/>
      <c r="CE4252" s="95"/>
      <c r="CF4252" s="95"/>
    </row>
    <row r="4253" spans="1:84" s="43" customFormat="1" x14ac:dyDescent="0.25">
      <c r="A4253" s="152"/>
      <c r="B4253" s="152"/>
      <c r="C4253" s="152"/>
      <c r="D4253" s="152"/>
      <c r="E4253" s="152"/>
      <c r="F4253" s="62"/>
      <c r="G4253" s="62"/>
      <c r="I4253" s="152"/>
      <c r="K4253" s="152"/>
      <c r="L4253" s="152"/>
      <c r="M4253" s="152"/>
      <c r="N4253" s="152"/>
      <c r="O4253" s="63"/>
      <c r="P4253" s="152"/>
      <c r="Q4253" s="152"/>
      <c r="S4253" s="205"/>
      <c r="T4253" s="205"/>
      <c r="U4253" s="205"/>
      <c r="V4253" s="39"/>
      <c r="W4253" s="39"/>
      <c r="X4253" s="39"/>
      <c r="Y4253" s="39"/>
      <c r="AD4253" s="191"/>
      <c r="AE4253" s="191"/>
      <c r="AF4253" s="260"/>
      <c r="AG4253" s="191"/>
      <c r="AH4253" s="191"/>
      <c r="AI4253" s="260"/>
      <c r="AR4253" s="68"/>
      <c r="AS4253" s="68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5"/>
      <c r="BL4253" s="95"/>
      <c r="BM4253" s="95"/>
      <c r="BN4253" s="95"/>
      <c r="BO4253" s="95"/>
      <c r="BP4253" s="95"/>
      <c r="BQ4253" s="95"/>
      <c r="BR4253" s="95"/>
      <c r="BS4253" s="95"/>
      <c r="BT4253" s="95"/>
      <c r="BU4253" s="95"/>
      <c r="BV4253" s="95"/>
      <c r="BW4253" s="95"/>
      <c r="BX4253" s="95"/>
      <c r="BY4253" s="95"/>
      <c r="BZ4253" s="95"/>
      <c r="CD4253" s="95"/>
      <c r="CE4253" s="95"/>
      <c r="CF4253" s="95"/>
    </row>
    <row r="4254" spans="1:84" s="43" customFormat="1" x14ac:dyDescent="0.25">
      <c r="A4254" s="152"/>
      <c r="B4254" s="152"/>
      <c r="C4254" s="152"/>
      <c r="D4254" s="152"/>
      <c r="E4254" s="152"/>
      <c r="F4254" s="62"/>
      <c r="G4254" s="62"/>
      <c r="I4254" s="152"/>
      <c r="K4254" s="152"/>
      <c r="L4254" s="152"/>
      <c r="M4254" s="152"/>
      <c r="N4254" s="152"/>
      <c r="O4254" s="63"/>
      <c r="P4254" s="152"/>
      <c r="Q4254" s="152"/>
      <c r="S4254" s="205"/>
      <c r="T4254" s="205"/>
      <c r="U4254" s="205"/>
      <c r="V4254" s="39"/>
      <c r="W4254" s="39"/>
      <c r="X4254" s="39"/>
      <c r="Y4254" s="39"/>
      <c r="AD4254" s="191"/>
      <c r="AE4254" s="191"/>
      <c r="AF4254" s="260"/>
      <c r="AG4254" s="191"/>
      <c r="AH4254" s="191"/>
      <c r="AI4254" s="260"/>
      <c r="AR4254" s="68"/>
      <c r="AS4254" s="68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5"/>
      <c r="BL4254" s="95"/>
      <c r="BM4254" s="95"/>
      <c r="BN4254" s="95"/>
      <c r="BO4254" s="95"/>
      <c r="BP4254" s="95"/>
      <c r="BQ4254" s="95"/>
      <c r="BR4254" s="95"/>
      <c r="BS4254" s="95"/>
      <c r="BT4254" s="95"/>
      <c r="BU4254" s="95"/>
      <c r="BV4254" s="95"/>
      <c r="BW4254" s="95"/>
      <c r="BX4254" s="95"/>
      <c r="BY4254" s="95"/>
      <c r="BZ4254" s="95"/>
      <c r="CD4254" s="95"/>
      <c r="CE4254" s="95"/>
      <c r="CF4254" s="95"/>
    </row>
    <row r="4255" spans="1:84" s="43" customFormat="1" x14ac:dyDescent="0.25">
      <c r="A4255" s="152"/>
      <c r="B4255" s="152"/>
      <c r="C4255" s="152"/>
      <c r="D4255" s="152"/>
      <c r="E4255" s="152"/>
      <c r="F4255" s="62"/>
      <c r="G4255" s="62"/>
      <c r="I4255" s="152"/>
      <c r="K4255" s="152"/>
      <c r="L4255" s="152"/>
      <c r="M4255" s="152"/>
      <c r="N4255" s="152"/>
      <c r="O4255" s="63"/>
      <c r="P4255" s="152"/>
      <c r="Q4255" s="152"/>
      <c r="S4255" s="205"/>
      <c r="T4255" s="205"/>
      <c r="U4255" s="205"/>
      <c r="V4255" s="39"/>
      <c r="W4255" s="39"/>
      <c r="X4255" s="39"/>
      <c r="Y4255" s="39"/>
      <c r="AD4255" s="191"/>
      <c r="AE4255" s="191"/>
      <c r="AF4255" s="260"/>
      <c r="AG4255" s="191"/>
      <c r="AH4255" s="191"/>
      <c r="AI4255" s="260"/>
      <c r="AR4255" s="68"/>
      <c r="AS4255" s="68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5"/>
      <c r="BL4255" s="95"/>
      <c r="BM4255" s="95"/>
      <c r="BN4255" s="95"/>
      <c r="BO4255" s="95"/>
      <c r="BP4255" s="95"/>
      <c r="BQ4255" s="95"/>
      <c r="BR4255" s="95"/>
      <c r="BS4255" s="95"/>
      <c r="BT4255" s="95"/>
      <c r="BU4255" s="95"/>
      <c r="BV4255" s="95"/>
      <c r="BW4255" s="95"/>
      <c r="BX4255" s="95"/>
      <c r="BY4255" s="95"/>
      <c r="BZ4255" s="95"/>
      <c r="CD4255" s="95"/>
      <c r="CE4255" s="95"/>
      <c r="CF4255" s="95"/>
    </row>
    <row r="4256" spans="1:84" s="43" customFormat="1" x14ac:dyDescent="0.25">
      <c r="A4256" s="152"/>
      <c r="B4256" s="152"/>
      <c r="C4256" s="152"/>
      <c r="D4256" s="152"/>
      <c r="E4256" s="152"/>
      <c r="F4256" s="62"/>
      <c r="G4256" s="62"/>
      <c r="I4256" s="152"/>
      <c r="K4256" s="152"/>
      <c r="L4256" s="152"/>
      <c r="M4256" s="152"/>
      <c r="N4256" s="152"/>
      <c r="O4256" s="63"/>
      <c r="P4256" s="152"/>
      <c r="Q4256" s="152"/>
      <c r="S4256" s="205"/>
      <c r="T4256" s="205"/>
      <c r="U4256" s="205"/>
      <c r="V4256" s="39"/>
      <c r="W4256" s="39"/>
      <c r="X4256" s="39"/>
      <c r="Y4256" s="39"/>
      <c r="AD4256" s="191"/>
      <c r="AE4256" s="191"/>
      <c r="AF4256" s="260"/>
      <c r="AG4256" s="191"/>
      <c r="AH4256" s="191"/>
      <c r="AI4256" s="260"/>
      <c r="AR4256" s="68"/>
      <c r="AS4256" s="68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5"/>
      <c r="BL4256" s="95"/>
      <c r="BM4256" s="95"/>
      <c r="BN4256" s="95"/>
      <c r="BO4256" s="95"/>
      <c r="BP4256" s="95"/>
      <c r="BQ4256" s="95"/>
      <c r="BR4256" s="95"/>
      <c r="BS4256" s="95"/>
      <c r="BT4256" s="95"/>
      <c r="BU4256" s="95"/>
      <c r="BV4256" s="95"/>
      <c r="BW4256" s="95"/>
      <c r="BX4256" s="95"/>
      <c r="BY4256" s="95"/>
      <c r="BZ4256" s="95"/>
      <c r="CD4256" s="95"/>
      <c r="CE4256" s="95"/>
      <c r="CF4256" s="95"/>
    </row>
    <row r="4257" spans="1:84" s="43" customFormat="1" x14ac:dyDescent="0.25">
      <c r="A4257" s="152"/>
      <c r="B4257" s="152"/>
      <c r="C4257" s="152"/>
      <c r="D4257" s="152"/>
      <c r="E4257" s="152"/>
      <c r="F4257" s="62"/>
      <c r="G4257" s="62"/>
      <c r="I4257" s="152"/>
      <c r="K4257" s="152"/>
      <c r="L4257" s="152"/>
      <c r="M4257" s="152"/>
      <c r="N4257" s="152"/>
      <c r="O4257" s="63"/>
      <c r="P4257" s="152"/>
      <c r="Q4257" s="152"/>
      <c r="S4257" s="205"/>
      <c r="T4257" s="205"/>
      <c r="U4257" s="205"/>
      <c r="V4257" s="39"/>
      <c r="W4257" s="39"/>
      <c r="X4257" s="39"/>
      <c r="Y4257" s="39"/>
      <c r="AD4257" s="191"/>
      <c r="AE4257" s="191"/>
      <c r="AF4257" s="260"/>
      <c r="AG4257" s="191"/>
      <c r="AH4257" s="191"/>
      <c r="AI4257" s="260"/>
      <c r="AR4257" s="68"/>
      <c r="AS4257" s="68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5"/>
      <c r="BL4257" s="95"/>
      <c r="BM4257" s="95"/>
      <c r="BN4257" s="95"/>
      <c r="BO4257" s="95"/>
      <c r="BP4257" s="95"/>
      <c r="BQ4257" s="95"/>
      <c r="BR4257" s="95"/>
      <c r="BS4257" s="95"/>
      <c r="BT4257" s="95"/>
      <c r="BU4257" s="95"/>
      <c r="BV4257" s="95"/>
      <c r="BW4257" s="95"/>
      <c r="BX4257" s="95"/>
      <c r="BY4257" s="95"/>
      <c r="BZ4257" s="95"/>
      <c r="CD4257" s="95"/>
      <c r="CE4257" s="95"/>
      <c r="CF4257" s="95"/>
    </row>
    <row r="4258" spans="1:84" s="43" customFormat="1" x14ac:dyDescent="0.25">
      <c r="A4258" s="152"/>
      <c r="B4258" s="152"/>
      <c r="C4258" s="152"/>
      <c r="D4258" s="152"/>
      <c r="E4258" s="152"/>
      <c r="F4258" s="62"/>
      <c r="G4258" s="62"/>
      <c r="I4258" s="152"/>
      <c r="K4258" s="152"/>
      <c r="L4258" s="152"/>
      <c r="M4258" s="152"/>
      <c r="N4258" s="152"/>
      <c r="O4258" s="63"/>
      <c r="P4258" s="152"/>
      <c r="Q4258" s="152"/>
      <c r="S4258" s="205"/>
      <c r="T4258" s="205"/>
      <c r="U4258" s="205"/>
      <c r="V4258" s="39"/>
      <c r="W4258" s="39"/>
      <c r="X4258" s="39"/>
      <c r="Y4258" s="39"/>
      <c r="AD4258" s="191"/>
      <c r="AE4258" s="191"/>
      <c r="AF4258" s="260"/>
      <c r="AG4258" s="191"/>
      <c r="AH4258" s="191"/>
      <c r="AI4258" s="260"/>
      <c r="AR4258" s="68"/>
      <c r="AS4258" s="68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5"/>
      <c r="BL4258" s="95"/>
      <c r="BM4258" s="95"/>
      <c r="BN4258" s="95"/>
      <c r="BO4258" s="95"/>
      <c r="BP4258" s="95"/>
      <c r="BQ4258" s="95"/>
      <c r="BR4258" s="95"/>
      <c r="BS4258" s="95"/>
      <c r="BT4258" s="95"/>
      <c r="BU4258" s="95"/>
      <c r="BV4258" s="95"/>
      <c r="BW4258" s="95"/>
      <c r="BX4258" s="95"/>
      <c r="BY4258" s="95"/>
      <c r="BZ4258" s="95"/>
      <c r="CD4258" s="95"/>
      <c r="CE4258" s="95"/>
      <c r="CF4258" s="95"/>
    </row>
    <row r="4259" spans="1:84" s="43" customFormat="1" x14ac:dyDescent="0.25">
      <c r="A4259" s="152"/>
      <c r="B4259" s="152"/>
      <c r="C4259" s="152"/>
      <c r="D4259" s="152"/>
      <c r="E4259" s="152"/>
      <c r="F4259" s="62"/>
      <c r="G4259" s="62"/>
      <c r="I4259" s="152"/>
      <c r="K4259" s="152"/>
      <c r="L4259" s="152"/>
      <c r="M4259" s="152"/>
      <c r="N4259" s="152"/>
      <c r="O4259" s="63"/>
      <c r="P4259" s="152"/>
      <c r="Q4259" s="152"/>
      <c r="S4259" s="205"/>
      <c r="T4259" s="205"/>
      <c r="U4259" s="205"/>
      <c r="V4259" s="39"/>
      <c r="W4259" s="39"/>
      <c r="X4259" s="39"/>
      <c r="Y4259" s="39"/>
      <c r="AD4259" s="191"/>
      <c r="AE4259" s="191"/>
      <c r="AF4259" s="260"/>
      <c r="AG4259" s="191"/>
      <c r="AH4259" s="191"/>
      <c r="AI4259" s="260"/>
      <c r="AR4259" s="68"/>
      <c r="AS4259" s="68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5"/>
      <c r="BL4259" s="95"/>
      <c r="BM4259" s="95"/>
      <c r="BN4259" s="95"/>
      <c r="BO4259" s="95"/>
      <c r="BP4259" s="95"/>
      <c r="BQ4259" s="95"/>
      <c r="BR4259" s="95"/>
      <c r="BS4259" s="95"/>
      <c r="BT4259" s="95"/>
      <c r="BU4259" s="95"/>
      <c r="BV4259" s="95"/>
      <c r="BW4259" s="95"/>
      <c r="BX4259" s="95"/>
      <c r="BY4259" s="95"/>
      <c r="BZ4259" s="95"/>
      <c r="CD4259" s="95"/>
      <c r="CE4259" s="95"/>
      <c r="CF4259" s="95"/>
    </row>
    <row r="4260" spans="1:84" s="43" customFormat="1" x14ac:dyDescent="0.25">
      <c r="A4260" s="152"/>
      <c r="B4260" s="152"/>
      <c r="C4260" s="152"/>
      <c r="D4260" s="152"/>
      <c r="E4260" s="152"/>
      <c r="F4260" s="62"/>
      <c r="G4260" s="62"/>
      <c r="I4260" s="152"/>
      <c r="K4260" s="152"/>
      <c r="L4260" s="152"/>
      <c r="M4260" s="152"/>
      <c r="N4260" s="152"/>
      <c r="O4260" s="63"/>
      <c r="P4260" s="152"/>
      <c r="Q4260" s="152"/>
      <c r="S4260" s="205"/>
      <c r="T4260" s="205"/>
      <c r="U4260" s="205"/>
      <c r="V4260" s="39"/>
      <c r="W4260" s="39"/>
      <c r="X4260" s="39"/>
      <c r="Y4260" s="39"/>
      <c r="AD4260" s="191"/>
      <c r="AE4260" s="191"/>
      <c r="AF4260" s="260"/>
      <c r="AG4260" s="191"/>
      <c r="AH4260" s="191"/>
      <c r="AI4260" s="260"/>
      <c r="AR4260" s="68"/>
      <c r="AS4260" s="68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5"/>
      <c r="BL4260" s="95"/>
      <c r="BM4260" s="95"/>
      <c r="BN4260" s="95"/>
      <c r="BO4260" s="95"/>
      <c r="BP4260" s="95"/>
      <c r="BQ4260" s="95"/>
      <c r="BR4260" s="95"/>
      <c r="BS4260" s="95"/>
      <c r="BT4260" s="95"/>
      <c r="BU4260" s="95"/>
      <c r="BV4260" s="95"/>
      <c r="BW4260" s="95"/>
      <c r="BX4260" s="95"/>
      <c r="BY4260" s="95"/>
      <c r="BZ4260" s="95"/>
      <c r="CD4260" s="95"/>
      <c r="CE4260" s="95"/>
      <c r="CF4260" s="95"/>
    </row>
    <row r="4261" spans="1:84" s="43" customFormat="1" x14ac:dyDescent="0.25">
      <c r="A4261" s="152"/>
      <c r="B4261" s="152"/>
      <c r="C4261" s="152"/>
      <c r="D4261" s="152"/>
      <c r="E4261" s="152"/>
      <c r="F4261" s="62"/>
      <c r="G4261" s="62"/>
      <c r="I4261" s="152"/>
      <c r="K4261" s="152"/>
      <c r="L4261" s="152"/>
      <c r="M4261" s="152"/>
      <c r="N4261" s="152"/>
      <c r="O4261" s="63"/>
      <c r="P4261" s="152"/>
      <c r="Q4261" s="152"/>
      <c r="S4261" s="205"/>
      <c r="T4261" s="205"/>
      <c r="U4261" s="205"/>
      <c r="V4261" s="39"/>
      <c r="W4261" s="39"/>
      <c r="X4261" s="39"/>
      <c r="Y4261" s="39"/>
      <c r="AD4261" s="191"/>
      <c r="AE4261" s="191"/>
      <c r="AF4261" s="260"/>
      <c r="AG4261" s="191"/>
      <c r="AH4261" s="191"/>
      <c r="AI4261" s="260"/>
      <c r="AR4261" s="68"/>
      <c r="AS4261" s="68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5"/>
      <c r="BL4261" s="95"/>
      <c r="BM4261" s="95"/>
      <c r="BN4261" s="95"/>
      <c r="BO4261" s="95"/>
      <c r="BP4261" s="95"/>
      <c r="BQ4261" s="95"/>
      <c r="BR4261" s="95"/>
      <c r="BS4261" s="95"/>
      <c r="BT4261" s="95"/>
      <c r="BU4261" s="95"/>
      <c r="BV4261" s="95"/>
      <c r="BW4261" s="95"/>
      <c r="BX4261" s="95"/>
      <c r="BY4261" s="95"/>
      <c r="BZ4261" s="95"/>
      <c r="CD4261" s="95"/>
      <c r="CE4261" s="95"/>
      <c r="CF4261" s="95"/>
    </row>
    <row r="4262" spans="1:84" s="43" customFormat="1" x14ac:dyDescent="0.25">
      <c r="A4262" s="152"/>
      <c r="B4262" s="152"/>
      <c r="C4262" s="152"/>
      <c r="D4262" s="152"/>
      <c r="E4262" s="152"/>
      <c r="F4262" s="62"/>
      <c r="G4262" s="62"/>
      <c r="I4262" s="152"/>
      <c r="K4262" s="152"/>
      <c r="L4262" s="152"/>
      <c r="M4262" s="152"/>
      <c r="N4262" s="152"/>
      <c r="O4262" s="63"/>
      <c r="P4262" s="152"/>
      <c r="Q4262" s="152"/>
      <c r="S4262" s="205"/>
      <c r="T4262" s="205"/>
      <c r="U4262" s="205"/>
      <c r="V4262" s="39"/>
      <c r="W4262" s="39"/>
      <c r="X4262" s="39"/>
      <c r="Y4262" s="39"/>
      <c r="AD4262" s="191"/>
      <c r="AE4262" s="191"/>
      <c r="AF4262" s="260"/>
      <c r="AG4262" s="191"/>
      <c r="AH4262" s="191"/>
      <c r="AI4262" s="260"/>
      <c r="AR4262" s="68"/>
      <c r="AS4262" s="68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5"/>
      <c r="BL4262" s="95"/>
      <c r="BM4262" s="95"/>
      <c r="BN4262" s="95"/>
      <c r="BO4262" s="95"/>
      <c r="BP4262" s="95"/>
      <c r="BQ4262" s="95"/>
      <c r="BR4262" s="95"/>
      <c r="BS4262" s="95"/>
      <c r="BT4262" s="95"/>
      <c r="BU4262" s="95"/>
      <c r="BV4262" s="95"/>
      <c r="BW4262" s="95"/>
      <c r="BX4262" s="95"/>
      <c r="BY4262" s="95"/>
      <c r="BZ4262" s="95"/>
      <c r="CD4262" s="95"/>
      <c r="CE4262" s="95"/>
      <c r="CF4262" s="95"/>
    </row>
    <row r="4263" spans="1:84" s="43" customFormat="1" x14ac:dyDescent="0.25">
      <c r="A4263" s="152"/>
      <c r="B4263" s="152"/>
      <c r="C4263" s="152"/>
      <c r="D4263" s="152"/>
      <c r="E4263" s="152"/>
      <c r="F4263" s="62"/>
      <c r="G4263" s="62"/>
      <c r="I4263" s="152"/>
      <c r="K4263" s="152"/>
      <c r="L4263" s="152"/>
      <c r="M4263" s="152"/>
      <c r="N4263" s="152"/>
      <c r="O4263" s="63"/>
      <c r="P4263" s="152"/>
      <c r="Q4263" s="152"/>
      <c r="S4263" s="205"/>
      <c r="T4263" s="205"/>
      <c r="U4263" s="205"/>
      <c r="V4263" s="39"/>
      <c r="W4263" s="39"/>
      <c r="X4263" s="39"/>
      <c r="Y4263" s="39"/>
      <c r="AD4263" s="191"/>
      <c r="AE4263" s="191"/>
      <c r="AF4263" s="260"/>
      <c r="AG4263" s="191"/>
      <c r="AH4263" s="191"/>
      <c r="AI4263" s="260"/>
      <c r="AR4263" s="68"/>
      <c r="AS4263" s="68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5"/>
      <c r="BL4263" s="95"/>
      <c r="BM4263" s="95"/>
      <c r="BN4263" s="95"/>
      <c r="BO4263" s="95"/>
      <c r="BP4263" s="95"/>
      <c r="BQ4263" s="95"/>
      <c r="BR4263" s="95"/>
      <c r="BS4263" s="95"/>
      <c r="BT4263" s="95"/>
      <c r="BU4263" s="95"/>
      <c r="BV4263" s="95"/>
      <c r="BW4263" s="95"/>
      <c r="BX4263" s="95"/>
      <c r="BY4263" s="95"/>
      <c r="BZ4263" s="95"/>
      <c r="CD4263" s="95"/>
      <c r="CE4263" s="95"/>
      <c r="CF4263" s="95"/>
    </row>
    <row r="4264" spans="1:84" s="43" customFormat="1" x14ac:dyDescent="0.25">
      <c r="A4264" s="152"/>
      <c r="B4264" s="152"/>
      <c r="C4264" s="152"/>
      <c r="D4264" s="152"/>
      <c r="E4264" s="152"/>
      <c r="F4264" s="62"/>
      <c r="G4264" s="62"/>
      <c r="I4264" s="152"/>
      <c r="K4264" s="152"/>
      <c r="L4264" s="152"/>
      <c r="M4264" s="152"/>
      <c r="N4264" s="152"/>
      <c r="O4264" s="63"/>
      <c r="P4264" s="152"/>
      <c r="Q4264" s="152"/>
      <c r="S4264" s="205"/>
      <c r="T4264" s="205"/>
      <c r="U4264" s="205"/>
      <c r="V4264" s="39"/>
      <c r="W4264" s="39"/>
      <c r="X4264" s="39"/>
      <c r="Y4264" s="39"/>
      <c r="AD4264" s="191"/>
      <c r="AE4264" s="191"/>
      <c r="AF4264" s="260"/>
      <c r="AG4264" s="191"/>
      <c r="AH4264" s="191"/>
      <c r="AI4264" s="260"/>
      <c r="AR4264" s="68"/>
      <c r="AS4264" s="68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5"/>
      <c r="BL4264" s="95"/>
      <c r="BM4264" s="95"/>
      <c r="BN4264" s="95"/>
      <c r="BO4264" s="95"/>
      <c r="BP4264" s="95"/>
      <c r="BQ4264" s="95"/>
      <c r="BR4264" s="95"/>
      <c r="BS4264" s="95"/>
      <c r="BT4264" s="95"/>
      <c r="BU4264" s="95"/>
      <c r="BV4264" s="95"/>
      <c r="BW4264" s="95"/>
      <c r="BX4264" s="95"/>
      <c r="BY4264" s="95"/>
      <c r="BZ4264" s="95"/>
      <c r="CD4264" s="95"/>
      <c r="CE4264" s="95"/>
      <c r="CF4264" s="95"/>
    </row>
    <row r="4265" spans="1:84" s="43" customFormat="1" x14ac:dyDescent="0.25">
      <c r="A4265" s="152"/>
      <c r="B4265" s="152"/>
      <c r="C4265" s="152"/>
      <c r="D4265" s="152"/>
      <c r="E4265" s="152"/>
      <c r="F4265" s="62"/>
      <c r="G4265" s="62"/>
      <c r="I4265" s="152"/>
      <c r="K4265" s="152"/>
      <c r="L4265" s="152"/>
      <c r="M4265" s="152"/>
      <c r="N4265" s="152"/>
      <c r="O4265" s="63"/>
      <c r="P4265" s="152"/>
      <c r="Q4265" s="152"/>
      <c r="S4265" s="205"/>
      <c r="T4265" s="205"/>
      <c r="U4265" s="205"/>
      <c r="V4265" s="39"/>
      <c r="W4265" s="39"/>
      <c r="X4265" s="39"/>
      <c r="Y4265" s="39"/>
      <c r="AD4265" s="191"/>
      <c r="AE4265" s="191"/>
      <c r="AF4265" s="260"/>
      <c r="AG4265" s="191"/>
      <c r="AH4265" s="191"/>
      <c r="AI4265" s="260"/>
      <c r="AR4265" s="68"/>
      <c r="AS4265" s="68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5"/>
      <c r="BL4265" s="95"/>
      <c r="BM4265" s="95"/>
      <c r="BN4265" s="95"/>
      <c r="BO4265" s="95"/>
      <c r="BP4265" s="95"/>
      <c r="BQ4265" s="95"/>
      <c r="BR4265" s="95"/>
      <c r="BS4265" s="95"/>
      <c r="BT4265" s="95"/>
      <c r="BU4265" s="95"/>
      <c r="BV4265" s="95"/>
      <c r="BW4265" s="95"/>
      <c r="BX4265" s="95"/>
      <c r="BY4265" s="95"/>
      <c r="BZ4265" s="95"/>
      <c r="CD4265" s="95"/>
      <c r="CE4265" s="95"/>
      <c r="CF4265" s="95"/>
    </row>
    <row r="4266" spans="1:84" s="43" customFormat="1" x14ac:dyDescent="0.25">
      <c r="A4266" s="152"/>
      <c r="B4266" s="152"/>
      <c r="C4266" s="152"/>
      <c r="D4266" s="152"/>
      <c r="E4266" s="152"/>
      <c r="F4266" s="62"/>
      <c r="G4266" s="62"/>
      <c r="I4266" s="152"/>
      <c r="K4266" s="152"/>
      <c r="L4266" s="152"/>
      <c r="M4266" s="152"/>
      <c r="N4266" s="152"/>
      <c r="O4266" s="63"/>
      <c r="P4266" s="152"/>
      <c r="Q4266" s="152"/>
      <c r="S4266" s="205"/>
      <c r="T4266" s="205"/>
      <c r="U4266" s="205"/>
      <c r="V4266" s="39"/>
      <c r="W4266" s="39"/>
      <c r="X4266" s="39"/>
      <c r="Y4266" s="39"/>
      <c r="AD4266" s="191"/>
      <c r="AE4266" s="191"/>
      <c r="AF4266" s="260"/>
      <c r="AG4266" s="191"/>
      <c r="AH4266" s="191"/>
      <c r="AI4266" s="260"/>
      <c r="AR4266" s="68"/>
      <c r="AS4266" s="68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5"/>
      <c r="BL4266" s="95"/>
      <c r="BM4266" s="95"/>
      <c r="BN4266" s="95"/>
      <c r="BO4266" s="95"/>
      <c r="BP4266" s="95"/>
      <c r="BQ4266" s="95"/>
      <c r="BR4266" s="95"/>
      <c r="BS4266" s="95"/>
      <c r="BT4266" s="95"/>
      <c r="BU4266" s="95"/>
      <c r="BV4266" s="95"/>
      <c r="BW4266" s="95"/>
      <c r="BX4266" s="95"/>
      <c r="BY4266" s="95"/>
      <c r="BZ4266" s="95"/>
      <c r="CD4266" s="95"/>
      <c r="CE4266" s="95"/>
      <c r="CF4266" s="95"/>
    </row>
    <row r="4267" spans="1:84" s="43" customFormat="1" x14ac:dyDescent="0.25">
      <c r="A4267" s="152"/>
      <c r="B4267" s="152"/>
      <c r="C4267" s="152"/>
      <c r="D4267" s="152"/>
      <c r="E4267" s="152"/>
      <c r="F4267" s="62"/>
      <c r="G4267" s="62"/>
      <c r="I4267" s="152"/>
      <c r="K4267" s="152"/>
      <c r="L4267" s="152"/>
      <c r="M4267" s="152"/>
      <c r="N4267" s="152"/>
      <c r="O4267" s="63"/>
      <c r="P4267" s="152"/>
      <c r="Q4267" s="152"/>
      <c r="S4267" s="205"/>
      <c r="T4267" s="205"/>
      <c r="U4267" s="205"/>
      <c r="V4267" s="39"/>
      <c r="W4267" s="39"/>
      <c r="X4267" s="39"/>
      <c r="Y4267" s="39"/>
      <c r="AD4267" s="191"/>
      <c r="AE4267" s="191"/>
      <c r="AF4267" s="260"/>
      <c r="AG4267" s="191"/>
      <c r="AH4267" s="191"/>
      <c r="AI4267" s="260"/>
      <c r="AR4267" s="68"/>
      <c r="AS4267" s="68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5"/>
      <c r="BL4267" s="95"/>
      <c r="BM4267" s="95"/>
      <c r="BN4267" s="95"/>
      <c r="BO4267" s="95"/>
      <c r="BP4267" s="95"/>
      <c r="BQ4267" s="95"/>
      <c r="BR4267" s="95"/>
      <c r="BS4267" s="95"/>
      <c r="BT4267" s="95"/>
      <c r="BU4267" s="95"/>
      <c r="BV4267" s="95"/>
      <c r="BW4267" s="95"/>
      <c r="BX4267" s="95"/>
      <c r="BY4267" s="95"/>
      <c r="BZ4267" s="95"/>
      <c r="CD4267" s="95"/>
      <c r="CE4267" s="95"/>
      <c r="CF4267" s="95"/>
    </row>
    <row r="4268" spans="1:84" s="43" customFormat="1" x14ac:dyDescent="0.25">
      <c r="A4268" s="152"/>
      <c r="B4268" s="152"/>
      <c r="C4268" s="152"/>
      <c r="D4268" s="152"/>
      <c r="E4268" s="152"/>
      <c r="F4268" s="62"/>
      <c r="G4268" s="62"/>
      <c r="I4268" s="152"/>
      <c r="K4268" s="152"/>
      <c r="L4268" s="152"/>
      <c r="M4268" s="152"/>
      <c r="N4268" s="152"/>
      <c r="O4268" s="63"/>
      <c r="P4268" s="152"/>
      <c r="Q4268" s="152"/>
      <c r="S4268" s="205"/>
      <c r="T4268" s="205"/>
      <c r="U4268" s="205"/>
      <c r="V4268" s="39"/>
      <c r="W4268" s="39"/>
      <c r="X4268" s="39"/>
      <c r="Y4268" s="39"/>
      <c r="AD4268" s="191"/>
      <c r="AE4268" s="191"/>
      <c r="AF4268" s="260"/>
      <c r="AG4268" s="191"/>
      <c r="AH4268" s="191"/>
      <c r="AI4268" s="260"/>
      <c r="AR4268" s="68"/>
      <c r="AS4268" s="68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5"/>
      <c r="BL4268" s="95"/>
      <c r="BM4268" s="95"/>
      <c r="BN4268" s="95"/>
      <c r="BO4268" s="95"/>
      <c r="BP4268" s="95"/>
      <c r="BQ4268" s="95"/>
      <c r="BR4268" s="95"/>
      <c r="BS4268" s="95"/>
      <c r="BT4268" s="95"/>
      <c r="BU4268" s="95"/>
      <c r="BV4268" s="95"/>
      <c r="BW4268" s="95"/>
      <c r="BX4268" s="95"/>
      <c r="BY4268" s="95"/>
      <c r="BZ4268" s="95"/>
      <c r="CD4268" s="95"/>
      <c r="CE4268" s="95"/>
      <c r="CF4268" s="95"/>
    </row>
    <row r="4269" spans="1:84" s="43" customFormat="1" x14ac:dyDescent="0.25">
      <c r="A4269" s="152"/>
      <c r="B4269" s="152"/>
      <c r="C4269" s="152"/>
      <c r="D4269" s="152"/>
      <c r="E4269" s="152"/>
      <c r="F4269" s="62"/>
      <c r="G4269" s="62"/>
      <c r="I4269" s="152"/>
      <c r="K4269" s="152"/>
      <c r="L4269" s="152"/>
      <c r="M4269" s="152"/>
      <c r="N4269" s="152"/>
      <c r="O4269" s="63"/>
      <c r="P4269" s="152"/>
      <c r="Q4269" s="152"/>
      <c r="S4269" s="205"/>
      <c r="T4269" s="205"/>
      <c r="U4269" s="205"/>
      <c r="V4269" s="39"/>
      <c r="W4269" s="39"/>
      <c r="X4269" s="39"/>
      <c r="Y4269" s="39"/>
      <c r="AD4269" s="191"/>
      <c r="AE4269" s="191"/>
      <c r="AF4269" s="260"/>
      <c r="AG4269" s="191"/>
      <c r="AH4269" s="191"/>
      <c r="AI4269" s="260"/>
      <c r="AR4269" s="68"/>
      <c r="AS4269" s="68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5"/>
      <c r="BL4269" s="95"/>
      <c r="BM4269" s="95"/>
      <c r="BN4269" s="95"/>
      <c r="BO4269" s="95"/>
      <c r="BP4269" s="95"/>
      <c r="BQ4269" s="95"/>
      <c r="BR4269" s="95"/>
      <c r="BS4269" s="95"/>
      <c r="BT4269" s="95"/>
      <c r="BU4269" s="95"/>
      <c r="BV4269" s="95"/>
      <c r="BW4269" s="95"/>
      <c r="BX4269" s="95"/>
      <c r="BY4269" s="95"/>
      <c r="BZ4269" s="95"/>
      <c r="CD4269" s="95"/>
      <c r="CE4269" s="95"/>
      <c r="CF4269" s="95"/>
    </row>
    <row r="4270" spans="1:84" s="43" customFormat="1" x14ac:dyDescent="0.25">
      <c r="A4270" s="152"/>
      <c r="B4270" s="152"/>
      <c r="C4270" s="152"/>
      <c r="D4270" s="152"/>
      <c r="E4270" s="152"/>
      <c r="F4270" s="62"/>
      <c r="G4270" s="62"/>
      <c r="I4270" s="152"/>
      <c r="K4270" s="152"/>
      <c r="L4270" s="152"/>
      <c r="M4270" s="152"/>
      <c r="N4270" s="152"/>
      <c r="O4270" s="63"/>
      <c r="P4270" s="152"/>
      <c r="Q4270" s="152"/>
      <c r="S4270" s="205"/>
      <c r="T4270" s="205"/>
      <c r="U4270" s="205"/>
      <c r="V4270" s="39"/>
      <c r="W4270" s="39"/>
      <c r="X4270" s="39"/>
      <c r="Y4270" s="39"/>
      <c r="AD4270" s="191"/>
      <c r="AE4270" s="191"/>
      <c r="AF4270" s="260"/>
      <c r="AG4270" s="191"/>
      <c r="AH4270" s="191"/>
      <c r="AI4270" s="260"/>
      <c r="AR4270" s="68"/>
      <c r="AS4270" s="68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5"/>
      <c r="BL4270" s="95"/>
      <c r="BM4270" s="95"/>
      <c r="BN4270" s="95"/>
      <c r="BO4270" s="95"/>
      <c r="BP4270" s="95"/>
      <c r="BQ4270" s="95"/>
      <c r="BR4270" s="95"/>
      <c r="BS4270" s="95"/>
      <c r="BT4270" s="95"/>
      <c r="BU4270" s="95"/>
      <c r="BV4270" s="95"/>
      <c r="BW4270" s="95"/>
      <c r="BX4270" s="95"/>
      <c r="BY4270" s="95"/>
      <c r="BZ4270" s="95"/>
      <c r="CD4270" s="95"/>
      <c r="CE4270" s="95"/>
      <c r="CF4270" s="95"/>
    </row>
    <row r="4271" spans="1:84" s="43" customFormat="1" x14ac:dyDescent="0.25">
      <c r="A4271" s="152"/>
      <c r="B4271" s="152"/>
      <c r="C4271" s="152"/>
      <c r="D4271" s="152"/>
      <c r="E4271" s="152"/>
      <c r="F4271" s="62"/>
      <c r="G4271" s="62"/>
      <c r="I4271" s="152"/>
      <c r="K4271" s="152"/>
      <c r="L4271" s="152"/>
      <c r="M4271" s="152"/>
      <c r="N4271" s="152"/>
      <c r="O4271" s="63"/>
      <c r="P4271" s="152"/>
      <c r="Q4271" s="152"/>
      <c r="S4271" s="205"/>
      <c r="T4271" s="205"/>
      <c r="U4271" s="205"/>
      <c r="V4271" s="39"/>
      <c r="W4271" s="39"/>
      <c r="X4271" s="39"/>
      <c r="Y4271" s="39"/>
      <c r="AD4271" s="191"/>
      <c r="AE4271" s="191"/>
      <c r="AF4271" s="260"/>
      <c r="AG4271" s="191"/>
      <c r="AH4271" s="191"/>
      <c r="AI4271" s="260"/>
      <c r="AR4271" s="68"/>
      <c r="AS4271" s="68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5"/>
      <c r="BL4271" s="95"/>
      <c r="BM4271" s="95"/>
      <c r="BN4271" s="95"/>
      <c r="BO4271" s="95"/>
      <c r="BP4271" s="95"/>
      <c r="BQ4271" s="95"/>
      <c r="BR4271" s="95"/>
      <c r="BS4271" s="95"/>
      <c r="BT4271" s="95"/>
      <c r="BU4271" s="95"/>
      <c r="BV4271" s="95"/>
      <c r="BW4271" s="95"/>
      <c r="BX4271" s="95"/>
      <c r="BY4271" s="95"/>
      <c r="BZ4271" s="95"/>
      <c r="CD4271" s="95"/>
      <c r="CE4271" s="95"/>
      <c r="CF4271" s="95"/>
    </row>
    <row r="4272" spans="1:84" s="43" customFormat="1" x14ac:dyDescent="0.25">
      <c r="A4272" s="152"/>
      <c r="B4272" s="152"/>
      <c r="C4272" s="152"/>
      <c r="D4272" s="152"/>
      <c r="E4272" s="152"/>
      <c r="F4272" s="62"/>
      <c r="G4272" s="62"/>
      <c r="I4272" s="152"/>
      <c r="K4272" s="152"/>
      <c r="L4272" s="152"/>
      <c r="M4272" s="152"/>
      <c r="N4272" s="152"/>
      <c r="O4272" s="63"/>
      <c r="P4272" s="152"/>
      <c r="Q4272" s="152"/>
      <c r="S4272" s="205"/>
      <c r="T4272" s="205"/>
      <c r="U4272" s="205"/>
      <c r="V4272" s="39"/>
      <c r="W4272" s="39"/>
      <c r="X4272" s="39"/>
      <c r="Y4272" s="39"/>
      <c r="AD4272" s="191"/>
      <c r="AE4272" s="191"/>
      <c r="AF4272" s="260"/>
      <c r="AG4272" s="191"/>
      <c r="AH4272" s="191"/>
      <c r="AI4272" s="260"/>
      <c r="AR4272" s="68"/>
      <c r="AS4272" s="68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5"/>
      <c r="BL4272" s="95"/>
      <c r="BM4272" s="95"/>
      <c r="BN4272" s="95"/>
      <c r="BO4272" s="95"/>
      <c r="BP4272" s="95"/>
      <c r="BQ4272" s="95"/>
      <c r="BR4272" s="95"/>
      <c r="BS4272" s="95"/>
      <c r="BT4272" s="95"/>
      <c r="BU4272" s="95"/>
      <c r="BV4272" s="95"/>
      <c r="BW4272" s="95"/>
      <c r="BX4272" s="95"/>
      <c r="BY4272" s="95"/>
      <c r="BZ4272" s="95"/>
      <c r="CD4272" s="95"/>
      <c r="CE4272" s="95"/>
      <c r="CF4272" s="95"/>
    </row>
    <row r="4273" spans="1:84" s="43" customFormat="1" x14ac:dyDescent="0.25">
      <c r="A4273" s="152"/>
      <c r="B4273" s="152"/>
      <c r="C4273" s="152"/>
      <c r="D4273" s="152"/>
      <c r="E4273" s="152"/>
      <c r="F4273" s="62"/>
      <c r="G4273" s="62"/>
      <c r="I4273" s="152"/>
      <c r="K4273" s="152"/>
      <c r="L4273" s="152"/>
      <c r="M4273" s="152"/>
      <c r="N4273" s="152"/>
      <c r="O4273" s="63"/>
      <c r="P4273" s="152"/>
      <c r="Q4273" s="152"/>
      <c r="S4273" s="205"/>
      <c r="T4273" s="205"/>
      <c r="U4273" s="205"/>
      <c r="V4273" s="39"/>
      <c r="W4273" s="39"/>
      <c r="X4273" s="39"/>
      <c r="Y4273" s="39"/>
      <c r="AD4273" s="191"/>
      <c r="AE4273" s="191"/>
      <c r="AF4273" s="260"/>
      <c r="AG4273" s="191"/>
      <c r="AH4273" s="191"/>
      <c r="AI4273" s="260"/>
      <c r="AR4273" s="68"/>
      <c r="AS4273" s="68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5"/>
      <c r="BL4273" s="95"/>
      <c r="BM4273" s="95"/>
      <c r="BN4273" s="95"/>
      <c r="BO4273" s="95"/>
      <c r="BP4273" s="95"/>
      <c r="BQ4273" s="95"/>
      <c r="BR4273" s="95"/>
      <c r="BS4273" s="95"/>
      <c r="BT4273" s="95"/>
      <c r="BU4273" s="95"/>
      <c r="BV4273" s="95"/>
      <c r="BW4273" s="95"/>
      <c r="BX4273" s="95"/>
      <c r="BY4273" s="95"/>
      <c r="BZ4273" s="95"/>
      <c r="CD4273" s="95"/>
      <c r="CE4273" s="95"/>
      <c r="CF4273" s="95"/>
    </row>
    <row r="4274" spans="1:84" s="43" customFormat="1" x14ac:dyDescent="0.25">
      <c r="A4274" s="152"/>
      <c r="B4274" s="152"/>
      <c r="C4274" s="152"/>
      <c r="D4274" s="152"/>
      <c r="E4274" s="152"/>
      <c r="F4274" s="62"/>
      <c r="G4274" s="62"/>
      <c r="I4274" s="152"/>
      <c r="K4274" s="152"/>
      <c r="L4274" s="152"/>
      <c r="M4274" s="152"/>
      <c r="N4274" s="152"/>
      <c r="O4274" s="63"/>
      <c r="P4274" s="152"/>
      <c r="Q4274" s="152"/>
      <c r="S4274" s="205"/>
      <c r="T4274" s="205"/>
      <c r="U4274" s="205"/>
      <c r="V4274" s="39"/>
      <c r="W4274" s="39"/>
      <c r="X4274" s="39"/>
      <c r="Y4274" s="39"/>
      <c r="AD4274" s="191"/>
      <c r="AE4274" s="191"/>
      <c r="AF4274" s="260"/>
      <c r="AG4274" s="191"/>
      <c r="AH4274" s="191"/>
      <c r="AI4274" s="260"/>
      <c r="AR4274" s="68"/>
      <c r="AS4274" s="68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5"/>
      <c r="BL4274" s="95"/>
      <c r="BM4274" s="95"/>
      <c r="BN4274" s="95"/>
      <c r="BO4274" s="95"/>
      <c r="BP4274" s="95"/>
      <c r="BQ4274" s="95"/>
      <c r="BR4274" s="95"/>
      <c r="BS4274" s="95"/>
      <c r="BT4274" s="95"/>
      <c r="BU4274" s="95"/>
      <c r="BV4274" s="95"/>
      <c r="BW4274" s="95"/>
      <c r="BX4274" s="95"/>
      <c r="BY4274" s="95"/>
      <c r="BZ4274" s="95"/>
      <c r="CD4274" s="95"/>
      <c r="CE4274" s="95"/>
      <c r="CF4274" s="95"/>
    </row>
    <row r="4275" spans="1:84" s="43" customFormat="1" x14ac:dyDescent="0.25">
      <c r="A4275" s="152"/>
      <c r="B4275" s="152"/>
      <c r="C4275" s="152"/>
      <c r="D4275" s="152"/>
      <c r="E4275" s="152"/>
      <c r="F4275" s="62"/>
      <c r="G4275" s="62"/>
      <c r="I4275" s="152"/>
      <c r="K4275" s="152"/>
      <c r="L4275" s="152"/>
      <c r="M4275" s="152"/>
      <c r="N4275" s="152"/>
      <c r="O4275" s="63"/>
      <c r="P4275" s="152"/>
      <c r="Q4275" s="152"/>
      <c r="S4275" s="205"/>
      <c r="T4275" s="205"/>
      <c r="U4275" s="205"/>
      <c r="V4275" s="39"/>
      <c r="W4275" s="39"/>
      <c r="X4275" s="39"/>
      <c r="Y4275" s="39"/>
      <c r="AD4275" s="191"/>
      <c r="AE4275" s="191"/>
      <c r="AF4275" s="260"/>
      <c r="AG4275" s="191"/>
      <c r="AH4275" s="191"/>
      <c r="AI4275" s="260"/>
      <c r="AR4275" s="68"/>
      <c r="AS4275" s="68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5"/>
      <c r="BL4275" s="95"/>
      <c r="BM4275" s="95"/>
      <c r="BN4275" s="95"/>
      <c r="BO4275" s="95"/>
      <c r="BP4275" s="95"/>
      <c r="BQ4275" s="95"/>
      <c r="BR4275" s="95"/>
      <c r="BS4275" s="95"/>
      <c r="BT4275" s="95"/>
      <c r="BU4275" s="95"/>
      <c r="BV4275" s="95"/>
      <c r="BW4275" s="95"/>
      <c r="BX4275" s="95"/>
      <c r="BY4275" s="95"/>
      <c r="BZ4275" s="95"/>
      <c r="CD4275" s="95"/>
      <c r="CE4275" s="95"/>
      <c r="CF4275" s="95"/>
    </row>
    <row r="4276" spans="1:84" s="43" customFormat="1" x14ac:dyDescent="0.25">
      <c r="A4276" s="152"/>
      <c r="B4276" s="152"/>
      <c r="C4276" s="152"/>
      <c r="D4276" s="152"/>
      <c r="E4276" s="152"/>
      <c r="F4276" s="62"/>
      <c r="G4276" s="62"/>
      <c r="I4276" s="152"/>
      <c r="K4276" s="152"/>
      <c r="L4276" s="152"/>
      <c r="M4276" s="152"/>
      <c r="N4276" s="152"/>
      <c r="O4276" s="63"/>
      <c r="P4276" s="152"/>
      <c r="Q4276" s="152"/>
      <c r="S4276" s="205"/>
      <c r="T4276" s="205"/>
      <c r="U4276" s="205"/>
      <c r="V4276" s="39"/>
      <c r="W4276" s="39"/>
      <c r="X4276" s="39"/>
      <c r="Y4276" s="39"/>
      <c r="AD4276" s="191"/>
      <c r="AE4276" s="191"/>
      <c r="AF4276" s="260"/>
      <c r="AG4276" s="191"/>
      <c r="AH4276" s="191"/>
      <c r="AI4276" s="260"/>
      <c r="AR4276" s="68"/>
      <c r="AS4276" s="68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5"/>
      <c r="BL4276" s="95"/>
      <c r="BM4276" s="95"/>
      <c r="BN4276" s="95"/>
      <c r="BO4276" s="95"/>
      <c r="BP4276" s="95"/>
      <c r="BQ4276" s="95"/>
      <c r="BR4276" s="95"/>
      <c r="BS4276" s="95"/>
      <c r="BT4276" s="95"/>
      <c r="BU4276" s="95"/>
      <c r="BV4276" s="95"/>
      <c r="BW4276" s="95"/>
      <c r="BX4276" s="95"/>
      <c r="BY4276" s="95"/>
      <c r="BZ4276" s="95"/>
      <c r="CD4276" s="95"/>
      <c r="CE4276" s="95"/>
      <c r="CF4276" s="95"/>
    </row>
    <row r="4277" spans="1:84" s="43" customFormat="1" x14ac:dyDescent="0.25">
      <c r="A4277" s="152"/>
      <c r="B4277" s="152"/>
      <c r="C4277" s="152"/>
      <c r="D4277" s="152"/>
      <c r="E4277" s="152"/>
      <c r="F4277" s="62"/>
      <c r="G4277" s="62"/>
      <c r="I4277" s="152"/>
      <c r="K4277" s="152"/>
      <c r="L4277" s="152"/>
      <c r="M4277" s="152"/>
      <c r="N4277" s="152"/>
      <c r="O4277" s="63"/>
      <c r="P4277" s="152"/>
      <c r="Q4277" s="152"/>
      <c r="S4277" s="205"/>
      <c r="T4277" s="205"/>
      <c r="U4277" s="205"/>
      <c r="V4277" s="39"/>
      <c r="W4277" s="39"/>
      <c r="X4277" s="39"/>
      <c r="Y4277" s="39"/>
      <c r="AD4277" s="191"/>
      <c r="AE4277" s="191"/>
      <c r="AF4277" s="260"/>
      <c r="AG4277" s="191"/>
      <c r="AH4277" s="191"/>
      <c r="AI4277" s="260"/>
      <c r="AR4277" s="68"/>
      <c r="AS4277" s="68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5"/>
      <c r="BL4277" s="95"/>
      <c r="BM4277" s="95"/>
      <c r="BN4277" s="95"/>
      <c r="BO4277" s="95"/>
      <c r="BP4277" s="95"/>
      <c r="BQ4277" s="95"/>
      <c r="BR4277" s="95"/>
      <c r="BS4277" s="95"/>
      <c r="BT4277" s="95"/>
      <c r="BU4277" s="95"/>
      <c r="BV4277" s="95"/>
      <c r="BW4277" s="95"/>
      <c r="BX4277" s="95"/>
      <c r="BY4277" s="95"/>
      <c r="BZ4277" s="95"/>
      <c r="CD4277" s="95"/>
      <c r="CE4277" s="95"/>
      <c r="CF4277" s="95"/>
    </row>
    <row r="4278" spans="1:84" s="43" customFormat="1" x14ac:dyDescent="0.25">
      <c r="A4278" s="152"/>
      <c r="B4278" s="152"/>
      <c r="C4278" s="152"/>
      <c r="D4278" s="152"/>
      <c r="E4278" s="152"/>
      <c r="F4278" s="62"/>
      <c r="G4278" s="62"/>
      <c r="I4278" s="152"/>
      <c r="K4278" s="152"/>
      <c r="L4278" s="152"/>
      <c r="M4278" s="152"/>
      <c r="N4278" s="152"/>
      <c r="O4278" s="63"/>
      <c r="P4278" s="152"/>
      <c r="Q4278" s="152"/>
      <c r="S4278" s="205"/>
      <c r="T4278" s="205"/>
      <c r="U4278" s="205"/>
      <c r="V4278" s="39"/>
      <c r="W4278" s="39"/>
      <c r="X4278" s="39"/>
      <c r="Y4278" s="39"/>
      <c r="AD4278" s="191"/>
      <c r="AE4278" s="191"/>
      <c r="AF4278" s="260"/>
      <c r="AG4278" s="191"/>
      <c r="AH4278" s="191"/>
      <c r="AI4278" s="260"/>
      <c r="AR4278" s="68"/>
      <c r="AS4278" s="68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5"/>
      <c r="BL4278" s="95"/>
      <c r="BM4278" s="95"/>
      <c r="BN4278" s="95"/>
      <c r="BO4278" s="95"/>
      <c r="BP4278" s="95"/>
      <c r="BQ4278" s="95"/>
      <c r="BR4278" s="95"/>
      <c r="BS4278" s="95"/>
      <c r="BT4278" s="95"/>
      <c r="BU4278" s="95"/>
      <c r="BV4278" s="95"/>
      <c r="BW4278" s="95"/>
      <c r="BX4278" s="95"/>
      <c r="BY4278" s="95"/>
      <c r="BZ4278" s="95"/>
      <c r="CD4278" s="95"/>
      <c r="CE4278" s="95"/>
      <c r="CF4278" s="95"/>
    </row>
    <row r="4279" spans="1:84" s="43" customFormat="1" x14ac:dyDescent="0.25">
      <c r="A4279" s="152"/>
      <c r="B4279" s="152"/>
      <c r="C4279" s="152"/>
      <c r="D4279" s="152"/>
      <c r="E4279" s="152"/>
      <c r="F4279" s="62"/>
      <c r="G4279" s="62"/>
      <c r="I4279" s="152"/>
      <c r="K4279" s="152"/>
      <c r="L4279" s="152"/>
      <c r="M4279" s="152"/>
      <c r="N4279" s="152"/>
      <c r="O4279" s="63"/>
      <c r="P4279" s="152"/>
      <c r="Q4279" s="152"/>
      <c r="S4279" s="205"/>
      <c r="T4279" s="205"/>
      <c r="U4279" s="205"/>
      <c r="V4279" s="39"/>
      <c r="W4279" s="39"/>
      <c r="X4279" s="39"/>
      <c r="Y4279" s="39"/>
      <c r="AD4279" s="191"/>
      <c r="AE4279" s="191"/>
      <c r="AF4279" s="260"/>
      <c r="AG4279" s="191"/>
      <c r="AH4279" s="191"/>
      <c r="AI4279" s="260"/>
      <c r="AR4279" s="68"/>
      <c r="AS4279" s="68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5"/>
      <c r="BL4279" s="95"/>
      <c r="BM4279" s="95"/>
      <c r="BN4279" s="95"/>
      <c r="BO4279" s="95"/>
      <c r="BP4279" s="95"/>
      <c r="BQ4279" s="95"/>
      <c r="BR4279" s="95"/>
      <c r="BS4279" s="95"/>
      <c r="BT4279" s="95"/>
      <c r="BU4279" s="95"/>
      <c r="BV4279" s="95"/>
      <c r="BW4279" s="95"/>
      <c r="BX4279" s="95"/>
      <c r="BY4279" s="95"/>
      <c r="BZ4279" s="95"/>
      <c r="CD4279" s="95"/>
      <c r="CE4279" s="95"/>
      <c r="CF4279" s="95"/>
    </row>
    <row r="4280" spans="1:84" s="43" customFormat="1" x14ac:dyDescent="0.25">
      <c r="A4280" s="152"/>
      <c r="B4280" s="152"/>
      <c r="C4280" s="152"/>
      <c r="D4280" s="152"/>
      <c r="E4280" s="152"/>
      <c r="F4280" s="62"/>
      <c r="G4280" s="62"/>
      <c r="I4280" s="152"/>
      <c r="K4280" s="152"/>
      <c r="L4280" s="152"/>
      <c r="M4280" s="152"/>
      <c r="N4280" s="152"/>
      <c r="O4280" s="63"/>
      <c r="P4280" s="152"/>
      <c r="Q4280" s="152"/>
      <c r="S4280" s="205"/>
      <c r="T4280" s="205"/>
      <c r="U4280" s="205"/>
      <c r="V4280" s="39"/>
      <c r="W4280" s="39"/>
      <c r="X4280" s="39"/>
      <c r="Y4280" s="39"/>
      <c r="AD4280" s="191"/>
      <c r="AE4280" s="191"/>
      <c r="AF4280" s="260"/>
      <c r="AG4280" s="191"/>
      <c r="AH4280" s="191"/>
      <c r="AI4280" s="260"/>
      <c r="AR4280" s="68"/>
      <c r="AS4280" s="68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5"/>
      <c r="BL4280" s="95"/>
      <c r="BM4280" s="95"/>
      <c r="BN4280" s="95"/>
      <c r="BO4280" s="95"/>
      <c r="BP4280" s="95"/>
      <c r="BQ4280" s="95"/>
      <c r="BR4280" s="95"/>
      <c r="BS4280" s="95"/>
      <c r="BT4280" s="95"/>
      <c r="BU4280" s="95"/>
      <c r="BV4280" s="95"/>
      <c r="BW4280" s="95"/>
      <c r="BX4280" s="95"/>
      <c r="BY4280" s="95"/>
      <c r="BZ4280" s="95"/>
      <c r="CD4280" s="95"/>
      <c r="CE4280" s="95"/>
      <c r="CF4280" s="95"/>
    </row>
    <row r="4281" spans="1:84" s="43" customFormat="1" x14ac:dyDescent="0.25">
      <c r="A4281" s="152"/>
      <c r="B4281" s="152"/>
      <c r="C4281" s="152"/>
      <c r="D4281" s="152"/>
      <c r="E4281" s="152"/>
      <c r="F4281" s="62"/>
      <c r="G4281" s="62"/>
      <c r="I4281" s="152"/>
      <c r="K4281" s="152"/>
      <c r="L4281" s="152"/>
      <c r="M4281" s="152"/>
      <c r="N4281" s="152"/>
      <c r="O4281" s="63"/>
      <c r="P4281" s="152"/>
      <c r="Q4281" s="152"/>
      <c r="S4281" s="205"/>
      <c r="T4281" s="205"/>
      <c r="U4281" s="205"/>
      <c r="V4281" s="39"/>
      <c r="W4281" s="39"/>
      <c r="X4281" s="39"/>
      <c r="Y4281" s="39"/>
      <c r="AD4281" s="191"/>
      <c r="AE4281" s="191"/>
      <c r="AF4281" s="260"/>
      <c r="AG4281" s="191"/>
      <c r="AH4281" s="191"/>
      <c r="AI4281" s="260"/>
      <c r="AR4281" s="68"/>
      <c r="AS4281" s="68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5"/>
      <c r="BL4281" s="95"/>
      <c r="BM4281" s="95"/>
      <c r="BN4281" s="95"/>
      <c r="BO4281" s="95"/>
      <c r="BP4281" s="95"/>
      <c r="BQ4281" s="95"/>
      <c r="BR4281" s="95"/>
      <c r="BS4281" s="95"/>
      <c r="BT4281" s="95"/>
      <c r="BU4281" s="95"/>
      <c r="BV4281" s="95"/>
      <c r="BW4281" s="95"/>
      <c r="BX4281" s="95"/>
      <c r="BY4281" s="95"/>
      <c r="BZ4281" s="95"/>
      <c r="CD4281" s="95"/>
      <c r="CE4281" s="95"/>
      <c r="CF4281" s="95"/>
    </row>
    <row r="4282" spans="1:84" s="43" customFormat="1" x14ac:dyDescent="0.25">
      <c r="A4282" s="152"/>
      <c r="B4282" s="152"/>
      <c r="C4282" s="152"/>
      <c r="D4282" s="152"/>
      <c r="E4282" s="152"/>
      <c r="F4282" s="62"/>
      <c r="G4282" s="62"/>
      <c r="I4282" s="152"/>
      <c r="K4282" s="152"/>
      <c r="L4282" s="152"/>
      <c r="M4282" s="152"/>
      <c r="N4282" s="152"/>
      <c r="O4282" s="63"/>
      <c r="P4282" s="152"/>
      <c r="Q4282" s="152"/>
      <c r="S4282" s="205"/>
      <c r="T4282" s="205"/>
      <c r="U4282" s="205"/>
      <c r="V4282" s="39"/>
      <c r="W4282" s="39"/>
      <c r="X4282" s="39"/>
      <c r="Y4282" s="39"/>
      <c r="AD4282" s="191"/>
      <c r="AE4282" s="191"/>
      <c r="AF4282" s="260"/>
      <c r="AG4282" s="191"/>
      <c r="AH4282" s="191"/>
      <c r="AI4282" s="260"/>
      <c r="AR4282" s="68"/>
      <c r="AS4282" s="68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5"/>
      <c r="BL4282" s="95"/>
      <c r="BM4282" s="95"/>
      <c r="BN4282" s="95"/>
      <c r="BO4282" s="95"/>
      <c r="BP4282" s="95"/>
      <c r="BQ4282" s="95"/>
      <c r="BR4282" s="95"/>
      <c r="BS4282" s="95"/>
      <c r="BT4282" s="95"/>
      <c r="BU4282" s="95"/>
      <c r="BV4282" s="95"/>
      <c r="BW4282" s="95"/>
      <c r="BX4282" s="95"/>
      <c r="BY4282" s="95"/>
      <c r="BZ4282" s="95"/>
      <c r="CD4282" s="95"/>
      <c r="CE4282" s="95"/>
      <c r="CF4282" s="95"/>
    </row>
    <row r="4283" spans="1:84" s="43" customFormat="1" x14ac:dyDescent="0.25">
      <c r="A4283" s="152"/>
      <c r="B4283" s="152"/>
      <c r="C4283" s="152"/>
      <c r="D4283" s="152"/>
      <c r="E4283" s="152"/>
      <c r="F4283" s="62"/>
      <c r="G4283" s="62"/>
      <c r="I4283" s="152"/>
      <c r="K4283" s="152"/>
      <c r="L4283" s="152"/>
      <c r="M4283" s="152"/>
      <c r="N4283" s="152"/>
      <c r="O4283" s="63"/>
      <c r="P4283" s="152"/>
      <c r="Q4283" s="152"/>
      <c r="S4283" s="205"/>
      <c r="T4283" s="205"/>
      <c r="U4283" s="205"/>
      <c r="V4283" s="39"/>
      <c r="W4283" s="39"/>
      <c r="X4283" s="39"/>
      <c r="Y4283" s="39"/>
      <c r="AD4283" s="191"/>
      <c r="AE4283" s="191"/>
      <c r="AF4283" s="260"/>
      <c r="AG4283" s="191"/>
      <c r="AH4283" s="191"/>
      <c r="AI4283" s="260"/>
      <c r="AR4283" s="68"/>
      <c r="AS4283" s="68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5"/>
      <c r="BL4283" s="95"/>
      <c r="BM4283" s="95"/>
      <c r="BN4283" s="95"/>
      <c r="BO4283" s="95"/>
      <c r="BP4283" s="95"/>
      <c r="BQ4283" s="95"/>
      <c r="BR4283" s="95"/>
      <c r="BS4283" s="95"/>
      <c r="BT4283" s="95"/>
      <c r="BU4283" s="95"/>
      <c r="BV4283" s="95"/>
      <c r="BW4283" s="95"/>
      <c r="BX4283" s="95"/>
      <c r="BY4283" s="95"/>
      <c r="BZ4283" s="95"/>
      <c r="CD4283" s="95"/>
      <c r="CE4283" s="95"/>
      <c r="CF4283" s="95"/>
    </row>
    <row r="4284" spans="1:84" s="43" customFormat="1" x14ac:dyDescent="0.25">
      <c r="A4284" s="152"/>
      <c r="B4284" s="152"/>
      <c r="C4284" s="152"/>
      <c r="D4284" s="152"/>
      <c r="E4284" s="152"/>
      <c r="F4284" s="62"/>
      <c r="G4284" s="62"/>
      <c r="I4284" s="152"/>
      <c r="K4284" s="152"/>
      <c r="L4284" s="152"/>
      <c r="M4284" s="152"/>
      <c r="N4284" s="152"/>
      <c r="O4284" s="63"/>
      <c r="P4284" s="152"/>
      <c r="Q4284" s="152"/>
      <c r="S4284" s="205"/>
      <c r="T4284" s="205"/>
      <c r="U4284" s="205"/>
      <c r="V4284" s="39"/>
      <c r="W4284" s="39"/>
      <c r="X4284" s="39"/>
      <c r="Y4284" s="39"/>
      <c r="AD4284" s="191"/>
      <c r="AE4284" s="191"/>
      <c r="AF4284" s="260"/>
      <c r="AG4284" s="191"/>
      <c r="AH4284" s="191"/>
      <c r="AI4284" s="260"/>
      <c r="AR4284" s="68"/>
      <c r="AS4284" s="68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5"/>
      <c r="BL4284" s="95"/>
      <c r="BM4284" s="95"/>
      <c r="BN4284" s="95"/>
      <c r="BO4284" s="95"/>
      <c r="BP4284" s="95"/>
      <c r="BQ4284" s="95"/>
      <c r="BR4284" s="95"/>
      <c r="BS4284" s="95"/>
      <c r="BT4284" s="95"/>
      <c r="BU4284" s="95"/>
      <c r="BV4284" s="95"/>
      <c r="BW4284" s="95"/>
      <c r="BX4284" s="95"/>
      <c r="BY4284" s="95"/>
      <c r="BZ4284" s="95"/>
      <c r="CD4284" s="95"/>
      <c r="CE4284" s="95"/>
      <c r="CF4284" s="95"/>
    </row>
    <row r="4285" spans="1:84" s="43" customFormat="1" x14ac:dyDescent="0.25">
      <c r="A4285" s="152"/>
      <c r="B4285" s="152"/>
      <c r="C4285" s="152"/>
      <c r="D4285" s="152"/>
      <c r="E4285" s="152"/>
      <c r="F4285" s="62"/>
      <c r="G4285" s="62"/>
      <c r="I4285" s="152"/>
      <c r="K4285" s="152"/>
      <c r="L4285" s="152"/>
      <c r="M4285" s="152"/>
      <c r="N4285" s="152"/>
      <c r="O4285" s="63"/>
      <c r="P4285" s="152"/>
      <c r="Q4285" s="152"/>
      <c r="S4285" s="205"/>
      <c r="T4285" s="205"/>
      <c r="U4285" s="205"/>
      <c r="V4285" s="39"/>
      <c r="W4285" s="39"/>
      <c r="X4285" s="39"/>
      <c r="Y4285" s="39"/>
      <c r="AD4285" s="191"/>
      <c r="AE4285" s="191"/>
      <c r="AF4285" s="260"/>
      <c r="AG4285" s="191"/>
      <c r="AH4285" s="191"/>
      <c r="AI4285" s="260"/>
      <c r="AR4285" s="68"/>
      <c r="AS4285" s="68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5"/>
      <c r="BL4285" s="95"/>
      <c r="BM4285" s="95"/>
      <c r="BN4285" s="95"/>
      <c r="BO4285" s="95"/>
      <c r="BP4285" s="95"/>
      <c r="BQ4285" s="95"/>
      <c r="BR4285" s="95"/>
      <c r="BS4285" s="95"/>
      <c r="BT4285" s="95"/>
      <c r="BU4285" s="95"/>
      <c r="BV4285" s="95"/>
      <c r="BW4285" s="95"/>
      <c r="BX4285" s="95"/>
      <c r="BY4285" s="95"/>
      <c r="BZ4285" s="95"/>
      <c r="CD4285" s="95"/>
      <c r="CE4285" s="95"/>
      <c r="CF4285" s="95"/>
    </row>
    <row r="4286" spans="1:84" s="43" customFormat="1" x14ac:dyDescent="0.25">
      <c r="A4286" s="152"/>
      <c r="B4286" s="152"/>
      <c r="C4286" s="152"/>
      <c r="D4286" s="152"/>
      <c r="E4286" s="152"/>
      <c r="F4286" s="62"/>
      <c r="G4286" s="62"/>
      <c r="I4286" s="152"/>
      <c r="K4286" s="152"/>
      <c r="L4286" s="152"/>
      <c r="M4286" s="152"/>
      <c r="N4286" s="152"/>
      <c r="O4286" s="63"/>
      <c r="P4286" s="152"/>
      <c r="Q4286" s="152"/>
      <c r="S4286" s="205"/>
      <c r="T4286" s="205"/>
      <c r="U4286" s="205"/>
      <c r="V4286" s="39"/>
      <c r="W4286" s="39"/>
      <c r="X4286" s="39"/>
      <c r="Y4286" s="39"/>
      <c r="AD4286" s="191"/>
      <c r="AE4286" s="191"/>
      <c r="AF4286" s="260"/>
      <c r="AG4286" s="191"/>
      <c r="AH4286" s="191"/>
      <c r="AI4286" s="260"/>
      <c r="AR4286" s="68"/>
      <c r="AS4286" s="68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5"/>
      <c r="BL4286" s="95"/>
      <c r="BM4286" s="95"/>
      <c r="BN4286" s="95"/>
      <c r="BO4286" s="95"/>
      <c r="BP4286" s="95"/>
      <c r="BQ4286" s="95"/>
      <c r="BR4286" s="95"/>
      <c r="BS4286" s="95"/>
      <c r="BT4286" s="95"/>
      <c r="BU4286" s="95"/>
      <c r="BV4286" s="95"/>
      <c r="BW4286" s="95"/>
      <c r="BX4286" s="95"/>
      <c r="BY4286" s="95"/>
      <c r="BZ4286" s="95"/>
      <c r="CD4286" s="95"/>
      <c r="CE4286" s="95"/>
      <c r="CF4286" s="95"/>
    </row>
    <row r="4287" spans="1:84" s="43" customFormat="1" x14ac:dyDescent="0.25">
      <c r="A4287" s="152"/>
      <c r="B4287" s="152"/>
      <c r="C4287" s="152"/>
      <c r="D4287" s="152"/>
      <c r="E4287" s="152"/>
      <c r="F4287" s="62"/>
      <c r="G4287" s="62"/>
      <c r="I4287" s="152"/>
      <c r="K4287" s="152"/>
      <c r="L4287" s="152"/>
      <c r="M4287" s="152"/>
      <c r="N4287" s="152"/>
      <c r="O4287" s="63"/>
      <c r="P4287" s="152"/>
      <c r="Q4287" s="152"/>
      <c r="S4287" s="205"/>
      <c r="T4287" s="205"/>
      <c r="U4287" s="205"/>
      <c r="V4287" s="39"/>
      <c r="W4287" s="39"/>
      <c r="X4287" s="39"/>
      <c r="Y4287" s="39"/>
      <c r="AD4287" s="191"/>
      <c r="AE4287" s="191"/>
      <c r="AF4287" s="260"/>
      <c r="AG4287" s="191"/>
      <c r="AH4287" s="191"/>
      <c r="AI4287" s="260"/>
      <c r="AR4287" s="68"/>
      <c r="AS4287" s="68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5"/>
      <c r="BL4287" s="95"/>
      <c r="BM4287" s="95"/>
      <c r="BN4287" s="95"/>
      <c r="BO4287" s="95"/>
      <c r="BP4287" s="95"/>
      <c r="BQ4287" s="95"/>
      <c r="BR4287" s="95"/>
      <c r="BS4287" s="95"/>
      <c r="BT4287" s="95"/>
      <c r="BU4287" s="95"/>
      <c r="BV4287" s="95"/>
      <c r="BW4287" s="95"/>
      <c r="BX4287" s="95"/>
      <c r="BY4287" s="95"/>
      <c r="BZ4287" s="95"/>
      <c r="CD4287" s="95"/>
      <c r="CE4287" s="95"/>
      <c r="CF4287" s="95"/>
    </row>
    <row r="4288" spans="1:84" s="43" customFormat="1" x14ac:dyDescent="0.25">
      <c r="A4288" s="152"/>
      <c r="B4288" s="152"/>
      <c r="C4288" s="152"/>
      <c r="D4288" s="152"/>
      <c r="E4288" s="152"/>
      <c r="F4288" s="62"/>
      <c r="G4288" s="62"/>
      <c r="I4288" s="152"/>
      <c r="K4288" s="152"/>
      <c r="L4288" s="152"/>
      <c r="M4288" s="152"/>
      <c r="N4288" s="152"/>
      <c r="O4288" s="63"/>
      <c r="P4288" s="152"/>
      <c r="Q4288" s="152"/>
      <c r="S4288" s="205"/>
      <c r="T4288" s="205"/>
      <c r="U4288" s="205"/>
      <c r="V4288" s="39"/>
      <c r="W4288" s="39"/>
      <c r="X4288" s="39"/>
      <c r="Y4288" s="39"/>
      <c r="AD4288" s="191"/>
      <c r="AE4288" s="191"/>
      <c r="AF4288" s="260"/>
      <c r="AG4288" s="191"/>
      <c r="AH4288" s="191"/>
      <c r="AI4288" s="260"/>
      <c r="AR4288" s="68"/>
      <c r="AS4288" s="68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5"/>
      <c r="BL4288" s="95"/>
      <c r="BM4288" s="95"/>
      <c r="BN4288" s="95"/>
      <c r="BO4288" s="95"/>
      <c r="BP4288" s="95"/>
      <c r="BQ4288" s="95"/>
      <c r="BR4288" s="95"/>
      <c r="BS4288" s="95"/>
      <c r="BT4288" s="95"/>
      <c r="BU4288" s="95"/>
      <c r="BV4288" s="95"/>
      <c r="BW4288" s="95"/>
      <c r="BX4288" s="95"/>
      <c r="BY4288" s="95"/>
      <c r="BZ4288" s="95"/>
      <c r="CD4288" s="95"/>
      <c r="CE4288" s="95"/>
      <c r="CF4288" s="95"/>
    </row>
    <row r="4289" spans="1:84" s="43" customFormat="1" x14ac:dyDescent="0.25">
      <c r="A4289" s="152"/>
      <c r="B4289" s="152"/>
      <c r="C4289" s="152"/>
      <c r="D4289" s="152"/>
      <c r="E4289" s="152"/>
      <c r="F4289" s="62"/>
      <c r="G4289" s="62"/>
      <c r="I4289" s="152"/>
      <c r="K4289" s="152"/>
      <c r="L4289" s="152"/>
      <c r="M4289" s="152"/>
      <c r="N4289" s="152"/>
      <c r="O4289" s="63"/>
      <c r="P4289" s="152"/>
      <c r="Q4289" s="152"/>
      <c r="S4289" s="205"/>
      <c r="T4289" s="205"/>
      <c r="U4289" s="205"/>
      <c r="V4289" s="39"/>
      <c r="W4289" s="39"/>
      <c r="X4289" s="39"/>
      <c r="Y4289" s="39"/>
      <c r="AD4289" s="191"/>
      <c r="AE4289" s="191"/>
      <c r="AF4289" s="260"/>
      <c r="AG4289" s="191"/>
      <c r="AH4289" s="191"/>
      <c r="AI4289" s="260"/>
      <c r="AR4289" s="68"/>
      <c r="AS4289" s="68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5"/>
      <c r="BL4289" s="95"/>
      <c r="BM4289" s="95"/>
      <c r="BN4289" s="95"/>
      <c r="BO4289" s="95"/>
      <c r="BP4289" s="95"/>
      <c r="BQ4289" s="95"/>
      <c r="BR4289" s="95"/>
      <c r="BS4289" s="95"/>
      <c r="BT4289" s="95"/>
      <c r="BU4289" s="95"/>
      <c r="BV4289" s="95"/>
      <c r="BW4289" s="95"/>
      <c r="BX4289" s="95"/>
      <c r="BY4289" s="95"/>
      <c r="BZ4289" s="95"/>
      <c r="CD4289" s="95"/>
      <c r="CE4289" s="95"/>
      <c r="CF4289" s="95"/>
    </row>
    <row r="4290" spans="1:84" s="43" customFormat="1" x14ac:dyDescent="0.25">
      <c r="A4290" s="152"/>
      <c r="B4290" s="152"/>
      <c r="C4290" s="152"/>
      <c r="D4290" s="152"/>
      <c r="E4290" s="152"/>
      <c r="F4290" s="62"/>
      <c r="G4290" s="62"/>
      <c r="I4290" s="152"/>
      <c r="K4290" s="152"/>
      <c r="L4290" s="152"/>
      <c r="M4290" s="152"/>
      <c r="N4290" s="152"/>
      <c r="O4290" s="63"/>
      <c r="P4290" s="152"/>
      <c r="Q4290" s="152"/>
      <c r="S4290" s="205"/>
      <c r="T4290" s="205"/>
      <c r="U4290" s="205"/>
      <c r="V4290" s="39"/>
      <c r="W4290" s="39"/>
      <c r="X4290" s="39"/>
      <c r="Y4290" s="39"/>
      <c r="AD4290" s="191"/>
      <c r="AE4290" s="191"/>
      <c r="AF4290" s="260"/>
      <c r="AG4290" s="191"/>
      <c r="AH4290" s="191"/>
      <c r="AI4290" s="260"/>
      <c r="AR4290" s="68"/>
      <c r="AS4290" s="68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5"/>
      <c r="BL4290" s="95"/>
      <c r="BM4290" s="95"/>
      <c r="BN4290" s="95"/>
      <c r="BO4290" s="95"/>
      <c r="BP4290" s="95"/>
      <c r="BQ4290" s="95"/>
      <c r="BR4290" s="95"/>
      <c r="BS4290" s="95"/>
      <c r="BT4290" s="95"/>
      <c r="BU4290" s="95"/>
      <c r="BV4290" s="95"/>
      <c r="BW4290" s="95"/>
      <c r="BX4290" s="95"/>
      <c r="BY4290" s="95"/>
      <c r="BZ4290" s="95"/>
      <c r="CD4290" s="95"/>
      <c r="CE4290" s="95"/>
      <c r="CF4290" s="95"/>
    </row>
    <row r="4291" spans="1:84" s="43" customFormat="1" x14ac:dyDescent="0.25">
      <c r="A4291" s="152"/>
      <c r="B4291" s="152"/>
      <c r="C4291" s="152"/>
      <c r="D4291" s="152"/>
      <c r="E4291" s="152"/>
      <c r="F4291" s="62"/>
      <c r="G4291" s="62"/>
      <c r="I4291" s="152"/>
      <c r="K4291" s="152"/>
      <c r="L4291" s="152"/>
      <c r="M4291" s="152"/>
      <c r="N4291" s="152"/>
      <c r="O4291" s="63"/>
      <c r="P4291" s="152"/>
      <c r="Q4291" s="152"/>
      <c r="S4291" s="205"/>
      <c r="T4291" s="205"/>
      <c r="U4291" s="205"/>
      <c r="V4291" s="39"/>
      <c r="W4291" s="39"/>
      <c r="X4291" s="39"/>
      <c r="Y4291" s="39"/>
      <c r="AD4291" s="191"/>
      <c r="AE4291" s="191"/>
      <c r="AF4291" s="260"/>
      <c r="AG4291" s="191"/>
      <c r="AH4291" s="191"/>
      <c r="AI4291" s="260"/>
      <c r="AR4291" s="68"/>
      <c r="AS4291" s="68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5"/>
      <c r="BL4291" s="95"/>
      <c r="BM4291" s="95"/>
      <c r="BN4291" s="95"/>
      <c r="BO4291" s="95"/>
      <c r="BP4291" s="95"/>
      <c r="BQ4291" s="95"/>
      <c r="BR4291" s="95"/>
      <c r="BS4291" s="95"/>
      <c r="BT4291" s="95"/>
      <c r="BU4291" s="95"/>
      <c r="BV4291" s="95"/>
      <c r="BW4291" s="95"/>
      <c r="BX4291" s="95"/>
      <c r="BY4291" s="95"/>
      <c r="BZ4291" s="95"/>
      <c r="CD4291" s="95"/>
      <c r="CE4291" s="95"/>
      <c r="CF4291" s="95"/>
    </row>
    <row r="4292" spans="1:84" s="43" customFormat="1" x14ac:dyDescent="0.25">
      <c r="A4292" s="152"/>
      <c r="B4292" s="152"/>
      <c r="C4292" s="152"/>
      <c r="D4292" s="152"/>
      <c r="E4292" s="152"/>
      <c r="F4292" s="62"/>
      <c r="G4292" s="62"/>
      <c r="I4292" s="152"/>
      <c r="K4292" s="152"/>
      <c r="L4292" s="152"/>
      <c r="M4292" s="152"/>
      <c r="N4292" s="152"/>
      <c r="O4292" s="63"/>
      <c r="P4292" s="152"/>
      <c r="Q4292" s="152"/>
      <c r="S4292" s="205"/>
      <c r="T4292" s="205"/>
      <c r="U4292" s="205"/>
      <c r="V4292" s="39"/>
      <c r="W4292" s="39"/>
      <c r="X4292" s="39"/>
      <c r="Y4292" s="39"/>
      <c r="AD4292" s="191"/>
      <c r="AE4292" s="191"/>
      <c r="AF4292" s="260"/>
      <c r="AG4292" s="191"/>
      <c r="AH4292" s="191"/>
      <c r="AI4292" s="260"/>
      <c r="AR4292" s="68"/>
      <c r="AS4292" s="68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5"/>
      <c r="BL4292" s="95"/>
      <c r="BM4292" s="95"/>
      <c r="BN4292" s="95"/>
      <c r="BO4292" s="95"/>
      <c r="BP4292" s="95"/>
      <c r="BQ4292" s="95"/>
      <c r="BR4292" s="95"/>
      <c r="BS4292" s="95"/>
      <c r="BT4292" s="95"/>
      <c r="BU4292" s="95"/>
      <c r="BV4292" s="95"/>
      <c r="BW4292" s="95"/>
      <c r="BX4292" s="95"/>
      <c r="BY4292" s="95"/>
      <c r="BZ4292" s="95"/>
      <c r="CD4292" s="95"/>
      <c r="CE4292" s="95"/>
      <c r="CF4292" s="95"/>
    </row>
    <row r="4293" spans="1:84" s="43" customFormat="1" x14ac:dyDescent="0.25">
      <c r="A4293" s="152"/>
      <c r="B4293" s="152"/>
      <c r="C4293" s="152"/>
      <c r="D4293" s="152"/>
      <c r="E4293" s="152"/>
      <c r="F4293" s="62"/>
      <c r="G4293" s="62"/>
      <c r="I4293" s="152"/>
      <c r="K4293" s="152"/>
      <c r="L4293" s="152"/>
      <c r="M4293" s="152"/>
      <c r="N4293" s="152"/>
      <c r="O4293" s="63"/>
      <c r="P4293" s="152"/>
      <c r="Q4293" s="152"/>
      <c r="S4293" s="205"/>
      <c r="T4293" s="205"/>
      <c r="U4293" s="205"/>
      <c r="V4293" s="39"/>
      <c r="W4293" s="39"/>
      <c r="X4293" s="39"/>
      <c r="Y4293" s="39"/>
      <c r="AD4293" s="191"/>
      <c r="AE4293" s="191"/>
      <c r="AF4293" s="260"/>
      <c r="AG4293" s="191"/>
      <c r="AH4293" s="191"/>
      <c r="AI4293" s="260"/>
      <c r="AR4293" s="68"/>
      <c r="AS4293" s="68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5"/>
      <c r="BL4293" s="95"/>
      <c r="BM4293" s="95"/>
      <c r="BN4293" s="95"/>
      <c r="BO4293" s="95"/>
      <c r="BP4293" s="95"/>
      <c r="BQ4293" s="95"/>
      <c r="BR4293" s="95"/>
      <c r="BS4293" s="95"/>
      <c r="BT4293" s="95"/>
      <c r="BU4293" s="95"/>
      <c r="BV4293" s="95"/>
      <c r="BW4293" s="95"/>
      <c r="BX4293" s="95"/>
      <c r="BY4293" s="95"/>
      <c r="BZ4293" s="95"/>
      <c r="CD4293" s="95"/>
      <c r="CE4293" s="95"/>
      <c r="CF4293" s="95"/>
    </row>
    <row r="4294" spans="1:84" s="43" customFormat="1" x14ac:dyDescent="0.25">
      <c r="A4294" s="152"/>
      <c r="B4294" s="152"/>
      <c r="C4294" s="152"/>
      <c r="D4294" s="152"/>
      <c r="E4294" s="152"/>
      <c r="F4294" s="62"/>
      <c r="G4294" s="62"/>
      <c r="I4294" s="152"/>
      <c r="K4294" s="152"/>
      <c r="L4294" s="152"/>
      <c r="M4294" s="152"/>
      <c r="N4294" s="152"/>
      <c r="O4294" s="63"/>
      <c r="P4294" s="152"/>
      <c r="Q4294" s="152"/>
      <c r="S4294" s="205"/>
      <c r="T4294" s="205"/>
      <c r="U4294" s="205"/>
      <c r="V4294" s="39"/>
      <c r="W4294" s="39"/>
      <c r="X4294" s="39"/>
      <c r="Y4294" s="39"/>
      <c r="AD4294" s="191"/>
      <c r="AE4294" s="191"/>
      <c r="AF4294" s="260"/>
      <c r="AG4294" s="191"/>
      <c r="AH4294" s="191"/>
      <c r="AI4294" s="260"/>
      <c r="AR4294" s="68"/>
      <c r="AS4294" s="68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5"/>
      <c r="BL4294" s="95"/>
      <c r="BM4294" s="95"/>
      <c r="BN4294" s="95"/>
      <c r="BO4294" s="95"/>
      <c r="BP4294" s="95"/>
      <c r="BQ4294" s="95"/>
      <c r="BR4294" s="95"/>
      <c r="BS4294" s="95"/>
      <c r="BT4294" s="95"/>
      <c r="BU4294" s="95"/>
      <c r="BV4294" s="95"/>
      <c r="BW4294" s="95"/>
      <c r="BX4294" s="95"/>
      <c r="BY4294" s="95"/>
      <c r="BZ4294" s="95"/>
      <c r="CD4294" s="95"/>
      <c r="CE4294" s="95"/>
      <c r="CF4294" s="95"/>
    </row>
    <row r="4295" spans="1:84" s="43" customFormat="1" x14ac:dyDescent="0.25">
      <c r="A4295" s="152"/>
      <c r="B4295" s="152"/>
      <c r="C4295" s="152"/>
      <c r="D4295" s="152"/>
      <c r="E4295" s="152"/>
      <c r="F4295" s="62"/>
      <c r="G4295" s="62"/>
      <c r="I4295" s="152"/>
      <c r="K4295" s="152"/>
      <c r="L4295" s="152"/>
      <c r="M4295" s="152"/>
      <c r="N4295" s="152"/>
      <c r="O4295" s="63"/>
      <c r="P4295" s="152"/>
      <c r="Q4295" s="152"/>
      <c r="S4295" s="205"/>
      <c r="T4295" s="205"/>
      <c r="U4295" s="205"/>
      <c r="V4295" s="39"/>
      <c r="W4295" s="39"/>
      <c r="X4295" s="39"/>
      <c r="Y4295" s="39"/>
      <c r="AD4295" s="191"/>
      <c r="AE4295" s="191"/>
      <c r="AF4295" s="260"/>
      <c r="AG4295" s="191"/>
      <c r="AH4295" s="191"/>
      <c r="AI4295" s="260"/>
      <c r="AR4295" s="68"/>
      <c r="AS4295" s="68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5"/>
      <c r="BL4295" s="95"/>
      <c r="BM4295" s="95"/>
      <c r="BN4295" s="95"/>
      <c r="BO4295" s="95"/>
      <c r="BP4295" s="95"/>
      <c r="BQ4295" s="95"/>
      <c r="BR4295" s="95"/>
      <c r="BS4295" s="95"/>
      <c r="BT4295" s="95"/>
      <c r="BU4295" s="95"/>
      <c r="BV4295" s="95"/>
      <c r="BW4295" s="95"/>
      <c r="BX4295" s="95"/>
      <c r="BY4295" s="95"/>
      <c r="BZ4295" s="95"/>
      <c r="CD4295" s="95"/>
      <c r="CE4295" s="95"/>
      <c r="CF4295" s="95"/>
    </row>
    <row r="4296" spans="1:84" s="43" customFormat="1" x14ac:dyDescent="0.25">
      <c r="A4296" s="152"/>
      <c r="B4296" s="152"/>
      <c r="C4296" s="152"/>
      <c r="D4296" s="152"/>
      <c r="E4296" s="152"/>
      <c r="F4296" s="62"/>
      <c r="G4296" s="62"/>
      <c r="I4296" s="152"/>
      <c r="K4296" s="152"/>
      <c r="L4296" s="152"/>
      <c r="M4296" s="152"/>
      <c r="N4296" s="152"/>
      <c r="O4296" s="63"/>
      <c r="P4296" s="152"/>
      <c r="Q4296" s="152"/>
      <c r="S4296" s="205"/>
      <c r="T4296" s="205"/>
      <c r="U4296" s="205"/>
      <c r="V4296" s="39"/>
      <c r="W4296" s="39"/>
      <c r="X4296" s="39"/>
      <c r="Y4296" s="39"/>
      <c r="AD4296" s="191"/>
      <c r="AE4296" s="191"/>
      <c r="AF4296" s="260"/>
      <c r="AG4296" s="191"/>
      <c r="AH4296" s="191"/>
      <c r="AI4296" s="260"/>
      <c r="AR4296" s="68"/>
      <c r="AS4296" s="68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5"/>
      <c r="BL4296" s="95"/>
      <c r="BM4296" s="95"/>
      <c r="BN4296" s="95"/>
      <c r="BO4296" s="95"/>
      <c r="BP4296" s="95"/>
      <c r="BQ4296" s="95"/>
      <c r="BR4296" s="95"/>
      <c r="BS4296" s="95"/>
      <c r="BT4296" s="95"/>
      <c r="BU4296" s="95"/>
      <c r="BV4296" s="95"/>
      <c r="BW4296" s="95"/>
      <c r="BX4296" s="95"/>
      <c r="BY4296" s="95"/>
      <c r="BZ4296" s="95"/>
      <c r="CD4296" s="95"/>
      <c r="CE4296" s="95"/>
      <c r="CF4296" s="95"/>
    </row>
    <row r="4297" spans="1:84" s="43" customFormat="1" x14ac:dyDescent="0.25">
      <c r="A4297" s="152"/>
      <c r="B4297" s="152"/>
      <c r="C4297" s="152"/>
      <c r="D4297" s="152"/>
      <c r="E4297" s="152"/>
      <c r="F4297" s="62"/>
      <c r="G4297" s="62"/>
      <c r="I4297" s="152"/>
      <c r="K4297" s="152"/>
      <c r="L4297" s="152"/>
      <c r="M4297" s="152"/>
      <c r="N4297" s="152"/>
      <c r="O4297" s="63"/>
      <c r="P4297" s="152"/>
      <c r="Q4297" s="152"/>
      <c r="S4297" s="205"/>
      <c r="T4297" s="205"/>
      <c r="U4297" s="205"/>
      <c r="V4297" s="39"/>
      <c r="W4297" s="39"/>
      <c r="X4297" s="39"/>
      <c r="Y4297" s="39"/>
      <c r="AD4297" s="191"/>
      <c r="AE4297" s="191"/>
      <c r="AF4297" s="260"/>
      <c r="AG4297" s="191"/>
      <c r="AH4297" s="191"/>
      <c r="AI4297" s="260"/>
      <c r="AR4297" s="68"/>
      <c r="AS4297" s="68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5"/>
      <c r="BL4297" s="95"/>
      <c r="BM4297" s="95"/>
      <c r="BN4297" s="95"/>
      <c r="BO4297" s="95"/>
      <c r="BP4297" s="95"/>
      <c r="BQ4297" s="95"/>
      <c r="BR4297" s="95"/>
      <c r="BS4297" s="95"/>
      <c r="BT4297" s="95"/>
      <c r="BU4297" s="95"/>
      <c r="BV4297" s="95"/>
      <c r="BW4297" s="95"/>
      <c r="BX4297" s="95"/>
      <c r="BY4297" s="95"/>
      <c r="BZ4297" s="95"/>
      <c r="CD4297" s="95"/>
      <c r="CE4297" s="95"/>
      <c r="CF4297" s="95"/>
    </row>
    <row r="4298" spans="1:84" s="43" customFormat="1" x14ac:dyDescent="0.25">
      <c r="A4298" s="152"/>
      <c r="B4298" s="152"/>
      <c r="C4298" s="152"/>
      <c r="D4298" s="152"/>
      <c r="E4298" s="152"/>
      <c r="F4298" s="62"/>
      <c r="G4298" s="62"/>
      <c r="I4298" s="152"/>
      <c r="K4298" s="152"/>
      <c r="L4298" s="152"/>
      <c r="M4298" s="152"/>
      <c r="N4298" s="152"/>
      <c r="O4298" s="63"/>
      <c r="P4298" s="152"/>
      <c r="Q4298" s="152"/>
      <c r="S4298" s="205"/>
      <c r="T4298" s="205"/>
      <c r="U4298" s="205"/>
      <c r="V4298" s="39"/>
      <c r="W4298" s="39"/>
      <c r="X4298" s="39"/>
      <c r="Y4298" s="39"/>
      <c r="AD4298" s="191"/>
      <c r="AE4298" s="191"/>
      <c r="AF4298" s="260"/>
      <c r="AG4298" s="191"/>
      <c r="AH4298" s="191"/>
      <c r="AI4298" s="260"/>
      <c r="AR4298" s="68"/>
      <c r="AS4298" s="68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5"/>
      <c r="BL4298" s="95"/>
      <c r="BM4298" s="95"/>
      <c r="BN4298" s="95"/>
      <c r="BO4298" s="95"/>
      <c r="BP4298" s="95"/>
      <c r="BQ4298" s="95"/>
      <c r="BR4298" s="95"/>
      <c r="BS4298" s="95"/>
      <c r="BT4298" s="95"/>
      <c r="BU4298" s="95"/>
      <c r="BV4298" s="95"/>
      <c r="BW4298" s="95"/>
      <c r="BX4298" s="95"/>
      <c r="BY4298" s="95"/>
      <c r="BZ4298" s="95"/>
      <c r="CD4298" s="95"/>
      <c r="CE4298" s="95"/>
      <c r="CF4298" s="95"/>
    </row>
    <row r="4299" spans="1:84" s="43" customFormat="1" x14ac:dyDescent="0.25">
      <c r="A4299" s="152"/>
      <c r="B4299" s="152"/>
      <c r="C4299" s="152"/>
      <c r="D4299" s="152"/>
      <c r="E4299" s="152"/>
      <c r="F4299" s="62"/>
      <c r="G4299" s="62"/>
      <c r="I4299" s="152"/>
      <c r="K4299" s="152"/>
      <c r="L4299" s="152"/>
      <c r="M4299" s="152"/>
      <c r="N4299" s="152"/>
      <c r="O4299" s="63"/>
      <c r="P4299" s="152"/>
      <c r="Q4299" s="152"/>
      <c r="S4299" s="205"/>
      <c r="T4299" s="205"/>
      <c r="U4299" s="205"/>
      <c r="V4299" s="39"/>
      <c r="W4299" s="39"/>
      <c r="X4299" s="39"/>
      <c r="Y4299" s="39"/>
      <c r="AD4299" s="191"/>
      <c r="AE4299" s="191"/>
      <c r="AF4299" s="260"/>
      <c r="AG4299" s="191"/>
      <c r="AH4299" s="191"/>
      <c r="AI4299" s="260"/>
      <c r="AR4299" s="68"/>
      <c r="AS4299" s="68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5"/>
      <c r="BL4299" s="95"/>
      <c r="BM4299" s="95"/>
      <c r="BN4299" s="95"/>
      <c r="BO4299" s="95"/>
      <c r="BP4299" s="95"/>
      <c r="BQ4299" s="95"/>
      <c r="BR4299" s="95"/>
      <c r="BS4299" s="95"/>
      <c r="BT4299" s="95"/>
      <c r="BU4299" s="95"/>
      <c r="BV4299" s="95"/>
      <c r="BW4299" s="95"/>
      <c r="BX4299" s="95"/>
      <c r="BY4299" s="95"/>
      <c r="BZ4299" s="95"/>
      <c r="CD4299" s="95"/>
      <c r="CE4299" s="95"/>
      <c r="CF4299" s="95"/>
    </row>
    <row r="4300" spans="1:84" s="43" customFormat="1" x14ac:dyDescent="0.25">
      <c r="A4300" s="152"/>
      <c r="B4300" s="152"/>
      <c r="C4300" s="152"/>
      <c r="D4300" s="152"/>
      <c r="E4300" s="152"/>
      <c r="F4300" s="62"/>
      <c r="G4300" s="62"/>
      <c r="I4300" s="152"/>
      <c r="K4300" s="152"/>
      <c r="L4300" s="152"/>
      <c r="M4300" s="152"/>
      <c r="N4300" s="152"/>
      <c r="O4300" s="63"/>
      <c r="P4300" s="152"/>
      <c r="Q4300" s="152"/>
      <c r="S4300" s="205"/>
      <c r="T4300" s="205"/>
      <c r="U4300" s="205"/>
      <c r="V4300" s="39"/>
      <c r="W4300" s="39"/>
      <c r="X4300" s="39"/>
      <c r="Y4300" s="39"/>
      <c r="AD4300" s="191"/>
      <c r="AE4300" s="191"/>
      <c r="AF4300" s="260"/>
      <c r="AG4300" s="191"/>
      <c r="AH4300" s="191"/>
      <c r="AI4300" s="260"/>
      <c r="AR4300" s="68"/>
      <c r="AS4300" s="68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5"/>
      <c r="BL4300" s="95"/>
      <c r="BM4300" s="95"/>
      <c r="BN4300" s="95"/>
      <c r="BO4300" s="95"/>
      <c r="BP4300" s="95"/>
      <c r="BQ4300" s="95"/>
      <c r="BR4300" s="95"/>
      <c r="BS4300" s="95"/>
      <c r="BT4300" s="95"/>
      <c r="BU4300" s="95"/>
      <c r="BV4300" s="95"/>
      <c r="BW4300" s="95"/>
      <c r="BX4300" s="95"/>
      <c r="BY4300" s="95"/>
      <c r="BZ4300" s="95"/>
      <c r="CD4300" s="95"/>
      <c r="CE4300" s="95"/>
      <c r="CF4300" s="95"/>
    </row>
    <row r="4301" spans="1:84" s="43" customFormat="1" x14ac:dyDescent="0.25">
      <c r="A4301" s="152"/>
      <c r="B4301" s="152"/>
      <c r="C4301" s="152"/>
      <c r="D4301" s="152"/>
      <c r="E4301" s="152"/>
      <c r="F4301" s="62"/>
      <c r="G4301" s="62"/>
      <c r="I4301" s="152"/>
      <c r="K4301" s="152"/>
      <c r="L4301" s="152"/>
      <c r="M4301" s="152"/>
      <c r="N4301" s="152"/>
      <c r="O4301" s="63"/>
      <c r="P4301" s="152"/>
      <c r="Q4301" s="152"/>
      <c r="S4301" s="205"/>
      <c r="T4301" s="205"/>
      <c r="U4301" s="205"/>
      <c r="V4301" s="39"/>
      <c r="W4301" s="39"/>
      <c r="X4301" s="39"/>
      <c r="Y4301" s="39"/>
      <c r="AD4301" s="191"/>
      <c r="AE4301" s="191"/>
      <c r="AF4301" s="260"/>
      <c r="AG4301" s="191"/>
      <c r="AH4301" s="191"/>
      <c r="AI4301" s="260"/>
      <c r="AR4301" s="68"/>
      <c r="AS4301" s="68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5"/>
      <c r="BL4301" s="95"/>
      <c r="BM4301" s="95"/>
      <c r="BN4301" s="95"/>
      <c r="BO4301" s="95"/>
      <c r="BP4301" s="95"/>
      <c r="BQ4301" s="95"/>
      <c r="BR4301" s="95"/>
      <c r="BS4301" s="95"/>
      <c r="BT4301" s="95"/>
      <c r="BU4301" s="95"/>
      <c r="BV4301" s="95"/>
      <c r="BW4301" s="95"/>
      <c r="BX4301" s="95"/>
      <c r="BY4301" s="95"/>
      <c r="BZ4301" s="95"/>
      <c r="CD4301" s="95"/>
      <c r="CE4301" s="95"/>
      <c r="CF4301" s="95"/>
    </row>
    <row r="4302" spans="1:84" s="43" customFormat="1" x14ac:dyDescent="0.25">
      <c r="A4302" s="152"/>
      <c r="B4302" s="152"/>
      <c r="C4302" s="152"/>
      <c r="D4302" s="152"/>
      <c r="E4302" s="152"/>
      <c r="F4302" s="62"/>
      <c r="G4302" s="62"/>
      <c r="I4302" s="152"/>
      <c r="K4302" s="152"/>
      <c r="L4302" s="152"/>
      <c r="M4302" s="152"/>
      <c r="N4302" s="152"/>
      <c r="O4302" s="63"/>
      <c r="P4302" s="152"/>
      <c r="Q4302" s="152"/>
      <c r="S4302" s="205"/>
      <c r="T4302" s="205"/>
      <c r="U4302" s="205"/>
      <c r="V4302" s="39"/>
      <c r="W4302" s="39"/>
      <c r="X4302" s="39"/>
      <c r="Y4302" s="39"/>
      <c r="AD4302" s="191"/>
      <c r="AE4302" s="191"/>
      <c r="AF4302" s="260"/>
      <c r="AG4302" s="191"/>
      <c r="AH4302" s="191"/>
      <c r="AI4302" s="260"/>
      <c r="AR4302" s="68"/>
      <c r="AS4302" s="68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5"/>
      <c r="BL4302" s="95"/>
      <c r="BM4302" s="95"/>
      <c r="BN4302" s="95"/>
      <c r="BO4302" s="95"/>
      <c r="BP4302" s="95"/>
      <c r="BQ4302" s="95"/>
      <c r="BR4302" s="95"/>
      <c r="BS4302" s="95"/>
      <c r="BT4302" s="95"/>
      <c r="BU4302" s="95"/>
      <c r="BV4302" s="95"/>
      <c r="BW4302" s="95"/>
      <c r="BX4302" s="95"/>
      <c r="BY4302" s="95"/>
      <c r="BZ4302" s="95"/>
      <c r="CD4302" s="95"/>
      <c r="CE4302" s="95"/>
      <c r="CF4302" s="95"/>
    </row>
    <row r="4303" spans="1:84" s="43" customFormat="1" x14ac:dyDescent="0.25">
      <c r="A4303" s="152"/>
      <c r="B4303" s="152"/>
      <c r="C4303" s="152"/>
      <c r="D4303" s="152"/>
      <c r="E4303" s="152"/>
      <c r="F4303" s="62"/>
      <c r="G4303" s="62"/>
      <c r="I4303" s="152"/>
      <c r="K4303" s="152"/>
      <c r="L4303" s="152"/>
      <c r="M4303" s="152"/>
      <c r="N4303" s="152"/>
      <c r="O4303" s="63"/>
      <c r="P4303" s="152"/>
      <c r="Q4303" s="152"/>
      <c r="S4303" s="205"/>
      <c r="T4303" s="205"/>
      <c r="U4303" s="205"/>
      <c r="V4303" s="39"/>
      <c r="W4303" s="39"/>
      <c r="X4303" s="39"/>
      <c r="Y4303" s="39"/>
      <c r="AD4303" s="191"/>
      <c r="AE4303" s="191"/>
      <c r="AF4303" s="260"/>
      <c r="AG4303" s="191"/>
      <c r="AH4303" s="191"/>
      <c r="AI4303" s="260"/>
      <c r="AR4303" s="68"/>
      <c r="AS4303" s="68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5"/>
      <c r="BL4303" s="95"/>
      <c r="BM4303" s="95"/>
      <c r="BN4303" s="95"/>
      <c r="BO4303" s="95"/>
      <c r="BP4303" s="95"/>
      <c r="BQ4303" s="95"/>
      <c r="BR4303" s="95"/>
      <c r="BS4303" s="95"/>
      <c r="BT4303" s="95"/>
      <c r="BU4303" s="95"/>
      <c r="BV4303" s="95"/>
      <c r="BW4303" s="95"/>
      <c r="BX4303" s="95"/>
      <c r="BY4303" s="95"/>
      <c r="BZ4303" s="95"/>
      <c r="CD4303" s="95"/>
      <c r="CE4303" s="95"/>
      <c r="CF4303" s="95"/>
    </row>
    <row r="4304" spans="1:84" s="43" customFormat="1" x14ac:dyDescent="0.25">
      <c r="A4304" s="152"/>
      <c r="B4304" s="152"/>
      <c r="C4304" s="152"/>
      <c r="D4304" s="152"/>
      <c r="E4304" s="152"/>
      <c r="F4304" s="62"/>
      <c r="G4304" s="62"/>
      <c r="I4304" s="152"/>
      <c r="K4304" s="152"/>
      <c r="L4304" s="152"/>
      <c r="M4304" s="152"/>
      <c r="N4304" s="152"/>
      <c r="O4304" s="63"/>
      <c r="P4304" s="152"/>
      <c r="Q4304" s="152"/>
      <c r="S4304" s="205"/>
      <c r="T4304" s="205"/>
      <c r="U4304" s="205"/>
      <c r="V4304" s="39"/>
      <c r="W4304" s="39"/>
      <c r="X4304" s="39"/>
      <c r="Y4304" s="39"/>
      <c r="AD4304" s="191"/>
      <c r="AE4304" s="191"/>
      <c r="AF4304" s="260"/>
      <c r="AG4304" s="191"/>
      <c r="AH4304" s="191"/>
      <c r="AI4304" s="260"/>
      <c r="AR4304" s="68"/>
      <c r="AS4304" s="68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5"/>
      <c r="BL4304" s="95"/>
      <c r="BM4304" s="95"/>
      <c r="BN4304" s="95"/>
      <c r="BO4304" s="95"/>
      <c r="BP4304" s="95"/>
      <c r="BQ4304" s="95"/>
      <c r="BR4304" s="95"/>
      <c r="BS4304" s="95"/>
      <c r="BT4304" s="95"/>
      <c r="BU4304" s="95"/>
      <c r="BV4304" s="95"/>
      <c r="BW4304" s="95"/>
      <c r="BX4304" s="95"/>
      <c r="BY4304" s="95"/>
      <c r="BZ4304" s="95"/>
      <c r="CD4304" s="95"/>
      <c r="CE4304" s="95"/>
      <c r="CF4304" s="95"/>
    </row>
    <row r="4305" spans="1:84" s="43" customFormat="1" x14ac:dyDescent="0.25">
      <c r="A4305" s="152"/>
      <c r="B4305" s="152"/>
      <c r="C4305" s="152"/>
      <c r="D4305" s="152"/>
      <c r="E4305" s="152"/>
      <c r="F4305" s="62"/>
      <c r="G4305" s="62"/>
      <c r="I4305" s="152"/>
      <c r="K4305" s="152"/>
      <c r="L4305" s="152"/>
      <c r="M4305" s="152"/>
      <c r="N4305" s="152"/>
      <c r="O4305" s="63"/>
      <c r="P4305" s="152"/>
      <c r="Q4305" s="152"/>
      <c r="S4305" s="205"/>
      <c r="T4305" s="205"/>
      <c r="U4305" s="205"/>
      <c r="V4305" s="39"/>
      <c r="W4305" s="39"/>
      <c r="X4305" s="39"/>
      <c r="Y4305" s="39"/>
      <c r="AD4305" s="191"/>
      <c r="AE4305" s="191"/>
      <c r="AF4305" s="260"/>
      <c r="AG4305" s="191"/>
      <c r="AH4305" s="191"/>
      <c r="AI4305" s="260"/>
      <c r="AR4305" s="68"/>
      <c r="AS4305" s="68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5"/>
      <c r="BL4305" s="95"/>
      <c r="BM4305" s="95"/>
      <c r="BN4305" s="95"/>
      <c r="BO4305" s="95"/>
      <c r="BP4305" s="95"/>
      <c r="BQ4305" s="95"/>
      <c r="BR4305" s="95"/>
      <c r="BS4305" s="95"/>
      <c r="BT4305" s="95"/>
      <c r="BU4305" s="95"/>
      <c r="BV4305" s="95"/>
      <c r="BW4305" s="95"/>
      <c r="BX4305" s="95"/>
      <c r="BY4305" s="95"/>
      <c r="BZ4305" s="95"/>
      <c r="CD4305" s="95"/>
      <c r="CE4305" s="95"/>
      <c r="CF4305" s="95"/>
    </row>
    <row r="4306" spans="1:84" s="43" customFormat="1" x14ac:dyDescent="0.25">
      <c r="A4306" s="152"/>
      <c r="B4306" s="152"/>
      <c r="C4306" s="152"/>
      <c r="D4306" s="152"/>
      <c r="E4306" s="152"/>
      <c r="F4306" s="62"/>
      <c r="G4306" s="62"/>
      <c r="I4306" s="152"/>
      <c r="K4306" s="152"/>
      <c r="L4306" s="152"/>
      <c r="M4306" s="152"/>
      <c r="N4306" s="152"/>
      <c r="O4306" s="63"/>
      <c r="P4306" s="152"/>
      <c r="Q4306" s="152"/>
      <c r="S4306" s="205"/>
      <c r="T4306" s="205"/>
      <c r="U4306" s="205"/>
      <c r="V4306" s="39"/>
      <c r="W4306" s="39"/>
      <c r="X4306" s="39"/>
      <c r="Y4306" s="39"/>
      <c r="AD4306" s="191"/>
      <c r="AE4306" s="191"/>
      <c r="AF4306" s="260"/>
      <c r="AG4306" s="191"/>
      <c r="AH4306" s="191"/>
      <c r="AI4306" s="260"/>
      <c r="AR4306" s="68"/>
      <c r="AS4306" s="68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5"/>
      <c r="BL4306" s="95"/>
      <c r="BM4306" s="95"/>
      <c r="BN4306" s="95"/>
      <c r="BO4306" s="95"/>
      <c r="BP4306" s="95"/>
      <c r="BQ4306" s="95"/>
      <c r="BR4306" s="95"/>
      <c r="BS4306" s="95"/>
      <c r="BT4306" s="95"/>
      <c r="BU4306" s="95"/>
      <c r="BV4306" s="95"/>
      <c r="BW4306" s="95"/>
      <c r="BX4306" s="95"/>
      <c r="BY4306" s="95"/>
      <c r="BZ4306" s="95"/>
      <c r="CD4306" s="95"/>
      <c r="CE4306" s="95"/>
      <c r="CF4306" s="95"/>
    </row>
    <row r="4307" spans="1:84" s="43" customFormat="1" x14ac:dyDescent="0.25">
      <c r="A4307" s="152"/>
      <c r="B4307" s="152"/>
      <c r="C4307" s="152"/>
      <c r="D4307" s="152"/>
      <c r="E4307" s="152"/>
      <c r="F4307" s="62"/>
      <c r="G4307" s="62"/>
      <c r="I4307" s="152"/>
      <c r="K4307" s="152"/>
      <c r="L4307" s="152"/>
      <c r="M4307" s="152"/>
      <c r="N4307" s="152"/>
      <c r="O4307" s="63"/>
      <c r="P4307" s="152"/>
      <c r="Q4307" s="152"/>
      <c r="S4307" s="205"/>
      <c r="T4307" s="205"/>
      <c r="U4307" s="205"/>
      <c r="V4307" s="39"/>
      <c r="W4307" s="39"/>
      <c r="X4307" s="39"/>
      <c r="Y4307" s="39"/>
      <c r="AD4307" s="191"/>
      <c r="AE4307" s="191"/>
      <c r="AF4307" s="260"/>
      <c r="AG4307" s="191"/>
      <c r="AH4307" s="191"/>
      <c r="AI4307" s="260"/>
      <c r="AR4307" s="68"/>
      <c r="AS4307" s="68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5"/>
      <c r="BL4307" s="95"/>
      <c r="BM4307" s="95"/>
      <c r="BN4307" s="95"/>
      <c r="BO4307" s="95"/>
      <c r="BP4307" s="95"/>
      <c r="BQ4307" s="95"/>
      <c r="BR4307" s="95"/>
      <c r="BS4307" s="95"/>
      <c r="BT4307" s="95"/>
      <c r="BU4307" s="95"/>
      <c r="BV4307" s="95"/>
      <c r="BW4307" s="95"/>
      <c r="BX4307" s="95"/>
      <c r="BY4307" s="95"/>
      <c r="BZ4307" s="95"/>
      <c r="CD4307" s="95"/>
      <c r="CE4307" s="95"/>
      <c r="CF4307" s="95"/>
    </row>
    <row r="4308" spans="1:84" s="43" customFormat="1" x14ac:dyDescent="0.25">
      <c r="A4308" s="152"/>
      <c r="B4308" s="152"/>
      <c r="C4308" s="152"/>
      <c r="D4308" s="152"/>
      <c r="E4308" s="152"/>
      <c r="F4308" s="62"/>
      <c r="G4308" s="62"/>
      <c r="I4308" s="152"/>
      <c r="K4308" s="152"/>
      <c r="L4308" s="152"/>
      <c r="M4308" s="152"/>
      <c r="N4308" s="152"/>
      <c r="O4308" s="63"/>
      <c r="P4308" s="152"/>
      <c r="Q4308" s="152"/>
      <c r="S4308" s="205"/>
      <c r="T4308" s="205"/>
      <c r="U4308" s="205"/>
      <c r="V4308" s="39"/>
      <c r="W4308" s="39"/>
      <c r="X4308" s="39"/>
      <c r="Y4308" s="39"/>
      <c r="AD4308" s="191"/>
      <c r="AE4308" s="191"/>
      <c r="AF4308" s="260"/>
      <c r="AG4308" s="191"/>
      <c r="AH4308" s="191"/>
      <c r="AI4308" s="260"/>
      <c r="AR4308" s="68"/>
      <c r="AS4308" s="68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5"/>
      <c r="BL4308" s="95"/>
      <c r="BM4308" s="95"/>
      <c r="BN4308" s="95"/>
      <c r="BO4308" s="95"/>
      <c r="BP4308" s="95"/>
      <c r="BQ4308" s="95"/>
      <c r="BR4308" s="95"/>
      <c r="BS4308" s="95"/>
      <c r="BT4308" s="95"/>
      <c r="BU4308" s="95"/>
      <c r="BV4308" s="95"/>
      <c r="BW4308" s="95"/>
      <c r="BX4308" s="95"/>
      <c r="BY4308" s="95"/>
      <c r="BZ4308" s="95"/>
      <c r="CD4308" s="95"/>
      <c r="CE4308" s="95"/>
      <c r="CF4308" s="95"/>
    </row>
    <row r="4309" spans="1:84" s="43" customFormat="1" x14ac:dyDescent="0.25">
      <c r="A4309" s="152"/>
      <c r="B4309" s="152"/>
      <c r="C4309" s="152"/>
      <c r="D4309" s="152"/>
      <c r="E4309" s="152"/>
      <c r="F4309" s="62"/>
      <c r="G4309" s="62"/>
      <c r="I4309" s="152"/>
      <c r="K4309" s="152"/>
      <c r="L4309" s="152"/>
      <c r="M4309" s="152"/>
      <c r="N4309" s="152"/>
      <c r="O4309" s="63"/>
      <c r="P4309" s="152"/>
      <c r="Q4309" s="152"/>
      <c r="S4309" s="205"/>
      <c r="T4309" s="205"/>
      <c r="U4309" s="205"/>
      <c r="V4309" s="39"/>
      <c r="W4309" s="39"/>
      <c r="X4309" s="39"/>
      <c r="Y4309" s="39"/>
      <c r="AD4309" s="191"/>
      <c r="AE4309" s="191"/>
      <c r="AF4309" s="260"/>
      <c r="AG4309" s="191"/>
      <c r="AH4309" s="191"/>
      <c r="AI4309" s="260"/>
      <c r="AR4309" s="68"/>
      <c r="AS4309" s="68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5"/>
      <c r="BL4309" s="95"/>
      <c r="BM4309" s="95"/>
      <c r="BN4309" s="95"/>
      <c r="BO4309" s="95"/>
      <c r="BP4309" s="95"/>
      <c r="BQ4309" s="95"/>
      <c r="BR4309" s="95"/>
      <c r="BS4309" s="95"/>
      <c r="BT4309" s="95"/>
      <c r="BU4309" s="95"/>
      <c r="BV4309" s="95"/>
      <c r="BW4309" s="95"/>
      <c r="BX4309" s="95"/>
      <c r="BY4309" s="95"/>
      <c r="BZ4309" s="95"/>
      <c r="CD4309" s="95"/>
      <c r="CE4309" s="95"/>
      <c r="CF4309" s="95"/>
    </row>
    <row r="4310" spans="1:84" s="43" customFormat="1" x14ac:dyDescent="0.25">
      <c r="A4310" s="152"/>
      <c r="B4310" s="152"/>
      <c r="C4310" s="152"/>
      <c r="D4310" s="152"/>
      <c r="E4310" s="152"/>
      <c r="F4310" s="62"/>
      <c r="G4310" s="62"/>
      <c r="I4310" s="152"/>
      <c r="K4310" s="152"/>
      <c r="L4310" s="152"/>
      <c r="M4310" s="152"/>
      <c r="N4310" s="152"/>
      <c r="O4310" s="63"/>
      <c r="P4310" s="152"/>
      <c r="Q4310" s="152"/>
      <c r="S4310" s="205"/>
      <c r="T4310" s="205"/>
      <c r="U4310" s="205"/>
      <c r="V4310" s="39"/>
      <c r="W4310" s="39"/>
      <c r="X4310" s="39"/>
      <c r="Y4310" s="39"/>
      <c r="AD4310" s="191"/>
      <c r="AE4310" s="191"/>
      <c r="AF4310" s="260"/>
      <c r="AG4310" s="191"/>
      <c r="AH4310" s="191"/>
      <c r="AI4310" s="260"/>
      <c r="AR4310" s="68"/>
      <c r="AS4310" s="68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5"/>
      <c r="BL4310" s="95"/>
      <c r="BM4310" s="95"/>
      <c r="BN4310" s="95"/>
      <c r="BO4310" s="95"/>
      <c r="BP4310" s="95"/>
      <c r="BQ4310" s="95"/>
      <c r="BR4310" s="95"/>
      <c r="BS4310" s="95"/>
      <c r="BT4310" s="95"/>
      <c r="BU4310" s="95"/>
      <c r="BV4310" s="95"/>
      <c r="BW4310" s="95"/>
      <c r="BX4310" s="95"/>
      <c r="BY4310" s="95"/>
      <c r="BZ4310" s="95"/>
      <c r="CD4310" s="95"/>
      <c r="CE4310" s="95"/>
      <c r="CF4310" s="95"/>
    </row>
    <row r="4311" spans="1:84" s="43" customFormat="1" x14ac:dyDescent="0.25">
      <c r="A4311" s="152"/>
      <c r="B4311" s="152"/>
      <c r="C4311" s="152"/>
      <c r="D4311" s="152"/>
      <c r="E4311" s="152"/>
      <c r="F4311" s="62"/>
      <c r="G4311" s="62"/>
      <c r="I4311" s="152"/>
      <c r="K4311" s="152"/>
      <c r="L4311" s="152"/>
      <c r="M4311" s="152"/>
      <c r="N4311" s="152"/>
      <c r="O4311" s="63"/>
      <c r="P4311" s="152"/>
      <c r="Q4311" s="152"/>
      <c r="S4311" s="205"/>
      <c r="T4311" s="205"/>
      <c r="U4311" s="205"/>
      <c r="V4311" s="39"/>
      <c r="W4311" s="39"/>
      <c r="X4311" s="39"/>
      <c r="Y4311" s="39"/>
      <c r="AD4311" s="191"/>
      <c r="AE4311" s="191"/>
      <c r="AF4311" s="260"/>
      <c r="AG4311" s="191"/>
      <c r="AH4311" s="191"/>
      <c r="AI4311" s="260"/>
      <c r="AR4311" s="68"/>
      <c r="AS4311" s="68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5"/>
      <c r="BL4311" s="95"/>
      <c r="BM4311" s="95"/>
      <c r="BN4311" s="95"/>
      <c r="BO4311" s="95"/>
      <c r="BP4311" s="95"/>
      <c r="BQ4311" s="95"/>
      <c r="BR4311" s="95"/>
      <c r="BS4311" s="95"/>
      <c r="BT4311" s="95"/>
      <c r="BU4311" s="95"/>
      <c r="BV4311" s="95"/>
      <c r="BW4311" s="95"/>
      <c r="BX4311" s="95"/>
      <c r="BY4311" s="95"/>
      <c r="BZ4311" s="95"/>
      <c r="CD4311" s="95"/>
      <c r="CE4311" s="95"/>
      <c r="CF4311" s="95"/>
    </row>
    <row r="4312" spans="1:84" s="43" customFormat="1" x14ac:dyDescent="0.25">
      <c r="A4312" s="152"/>
      <c r="B4312" s="152"/>
      <c r="C4312" s="152"/>
      <c r="D4312" s="152"/>
      <c r="E4312" s="152"/>
      <c r="F4312" s="62"/>
      <c r="G4312" s="62"/>
      <c r="I4312" s="152"/>
      <c r="K4312" s="152"/>
      <c r="L4312" s="152"/>
      <c r="M4312" s="152"/>
      <c r="N4312" s="152"/>
      <c r="O4312" s="63"/>
      <c r="P4312" s="152"/>
      <c r="Q4312" s="152"/>
      <c r="S4312" s="205"/>
      <c r="T4312" s="205"/>
      <c r="U4312" s="205"/>
      <c r="V4312" s="39"/>
      <c r="W4312" s="39"/>
      <c r="X4312" s="39"/>
      <c r="Y4312" s="39"/>
      <c r="AD4312" s="191"/>
      <c r="AE4312" s="191"/>
      <c r="AF4312" s="260"/>
      <c r="AG4312" s="191"/>
      <c r="AH4312" s="191"/>
      <c r="AI4312" s="260"/>
      <c r="AR4312" s="68"/>
      <c r="AS4312" s="68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5"/>
      <c r="BL4312" s="95"/>
      <c r="BM4312" s="95"/>
      <c r="BN4312" s="95"/>
      <c r="BO4312" s="95"/>
      <c r="BP4312" s="95"/>
      <c r="BQ4312" s="95"/>
      <c r="BR4312" s="95"/>
      <c r="BS4312" s="95"/>
      <c r="BT4312" s="95"/>
      <c r="BU4312" s="95"/>
      <c r="BV4312" s="95"/>
      <c r="BW4312" s="95"/>
      <c r="BX4312" s="95"/>
      <c r="BY4312" s="95"/>
      <c r="BZ4312" s="95"/>
      <c r="CD4312" s="95"/>
      <c r="CE4312" s="95"/>
      <c r="CF4312" s="95"/>
    </row>
    <row r="4313" spans="1:84" s="43" customFormat="1" x14ac:dyDescent="0.25">
      <c r="A4313" s="152"/>
      <c r="B4313" s="152"/>
      <c r="C4313" s="152"/>
      <c r="D4313" s="152"/>
      <c r="E4313" s="152"/>
      <c r="F4313" s="62"/>
      <c r="G4313" s="62"/>
      <c r="I4313" s="152"/>
      <c r="K4313" s="152"/>
      <c r="L4313" s="152"/>
      <c r="M4313" s="152"/>
      <c r="N4313" s="152"/>
      <c r="O4313" s="63"/>
      <c r="P4313" s="152"/>
      <c r="Q4313" s="152"/>
      <c r="S4313" s="205"/>
      <c r="T4313" s="205"/>
      <c r="U4313" s="205"/>
      <c r="V4313" s="39"/>
      <c r="W4313" s="39"/>
      <c r="X4313" s="39"/>
      <c r="Y4313" s="39"/>
      <c r="AD4313" s="191"/>
      <c r="AE4313" s="191"/>
      <c r="AF4313" s="260"/>
      <c r="AG4313" s="191"/>
      <c r="AH4313" s="191"/>
      <c r="AI4313" s="260"/>
      <c r="AR4313" s="68"/>
      <c r="AS4313" s="68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5"/>
      <c r="BL4313" s="95"/>
      <c r="BM4313" s="95"/>
      <c r="BN4313" s="95"/>
      <c r="BO4313" s="95"/>
      <c r="BP4313" s="95"/>
      <c r="BQ4313" s="95"/>
      <c r="BR4313" s="95"/>
      <c r="BS4313" s="95"/>
      <c r="BT4313" s="95"/>
      <c r="BU4313" s="95"/>
      <c r="BV4313" s="95"/>
      <c r="BW4313" s="95"/>
      <c r="BX4313" s="95"/>
      <c r="BY4313" s="95"/>
      <c r="BZ4313" s="95"/>
      <c r="CD4313" s="95"/>
      <c r="CE4313" s="95"/>
      <c r="CF4313" s="95"/>
    </row>
    <row r="4314" spans="1:84" s="43" customFormat="1" x14ac:dyDescent="0.25">
      <c r="A4314" s="152"/>
      <c r="B4314" s="152"/>
      <c r="C4314" s="152"/>
      <c r="D4314" s="152"/>
      <c r="E4314" s="152"/>
      <c r="F4314" s="62"/>
      <c r="G4314" s="62"/>
      <c r="I4314" s="152"/>
      <c r="K4314" s="152"/>
      <c r="L4314" s="152"/>
      <c r="M4314" s="152"/>
      <c r="N4314" s="152"/>
      <c r="O4314" s="63"/>
      <c r="P4314" s="152"/>
      <c r="Q4314" s="152"/>
      <c r="S4314" s="205"/>
      <c r="T4314" s="205"/>
      <c r="U4314" s="205"/>
      <c r="V4314" s="39"/>
      <c r="W4314" s="39"/>
      <c r="X4314" s="39"/>
      <c r="Y4314" s="39"/>
      <c r="AD4314" s="191"/>
      <c r="AE4314" s="191"/>
      <c r="AF4314" s="260"/>
      <c r="AG4314" s="191"/>
      <c r="AH4314" s="191"/>
      <c r="AI4314" s="260"/>
      <c r="AR4314" s="68"/>
      <c r="AS4314" s="68"/>
      <c r="AW4314" s="95"/>
      <c r="AX4314" s="95"/>
      <c r="AY4314" s="95"/>
      <c r="AZ4314" s="95"/>
      <c r="BA4314" s="95"/>
      <c r="BB4314" s="95"/>
      <c r="BC4314" s="95"/>
      <c r="BD4314" s="95"/>
      <c r="BE4314" s="95"/>
      <c r="BF4314" s="95"/>
      <c r="BG4314" s="95"/>
      <c r="BH4314" s="95"/>
      <c r="BI4314" s="95"/>
      <c r="BJ4314" s="95"/>
      <c r="BK4314" s="95"/>
      <c r="BL4314" s="95"/>
      <c r="BM4314" s="95"/>
      <c r="BN4314" s="95"/>
      <c r="BO4314" s="95"/>
      <c r="BP4314" s="95"/>
      <c r="BQ4314" s="95"/>
      <c r="BR4314" s="95"/>
      <c r="BS4314" s="95"/>
      <c r="BT4314" s="95"/>
      <c r="BU4314" s="95"/>
      <c r="BV4314" s="95"/>
      <c r="BW4314" s="95"/>
      <c r="BX4314" s="95"/>
      <c r="BY4314" s="95"/>
      <c r="BZ4314" s="95"/>
      <c r="CD4314" s="95"/>
      <c r="CE4314" s="95"/>
      <c r="CF4314" s="95"/>
    </row>
    <row r="4315" spans="1:84" s="43" customFormat="1" x14ac:dyDescent="0.25">
      <c r="A4315" s="152"/>
      <c r="B4315" s="152"/>
      <c r="C4315" s="152"/>
      <c r="D4315" s="152"/>
      <c r="E4315" s="152"/>
      <c r="F4315" s="62"/>
      <c r="G4315" s="62"/>
      <c r="I4315" s="152"/>
      <c r="K4315" s="152"/>
      <c r="L4315" s="152"/>
      <c r="M4315" s="152"/>
      <c r="N4315" s="152"/>
      <c r="O4315" s="63"/>
      <c r="P4315" s="152"/>
      <c r="Q4315" s="152"/>
      <c r="S4315" s="205"/>
      <c r="T4315" s="205"/>
      <c r="U4315" s="205"/>
      <c r="V4315" s="39"/>
      <c r="W4315" s="39"/>
      <c r="X4315" s="39"/>
      <c r="Y4315" s="39"/>
      <c r="AD4315" s="191"/>
      <c r="AE4315" s="191"/>
      <c r="AF4315" s="260"/>
      <c r="AG4315" s="191"/>
      <c r="AH4315" s="191"/>
      <c r="AI4315" s="260"/>
      <c r="AR4315" s="68"/>
      <c r="AS4315" s="68"/>
      <c r="AW4315" s="95"/>
      <c r="AX4315" s="95"/>
      <c r="AY4315" s="95"/>
      <c r="AZ4315" s="95"/>
      <c r="BA4315" s="95"/>
      <c r="BB4315" s="95"/>
      <c r="BC4315" s="95"/>
      <c r="BD4315" s="95"/>
      <c r="BE4315" s="95"/>
      <c r="BF4315" s="95"/>
      <c r="BG4315" s="95"/>
      <c r="BH4315" s="95"/>
      <c r="BI4315" s="95"/>
      <c r="BJ4315" s="95"/>
      <c r="BK4315" s="95"/>
      <c r="BL4315" s="95"/>
      <c r="BM4315" s="95"/>
      <c r="BN4315" s="95"/>
      <c r="BO4315" s="95"/>
      <c r="BP4315" s="95"/>
      <c r="BQ4315" s="95"/>
      <c r="BR4315" s="95"/>
      <c r="BS4315" s="95"/>
      <c r="BT4315" s="95"/>
      <c r="BU4315" s="95"/>
      <c r="BV4315" s="95"/>
      <c r="BW4315" s="95"/>
      <c r="BX4315" s="95"/>
      <c r="BY4315" s="95"/>
      <c r="BZ4315" s="95"/>
      <c r="CD4315" s="95"/>
      <c r="CE4315" s="95"/>
      <c r="CF4315" s="95"/>
    </row>
    <row r="4316" spans="1:84" s="43" customFormat="1" x14ac:dyDescent="0.25">
      <c r="A4316" s="152"/>
      <c r="B4316" s="152"/>
      <c r="C4316" s="152"/>
      <c r="D4316" s="152"/>
      <c r="E4316" s="152"/>
      <c r="F4316" s="62"/>
      <c r="G4316" s="62"/>
      <c r="I4316" s="152"/>
      <c r="K4316" s="152"/>
      <c r="L4316" s="152"/>
      <c r="M4316" s="152"/>
      <c r="N4316" s="152"/>
      <c r="O4316" s="63"/>
      <c r="P4316" s="152"/>
      <c r="Q4316" s="152"/>
      <c r="S4316" s="205"/>
      <c r="T4316" s="205"/>
      <c r="U4316" s="205"/>
      <c r="V4316" s="39"/>
      <c r="W4316" s="39"/>
      <c r="X4316" s="39"/>
      <c r="Y4316" s="39"/>
      <c r="AD4316" s="191"/>
      <c r="AE4316" s="191"/>
      <c r="AF4316" s="260"/>
      <c r="AG4316" s="191"/>
      <c r="AH4316" s="191"/>
      <c r="AI4316" s="260"/>
      <c r="AR4316" s="68"/>
      <c r="AS4316" s="68"/>
      <c r="AW4316" s="95"/>
      <c r="AX4316" s="95"/>
      <c r="AY4316" s="95"/>
      <c r="AZ4316" s="95"/>
      <c r="BA4316" s="95"/>
      <c r="BB4316" s="95"/>
      <c r="BC4316" s="95"/>
      <c r="BD4316" s="95"/>
      <c r="BE4316" s="95"/>
      <c r="BF4316" s="95"/>
      <c r="BG4316" s="95"/>
      <c r="BH4316" s="95"/>
      <c r="BI4316" s="95"/>
      <c r="BJ4316" s="95"/>
      <c r="BK4316" s="95"/>
      <c r="BL4316" s="95"/>
      <c r="BM4316" s="95"/>
      <c r="BN4316" s="95"/>
      <c r="BO4316" s="95"/>
      <c r="BP4316" s="95"/>
      <c r="BQ4316" s="95"/>
      <c r="BR4316" s="95"/>
      <c r="BS4316" s="95"/>
      <c r="BT4316" s="95"/>
      <c r="BU4316" s="95"/>
      <c r="BV4316" s="95"/>
      <c r="BW4316" s="95"/>
      <c r="BX4316" s="95"/>
      <c r="BY4316" s="95"/>
      <c r="BZ4316" s="95"/>
      <c r="CD4316" s="95"/>
      <c r="CE4316" s="95"/>
      <c r="CF4316" s="95"/>
    </row>
    <row r="4317" spans="1:84" s="43" customFormat="1" x14ac:dyDescent="0.25">
      <c r="A4317" s="152"/>
      <c r="B4317" s="152"/>
      <c r="C4317" s="152"/>
      <c r="D4317" s="152"/>
      <c r="E4317" s="152"/>
      <c r="F4317" s="62"/>
      <c r="G4317" s="62"/>
      <c r="I4317" s="152"/>
      <c r="K4317" s="152"/>
      <c r="L4317" s="152"/>
      <c r="M4317" s="152"/>
      <c r="N4317" s="152"/>
      <c r="O4317" s="63"/>
      <c r="P4317" s="152"/>
      <c r="Q4317" s="152"/>
      <c r="S4317" s="205"/>
      <c r="T4317" s="205"/>
      <c r="U4317" s="205"/>
      <c r="V4317" s="39"/>
      <c r="W4317" s="39"/>
      <c r="X4317" s="39"/>
      <c r="Y4317" s="39"/>
      <c r="AD4317" s="191"/>
      <c r="AE4317" s="191"/>
      <c r="AF4317" s="260"/>
      <c r="AG4317" s="191"/>
      <c r="AH4317" s="191"/>
      <c r="AI4317" s="260"/>
      <c r="AR4317" s="68"/>
      <c r="AS4317" s="68"/>
      <c r="AW4317" s="95"/>
      <c r="AX4317" s="95"/>
      <c r="AY4317" s="95"/>
      <c r="AZ4317" s="95"/>
      <c r="BA4317" s="95"/>
      <c r="BB4317" s="95"/>
      <c r="BC4317" s="95"/>
      <c r="BD4317" s="95"/>
      <c r="BE4317" s="95"/>
      <c r="BF4317" s="95"/>
      <c r="BG4317" s="95"/>
      <c r="BH4317" s="95"/>
      <c r="BI4317" s="95"/>
      <c r="BJ4317" s="95"/>
      <c r="BK4317" s="95"/>
      <c r="BL4317" s="95"/>
      <c r="BM4317" s="95"/>
      <c r="BN4317" s="95"/>
      <c r="BO4317" s="95"/>
      <c r="BP4317" s="95"/>
      <c r="BQ4317" s="95"/>
      <c r="BR4317" s="95"/>
      <c r="BS4317" s="95"/>
      <c r="BT4317" s="95"/>
      <c r="BU4317" s="95"/>
      <c r="BV4317" s="95"/>
      <c r="BW4317" s="95"/>
      <c r="BX4317" s="95"/>
      <c r="BY4317" s="95"/>
      <c r="BZ4317" s="95"/>
      <c r="CD4317" s="95"/>
      <c r="CE4317" s="95"/>
      <c r="CF4317" s="95"/>
    </row>
    <row r="4318" spans="1:84" s="43" customFormat="1" x14ac:dyDescent="0.25">
      <c r="A4318" s="152"/>
      <c r="B4318" s="152"/>
      <c r="C4318" s="152"/>
      <c r="D4318" s="152"/>
      <c r="E4318" s="152"/>
      <c r="F4318" s="62"/>
      <c r="G4318" s="62"/>
      <c r="I4318" s="152"/>
      <c r="K4318" s="152"/>
      <c r="L4318" s="152"/>
      <c r="M4318" s="152"/>
      <c r="N4318" s="152"/>
      <c r="O4318" s="63"/>
      <c r="P4318" s="152"/>
      <c r="Q4318" s="152"/>
      <c r="S4318" s="205"/>
      <c r="T4318" s="205"/>
      <c r="U4318" s="205"/>
      <c r="V4318" s="39"/>
      <c r="W4318" s="39"/>
      <c r="X4318" s="39"/>
      <c r="Y4318" s="39"/>
      <c r="AD4318" s="191"/>
      <c r="AE4318" s="191"/>
      <c r="AF4318" s="260"/>
      <c r="AG4318" s="191"/>
      <c r="AH4318" s="191"/>
      <c r="AI4318" s="260"/>
      <c r="AR4318" s="68"/>
      <c r="AS4318" s="68"/>
      <c r="AW4318" s="95"/>
      <c r="AX4318" s="95"/>
      <c r="AY4318" s="95"/>
      <c r="AZ4318" s="95"/>
      <c r="BA4318" s="95"/>
      <c r="BB4318" s="95"/>
      <c r="BC4318" s="95"/>
      <c r="BD4318" s="95"/>
      <c r="BE4318" s="95"/>
      <c r="BF4318" s="95"/>
      <c r="BG4318" s="95"/>
      <c r="BH4318" s="95"/>
      <c r="BI4318" s="95"/>
      <c r="BJ4318" s="95"/>
      <c r="BK4318" s="95"/>
      <c r="BL4318" s="95"/>
      <c r="BM4318" s="95"/>
      <c r="BN4318" s="95"/>
      <c r="BO4318" s="95"/>
      <c r="BP4318" s="95"/>
      <c r="BQ4318" s="95"/>
      <c r="BR4318" s="95"/>
      <c r="BS4318" s="95"/>
      <c r="BT4318" s="95"/>
      <c r="BU4318" s="95"/>
      <c r="BV4318" s="95"/>
      <c r="BW4318" s="95"/>
      <c r="BX4318" s="95"/>
      <c r="BY4318" s="95"/>
      <c r="BZ4318" s="95"/>
      <c r="CD4318" s="95"/>
      <c r="CE4318" s="95"/>
      <c r="CF4318" s="95"/>
    </row>
    <row r="4319" spans="1:84" s="43" customFormat="1" x14ac:dyDescent="0.25">
      <c r="A4319" s="152"/>
      <c r="B4319" s="152"/>
      <c r="C4319" s="152"/>
      <c r="D4319" s="152"/>
      <c r="E4319" s="152"/>
      <c r="F4319" s="62"/>
      <c r="G4319" s="62"/>
      <c r="I4319" s="152"/>
      <c r="K4319" s="152"/>
      <c r="L4319" s="152"/>
      <c r="M4319" s="152"/>
      <c r="N4319" s="152"/>
      <c r="O4319" s="63"/>
      <c r="P4319" s="152"/>
      <c r="Q4319" s="152"/>
      <c r="S4319" s="205"/>
      <c r="T4319" s="205"/>
      <c r="U4319" s="205"/>
      <c r="V4319" s="39"/>
      <c r="W4319" s="39"/>
      <c r="X4319" s="39"/>
      <c r="Y4319" s="39"/>
      <c r="AD4319" s="191"/>
      <c r="AE4319" s="191"/>
      <c r="AF4319" s="260"/>
      <c r="AG4319" s="191"/>
      <c r="AH4319" s="191"/>
      <c r="AI4319" s="260"/>
      <c r="AR4319" s="68"/>
      <c r="AS4319" s="68"/>
      <c r="AW4319" s="95"/>
      <c r="AX4319" s="95"/>
      <c r="AY4319" s="95"/>
      <c r="AZ4319" s="95"/>
      <c r="BA4319" s="95"/>
      <c r="BB4319" s="95"/>
      <c r="BC4319" s="95"/>
      <c r="BD4319" s="95"/>
      <c r="BE4319" s="95"/>
      <c r="BF4319" s="95"/>
      <c r="BG4319" s="95"/>
      <c r="BH4319" s="95"/>
      <c r="BI4319" s="95"/>
      <c r="BJ4319" s="95"/>
      <c r="BK4319" s="95"/>
      <c r="BL4319" s="95"/>
      <c r="BM4319" s="95"/>
      <c r="BN4319" s="95"/>
      <c r="BO4319" s="95"/>
      <c r="BP4319" s="95"/>
      <c r="BQ4319" s="95"/>
      <c r="BR4319" s="95"/>
      <c r="BS4319" s="95"/>
      <c r="BT4319" s="95"/>
      <c r="BU4319" s="95"/>
      <c r="BV4319" s="95"/>
      <c r="BW4319" s="95"/>
      <c r="BX4319" s="95"/>
      <c r="BY4319" s="95"/>
      <c r="BZ4319" s="95"/>
      <c r="CD4319" s="95"/>
      <c r="CE4319" s="95"/>
      <c r="CF4319" s="95"/>
    </row>
    <row r="4320" spans="1:84" s="43" customFormat="1" x14ac:dyDescent="0.25">
      <c r="A4320" s="152"/>
      <c r="B4320" s="152"/>
      <c r="C4320" s="152"/>
      <c r="D4320" s="152"/>
      <c r="E4320" s="152"/>
      <c r="F4320" s="62"/>
      <c r="G4320" s="62"/>
      <c r="I4320" s="152"/>
      <c r="K4320" s="152"/>
      <c r="L4320" s="152"/>
      <c r="M4320" s="152"/>
      <c r="N4320" s="152"/>
      <c r="O4320" s="63"/>
      <c r="P4320" s="152"/>
      <c r="Q4320" s="152"/>
      <c r="S4320" s="205"/>
      <c r="T4320" s="205"/>
      <c r="U4320" s="205"/>
      <c r="V4320" s="39"/>
      <c r="W4320" s="39"/>
      <c r="X4320" s="39"/>
      <c r="Y4320" s="39"/>
      <c r="AD4320" s="191"/>
      <c r="AE4320" s="191"/>
      <c r="AF4320" s="260"/>
      <c r="AG4320" s="191"/>
      <c r="AH4320" s="191"/>
      <c r="AI4320" s="260"/>
      <c r="AR4320" s="68"/>
      <c r="AS4320" s="68"/>
      <c r="AW4320" s="95"/>
      <c r="AX4320" s="95"/>
      <c r="AY4320" s="95"/>
      <c r="AZ4320" s="95"/>
      <c r="BA4320" s="95"/>
      <c r="BB4320" s="95"/>
      <c r="BC4320" s="95"/>
      <c r="BD4320" s="95"/>
      <c r="BE4320" s="95"/>
      <c r="BF4320" s="95"/>
      <c r="BG4320" s="95"/>
      <c r="BH4320" s="95"/>
      <c r="BI4320" s="95"/>
      <c r="BJ4320" s="95"/>
      <c r="BK4320" s="95"/>
      <c r="BL4320" s="95"/>
      <c r="BM4320" s="95"/>
      <c r="BN4320" s="95"/>
      <c r="BO4320" s="95"/>
      <c r="BP4320" s="95"/>
      <c r="BQ4320" s="95"/>
      <c r="BR4320" s="95"/>
      <c r="BS4320" s="95"/>
      <c r="BT4320" s="95"/>
      <c r="BU4320" s="95"/>
      <c r="BV4320" s="95"/>
      <c r="BW4320" s="95"/>
      <c r="BX4320" s="95"/>
      <c r="BY4320" s="95"/>
      <c r="BZ4320" s="95"/>
      <c r="CD4320" s="95"/>
      <c r="CE4320" s="95"/>
      <c r="CF4320" s="95"/>
    </row>
    <row r="4321" spans="1:84" s="43" customFormat="1" x14ac:dyDescent="0.25">
      <c r="A4321" s="152"/>
      <c r="B4321" s="152"/>
      <c r="C4321" s="152"/>
      <c r="D4321" s="152"/>
      <c r="E4321" s="152"/>
      <c r="F4321" s="62"/>
      <c r="G4321" s="62"/>
      <c r="I4321" s="152"/>
      <c r="K4321" s="152"/>
      <c r="L4321" s="152"/>
      <c r="M4321" s="152"/>
      <c r="N4321" s="152"/>
      <c r="O4321" s="63"/>
      <c r="P4321" s="152"/>
      <c r="Q4321" s="152"/>
      <c r="S4321" s="205"/>
      <c r="T4321" s="205"/>
      <c r="U4321" s="205"/>
      <c r="V4321" s="39"/>
      <c r="W4321" s="39"/>
      <c r="X4321" s="39"/>
      <c r="Y4321" s="39"/>
      <c r="AD4321" s="191"/>
      <c r="AE4321" s="191"/>
      <c r="AF4321" s="260"/>
      <c r="AG4321" s="191"/>
      <c r="AH4321" s="191"/>
      <c r="AI4321" s="260"/>
      <c r="AR4321" s="68"/>
      <c r="AS4321" s="68"/>
      <c r="AW4321" s="95"/>
      <c r="AX4321" s="95"/>
      <c r="AY4321" s="95"/>
      <c r="AZ4321" s="95"/>
      <c r="BA4321" s="95"/>
      <c r="BB4321" s="95"/>
      <c r="BC4321" s="95"/>
      <c r="BD4321" s="95"/>
      <c r="BE4321" s="95"/>
      <c r="BF4321" s="95"/>
      <c r="BG4321" s="95"/>
      <c r="BH4321" s="95"/>
      <c r="BI4321" s="95"/>
      <c r="BJ4321" s="95"/>
      <c r="BK4321" s="95"/>
      <c r="BL4321" s="95"/>
      <c r="BM4321" s="95"/>
      <c r="BN4321" s="95"/>
      <c r="BO4321" s="95"/>
      <c r="BP4321" s="95"/>
      <c r="BQ4321" s="95"/>
      <c r="BR4321" s="95"/>
      <c r="BS4321" s="95"/>
      <c r="BT4321" s="95"/>
      <c r="BU4321" s="95"/>
      <c r="BV4321" s="95"/>
      <c r="BW4321" s="95"/>
      <c r="BX4321" s="95"/>
      <c r="BY4321" s="95"/>
      <c r="BZ4321" s="95"/>
      <c r="CD4321" s="95"/>
      <c r="CE4321" s="95"/>
      <c r="CF4321" s="95"/>
    </row>
    <row r="4322" spans="1:84" s="43" customFormat="1" x14ac:dyDescent="0.25">
      <c r="A4322" s="152"/>
      <c r="B4322" s="152"/>
      <c r="C4322" s="152"/>
      <c r="D4322" s="152"/>
      <c r="E4322" s="152"/>
      <c r="F4322" s="62"/>
      <c r="G4322" s="62"/>
      <c r="I4322" s="152"/>
      <c r="K4322" s="152"/>
      <c r="L4322" s="152"/>
      <c r="M4322" s="152"/>
      <c r="N4322" s="152"/>
      <c r="O4322" s="63"/>
      <c r="P4322" s="152"/>
      <c r="Q4322" s="152"/>
      <c r="S4322" s="205"/>
      <c r="T4322" s="205"/>
      <c r="U4322" s="205"/>
      <c r="V4322" s="39"/>
      <c r="W4322" s="39"/>
      <c r="X4322" s="39"/>
      <c r="Y4322" s="39"/>
      <c r="AD4322" s="191"/>
      <c r="AE4322" s="191"/>
      <c r="AF4322" s="260"/>
      <c r="AG4322" s="191"/>
      <c r="AH4322" s="191"/>
      <c r="AI4322" s="260"/>
      <c r="AR4322" s="68"/>
      <c r="AS4322" s="68"/>
      <c r="AW4322" s="95"/>
      <c r="AX4322" s="95"/>
      <c r="AY4322" s="95"/>
      <c r="AZ4322" s="95"/>
      <c r="BA4322" s="95"/>
      <c r="BB4322" s="95"/>
      <c r="BC4322" s="95"/>
      <c r="BD4322" s="95"/>
      <c r="BE4322" s="95"/>
      <c r="BF4322" s="95"/>
      <c r="BG4322" s="95"/>
      <c r="BH4322" s="95"/>
      <c r="BI4322" s="95"/>
      <c r="BJ4322" s="95"/>
      <c r="BK4322" s="95"/>
      <c r="BL4322" s="95"/>
      <c r="BM4322" s="95"/>
      <c r="BN4322" s="95"/>
      <c r="BO4322" s="95"/>
      <c r="BP4322" s="95"/>
      <c r="BQ4322" s="95"/>
      <c r="BR4322" s="95"/>
      <c r="BS4322" s="95"/>
      <c r="BT4322" s="95"/>
      <c r="BU4322" s="95"/>
      <c r="BV4322" s="95"/>
      <c r="BW4322" s="95"/>
      <c r="BX4322" s="95"/>
      <c r="BY4322" s="95"/>
      <c r="BZ4322" s="95"/>
      <c r="CD4322" s="95"/>
      <c r="CE4322" s="95"/>
      <c r="CF4322" s="95"/>
    </row>
    <row r="4323" spans="1:84" s="43" customFormat="1" x14ac:dyDescent="0.25">
      <c r="A4323" s="152"/>
      <c r="B4323" s="152"/>
      <c r="C4323" s="152"/>
      <c r="D4323" s="152"/>
      <c r="E4323" s="152"/>
      <c r="F4323" s="62"/>
      <c r="G4323" s="62"/>
      <c r="I4323" s="152"/>
      <c r="K4323" s="152"/>
      <c r="L4323" s="152"/>
      <c r="M4323" s="152"/>
      <c r="N4323" s="152"/>
      <c r="O4323" s="63"/>
      <c r="P4323" s="152"/>
      <c r="Q4323" s="152"/>
      <c r="S4323" s="205"/>
      <c r="T4323" s="205"/>
      <c r="U4323" s="205"/>
      <c r="V4323" s="39"/>
      <c r="W4323" s="39"/>
      <c r="X4323" s="39"/>
      <c r="Y4323" s="39"/>
      <c r="AD4323" s="191"/>
      <c r="AE4323" s="191"/>
      <c r="AF4323" s="260"/>
      <c r="AG4323" s="191"/>
      <c r="AH4323" s="191"/>
      <c r="AI4323" s="260"/>
      <c r="AR4323" s="68"/>
      <c r="AS4323" s="68"/>
      <c r="AW4323" s="95"/>
      <c r="AX4323" s="95"/>
      <c r="AY4323" s="95"/>
      <c r="AZ4323" s="95"/>
      <c r="BA4323" s="95"/>
      <c r="BB4323" s="95"/>
      <c r="BC4323" s="95"/>
      <c r="BD4323" s="95"/>
      <c r="BE4323" s="95"/>
      <c r="BF4323" s="95"/>
      <c r="BG4323" s="95"/>
      <c r="BH4323" s="95"/>
      <c r="BI4323" s="95"/>
      <c r="BJ4323" s="95"/>
      <c r="BK4323" s="95"/>
      <c r="BL4323" s="95"/>
      <c r="BM4323" s="95"/>
      <c r="BN4323" s="95"/>
      <c r="BO4323" s="95"/>
      <c r="BP4323" s="95"/>
      <c r="BQ4323" s="95"/>
      <c r="BR4323" s="95"/>
      <c r="BS4323" s="95"/>
      <c r="BT4323" s="95"/>
      <c r="BU4323" s="95"/>
      <c r="BV4323" s="95"/>
      <c r="BW4323" s="95"/>
      <c r="BX4323" s="95"/>
      <c r="BY4323" s="95"/>
      <c r="BZ4323" s="95"/>
      <c r="CD4323" s="95"/>
      <c r="CE4323" s="95"/>
      <c r="CF4323" s="95"/>
    </row>
    <row r="4324" spans="1:84" s="43" customFormat="1" x14ac:dyDescent="0.25">
      <c r="A4324" s="152"/>
      <c r="B4324" s="152"/>
      <c r="C4324" s="152"/>
      <c r="D4324" s="152"/>
      <c r="E4324" s="152"/>
      <c r="F4324" s="62"/>
      <c r="G4324" s="62"/>
      <c r="I4324" s="152"/>
      <c r="K4324" s="152"/>
      <c r="L4324" s="152"/>
      <c r="M4324" s="152"/>
      <c r="N4324" s="152"/>
      <c r="O4324" s="63"/>
      <c r="P4324" s="152"/>
      <c r="Q4324" s="152"/>
      <c r="S4324" s="205"/>
      <c r="T4324" s="205"/>
      <c r="U4324" s="205"/>
      <c r="V4324" s="39"/>
      <c r="W4324" s="39"/>
      <c r="X4324" s="39"/>
      <c r="Y4324" s="39"/>
      <c r="AD4324" s="191"/>
      <c r="AE4324" s="191"/>
      <c r="AF4324" s="260"/>
      <c r="AG4324" s="191"/>
      <c r="AH4324" s="191"/>
      <c r="AI4324" s="260"/>
      <c r="AR4324" s="68"/>
      <c r="AS4324" s="68"/>
      <c r="AW4324" s="95"/>
      <c r="AX4324" s="95"/>
      <c r="AY4324" s="95"/>
      <c r="AZ4324" s="95"/>
      <c r="BA4324" s="95"/>
      <c r="BB4324" s="95"/>
      <c r="BC4324" s="95"/>
      <c r="BD4324" s="95"/>
      <c r="BE4324" s="95"/>
      <c r="BF4324" s="95"/>
      <c r="BG4324" s="95"/>
      <c r="BH4324" s="95"/>
      <c r="BI4324" s="95"/>
      <c r="BJ4324" s="95"/>
      <c r="BK4324" s="95"/>
      <c r="BL4324" s="95"/>
      <c r="BM4324" s="95"/>
      <c r="BN4324" s="95"/>
      <c r="BO4324" s="95"/>
      <c r="BP4324" s="95"/>
      <c r="BQ4324" s="95"/>
      <c r="BR4324" s="95"/>
      <c r="BS4324" s="95"/>
      <c r="BT4324" s="95"/>
      <c r="BU4324" s="95"/>
      <c r="BV4324" s="95"/>
      <c r="BW4324" s="95"/>
      <c r="BX4324" s="95"/>
      <c r="BY4324" s="95"/>
      <c r="BZ4324" s="95"/>
      <c r="CD4324" s="95"/>
      <c r="CE4324" s="95"/>
      <c r="CF4324" s="95"/>
    </row>
    <row r="4325" spans="1:84" s="43" customFormat="1" x14ac:dyDescent="0.25">
      <c r="A4325" s="152"/>
      <c r="B4325" s="152"/>
      <c r="C4325" s="152"/>
      <c r="D4325" s="152"/>
      <c r="E4325" s="152"/>
      <c r="F4325" s="62"/>
      <c r="G4325" s="62"/>
      <c r="I4325" s="152"/>
      <c r="K4325" s="152"/>
      <c r="L4325" s="152"/>
      <c r="M4325" s="152"/>
      <c r="N4325" s="152"/>
      <c r="O4325" s="63"/>
      <c r="P4325" s="152"/>
      <c r="Q4325" s="152"/>
      <c r="S4325" s="205"/>
      <c r="T4325" s="205"/>
      <c r="U4325" s="205"/>
      <c r="V4325" s="39"/>
      <c r="W4325" s="39"/>
      <c r="X4325" s="39"/>
      <c r="Y4325" s="39"/>
      <c r="AD4325" s="191"/>
      <c r="AE4325" s="191"/>
      <c r="AF4325" s="260"/>
      <c r="AG4325" s="191"/>
      <c r="AH4325" s="191"/>
      <c r="AI4325" s="260"/>
      <c r="AR4325" s="68"/>
      <c r="AS4325" s="68"/>
      <c r="AW4325" s="95"/>
      <c r="AX4325" s="95"/>
      <c r="AY4325" s="95"/>
      <c r="AZ4325" s="95"/>
      <c r="BA4325" s="95"/>
      <c r="BB4325" s="95"/>
      <c r="BC4325" s="95"/>
      <c r="BD4325" s="95"/>
      <c r="BE4325" s="95"/>
      <c r="BF4325" s="95"/>
      <c r="BG4325" s="95"/>
      <c r="BH4325" s="95"/>
      <c r="BI4325" s="95"/>
      <c r="BJ4325" s="95"/>
      <c r="BK4325" s="95"/>
      <c r="BL4325" s="95"/>
      <c r="BM4325" s="95"/>
      <c r="BN4325" s="95"/>
      <c r="BO4325" s="95"/>
      <c r="BP4325" s="95"/>
      <c r="BQ4325" s="95"/>
      <c r="BR4325" s="95"/>
      <c r="BS4325" s="95"/>
      <c r="BT4325" s="95"/>
      <c r="BU4325" s="95"/>
      <c r="BV4325" s="95"/>
      <c r="BW4325" s="95"/>
      <c r="BX4325" s="95"/>
      <c r="BY4325" s="95"/>
      <c r="BZ4325" s="95"/>
      <c r="CD4325" s="95"/>
      <c r="CE4325" s="95"/>
      <c r="CF4325" s="95"/>
    </row>
    <row r="4326" spans="1:84" s="43" customFormat="1" x14ac:dyDescent="0.25">
      <c r="A4326" s="152"/>
      <c r="B4326" s="152"/>
      <c r="C4326" s="152"/>
      <c r="D4326" s="152"/>
      <c r="E4326" s="152"/>
      <c r="F4326" s="62"/>
      <c r="G4326" s="62"/>
      <c r="I4326" s="152"/>
      <c r="K4326" s="152"/>
      <c r="L4326" s="152"/>
      <c r="M4326" s="152"/>
      <c r="N4326" s="152"/>
      <c r="O4326" s="63"/>
      <c r="P4326" s="152"/>
      <c r="Q4326" s="152"/>
      <c r="S4326" s="205"/>
      <c r="T4326" s="205"/>
      <c r="U4326" s="205"/>
      <c r="V4326" s="39"/>
      <c r="W4326" s="39"/>
      <c r="X4326" s="39"/>
      <c r="Y4326" s="39"/>
      <c r="AD4326" s="191"/>
      <c r="AE4326" s="191"/>
      <c r="AF4326" s="260"/>
      <c r="AG4326" s="191"/>
      <c r="AH4326" s="191"/>
      <c r="AI4326" s="260"/>
      <c r="AR4326" s="68"/>
      <c r="AS4326" s="68"/>
      <c r="AW4326" s="95"/>
      <c r="AX4326" s="95"/>
      <c r="AY4326" s="95"/>
      <c r="AZ4326" s="95"/>
      <c r="BA4326" s="95"/>
      <c r="BB4326" s="95"/>
      <c r="BC4326" s="95"/>
      <c r="BD4326" s="95"/>
      <c r="BE4326" s="95"/>
      <c r="BF4326" s="95"/>
      <c r="BG4326" s="95"/>
      <c r="BH4326" s="95"/>
      <c r="BI4326" s="95"/>
      <c r="BJ4326" s="95"/>
      <c r="BK4326" s="95"/>
      <c r="BL4326" s="95"/>
      <c r="BM4326" s="95"/>
      <c r="BN4326" s="95"/>
      <c r="BO4326" s="95"/>
      <c r="BP4326" s="95"/>
      <c r="BQ4326" s="95"/>
      <c r="BR4326" s="95"/>
      <c r="BS4326" s="95"/>
      <c r="BT4326" s="95"/>
      <c r="BU4326" s="95"/>
      <c r="BV4326" s="95"/>
      <c r="BW4326" s="95"/>
      <c r="BX4326" s="95"/>
      <c r="BY4326" s="95"/>
      <c r="BZ4326" s="95"/>
      <c r="CD4326" s="95"/>
      <c r="CE4326" s="95"/>
      <c r="CF4326" s="95"/>
    </row>
    <row r="4327" spans="1:84" s="43" customFormat="1" x14ac:dyDescent="0.25">
      <c r="A4327" s="152"/>
      <c r="B4327" s="152"/>
      <c r="C4327" s="152"/>
      <c r="D4327" s="152"/>
      <c r="E4327" s="152"/>
      <c r="F4327" s="62"/>
      <c r="G4327" s="62"/>
      <c r="I4327" s="152"/>
      <c r="K4327" s="152"/>
      <c r="L4327" s="152"/>
      <c r="M4327" s="152"/>
      <c r="N4327" s="152"/>
      <c r="O4327" s="63"/>
      <c r="P4327" s="152"/>
      <c r="Q4327" s="152"/>
      <c r="S4327" s="205"/>
      <c r="T4327" s="205"/>
      <c r="U4327" s="205"/>
      <c r="V4327" s="39"/>
      <c r="W4327" s="39"/>
      <c r="X4327" s="39"/>
      <c r="Y4327" s="39"/>
      <c r="AD4327" s="191"/>
      <c r="AE4327" s="191"/>
      <c r="AF4327" s="260"/>
      <c r="AG4327" s="191"/>
      <c r="AH4327" s="191"/>
      <c r="AI4327" s="260"/>
      <c r="AR4327" s="68"/>
      <c r="AS4327" s="68"/>
      <c r="AW4327" s="95"/>
      <c r="AX4327" s="95"/>
      <c r="AY4327" s="95"/>
      <c r="AZ4327" s="95"/>
      <c r="BA4327" s="95"/>
      <c r="BB4327" s="95"/>
      <c r="BC4327" s="95"/>
      <c r="BD4327" s="95"/>
      <c r="BE4327" s="95"/>
      <c r="BF4327" s="95"/>
      <c r="BG4327" s="95"/>
      <c r="BH4327" s="95"/>
      <c r="BI4327" s="95"/>
      <c r="BJ4327" s="95"/>
      <c r="BK4327" s="95"/>
      <c r="BL4327" s="95"/>
      <c r="BM4327" s="95"/>
      <c r="BN4327" s="95"/>
      <c r="BO4327" s="95"/>
      <c r="BP4327" s="95"/>
      <c r="BQ4327" s="95"/>
      <c r="BR4327" s="95"/>
      <c r="BS4327" s="95"/>
      <c r="BT4327" s="95"/>
      <c r="BU4327" s="95"/>
      <c r="BV4327" s="95"/>
      <c r="BW4327" s="95"/>
      <c r="BX4327" s="95"/>
      <c r="BY4327" s="95"/>
      <c r="BZ4327" s="95"/>
      <c r="CD4327" s="95"/>
      <c r="CE4327" s="95"/>
      <c r="CF4327" s="95"/>
    </row>
    <row r="4328" spans="1:84" s="43" customFormat="1" x14ac:dyDescent="0.25">
      <c r="A4328" s="152"/>
      <c r="B4328" s="152"/>
      <c r="C4328" s="152"/>
      <c r="D4328" s="152"/>
      <c r="E4328" s="152"/>
      <c r="F4328" s="62"/>
      <c r="G4328" s="62"/>
      <c r="I4328" s="152"/>
      <c r="K4328" s="152"/>
      <c r="L4328" s="152"/>
      <c r="M4328" s="152"/>
      <c r="N4328" s="152"/>
      <c r="O4328" s="63"/>
      <c r="P4328" s="152"/>
      <c r="Q4328" s="152"/>
      <c r="S4328" s="205"/>
      <c r="T4328" s="205"/>
      <c r="U4328" s="205"/>
      <c r="V4328" s="39"/>
      <c r="W4328" s="39"/>
      <c r="X4328" s="39"/>
      <c r="Y4328" s="39"/>
      <c r="AD4328" s="191"/>
      <c r="AE4328" s="191"/>
      <c r="AF4328" s="260"/>
      <c r="AG4328" s="191"/>
      <c r="AH4328" s="191"/>
      <c r="AI4328" s="260"/>
      <c r="AR4328" s="68"/>
      <c r="AS4328" s="68"/>
      <c r="AW4328" s="95"/>
      <c r="AX4328" s="95"/>
      <c r="AY4328" s="95"/>
      <c r="AZ4328" s="95"/>
      <c r="BA4328" s="95"/>
      <c r="BB4328" s="95"/>
      <c r="BC4328" s="95"/>
      <c r="BD4328" s="95"/>
      <c r="BE4328" s="95"/>
      <c r="BF4328" s="95"/>
      <c r="BG4328" s="95"/>
      <c r="BH4328" s="95"/>
      <c r="BI4328" s="95"/>
      <c r="BJ4328" s="95"/>
      <c r="BK4328" s="95"/>
      <c r="BL4328" s="95"/>
      <c r="BM4328" s="95"/>
      <c r="BN4328" s="95"/>
      <c r="BO4328" s="95"/>
      <c r="BP4328" s="95"/>
      <c r="BQ4328" s="95"/>
      <c r="BR4328" s="95"/>
      <c r="BS4328" s="95"/>
      <c r="BT4328" s="95"/>
      <c r="BU4328" s="95"/>
      <c r="BV4328" s="95"/>
      <c r="BW4328" s="95"/>
      <c r="BX4328" s="95"/>
      <c r="BY4328" s="95"/>
      <c r="BZ4328" s="95"/>
      <c r="CD4328" s="95"/>
      <c r="CE4328" s="95"/>
      <c r="CF4328" s="95"/>
    </row>
    <row r="4329" spans="1:84" s="43" customFormat="1" x14ac:dyDescent="0.25">
      <c r="A4329" s="152"/>
      <c r="B4329" s="152"/>
      <c r="C4329" s="152"/>
      <c r="D4329" s="152"/>
      <c r="E4329" s="152"/>
      <c r="F4329" s="62"/>
      <c r="G4329" s="62"/>
      <c r="I4329" s="152"/>
      <c r="K4329" s="152"/>
      <c r="L4329" s="152"/>
      <c r="M4329" s="152"/>
      <c r="N4329" s="152"/>
      <c r="O4329" s="63"/>
      <c r="P4329" s="152"/>
      <c r="Q4329" s="152"/>
      <c r="S4329" s="205"/>
      <c r="T4329" s="205"/>
      <c r="U4329" s="205"/>
      <c r="V4329" s="39"/>
      <c r="W4329" s="39"/>
      <c r="X4329" s="39"/>
      <c r="Y4329" s="39"/>
      <c r="AD4329" s="191"/>
      <c r="AE4329" s="191"/>
      <c r="AF4329" s="260"/>
      <c r="AG4329" s="191"/>
      <c r="AH4329" s="191"/>
      <c r="AI4329" s="260"/>
      <c r="AR4329" s="68"/>
      <c r="AS4329" s="68"/>
      <c r="AW4329" s="95"/>
      <c r="AX4329" s="95"/>
      <c r="AY4329" s="95"/>
      <c r="AZ4329" s="95"/>
      <c r="BA4329" s="95"/>
      <c r="BB4329" s="95"/>
      <c r="BC4329" s="95"/>
      <c r="BD4329" s="95"/>
      <c r="BE4329" s="95"/>
      <c r="BF4329" s="95"/>
      <c r="BG4329" s="95"/>
      <c r="BH4329" s="95"/>
      <c r="BI4329" s="95"/>
      <c r="BJ4329" s="95"/>
      <c r="BK4329" s="95"/>
      <c r="BL4329" s="95"/>
      <c r="BM4329" s="95"/>
      <c r="BN4329" s="95"/>
      <c r="BO4329" s="95"/>
      <c r="BP4329" s="95"/>
      <c r="BQ4329" s="95"/>
      <c r="BR4329" s="95"/>
      <c r="BS4329" s="95"/>
      <c r="BT4329" s="95"/>
      <c r="BU4329" s="95"/>
      <c r="BV4329" s="95"/>
      <c r="BW4329" s="95"/>
      <c r="BX4329" s="95"/>
      <c r="BY4329" s="95"/>
      <c r="BZ4329" s="95"/>
      <c r="CD4329" s="95"/>
      <c r="CE4329" s="95"/>
      <c r="CF4329" s="95"/>
    </row>
    <row r="4330" spans="1:84" s="43" customFormat="1" x14ac:dyDescent="0.25">
      <c r="A4330" s="152"/>
      <c r="B4330" s="152"/>
      <c r="C4330" s="152"/>
      <c r="D4330" s="152"/>
      <c r="E4330" s="152"/>
      <c r="F4330" s="62"/>
      <c r="G4330" s="62"/>
      <c r="I4330" s="152"/>
      <c r="K4330" s="152"/>
      <c r="L4330" s="152"/>
      <c r="M4330" s="152"/>
      <c r="N4330" s="152"/>
      <c r="O4330" s="63"/>
      <c r="P4330" s="152"/>
      <c r="Q4330" s="152"/>
      <c r="S4330" s="205"/>
      <c r="T4330" s="205"/>
      <c r="U4330" s="205"/>
      <c r="V4330" s="39"/>
      <c r="W4330" s="39"/>
      <c r="X4330" s="39"/>
      <c r="Y4330" s="39"/>
      <c r="AD4330" s="191"/>
      <c r="AE4330" s="191"/>
      <c r="AF4330" s="260"/>
      <c r="AG4330" s="191"/>
      <c r="AH4330" s="191"/>
      <c r="AI4330" s="260"/>
      <c r="AR4330" s="68"/>
      <c r="AS4330" s="68"/>
      <c r="AW4330" s="95"/>
      <c r="AX4330" s="95"/>
      <c r="AY4330" s="95"/>
      <c r="AZ4330" s="95"/>
      <c r="BA4330" s="95"/>
      <c r="BB4330" s="95"/>
      <c r="BC4330" s="95"/>
      <c r="BD4330" s="95"/>
      <c r="BE4330" s="95"/>
      <c r="BF4330" s="95"/>
      <c r="BG4330" s="95"/>
      <c r="BH4330" s="95"/>
      <c r="BI4330" s="95"/>
      <c r="BJ4330" s="95"/>
      <c r="BK4330" s="95"/>
      <c r="BL4330" s="95"/>
      <c r="BM4330" s="95"/>
      <c r="BN4330" s="95"/>
      <c r="BO4330" s="95"/>
      <c r="BP4330" s="95"/>
      <c r="BQ4330" s="95"/>
      <c r="BR4330" s="95"/>
      <c r="BS4330" s="95"/>
      <c r="BT4330" s="95"/>
      <c r="BU4330" s="95"/>
      <c r="BV4330" s="95"/>
      <c r="BW4330" s="95"/>
      <c r="BX4330" s="95"/>
      <c r="BY4330" s="95"/>
      <c r="BZ4330" s="95"/>
      <c r="CD4330" s="95"/>
      <c r="CE4330" s="95"/>
      <c r="CF4330" s="95"/>
    </row>
    <row r="4331" spans="1:84" s="43" customFormat="1" x14ac:dyDescent="0.25">
      <c r="A4331" s="152"/>
      <c r="B4331" s="152"/>
      <c r="C4331" s="152"/>
      <c r="D4331" s="152"/>
      <c r="E4331" s="152"/>
      <c r="F4331" s="62"/>
      <c r="G4331" s="62"/>
      <c r="I4331" s="152"/>
      <c r="K4331" s="152"/>
      <c r="L4331" s="152"/>
      <c r="M4331" s="152"/>
      <c r="N4331" s="152"/>
      <c r="O4331" s="63"/>
      <c r="P4331" s="152"/>
      <c r="Q4331" s="152"/>
      <c r="S4331" s="205"/>
      <c r="T4331" s="205"/>
      <c r="U4331" s="205"/>
      <c r="V4331" s="39"/>
      <c r="W4331" s="39"/>
      <c r="X4331" s="39"/>
      <c r="Y4331" s="39"/>
      <c r="AD4331" s="191"/>
      <c r="AE4331" s="191"/>
      <c r="AF4331" s="260"/>
      <c r="AG4331" s="191"/>
      <c r="AH4331" s="191"/>
      <c r="AI4331" s="260"/>
      <c r="AR4331" s="68"/>
      <c r="AS4331" s="68"/>
      <c r="AW4331" s="95"/>
      <c r="AX4331" s="95"/>
      <c r="AY4331" s="95"/>
      <c r="AZ4331" s="95"/>
      <c r="BA4331" s="95"/>
      <c r="BB4331" s="95"/>
      <c r="BC4331" s="95"/>
      <c r="BD4331" s="95"/>
      <c r="BE4331" s="95"/>
      <c r="BF4331" s="95"/>
      <c r="BG4331" s="95"/>
      <c r="BH4331" s="95"/>
      <c r="BI4331" s="95"/>
      <c r="BJ4331" s="95"/>
      <c r="BK4331" s="95"/>
      <c r="BL4331" s="95"/>
      <c r="BM4331" s="95"/>
      <c r="BN4331" s="95"/>
      <c r="BO4331" s="95"/>
      <c r="BP4331" s="95"/>
      <c r="BQ4331" s="95"/>
      <c r="BR4331" s="95"/>
      <c r="BS4331" s="95"/>
      <c r="BT4331" s="95"/>
      <c r="BU4331" s="95"/>
      <c r="BV4331" s="95"/>
      <c r="BW4331" s="95"/>
      <c r="BX4331" s="95"/>
      <c r="BY4331" s="95"/>
      <c r="BZ4331" s="95"/>
      <c r="CD4331" s="95"/>
      <c r="CE4331" s="95"/>
      <c r="CF4331" s="95"/>
    </row>
    <row r="4332" spans="1:84" s="43" customFormat="1" x14ac:dyDescent="0.25">
      <c r="A4332" s="152"/>
      <c r="B4332" s="152"/>
      <c r="C4332" s="152"/>
      <c r="D4332" s="152"/>
      <c r="E4332" s="152"/>
      <c r="F4332" s="62"/>
      <c r="G4332" s="62"/>
      <c r="I4332" s="152"/>
      <c r="K4332" s="152"/>
      <c r="L4332" s="152"/>
      <c r="M4332" s="152"/>
      <c r="N4332" s="152"/>
      <c r="O4332" s="63"/>
      <c r="P4332" s="152"/>
      <c r="Q4332" s="152"/>
      <c r="S4332" s="205"/>
      <c r="T4332" s="205"/>
      <c r="U4332" s="205"/>
      <c r="V4332" s="39"/>
      <c r="W4332" s="39"/>
      <c r="X4332" s="39"/>
      <c r="Y4332" s="39"/>
      <c r="AD4332" s="191"/>
      <c r="AE4332" s="191"/>
      <c r="AF4332" s="260"/>
      <c r="AG4332" s="191"/>
      <c r="AH4332" s="191"/>
      <c r="AI4332" s="260"/>
      <c r="AR4332" s="68"/>
      <c r="AS4332" s="68"/>
      <c r="AW4332" s="95"/>
      <c r="AX4332" s="95"/>
      <c r="AY4332" s="95"/>
      <c r="AZ4332" s="95"/>
      <c r="BA4332" s="95"/>
      <c r="BB4332" s="95"/>
      <c r="BC4332" s="95"/>
      <c r="BD4332" s="95"/>
      <c r="BE4332" s="95"/>
      <c r="BF4332" s="95"/>
      <c r="BG4332" s="95"/>
      <c r="BH4332" s="95"/>
      <c r="BI4332" s="95"/>
      <c r="BJ4332" s="95"/>
      <c r="BK4332" s="95"/>
      <c r="BL4332" s="95"/>
      <c r="BM4332" s="95"/>
      <c r="BN4332" s="95"/>
      <c r="BO4332" s="95"/>
      <c r="BP4332" s="95"/>
      <c r="BQ4332" s="95"/>
      <c r="BR4332" s="95"/>
      <c r="BS4332" s="95"/>
      <c r="BT4332" s="95"/>
      <c r="BU4332" s="95"/>
      <c r="BV4332" s="95"/>
      <c r="BW4332" s="95"/>
      <c r="BX4332" s="95"/>
      <c r="BY4332" s="95"/>
      <c r="BZ4332" s="95"/>
      <c r="CD4332" s="95"/>
      <c r="CE4332" s="95"/>
      <c r="CF4332" s="95"/>
    </row>
    <row r="4333" spans="1:84" s="43" customFormat="1" x14ac:dyDescent="0.25">
      <c r="A4333" s="152"/>
      <c r="B4333" s="152"/>
      <c r="C4333" s="152"/>
      <c r="D4333" s="152"/>
      <c r="E4333" s="152"/>
      <c r="F4333" s="62"/>
      <c r="G4333" s="62"/>
      <c r="I4333" s="152"/>
      <c r="K4333" s="152"/>
      <c r="L4333" s="152"/>
      <c r="M4333" s="152"/>
      <c r="N4333" s="152"/>
      <c r="O4333" s="63"/>
      <c r="P4333" s="152"/>
      <c r="Q4333" s="152"/>
      <c r="S4333" s="205"/>
      <c r="T4333" s="205"/>
      <c r="U4333" s="205"/>
      <c r="V4333" s="39"/>
      <c r="W4333" s="39"/>
      <c r="X4333" s="39"/>
      <c r="Y4333" s="39"/>
      <c r="AD4333" s="191"/>
      <c r="AE4333" s="191"/>
      <c r="AF4333" s="260"/>
      <c r="AG4333" s="191"/>
      <c r="AH4333" s="191"/>
      <c r="AI4333" s="260"/>
      <c r="AR4333" s="68"/>
      <c r="AS4333" s="68"/>
      <c r="AW4333" s="95"/>
      <c r="AX4333" s="95"/>
      <c r="AY4333" s="95"/>
      <c r="AZ4333" s="95"/>
      <c r="BA4333" s="95"/>
      <c r="BB4333" s="95"/>
      <c r="BC4333" s="95"/>
      <c r="BD4333" s="95"/>
      <c r="BE4333" s="95"/>
      <c r="BF4333" s="95"/>
      <c r="BG4333" s="95"/>
      <c r="BH4333" s="95"/>
      <c r="BI4333" s="95"/>
      <c r="BJ4333" s="95"/>
      <c r="BK4333" s="95"/>
      <c r="BL4333" s="95"/>
      <c r="BM4333" s="95"/>
      <c r="BN4333" s="95"/>
      <c r="BO4333" s="95"/>
      <c r="BP4333" s="95"/>
      <c r="BQ4333" s="95"/>
      <c r="BR4333" s="95"/>
      <c r="BS4333" s="95"/>
      <c r="BT4333" s="95"/>
      <c r="BU4333" s="95"/>
      <c r="BV4333" s="95"/>
      <c r="BW4333" s="95"/>
      <c r="BX4333" s="95"/>
      <c r="BY4333" s="95"/>
      <c r="BZ4333" s="95"/>
      <c r="CD4333" s="95"/>
      <c r="CE4333" s="95"/>
      <c r="CF4333" s="95"/>
    </row>
    <row r="4334" spans="1:84" s="43" customFormat="1" x14ac:dyDescent="0.25">
      <c r="A4334" s="152"/>
      <c r="B4334" s="152"/>
      <c r="C4334" s="152"/>
      <c r="D4334" s="152"/>
      <c r="E4334" s="152"/>
      <c r="F4334" s="62"/>
      <c r="G4334" s="62"/>
      <c r="I4334" s="152"/>
      <c r="K4334" s="152"/>
      <c r="L4334" s="152"/>
      <c r="M4334" s="152"/>
      <c r="N4334" s="152"/>
      <c r="O4334" s="63"/>
      <c r="P4334" s="152"/>
      <c r="Q4334" s="152"/>
      <c r="S4334" s="205"/>
      <c r="T4334" s="205"/>
      <c r="U4334" s="205"/>
      <c r="V4334" s="39"/>
      <c r="W4334" s="39"/>
      <c r="X4334" s="39"/>
      <c r="Y4334" s="39"/>
      <c r="AD4334" s="191"/>
      <c r="AE4334" s="191"/>
      <c r="AF4334" s="260"/>
      <c r="AG4334" s="191"/>
      <c r="AH4334" s="191"/>
      <c r="AI4334" s="260"/>
      <c r="AR4334" s="68"/>
      <c r="AS4334" s="68"/>
      <c r="AW4334" s="95"/>
      <c r="AX4334" s="95"/>
      <c r="AY4334" s="95"/>
      <c r="AZ4334" s="95"/>
      <c r="BA4334" s="95"/>
      <c r="BB4334" s="95"/>
      <c r="BC4334" s="95"/>
      <c r="BD4334" s="95"/>
      <c r="BE4334" s="95"/>
      <c r="BF4334" s="95"/>
      <c r="BG4334" s="95"/>
      <c r="BH4334" s="95"/>
      <c r="BI4334" s="95"/>
      <c r="BJ4334" s="95"/>
      <c r="BK4334" s="95"/>
      <c r="BL4334" s="95"/>
      <c r="BM4334" s="95"/>
      <c r="BN4334" s="95"/>
      <c r="BO4334" s="95"/>
      <c r="BP4334" s="95"/>
      <c r="BQ4334" s="95"/>
      <c r="BR4334" s="95"/>
      <c r="BS4334" s="95"/>
      <c r="BT4334" s="95"/>
      <c r="BU4334" s="95"/>
      <c r="BV4334" s="95"/>
      <c r="BW4334" s="95"/>
      <c r="BX4334" s="95"/>
      <c r="BY4334" s="95"/>
      <c r="BZ4334" s="95"/>
      <c r="CD4334" s="95"/>
      <c r="CE4334" s="95"/>
      <c r="CF4334" s="95"/>
    </row>
    <row r="4335" spans="1:84" s="43" customFormat="1" x14ac:dyDescent="0.25">
      <c r="A4335" s="152"/>
      <c r="B4335" s="152"/>
      <c r="C4335" s="152"/>
      <c r="D4335" s="152"/>
      <c r="E4335" s="152"/>
      <c r="F4335" s="62"/>
      <c r="G4335" s="62"/>
      <c r="I4335" s="152"/>
      <c r="K4335" s="152"/>
      <c r="L4335" s="152"/>
      <c r="M4335" s="152"/>
      <c r="N4335" s="152"/>
      <c r="O4335" s="63"/>
      <c r="P4335" s="152"/>
      <c r="Q4335" s="152"/>
      <c r="S4335" s="205"/>
      <c r="T4335" s="205"/>
      <c r="U4335" s="205"/>
      <c r="V4335" s="39"/>
      <c r="W4335" s="39"/>
      <c r="X4335" s="39"/>
      <c r="Y4335" s="39"/>
      <c r="AD4335" s="191"/>
      <c r="AE4335" s="191"/>
      <c r="AF4335" s="260"/>
      <c r="AG4335" s="191"/>
      <c r="AH4335" s="191"/>
      <c r="AI4335" s="260"/>
      <c r="AR4335" s="68"/>
      <c r="AS4335" s="68"/>
      <c r="AW4335" s="95"/>
      <c r="AX4335" s="95"/>
      <c r="AY4335" s="95"/>
      <c r="AZ4335" s="95"/>
      <c r="BA4335" s="95"/>
      <c r="BB4335" s="95"/>
      <c r="BC4335" s="95"/>
      <c r="BD4335" s="95"/>
      <c r="BE4335" s="95"/>
      <c r="BF4335" s="95"/>
      <c r="BG4335" s="95"/>
      <c r="BH4335" s="95"/>
      <c r="BI4335" s="95"/>
      <c r="BJ4335" s="95"/>
      <c r="BK4335" s="95"/>
      <c r="BL4335" s="95"/>
      <c r="BM4335" s="95"/>
      <c r="BN4335" s="95"/>
      <c r="BO4335" s="95"/>
      <c r="BP4335" s="95"/>
      <c r="BQ4335" s="95"/>
      <c r="BR4335" s="95"/>
      <c r="BS4335" s="95"/>
      <c r="BT4335" s="95"/>
      <c r="BU4335" s="95"/>
      <c r="BV4335" s="95"/>
      <c r="BW4335" s="95"/>
      <c r="BX4335" s="95"/>
      <c r="BY4335" s="95"/>
      <c r="BZ4335" s="95"/>
      <c r="CD4335" s="95"/>
      <c r="CE4335" s="95"/>
      <c r="CF4335" s="95"/>
    </row>
    <row r="4336" spans="1:84" s="43" customFormat="1" x14ac:dyDescent="0.25">
      <c r="A4336" s="152"/>
      <c r="B4336" s="152"/>
      <c r="C4336" s="152"/>
      <c r="D4336" s="152"/>
      <c r="E4336" s="152"/>
      <c r="F4336" s="62"/>
      <c r="G4336" s="62"/>
      <c r="I4336" s="152"/>
      <c r="K4336" s="152"/>
      <c r="L4336" s="152"/>
      <c r="M4336" s="152"/>
      <c r="N4336" s="152"/>
      <c r="O4336" s="63"/>
      <c r="P4336" s="152"/>
      <c r="Q4336" s="152"/>
      <c r="S4336" s="205"/>
      <c r="T4336" s="205"/>
      <c r="U4336" s="205"/>
      <c r="V4336" s="39"/>
      <c r="W4336" s="39"/>
      <c r="X4336" s="39"/>
      <c r="Y4336" s="39"/>
      <c r="AD4336" s="191"/>
      <c r="AE4336" s="191"/>
      <c r="AF4336" s="260"/>
      <c r="AG4336" s="191"/>
      <c r="AH4336" s="191"/>
      <c r="AI4336" s="260"/>
      <c r="AR4336" s="68"/>
      <c r="AS4336" s="68"/>
      <c r="AW4336" s="95"/>
      <c r="AX4336" s="95"/>
      <c r="AY4336" s="95"/>
      <c r="AZ4336" s="95"/>
      <c r="BA4336" s="95"/>
      <c r="BB4336" s="95"/>
      <c r="BC4336" s="95"/>
      <c r="BD4336" s="95"/>
      <c r="BE4336" s="95"/>
      <c r="BF4336" s="95"/>
      <c r="BG4336" s="95"/>
      <c r="BH4336" s="95"/>
      <c r="BI4336" s="95"/>
      <c r="BJ4336" s="95"/>
      <c r="BK4336" s="95"/>
      <c r="BL4336" s="95"/>
      <c r="BM4336" s="95"/>
      <c r="BN4336" s="95"/>
      <c r="BO4336" s="95"/>
      <c r="BP4336" s="95"/>
      <c r="BQ4336" s="95"/>
      <c r="BR4336" s="95"/>
      <c r="BS4336" s="95"/>
      <c r="BT4336" s="95"/>
      <c r="BU4336" s="95"/>
      <c r="BV4336" s="95"/>
      <c r="BW4336" s="95"/>
      <c r="BX4336" s="95"/>
      <c r="BY4336" s="95"/>
      <c r="BZ4336" s="95"/>
      <c r="CD4336" s="95"/>
      <c r="CE4336" s="95"/>
      <c r="CF4336" s="95"/>
    </row>
    <row r="4337" spans="1:84" s="43" customFormat="1" x14ac:dyDescent="0.25">
      <c r="A4337" s="152"/>
      <c r="B4337" s="152"/>
      <c r="C4337" s="152"/>
      <c r="D4337" s="152"/>
      <c r="E4337" s="152"/>
      <c r="F4337" s="62"/>
      <c r="G4337" s="62"/>
      <c r="I4337" s="152"/>
      <c r="K4337" s="152"/>
      <c r="L4337" s="152"/>
      <c r="M4337" s="152"/>
      <c r="N4337" s="152"/>
      <c r="O4337" s="63"/>
      <c r="P4337" s="152"/>
      <c r="Q4337" s="152"/>
      <c r="S4337" s="205"/>
      <c r="T4337" s="205"/>
      <c r="U4337" s="205"/>
      <c r="V4337" s="39"/>
      <c r="W4337" s="39"/>
      <c r="X4337" s="39"/>
      <c r="Y4337" s="39"/>
      <c r="AD4337" s="191"/>
      <c r="AE4337" s="191"/>
      <c r="AF4337" s="260"/>
      <c r="AG4337" s="191"/>
      <c r="AH4337" s="191"/>
      <c r="AI4337" s="260"/>
      <c r="AR4337" s="68"/>
      <c r="AS4337" s="68"/>
      <c r="AW4337" s="95"/>
      <c r="AX4337" s="95"/>
      <c r="AY4337" s="95"/>
      <c r="AZ4337" s="95"/>
      <c r="BA4337" s="95"/>
      <c r="BB4337" s="95"/>
      <c r="BC4337" s="95"/>
      <c r="BD4337" s="95"/>
      <c r="BE4337" s="95"/>
      <c r="BF4337" s="95"/>
      <c r="BG4337" s="95"/>
      <c r="BH4337" s="95"/>
      <c r="BI4337" s="95"/>
      <c r="BJ4337" s="95"/>
      <c r="BK4337" s="95"/>
      <c r="BL4337" s="95"/>
      <c r="BM4337" s="95"/>
      <c r="BN4337" s="95"/>
      <c r="BO4337" s="95"/>
      <c r="BP4337" s="95"/>
      <c r="BQ4337" s="95"/>
      <c r="BR4337" s="95"/>
      <c r="BS4337" s="95"/>
      <c r="BT4337" s="95"/>
      <c r="BU4337" s="95"/>
      <c r="BV4337" s="95"/>
      <c r="BW4337" s="95"/>
      <c r="BX4337" s="95"/>
      <c r="BY4337" s="95"/>
      <c r="BZ4337" s="95"/>
      <c r="CD4337" s="95"/>
      <c r="CE4337" s="95"/>
      <c r="CF4337" s="95"/>
    </row>
    <row r="4338" spans="1:84" s="43" customFormat="1" x14ac:dyDescent="0.25">
      <c r="A4338" s="152"/>
      <c r="B4338" s="152"/>
      <c r="C4338" s="152"/>
      <c r="D4338" s="152"/>
      <c r="E4338" s="152"/>
      <c r="F4338" s="62"/>
      <c r="G4338" s="62"/>
      <c r="I4338" s="152"/>
      <c r="K4338" s="152"/>
      <c r="L4338" s="152"/>
      <c r="M4338" s="152"/>
      <c r="N4338" s="152"/>
      <c r="O4338" s="63"/>
      <c r="P4338" s="152"/>
      <c r="Q4338" s="152"/>
      <c r="S4338" s="205"/>
      <c r="T4338" s="205"/>
      <c r="U4338" s="205"/>
      <c r="V4338" s="39"/>
      <c r="W4338" s="39"/>
      <c r="X4338" s="39"/>
      <c r="Y4338" s="39"/>
      <c r="AD4338" s="191"/>
      <c r="AE4338" s="191"/>
      <c r="AF4338" s="260"/>
      <c r="AG4338" s="191"/>
      <c r="AH4338" s="191"/>
      <c r="AI4338" s="260"/>
      <c r="AR4338" s="68"/>
      <c r="AS4338" s="68"/>
      <c r="AW4338" s="95"/>
      <c r="AX4338" s="95"/>
      <c r="AY4338" s="95"/>
      <c r="AZ4338" s="95"/>
      <c r="BA4338" s="95"/>
      <c r="BB4338" s="95"/>
      <c r="BC4338" s="95"/>
      <c r="BD4338" s="95"/>
      <c r="BE4338" s="95"/>
      <c r="BF4338" s="95"/>
      <c r="BG4338" s="95"/>
      <c r="BH4338" s="95"/>
      <c r="BI4338" s="95"/>
      <c r="BJ4338" s="95"/>
      <c r="BK4338" s="95"/>
      <c r="BL4338" s="95"/>
      <c r="BM4338" s="95"/>
      <c r="BN4338" s="95"/>
      <c r="BO4338" s="95"/>
      <c r="BP4338" s="95"/>
      <c r="BQ4338" s="95"/>
      <c r="BR4338" s="95"/>
      <c r="BS4338" s="95"/>
      <c r="BT4338" s="95"/>
      <c r="BU4338" s="95"/>
      <c r="BV4338" s="95"/>
      <c r="BW4338" s="95"/>
      <c r="BX4338" s="95"/>
      <c r="BY4338" s="95"/>
      <c r="BZ4338" s="95"/>
      <c r="CD4338" s="95"/>
      <c r="CE4338" s="95"/>
      <c r="CF4338" s="95"/>
    </row>
    <row r="4339" spans="1:84" s="43" customFormat="1" x14ac:dyDescent="0.25">
      <c r="A4339" s="152"/>
      <c r="B4339" s="152"/>
      <c r="C4339" s="152"/>
      <c r="D4339" s="152"/>
      <c r="E4339" s="152"/>
      <c r="F4339" s="62"/>
      <c r="G4339" s="62"/>
      <c r="I4339" s="152"/>
      <c r="K4339" s="152"/>
      <c r="L4339" s="152"/>
      <c r="M4339" s="152"/>
      <c r="N4339" s="152"/>
      <c r="O4339" s="63"/>
      <c r="P4339" s="152"/>
      <c r="Q4339" s="152"/>
      <c r="S4339" s="205"/>
      <c r="T4339" s="205"/>
      <c r="U4339" s="205"/>
      <c r="V4339" s="39"/>
      <c r="W4339" s="39"/>
      <c r="X4339" s="39"/>
      <c r="Y4339" s="39"/>
      <c r="AD4339" s="191"/>
      <c r="AE4339" s="191"/>
      <c r="AF4339" s="260"/>
      <c r="AG4339" s="191"/>
      <c r="AH4339" s="191"/>
      <c r="AI4339" s="260"/>
      <c r="AR4339" s="68"/>
      <c r="AS4339" s="68"/>
      <c r="AW4339" s="95"/>
      <c r="AX4339" s="95"/>
      <c r="AY4339" s="95"/>
      <c r="AZ4339" s="95"/>
      <c r="BA4339" s="95"/>
      <c r="BB4339" s="95"/>
      <c r="BC4339" s="95"/>
      <c r="BD4339" s="95"/>
      <c r="BE4339" s="95"/>
      <c r="BF4339" s="95"/>
      <c r="BG4339" s="95"/>
      <c r="BH4339" s="95"/>
      <c r="BI4339" s="95"/>
      <c r="BJ4339" s="95"/>
      <c r="BK4339" s="95"/>
      <c r="BL4339" s="95"/>
      <c r="BM4339" s="95"/>
      <c r="BN4339" s="95"/>
      <c r="BO4339" s="95"/>
      <c r="BP4339" s="95"/>
      <c r="BQ4339" s="95"/>
      <c r="BR4339" s="95"/>
      <c r="BS4339" s="95"/>
      <c r="BT4339" s="95"/>
      <c r="BU4339" s="95"/>
      <c r="BV4339" s="95"/>
      <c r="BW4339" s="95"/>
      <c r="BX4339" s="95"/>
      <c r="BY4339" s="95"/>
      <c r="BZ4339" s="95"/>
      <c r="CD4339" s="95"/>
      <c r="CE4339" s="95"/>
      <c r="CF4339" s="95"/>
    </row>
    <row r="4340" spans="1:84" s="43" customFormat="1" x14ac:dyDescent="0.25">
      <c r="A4340" s="152"/>
      <c r="B4340" s="152"/>
      <c r="C4340" s="152"/>
      <c r="D4340" s="152"/>
      <c r="E4340" s="152"/>
      <c r="F4340" s="62"/>
      <c r="G4340" s="62"/>
      <c r="I4340" s="152"/>
      <c r="K4340" s="152"/>
      <c r="L4340" s="152"/>
      <c r="M4340" s="152"/>
      <c r="N4340" s="152"/>
      <c r="O4340" s="63"/>
      <c r="P4340" s="152"/>
      <c r="Q4340" s="152"/>
      <c r="S4340" s="205"/>
      <c r="T4340" s="205"/>
      <c r="U4340" s="205"/>
      <c r="V4340" s="39"/>
      <c r="W4340" s="39"/>
      <c r="X4340" s="39"/>
      <c r="Y4340" s="39"/>
      <c r="AD4340" s="191"/>
      <c r="AE4340" s="191"/>
      <c r="AF4340" s="260"/>
      <c r="AG4340" s="191"/>
      <c r="AH4340" s="191"/>
      <c r="AI4340" s="260"/>
      <c r="AR4340" s="68"/>
      <c r="AS4340" s="68"/>
      <c r="AW4340" s="95"/>
      <c r="AX4340" s="95"/>
      <c r="AY4340" s="95"/>
      <c r="AZ4340" s="95"/>
      <c r="BA4340" s="95"/>
      <c r="BB4340" s="95"/>
      <c r="BC4340" s="95"/>
      <c r="BD4340" s="95"/>
      <c r="BE4340" s="95"/>
      <c r="BF4340" s="95"/>
      <c r="BG4340" s="95"/>
      <c r="BH4340" s="95"/>
      <c r="BI4340" s="95"/>
      <c r="BJ4340" s="95"/>
      <c r="BK4340" s="95"/>
      <c r="BL4340" s="95"/>
      <c r="BM4340" s="95"/>
      <c r="BN4340" s="95"/>
      <c r="BO4340" s="95"/>
      <c r="BP4340" s="95"/>
      <c r="BQ4340" s="95"/>
      <c r="BR4340" s="95"/>
      <c r="BS4340" s="95"/>
      <c r="BT4340" s="95"/>
      <c r="BU4340" s="95"/>
      <c r="BV4340" s="95"/>
      <c r="BW4340" s="95"/>
      <c r="BX4340" s="95"/>
      <c r="BY4340" s="95"/>
      <c r="BZ4340" s="95"/>
      <c r="CD4340" s="95"/>
      <c r="CE4340" s="95"/>
      <c r="CF4340" s="95"/>
    </row>
    <row r="4341" spans="1:84" s="43" customFormat="1" x14ac:dyDescent="0.25">
      <c r="A4341" s="152"/>
      <c r="B4341" s="152"/>
      <c r="C4341" s="152"/>
      <c r="D4341" s="152"/>
      <c r="E4341" s="152"/>
      <c r="F4341" s="62"/>
      <c r="G4341" s="62"/>
      <c r="I4341" s="152"/>
      <c r="K4341" s="152"/>
      <c r="L4341" s="152"/>
      <c r="M4341" s="152"/>
      <c r="N4341" s="152"/>
      <c r="O4341" s="63"/>
      <c r="P4341" s="152"/>
      <c r="Q4341" s="152"/>
      <c r="S4341" s="205"/>
      <c r="T4341" s="205"/>
      <c r="U4341" s="205"/>
      <c r="V4341" s="39"/>
      <c r="W4341" s="39"/>
      <c r="X4341" s="39"/>
      <c r="Y4341" s="39"/>
      <c r="AD4341" s="191"/>
      <c r="AE4341" s="191"/>
      <c r="AF4341" s="260"/>
      <c r="AG4341" s="191"/>
      <c r="AH4341" s="191"/>
      <c r="AI4341" s="260"/>
      <c r="AR4341" s="68"/>
      <c r="AS4341" s="68"/>
      <c r="AW4341" s="95"/>
      <c r="AX4341" s="95"/>
      <c r="AY4341" s="95"/>
      <c r="AZ4341" s="95"/>
      <c r="BA4341" s="95"/>
      <c r="BB4341" s="95"/>
      <c r="BC4341" s="95"/>
      <c r="BD4341" s="95"/>
      <c r="BE4341" s="95"/>
      <c r="BF4341" s="95"/>
      <c r="BG4341" s="95"/>
      <c r="BH4341" s="95"/>
      <c r="BI4341" s="95"/>
      <c r="BJ4341" s="95"/>
      <c r="BK4341" s="95"/>
      <c r="BL4341" s="95"/>
      <c r="BM4341" s="95"/>
      <c r="BN4341" s="95"/>
      <c r="BO4341" s="95"/>
      <c r="BP4341" s="95"/>
      <c r="BQ4341" s="95"/>
      <c r="BR4341" s="95"/>
      <c r="BS4341" s="95"/>
      <c r="BT4341" s="95"/>
      <c r="BU4341" s="95"/>
      <c r="BV4341" s="95"/>
      <c r="BW4341" s="95"/>
      <c r="BX4341" s="95"/>
      <c r="BY4341" s="95"/>
      <c r="BZ4341" s="95"/>
      <c r="CD4341" s="95"/>
      <c r="CE4341" s="95"/>
      <c r="CF4341" s="95"/>
    </row>
    <row r="4342" spans="1:84" s="43" customFormat="1" x14ac:dyDescent="0.25">
      <c r="A4342" s="152"/>
      <c r="B4342" s="152"/>
      <c r="C4342" s="152"/>
      <c r="D4342" s="152"/>
      <c r="E4342" s="152"/>
      <c r="F4342" s="62"/>
      <c r="G4342" s="62"/>
      <c r="I4342" s="152"/>
      <c r="K4342" s="152"/>
      <c r="L4342" s="152"/>
      <c r="M4342" s="152"/>
      <c r="N4342" s="152"/>
      <c r="O4342" s="63"/>
      <c r="P4342" s="152"/>
      <c r="Q4342" s="152"/>
      <c r="S4342" s="205"/>
      <c r="T4342" s="205"/>
      <c r="U4342" s="205"/>
      <c r="V4342" s="39"/>
      <c r="W4342" s="39"/>
      <c r="X4342" s="39"/>
      <c r="Y4342" s="39"/>
      <c r="AD4342" s="191"/>
      <c r="AE4342" s="191"/>
      <c r="AF4342" s="260"/>
      <c r="AG4342" s="191"/>
      <c r="AH4342" s="191"/>
      <c r="AI4342" s="260"/>
      <c r="AR4342" s="68"/>
      <c r="AS4342" s="68"/>
      <c r="AW4342" s="95"/>
      <c r="AX4342" s="95"/>
      <c r="AY4342" s="95"/>
      <c r="AZ4342" s="95"/>
      <c r="BA4342" s="95"/>
      <c r="BB4342" s="95"/>
      <c r="BC4342" s="95"/>
      <c r="BD4342" s="95"/>
      <c r="BE4342" s="95"/>
      <c r="BF4342" s="95"/>
      <c r="BG4342" s="95"/>
      <c r="BH4342" s="95"/>
      <c r="BI4342" s="95"/>
      <c r="BJ4342" s="95"/>
      <c r="BK4342" s="95"/>
      <c r="BL4342" s="95"/>
      <c r="BM4342" s="95"/>
      <c r="BN4342" s="95"/>
      <c r="BO4342" s="95"/>
      <c r="BP4342" s="95"/>
      <c r="BQ4342" s="95"/>
      <c r="BR4342" s="95"/>
      <c r="BS4342" s="95"/>
      <c r="BT4342" s="95"/>
      <c r="BU4342" s="95"/>
      <c r="BV4342" s="95"/>
      <c r="BW4342" s="95"/>
      <c r="BX4342" s="95"/>
      <c r="BY4342" s="95"/>
      <c r="BZ4342" s="95"/>
      <c r="CD4342" s="95"/>
      <c r="CE4342" s="95"/>
      <c r="CF4342" s="95"/>
    </row>
    <row r="4343" spans="1:84" s="43" customFormat="1" x14ac:dyDescent="0.25">
      <c r="A4343" s="152"/>
      <c r="B4343" s="152"/>
      <c r="C4343" s="152"/>
      <c r="D4343" s="152"/>
      <c r="E4343" s="152"/>
      <c r="F4343" s="62"/>
      <c r="G4343" s="62"/>
      <c r="I4343" s="152"/>
      <c r="K4343" s="152"/>
      <c r="L4343" s="152"/>
      <c r="M4343" s="152"/>
      <c r="N4343" s="152"/>
      <c r="O4343" s="63"/>
      <c r="P4343" s="152"/>
      <c r="Q4343" s="152"/>
      <c r="S4343" s="205"/>
      <c r="T4343" s="205"/>
      <c r="U4343" s="205"/>
      <c r="V4343" s="39"/>
      <c r="W4343" s="39"/>
      <c r="X4343" s="39"/>
      <c r="Y4343" s="39"/>
      <c r="AD4343" s="191"/>
      <c r="AE4343" s="191"/>
      <c r="AF4343" s="260"/>
      <c r="AG4343" s="191"/>
      <c r="AH4343" s="191"/>
      <c r="AI4343" s="260"/>
      <c r="AR4343" s="68"/>
      <c r="AS4343" s="68"/>
      <c r="AW4343" s="95"/>
      <c r="AX4343" s="95"/>
      <c r="AY4343" s="95"/>
      <c r="AZ4343" s="95"/>
      <c r="BA4343" s="95"/>
      <c r="BB4343" s="95"/>
      <c r="BC4343" s="95"/>
      <c r="BD4343" s="95"/>
      <c r="BE4343" s="95"/>
      <c r="BF4343" s="95"/>
      <c r="BG4343" s="95"/>
      <c r="BH4343" s="95"/>
      <c r="BI4343" s="95"/>
      <c r="BJ4343" s="95"/>
      <c r="BK4343" s="95"/>
      <c r="BL4343" s="95"/>
      <c r="BM4343" s="95"/>
      <c r="BN4343" s="95"/>
      <c r="BO4343" s="95"/>
      <c r="BP4343" s="95"/>
      <c r="BQ4343" s="95"/>
      <c r="BR4343" s="95"/>
      <c r="BS4343" s="95"/>
      <c r="BT4343" s="95"/>
      <c r="BU4343" s="95"/>
      <c r="BV4343" s="95"/>
      <c r="BW4343" s="95"/>
      <c r="BX4343" s="95"/>
      <c r="BY4343" s="95"/>
      <c r="BZ4343" s="95"/>
      <c r="CD4343" s="95"/>
      <c r="CE4343" s="95"/>
      <c r="CF4343" s="95"/>
    </row>
    <row r="4344" spans="1:84" s="43" customFormat="1" x14ac:dyDescent="0.25">
      <c r="A4344" s="152"/>
      <c r="B4344" s="152"/>
      <c r="C4344" s="152"/>
      <c r="D4344" s="152"/>
      <c r="E4344" s="152"/>
      <c r="F4344" s="62"/>
      <c r="G4344" s="62"/>
      <c r="I4344" s="152"/>
      <c r="K4344" s="152"/>
      <c r="L4344" s="152"/>
      <c r="M4344" s="152"/>
      <c r="N4344" s="152"/>
      <c r="O4344" s="63"/>
      <c r="P4344" s="152"/>
      <c r="Q4344" s="152"/>
      <c r="S4344" s="205"/>
      <c r="T4344" s="205"/>
      <c r="U4344" s="205"/>
      <c r="V4344" s="39"/>
      <c r="W4344" s="39"/>
      <c r="X4344" s="39"/>
      <c r="Y4344" s="39"/>
      <c r="AD4344" s="191"/>
      <c r="AE4344" s="191"/>
      <c r="AF4344" s="260"/>
      <c r="AG4344" s="191"/>
      <c r="AH4344" s="191"/>
      <c r="AI4344" s="260"/>
      <c r="AR4344" s="68"/>
      <c r="AS4344" s="68"/>
      <c r="AW4344" s="95"/>
      <c r="AX4344" s="95"/>
      <c r="AY4344" s="95"/>
      <c r="AZ4344" s="95"/>
      <c r="BA4344" s="95"/>
      <c r="BB4344" s="95"/>
      <c r="BC4344" s="95"/>
      <c r="BD4344" s="95"/>
      <c r="BE4344" s="95"/>
      <c r="BF4344" s="95"/>
      <c r="BG4344" s="95"/>
      <c r="BH4344" s="95"/>
      <c r="BI4344" s="95"/>
      <c r="BJ4344" s="95"/>
      <c r="BK4344" s="95"/>
      <c r="BL4344" s="95"/>
      <c r="BM4344" s="95"/>
      <c r="BN4344" s="95"/>
      <c r="BO4344" s="95"/>
      <c r="BP4344" s="95"/>
      <c r="BQ4344" s="95"/>
      <c r="BR4344" s="95"/>
      <c r="BS4344" s="95"/>
      <c r="BT4344" s="95"/>
      <c r="BU4344" s="95"/>
      <c r="BV4344" s="95"/>
      <c r="BW4344" s="95"/>
      <c r="BX4344" s="95"/>
      <c r="BY4344" s="95"/>
      <c r="BZ4344" s="95"/>
      <c r="CD4344" s="95"/>
      <c r="CE4344" s="95"/>
      <c r="CF4344" s="95"/>
    </row>
    <row r="4345" spans="1:84" s="43" customFormat="1" x14ac:dyDescent="0.25">
      <c r="A4345" s="152"/>
      <c r="B4345" s="152"/>
      <c r="C4345" s="152"/>
      <c r="D4345" s="152"/>
      <c r="E4345" s="152"/>
      <c r="F4345" s="62"/>
      <c r="G4345" s="62"/>
      <c r="I4345" s="152"/>
      <c r="K4345" s="152"/>
      <c r="L4345" s="152"/>
      <c r="M4345" s="152"/>
      <c r="N4345" s="152"/>
      <c r="O4345" s="63"/>
      <c r="P4345" s="152"/>
      <c r="Q4345" s="152"/>
      <c r="S4345" s="205"/>
      <c r="T4345" s="205"/>
      <c r="U4345" s="205"/>
      <c r="V4345" s="39"/>
      <c r="W4345" s="39"/>
      <c r="X4345" s="39"/>
      <c r="Y4345" s="39"/>
      <c r="AD4345" s="191"/>
      <c r="AE4345" s="191"/>
      <c r="AF4345" s="260"/>
      <c r="AG4345" s="191"/>
      <c r="AH4345" s="191"/>
      <c r="AI4345" s="260"/>
      <c r="AR4345" s="68"/>
      <c r="AS4345" s="68"/>
      <c r="AW4345" s="95"/>
      <c r="AX4345" s="95"/>
      <c r="AY4345" s="95"/>
      <c r="AZ4345" s="95"/>
      <c r="BA4345" s="95"/>
      <c r="BB4345" s="95"/>
      <c r="BC4345" s="95"/>
      <c r="BD4345" s="95"/>
      <c r="BE4345" s="95"/>
      <c r="BF4345" s="95"/>
      <c r="BG4345" s="95"/>
      <c r="BH4345" s="95"/>
      <c r="BI4345" s="95"/>
      <c r="BJ4345" s="95"/>
      <c r="BK4345" s="95"/>
      <c r="BL4345" s="95"/>
      <c r="BM4345" s="95"/>
      <c r="BN4345" s="95"/>
      <c r="BO4345" s="95"/>
      <c r="BP4345" s="95"/>
      <c r="BQ4345" s="95"/>
      <c r="BR4345" s="95"/>
      <c r="BS4345" s="95"/>
      <c r="BT4345" s="95"/>
      <c r="BU4345" s="95"/>
      <c r="BV4345" s="95"/>
      <c r="BW4345" s="95"/>
      <c r="BX4345" s="95"/>
      <c r="BY4345" s="95"/>
      <c r="BZ4345" s="95"/>
      <c r="CD4345" s="95"/>
      <c r="CE4345" s="95"/>
      <c r="CF4345" s="95"/>
    </row>
    <row r="4346" spans="1:84" s="43" customFormat="1" x14ac:dyDescent="0.25">
      <c r="A4346" s="152"/>
      <c r="B4346" s="152"/>
      <c r="C4346" s="152"/>
      <c r="D4346" s="152"/>
      <c r="E4346" s="152"/>
      <c r="F4346" s="62"/>
      <c r="G4346" s="62"/>
      <c r="I4346" s="152"/>
      <c r="K4346" s="152"/>
      <c r="L4346" s="152"/>
      <c r="M4346" s="152"/>
      <c r="N4346" s="152"/>
      <c r="O4346" s="63"/>
      <c r="P4346" s="152"/>
      <c r="Q4346" s="152"/>
      <c r="S4346" s="205"/>
      <c r="T4346" s="205"/>
      <c r="U4346" s="205"/>
      <c r="V4346" s="39"/>
      <c r="W4346" s="39"/>
      <c r="X4346" s="39"/>
      <c r="Y4346" s="39"/>
      <c r="AD4346" s="191"/>
      <c r="AE4346" s="191"/>
      <c r="AF4346" s="260"/>
      <c r="AG4346" s="191"/>
      <c r="AH4346" s="191"/>
      <c r="AI4346" s="260"/>
      <c r="AR4346" s="68"/>
      <c r="AS4346" s="68"/>
      <c r="AW4346" s="95"/>
      <c r="AX4346" s="95"/>
      <c r="AY4346" s="95"/>
      <c r="AZ4346" s="95"/>
      <c r="BA4346" s="95"/>
      <c r="BB4346" s="95"/>
      <c r="BC4346" s="95"/>
      <c r="BD4346" s="95"/>
      <c r="BE4346" s="95"/>
      <c r="BF4346" s="95"/>
      <c r="BG4346" s="95"/>
      <c r="BH4346" s="95"/>
      <c r="BI4346" s="95"/>
      <c r="BJ4346" s="95"/>
      <c r="BK4346" s="95"/>
      <c r="BL4346" s="95"/>
      <c r="BM4346" s="95"/>
      <c r="BN4346" s="95"/>
      <c r="BO4346" s="95"/>
      <c r="BP4346" s="95"/>
      <c r="BQ4346" s="95"/>
      <c r="BR4346" s="95"/>
      <c r="BS4346" s="95"/>
      <c r="BT4346" s="95"/>
      <c r="BU4346" s="95"/>
      <c r="BV4346" s="95"/>
      <c r="BW4346" s="95"/>
      <c r="BX4346" s="95"/>
      <c r="BY4346" s="95"/>
      <c r="BZ4346" s="95"/>
      <c r="CD4346" s="95"/>
      <c r="CE4346" s="95"/>
      <c r="CF4346" s="95"/>
    </row>
    <row r="4347" spans="1:84" s="43" customFormat="1" x14ac:dyDescent="0.25">
      <c r="A4347" s="152"/>
      <c r="B4347" s="152"/>
      <c r="C4347" s="152"/>
      <c r="D4347" s="152"/>
      <c r="E4347" s="152"/>
      <c r="F4347" s="62"/>
      <c r="G4347" s="62"/>
      <c r="I4347" s="152"/>
      <c r="K4347" s="152"/>
      <c r="L4347" s="152"/>
      <c r="M4347" s="152"/>
      <c r="N4347" s="152"/>
      <c r="O4347" s="63"/>
      <c r="P4347" s="152"/>
      <c r="Q4347" s="152"/>
      <c r="S4347" s="205"/>
      <c r="T4347" s="205"/>
      <c r="U4347" s="205"/>
      <c r="V4347" s="39"/>
      <c r="W4347" s="39"/>
      <c r="X4347" s="39"/>
      <c r="Y4347" s="39"/>
      <c r="AD4347" s="191"/>
      <c r="AE4347" s="191"/>
      <c r="AF4347" s="260"/>
      <c r="AG4347" s="191"/>
      <c r="AH4347" s="191"/>
      <c r="AI4347" s="260"/>
      <c r="AR4347" s="68"/>
      <c r="AS4347" s="68"/>
      <c r="AW4347" s="95"/>
      <c r="AX4347" s="95"/>
      <c r="AY4347" s="95"/>
      <c r="AZ4347" s="95"/>
      <c r="BA4347" s="95"/>
      <c r="BB4347" s="95"/>
      <c r="BC4347" s="95"/>
      <c r="BD4347" s="95"/>
      <c r="BE4347" s="95"/>
      <c r="BF4347" s="95"/>
      <c r="BG4347" s="95"/>
      <c r="BH4347" s="95"/>
      <c r="BI4347" s="95"/>
      <c r="BJ4347" s="95"/>
      <c r="BK4347" s="95"/>
      <c r="BL4347" s="95"/>
      <c r="BM4347" s="95"/>
      <c r="BN4347" s="95"/>
      <c r="BO4347" s="95"/>
      <c r="BP4347" s="95"/>
      <c r="BQ4347" s="95"/>
      <c r="BR4347" s="95"/>
      <c r="BS4347" s="95"/>
      <c r="BT4347" s="95"/>
      <c r="BU4347" s="95"/>
      <c r="BV4347" s="95"/>
      <c r="BW4347" s="95"/>
      <c r="BX4347" s="95"/>
      <c r="BY4347" s="95"/>
      <c r="BZ4347" s="95"/>
      <c r="CD4347" s="95"/>
      <c r="CE4347" s="95"/>
      <c r="CF4347" s="95"/>
    </row>
    <row r="4348" spans="1:84" s="43" customFormat="1" x14ac:dyDescent="0.25">
      <c r="A4348" s="152"/>
      <c r="B4348" s="152"/>
      <c r="C4348" s="152"/>
      <c r="D4348" s="152"/>
      <c r="E4348" s="152"/>
      <c r="F4348" s="62"/>
      <c r="G4348" s="62"/>
      <c r="I4348" s="152"/>
      <c r="K4348" s="152"/>
      <c r="L4348" s="152"/>
      <c r="M4348" s="152"/>
      <c r="N4348" s="152"/>
      <c r="O4348" s="63"/>
      <c r="P4348" s="152"/>
      <c r="Q4348" s="152"/>
      <c r="S4348" s="205"/>
      <c r="T4348" s="205"/>
      <c r="U4348" s="205"/>
      <c r="V4348" s="39"/>
      <c r="W4348" s="39"/>
      <c r="X4348" s="39"/>
      <c r="Y4348" s="39"/>
      <c r="AD4348" s="191"/>
      <c r="AE4348" s="191"/>
      <c r="AF4348" s="260"/>
      <c r="AG4348" s="191"/>
      <c r="AH4348" s="191"/>
      <c r="AI4348" s="260"/>
      <c r="AR4348" s="68"/>
      <c r="AS4348" s="68"/>
      <c r="AW4348" s="95"/>
      <c r="AX4348" s="95"/>
      <c r="AY4348" s="95"/>
      <c r="AZ4348" s="95"/>
      <c r="BA4348" s="95"/>
      <c r="BB4348" s="95"/>
      <c r="BC4348" s="95"/>
      <c r="BD4348" s="95"/>
      <c r="BE4348" s="95"/>
      <c r="BF4348" s="95"/>
      <c r="BG4348" s="95"/>
      <c r="BH4348" s="95"/>
      <c r="BI4348" s="95"/>
      <c r="BJ4348" s="95"/>
      <c r="BK4348" s="95"/>
      <c r="BL4348" s="95"/>
      <c r="BM4348" s="95"/>
      <c r="BN4348" s="95"/>
      <c r="BO4348" s="95"/>
      <c r="BP4348" s="95"/>
      <c r="BQ4348" s="95"/>
      <c r="BR4348" s="95"/>
      <c r="BS4348" s="95"/>
      <c r="BT4348" s="95"/>
      <c r="BU4348" s="95"/>
      <c r="BV4348" s="95"/>
      <c r="BW4348" s="95"/>
      <c r="BX4348" s="95"/>
      <c r="BY4348" s="95"/>
      <c r="BZ4348" s="95"/>
      <c r="CD4348" s="95"/>
      <c r="CE4348" s="95"/>
      <c r="CF4348" s="95"/>
    </row>
    <row r="4349" spans="1:84" s="43" customFormat="1" x14ac:dyDescent="0.25">
      <c r="A4349" s="152"/>
      <c r="B4349" s="152"/>
      <c r="C4349" s="152"/>
      <c r="D4349" s="152"/>
      <c r="E4349" s="152"/>
      <c r="F4349" s="62"/>
      <c r="G4349" s="62"/>
      <c r="I4349" s="152"/>
      <c r="K4349" s="152"/>
      <c r="L4349" s="152"/>
      <c r="M4349" s="152"/>
      <c r="N4349" s="152"/>
      <c r="O4349" s="63"/>
      <c r="P4349" s="152"/>
      <c r="Q4349" s="152"/>
      <c r="S4349" s="205"/>
      <c r="T4349" s="205"/>
      <c r="U4349" s="205"/>
      <c r="V4349" s="39"/>
      <c r="W4349" s="39"/>
      <c r="X4349" s="39"/>
      <c r="Y4349" s="39"/>
      <c r="AD4349" s="191"/>
      <c r="AE4349" s="191"/>
      <c r="AF4349" s="260"/>
      <c r="AG4349" s="191"/>
      <c r="AH4349" s="191"/>
      <c r="AI4349" s="260"/>
      <c r="AR4349" s="68"/>
      <c r="AS4349" s="68"/>
      <c r="AW4349" s="95"/>
      <c r="AX4349" s="95"/>
      <c r="AY4349" s="95"/>
      <c r="AZ4349" s="95"/>
      <c r="BA4349" s="95"/>
      <c r="BB4349" s="95"/>
      <c r="BC4349" s="95"/>
      <c r="BD4349" s="95"/>
      <c r="BE4349" s="95"/>
      <c r="BF4349" s="95"/>
      <c r="BG4349" s="95"/>
      <c r="BH4349" s="95"/>
      <c r="BI4349" s="95"/>
      <c r="BJ4349" s="95"/>
      <c r="BK4349" s="95"/>
      <c r="BL4349" s="95"/>
      <c r="BM4349" s="95"/>
      <c r="BN4349" s="95"/>
      <c r="BO4349" s="95"/>
      <c r="BP4349" s="95"/>
      <c r="BQ4349" s="95"/>
      <c r="BR4349" s="95"/>
      <c r="BS4349" s="95"/>
      <c r="BT4349" s="95"/>
      <c r="BU4349" s="95"/>
      <c r="BV4349" s="95"/>
      <c r="BW4349" s="95"/>
      <c r="BX4349" s="95"/>
      <c r="BY4349" s="95"/>
      <c r="BZ4349" s="95"/>
      <c r="CD4349" s="95"/>
      <c r="CE4349" s="95"/>
      <c r="CF4349" s="95"/>
    </row>
    <row r="4350" spans="1:84" s="43" customFormat="1" x14ac:dyDescent="0.25">
      <c r="A4350" s="152"/>
      <c r="B4350" s="152"/>
      <c r="C4350" s="152"/>
      <c r="D4350" s="152"/>
      <c r="E4350" s="152"/>
      <c r="F4350" s="62"/>
      <c r="G4350" s="62"/>
      <c r="I4350" s="152"/>
      <c r="K4350" s="152"/>
      <c r="L4350" s="152"/>
      <c r="M4350" s="152"/>
      <c r="N4350" s="152"/>
      <c r="O4350" s="63"/>
      <c r="P4350" s="152"/>
      <c r="Q4350" s="152"/>
      <c r="S4350" s="205"/>
      <c r="T4350" s="205"/>
      <c r="U4350" s="205"/>
      <c r="V4350" s="39"/>
      <c r="W4350" s="39"/>
      <c r="X4350" s="39"/>
      <c r="Y4350" s="39"/>
      <c r="AD4350" s="191"/>
      <c r="AE4350" s="191"/>
      <c r="AF4350" s="260"/>
      <c r="AG4350" s="191"/>
      <c r="AH4350" s="191"/>
      <c r="AI4350" s="260"/>
      <c r="AR4350" s="68"/>
      <c r="AS4350" s="68"/>
      <c r="AW4350" s="95"/>
      <c r="AX4350" s="95"/>
      <c r="AY4350" s="95"/>
      <c r="AZ4350" s="95"/>
      <c r="BA4350" s="95"/>
      <c r="BB4350" s="95"/>
      <c r="BC4350" s="95"/>
      <c r="BD4350" s="95"/>
      <c r="BE4350" s="95"/>
      <c r="BF4350" s="95"/>
      <c r="BG4350" s="95"/>
      <c r="BH4350" s="95"/>
      <c r="BI4350" s="95"/>
      <c r="BJ4350" s="95"/>
      <c r="BK4350" s="95"/>
      <c r="BL4350" s="95"/>
      <c r="BM4350" s="95"/>
      <c r="BN4350" s="95"/>
      <c r="BO4350" s="95"/>
      <c r="BP4350" s="95"/>
      <c r="BQ4350" s="95"/>
      <c r="BR4350" s="95"/>
      <c r="BS4350" s="95"/>
      <c r="BT4350" s="95"/>
      <c r="BU4350" s="95"/>
      <c r="BV4350" s="95"/>
      <c r="BW4350" s="95"/>
      <c r="BX4350" s="95"/>
      <c r="BY4350" s="95"/>
      <c r="BZ4350" s="95"/>
      <c r="CD4350" s="95"/>
      <c r="CE4350" s="95"/>
      <c r="CF4350" s="95"/>
    </row>
    <row r="4351" spans="1:84" s="43" customFormat="1" x14ac:dyDescent="0.25">
      <c r="A4351" s="152"/>
      <c r="B4351" s="152"/>
      <c r="C4351" s="152"/>
      <c r="D4351" s="152"/>
      <c r="E4351" s="152"/>
      <c r="F4351" s="62"/>
      <c r="G4351" s="62"/>
      <c r="I4351" s="152"/>
      <c r="K4351" s="152"/>
      <c r="L4351" s="152"/>
      <c r="M4351" s="152"/>
      <c r="N4351" s="152"/>
      <c r="O4351" s="63"/>
      <c r="P4351" s="152"/>
      <c r="Q4351" s="152"/>
      <c r="S4351" s="205"/>
      <c r="T4351" s="205"/>
      <c r="U4351" s="205"/>
      <c r="V4351" s="39"/>
      <c r="W4351" s="39"/>
      <c r="X4351" s="39"/>
      <c r="Y4351" s="39"/>
      <c r="AD4351" s="191"/>
      <c r="AE4351" s="191"/>
      <c r="AF4351" s="260"/>
      <c r="AG4351" s="191"/>
      <c r="AH4351" s="191"/>
      <c r="AI4351" s="260"/>
      <c r="AR4351" s="68"/>
      <c r="AS4351" s="68"/>
      <c r="AW4351" s="95"/>
      <c r="AX4351" s="95"/>
      <c r="AY4351" s="95"/>
      <c r="AZ4351" s="95"/>
      <c r="BA4351" s="95"/>
      <c r="BB4351" s="95"/>
      <c r="BC4351" s="95"/>
      <c r="BD4351" s="95"/>
      <c r="BE4351" s="95"/>
      <c r="BF4351" s="95"/>
      <c r="BG4351" s="95"/>
      <c r="BH4351" s="95"/>
      <c r="BI4351" s="95"/>
      <c r="BJ4351" s="95"/>
      <c r="BK4351" s="95"/>
      <c r="BL4351" s="95"/>
      <c r="BM4351" s="95"/>
      <c r="BN4351" s="95"/>
      <c r="BO4351" s="95"/>
      <c r="BP4351" s="95"/>
      <c r="BQ4351" s="95"/>
      <c r="BR4351" s="95"/>
      <c r="BS4351" s="95"/>
      <c r="BT4351" s="95"/>
      <c r="BU4351" s="95"/>
      <c r="BV4351" s="95"/>
      <c r="BW4351" s="95"/>
      <c r="BX4351" s="95"/>
      <c r="BY4351" s="95"/>
      <c r="BZ4351" s="95"/>
      <c r="CD4351" s="95"/>
      <c r="CE4351" s="95"/>
      <c r="CF4351" s="95"/>
    </row>
    <row r="4352" spans="1:84" s="43" customFormat="1" x14ac:dyDescent="0.25">
      <c r="A4352" s="152"/>
      <c r="B4352" s="152"/>
      <c r="C4352" s="152"/>
      <c r="D4352" s="152"/>
      <c r="E4352" s="152"/>
      <c r="F4352" s="62"/>
      <c r="G4352" s="62"/>
      <c r="I4352" s="152"/>
      <c r="K4352" s="152"/>
      <c r="L4352" s="152"/>
      <c r="M4352" s="152"/>
      <c r="N4352" s="152"/>
      <c r="O4352" s="63"/>
      <c r="P4352" s="152"/>
      <c r="Q4352" s="152"/>
      <c r="S4352" s="205"/>
      <c r="T4352" s="205"/>
      <c r="U4352" s="205"/>
      <c r="V4352" s="39"/>
      <c r="W4352" s="39"/>
      <c r="X4352" s="39"/>
      <c r="Y4352" s="39"/>
      <c r="AD4352" s="191"/>
      <c r="AE4352" s="191"/>
      <c r="AF4352" s="260"/>
      <c r="AG4352" s="191"/>
      <c r="AH4352" s="191"/>
      <c r="AI4352" s="260"/>
      <c r="AR4352" s="68"/>
      <c r="AS4352" s="68"/>
      <c r="AW4352" s="95"/>
      <c r="AX4352" s="95"/>
      <c r="AY4352" s="95"/>
      <c r="AZ4352" s="95"/>
      <c r="BA4352" s="95"/>
      <c r="BB4352" s="95"/>
      <c r="BC4352" s="95"/>
      <c r="BD4352" s="95"/>
      <c r="BE4352" s="95"/>
      <c r="BF4352" s="95"/>
      <c r="BG4352" s="95"/>
      <c r="BH4352" s="95"/>
      <c r="BI4352" s="95"/>
      <c r="BJ4352" s="95"/>
      <c r="BK4352" s="95"/>
      <c r="BL4352" s="95"/>
      <c r="BM4352" s="95"/>
      <c r="BN4352" s="95"/>
      <c r="BO4352" s="95"/>
      <c r="BP4352" s="95"/>
      <c r="BQ4352" s="95"/>
      <c r="BR4352" s="95"/>
      <c r="BS4352" s="95"/>
      <c r="BT4352" s="95"/>
      <c r="BU4352" s="95"/>
      <c r="BV4352" s="95"/>
      <c r="BW4352" s="95"/>
      <c r="BX4352" s="95"/>
      <c r="BY4352" s="95"/>
      <c r="BZ4352" s="95"/>
      <c r="CD4352" s="95"/>
      <c r="CE4352" s="95"/>
      <c r="CF4352" s="95"/>
    </row>
    <row r="4353" spans="1:84" s="43" customFormat="1" x14ac:dyDescent="0.25">
      <c r="A4353" s="152"/>
      <c r="B4353" s="152"/>
      <c r="C4353" s="152"/>
      <c r="D4353" s="152"/>
      <c r="E4353" s="152"/>
      <c r="F4353" s="62"/>
      <c r="G4353" s="62"/>
      <c r="I4353" s="152"/>
      <c r="K4353" s="152"/>
      <c r="L4353" s="152"/>
      <c r="M4353" s="152"/>
      <c r="N4353" s="152"/>
      <c r="O4353" s="63"/>
      <c r="P4353" s="152"/>
      <c r="Q4353" s="152"/>
      <c r="S4353" s="205"/>
      <c r="T4353" s="205"/>
      <c r="U4353" s="205"/>
      <c r="V4353" s="39"/>
      <c r="W4353" s="39"/>
      <c r="X4353" s="39"/>
      <c r="Y4353" s="39"/>
      <c r="AD4353" s="191"/>
      <c r="AE4353" s="191"/>
      <c r="AF4353" s="260"/>
      <c r="AG4353" s="191"/>
      <c r="AH4353" s="191"/>
      <c r="AI4353" s="260"/>
      <c r="AR4353" s="68"/>
      <c r="AS4353" s="68"/>
      <c r="AW4353" s="95"/>
      <c r="AX4353" s="95"/>
      <c r="AY4353" s="95"/>
      <c r="AZ4353" s="95"/>
      <c r="BA4353" s="95"/>
      <c r="BB4353" s="95"/>
      <c r="BC4353" s="95"/>
      <c r="BD4353" s="95"/>
      <c r="BE4353" s="95"/>
      <c r="BF4353" s="95"/>
      <c r="BG4353" s="95"/>
      <c r="BH4353" s="95"/>
      <c r="BI4353" s="95"/>
      <c r="BJ4353" s="95"/>
      <c r="BK4353" s="95"/>
      <c r="BL4353" s="95"/>
      <c r="BM4353" s="95"/>
      <c r="BN4353" s="95"/>
      <c r="BO4353" s="95"/>
      <c r="BP4353" s="95"/>
      <c r="BQ4353" s="95"/>
      <c r="BR4353" s="95"/>
      <c r="BS4353" s="95"/>
      <c r="BT4353" s="95"/>
      <c r="BU4353" s="95"/>
      <c r="BV4353" s="95"/>
      <c r="BW4353" s="95"/>
      <c r="BX4353" s="95"/>
      <c r="BY4353" s="95"/>
      <c r="BZ4353" s="95"/>
      <c r="CD4353" s="95"/>
      <c r="CE4353" s="95"/>
      <c r="CF4353" s="95"/>
    </row>
    <row r="4354" spans="1:84" s="43" customFormat="1" x14ac:dyDescent="0.25">
      <c r="A4354" s="152"/>
      <c r="B4354" s="152"/>
      <c r="C4354" s="152"/>
      <c r="D4354" s="152"/>
      <c r="E4354" s="152"/>
      <c r="F4354" s="62"/>
      <c r="G4354" s="62"/>
      <c r="I4354" s="152"/>
      <c r="K4354" s="152"/>
      <c r="L4354" s="152"/>
      <c r="M4354" s="152"/>
      <c r="N4354" s="152"/>
      <c r="O4354" s="63"/>
      <c r="P4354" s="152"/>
      <c r="Q4354" s="152"/>
      <c r="S4354" s="205"/>
      <c r="T4354" s="205"/>
      <c r="U4354" s="205"/>
      <c r="V4354" s="39"/>
      <c r="W4354" s="39"/>
      <c r="X4354" s="39"/>
      <c r="Y4354" s="39"/>
      <c r="AD4354" s="191"/>
      <c r="AE4354" s="191"/>
      <c r="AF4354" s="260"/>
      <c r="AG4354" s="191"/>
      <c r="AH4354" s="191"/>
      <c r="AI4354" s="260"/>
      <c r="AR4354" s="68"/>
      <c r="AS4354" s="68"/>
      <c r="AW4354" s="95"/>
      <c r="AX4354" s="95"/>
      <c r="AY4354" s="95"/>
      <c r="AZ4354" s="95"/>
      <c r="BA4354" s="95"/>
      <c r="BB4354" s="95"/>
      <c r="BC4354" s="95"/>
      <c r="BD4354" s="95"/>
      <c r="BE4354" s="95"/>
      <c r="BF4354" s="95"/>
      <c r="BG4354" s="95"/>
      <c r="BH4354" s="95"/>
      <c r="BI4354" s="95"/>
      <c r="BJ4354" s="95"/>
      <c r="BK4354" s="95"/>
      <c r="BL4354" s="95"/>
      <c r="BM4354" s="95"/>
      <c r="BN4354" s="95"/>
      <c r="BO4354" s="95"/>
      <c r="BP4354" s="95"/>
      <c r="BQ4354" s="95"/>
      <c r="BR4354" s="95"/>
      <c r="BS4354" s="95"/>
      <c r="BT4354" s="95"/>
      <c r="BU4354" s="95"/>
      <c r="BV4354" s="95"/>
      <c r="BW4354" s="95"/>
      <c r="BX4354" s="95"/>
      <c r="BY4354" s="95"/>
      <c r="BZ4354" s="95"/>
      <c r="CD4354" s="95"/>
      <c r="CE4354" s="95"/>
      <c r="CF4354" s="95"/>
    </row>
    <row r="4355" spans="1:84" s="43" customFormat="1" x14ac:dyDescent="0.25">
      <c r="A4355" s="152"/>
      <c r="B4355" s="152"/>
      <c r="C4355" s="152"/>
      <c r="D4355" s="152"/>
      <c r="E4355" s="152"/>
      <c r="F4355" s="62"/>
      <c r="G4355" s="62"/>
      <c r="I4355" s="152"/>
      <c r="K4355" s="152"/>
      <c r="L4355" s="152"/>
      <c r="M4355" s="152"/>
      <c r="N4355" s="152"/>
      <c r="O4355" s="63"/>
      <c r="P4355" s="152"/>
      <c r="Q4355" s="152"/>
      <c r="S4355" s="205"/>
      <c r="T4355" s="205"/>
      <c r="U4355" s="205"/>
      <c r="V4355" s="39"/>
      <c r="W4355" s="39"/>
      <c r="X4355" s="39"/>
      <c r="Y4355" s="39"/>
      <c r="AD4355" s="191"/>
      <c r="AE4355" s="191"/>
      <c r="AF4355" s="260"/>
      <c r="AG4355" s="191"/>
      <c r="AH4355" s="191"/>
      <c r="AI4355" s="260"/>
      <c r="AR4355" s="68"/>
      <c r="AS4355" s="68"/>
      <c r="AW4355" s="95"/>
      <c r="AX4355" s="95"/>
      <c r="AY4355" s="95"/>
      <c r="AZ4355" s="95"/>
      <c r="BA4355" s="95"/>
      <c r="BB4355" s="95"/>
      <c r="BC4355" s="95"/>
      <c r="BD4355" s="95"/>
      <c r="BE4355" s="95"/>
      <c r="BF4355" s="95"/>
      <c r="BG4355" s="95"/>
      <c r="BH4355" s="95"/>
      <c r="BI4355" s="95"/>
      <c r="BJ4355" s="95"/>
      <c r="BK4355" s="95"/>
      <c r="BL4355" s="95"/>
      <c r="BM4355" s="95"/>
      <c r="BN4355" s="95"/>
      <c r="BO4355" s="95"/>
      <c r="BP4355" s="95"/>
      <c r="BQ4355" s="95"/>
      <c r="BR4355" s="95"/>
      <c r="BS4355" s="95"/>
      <c r="BT4355" s="95"/>
      <c r="BU4355" s="95"/>
      <c r="BV4355" s="95"/>
      <c r="BW4355" s="95"/>
      <c r="BX4355" s="95"/>
      <c r="BY4355" s="95"/>
      <c r="BZ4355" s="95"/>
      <c r="CD4355" s="95"/>
      <c r="CE4355" s="95"/>
      <c r="CF4355" s="95"/>
    </row>
    <row r="4356" spans="1:84" s="43" customFormat="1" x14ac:dyDescent="0.25">
      <c r="A4356" s="152"/>
      <c r="B4356" s="152"/>
      <c r="C4356" s="152"/>
      <c r="D4356" s="152"/>
      <c r="E4356" s="152"/>
      <c r="F4356" s="62"/>
      <c r="G4356" s="62"/>
      <c r="I4356" s="152"/>
      <c r="K4356" s="152"/>
      <c r="L4356" s="152"/>
      <c r="M4356" s="152"/>
      <c r="N4356" s="152"/>
      <c r="O4356" s="63"/>
      <c r="P4356" s="152"/>
      <c r="Q4356" s="152"/>
      <c r="S4356" s="205"/>
      <c r="T4356" s="205"/>
      <c r="U4356" s="205"/>
      <c r="V4356" s="39"/>
      <c r="W4356" s="39"/>
      <c r="X4356" s="39"/>
      <c r="Y4356" s="39"/>
      <c r="AD4356" s="191"/>
      <c r="AE4356" s="191"/>
      <c r="AF4356" s="260"/>
      <c r="AG4356" s="191"/>
      <c r="AH4356" s="191"/>
      <c r="AI4356" s="260"/>
      <c r="AR4356" s="68"/>
      <c r="AS4356" s="68"/>
      <c r="AW4356" s="95"/>
      <c r="AX4356" s="95"/>
      <c r="AY4356" s="95"/>
      <c r="AZ4356" s="95"/>
      <c r="BA4356" s="95"/>
      <c r="BB4356" s="95"/>
      <c r="BC4356" s="95"/>
      <c r="BD4356" s="95"/>
      <c r="BE4356" s="95"/>
      <c r="BF4356" s="95"/>
      <c r="BG4356" s="95"/>
      <c r="BH4356" s="95"/>
      <c r="BI4356" s="95"/>
      <c r="BJ4356" s="95"/>
      <c r="BK4356" s="95"/>
      <c r="BL4356" s="95"/>
      <c r="BM4356" s="95"/>
      <c r="BN4356" s="95"/>
      <c r="BO4356" s="95"/>
      <c r="BP4356" s="95"/>
      <c r="BQ4356" s="95"/>
      <c r="BR4356" s="95"/>
      <c r="BS4356" s="95"/>
      <c r="BT4356" s="95"/>
      <c r="BU4356" s="95"/>
      <c r="BV4356" s="95"/>
      <c r="BW4356" s="95"/>
      <c r="BX4356" s="95"/>
      <c r="BY4356" s="95"/>
      <c r="BZ4356" s="95"/>
      <c r="CD4356" s="95"/>
      <c r="CE4356" s="95"/>
      <c r="CF4356" s="95"/>
    </row>
    <row r="4357" spans="1:84" s="43" customFormat="1" x14ac:dyDescent="0.25">
      <c r="A4357" s="152"/>
      <c r="B4357" s="152"/>
      <c r="C4357" s="152"/>
      <c r="D4357" s="152"/>
      <c r="E4357" s="152"/>
      <c r="F4357" s="62"/>
      <c r="G4357" s="62"/>
      <c r="I4357" s="152"/>
      <c r="K4357" s="152"/>
      <c r="L4357" s="152"/>
      <c r="M4357" s="152"/>
      <c r="N4357" s="152"/>
      <c r="O4357" s="63"/>
      <c r="P4357" s="152"/>
      <c r="Q4357" s="152"/>
      <c r="S4357" s="205"/>
      <c r="T4357" s="205"/>
      <c r="U4357" s="205"/>
      <c r="V4357" s="39"/>
      <c r="W4357" s="39"/>
      <c r="X4357" s="39"/>
      <c r="Y4357" s="39"/>
      <c r="AD4357" s="191"/>
      <c r="AE4357" s="191"/>
      <c r="AF4357" s="260"/>
      <c r="AG4357" s="191"/>
      <c r="AH4357" s="191"/>
      <c r="AI4357" s="260"/>
      <c r="AR4357" s="68"/>
      <c r="AS4357" s="68"/>
      <c r="AW4357" s="95"/>
      <c r="AX4357" s="95"/>
      <c r="AY4357" s="95"/>
      <c r="AZ4357" s="95"/>
      <c r="BA4357" s="95"/>
      <c r="BB4357" s="95"/>
      <c r="BC4357" s="95"/>
      <c r="BD4357" s="95"/>
      <c r="BE4357" s="95"/>
      <c r="BF4357" s="95"/>
      <c r="BG4357" s="95"/>
      <c r="BH4357" s="95"/>
      <c r="BI4357" s="95"/>
      <c r="BJ4357" s="95"/>
      <c r="BK4357" s="95"/>
      <c r="BL4357" s="95"/>
      <c r="BM4357" s="95"/>
      <c r="BN4357" s="95"/>
      <c r="BO4357" s="95"/>
      <c r="BP4357" s="95"/>
      <c r="BQ4357" s="95"/>
      <c r="BR4357" s="95"/>
      <c r="BS4357" s="95"/>
      <c r="BT4357" s="95"/>
      <c r="BU4357" s="95"/>
      <c r="BV4357" s="95"/>
      <c r="BW4357" s="95"/>
      <c r="BX4357" s="95"/>
      <c r="BY4357" s="95"/>
      <c r="BZ4357" s="95"/>
      <c r="CD4357" s="95"/>
      <c r="CE4357" s="95"/>
      <c r="CF4357" s="95"/>
    </row>
    <row r="4358" spans="1:84" s="43" customFormat="1" x14ac:dyDescent="0.25">
      <c r="A4358" s="152"/>
      <c r="B4358" s="152"/>
      <c r="C4358" s="152"/>
      <c r="D4358" s="152"/>
      <c r="E4358" s="152"/>
      <c r="F4358" s="62"/>
      <c r="G4358" s="62"/>
      <c r="I4358" s="152"/>
      <c r="K4358" s="152"/>
      <c r="L4358" s="152"/>
      <c r="M4358" s="152"/>
      <c r="N4358" s="152"/>
      <c r="O4358" s="63"/>
      <c r="P4358" s="152"/>
      <c r="Q4358" s="152"/>
      <c r="S4358" s="205"/>
      <c r="T4358" s="205"/>
      <c r="U4358" s="205"/>
      <c r="V4358" s="39"/>
      <c r="W4358" s="39"/>
      <c r="X4358" s="39"/>
      <c r="Y4358" s="39"/>
      <c r="AD4358" s="191"/>
      <c r="AE4358" s="191"/>
      <c r="AF4358" s="260"/>
      <c r="AG4358" s="191"/>
      <c r="AH4358" s="191"/>
      <c r="AI4358" s="260"/>
      <c r="AR4358" s="68"/>
      <c r="AS4358" s="68"/>
      <c r="AW4358" s="95"/>
      <c r="AX4358" s="95"/>
      <c r="AY4358" s="95"/>
      <c r="AZ4358" s="95"/>
      <c r="BA4358" s="95"/>
      <c r="BB4358" s="95"/>
      <c r="BC4358" s="95"/>
      <c r="BD4358" s="95"/>
      <c r="BE4358" s="95"/>
      <c r="BF4358" s="95"/>
      <c r="BG4358" s="95"/>
      <c r="BH4358" s="95"/>
      <c r="BI4358" s="95"/>
      <c r="BJ4358" s="95"/>
      <c r="BK4358" s="95"/>
      <c r="BL4358" s="95"/>
      <c r="BM4358" s="95"/>
      <c r="BN4358" s="95"/>
      <c r="BO4358" s="95"/>
      <c r="BP4358" s="95"/>
      <c r="BQ4358" s="95"/>
      <c r="BR4358" s="95"/>
      <c r="BS4358" s="95"/>
      <c r="BT4358" s="95"/>
      <c r="BU4358" s="95"/>
      <c r="BV4358" s="95"/>
      <c r="BW4358" s="95"/>
      <c r="BX4358" s="95"/>
      <c r="BY4358" s="95"/>
      <c r="BZ4358" s="95"/>
      <c r="CD4358" s="95"/>
      <c r="CE4358" s="95"/>
      <c r="CF4358" s="95"/>
    </row>
    <row r="4359" spans="1:84" s="43" customFormat="1" x14ac:dyDescent="0.25">
      <c r="A4359" s="152"/>
      <c r="B4359" s="152"/>
      <c r="C4359" s="152"/>
      <c r="D4359" s="152"/>
      <c r="E4359" s="152"/>
      <c r="F4359" s="62"/>
      <c r="G4359" s="62"/>
      <c r="I4359" s="152"/>
      <c r="K4359" s="152"/>
      <c r="L4359" s="152"/>
      <c r="M4359" s="152"/>
      <c r="N4359" s="152"/>
      <c r="O4359" s="63"/>
      <c r="P4359" s="152"/>
      <c r="Q4359" s="152"/>
      <c r="S4359" s="205"/>
      <c r="T4359" s="205"/>
      <c r="U4359" s="205"/>
      <c r="V4359" s="39"/>
      <c r="W4359" s="39"/>
      <c r="X4359" s="39"/>
      <c r="Y4359" s="39"/>
      <c r="AD4359" s="191"/>
      <c r="AE4359" s="191"/>
      <c r="AF4359" s="260"/>
      <c r="AG4359" s="191"/>
      <c r="AH4359" s="191"/>
      <c r="AI4359" s="260"/>
      <c r="AR4359" s="68"/>
      <c r="AS4359" s="68"/>
      <c r="AW4359" s="95"/>
      <c r="AX4359" s="95"/>
      <c r="AY4359" s="95"/>
      <c r="AZ4359" s="95"/>
      <c r="BA4359" s="95"/>
      <c r="BB4359" s="95"/>
      <c r="BC4359" s="95"/>
      <c r="BD4359" s="95"/>
      <c r="BE4359" s="95"/>
      <c r="BF4359" s="95"/>
      <c r="BG4359" s="95"/>
      <c r="BH4359" s="95"/>
      <c r="BI4359" s="95"/>
      <c r="BJ4359" s="95"/>
      <c r="BK4359" s="95"/>
      <c r="BL4359" s="95"/>
      <c r="BM4359" s="95"/>
      <c r="BN4359" s="95"/>
      <c r="BO4359" s="95"/>
      <c r="BP4359" s="95"/>
      <c r="BQ4359" s="95"/>
      <c r="BR4359" s="95"/>
      <c r="BS4359" s="95"/>
      <c r="BT4359" s="95"/>
      <c r="BU4359" s="95"/>
      <c r="BV4359" s="95"/>
      <c r="BW4359" s="95"/>
      <c r="BX4359" s="95"/>
      <c r="BY4359" s="95"/>
      <c r="BZ4359" s="95"/>
      <c r="CD4359" s="95"/>
      <c r="CE4359" s="95"/>
      <c r="CF4359" s="95"/>
    </row>
    <row r="4360" spans="1:84" s="43" customFormat="1" x14ac:dyDescent="0.25">
      <c r="A4360" s="152"/>
      <c r="B4360" s="152"/>
      <c r="C4360" s="152"/>
      <c r="D4360" s="152"/>
      <c r="E4360" s="152"/>
      <c r="F4360" s="62"/>
      <c r="G4360" s="62"/>
      <c r="I4360" s="152"/>
      <c r="K4360" s="152"/>
      <c r="L4360" s="152"/>
      <c r="M4360" s="152"/>
      <c r="N4360" s="152"/>
      <c r="O4360" s="63"/>
      <c r="P4360" s="152"/>
      <c r="Q4360" s="152"/>
      <c r="S4360" s="205"/>
      <c r="T4360" s="205"/>
      <c r="U4360" s="205"/>
      <c r="V4360" s="39"/>
      <c r="W4360" s="39"/>
      <c r="X4360" s="39"/>
      <c r="Y4360" s="39"/>
      <c r="AD4360" s="191"/>
      <c r="AE4360" s="191"/>
      <c r="AF4360" s="260"/>
      <c r="AG4360" s="191"/>
      <c r="AH4360" s="191"/>
      <c r="AI4360" s="260"/>
      <c r="AR4360" s="68"/>
      <c r="AS4360" s="68"/>
      <c r="AW4360" s="95"/>
      <c r="AX4360" s="95"/>
      <c r="AY4360" s="95"/>
      <c r="AZ4360" s="95"/>
      <c r="BA4360" s="95"/>
      <c r="BB4360" s="95"/>
      <c r="BC4360" s="95"/>
      <c r="BD4360" s="95"/>
      <c r="BE4360" s="95"/>
      <c r="BF4360" s="95"/>
      <c r="BG4360" s="95"/>
      <c r="BH4360" s="95"/>
      <c r="BI4360" s="95"/>
      <c r="BJ4360" s="95"/>
      <c r="BK4360" s="95"/>
      <c r="BL4360" s="95"/>
      <c r="BM4360" s="95"/>
      <c r="BN4360" s="95"/>
      <c r="BO4360" s="95"/>
      <c r="BP4360" s="95"/>
      <c r="BQ4360" s="95"/>
      <c r="BR4360" s="95"/>
      <c r="BS4360" s="95"/>
      <c r="BT4360" s="95"/>
      <c r="BU4360" s="95"/>
      <c r="BV4360" s="95"/>
      <c r="BW4360" s="95"/>
      <c r="BX4360" s="95"/>
      <c r="BY4360" s="95"/>
      <c r="BZ4360" s="95"/>
      <c r="CD4360" s="95"/>
      <c r="CE4360" s="95"/>
      <c r="CF4360" s="95"/>
    </row>
    <row r="4361" spans="1:84" s="43" customFormat="1" x14ac:dyDescent="0.25">
      <c r="A4361" s="152"/>
      <c r="B4361" s="152"/>
      <c r="C4361" s="152"/>
      <c r="D4361" s="152"/>
      <c r="E4361" s="152"/>
      <c r="F4361" s="62"/>
      <c r="G4361" s="62"/>
      <c r="I4361" s="152"/>
      <c r="K4361" s="152"/>
      <c r="L4361" s="152"/>
      <c r="M4361" s="152"/>
      <c r="N4361" s="152"/>
      <c r="O4361" s="63"/>
      <c r="P4361" s="152"/>
      <c r="Q4361" s="152"/>
      <c r="S4361" s="205"/>
      <c r="T4361" s="205"/>
      <c r="U4361" s="205"/>
      <c r="V4361" s="39"/>
      <c r="W4361" s="39"/>
      <c r="X4361" s="39"/>
      <c r="Y4361" s="39"/>
      <c r="AD4361" s="191"/>
      <c r="AE4361" s="191"/>
      <c r="AF4361" s="260"/>
      <c r="AG4361" s="191"/>
      <c r="AH4361" s="191"/>
      <c r="AI4361" s="260"/>
      <c r="AR4361" s="68"/>
      <c r="AS4361" s="68"/>
      <c r="AW4361" s="95"/>
      <c r="AX4361" s="95"/>
      <c r="AY4361" s="95"/>
      <c r="AZ4361" s="95"/>
      <c r="BA4361" s="95"/>
      <c r="BB4361" s="95"/>
      <c r="BC4361" s="95"/>
      <c r="BD4361" s="95"/>
      <c r="BE4361" s="95"/>
      <c r="BF4361" s="95"/>
      <c r="BG4361" s="95"/>
      <c r="BH4361" s="95"/>
      <c r="BI4361" s="95"/>
      <c r="BJ4361" s="95"/>
      <c r="BK4361" s="95"/>
      <c r="BL4361" s="95"/>
      <c r="BM4361" s="95"/>
      <c r="BN4361" s="95"/>
      <c r="BO4361" s="95"/>
      <c r="BP4361" s="95"/>
      <c r="BQ4361" s="95"/>
      <c r="BR4361" s="95"/>
      <c r="BS4361" s="95"/>
      <c r="BT4361" s="95"/>
      <c r="BU4361" s="95"/>
      <c r="BV4361" s="95"/>
      <c r="BW4361" s="95"/>
      <c r="BX4361" s="95"/>
      <c r="BY4361" s="95"/>
      <c r="BZ4361" s="95"/>
      <c r="CD4361" s="95"/>
      <c r="CE4361" s="95"/>
      <c r="CF4361" s="95"/>
    </row>
    <row r="4362" spans="1:84" s="43" customFormat="1" x14ac:dyDescent="0.25">
      <c r="A4362" s="152"/>
      <c r="B4362" s="152"/>
      <c r="C4362" s="152"/>
      <c r="D4362" s="152"/>
      <c r="E4362" s="152"/>
      <c r="F4362" s="62"/>
      <c r="G4362" s="62"/>
      <c r="I4362" s="152"/>
      <c r="K4362" s="152"/>
      <c r="L4362" s="152"/>
      <c r="M4362" s="152"/>
      <c r="N4362" s="152"/>
      <c r="O4362" s="63"/>
      <c r="P4362" s="152"/>
      <c r="Q4362" s="152"/>
      <c r="S4362" s="205"/>
      <c r="T4362" s="205"/>
      <c r="U4362" s="205"/>
      <c r="V4362" s="39"/>
      <c r="W4362" s="39"/>
      <c r="X4362" s="39"/>
      <c r="Y4362" s="39"/>
      <c r="AD4362" s="191"/>
      <c r="AE4362" s="191"/>
      <c r="AF4362" s="260"/>
      <c r="AG4362" s="191"/>
      <c r="AH4362" s="191"/>
      <c r="AI4362" s="260"/>
      <c r="AR4362" s="68"/>
      <c r="AS4362" s="68"/>
      <c r="AW4362" s="95"/>
      <c r="AX4362" s="95"/>
      <c r="AY4362" s="95"/>
      <c r="AZ4362" s="95"/>
      <c r="BA4362" s="95"/>
      <c r="BB4362" s="95"/>
      <c r="BC4362" s="95"/>
      <c r="BD4362" s="95"/>
      <c r="BE4362" s="95"/>
      <c r="BF4362" s="95"/>
      <c r="BG4362" s="95"/>
      <c r="BH4362" s="95"/>
      <c r="BI4362" s="95"/>
      <c r="BJ4362" s="95"/>
      <c r="BK4362" s="95"/>
      <c r="BL4362" s="95"/>
      <c r="BM4362" s="95"/>
      <c r="BN4362" s="95"/>
      <c r="BO4362" s="95"/>
      <c r="BP4362" s="95"/>
      <c r="BQ4362" s="95"/>
      <c r="BR4362" s="95"/>
      <c r="BS4362" s="95"/>
      <c r="BT4362" s="95"/>
      <c r="BU4362" s="95"/>
      <c r="BV4362" s="95"/>
      <c r="BW4362" s="95"/>
      <c r="BX4362" s="95"/>
      <c r="BY4362" s="95"/>
      <c r="BZ4362" s="95"/>
      <c r="CD4362" s="95"/>
      <c r="CE4362" s="95"/>
      <c r="CF4362" s="95"/>
    </row>
    <row r="4363" spans="1:84" s="43" customFormat="1" x14ac:dyDescent="0.25">
      <c r="A4363" s="152"/>
      <c r="B4363" s="152"/>
      <c r="C4363" s="152"/>
      <c r="D4363" s="152"/>
      <c r="E4363" s="152"/>
      <c r="F4363" s="62"/>
      <c r="G4363" s="62"/>
      <c r="I4363" s="152"/>
      <c r="K4363" s="152"/>
      <c r="L4363" s="152"/>
      <c r="M4363" s="152"/>
      <c r="N4363" s="152"/>
      <c r="O4363" s="63"/>
      <c r="P4363" s="152"/>
      <c r="Q4363" s="152"/>
      <c r="S4363" s="205"/>
      <c r="T4363" s="205"/>
      <c r="U4363" s="205"/>
      <c r="V4363" s="39"/>
      <c r="W4363" s="39"/>
      <c r="X4363" s="39"/>
      <c r="Y4363" s="39"/>
      <c r="AD4363" s="191"/>
      <c r="AE4363" s="191"/>
      <c r="AF4363" s="260"/>
      <c r="AG4363" s="191"/>
      <c r="AH4363" s="191"/>
      <c r="AI4363" s="260"/>
      <c r="AR4363" s="68"/>
      <c r="AS4363" s="68"/>
      <c r="AW4363" s="95"/>
      <c r="AX4363" s="95"/>
      <c r="AY4363" s="95"/>
      <c r="AZ4363" s="95"/>
      <c r="BA4363" s="95"/>
      <c r="BB4363" s="95"/>
      <c r="BC4363" s="95"/>
      <c r="BD4363" s="95"/>
      <c r="BE4363" s="95"/>
      <c r="BF4363" s="95"/>
      <c r="BG4363" s="95"/>
      <c r="BH4363" s="95"/>
      <c r="BI4363" s="95"/>
      <c r="BJ4363" s="95"/>
      <c r="BK4363" s="95"/>
      <c r="BL4363" s="95"/>
      <c r="BM4363" s="95"/>
      <c r="BN4363" s="95"/>
      <c r="BO4363" s="95"/>
      <c r="BP4363" s="95"/>
      <c r="BQ4363" s="95"/>
      <c r="BR4363" s="95"/>
      <c r="BS4363" s="95"/>
      <c r="BT4363" s="95"/>
      <c r="BU4363" s="95"/>
      <c r="BV4363" s="95"/>
      <c r="BW4363" s="95"/>
      <c r="BX4363" s="95"/>
      <c r="BY4363" s="95"/>
      <c r="BZ4363" s="95"/>
      <c r="CD4363" s="95"/>
      <c r="CE4363" s="95"/>
      <c r="CF4363" s="95"/>
    </row>
    <row r="4364" spans="1:84" s="43" customFormat="1" x14ac:dyDescent="0.25">
      <c r="A4364" s="152"/>
      <c r="B4364" s="152"/>
      <c r="C4364" s="152"/>
      <c r="D4364" s="152"/>
      <c r="E4364" s="152"/>
      <c r="F4364" s="62"/>
      <c r="G4364" s="62"/>
      <c r="I4364" s="152"/>
      <c r="K4364" s="152"/>
      <c r="L4364" s="152"/>
      <c r="M4364" s="152"/>
      <c r="N4364" s="152"/>
      <c r="O4364" s="63"/>
      <c r="P4364" s="152"/>
      <c r="Q4364" s="152"/>
      <c r="S4364" s="205"/>
      <c r="T4364" s="205"/>
      <c r="U4364" s="205"/>
      <c r="V4364" s="39"/>
      <c r="W4364" s="39"/>
      <c r="X4364" s="39"/>
      <c r="Y4364" s="39"/>
      <c r="AD4364" s="191"/>
      <c r="AE4364" s="191"/>
      <c r="AF4364" s="260"/>
      <c r="AG4364" s="191"/>
      <c r="AH4364" s="191"/>
      <c r="AI4364" s="260"/>
      <c r="AR4364" s="68"/>
      <c r="AS4364" s="68"/>
      <c r="AW4364" s="95"/>
      <c r="AX4364" s="95"/>
      <c r="AY4364" s="95"/>
      <c r="AZ4364" s="95"/>
      <c r="BA4364" s="95"/>
      <c r="BB4364" s="95"/>
      <c r="BC4364" s="95"/>
      <c r="BD4364" s="95"/>
      <c r="BE4364" s="95"/>
      <c r="BF4364" s="95"/>
      <c r="BG4364" s="95"/>
      <c r="BH4364" s="95"/>
      <c r="BI4364" s="95"/>
      <c r="BJ4364" s="95"/>
      <c r="BK4364" s="95"/>
      <c r="BL4364" s="95"/>
      <c r="BM4364" s="95"/>
      <c r="BN4364" s="95"/>
      <c r="BO4364" s="95"/>
      <c r="BP4364" s="95"/>
      <c r="BQ4364" s="95"/>
      <c r="BR4364" s="95"/>
      <c r="BS4364" s="95"/>
      <c r="BT4364" s="95"/>
      <c r="BU4364" s="95"/>
      <c r="BV4364" s="95"/>
      <c r="BW4364" s="95"/>
      <c r="BX4364" s="95"/>
      <c r="BY4364" s="95"/>
      <c r="BZ4364" s="95"/>
      <c r="CD4364" s="95"/>
      <c r="CE4364" s="95"/>
      <c r="CF4364" s="95"/>
    </row>
    <row r="4365" spans="1:84" s="43" customFormat="1" x14ac:dyDescent="0.25">
      <c r="A4365" s="152"/>
      <c r="B4365" s="152"/>
      <c r="C4365" s="152"/>
      <c r="D4365" s="152"/>
      <c r="E4365" s="152"/>
      <c r="F4365" s="62"/>
      <c r="G4365" s="62"/>
      <c r="I4365" s="152"/>
      <c r="K4365" s="152"/>
      <c r="L4365" s="152"/>
      <c r="M4365" s="152"/>
      <c r="N4365" s="152"/>
      <c r="O4365" s="63"/>
      <c r="P4365" s="152"/>
      <c r="Q4365" s="152"/>
      <c r="S4365" s="205"/>
      <c r="T4365" s="205"/>
      <c r="U4365" s="205"/>
      <c r="V4365" s="39"/>
      <c r="W4365" s="39"/>
      <c r="X4365" s="39"/>
      <c r="Y4365" s="39"/>
      <c r="AD4365" s="191"/>
      <c r="AE4365" s="191"/>
      <c r="AF4365" s="260"/>
      <c r="AG4365" s="191"/>
      <c r="AH4365" s="191"/>
      <c r="AI4365" s="260"/>
      <c r="AR4365" s="68"/>
      <c r="AS4365" s="68"/>
      <c r="AW4365" s="95"/>
      <c r="AX4365" s="95"/>
      <c r="AY4365" s="95"/>
      <c r="AZ4365" s="95"/>
      <c r="BA4365" s="95"/>
      <c r="BB4365" s="95"/>
      <c r="BC4365" s="95"/>
      <c r="BD4365" s="95"/>
      <c r="BE4365" s="95"/>
      <c r="BF4365" s="95"/>
      <c r="BG4365" s="95"/>
      <c r="BH4365" s="95"/>
      <c r="BI4365" s="95"/>
      <c r="BJ4365" s="95"/>
      <c r="BK4365" s="95"/>
      <c r="BL4365" s="95"/>
      <c r="BM4365" s="95"/>
      <c r="BN4365" s="95"/>
      <c r="BO4365" s="95"/>
      <c r="BP4365" s="95"/>
      <c r="BQ4365" s="95"/>
      <c r="BR4365" s="95"/>
      <c r="BS4365" s="95"/>
      <c r="BT4365" s="95"/>
      <c r="BU4365" s="95"/>
      <c r="BV4365" s="95"/>
      <c r="BW4365" s="95"/>
      <c r="BX4365" s="95"/>
      <c r="BY4365" s="95"/>
      <c r="BZ4365" s="95"/>
      <c r="CD4365" s="95"/>
      <c r="CE4365" s="95"/>
      <c r="CF4365" s="95"/>
    </row>
    <row r="4366" spans="1:84" s="43" customFormat="1" x14ac:dyDescent="0.25">
      <c r="A4366" s="152"/>
      <c r="B4366" s="152"/>
      <c r="C4366" s="152"/>
      <c r="D4366" s="152"/>
      <c r="E4366" s="152"/>
      <c r="F4366" s="62"/>
      <c r="G4366" s="62"/>
      <c r="I4366" s="152"/>
      <c r="K4366" s="152"/>
      <c r="L4366" s="152"/>
      <c r="M4366" s="152"/>
      <c r="N4366" s="152"/>
      <c r="O4366" s="63"/>
      <c r="P4366" s="152"/>
      <c r="Q4366" s="152"/>
      <c r="S4366" s="205"/>
      <c r="T4366" s="205"/>
      <c r="U4366" s="205"/>
      <c r="V4366" s="39"/>
      <c r="W4366" s="39"/>
      <c r="X4366" s="39"/>
      <c r="Y4366" s="39"/>
      <c r="AD4366" s="191"/>
      <c r="AE4366" s="191"/>
      <c r="AF4366" s="260"/>
      <c r="AG4366" s="191"/>
      <c r="AH4366" s="191"/>
      <c r="AI4366" s="260"/>
      <c r="AR4366" s="68"/>
      <c r="AS4366" s="68"/>
      <c r="AW4366" s="95"/>
      <c r="AX4366" s="95"/>
      <c r="AY4366" s="95"/>
      <c r="AZ4366" s="95"/>
      <c r="BA4366" s="95"/>
      <c r="BB4366" s="95"/>
      <c r="BC4366" s="95"/>
      <c r="BD4366" s="95"/>
      <c r="BE4366" s="95"/>
      <c r="BF4366" s="95"/>
      <c r="BG4366" s="95"/>
      <c r="BH4366" s="95"/>
      <c r="BI4366" s="95"/>
      <c r="BJ4366" s="95"/>
      <c r="BK4366" s="95"/>
      <c r="BL4366" s="95"/>
      <c r="BM4366" s="95"/>
      <c r="BN4366" s="95"/>
      <c r="BO4366" s="95"/>
      <c r="BP4366" s="95"/>
      <c r="BQ4366" s="95"/>
      <c r="BR4366" s="95"/>
      <c r="BS4366" s="95"/>
      <c r="BT4366" s="95"/>
      <c r="BU4366" s="95"/>
      <c r="BV4366" s="95"/>
      <c r="BW4366" s="95"/>
      <c r="BX4366" s="95"/>
      <c r="BY4366" s="95"/>
      <c r="BZ4366" s="95"/>
      <c r="CD4366" s="95"/>
      <c r="CE4366" s="95"/>
      <c r="CF4366" s="95"/>
    </row>
    <row r="4367" spans="1:84" s="43" customFormat="1" x14ac:dyDescent="0.25">
      <c r="A4367" s="152"/>
      <c r="B4367" s="152"/>
      <c r="C4367" s="152"/>
      <c r="D4367" s="152"/>
      <c r="E4367" s="152"/>
      <c r="F4367" s="62"/>
      <c r="G4367" s="62"/>
      <c r="I4367" s="152"/>
      <c r="K4367" s="152"/>
      <c r="L4367" s="152"/>
      <c r="M4367" s="152"/>
      <c r="N4367" s="152"/>
      <c r="O4367" s="63"/>
      <c r="P4367" s="152"/>
      <c r="Q4367" s="152"/>
      <c r="S4367" s="205"/>
      <c r="T4367" s="205"/>
      <c r="U4367" s="205"/>
      <c r="V4367" s="39"/>
      <c r="W4367" s="39"/>
      <c r="X4367" s="39"/>
      <c r="Y4367" s="39"/>
      <c r="AD4367" s="191"/>
      <c r="AE4367" s="191"/>
      <c r="AF4367" s="260"/>
      <c r="AG4367" s="191"/>
      <c r="AH4367" s="191"/>
      <c r="AI4367" s="260"/>
      <c r="AR4367" s="68"/>
      <c r="AS4367" s="68"/>
      <c r="AW4367" s="95"/>
      <c r="AX4367" s="95"/>
      <c r="AY4367" s="95"/>
      <c r="AZ4367" s="95"/>
      <c r="BA4367" s="95"/>
      <c r="BB4367" s="95"/>
      <c r="BC4367" s="95"/>
      <c r="BD4367" s="95"/>
      <c r="BE4367" s="95"/>
      <c r="BF4367" s="95"/>
      <c r="BG4367" s="95"/>
      <c r="BH4367" s="95"/>
      <c r="BI4367" s="95"/>
      <c r="BJ4367" s="95"/>
      <c r="BK4367" s="95"/>
      <c r="BL4367" s="95"/>
      <c r="BM4367" s="95"/>
      <c r="BN4367" s="95"/>
      <c r="BO4367" s="95"/>
      <c r="BP4367" s="95"/>
      <c r="BQ4367" s="95"/>
      <c r="BR4367" s="95"/>
      <c r="BS4367" s="95"/>
      <c r="BT4367" s="95"/>
      <c r="BU4367" s="95"/>
      <c r="BV4367" s="95"/>
      <c r="BW4367" s="95"/>
      <c r="BX4367" s="95"/>
      <c r="BY4367" s="95"/>
      <c r="BZ4367" s="95"/>
      <c r="CD4367" s="95"/>
      <c r="CE4367" s="95"/>
      <c r="CF4367" s="95"/>
    </row>
    <row r="4368" spans="1:84" s="43" customFormat="1" x14ac:dyDescent="0.25">
      <c r="A4368" s="152"/>
      <c r="B4368" s="152"/>
      <c r="C4368" s="152"/>
      <c r="D4368" s="152"/>
      <c r="E4368" s="152"/>
      <c r="F4368" s="62"/>
      <c r="G4368" s="62"/>
      <c r="I4368" s="152"/>
      <c r="K4368" s="152"/>
      <c r="L4368" s="152"/>
      <c r="M4368" s="152"/>
      <c r="N4368" s="152"/>
      <c r="O4368" s="63"/>
      <c r="P4368" s="152"/>
      <c r="Q4368" s="152"/>
      <c r="S4368" s="205"/>
      <c r="T4368" s="205"/>
      <c r="U4368" s="205"/>
      <c r="V4368" s="39"/>
      <c r="W4368" s="39"/>
      <c r="X4368" s="39"/>
      <c r="Y4368" s="39"/>
      <c r="AD4368" s="191"/>
      <c r="AE4368" s="191"/>
      <c r="AF4368" s="260"/>
      <c r="AG4368" s="191"/>
      <c r="AH4368" s="191"/>
      <c r="AI4368" s="260"/>
      <c r="AR4368" s="68"/>
      <c r="AS4368" s="68"/>
      <c r="AW4368" s="95"/>
      <c r="AX4368" s="95"/>
      <c r="AY4368" s="95"/>
      <c r="AZ4368" s="95"/>
      <c r="BA4368" s="95"/>
      <c r="BB4368" s="95"/>
      <c r="BC4368" s="95"/>
      <c r="BD4368" s="95"/>
      <c r="BE4368" s="95"/>
      <c r="BF4368" s="95"/>
      <c r="BG4368" s="95"/>
      <c r="BH4368" s="95"/>
      <c r="BI4368" s="95"/>
      <c r="BJ4368" s="95"/>
      <c r="BK4368" s="95"/>
      <c r="BL4368" s="95"/>
      <c r="BM4368" s="95"/>
      <c r="BN4368" s="95"/>
      <c r="BO4368" s="95"/>
      <c r="BP4368" s="95"/>
      <c r="BQ4368" s="95"/>
      <c r="BR4368" s="95"/>
      <c r="BS4368" s="95"/>
      <c r="BT4368" s="95"/>
      <c r="BU4368" s="95"/>
      <c r="BV4368" s="95"/>
      <c r="BW4368" s="95"/>
      <c r="BX4368" s="95"/>
      <c r="BY4368" s="95"/>
      <c r="BZ4368" s="95"/>
      <c r="CD4368" s="95"/>
      <c r="CE4368" s="95"/>
      <c r="CF4368" s="95"/>
    </row>
    <row r="4369" spans="1:84" s="43" customFormat="1" x14ac:dyDescent="0.25">
      <c r="A4369" s="152"/>
      <c r="B4369" s="152"/>
      <c r="C4369" s="152"/>
      <c r="D4369" s="152"/>
      <c r="E4369" s="152"/>
      <c r="F4369" s="62"/>
      <c r="G4369" s="62"/>
      <c r="I4369" s="152"/>
      <c r="K4369" s="152"/>
      <c r="L4369" s="152"/>
      <c r="M4369" s="152"/>
      <c r="N4369" s="152"/>
      <c r="O4369" s="63"/>
      <c r="P4369" s="152"/>
      <c r="Q4369" s="152"/>
      <c r="S4369" s="205"/>
      <c r="T4369" s="205"/>
      <c r="U4369" s="205"/>
      <c r="V4369" s="39"/>
      <c r="W4369" s="39"/>
      <c r="X4369" s="39"/>
      <c r="Y4369" s="39"/>
      <c r="AD4369" s="191"/>
      <c r="AE4369" s="191"/>
      <c r="AF4369" s="260"/>
      <c r="AG4369" s="191"/>
      <c r="AH4369" s="191"/>
      <c r="AI4369" s="260"/>
      <c r="AR4369" s="68"/>
      <c r="AS4369" s="68"/>
      <c r="AW4369" s="95"/>
      <c r="AX4369" s="95"/>
      <c r="AY4369" s="95"/>
      <c r="AZ4369" s="95"/>
      <c r="BA4369" s="95"/>
      <c r="BB4369" s="95"/>
      <c r="BC4369" s="95"/>
      <c r="BD4369" s="95"/>
      <c r="BE4369" s="95"/>
      <c r="BF4369" s="95"/>
      <c r="BG4369" s="95"/>
      <c r="BH4369" s="95"/>
      <c r="BI4369" s="95"/>
      <c r="BJ4369" s="95"/>
      <c r="BK4369" s="95"/>
      <c r="BL4369" s="95"/>
      <c r="BM4369" s="95"/>
      <c r="BN4369" s="95"/>
      <c r="BO4369" s="95"/>
      <c r="BP4369" s="95"/>
      <c r="BQ4369" s="95"/>
      <c r="BR4369" s="95"/>
      <c r="BS4369" s="95"/>
      <c r="BT4369" s="95"/>
      <c r="BU4369" s="95"/>
      <c r="BV4369" s="95"/>
      <c r="BW4369" s="95"/>
      <c r="BX4369" s="95"/>
      <c r="BY4369" s="95"/>
      <c r="BZ4369" s="95"/>
      <c r="CD4369" s="95"/>
      <c r="CE4369" s="95"/>
      <c r="CF4369" s="95"/>
    </row>
    <row r="4370" spans="1:84" s="43" customFormat="1" x14ac:dyDescent="0.25">
      <c r="A4370" s="152"/>
      <c r="B4370" s="152"/>
      <c r="C4370" s="152"/>
      <c r="D4370" s="152"/>
      <c r="E4370" s="152"/>
      <c r="F4370" s="62"/>
      <c r="G4370" s="62"/>
      <c r="I4370" s="152"/>
      <c r="K4370" s="152"/>
      <c r="L4370" s="152"/>
      <c r="M4370" s="152"/>
      <c r="N4370" s="152"/>
      <c r="O4370" s="63"/>
      <c r="P4370" s="152"/>
      <c r="Q4370" s="152"/>
      <c r="S4370" s="205"/>
      <c r="T4370" s="205"/>
      <c r="U4370" s="205"/>
      <c r="V4370" s="39"/>
      <c r="W4370" s="39"/>
      <c r="X4370" s="39"/>
      <c r="Y4370" s="39"/>
      <c r="AD4370" s="191"/>
      <c r="AE4370" s="191"/>
      <c r="AF4370" s="260"/>
      <c r="AG4370" s="191"/>
      <c r="AH4370" s="191"/>
      <c r="AI4370" s="260"/>
      <c r="AR4370" s="68"/>
      <c r="AS4370" s="68"/>
      <c r="AW4370" s="95"/>
      <c r="AX4370" s="95"/>
      <c r="AY4370" s="95"/>
      <c r="AZ4370" s="95"/>
      <c r="BA4370" s="95"/>
      <c r="BB4370" s="95"/>
      <c r="BC4370" s="95"/>
      <c r="BD4370" s="95"/>
      <c r="BE4370" s="95"/>
      <c r="BF4370" s="95"/>
      <c r="BG4370" s="95"/>
      <c r="BH4370" s="95"/>
      <c r="BI4370" s="95"/>
      <c r="BJ4370" s="95"/>
      <c r="BK4370" s="95"/>
      <c r="BL4370" s="95"/>
      <c r="BM4370" s="95"/>
      <c r="BN4370" s="95"/>
      <c r="BO4370" s="95"/>
      <c r="BP4370" s="95"/>
      <c r="BQ4370" s="95"/>
      <c r="BR4370" s="95"/>
      <c r="BS4370" s="95"/>
      <c r="BT4370" s="95"/>
      <c r="BU4370" s="95"/>
      <c r="BV4370" s="95"/>
      <c r="BW4370" s="95"/>
      <c r="BX4370" s="95"/>
      <c r="BY4370" s="95"/>
      <c r="BZ4370" s="95"/>
      <c r="CD4370" s="95"/>
      <c r="CE4370" s="95"/>
      <c r="CF4370" s="95"/>
    </row>
    <row r="4371" spans="1:84" s="43" customFormat="1" x14ac:dyDescent="0.25">
      <c r="A4371" s="152"/>
      <c r="B4371" s="152"/>
      <c r="C4371" s="152"/>
      <c r="D4371" s="152"/>
      <c r="E4371" s="152"/>
      <c r="F4371" s="62"/>
      <c r="G4371" s="62"/>
      <c r="I4371" s="152"/>
      <c r="K4371" s="152"/>
      <c r="L4371" s="152"/>
      <c r="M4371" s="152"/>
      <c r="N4371" s="152"/>
      <c r="O4371" s="63"/>
      <c r="P4371" s="152"/>
      <c r="Q4371" s="152"/>
      <c r="S4371" s="205"/>
      <c r="T4371" s="205"/>
      <c r="U4371" s="205"/>
      <c r="V4371" s="39"/>
      <c r="W4371" s="39"/>
      <c r="X4371" s="39"/>
      <c r="Y4371" s="39"/>
      <c r="AD4371" s="191"/>
      <c r="AE4371" s="191"/>
      <c r="AF4371" s="260"/>
      <c r="AG4371" s="191"/>
      <c r="AH4371" s="191"/>
      <c r="AI4371" s="260"/>
      <c r="AR4371" s="68"/>
      <c r="AS4371" s="68"/>
      <c r="AW4371" s="95"/>
      <c r="AX4371" s="95"/>
      <c r="AY4371" s="95"/>
      <c r="AZ4371" s="95"/>
      <c r="BA4371" s="95"/>
      <c r="BB4371" s="95"/>
      <c r="BC4371" s="95"/>
      <c r="BD4371" s="95"/>
      <c r="BE4371" s="95"/>
      <c r="BF4371" s="95"/>
      <c r="BG4371" s="95"/>
      <c r="BH4371" s="95"/>
      <c r="BI4371" s="95"/>
      <c r="BJ4371" s="95"/>
      <c r="BK4371" s="95"/>
      <c r="BL4371" s="95"/>
      <c r="BM4371" s="95"/>
      <c r="BN4371" s="95"/>
      <c r="BO4371" s="95"/>
      <c r="BP4371" s="95"/>
      <c r="BQ4371" s="95"/>
      <c r="BR4371" s="95"/>
      <c r="BS4371" s="95"/>
      <c r="BT4371" s="95"/>
      <c r="BU4371" s="95"/>
      <c r="BV4371" s="95"/>
      <c r="BW4371" s="95"/>
      <c r="BX4371" s="95"/>
      <c r="BY4371" s="95"/>
      <c r="BZ4371" s="95"/>
      <c r="CD4371" s="95"/>
      <c r="CE4371" s="95"/>
      <c r="CF4371" s="95"/>
    </row>
    <row r="4372" spans="1:84" s="43" customFormat="1" x14ac:dyDescent="0.25">
      <c r="A4372" s="152"/>
      <c r="B4372" s="152"/>
      <c r="C4372" s="152"/>
      <c r="D4372" s="152"/>
      <c r="E4372" s="152"/>
      <c r="F4372" s="62"/>
      <c r="G4372" s="62"/>
      <c r="I4372" s="152"/>
      <c r="K4372" s="152"/>
      <c r="L4372" s="152"/>
      <c r="M4372" s="152"/>
      <c r="N4372" s="152"/>
      <c r="O4372" s="63"/>
      <c r="P4372" s="152"/>
      <c r="Q4372" s="152"/>
      <c r="S4372" s="205"/>
      <c r="T4372" s="205"/>
      <c r="U4372" s="205"/>
      <c r="V4372" s="39"/>
      <c r="W4372" s="39"/>
      <c r="X4372" s="39"/>
      <c r="Y4372" s="39"/>
      <c r="AD4372" s="191"/>
      <c r="AE4372" s="191"/>
      <c r="AF4372" s="260"/>
      <c r="AG4372" s="191"/>
      <c r="AH4372" s="191"/>
      <c r="AI4372" s="260"/>
      <c r="AR4372" s="68"/>
      <c r="AS4372" s="68"/>
      <c r="AW4372" s="95"/>
      <c r="AX4372" s="95"/>
      <c r="AY4372" s="95"/>
      <c r="AZ4372" s="95"/>
      <c r="BA4372" s="95"/>
      <c r="BB4372" s="95"/>
      <c r="BC4372" s="95"/>
      <c r="BD4372" s="95"/>
      <c r="BE4372" s="95"/>
      <c r="BF4372" s="95"/>
      <c r="BG4372" s="95"/>
      <c r="BH4372" s="95"/>
      <c r="BI4372" s="95"/>
      <c r="BJ4372" s="95"/>
      <c r="BK4372" s="95"/>
      <c r="BL4372" s="95"/>
      <c r="BM4372" s="95"/>
      <c r="BN4372" s="95"/>
      <c r="BO4372" s="95"/>
      <c r="BP4372" s="95"/>
      <c r="BQ4372" s="95"/>
      <c r="BR4372" s="95"/>
      <c r="BS4372" s="95"/>
      <c r="BT4372" s="95"/>
      <c r="BU4372" s="95"/>
      <c r="BV4372" s="95"/>
      <c r="BW4372" s="95"/>
      <c r="BX4372" s="95"/>
      <c r="BY4372" s="95"/>
      <c r="BZ4372" s="95"/>
      <c r="CD4372" s="95"/>
      <c r="CE4372" s="95"/>
      <c r="CF4372" s="95"/>
    </row>
    <row r="4373" spans="1:84" s="43" customFormat="1" x14ac:dyDescent="0.25">
      <c r="A4373" s="152"/>
      <c r="B4373" s="152"/>
      <c r="C4373" s="152"/>
      <c r="D4373" s="152"/>
      <c r="E4373" s="152"/>
      <c r="F4373" s="62"/>
      <c r="G4373" s="62"/>
      <c r="I4373" s="152"/>
      <c r="K4373" s="152"/>
      <c r="L4373" s="152"/>
      <c r="M4373" s="152"/>
      <c r="N4373" s="152"/>
      <c r="O4373" s="63"/>
      <c r="P4373" s="152"/>
      <c r="Q4373" s="152"/>
      <c r="S4373" s="205"/>
      <c r="T4373" s="205"/>
      <c r="U4373" s="205"/>
      <c r="V4373" s="39"/>
      <c r="W4373" s="39"/>
      <c r="X4373" s="39"/>
      <c r="Y4373" s="39"/>
      <c r="AD4373" s="191"/>
      <c r="AE4373" s="191"/>
      <c r="AF4373" s="260"/>
      <c r="AG4373" s="191"/>
      <c r="AH4373" s="191"/>
      <c r="AI4373" s="260"/>
      <c r="AR4373" s="68"/>
      <c r="AS4373" s="68"/>
      <c r="AW4373" s="95"/>
      <c r="AX4373" s="95"/>
      <c r="AY4373" s="95"/>
      <c r="AZ4373" s="95"/>
      <c r="BA4373" s="95"/>
      <c r="BB4373" s="95"/>
      <c r="BC4373" s="95"/>
      <c r="BD4373" s="95"/>
      <c r="BE4373" s="95"/>
      <c r="BF4373" s="95"/>
      <c r="BG4373" s="95"/>
      <c r="BH4373" s="95"/>
      <c r="BI4373" s="95"/>
      <c r="BJ4373" s="95"/>
      <c r="BK4373" s="95"/>
      <c r="BL4373" s="95"/>
      <c r="BM4373" s="95"/>
      <c r="BN4373" s="95"/>
      <c r="BO4373" s="95"/>
      <c r="BP4373" s="95"/>
      <c r="BQ4373" s="95"/>
      <c r="BR4373" s="95"/>
      <c r="BS4373" s="95"/>
      <c r="BT4373" s="95"/>
      <c r="BU4373" s="95"/>
      <c r="BV4373" s="95"/>
      <c r="BW4373" s="95"/>
      <c r="BX4373" s="95"/>
      <c r="BY4373" s="95"/>
      <c r="BZ4373" s="95"/>
      <c r="CD4373" s="95"/>
      <c r="CE4373" s="95"/>
      <c r="CF4373" s="95"/>
    </row>
    <row r="4374" spans="1:84" s="43" customFormat="1" x14ac:dyDescent="0.25">
      <c r="A4374" s="152"/>
      <c r="B4374" s="152"/>
      <c r="C4374" s="152"/>
      <c r="D4374" s="152"/>
      <c r="E4374" s="152"/>
      <c r="F4374" s="62"/>
      <c r="G4374" s="62"/>
      <c r="I4374" s="152"/>
      <c r="K4374" s="152"/>
      <c r="L4374" s="152"/>
      <c r="M4374" s="152"/>
      <c r="N4374" s="152"/>
      <c r="O4374" s="63"/>
      <c r="P4374" s="152"/>
      <c r="Q4374" s="152"/>
      <c r="S4374" s="205"/>
      <c r="T4374" s="205"/>
      <c r="U4374" s="205"/>
      <c r="V4374" s="39"/>
      <c r="W4374" s="39"/>
      <c r="X4374" s="39"/>
      <c r="Y4374" s="39"/>
      <c r="AD4374" s="191"/>
      <c r="AE4374" s="191"/>
      <c r="AF4374" s="260"/>
      <c r="AG4374" s="191"/>
      <c r="AH4374" s="191"/>
      <c r="AI4374" s="260"/>
      <c r="AR4374" s="68"/>
      <c r="AS4374" s="68"/>
      <c r="AW4374" s="95"/>
      <c r="AX4374" s="95"/>
      <c r="AY4374" s="95"/>
      <c r="AZ4374" s="95"/>
      <c r="BA4374" s="95"/>
      <c r="BB4374" s="95"/>
      <c r="BC4374" s="95"/>
      <c r="BD4374" s="95"/>
      <c r="BE4374" s="95"/>
      <c r="BF4374" s="95"/>
      <c r="BG4374" s="95"/>
      <c r="BH4374" s="95"/>
      <c r="BI4374" s="95"/>
      <c r="BJ4374" s="95"/>
      <c r="BK4374" s="95"/>
      <c r="BL4374" s="95"/>
      <c r="BM4374" s="95"/>
      <c r="BN4374" s="95"/>
      <c r="BO4374" s="95"/>
      <c r="BP4374" s="95"/>
      <c r="BQ4374" s="95"/>
      <c r="BR4374" s="95"/>
      <c r="BS4374" s="95"/>
      <c r="BT4374" s="95"/>
      <c r="BU4374" s="95"/>
      <c r="BV4374" s="95"/>
      <c r="BW4374" s="95"/>
      <c r="BX4374" s="95"/>
      <c r="BY4374" s="95"/>
      <c r="BZ4374" s="95"/>
      <c r="CD4374" s="95"/>
      <c r="CE4374" s="95"/>
      <c r="CF4374" s="95"/>
    </row>
    <row r="4375" spans="1:84" s="43" customFormat="1" x14ac:dyDescent="0.25">
      <c r="A4375" s="152"/>
      <c r="B4375" s="152"/>
      <c r="C4375" s="152"/>
      <c r="D4375" s="152"/>
      <c r="E4375" s="152"/>
      <c r="F4375" s="62"/>
      <c r="G4375" s="62"/>
      <c r="I4375" s="152"/>
      <c r="K4375" s="152"/>
      <c r="L4375" s="152"/>
      <c r="M4375" s="152"/>
      <c r="N4375" s="152"/>
      <c r="O4375" s="63"/>
      <c r="P4375" s="152"/>
      <c r="Q4375" s="152"/>
      <c r="S4375" s="205"/>
      <c r="T4375" s="205"/>
      <c r="U4375" s="205"/>
      <c r="V4375" s="39"/>
      <c r="W4375" s="39"/>
      <c r="X4375" s="39"/>
      <c r="Y4375" s="39"/>
      <c r="AD4375" s="191"/>
      <c r="AE4375" s="191"/>
      <c r="AF4375" s="260"/>
      <c r="AG4375" s="191"/>
      <c r="AH4375" s="191"/>
      <c r="AI4375" s="260"/>
      <c r="AR4375" s="68"/>
      <c r="AS4375" s="68"/>
      <c r="AW4375" s="95"/>
      <c r="AX4375" s="95"/>
      <c r="AY4375" s="95"/>
      <c r="AZ4375" s="95"/>
      <c r="BA4375" s="95"/>
      <c r="BB4375" s="95"/>
      <c r="BC4375" s="95"/>
      <c r="BD4375" s="95"/>
      <c r="BE4375" s="95"/>
      <c r="BF4375" s="95"/>
      <c r="BG4375" s="95"/>
      <c r="BH4375" s="95"/>
      <c r="BI4375" s="95"/>
      <c r="BJ4375" s="95"/>
      <c r="BK4375" s="95"/>
      <c r="BL4375" s="95"/>
      <c r="BM4375" s="95"/>
      <c r="BN4375" s="95"/>
      <c r="BO4375" s="95"/>
      <c r="BP4375" s="95"/>
      <c r="BQ4375" s="95"/>
      <c r="BR4375" s="95"/>
      <c r="BS4375" s="95"/>
      <c r="BT4375" s="95"/>
      <c r="BU4375" s="95"/>
      <c r="BV4375" s="95"/>
      <c r="BW4375" s="95"/>
      <c r="BX4375" s="95"/>
      <c r="BY4375" s="95"/>
      <c r="BZ4375" s="95"/>
      <c r="CD4375" s="95"/>
      <c r="CE4375" s="95"/>
      <c r="CF4375" s="95"/>
    </row>
    <row r="4376" spans="1:84" s="43" customFormat="1" x14ac:dyDescent="0.25">
      <c r="A4376" s="152"/>
      <c r="B4376" s="152"/>
      <c r="C4376" s="152"/>
      <c r="D4376" s="152"/>
      <c r="E4376" s="152"/>
      <c r="F4376" s="62"/>
      <c r="G4376" s="62"/>
      <c r="I4376" s="152"/>
      <c r="K4376" s="152"/>
      <c r="L4376" s="152"/>
      <c r="M4376" s="152"/>
      <c r="N4376" s="152"/>
      <c r="O4376" s="63"/>
      <c r="P4376" s="152"/>
      <c r="Q4376" s="152"/>
      <c r="S4376" s="205"/>
      <c r="T4376" s="205"/>
      <c r="U4376" s="205"/>
      <c r="V4376" s="39"/>
      <c r="W4376" s="39"/>
      <c r="X4376" s="39"/>
      <c r="Y4376" s="39"/>
      <c r="AD4376" s="191"/>
      <c r="AE4376" s="191"/>
      <c r="AF4376" s="260"/>
      <c r="AG4376" s="191"/>
      <c r="AH4376" s="191"/>
      <c r="AI4376" s="260"/>
      <c r="AR4376" s="68"/>
      <c r="AS4376" s="68"/>
      <c r="AW4376" s="95"/>
      <c r="AX4376" s="95"/>
      <c r="AY4376" s="95"/>
      <c r="AZ4376" s="95"/>
      <c r="BA4376" s="95"/>
      <c r="BB4376" s="95"/>
      <c r="BC4376" s="95"/>
      <c r="BD4376" s="95"/>
      <c r="BE4376" s="95"/>
      <c r="BF4376" s="95"/>
      <c r="BG4376" s="95"/>
      <c r="BH4376" s="95"/>
      <c r="BI4376" s="95"/>
      <c r="BJ4376" s="95"/>
      <c r="BK4376" s="95"/>
      <c r="BL4376" s="95"/>
      <c r="BM4376" s="95"/>
      <c r="BN4376" s="95"/>
      <c r="BO4376" s="95"/>
      <c r="BP4376" s="95"/>
      <c r="BQ4376" s="95"/>
      <c r="BR4376" s="95"/>
      <c r="BS4376" s="95"/>
      <c r="BT4376" s="95"/>
      <c r="BU4376" s="95"/>
      <c r="BV4376" s="95"/>
      <c r="BW4376" s="95"/>
      <c r="BX4376" s="95"/>
      <c r="BY4376" s="95"/>
      <c r="BZ4376" s="95"/>
      <c r="CD4376" s="95"/>
      <c r="CE4376" s="95"/>
      <c r="CF4376" s="95"/>
    </row>
    <row r="4377" spans="1:84" s="43" customFormat="1" x14ac:dyDescent="0.25">
      <c r="A4377" s="152"/>
      <c r="B4377" s="152"/>
      <c r="C4377" s="152"/>
      <c r="D4377" s="152"/>
      <c r="E4377" s="152"/>
      <c r="F4377" s="62"/>
      <c r="G4377" s="62"/>
      <c r="I4377" s="152"/>
      <c r="K4377" s="152"/>
      <c r="L4377" s="152"/>
      <c r="M4377" s="152"/>
      <c r="N4377" s="152"/>
      <c r="O4377" s="63"/>
      <c r="P4377" s="152"/>
      <c r="Q4377" s="152"/>
      <c r="S4377" s="205"/>
      <c r="T4377" s="205"/>
      <c r="U4377" s="205"/>
      <c r="V4377" s="39"/>
      <c r="W4377" s="39"/>
      <c r="X4377" s="39"/>
      <c r="Y4377" s="39"/>
      <c r="AD4377" s="191"/>
      <c r="AE4377" s="191"/>
      <c r="AF4377" s="260"/>
      <c r="AG4377" s="191"/>
      <c r="AH4377" s="191"/>
      <c r="AI4377" s="260"/>
      <c r="AR4377" s="68"/>
      <c r="AS4377" s="68"/>
      <c r="AW4377" s="95"/>
      <c r="AX4377" s="95"/>
      <c r="AY4377" s="95"/>
      <c r="AZ4377" s="95"/>
      <c r="BA4377" s="95"/>
      <c r="BB4377" s="95"/>
      <c r="BC4377" s="95"/>
      <c r="BD4377" s="95"/>
      <c r="BE4377" s="95"/>
      <c r="BF4377" s="95"/>
      <c r="BG4377" s="95"/>
      <c r="BH4377" s="95"/>
      <c r="BI4377" s="95"/>
      <c r="BJ4377" s="95"/>
      <c r="BK4377" s="95"/>
      <c r="BL4377" s="95"/>
      <c r="BM4377" s="95"/>
      <c r="BN4377" s="95"/>
      <c r="BO4377" s="95"/>
      <c r="BP4377" s="95"/>
      <c r="BQ4377" s="95"/>
      <c r="BR4377" s="95"/>
      <c r="BS4377" s="95"/>
      <c r="BT4377" s="95"/>
      <c r="BU4377" s="95"/>
      <c r="BV4377" s="95"/>
      <c r="BW4377" s="95"/>
      <c r="BX4377" s="95"/>
      <c r="BY4377" s="95"/>
      <c r="BZ4377" s="95"/>
      <c r="CD4377" s="95"/>
      <c r="CE4377" s="95"/>
      <c r="CF4377" s="95"/>
    </row>
    <row r="4378" spans="1:84" s="43" customFormat="1" x14ac:dyDescent="0.25">
      <c r="A4378" s="152"/>
      <c r="B4378" s="152"/>
      <c r="C4378" s="152"/>
      <c r="D4378" s="152"/>
      <c r="E4378" s="152"/>
      <c r="F4378" s="62"/>
      <c r="G4378" s="62"/>
      <c r="I4378" s="152"/>
      <c r="K4378" s="152"/>
      <c r="L4378" s="152"/>
      <c r="M4378" s="152"/>
      <c r="N4378" s="152"/>
      <c r="O4378" s="63"/>
      <c r="P4378" s="152"/>
      <c r="Q4378" s="152"/>
      <c r="S4378" s="205"/>
      <c r="T4378" s="205"/>
      <c r="U4378" s="205"/>
      <c r="V4378" s="39"/>
      <c r="W4378" s="39"/>
      <c r="X4378" s="39"/>
      <c r="Y4378" s="39"/>
      <c r="AD4378" s="191"/>
      <c r="AE4378" s="191"/>
      <c r="AF4378" s="260"/>
      <c r="AG4378" s="191"/>
      <c r="AH4378" s="191"/>
      <c r="AI4378" s="260"/>
      <c r="AR4378" s="68"/>
      <c r="AS4378" s="68"/>
      <c r="AW4378" s="95"/>
      <c r="AX4378" s="95"/>
      <c r="AY4378" s="95"/>
      <c r="AZ4378" s="95"/>
      <c r="BA4378" s="95"/>
      <c r="BB4378" s="95"/>
      <c r="BC4378" s="95"/>
      <c r="BD4378" s="95"/>
      <c r="BE4378" s="95"/>
      <c r="BF4378" s="95"/>
      <c r="BG4378" s="95"/>
      <c r="BH4378" s="95"/>
      <c r="BI4378" s="95"/>
      <c r="BJ4378" s="95"/>
      <c r="BK4378" s="95"/>
      <c r="BL4378" s="95"/>
      <c r="BM4378" s="95"/>
      <c r="BN4378" s="95"/>
      <c r="BO4378" s="95"/>
      <c r="BP4378" s="95"/>
      <c r="BQ4378" s="95"/>
      <c r="BR4378" s="95"/>
      <c r="BS4378" s="95"/>
      <c r="BT4378" s="95"/>
      <c r="BU4378" s="95"/>
      <c r="BV4378" s="95"/>
      <c r="BW4378" s="95"/>
      <c r="BX4378" s="95"/>
      <c r="BY4378" s="95"/>
      <c r="BZ4378" s="95"/>
      <c r="CD4378" s="95"/>
      <c r="CE4378" s="95"/>
      <c r="CF4378" s="95"/>
    </row>
    <row r="4379" spans="1:84" s="43" customFormat="1" x14ac:dyDescent="0.25">
      <c r="A4379" s="152"/>
      <c r="B4379" s="152"/>
      <c r="C4379" s="152"/>
      <c r="D4379" s="152"/>
      <c r="E4379" s="152"/>
      <c r="F4379" s="62"/>
      <c r="G4379" s="62"/>
      <c r="I4379" s="152"/>
      <c r="K4379" s="152"/>
      <c r="L4379" s="152"/>
      <c r="M4379" s="152"/>
      <c r="N4379" s="152"/>
      <c r="O4379" s="63"/>
      <c r="P4379" s="152"/>
      <c r="Q4379" s="152"/>
      <c r="S4379" s="205"/>
      <c r="T4379" s="205"/>
      <c r="U4379" s="205"/>
      <c r="V4379" s="39"/>
      <c r="W4379" s="39"/>
      <c r="X4379" s="39"/>
      <c r="Y4379" s="39"/>
      <c r="AD4379" s="191"/>
      <c r="AE4379" s="191"/>
      <c r="AF4379" s="260"/>
      <c r="AG4379" s="191"/>
      <c r="AH4379" s="191"/>
      <c r="AI4379" s="260"/>
      <c r="AR4379" s="68"/>
      <c r="AS4379" s="68"/>
      <c r="AW4379" s="95"/>
      <c r="AX4379" s="95"/>
      <c r="AY4379" s="95"/>
      <c r="AZ4379" s="95"/>
      <c r="BA4379" s="95"/>
      <c r="BB4379" s="95"/>
      <c r="BC4379" s="95"/>
      <c r="BD4379" s="95"/>
      <c r="BE4379" s="95"/>
      <c r="BF4379" s="95"/>
      <c r="BG4379" s="95"/>
      <c r="BH4379" s="95"/>
      <c r="BI4379" s="95"/>
      <c r="BJ4379" s="95"/>
      <c r="BK4379" s="95"/>
      <c r="BL4379" s="95"/>
      <c r="BM4379" s="95"/>
      <c r="BN4379" s="95"/>
      <c r="BO4379" s="95"/>
      <c r="BP4379" s="95"/>
      <c r="BQ4379" s="95"/>
      <c r="BR4379" s="95"/>
      <c r="BS4379" s="95"/>
      <c r="BT4379" s="95"/>
      <c r="BU4379" s="95"/>
      <c r="BV4379" s="95"/>
      <c r="BW4379" s="95"/>
      <c r="BX4379" s="95"/>
      <c r="BY4379" s="95"/>
      <c r="BZ4379" s="95"/>
      <c r="CD4379" s="95"/>
      <c r="CE4379" s="95"/>
      <c r="CF4379" s="95"/>
    </row>
    <row r="4380" spans="1:84" s="43" customFormat="1" x14ac:dyDescent="0.25">
      <c r="A4380" s="152"/>
      <c r="B4380" s="152"/>
      <c r="C4380" s="152"/>
      <c r="D4380" s="152"/>
      <c r="E4380" s="152"/>
      <c r="F4380" s="62"/>
      <c r="G4380" s="62"/>
      <c r="I4380" s="152"/>
      <c r="K4380" s="152"/>
      <c r="L4380" s="152"/>
      <c r="M4380" s="152"/>
      <c r="N4380" s="152"/>
      <c r="O4380" s="63"/>
      <c r="P4380" s="152"/>
      <c r="Q4380" s="152"/>
      <c r="S4380" s="205"/>
      <c r="T4380" s="205"/>
      <c r="U4380" s="205"/>
      <c r="V4380" s="39"/>
      <c r="W4380" s="39"/>
      <c r="X4380" s="39"/>
      <c r="Y4380" s="39"/>
      <c r="AD4380" s="191"/>
      <c r="AE4380" s="191"/>
      <c r="AF4380" s="260"/>
      <c r="AG4380" s="191"/>
      <c r="AH4380" s="191"/>
      <c r="AI4380" s="260"/>
      <c r="AR4380" s="68"/>
      <c r="AS4380" s="68"/>
      <c r="AW4380" s="95"/>
      <c r="AX4380" s="95"/>
      <c r="AY4380" s="95"/>
      <c r="AZ4380" s="95"/>
      <c r="BA4380" s="95"/>
      <c r="BB4380" s="95"/>
      <c r="BC4380" s="95"/>
      <c r="BD4380" s="95"/>
      <c r="BE4380" s="95"/>
      <c r="BF4380" s="95"/>
      <c r="BG4380" s="95"/>
      <c r="BH4380" s="95"/>
      <c r="BI4380" s="95"/>
      <c r="BJ4380" s="95"/>
      <c r="BK4380" s="95"/>
      <c r="BL4380" s="95"/>
      <c r="BM4380" s="95"/>
      <c r="BN4380" s="95"/>
      <c r="BO4380" s="95"/>
      <c r="BP4380" s="95"/>
      <c r="BQ4380" s="95"/>
      <c r="BR4380" s="95"/>
      <c r="BS4380" s="95"/>
      <c r="BT4380" s="95"/>
      <c r="BU4380" s="95"/>
      <c r="BV4380" s="95"/>
      <c r="BW4380" s="95"/>
      <c r="BX4380" s="95"/>
      <c r="BY4380" s="95"/>
      <c r="BZ4380" s="95"/>
      <c r="CD4380" s="95"/>
      <c r="CE4380" s="95"/>
      <c r="CF4380" s="95"/>
    </row>
    <row r="4381" spans="1:84" s="43" customFormat="1" x14ac:dyDescent="0.25">
      <c r="A4381" s="152"/>
      <c r="B4381" s="152"/>
      <c r="C4381" s="152"/>
      <c r="D4381" s="152"/>
      <c r="E4381" s="152"/>
      <c r="F4381" s="62"/>
      <c r="G4381" s="62"/>
      <c r="I4381" s="152"/>
      <c r="K4381" s="152"/>
      <c r="L4381" s="152"/>
      <c r="M4381" s="152"/>
      <c r="N4381" s="152"/>
      <c r="O4381" s="63"/>
      <c r="P4381" s="152"/>
      <c r="Q4381" s="152"/>
      <c r="S4381" s="205"/>
      <c r="T4381" s="205"/>
      <c r="U4381" s="205"/>
      <c r="V4381" s="39"/>
      <c r="W4381" s="39"/>
      <c r="X4381" s="39"/>
      <c r="Y4381" s="39"/>
      <c r="AD4381" s="191"/>
      <c r="AE4381" s="191"/>
      <c r="AF4381" s="260"/>
      <c r="AG4381" s="191"/>
      <c r="AH4381" s="191"/>
      <c r="AI4381" s="260"/>
      <c r="AR4381" s="68"/>
      <c r="AS4381" s="68"/>
      <c r="AW4381" s="95"/>
      <c r="AX4381" s="95"/>
      <c r="AY4381" s="95"/>
      <c r="AZ4381" s="95"/>
      <c r="BA4381" s="95"/>
      <c r="BB4381" s="95"/>
      <c r="BC4381" s="95"/>
      <c r="BD4381" s="95"/>
      <c r="BE4381" s="95"/>
      <c r="BF4381" s="95"/>
      <c r="BG4381" s="95"/>
      <c r="BH4381" s="95"/>
      <c r="BI4381" s="95"/>
      <c r="BJ4381" s="95"/>
      <c r="BK4381" s="95"/>
      <c r="BL4381" s="95"/>
      <c r="BM4381" s="95"/>
      <c r="BN4381" s="95"/>
      <c r="BO4381" s="95"/>
      <c r="BP4381" s="95"/>
      <c r="BQ4381" s="95"/>
      <c r="BR4381" s="95"/>
      <c r="BS4381" s="95"/>
      <c r="BT4381" s="95"/>
      <c r="BU4381" s="95"/>
      <c r="BV4381" s="95"/>
      <c r="BW4381" s="95"/>
      <c r="BX4381" s="95"/>
      <c r="BY4381" s="95"/>
      <c r="BZ4381" s="95"/>
      <c r="CD4381" s="95"/>
      <c r="CE4381" s="95"/>
      <c r="CF4381" s="95"/>
    </row>
    <row r="4382" spans="1:84" s="43" customFormat="1" x14ac:dyDescent="0.25">
      <c r="A4382" s="152"/>
      <c r="B4382" s="152"/>
      <c r="C4382" s="152"/>
      <c r="D4382" s="152"/>
      <c r="E4382" s="152"/>
      <c r="F4382" s="62"/>
      <c r="G4382" s="62"/>
      <c r="I4382" s="152"/>
      <c r="K4382" s="152"/>
      <c r="L4382" s="152"/>
      <c r="M4382" s="152"/>
      <c r="N4382" s="152"/>
      <c r="O4382" s="63"/>
      <c r="P4382" s="152"/>
      <c r="Q4382" s="152"/>
      <c r="S4382" s="205"/>
      <c r="T4382" s="205"/>
      <c r="U4382" s="205"/>
      <c r="V4382" s="39"/>
      <c r="W4382" s="39"/>
      <c r="X4382" s="39"/>
      <c r="Y4382" s="39"/>
      <c r="AD4382" s="191"/>
      <c r="AE4382" s="191"/>
      <c r="AF4382" s="260"/>
      <c r="AG4382" s="191"/>
      <c r="AH4382" s="191"/>
      <c r="AI4382" s="260"/>
      <c r="AR4382" s="68"/>
      <c r="AS4382" s="68"/>
      <c r="AW4382" s="95"/>
      <c r="AX4382" s="95"/>
      <c r="AY4382" s="95"/>
      <c r="AZ4382" s="95"/>
      <c r="BA4382" s="95"/>
      <c r="BB4382" s="95"/>
      <c r="BC4382" s="95"/>
      <c r="BD4382" s="95"/>
      <c r="BE4382" s="95"/>
      <c r="BF4382" s="95"/>
      <c r="BG4382" s="95"/>
      <c r="BH4382" s="95"/>
      <c r="BI4382" s="95"/>
      <c r="BJ4382" s="95"/>
      <c r="BK4382" s="95"/>
      <c r="BL4382" s="95"/>
      <c r="BM4382" s="95"/>
      <c r="BN4382" s="95"/>
      <c r="BO4382" s="95"/>
      <c r="BP4382" s="95"/>
      <c r="BQ4382" s="95"/>
      <c r="BR4382" s="95"/>
      <c r="BS4382" s="95"/>
      <c r="BT4382" s="95"/>
      <c r="BU4382" s="95"/>
      <c r="BV4382" s="95"/>
      <c r="BW4382" s="95"/>
      <c r="BX4382" s="95"/>
      <c r="BY4382" s="95"/>
      <c r="BZ4382" s="95"/>
      <c r="CD4382" s="95"/>
      <c r="CE4382" s="95"/>
      <c r="CF4382" s="95"/>
    </row>
    <row r="4383" spans="1:84" s="43" customFormat="1" x14ac:dyDescent="0.25">
      <c r="A4383" s="152"/>
      <c r="B4383" s="152"/>
      <c r="C4383" s="152"/>
      <c r="D4383" s="152"/>
      <c r="E4383" s="152"/>
      <c r="F4383" s="62"/>
      <c r="G4383" s="62"/>
      <c r="I4383" s="152"/>
      <c r="K4383" s="152"/>
      <c r="L4383" s="152"/>
      <c r="M4383" s="152"/>
      <c r="N4383" s="152"/>
      <c r="O4383" s="63"/>
      <c r="P4383" s="152"/>
      <c r="Q4383" s="152"/>
      <c r="S4383" s="205"/>
      <c r="T4383" s="205"/>
      <c r="U4383" s="205"/>
      <c r="V4383" s="39"/>
      <c r="W4383" s="39"/>
      <c r="X4383" s="39"/>
      <c r="Y4383" s="39"/>
      <c r="AD4383" s="191"/>
      <c r="AE4383" s="191"/>
      <c r="AF4383" s="260"/>
      <c r="AG4383" s="191"/>
      <c r="AH4383" s="191"/>
      <c r="AI4383" s="260"/>
      <c r="AR4383" s="68"/>
      <c r="AS4383" s="68"/>
      <c r="AW4383" s="95"/>
      <c r="AX4383" s="95"/>
      <c r="AY4383" s="95"/>
      <c r="AZ4383" s="95"/>
      <c r="BA4383" s="95"/>
      <c r="BB4383" s="95"/>
      <c r="BC4383" s="95"/>
      <c r="BD4383" s="95"/>
      <c r="BE4383" s="95"/>
      <c r="BF4383" s="95"/>
      <c r="BG4383" s="95"/>
      <c r="BH4383" s="95"/>
      <c r="BI4383" s="95"/>
      <c r="BJ4383" s="95"/>
      <c r="BK4383" s="95"/>
      <c r="BL4383" s="95"/>
      <c r="BM4383" s="95"/>
      <c r="BN4383" s="95"/>
      <c r="BO4383" s="95"/>
      <c r="BP4383" s="95"/>
      <c r="BQ4383" s="95"/>
      <c r="BR4383" s="95"/>
      <c r="BS4383" s="95"/>
      <c r="BT4383" s="95"/>
      <c r="BU4383" s="95"/>
      <c r="BV4383" s="95"/>
      <c r="BW4383" s="95"/>
      <c r="BX4383" s="95"/>
      <c r="BY4383" s="95"/>
      <c r="BZ4383" s="95"/>
      <c r="CD4383" s="95"/>
      <c r="CE4383" s="95"/>
      <c r="CF4383" s="95"/>
    </row>
    <row r="4384" spans="1:84" s="43" customFormat="1" x14ac:dyDescent="0.25">
      <c r="A4384" s="152"/>
      <c r="B4384" s="152"/>
      <c r="C4384" s="152"/>
      <c r="D4384" s="152"/>
      <c r="E4384" s="152"/>
      <c r="F4384" s="62"/>
      <c r="G4384" s="62"/>
      <c r="I4384" s="152"/>
      <c r="K4384" s="152"/>
      <c r="L4384" s="152"/>
      <c r="M4384" s="152"/>
      <c r="N4384" s="152"/>
      <c r="O4384" s="63"/>
      <c r="P4384" s="152"/>
      <c r="Q4384" s="152"/>
      <c r="S4384" s="205"/>
      <c r="T4384" s="205"/>
      <c r="U4384" s="205"/>
      <c r="V4384" s="39"/>
      <c r="W4384" s="39"/>
      <c r="X4384" s="39"/>
      <c r="Y4384" s="39"/>
      <c r="AD4384" s="191"/>
      <c r="AE4384" s="191"/>
      <c r="AF4384" s="260"/>
      <c r="AG4384" s="191"/>
      <c r="AH4384" s="191"/>
      <c r="AI4384" s="260"/>
      <c r="AR4384" s="68"/>
      <c r="AS4384" s="68"/>
      <c r="AW4384" s="95"/>
      <c r="AX4384" s="95"/>
      <c r="AY4384" s="95"/>
      <c r="AZ4384" s="95"/>
      <c r="BA4384" s="95"/>
      <c r="BB4384" s="95"/>
      <c r="BC4384" s="95"/>
      <c r="BD4384" s="95"/>
      <c r="BE4384" s="95"/>
      <c r="BF4384" s="95"/>
      <c r="BG4384" s="95"/>
      <c r="BH4384" s="95"/>
      <c r="BI4384" s="95"/>
      <c r="BJ4384" s="95"/>
      <c r="BK4384" s="95"/>
      <c r="BL4384" s="95"/>
      <c r="BM4384" s="95"/>
      <c r="BN4384" s="95"/>
      <c r="BO4384" s="95"/>
      <c r="BP4384" s="95"/>
      <c r="BQ4384" s="95"/>
      <c r="BR4384" s="95"/>
      <c r="BS4384" s="95"/>
      <c r="BT4384" s="95"/>
      <c r="BU4384" s="95"/>
      <c r="BV4384" s="95"/>
      <c r="BW4384" s="95"/>
      <c r="BX4384" s="95"/>
      <c r="BY4384" s="95"/>
      <c r="BZ4384" s="95"/>
      <c r="CD4384" s="95"/>
      <c r="CE4384" s="95"/>
      <c r="CF4384" s="95"/>
    </row>
    <row r="4385" spans="1:84" s="43" customFormat="1" x14ac:dyDescent="0.25">
      <c r="A4385" s="152"/>
      <c r="B4385" s="152"/>
      <c r="C4385" s="152"/>
      <c r="D4385" s="152"/>
      <c r="E4385" s="152"/>
      <c r="F4385" s="62"/>
      <c r="G4385" s="62"/>
      <c r="I4385" s="152"/>
      <c r="K4385" s="152"/>
      <c r="L4385" s="152"/>
      <c r="M4385" s="152"/>
      <c r="N4385" s="152"/>
      <c r="O4385" s="63"/>
      <c r="P4385" s="152"/>
      <c r="Q4385" s="152"/>
      <c r="S4385" s="205"/>
      <c r="T4385" s="205"/>
      <c r="U4385" s="205"/>
      <c r="V4385" s="39"/>
      <c r="W4385" s="39"/>
      <c r="X4385" s="39"/>
      <c r="Y4385" s="39"/>
      <c r="AD4385" s="191"/>
      <c r="AE4385" s="191"/>
      <c r="AF4385" s="260"/>
      <c r="AG4385" s="191"/>
      <c r="AH4385" s="191"/>
      <c r="AI4385" s="260"/>
      <c r="AR4385" s="68"/>
      <c r="AS4385" s="68"/>
      <c r="AW4385" s="95"/>
      <c r="AX4385" s="95"/>
      <c r="AY4385" s="95"/>
      <c r="AZ4385" s="95"/>
      <c r="BA4385" s="95"/>
      <c r="BB4385" s="95"/>
      <c r="BC4385" s="95"/>
      <c r="BD4385" s="95"/>
      <c r="BE4385" s="95"/>
      <c r="BF4385" s="95"/>
      <c r="BG4385" s="95"/>
      <c r="BH4385" s="95"/>
      <c r="BI4385" s="95"/>
      <c r="BJ4385" s="95"/>
      <c r="BK4385" s="95"/>
      <c r="BL4385" s="95"/>
      <c r="BM4385" s="95"/>
      <c r="BN4385" s="95"/>
      <c r="BO4385" s="95"/>
      <c r="BP4385" s="95"/>
      <c r="BQ4385" s="95"/>
      <c r="BR4385" s="95"/>
      <c r="BS4385" s="95"/>
      <c r="BT4385" s="95"/>
      <c r="BU4385" s="95"/>
      <c r="BV4385" s="95"/>
      <c r="BW4385" s="95"/>
      <c r="BX4385" s="95"/>
      <c r="BY4385" s="95"/>
      <c r="BZ4385" s="95"/>
      <c r="CD4385" s="95"/>
      <c r="CE4385" s="95"/>
      <c r="CF4385" s="95"/>
    </row>
    <row r="4386" spans="1:84" s="43" customFormat="1" x14ac:dyDescent="0.25">
      <c r="A4386" s="152"/>
      <c r="B4386" s="152"/>
      <c r="C4386" s="152"/>
      <c r="D4386" s="152"/>
      <c r="E4386" s="152"/>
      <c r="F4386" s="62"/>
      <c r="G4386" s="62"/>
      <c r="I4386" s="152"/>
      <c r="K4386" s="152"/>
      <c r="L4386" s="152"/>
      <c r="M4386" s="152"/>
      <c r="N4386" s="152"/>
      <c r="O4386" s="63"/>
      <c r="P4386" s="152"/>
      <c r="Q4386" s="152"/>
      <c r="S4386" s="205"/>
      <c r="T4386" s="205"/>
      <c r="U4386" s="205"/>
      <c r="V4386" s="39"/>
      <c r="W4386" s="39"/>
      <c r="X4386" s="39"/>
      <c r="Y4386" s="39"/>
      <c r="AD4386" s="191"/>
      <c r="AE4386" s="191"/>
      <c r="AF4386" s="260"/>
      <c r="AG4386" s="191"/>
      <c r="AH4386" s="191"/>
      <c r="AI4386" s="260"/>
      <c r="AR4386" s="68"/>
      <c r="AS4386" s="68"/>
      <c r="AW4386" s="95"/>
      <c r="AX4386" s="95"/>
      <c r="AY4386" s="95"/>
      <c r="AZ4386" s="95"/>
      <c r="BA4386" s="95"/>
      <c r="BB4386" s="95"/>
      <c r="BC4386" s="95"/>
      <c r="BD4386" s="95"/>
      <c r="BE4386" s="95"/>
      <c r="BF4386" s="95"/>
      <c r="BG4386" s="95"/>
      <c r="BH4386" s="95"/>
      <c r="BI4386" s="95"/>
      <c r="BJ4386" s="95"/>
      <c r="BK4386" s="95"/>
      <c r="BL4386" s="95"/>
      <c r="BM4386" s="95"/>
      <c r="BN4386" s="95"/>
      <c r="BO4386" s="95"/>
      <c r="BP4386" s="95"/>
      <c r="BQ4386" s="95"/>
      <c r="BR4386" s="95"/>
      <c r="BS4386" s="95"/>
      <c r="BT4386" s="95"/>
      <c r="BU4386" s="95"/>
      <c r="BV4386" s="95"/>
      <c r="BW4386" s="95"/>
      <c r="BX4386" s="95"/>
      <c r="BY4386" s="95"/>
      <c r="BZ4386" s="95"/>
      <c r="CD4386" s="95"/>
      <c r="CE4386" s="95"/>
      <c r="CF4386" s="95"/>
    </row>
    <row r="4387" spans="1:84" s="43" customFormat="1" x14ac:dyDescent="0.25">
      <c r="A4387" s="152"/>
      <c r="B4387" s="152"/>
      <c r="C4387" s="152"/>
      <c r="D4387" s="152"/>
      <c r="E4387" s="152"/>
      <c r="F4387" s="62"/>
      <c r="G4387" s="62"/>
      <c r="I4387" s="152"/>
      <c r="K4387" s="152"/>
      <c r="L4387" s="152"/>
      <c r="M4387" s="152"/>
      <c r="N4387" s="152"/>
      <c r="O4387" s="63"/>
      <c r="P4387" s="152"/>
      <c r="Q4387" s="152"/>
      <c r="S4387" s="205"/>
      <c r="T4387" s="205"/>
      <c r="U4387" s="205"/>
      <c r="V4387" s="39"/>
      <c r="W4387" s="39"/>
      <c r="X4387" s="39"/>
      <c r="Y4387" s="39"/>
      <c r="AD4387" s="191"/>
      <c r="AE4387" s="191"/>
      <c r="AF4387" s="260"/>
      <c r="AG4387" s="191"/>
      <c r="AH4387" s="191"/>
      <c r="AI4387" s="260"/>
      <c r="AR4387" s="68"/>
      <c r="AS4387" s="68"/>
      <c r="AW4387" s="95"/>
      <c r="AX4387" s="95"/>
      <c r="AY4387" s="95"/>
      <c r="AZ4387" s="95"/>
      <c r="BA4387" s="95"/>
      <c r="BB4387" s="95"/>
      <c r="BC4387" s="95"/>
      <c r="BD4387" s="95"/>
      <c r="BE4387" s="95"/>
      <c r="BF4387" s="95"/>
      <c r="BG4387" s="95"/>
      <c r="BH4387" s="95"/>
      <c r="BI4387" s="95"/>
      <c r="BJ4387" s="95"/>
      <c r="BK4387" s="95"/>
      <c r="BL4387" s="95"/>
      <c r="BM4387" s="95"/>
      <c r="BN4387" s="95"/>
      <c r="BO4387" s="95"/>
      <c r="BP4387" s="95"/>
      <c r="BQ4387" s="95"/>
      <c r="BR4387" s="95"/>
      <c r="BS4387" s="95"/>
      <c r="BT4387" s="95"/>
      <c r="BU4387" s="95"/>
      <c r="BV4387" s="95"/>
      <c r="BW4387" s="95"/>
      <c r="BX4387" s="95"/>
      <c r="BY4387" s="95"/>
      <c r="BZ4387" s="95"/>
      <c r="CD4387" s="95"/>
      <c r="CE4387" s="95"/>
      <c r="CF4387" s="95"/>
    </row>
    <row r="4388" spans="1:84" s="43" customFormat="1" x14ac:dyDescent="0.25">
      <c r="A4388" s="152"/>
      <c r="B4388" s="152"/>
      <c r="C4388" s="152"/>
      <c r="D4388" s="152"/>
      <c r="E4388" s="152"/>
      <c r="F4388" s="62"/>
      <c r="G4388" s="62"/>
      <c r="I4388" s="152"/>
      <c r="K4388" s="152"/>
      <c r="L4388" s="152"/>
      <c r="M4388" s="152"/>
      <c r="N4388" s="152"/>
      <c r="O4388" s="63"/>
      <c r="P4388" s="152"/>
      <c r="Q4388" s="152"/>
      <c r="S4388" s="205"/>
      <c r="T4388" s="205"/>
      <c r="U4388" s="205"/>
      <c r="V4388" s="39"/>
      <c r="W4388" s="39"/>
      <c r="X4388" s="39"/>
      <c r="Y4388" s="39"/>
      <c r="AD4388" s="191"/>
      <c r="AE4388" s="191"/>
      <c r="AF4388" s="260"/>
      <c r="AG4388" s="191"/>
      <c r="AH4388" s="191"/>
      <c r="AI4388" s="260"/>
      <c r="AR4388" s="68"/>
      <c r="AS4388" s="68"/>
      <c r="AW4388" s="95"/>
      <c r="AX4388" s="95"/>
      <c r="AY4388" s="95"/>
      <c r="AZ4388" s="95"/>
      <c r="BA4388" s="95"/>
      <c r="BB4388" s="95"/>
      <c r="BC4388" s="95"/>
      <c r="BD4388" s="95"/>
      <c r="BE4388" s="95"/>
      <c r="BF4388" s="95"/>
      <c r="BG4388" s="95"/>
      <c r="BH4388" s="95"/>
      <c r="BI4388" s="95"/>
      <c r="BJ4388" s="95"/>
      <c r="BK4388" s="95"/>
      <c r="BL4388" s="95"/>
      <c r="BM4388" s="95"/>
      <c r="BN4388" s="95"/>
      <c r="BO4388" s="95"/>
      <c r="BP4388" s="95"/>
      <c r="BQ4388" s="95"/>
      <c r="BR4388" s="95"/>
      <c r="BS4388" s="95"/>
      <c r="BT4388" s="95"/>
      <c r="BU4388" s="95"/>
      <c r="BV4388" s="95"/>
      <c r="BW4388" s="95"/>
      <c r="BX4388" s="95"/>
      <c r="BY4388" s="95"/>
      <c r="BZ4388" s="95"/>
      <c r="CD4388" s="95"/>
      <c r="CE4388" s="95"/>
      <c r="CF4388" s="95"/>
    </row>
    <row r="4389" spans="1:84" s="43" customFormat="1" x14ac:dyDescent="0.25">
      <c r="A4389" s="152"/>
      <c r="B4389" s="152"/>
      <c r="C4389" s="152"/>
      <c r="D4389" s="152"/>
      <c r="E4389" s="152"/>
      <c r="F4389" s="62"/>
      <c r="G4389" s="62"/>
      <c r="I4389" s="152"/>
      <c r="K4389" s="152"/>
      <c r="L4389" s="152"/>
      <c r="M4389" s="152"/>
      <c r="N4389" s="152"/>
      <c r="O4389" s="63"/>
      <c r="P4389" s="152"/>
      <c r="Q4389" s="152"/>
      <c r="S4389" s="205"/>
      <c r="T4389" s="205"/>
      <c r="U4389" s="205"/>
      <c r="V4389" s="39"/>
      <c r="W4389" s="39"/>
      <c r="X4389" s="39"/>
      <c r="Y4389" s="39"/>
      <c r="AD4389" s="191"/>
      <c r="AE4389" s="191"/>
      <c r="AF4389" s="260"/>
      <c r="AG4389" s="191"/>
      <c r="AH4389" s="191"/>
      <c r="AI4389" s="260"/>
      <c r="AR4389" s="68"/>
      <c r="AS4389" s="68"/>
      <c r="AW4389" s="95"/>
      <c r="AX4389" s="95"/>
      <c r="AY4389" s="95"/>
      <c r="AZ4389" s="95"/>
      <c r="BA4389" s="95"/>
      <c r="BB4389" s="95"/>
      <c r="BC4389" s="95"/>
      <c r="BD4389" s="95"/>
      <c r="BE4389" s="95"/>
      <c r="BF4389" s="95"/>
      <c r="BG4389" s="95"/>
      <c r="BH4389" s="95"/>
      <c r="BI4389" s="95"/>
      <c r="BJ4389" s="95"/>
      <c r="BK4389" s="95"/>
      <c r="BL4389" s="95"/>
      <c r="BM4389" s="95"/>
      <c r="BN4389" s="95"/>
      <c r="BO4389" s="95"/>
      <c r="BP4389" s="95"/>
      <c r="BQ4389" s="95"/>
      <c r="BR4389" s="95"/>
      <c r="BS4389" s="95"/>
      <c r="BT4389" s="95"/>
      <c r="BU4389" s="95"/>
      <c r="BV4389" s="95"/>
      <c r="BW4389" s="95"/>
      <c r="BX4389" s="95"/>
      <c r="BY4389" s="95"/>
      <c r="BZ4389" s="95"/>
      <c r="CD4389" s="95"/>
      <c r="CE4389" s="95"/>
      <c r="CF4389" s="95"/>
    </row>
    <row r="4390" spans="1:84" s="43" customFormat="1" x14ac:dyDescent="0.25">
      <c r="A4390" s="152"/>
      <c r="B4390" s="152"/>
      <c r="C4390" s="152"/>
      <c r="D4390" s="152"/>
      <c r="E4390" s="152"/>
      <c r="F4390" s="62"/>
      <c r="G4390" s="62"/>
      <c r="I4390" s="152"/>
      <c r="K4390" s="152"/>
      <c r="L4390" s="152"/>
      <c r="M4390" s="152"/>
      <c r="N4390" s="152"/>
      <c r="O4390" s="63"/>
      <c r="P4390" s="152"/>
      <c r="Q4390" s="152"/>
      <c r="S4390" s="205"/>
      <c r="T4390" s="205"/>
      <c r="U4390" s="205"/>
      <c r="V4390" s="39"/>
      <c r="W4390" s="39"/>
      <c r="X4390" s="39"/>
      <c r="Y4390" s="39"/>
      <c r="AD4390" s="191"/>
      <c r="AE4390" s="191"/>
      <c r="AF4390" s="260"/>
      <c r="AG4390" s="191"/>
      <c r="AH4390" s="191"/>
      <c r="AI4390" s="260"/>
      <c r="AR4390" s="68"/>
      <c r="AS4390" s="68"/>
      <c r="AW4390" s="95"/>
      <c r="AX4390" s="95"/>
      <c r="AY4390" s="95"/>
      <c r="AZ4390" s="95"/>
      <c r="BA4390" s="95"/>
      <c r="BB4390" s="95"/>
      <c r="BC4390" s="95"/>
      <c r="BD4390" s="95"/>
      <c r="BE4390" s="95"/>
      <c r="BF4390" s="95"/>
      <c r="BG4390" s="95"/>
      <c r="BH4390" s="95"/>
      <c r="BI4390" s="95"/>
      <c r="BJ4390" s="95"/>
      <c r="BK4390" s="95"/>
      <c r="BL4390" s="95"/>
      <c r="BM4390" s="95"/>
      <c r="BN4390" s="95"/>
      <c r="BO4390" s="95"/>
      <c r="BP4390" s="95"/>
      <c r="BQ4390" s="95"/>
      <c r="BR4390" s="95"/>
      <c r="BS4390" s="95"/>
      <c r="BT4390" s="95"/>
      <c r="BU4390" s="95"/>
      <c r="BV4390" s="95"/>
      <c r="BW4390" s="95"/>
      <c r="BX4390" s="95"/>
      <c r="BY4390" s="95"/>
      <c r="BZ4390" s="95"/>
      <c r="CD4390" s="95"/>
      <c r="CE4390" s="95"/>
      <c r="CF4390" s="95"/>
    </row>
    <row r="4391" spans="1:84" s="43" customFormat="1" x14ac:dyDescent="0.25">
      <c r="A4391" s="152"/>
      <c r="B4391" s="152"/>
      <c r="C4391" s="152"/>
      <c r="D4391" s="152"/>
      <c r="E4391" s="152"/>
      <c r="F4391" s="62"/>
      <c r="G4391" s="62"/>
      <c r="I4391" s="152"/>
      <c r="K4391" s="152"/>
      <c r="L4391" s="152"/>
      <c r="M4391" s="152"/>
      <c r="N4391" s="152"/>
      <c r="O4391" s="63"/>
      <c r="P4391" s="152"/>
      <c r="Q4391" s="152"/>
      <c r="S4391" s="205"/>
      <c r="T4391" s="205"/>
      <c r="U4391" s="205"/>
      <c r="V4391" s="39"/>
      <c r="W4391" s="39"/>
      <c r="X4391" s="39"/>
      <c r="Y4391" s="39"/>
      <c r="AD4391" s="191"/>
      <c r="AE4391" s="191"/>
      <c r="AF4391" s="260"/>
      <c r="AG4391" s="191"/>
      <c r="AH4391" s="191"/>
      <c r="AI4391" s="260"/>
      <c r="AR4391" s="68"/>
      <c r="AS4391" s="68"/>
      <c r="AW4391" s="95"/>
      <c r="AX4391" s="95"/>
      <c r="AY4391" s="95"/>
      <c r="AZ4391" s="95"/>
      <c r="BA4391" s="95"/>
      <c r="BB4391" s="95"/>
      <c r="BC4391" s="95"/>
      <c r="BD4391" s="95"/>
      <c r="BE4391" s="95"/>
      <c r="BF4391" s="95"/>
      <c r="BG4391" s="95"/>
      <c r="BH4391" s="95"/>
      <c r="BI4391" s="95"/>
      <c r="BJ4391" s="95"/>
      <c r="BK4391" s="95"/>
      <c r="BL4391" s="95"/>
      <c r="BM4391" s="95"/>
      <c r="BN4391" s="95"/>
      <c r="BO4391" s="95"/>
      <c r="BP4391" s="95"/>
      <c r="BQ4391" s="95"/>
      <c r="BR4391" s="95"/>
      <c r="BS4391" s="95"/>
      <c r="BT4391" s="95"/>
      <c r="BU4391" s="95"/>
      <c r="BV4391" s="95"/>
      <c r="BW4391" s="95"/>
      <c r="BX4391" s="95"/>
      <c r="BY4391" s="95"/>
      <c r="BZ4391" s="95"/>
      <c r="CD4391" s="95"/>
      <c r="CE4391" s="95"/>
      <c r="CF4391" s="95"/>
    </row>
    <row r="4392" spans="1:84" s="43" customFormat="1" x14ac:dyDescent="0.25">
      <c r="A4392" s="152"/>
      <c r="B4392" s="152"/>
      <c r="C4392" s="152"/>
      <c r="D4392" s="152"/>
      <c r="E4392" s="152"/>
      <c r="F4392" s="62"/>
      <c r="G4392" s="62"/>
      <c r="I4392" s="152"/>
      <c r="K4392" s="152"/>
      <c r="L4392" s="152"/>
      <c r="M4392" s="152"/>
      <c r="N4392" s="152"/>
      <c r="O4392" s="63"/>
      <c r="P4392" s="152"/>
      <c r="Q4392" s="152"/>
      <c r="S4392" s="205"/>
      <c r="T4392" s="205"/>
      <c r="U4392" s="205"/>
      <c r="V4392" s="39"/>
      <c r="W4392" s="39"/>
      <c r="X4392" s="39"/>
      <c r="Y4392" s="39"/>
      <c r="AD4392" s="191"/>
      <c r="AE4392" s="191"/>
      <c r="AF4392" s="260"/>
      <c r="AG4392" s="191"/>
      <c r="AH4392" s="191"/>
      <c r="AI4392" s="260"/>
      <c r="AR4392" s="68"/>
      <c r="AS4392" s="68"/>
      <c r="AW4392" s="95"/>
      <c r="AX4392" s="95"/>
      <c r="AY4392" s="95"/>
      <c r="AZ4392" s="95"/>
      <c r="BA4392" s="95"/>
      <c r="BB4392" s="95"/>
      <c r="BC4392" s="95"/>
      <c r="BD4392" s="95"/>
      <c r="BE4392" s="95"/>
      <c r="BF4392" s="95"/>
      <c r="BG4392" s="95"/>
      <c r="BH4392" s="95"/>
      <c r="BI4392" s="95"/>
      <c r="BJ4392" s="95"/>
      <c r="BK4392" s="95"/>
      <c r="BL4392" s="95"/>
      <c r="BM4392" s="95"/>
      <c r="BN4392" s="95"/>
      <c r="BO4392" s="95"/>
      <c r="BP4392" s="95"/>
      <c r="BQ4392" s="95"/>
      <c r="BR4392" s="95"/>
      <c r="BS4392" s="95"/>
      <c r="BT4392" s="95"/>
      <c r="BU4392" s="95"/>
      <c r="BV4392" s="95"/>
      <c r="BW4392" s="95"/>
      <c r="BX4392" s="95"/>
      <c r="BY4392" s="95"/>
      <c r="BZ4392" s="95"/>
      <c r="CD4392" s="95"/>
      <c r="CE4392" s="95"/>
      <c r="CF4392" s="95"/>
    </row>
    <row r="4393" spans="1:84" s="43" customFormat="1" x14ac:dyDescent="0.25">
      <c r="A4393" s="152"/>
      <c r="B4393" s="152"/>
      <c r="C4393" s="152"/>
      <c r="D4393" s="152"/>
      <c r="E4393" s="152"/>
      <c r="F4393" s="62"/>
      <c r="G4393" s="62"/>
      <c r="I4393" s="152"/>
      <c r="K4393" s="152"/>
      <c r="L4393" s="152"/>
      <c r="M4393" s="152"/>
      <c r="N4393" s="152"/>
      <c r="O4393" s="63"/>
      <c r="P4393" s="152"/>
      <c r="Q4393" s="152"/>
      <c r="S4393" s="205"/>
      <c r="T4393" s="205"/>
      <c r="U4393" s="205"/>
      <c r="V4393" s="39"/>
      <c r="W4393" s="39"/>
      <c r="X4393" s="39"/>
      <c r="Y4393" s="39"/>
      <c r="AD4393" s="191"/>
      <c r="AE4393" s="191"/>
      <c r="AF4393" s="260"/>
      <c r="AG4393" s="191"/>
      <c r="AH4393" s="191"/>
      <c r="AI4393" s="260"/>
      <c r="AR4393" s="68"/>
      <c r="AS4393" s="68"/>
      <c r="AW4393" s="95"/>
      <c r="AX4393" s="95"/>
      <c r="AY4393" s="95"/>
      <c r="AZ4393" s="95"/>
      <c r="BA4393" s="95"/>
      <c r="BB4393" s="95"/>
      <c r="BC4393" s="95"/>
      <c r="BD4393" s="95"/>
      <c r="BE4393" s="95"/>
      <c r="BF4393" s="95"/>
      <c r="BG4393" s="95"/>
      <c r="BH4393" s="95"/>
      <c r="BI4393" s="95"/>
      <c r="BJ4393" s="95"/>
      <c r="BK4393" s="95"/>
      <c r="BL4393" s="95"/>
      <c r="BM4393" s="95"/>
      <c r="BN4393" s="95"/>
      <c r="BO4393" s="95"/>
      <c r="BP4393" s="95"/>
      <c r="BQ4393" s="95"/>
      <c r="BR4393" s="95"/>
      <c r="BS4393" s="95"/>
      <c r="BT4393" s="95"/>
      <c r="BU4393" s="95"/>
      <c r="BV4393" s="95"/>
      <c r="BW4393" s="95"/>
      <c r="BX4393" s="95"/>
      <c r="BY4393" s="95"/>
      <c r="BZ4393" s="95"/>
      <c r="CD4393" s="95"/>
      <c r="CE4393" s="95"/>
      <c r="CF4393" s="95"/>
    </row>
    <row r="4394" spans="1:84" s="43" customFormat="1" x14ac:dyDescent="0.25">
      <c r="A4394" s="152"/>
      <c r="B4394" s="152"/>
      <c r="C4394" s="152"/>
      <c r="D4394" s="152"/>
      <c r="E4394" s="152"/>
      <c r="F4394" s="62"/>
      <c r="G4394" s="62"/>
      <c r="I4394" s="152"/>
      <c r="K4394" s="152"/>
      <c r="L4394" s="152"/>
      <c r="M4394" s="152"/>
      <c r="N4394" s="152"/>
      <c r="O4394" s="63"/>
      <c r="P4394" s="152"/>
      <c r="Q4394" s="152"/>
      <c r="S4394" s="205"/>
      <c r="T4394" s="205"/>
      <c r="U4394" s="205"/>
      <c r="V4394" s="39"/>
      <c r="W4394" s="39"/>
      <c r="X4394" s="39"/>
      <c r="Y4394" s="39"/>
      <c r="AD4394" s="191"/>
      <c r="AE4394" s="191"/>
      <c r="AF4394" s="260"/>
      <c r="AG4394" s="191"/>
      <c r="AH4394" s="191"/>
      <c r="AI4394" s="260"/>
      <c r="AR4394" s="68"/>
      <c r="AS4394" s="68"/>
      <c r="AW4394" s="95"/>
      <c r="AX4394" s="95"/>
      <c r="AY4394" s="95"/>
      <c r="AZ4394" s="95"/>
      <c r="BA4394" s="95"/>
      <c r="BB4394" s="95"/>
      <c r="BC4394" s="95"/>
      <c r="BD4394" s="95"/>
      <c r="BE4394" s="95"/>
      <c r="BF4394" s="95"/>
      <c r="BG4394" s="95"/>
      <c r="BH4394" s="95"/>
      <c r="BI4394" s="95"/>
      <c r="BJ4394" s="95"/>
      <c r="BK4394" s="95"/>
      <c r="BL4394" s="95"/>
      <c r="BM4394" s="95"/>
      <c r="BN4394" s="95"/>
      <c r="BO4394" s="95"/>
      <c r="BP4394" s="95"/>
      <c r="BQ4394" s="95"/>
      <c r="BR4394" s="95"/>
      <c r="BS4394" s="95"/>
      <c r="BT4394" s="95"/>
      <c r="BU4394" s="95"/>
      <c r="BV4394" s="95"/>
      <c r="BW4394" s="95"/>
      <c r="BX4394" s="95"/>
      <c r="BY4394" s="95"/>
      <c r="BZ4394" s="95"/>
      <c r="CD4394" s="95"/>
      <c r="CE4394" s="95"/>
      <c r="CF4394" s="95"/>
    </row>
    <row r="4395" spans="1:84" s="43" customFormat="1" x14ac:dyDescent="0.25">
      <c r="A4395" s="152"/>
      <c r="B4395" s="152"/>
      <c r="C4395" s="152"/>
      <c r="D4395" s="152"/>
      <c r="E4395" s="152"/>
      <c r="F4395" s="62"/>
      <c r="G4395" s="62"/>
      <c r="I4395" s="152"/>
      <c r="K4395" s="152"/>
      <c r="L4395" s="152"/>
      <c r="M4395" s="152"/>
      <c r="N4395" s="152"/>
      <c r="O4395" s="63"/>
      <c r="P4395" s="152"/>
      <c r="Q4395" s="152"/>
      <c r="S4395" s="205"/>
      <c r="T4395" s="205"/>
      <c r="U4395" s="205"/>
      <c r="V4395" s="39"/>
      <c r="W4395" s="39"/>
      <c r="X4395" s="39"/>
      <c r="Y4395" s="39"/>
      <c r="AD4395" s="191"/>
      <c r="AE4395" s="191"/>
      <c r="AF4395" s="260"/>
      <c r="AG4395" s="191"/>
      <c r="AH4395" s="191"/>
      <c r="AI4395" s="260"/>
      <c r="AR4395" s="68"/>
      <c r="AS4395" s="68"/>
      <c r="AW4395" s="95"/>
      <c r="AX4395" s="95"/>
      <c r="AY4395" s="95"/>
      <c r="AZ4395" s="95"/>
      <c r="BA4395" s="95"/>
      <c r="BB4395" s="95"/>
      <c r="BC4395" s="95"/>
      <c r="BD4395" s="95"/>
      <c r="BE4395" s="95"/>
      <c r="BF4395" s="95"/>
      <c r="BG4395" s="95"/>
      <c r="BH4395" s="95"/>
      <c r="BI4395" s="95"/>
      <c r="BJ4395" s="95"/>
      <c r="BK4395" s="95"/>
      <c r="BL4395" s="95"/>
      <c r="BM4395" s="95"/>
      <c r="BN4395" s="95"/>
      <c r="BO4395" s="95"/>
      <c r="BP4395" s="95"/>
      <c r="BQ4395" s="95"/>
      <c r="BR4395" s="95"/>
      <c r="BS4395" s="95"/>
      <c r="BT4395" s="95"/>
      <c r="BU4395" s="95"/>
      <c r="BV4395" s="95"/>
      <c r="BW4395" s="95"/>
      <c r="BX4395" s="95"/>
      <c r="BY4395" s="95"/>
      <c r="BZ4395" s="95"/>
      <c r="CD4395" s="95"/>
      <c r="CE4395" s="95"/>
      <c r="CF4395" s="95"/>
    </row>
    <row r="4396" spans="1:84" s="43" customFormat="1" x14ac:dyDescent="0.25">
      <c r="A4396" s="152"/>
      <c r="B4396" s="152"/>
      <c r="C4396" s="152"/>
      <c r="D4396" s="152"/>
      <c r="E4396" s="152"/>
      <c r="F4396" s="62"/>
      <c r="G4396" s="62"/>
      <c r="I4396" s="152"/>
      <c r="K4396" s="152"/>
      <c r="L4396" s="152"/>
      <c r="M4396" s="152"/>
      <c r="N4396" s="152"/>
      <c r="O4396" s="63"/>
      <c r="P4396" s="152"/>
      <c r="Q4396" s="152"/>
      <c r="S4396" s="205"/>
      <c r="T4396" s="205"/>
      <c r="U4396" s="205"/>
      <c r="V4396" s="39"/>
      <c r="W4396" s="39"/>
      <c r="X4396" s="39"/>
      <c r="Y4396" s="39"/>
      <c r="AD4396" s="191"/>
      <c r="AE4396" s="191"/>
      <c r="AF4396" s="260"/>
      <c r="AG4396" s="191"/>
      <c r="AH4396" s="191"/>
      <c r="AI4396" s="260"/>
      <c r="AR4396" s="68"/>
      <c r="AS4396" s="68"/>
      <c r="AW4396" s="95"/>
      <c r="AX4396" s="95"/>
      <c r="AY4396" s="95"/>
      <c r="AZ4396" s="95"/>
      <c r="BA4396" s="95"/>
      <c r="BB4396" s="95"/>
      <c r="BC4396" s="95"/>
      <c r="BD4396" s="95"/>
      <c r="BE4396" s="95"/>
      <c r="BF4396" s="95"/>
      <c r="BG4396" s="95"/>
      <c r="BH4396" s="95"/>
      <c r="BI4396" s="95"/>
      <c r="BJ4396" s="95"/>
      <c r="BK4396" s="95"/>
      <c r="BL4396" s="95"/>
      <c r="BM4396" s="95"/>
      <c r="BN4396" s="95"/>
      <c r="BO4396" s="95"/>
      <c r="BP4396" s="95"/>
      <c r="BQ4396" s="95"/>
      <c r="BR4396" s="95"/>
      <c r="BS4396" s="95"/>
      <c r="BT4396" s="95"/>
      <c r="BU4396" s="95"/>
      <c r="BV4396" s="95"/>
      <c r="BW4396" s="95"/>
      <c r="BX4396" s="95"/>
      <c r="BY4396" s="95"/>
      <c r="BZ4396" s="95"/>
      <c r="CD4396" s="95"/>
      <c r="CE4396" s="95"/>
      <c r="CF4396" s="95"/>
    </row>
    <row r="4397" spans="1:84" s="43" customFormat="1" x14ac:dyDescent="0.25">
      <c r="A4397" s="152"/>
      <c r="B4397" s="152"/>
      <c r="C4397" s="152"/>
      <c r="D4397" s="152"/>
      <c r="E4397" s="152"/>
      <c r="F4397" s="62"/>
      <c r="G4397" s="62"/>
      <c r="I4397" s="152"/>
      <c r="K4397" s="152"/>
      <c r="L4397" s="152"/>
      <c r="M4397" s="152"/>
      <c r="N4397" s="152"/>
      <c r="O4397" s="63"/>
      <c r="P4397" s="152"/>
      <c r="Q4397" s="152"/>
      <c r="S4397" s="205"/>
      <c r="T4397" s="205"/>
      <c r="U4397" s="205"/>
      <c r="V4397" s="39"/>
      <c r="W4397" s="39"/>
      <c r="X4397" s="39"/>
      <c r="Y4397" s="39"/>
      <c r="AD4397" s="191"/>
      <c r="AE4397" s="191"/>
      <c r="AF4397" s="260"/>
      <c r="AG4397" s="191"/>
      <c r="AH4397" s="191"/>
      <c r="AI4397" s="260"/>
      <c r="AR4397" s="68"/>
      <c r="AS4397" s="68"/>
      <c r="AW4397" s="95"/>
      <c r="AX4397" s="95"/>
      <c r="AY4397" s="95"/>
      <c r="AZ4397" s="95"/>
      <c r="BA4397" s="95"/>
      <c r="BB4397" s="95"/>
      <c r="BC4397" s="95"/>
      <c r="BD4397" s="95"/>
      <c r="BE4397" s="95"/>
      <c r="BF4397" s="95"/>
      <c r="BG4397" s="95"/>
      <c r="BH4397" s="95"/>
      <c r="BI4397" s="95"/>
      <c r="BJ4397" s="95"/>
      <c r="BK4397" s="95"/>
      <c r="BL4397" s="95"/>
      <c r="BM4397" s="95"/>
      <c r="BN4397" s="95"/>
      <c r="BO4397" s="95"/>
      <c r="BP4397" s="95"/>
      <c r="BQ4397" s="95"/>
      <c r="BR4397" s="95"/>
      <c r="BS4397" s="95"/>
      <c r="BT4397" s="95"/>
      <c r="BU4397" s="95"/>
      <c r="BV4397" s="95"/>
      <c r="BW4397" s="95"/>
      <c r="BX4397" s="95"/>
      <c r="BY4397" s="95"/>
      <c r="BZ4397" s="95"/>
      <c r="CD4397" s="95"/>
      <c r="CE4397" s="95"/>
      <c r="CF4397" s="95"/>
    </row>
    <row r="4398" spans="1:84" s="43" customFormat="1" x14ac:dyDescent="0.25">
      <c r="A4398" s="152"/>
      <c r="B4398" s="152"/>
      <c r="C4398" s="152"/>
      <c r="D4398" s="152"/>
      <c r="E4398" s="152"/>
      <c r="F4398" s="62"/>
      <c r="G4398" s="62"/>
      <c r="I4398" s="152"/>
      <c r="K4398" s="152"/>
      <c r="L4398" s="152"/>
      <c r="M4398" s="152"/>
      <c r="N4398" s="152"/>
      <c r="O4398" s="63"/>
      <c r="P4398" s="152"/>
      <c r="Q4398" s="152"/>
      <c r="S4398" s="205"/>
      <c r="T4398" s="205"/>
      <c r="U4398" s="205"/>
      <c r="V4398" s="39"/>
      <c r="W4398" s="39"/>
      <c r="X4398" s="39"/>
      <c r="Y4398" s="39"/>
      <c r="AD4398" s="191"/>
      <c r="AE4398" s="191"/>
      <c r="AF4398" s="260"/>
      <c r="AG4398" s="191"/>
      <c r="AH4398" s="191"/>
      <c r="AI4398" s="260"/>
      <c r="AR4398" s="68"/>
      <c r="AS4398" s="68"/>
      <c r="AW4398" s="95"/>
      <c r="AX4398" s="95"/>
      <c r="AY4398" s="95"/>
      <c r="AZ4398" s="95"/>
      <c r="BA4398" s="95"/>
      <c r="BB4398" s="95"/>
      <c r="BC4398" s="95"/>
      <c r="BD4398" s="95"/>
      <c r="BE4398" s="95"/>
      <c r="BF4398" s="95"/>
      <c r="BG4398" s="95"/>
      <c r="BH4398" s="95"/>
      <c r="BI4398" s="95"/>
      <c r="BJ4398" s="95"/>
      <c r="BK4398" s="95"/>
      <c r="BL4398" s="95"/>
      <c r="BM4398" s="95"/>
      <c r="BN4398" s="95"/>
      <c r="BO4398" s="95"/>
      <c r="BP4398" s="95"/>
      <c r="BQ4398" s="95"/>
      <c r="BR4398" s="95"/>
      <c r="BS4398" s="95"/>
      <c r="BT4398" s="95"/>
      <c r="BU4398" s="95"/>
      <c r="BV4398" s="95"/>
      <c r="BW4398" s="95"/>
      <c r="BX4398" s="95"/>
      <c r="BY4398" s="95"/>
      <c r="BZ4398" s="95"/>
      <c r="CD4398" s="95"/>
      <c r="CE4398" s="95"/>
      <c r="CF4398" s="95"/>
    </row>
    <row r="4399" spans="1:84" s="43" customFormat="1" x14ac:dyDescent="0.25">
      <c r="A4399" s="152"/>
      <c r="B4399" s="152"/>
      <c r="C4399" s="152"/>
      <c r="D4399" s="152"/>
      <c r="E4399" s="152"/>
      <c r="F4399" s="62"/>
      <c r="G4399" s="62"/>
      <c r="I4399" s="152"/>
      <c r="K4399" s="152"/>
      <c r="L4399" s="152"/>
      <c r="M4399" s="152"/>
      <c r="N4399" s="152"/>
      <c r="O4399" s="63"/>
      <c r="P4399" s="152"/>
      <c r="Q4399" s="152"/>
      <c r="S4399" s="205"/>
      <c r="T4399" s="205"/>
      <c r="U4399" s="205"/>
      <c r="V4399" s="39"/>
      <c r="W4399" s="39"/>
      <c r="X4399" s="39"/>
      <c r="Y4399" s="39"/>
      <c r="AD4399" s="191"/>
      <c r="AE4399" s="191"/>
      <c r="AF4399" s="260"/>
      <c r="AG4399" s="191"/>
      <c r="AH4399" s="191"/>
      <c r="AI4399" s="260"/>
      <c r="AR4399" s="68"/>
      <c r="AS4399" s="68"/>
      <c r="AW4399" s="95"/>
      <c r="AX4399" s="95"/>
      <c r="AY4399" s="95"/>
      <c r="AZ4399" s="95"/>
      <c r="BA4399" s="95"/>
      <c r="BB4399" s="95"/>
      <c r="BC4399" s="95"/>
      <c r="BD4399" s="95"/>
      <c r="BE4399" s="95"/>
      <c r="BF4399" s="95"/>
      <c r="BG4399" s="95"/>
      <c r="BH4399" s="95"/>
      <c r="BI4399" s="95"/>
      <c r="BJ4399" s="95"/>
      <c r="BK4399" s="95"/>
      <c r="BL4399" s="95"/>
      <c r="BM4399" s="95"/>
      <c r="BN4399" s="95"/>
      <c r="BO4399" s="95"/>
      <c r="BP4399" s="95"/>
      <c r="BQ4399" s="95"/>
      <c r="BR4399" s="95"/>
      <c r="BS4399" s="95"/>
      <c r="BT4399" s="95"/>
      <c r="BU4399" s="95"/>
      <c r="BV4399" s="95"/>
      <c r="BW4399" s="95"/>
      <c r="BX4399" s="95"/>
      <c r="BY4399" s="95"/>
      <c r="BZ4399" s="95"/>
      <c r="CD4399" s="95"/>
      <c r="CE4399" s="95"/>
      <c r="CF4399" s="95"/>
    </row>
    <row r="4400" spans="1:84" s="43" customFormat="1" x14ac:dyDescent="0.25">
      <c r="A4400" s="152"/>
      <c r="B4400" s="152"/>
      <c r="C4400" s="152"/>
      <c r="D4400" s="152"/>
      <c r="E4400" s="152"/>
      <c r="F4400" s="62"/>
      <c r="G4400" s="62"/>
      <c r="I4400" s="152"/>
      <c r="K4400" s="152"/>
      <c r="L4400" s="152"/>
      <c r="M4400" s="152"/>
      <c r="N4400" s="152"/>
      <c r="O4400" s="63"/>
      <c r="P4400" s="152"/>
      <c r="Q4400" s="152"/>
      <c r="S4400" s="205"/>
      <c r="T4400" s="205"/>
      <c r="U4400" s="205"/>
      <c r="V4400" s="39"/>
      <c r="W4400" s="39"/>
      <c r="X4400" s="39"/>
      <c r="Y4400" s="39"/>
      <c r="AD4400" s="191"/>
      <c r="AE4400" s="191"/>
      <c r="AF4400" s="260"/>
      <c r="AG4400" s="191"/>
      <c r="AH4400" s="191"/>
      <c r="AI4400" s="260"/>
      <c r="AR4400" s="68"/>
      <c r="AS4400" s="68"/>
      <c r="AW4400" s="95"/>
      <c r="AX4400" s="95"/>
      <c r="AY4400" s="95"/>
      <c r="AZ4400" s="95"/>
      <c r="BA4400" s="95"/>
      <c r="BB4400" s="95"/>
      <c r="BC4400" s="95"/>
      <c r="BD4400" s="95"/>
      <c r="BE4400" s="95"/>
      <c r="BF4400" s="95"/>
      <c r="BG4400" s="95"/>
      <c r="BH4400" s="95"/>
      <c r="BI4400" s="95"/>
      <c r="BJ4400" s="95"/>
      <c r="BK4400" s="95"/>
      <c r="BL4400" s="95"/>
      <c r="BM4400" s="95"/>
      <c r="BN4400" s="95"/>
      <c r="BO4400" s="95"/>
      <c r="BP4400" s="95"/>
      <c r="BQ4400" s="95"/>
      <c r="BR4400" s="95"/>
      <c r="BS4400" s="95"/>
      <c r="BT4400" s="95"/>
      <c r="BU4400" s="95"/>
      <c r="BV4400" s="95"/>
      <c r="BW4400" s="95"/>
      <c r="BX4400" s="95"/>
      <c r="BY4400" s="95"/>
      <c r="BZ4400" s="95"/>
      <c r="CD4400" s="95"/>
      <c r="CE4400" s="95"/>
      <c r="CF4400" s="95"/>
    </row>
    <row r="4401" spans="1:84" s="43" customFormat="1" x14ac:dyDescent="0.25">
      <c r="A4401" s="152"/>
      <c r="B4401" s="152"/>
      <c r="C4401" s="152"/>
      <c r="D4401" s="152"/>
      <c r="E4401" s="152"/>
      <c r="F4401" s="62"/>
      <c r="G4401" s="62"/>
      <c r="I4401" s="152"/>
      <c r="K4401" s="152"/>
      <c r="L4401" s="152"/>
      <c r="M4401" s="152"/>
      <c r="N4401" s="152"/>
      <c r="O4401" s="63"/>
      <c r="P4401" s="152"/>
      <c r="Q4401" s="152"/>
      <c r="S4401" s="205"/>
      <c r="T4401" s="205"/>
      <c r="U4401" s="205"/>
      <c r="V4401" s="39"/>
      <c r="W4401" s="39"/>
      <c r="X4401" s="39"/>
      <c r="Y4401" s="39"/>
      <c r="AD4401" s="191"/>
      <c r="AE4401" s="191"/>
      <c r="AF4401" s="260"/>
      <c r="AG4401" s="191"/>
      <c r="AH4401" s="191"/>
      <c r="AI4401" s="260"/>
      <c r="AR4401" s="68"/>
      <c r="AS4401" s="68"/>
      <c r="AW4401" s="95"/>
      <c r="AX4401" s="95"/>
      <c r="AY4401" s="95"/>
      <c r="AZ4401" s="95"/>
      <c r="BA4401" s="95"/>
      <c r="BB4401" s="95"/>
      <c r="BC4401" s="95"/>
      <c r="BD4401" s="95"/>
      <c r="BE4401" s="95"/>
      <c r="BF4401" s="95"/>
      <c r="BG4401" s="95"/>
      <c r="BH4401" s="95"/>
      <c r="BI4401" s="95"/>
      <c r="BJ4401" s="95"/>
      <c r="BK4401" s="95"/>
      <c r="BL4401" s="95"/>
      <c r="BM4401" s="95"/>
      <c r="BN4401" s="95"/>
      <c r="BO4401" s="95"/>
      <c r="BP4401" s="95"/>
      <c r="BQ4401" s="95"/>
      <c r="BR4401" s="95"/>
      <c r="BS4401" s="95"/>
      <c r="BT4401" s="95"/>
      <c r="BU4401" s="95"/>
      <c r="BV4401" s="95"/>
      <c r="BW4401" s="95"/>
      <c r="BX4401" s="95"/>
      <c r="BY4401" s="95"/>
      <c r="BZ4401" s="95"/>
      <c r="CD4401" s="95"/>
      <c r="CE4401" s="95"/>
      <c r="CF4401" s="95"/>
    </row>
    <row r="4402" spans="1:84" s="43" customFormat="1" x14ac:dyDescent="0.25">
      <c r="A4402" s="152"/>
      <c r="B4402" s="152"/>
      <c r="C4402" s="152"/>
      <c r="D4402" s="152"/>
      <c r="E4402" s="152"/>
      <c r="F4402" s="62"/>
      <c r="G4402" s="62"/>
      <c r="I4402" s="152"/>
      <c r="K4402" s="152"/>
      <c r="L4402" s="152"/>
      <c r="M4402" s="152"/>
      <c r="N4402" s="152"/>
      <c r="O4402" s="63"/>
      <c r="P4402" s="152"/>
      <c r="Q4402" s="152"/>
      <c r="S4402" s="205"/>
      <c r="T4402" s="205"/>
      <c r="U4402" s="205"/>
      <c r="V4402" s="39"/>
      <c r="W4402" s="39"/>
      <c r="X4402" s="39"/>
      <c r="Y4402" s="39"/>
      <c r="AD4402" s="191"/>
      <c r="AE4402" s="191"/>
      <c r="AF4402" s="260"/>
      <c r="AG4402" s="191"/>
      <c r="AH4402" s="191"/>
      <c r="AI4402" s="260"/>
      <c r="AR4402" s="68"/>
      <c r="AS4402" s="68"/>
      <c r="AW4402" s="95"/>
      <c r="AX4402" s="95"/>
      <c r="AY4402" s="95"/>
      <c r="AZ4402" s="95"/>
      <c r="BA4402" s="95"/>
      <c r="BB4402" s="95"/>
      <c r="BC4402" s="95"/>
      <c r="BD4402" s="95"/>
      <c r="BE4402" s="95"/>
      <c r="BF4402" s="95"/>
      <c r="BG4402" s="95"/>
      <c r="BH4402" s="95"/>
      <c r="BI4402" s="95"/>
      <c r="BJ4402" s="95"/>
      <c r="BK4402" s="95"/>
      <c r="BL4402" s="95"/>
      <c r="BM4402" s="95"/>
      <c r="BN4402" s="95"/>
      <c r="BO4402" s="95"/>
      <c r="BP4402" s="95"/>
      <c r="BQ4402" s="95"/>
      <c r="BR4402" s="95"/>
      <c r="BS4402" s="95"/>
      <c r="BT4402" s="95"/>
      <c r="BU4402" s="95"/>
      <c r="BV4402" s="95"/>
      <c r="BW4402" s="95"/>
      <c r="BX4402" s="95"/>
      <c r="BY4402" s="95"/>
      <c r="BZ4402" s="95"/>
      <c r="CD4402" s="95"/>
      <c r="CE4402" s="95"/>
      <c r="CF4402" s="95"/>
    </row>
    <row r="4403" spans="1:84" s="43" customFormat="1" x14ac:dyDescent="0.25">
      <c r="A4403" s="152"/>
      <c r="B4403" s="152"/>
      <c r="C4403" s="152"/>
      <c r="D4403" s="152"/>
      <c r="E4403" s="152"/>
      <c r="F4403" s="62"/>
      <c r="G4403" s="62"/>
      <c r="I4403" s="152"/>
      <c r="K4403" s="152"/>
      <c r="L4403" s="152"/>
      <c r="M4403" s="152"/>
      <c r="N4403" s="152"/>
      <c r="O4403" s="63"/>
      <c r="P4403" s="152"/>
      <c r="Q4403" s="152"/>
      <c r="S4403" s="205"/>
      <c r="T4403" s="205"/>
      <c r="U4403" s="205"/>
      <c r="V4403" s="39"/>
      <c r="W4403" s="39"/>
      <c r="X4403" s="39"/>
      <c r="Y4403" s="39"/>
      <c r="AD4403" s="191"/>
      <c r="AE4403" s="191"/>
      <c r="AF4403" s="260"/>
      <c r="AG4403" s="191"/>
      <c r="AH4403" s="191"/>
      <c r="AI4403" s="260"/>
      <c r="AR4403" s="68"/>
      <c r="AS4403" s="68"/>
      <c r="AW4403" s="95"/>
      <c r="AX4403" s="95"/>
      <c r="AY4403" s="95"/>
      <c r="AZ4403" s="95"/>
      <c r="BA4403" s="95"/>
      <c r="BB4403" s="95"/>
      <c r="BC4403" s="95"/>
      <c r="BD4403" s="95"/>
      <c r="BE4403" s="95"/>
      <c r="BF4403" s="95"/>
      <c r="BG4403" s="95"/>
      <c r="BH4403" s="95"/>
      <c r="BI4403" s="95"/>
      <c r="BJ4403" s="95"/>
      <c r="BK4403" s="95"/>
      <c r="BL4403" s="95"/>
      <c r="BM4403" s="95"/>
      <c r="BN4403" s="95"/>
      <c r="BO4403" s="95"/>
      <c r="BP4403" s="95"/>
      <c r="BQ4403" s="95"/>
      <c r="BR4403" s="95"/>
      <c r="BS4403" s="95"/>
      <c r="BT4403" s="95"/>
      <c r="BU4403" s="95"/>
      <c r="BV4403" s="95"/>
      <c r="BW4403" s="95"/>
      <c r="BX4403" s="95"/>
      <c r="BY4403" s="95"/>
      <c r="BZ4403" s="95"/>
      <c r="CD4403" s="95"/>
      <c r="CE4403" s="95"/>
      <c r="CF4403" s="95"/>
    </row>
    <row r="4404" spans="1:84" s="43" customFormat="1" x14ac:dyDescent="0.25">
      <c r="A4404" s="152"/>
      <c r="B4404" s="152"/>
      <c r="C4404" s="152"/>
      <c r="D4404" s="152"/>
      <c r="E4404" s="152"/>
      <c r="F4404" s="62"/>
      <c r="G4404" s="62"/>
      <c r="I4404" s="152"/>
      <c r="K4404" s="152"/>
      <c r="L4404" s="152"/>
      <c r="M4404" s="152"/>
      <c r="N4404" s="152"/>
      <c r="O4404" s="63"/>
      <c r="P4404" s="152"/>
      <c r="Q4404" s="152"/>
      <c r="S4404" s="205"/>
      <c r="T4404" s="205"/>
      <c r="U4404" s="205"/>
      <c r="V4404" s="39"/>
      <c r="W4404" s="39"/>
      <c r="X4404" s="39"/>
      <c r="Y4404" s="39"/>
      <c r="AD4404" s="191"/>
      <c r="AE4404" s="191"/>
      <c r="AF4404" s="260"/>
      <c r="AG4404" s="191"/>
      <c r="AH4404" s="191"/>
      <c r="AI4404" s="260"/>
      <c r="AR4404" s="68"/>
      <c r="AS4404" s="68"/>
      <c r="AW4404" s="95"/>
      <c r="AX4404" s="95"/>
      <c r="AY4404" s="95"/>
      <c r="AZ4404" s="95"/>
      <c r="BA4404" s="95"/>
      <c r="BB4404" s="95"/>
      <c r="BC4404" s="95"/>
      <c r="BD4404" s="95"/>
      <c r="BE4404" s="95"/>
      <c r="BF4404" s="95"/>
      <c r="BG4404" s="95"/>
      <c r="BH4404" s="95"/>
      <c r="BI4404" s="95"/>
      <c r="BJ4404" s="95"/>
      <c r="BK4404" s="95"/>
      <c r="BL4404" s="95"/>
      <c r="BM4404" s="95"/>
      <c r="BN4404" s="95"/>
      <c r="BO4404" s="95"/>
      <c r="BP4404" s="95"/>
      <c r="BQ4404" s="95"/>
      <c r="BR4404" s="95"/>
      <c r="BS4404" s="95"/>
      <c r="BT4404" s="95"/>
      <c r="BU4404" s="95"/>
      <c r="BV4404" s="95"/>
      <c r="BW4404" s="95"/>
      <c r="BX4404" s="95"/>
      <c r="BY4404" s="95"/>
      <c r="BZ4404" s="95"/>
      <c r="CD4404" s="95"/>
      <c r="CE4404" s="95"/>
      <c r="CF4404" s="95"/>
    </row>
    <row r="4405" spans="1:84" s="43" customFormat="1" x14ac:dyDescent="0.25">
      <c r="A4405" s="152"/>
      <c r="B4405" s="152"/>
      <c r="C4405" s="152"/>
      <c r="D4405" s="152"/>
      <c r="E4405" s="152"/>
      <c r="F4405" s="62"/>
      <c r="G4405" s="62"/>
      <c r="I4405" s="152"/>
      <c r="K4405" s="152"/>
      <c r="L4405" s="152"/>
      <c r="M4405" s="152"/>
      <c r="N4405" s="152"/>
      <c r="O4405" s="63"/>
      <c r="P4405" s="152"/>
      <c r="Q4405" s="152"/>
      <c r="S4405" s="205"/>
      <c r="T4405" s="205"/>
      <c r="U4405" s="205"/>
      <c r="V4405" s="39"/>
      <c r="W4405" s="39"/>
      <c r="X4405" s="39"/>
      <c r="Y4405" s="39"/>
      <c r="AD4405" s="191"/>
      <c r="AE4405" s="191"/>
      <c r="AF4405" s="260"/>
      <c r="AG4405" s="191"/>
      <c r="AH4405" s="191"/>
      <c r="AI4405" s="260"/>
      <c r="AR4405" s="68"/>
      <c r="AS4405" s="68"/>
      <c r="AW4405" s="95"/>
      <c r="AX4405" s="95"/>
      <c r="AY4405" s="95"/>
      <c r="AZ4405" s="95"/>
      <c r="BA4405" s="95"/>
      <c r="BB4405" s="95"/>
      <c r="BC4405" s="95"/>
      <c r="BD4405" s="95"/>
      <c r="BE4405" s="95"/>
      <c r="BF4405" s="95"/>
      <c r="BG4405" s="95"/>
      <c r="BH4405" s="95"/>
      <c r="BI4405" s="95"/>
      <c r="BJ4405" s="95"/>
      <c r="BK4405" s="95"/>
      <c r="BL4405" s="95"/>
      <c r="BM4405" s="95"/>
      <c r="BN4405" s="95"/>
      <c r="BO4405" s="95"/>
      <c r="BP4405" s="95"/>
      <c r="BQ4405" s="95"/>
      <c r="BR4405" s="95"/>
      <c r="BS4405" s="95"/>
      <c r="BT4405" s="95"/>
      <c r="BU4405" s="95"/>
      <c r="BV4405" s="95"/>
      <c r="BW4405" s="95"/>
      <c r="BX4405" s="95"/>
      <c r="BY4405" s="95"/>
      <c r="BZ4405" s="95"/>
      <c r="CD4405" s="95"/>
      <c r="CE4405" s="95"/>
      <c r="CF4405" s="95"/>
    </row>
    <row r="4406" spans="1:84" s="43" customFormat="1" x14ac:dyDescent="0.25">
      <c r="A4406" s="152"/>
      <c r="B4406" s="152"/>
      <c r="C4406" s="152"/>
      <c r="D4406" s="152"/>
      <c r="E4406" s="152"/>
      <c r="F4406" s="62"/>
      <c r="G4406" s="62"/>
      <c r="I4406" s="152"/>
      <c r="K4406" s="152"/>
      <c r="L4406" s="152"/>
      <c r="M4406" s="152"/>
      <c r="N4406" s="152"/>
      <c r="O4406" s="63"/>
      <c r="P4406" s="152"/>
      <c r="Q4406" s="152"/>
      <c r="S4406" s="205"/>
      <c r="T4406" s="205"/>
      <c r="U4406" s="205"/>
      <c r="V4406" s="39"/>
      <c r="W4406" s="39"/>
      <c r="X4406" s="39"/>
      <c r="Y4406" s="39"/>
      <c r="AD4406" s="191"/>
      <c r="AE4406" s="191"/>
      <c r="AF4406" s="260"/>
      <c r="AG4406" s="191"/>
      <c r="AH4406" s="191"/>
      <c r="AI4406" s="260"/>
      <c r="AR4406" s="68"/>
      <c r="AS4406" s="68"/>
      <c r="AW4406" s="95"/>
      <c r="AX4406" s="95"/>
      <c r="AY4406" s="95"/>
      <c r="AZ4406" s="95"/>
      <c r="BA4406" s="95"/>
      <c r="BB4406" s="95"/>
      <c r="BC4406" s="95"/>
      <c r="BD4406" s="95"/>
      <c r="BE4406" s="95"/>
      <c r="BF4406" s="95"/>
      <c r="BG4406" s="95"/>
      <c r="BH4406" s="95"/>
      <c r="BI4406" s="95"/>
      <c r="BJ4406" s="95"/>
      <c r="BK4406" s="95"/>
      <c r="BL4406" s="95"/>
      <c r="BM4406" s="95"/>
      <c r="BN4406" s="95"/>
      <c r="BO4406" s="95"/>
      <c r="BP4406" s="95"/>
      <c r="BQ4406" s="95"/>
      <c r="BR4406" s="95"/>
      <c r="BS4406" s="95"/>
      <c r="BT4406" s="95"/>
      <c r="BU4406" s="95"/>
      <c r="BV4406" s="95"/>
      <c r="BW4406" s="95"/>
      <c r="BX4406" s="95"/>
      <c r="BY4406" s="95"/>
      <c r="BZ4406" s="95"/>
      <c r="CD4406" s="95"/>
      <c r="CE4406" s="95"/>
      <c r="CF4406" s="95"/>
    </row>
    <row r="4407" spans="1:84" s="43" customFormat="1" x14ac:dyDescent="0.25">
      <c r="A4407" s="152"/>
      <c r="B4407" s="152"/>
      <c r="C4407" s="152"/>
      <c r="D4407" s="152"/>
      <c r="E4407" s="152"/>
      <c r="F4407" s="62"/>
      <c r="G4407" s="62"/>
      <c r="I4407" s="152"/>
      <c r="K4407" s="152"/>
      <c r="L4407" s="152"/>
      <c r="M4407" s="152"/>
      <c r="N4407" s="152"/>
      <c r="O4407" s="63"/>
      <c r="P4407" s="152"/>
      <c r="Q4407" s="152"/>
      <c r="S4407" s="205"/>
      <c r="T4407" s="205"/>
      <c r="U4407" s="205"/>
      <c r="V4407" s="39"/>
      <c r="W4407" s="39"/>
      <c r="X4407" s="39"/>
      <c r="Y4407" s="39"/>
      <c r="AD4407" s="191"/>
      <c r="AE4407" s="191"/>
      <c r="AF4407" s="260"/>
      <c r="AG4407" s="191"/>
      <c r="AH4407" s="191"/>
      <c r="AI4407" s="260"/>
      <c r="AR4407" s="68"/>
      <c r="AS4407" s="68"/>
      <c r="AW4407" s="95"/>
      <c r="AX4407" s="95"/>
      <c r="AY4407" s="95"/>
      <c r="AZ4407" s="95"/>
      <c r="BA4407" s="95"/>
      <c r="BB4407" s="95"/>
      <c r="BC4407" s="95"/>
      <c r="BD4407" s="95"/>
      <c r="BE4407" s="95"/>
      <c r="BF4407" s="95"/>
      <c r="BG4407" s="95"/>
      <c r="BH4407" s="95"/>
      <c r="BI4407" s="95"/>
      <c r="BJ4407" s="95"/>
      <c r="BK4407" s="95"/>
      <c r="BL4407" s="95"/>
      <c r="BM4407" s="95"/>
      <c r="BN4407" s="95"/>
      <c r="BO4407" s="95"/>
      <c r="BP4407" s="95"/>
      <c r="BQ4407" s="95"/>
      <c r="BR4407" s="95"/>
      <c r="BS4407" s="95"/>
      <c r="BT4407" s="95"/>
      <c r="BU4407" s="95"/>
      <c r="BV4407" s="95"/>
      <c r="BW4407" s="95"/>
      <c r="BX4407" s="95"/>
      <c r="BY4407" s="95"/>
      <c r="BZ4407" s="95"/>
      <c r="CD4407" s="95"/>
      <c r="CE4407" s="95"/>
      <c r="CF4407" s="95"/>
    </row>
    <row r="4408" spans="1:84" s="43" customFormat="1" x14ac:dyDescent="0.25">
      <c r="A4408" s="152"/>
      <c r="B4408" s="152"/>
      <c r="C4408" s="152"/>
      <c r="D4408" s="152"/>
      <c r="E4408" s="152"/>
      <c r="F4408" s="62"/>
      <c r="G4408" s="62"/>
      <c r="I4408" s="152"/>
      <c r="K4408" s="152"/>
      <c r="L4408" s="152"/>
      <c r="M4408" s="152"/>
      <c r="N4408" s="152"/>
      <c r="O4408" s="63"/>
      <c r="P4408" s="152"/>
      <c r="Q4408" s="152"/>
      <c r="S4408" s="205"/>
      <c r="T4408" s="205"/>
      <c r="U4408" s="205"/>
      <c r="V4408" s="39"/>
      <c r="W4408" s="39"/>
      <c r="X4408" s="39"/>
      <c r="Y4408" s="39"/>
      <c r="AD4408" s="191"/>
      <c r="AE4408" s="191"/>
      <c r="AF4408" s="260"/>
      <c r="AG4408" s="191"/>
      <c r="AH4408" s="191"/>
      <c r="AI4408" s="260"/>
      <c r="AR4408" s="68"/>
      <c r="AS4408" s="68"/>
      <c r="AW4408" s="95"/>
      <c r="AX4408" s="95"/>
      <c r="AY4408" s="95"/>
      <c r="AZ4408" s="95"/>
      <c r="BA4408" s="95"/>
      <c r="BB4408" s="95"/>
      <c r="BC4408" s="95"/>
      <c r="BD4408" s="95"/>
      <c r="BE4408" s="95"/>
      <c r="BF4408" s="95"/>
      <c r="BG4408" s="95"/>
      <c r="BH4408" s="95"/>
      <c r="BI4408" s="95"/>
      <c r="BJ4408" s="95"/>
      <c r="BK4408" s="95"/>
      <c r="BL4408" s="95"/>
      <c r="BM4408" s="95"/>
      <c r="BN4408" s="95"/>
      <c r="BO4408" s="95"/>
      <c r="BP4408" s="95"/>
      <c r="BQ4408" s="95"/>
      <c r="BR4408" s="95"/>
      <c r="BS4408" s="95"/>
      <c r="BT4408" s="95"/>
      <c r="BU4408" s="95"/>
      <c r="BV4408" s="95"/>
      <c r="BW4408" s="95"/>
      <c r="BX4408" s="95"/>
      <c r="BY4408" s="95"/>
      <c r="BZ4408" s="95"/>
      <c r="CD4408" s="95"/>
      <c r="CE4408" s="95"/>
      <c r="CF4408" s="95"/>
    </row>
    <row r="4409" spans="1:84" s="43" customFormat="1" x14ac:dyDescent="0.25">
      <c r="A4409" s="152"/>
      <c r="B4409" s="152"/>
      <c r="C4409" s="152"/>
      <c r="D4409" s="152"/>
      <c r="E4409" s="152"/>
      <c r="F4409" s="62"/>
      <c r="G4409" s="62"/>
      <c r="I4409" s="152"/>
      <c r="K4409" s="152"/>
      <c r="L4409" s="152"/>
      <c r="M4409" s="152"/>
      <c r="N4409" s="152"/>
      <c r="O4409" s="63"/>
      <c r="P4409" s="152"/>
      <c r="Q4409" s="152"/>
      <c r="S4409" s="205"/>
      <c r="T4409" s="205"/>
      <c r="U4409" s="205"/>
      <c r="V4409" s="39"/>
      <c r="W4409" s="39"/>
      <c r="X4409" s="39"/>
      <c r="Y4409" s="39"/>
      <c r="AD4409" s="191"/>
      <c r="AE4409" s="191"/>
      <c r="AF4409" s="260"/>
      <c r="AG4409" s="191"/>
      <c r="AH4409" s="191"/>
      <c r="AI4409" s="260"/>
      <c r="AR4409" s="68"/>
      <c r="AS4409" s="68"/>
      <c r="AW4409" s="95"/>
      <c r="AX4409" s="95"/>
      <c r="AY4409" s="95"/>
      <c r="AZ4409" s="95"/>
      <c r="BA4409" s="95"/>
      <c r="BB4409" s="95"/>
      <c r="BC4409" s="95"/>
      <c r="BD4409" s="95"/>
      <c r="BE4409" s="95"/>
      <c r="BF4409" s="95"/>
      <c r="BG4409" s="95"/>
      <c r="BH4409" s="95"/>
      <c r="BI4409" s="95"/>
      <c r="BJ4409" s="95"/>
      <c r="BK4409" s="95"/>
      <c r="BL4409" s="95"/>
      <c r="BM4409" s="95"/>
      <c r="BN4409" s="95"/>
      <c r="BO4409" s="95"/>
      <c r="BP4409" s="95"/>
      <c r="BQ4409" s="95"/>
      <c r="BR4409" s="95"/>
      <c r="BS4409" s="95"/>
      <c r="BT4409" s="95"/>
      <c r="BU4409" s="95"/>
      <c r="BV4409" s="95"/>
      <c r="BW4409" s="95"/>
      <c r="BX4409" s="95"/>
      <c r="BY4409" s="95"/>
      <c r="BZ4409" s="95"/>
      <c r="CD4409" s="95"/>
      <c r="CE4409" s="95"/>
      <c r="CF4409" s="95"/>
    </row>
    <row r="4410" spans="1:84" s="43" customFormat="1" x14ac:dyDescent="0.25">
      <c r="A4410" s="152"/>
      <c r="B4410" s="152"/>
      <c r="C4410" s="152"/>
      <c r="D4410" s="152"/>
      <c r="E4410" s="152"/>
      <c r="F4410" s="62"/>
      <c r="G4410" s="62"/>
      <c r="I4410" s="152"/>
      <c r="K4410" s="152"/>
      <c r="L4410" s="152"/>
      <c r="M4410" s="152"/>
      <c r="N4410" s="152"/>
      <c r="O4410" s="63"/>
      <c r="P4410" s="152"/>
      <c r="Q4410" s="152"/>
      <c r="S4410" s="205"/>
      <c r="T4410" s="205"/>
      <c r="U4410" s="205"/>
      <c r="V4410" s="39"/>
      <c r="W4410" s="39"/>
      <c r="X4410" s="39"/>
      <c r="Y4410" s="39"/>
      <c r="AD4410" s="191"/>
      <c r="AE4410" s="191"/>
      <c r="AF4410" s="260"/>
      <c r="AG4410" s="191"/>
      <c r="AH4410" s="191"/>
      <c r="AI4410" s="260"/>
      <c r="AR4410" s="68"/>
      <c r="AS4410" s="68"/>
      <c r="AW4410" s="95"/>
      <c r="AX4410" s="95"/>
      <c r="AY4410" s="95"/>
      <c r="AZ4410" s="95"/>
      <c r="BA4410" s="95"/>
      <c r="BB4410" s="95"/>
      <c r="BC4410" s="95"/>
      <c r="BD4410" s="95"/>
      <c r="BE4410" s="95"/>
      <c r="BF4410" s="95"/>
      <c r="BG4410" s="95"/>
      <c r="BH4410" s="95"/>
      <c r="BI4410" s="95"/>
      <c r="BJ4410" s="95"/>
      <c r="BK4410" s="95"/>
      <c r="BL4410" s="95"/>
      <c r="BM4410" s="95"/>
      <c r="BN4410" s="95"/>
      <c r="BO4410" s="95"/>
      <c r="BP4410" s="95"/>
      <c r="BQ4410" s="95"/>
      <c r="BR4410" s="95"/>
      <c r="BS4410" s="95"/>
      <c r="BT4410" s="95"/>
      <c r="BU4410" s="95"/>
      <c r="BV4410" s="95"/>
      <c r="BW4410" s="95"/>
      <c r="BX4410" s="95"/>
      <c r="BY4410" s="95"/>
      <c r="BZ4410" s="95"/>
      <c r="CD4410" s="95"/>
      <c r="CE4410" s="95"/>
      <c r="CF4410" s="95"/>
    </row>
    <row r="4411" spans="1:84" s="43" customFormat="1" x14ac:dyDescent="0.25">
      <c r="A4411" s="152"/>
      <c r="B4411" s="152"/>
      <c r="C4411" s="152"/>
      <c r="D4411" s="152"/>
      <c r="E4411" s="152"/>
      <c r="F4411" s="62"/>
      <c r="G4411" s="62"/>
      <c r="I4411" s="152"/>
      <c r="K4411" s="152"/>
      <c r="L4411" s="152"/>
      <c r="M4411" s="152"/>
      <c r="N4411" s="152"/>
      <c r="O4411" s="63"/>
      <c r="P4411" s="152"/>
      <c r="Q4411" s="152"/>
      <c r="S4411" s="205"/>
      <c r="T4411" s="205"/>
      <c r="U4411" s="205"/>
      <c r="V4411" s="39"/>
      <c r="W4411" s="39"/>
      <c r="X4411" s="39"/>
      <c r="Y4411" s="39"/>
      <c r="AD4411" s="191"/>
      <c r="AE4411" s="191"/>
      <c r="AF4411" s="260"/>
      <c r="AG4411" s="191"/>
      <c r="AH4411" s="191"/>
      <c r="AI4411" s="260"/>
      <c r="AR4411" s="68"/>
      <c r="AS4411" s="68"/>
      <c r="AW4411" s="95"/>
      <c r="AX4411" s="95"/>
      <c r="AY4411" s="95"/>
      <c r="AZ4411" s="95"/>
      <c r="BA4411" s="95"/>
      <c r="BB4411" s="95"/>
      <c r="BC4411" s="95"/>
      <c r="BD4411" s="95"/>
      <c r="BE4411" s="95"/>
      <c r="BF4411" s="95"/>
      <c r="BG4411" s="95"/>
      <c r="BH4411" s="95"/>
      <c r="BI4411" s="95"/>
      <c r="BJ4411" s="95"/>
      <c r="BK4411" s="95"/>
      <c r="BL4411" s="95"/>
      <c r="BM4411" s="95"/>
      <c r="BN4411" s="95"/>
      <c r="BO4411" s="95"/>
      <c r="BP4411" s="95"/>
      <c r="BQ4411" s="95"/>
      <c r="BR4411" s="95"/>
      <c r="BS4411" s="95"/>
      <c r="BT4411" s="95"/>
      <c r="BU4411" s="95"/>
      <c r="BV4411" s="95"/>
      <c r="BW4411" s="95"/>
      <c r="BX4411" s="95"/>
      <c r="BY4411" s="95"/>
      <c r="BZ4411" s="95"/>
      <c r="CD4411" s="95"/>
      <c r="CE4411" s="95"/>
      <c r="CF4411" s="95"/>
    </row>
    <row r="4412" spans="1:84" s="43" customFormat="1" x14ac:dyDescent="0.25">
      <c r="A4412" s="152"/>
      <c r="B4412" s="152"/>
      <c r="C4412" s="152"/>
      <c r="D4412" s="152"/>
      <c r="E4412" s="152"/>
      <c r="F4412" s="62"/>
      <c r="G4412" s="62"/>
      <c r="I4412" s="152"/>
      <c r="K4412" s="152"/>
      <c r="L4412" s="152"/>
      <c r="M4412" s="152"/>
      <c r="N4412" s="152"/>
      <c r="O4412" s="63"/>
      <c r="P4412" s="152"/>
      <c r="Q4412" s="152"/>
      <c r="S4412" s="205"/>
      <c r="T4412" s="205"/>
      <c r="U4412" s="205"/>
      <c r="V4412" s="39"/>
      <c r="W4412" s="39"/>
      <c r="X4412" s="39"/>
      <c r="Y4412" s="39"/>
      <c r="AD4412" s="191"/>
      <c r="AE4412" s="191"/>
      <c r="AF4412" s="260"/>
      <c r="AG4412" s="191"/>
      <c r="AH4412" s="191"/>
      <c r="AI4412" s="260"/>
      <c r="AR4412" s="68"/>
      <c r="AS4412" s="68"/>
      <c r="AW4412" s="95"/>
      <c r="AX4412" s="95"/>
      <c r="AY4412" s="95"/>
      <c r="AZ4412" s="95"/>
      <c r="BA4412" s="95"/>
      <c r="BB4412" s="95"/>
      <c r="BC4412" s="95"/>
      <c r="BD4412" s="95"/>
      <c r="BE4412" s="95"/>
      <c r="BF4412" s="95"/>
      <c r="BG4412" s="95"/>
      <c r="BH4412" s="95"/>
      <c r="BI4412" s="95"/>
      <c r="BJ4412" s="95"/>
      <c r="BK4412" s="95"/>
      <c r="BL4412" s="95"/>
      <c r="BM4412" s="95"/>
      <c r="BN4412" s="95"/>
      <c r="BO4412" s="95"/>
      <c r="BP4412" s="95"/>
      <c r="BQ4412" s="95"/>
      <c r="BR4412" s="95"/>
      <c r="BS4412" s="95"/>
      <c r="BT4412" s="95"/>
      <c r="BU4412" s="95"/>
      <c r="BV4412" s="95"/>
      <c r="BW4412" s="95"/>
      <c r="BX4412" s="95"/>
      <c r="BY4412" s="95"/>
      <c r="BZ4412" s="95"/>
      <c r="CD4412" s="95"/>
      <c r="CE4412" s="95"/>
      <c r="CF4412" s="95"/>
    </row>
    <row r="4413" spans="1:84" s="43" customFormat="1" x14ac:dyDescent="0.25">
      <c r="A4413" s="152"/>
      <c r="B4413" s="152"/>
      <c r="C4413" s="152"/>
      <c r="D4413" s="152"/>
      <c r="E4413" s="152"/>
      <c r="F4413" s="62"/>
      <c r="G4413" s="62"/>
      <c r="I4413" s="152"/>
      <c r="K4413" s="152"/>
      <c r="L4413" s="152"/>
      <c r="M4413" s="152"/>
      <c r="N4413" s="152"/>
      <c r="O4413" s="63"/>
      <c r="P4413" s="152"/>
      <c r="Q4413" s="152"/>
      <c r="S4413" s="205"/>
      <c r="T4413" s="205"/>
      <c r="U4413" s="205"/>
      <c r="V4413" s="39"/>
      <c r="W4413" s="39"/>
      <c r="X4413" s="39"/>
      <c r="Y4413" s="39"/>
      <c r="AD4413" s="191"/>
      <c r="AE4413" s="191"/>
      <c r="AF4413" s="260"/>
      <c r="AG4413" s="191"/>
      <c r="AH4413" s="191"/>
      <c r="AI4413" s="260"/>
      <c r="AR4413" s="68"/>
      <c r="AS4413" s="68"/>
      <c r="AW4413" s="95"/>
      <c r="AX4413" s="95"/>
      <c r="AY4413" s="95"/>
      <c r="AZ4413" s="95"/>
      <c r="BA4413" s="95"/>
      <c r="BB4413" s="95"/>
      <c r="BC4413" s="95"/>
      <c r="BD4413" s="95"/>
      <c r="BE4413" s="95"/>
      <c r="BF4413" s="95"/>
      <c r="BG4413" s="95"/>
      <c r="BH4413" s="95"/>
      <c r="BI4413" s="95"/>
      <c r="BJ4413" s="95"/>
      <c r="BK4413" s="95"/>
      <c r="BL4413" s="95"/>
      <c r="BM4413" s="95"/>
      <c r="BN4413" s="95"/>
      <c r="BO4413" s="95"/>
      <c r="BP4413" s="95"/>
      <c r="BQ4413" s="95"/>
      <c r="BR4413" s="95"/>
      <c r="BS4413" s="95"/>
      <c r="BT4413" s="95"/>
      <c r="BU4413" s="95"/>
      <c r="BV4413" s="95"/>
      <c r="BW4413" s="95"/>
      <c r="BX4413" s="95"/>
      <c r="BY4413" s="95"/>
      <c r="BZ4413" s="95"/>
      <c r="CD4413" s="95"/>
      <c r="CE4413" s="95"/>
      <c r="CF4413" s="95"/>
    </row>
    <row r="4414" spans="1:84" s="43" customFormat="1" x14ac:dyDescent="0.25">
      <c r="A4414" s="152"/>
      <c r="B4414" s="152"/>
      <c r="C4414" s="152"/>
      <c r="D4414" s="152"/>
      <c r="E4414" s="152"/>
      <c r="F4414" s="62"/>
      <c r="G4414" s="62"/>
      <c r="I4414" s="152"/>
      <c r="K4414" s="152"/>
      <c r="L4414" s="152"/>
      <c r="M4414" s="152"/>
      <c r="N4414" s="152"/>
      <c r="O4414" s="63"/>
      <c r="P4414" s="152"/>
      <c r="Q4414" s="152"/>
      <c r="S4414" s="205"/>
      <c r="T4414" s="205"/>
      <c r="U4414" s="205"/>
      <c r="V4414" s="39"/>
      <c r="W4414" s="39"/>
      <c r="X4414" s="39"/>
      <c r="Y4414" s="39"/>
      <c r="AD4414" s="191"/>
      <c r="AE4414" s="191"/>
      <c r="AF4414" s="260"/>
      <c r="AG4414" s="191"/>
      <c r="AH4414" s="191"/>
      <c r="AI4414" s="260"/>
      <c r="AR4414" s="68"/>
      <c r="AS4414" s="68"/>
      <c r="AW4414" s="95"/>
      <c r="AX4414" s="95"/>
      <c r="AY4414" s="95"/>
      <c r="AZ4414" s="95"/>
      <c r="BA4414" s="95"/>
      <c r="BB4414" s="95"/>
      <c r="BC4414" s="95"/>
      <c r="BD4414" s="95"/>
      <c r="BE4414" s="95"/>
      <c r="BF4414" s="95"/>
      <c r="BG4414" s="95"/>
      <c r="BH4414" s="95"/>
      <c r="BI4414" s="95"/>
      <c r="BJ4414" s="95"/>
      <c r="BK4414" s="95"/>
      <c r="BL4414" s="95"/>
      <c r="BM4414" s="95"/>
      <c r="BN4414" s="95"/>
      <c r="BO4414" s="95"/>
      <c r="BP4414" s="95"/>
      <c r="BQ4414" s="95"/>
      <c r="BR4414" s="95"/>
      <c r="BS4414" s="95"/>
      <c r="BT4414" s="95"/>
      <c r="BU4414" s="95"/>
      <c r="BV4414" s="95"/>
      <c r="BW4414" s="95"/>
      <c r="BX4414" s="95"/>
      <c r="BY4414" s="95"/>
      <c r="BZ4414" s="95"/>
      <c r="CD4414" s="95"/>
      <c r="CE4414" s="95"/>
      <c r="CF4414" s="95"/>
    </row>
    <row r="4415" spans="1:84" s="43" customFormat="1" x14ac:dyDescent="0.25">
      <c r="A4415" s="152"/>
      <c r="B4415" s="152"/>
      <c r="C4415" s="152"/>
      <c r="D4415" s="152"/>
      <c r="E4415" s="152"/>
      <c r="F4415" s="62"/>
      <c r="G4415" s="62"/>
      <c r="I4415" s="152"/>
      <c r="K4415" s="152"/>
      <c r="L4415" s="152"/>
      <c r="M4415" s="152"/>
      <c r="N4415" s="152"/>
      <c r="O4415" s="63"/>
      <c r="P4415" s="152"/>
      <c r="Q4415" s="152"/>
      <c r="S4415" s="205"/>
      <c r="T4415" s="205"/>
      <c r="U4415" s="205"/>
      <c r="V4415" s="39"/>
      <c r="W4415" s="39"/>
      <c r="X4415" s="39"/>
      <c r="Y4415" s="39"/>
      <c r="AD4415" s="191"/>
      <c r="AE4415" s="191"/>
      <c r="AF4415" s="260"/>
      <c r="AG4415" s="191"/>
      <c r="AH4415" s="191"/>
      <c r="AI4415" s="260"/>
      <c r="AR4415" s="68"/>
      <c r="AS4415" s="68"/>
      <c r="AW4415" s="95"/>
      <c r="AX4415" s="95"/>
      <c r="AY4415" s="95"/>
      <c r="AZ4415" s="95"/>
      <c r="BA4415" s="95"/>
      <c r="BB4415" s="95"/>
      <c r="BC4415" s="95"/>
      <c r="BD4415" s="95"/>
      <c r="BE4415" s="95"/>
      <c r="BF4415" s="95"/>
      <c r="BG4415" s="95"/>
      <c r="BH4415" s="95"/>
      <c r="BI4415" s="95"/>
      <c r="BJ4415" s="95"/>
      <c r="BK4415" s="95"/>
      <c r="BL4415" s="95"/>
      <c r="BM4415" s="95"/>
      <c r="BN4415" s="95"/>
      <c r="BO4415" s="95"/>
      <c r="BP4415" s="95"/>
      <c r="BQ4415" s="95"/>
      <c r="BR4415" s="95"/>
      <c r="BS4415" s="95"/>
      <c r="BT4415" s="95"/>
      <c r="BU4415" s="95"/>
      <c r="BV4415" s="95"/>
      <c r="BW4415" s="95"/>
      <c r="BX4415" s="95"/>
      <c r="BY4415" s="95"/>
      <c r="BZ4415" s="95"/>
      <c r="CD4415" s="95"/>
      <c r="CE4415" s="95"/>
      <c r="CF4415" s="95"/>
    </row>
    <row r="4416" spans="1:84" s="43" customFormat="1" x14ac:dyDescent="0.25">
      <c r="A4416" s="152"/>
      <c r="B4416" s="152"/>
      <c r="C4416" s="152"/>
      <c r="D4416" s="152"/>
      <c r="E4416" s="152"/>
      <c r="F4416" s="62"/>
      <c r="G4416" s="62"/>
      <c r="I4416" s="152"/>
      <c r="K4416" s="152"/>
      <c r="L4416" s="152"/>
      <c r="M4416" s="152"/>
      <c r="N4416" s="152"/>
      <c r="O4416" s="63"/>
      <c r="P4416" s="152"/>
      <c r="Q4416" s="152"/>
      <c r="S4416" s="205"/>
      <c r="T4416" s="205"/>
      <c r="U4416" s="205"/>
      <c r="V4416" s="39"/>
      <c r="W4416" s="39"/>
      <c r="X4416" s="39"/>
      <c r="Y4416" s="39"/>
      <c r="AD4416" s="191"/>
      <c r="AE4416" s="191"/>
      <c r="AF4416" s="260"/>
      <c r="AG4416" s="191"/>
      <c r="AH4416" s="191"/>
      <c r="AI4416" s="260"/>
      <c r="AR4416" s="68"/>
      <c r="AS4416" s="68"/>
      <c r="AW4416" s="95"/>
      <c r="AX4416" s="95"/>
      <c r="AY4416" s="95"/>
      <c r="AZ4416" s="95"/>
      <c r="BA4416" s="95"/>
      <c r="BB4416" s="95"/>
      <c r="BC4416" s="95"/>
      <c r="BD4416" s="95"/>
      <c r="BE4416" s="95"/>
      <c r="BF4416" s="95"/>
      <c r="BG4416" s="95"/>
      <c r="BH4416" s="95"/>
      <c r="BI4416" s="95"/>
      <c r="BJ4416" s="95"/>
      <c r="BK4416" s="95"/>
      <c r="BL4416" s="95"/>
      <c r="BM4416" s="95"/>
      <c r="BN4416" s="95"/>
      <c r="BO4416" s="95"/>
      <c r="BP4416" s="95"/>
      <c r="BQ4416" s="95"/>
      <c r="BR4416" s="95"/>
      <c r="BS4416" s="95"/>
      <c r="BT4416" s="95"/>
      <c r="BU4416" s="95"/>
      <c r="BV4416" s="95"/>
      <c r="BW4416" s="95"/>
      <c r="BX4416" s="95"/>
      <c r="BY4416" s="95"/>
      <c r="BZ4416" s="95"/>
      <c r="CD4416" s="95"/>
      <c r="CE4416" s="95"/>
      <c r="CF4416" s="95"/>
    </row>
    <row r="4417" spans="1:84" s="43" customFormat="1" x14ac:dyDescent="0.25">
      <c r="A4417" s="152"/>
      <c r="B4417" s="152"/>
      <c r="C4417" s="152"/>
      <c r="D4417" s="152"/>
      <c r="E4417" s="152"/>
      <c r="F4417" s="62"/>
      <c r="G4417" s="62"/>
      <c r="I4417" s="152"/>
      <c r="K4417" s="152"/>
      <c r="L4417" s="152"/>
      <c r="M4417" s="152"/>
      <c r="N4417" s="152"/>
      <c r="O4417" s="63"/>
      <c r="P4417" s="152"/>
      <c r="Q4417" s="152"/>
      <c r="S4417" s="205"/>
      <c r="T4417" s="205"/>
      <c r="U4417" s="205"/>
      <c r="V4417" s="39"/>
      <c r="W4417" s="39"/>
      <c r="X4417" s="39"/>
      <c r="Y4417" s="39"/>
      <c r="AD4417" s="191"/>
      <c r="AE4417" s="191"/>
      <c r="AF4417" s="260"/>
      <c r="AG4417" s="191"/>
      <c r="AH4417" s="191"/>
      <c r="AI4417" s="260"/>
      <c r="AR4417" s="68"/>
      <c r="AS4417" s="68"/>
      <c r="AW4417" s="95"/>
      <c r="AX4417" s="95"/>
      <c r="AY4417" s="95"/>
      <c r="AZ4417" s="95"/>
      <c r="BA4417" s="95"/>
      <c r="BB4417" s="95"/>
      <c r="BC4417" s="95"/>
      <c r="BD4417" s="95"/>
      <c r="BE4417" s="95"/>
      <c r="BF4417" s="95"/>
      <c r="BG4417" s="95"/>
      <c r="BH4417" s="95"/>
      <c r="BI4417" s="95"/>
      <c r="BJ4417" s="95"/>
      <c r="BK4417" s="95"/>
      <c r="BL4417" s="95"/>
      <c r="BM4417" s="95"/>
      <c r="BN4417" s="95"/>
      <c r="BO4417" s="95"/>
      <c r="BP4417" s="95"/>
      <c r="BQ4417" s="95"/>
      <c r="BR4417" s="95"/>
      <c r="BS4417" s="95"/>
      <c r="BT4417" s="95"/>
      <c r="BU4417" s="95"/>
      <c r="BV4417" s="95"/>
      <c r="BW4417" s="95"/>
      <c r="BX4417" s="95"/>
      <c r="BY4417" s="95"/>
      <c r="BZ4417" s="95"/>
      <c r="CD4417" s="95"/>
      <c r="CE4417" s="95"/>
      <c r="CF4417" s="95"/>
    </row>
    <row r="4418" spans="1:84" s="43" customFormat="1" x14ac:dyDescent="0.25">
      <c r="A4418" s="152"/>
      <c r="B4418" s="152"/>
      <c r="C4418" s="152"/>
      <c r="D4418" s="152"/>
      <c r="E4418" s="152"/>
      <c r="F4418" s="62"/>
      <c r="G4418" s="62"/>
      <c r="I4418" s="152"/>
      <c r="K4418" s="152"/>
      <c r="L4418" s="152"/>
      <c r="M4418" s="152"/>
      <c r="N4418" s="152"/>
      <c r="O4418" s="63"/>
      <c r="P4418" s="152"/>
      <c r="Q4418" s="152"/>
      <c r="S4418" s="205"/>
      <c r="T4418" s="205"/>
      <c r="U4418" s="205"/>
      <c r="V4418" s="39"/>
      <c r="W4418" s="39"/>
      <c r="X4418" s="39"/>
      <c r="Y4418" s="39"/>
      <c r="AD4418" s="191"/>
      <c r="AE4418" s="191"/>
      <c r="AF4418" s="260"/>
      <c r="AG4418" s="191"/>
      <c r="AH4418" s="191"/>
      <c r="AI4418" s="260"/>
      <c r="AR4418" s="68"/>
      <c r="AS4418" s="68"/>
      <c r="AW4418" s="95"/>
      <c r="AX4418" s="95"/>
      <c r="AY4418" s="95"/>
      <c r="AZ4418" s="95"/>
      <c r="BA4418" s="95"/>
      <c r="BB4418" s="95"/>
      <c r="BC4418" s="95"/>
      <c r="BD4418" s="95"/>
      <c r="BE4418" s="95"/>
      <c r="BF4418" s="95"/>
      <c r="BG4418" s="95"/>
      <c r="BH4418" s="95"/>
      <c r="BI4418" s="95"/>
      <c r="BJ4418" s="95"/>
      <c r="BK4418" s="95"/>
      <c r="BL4418" s="95"/>
      <c r="BM4418" s="95"/>
      <c r="BN4418" s="95"/>
      <c r="BO4418" s="95"/>
      <c r="BP4418" s="95"/>
      <c r="BQ4418" s="95"/>
      <c r="BR4418" s="95"/>
      <c r="BS4418" s="95"/>
      <c r="BT4418" s="95"/>
      <c r="BU4418" s="95"/>
      <c r="BV4418" s="95"/>
      <c r="BW4418" s="95"/>
      <c r="BX4418" s="95"/>
      <c r="BY4418" s="95"/>
      <c r="BZ4418" s="95"/>
      <c r="CD4418" s="95"/>
      <c r="CE4418" s="95"/>
      <c r="CF4418" s="95"/>
    </row>
    <row r="4419" spans="1:84" s="43" customFormat="1" x14ac:dyDescent="0.25">
      <c r="A4419" s="152"/>
      <c r="B4419" s="152"/>
      <c r="C4419" s="152"/>
      <c r="D4419" s="152"/>
      <c r="E4419" s="152"/>
      <c r="F4419" s="62"/>
      <c r="G4419" s="62"/>
      <c r="I4419" s="152"/>
      <c r="K4419" s="152"/>
      <c r="L4419" s="152"/>
      <c r="M4419" s="152"/>
      <c r="N4419" s="152"/>
      <c r="O4419" s="63"/>
      <c r="P4419" s="152"/>
      <c r="Q4419" s="152"/>
      <c r="S4419" s="205"/>
      <c r="T4419" s="205"/>
      <c r="U4419" s="205"/>
      <c r="V4419" s="39"/>
      <c r="W4419" s="39"/>
      <c r="X4419" s="39"/>
      <c r="Y4419" s="39"/>
      <c r="AD4419" s="191"/>
      <c r="AE4419" s="191"/>
      <c r="AF4419" s="260"/>
      <c r="AG4419" s="191"/>
      <c r="AH4419" s="191"/>
      <c r="AI4419" s="260"/>
      <c r="AR4419" s="68"/>
      <c r="AS4419" s="68"/>
      <c r="AW4419" s="95"/>
      <c r="AX4419" s="95"/>
      <c r="AY4419" s="95"/>
      <c r="AZ4419" s="95"/>
      <c r="BA4419" s="95"/>
      <c r="BB4419" s="95"/>
      <c r="BC4419" s="95"/>
      <c r="BD4419" s="95"/>
      <c r="BE4419" s="95"/>
      <c r="BF4419" s="95"/>
      <c r="BG4419" s="95"/>
      <c r="BH4419" s="95"/>
      <c r="BI4419" s="95"/>
      <c r="BJ4419" s="95"/>
      <c r="BK4419" s="95"/>
      <c r="BL4419" s="95"/>
      <c r="BM4419" s="95"/>
      <c r="BN4419" s="95"/>
      <c r="BO4419" s="95"/>
      <c r="BP4419" s="95"/>
      <c r="BQ4419" s="95"/>
      <c r="BR4419" s="95"/>
      <c r="BS4419" s="95"/>
      <c r="BT4419" s="95"/>
      <c r="BU4419" s="95"/>
      <c r="BV4419" s="95"/>
      <c r="BW4419" s="95"/>
      <c r="BX4419" s="95"/>
      <c r="BY4419" s="95"/>
      <c r="BZ4419" s="95"/>
      <c r="CD4419" s="95"/>
      <c r="CE4419" s="95"/>
      <c r="CF4419" s="95"/>
    </row>
    <row r="4420" spans="1:84" s="43" customFormat="1" x14ac:dyDescent="0.25">
      <c r="A4420" s="152"/>
      <c r="B4420" s="152"/>
      <c r="C4420" s="152"/>
      <c r="D4420" s="152"/>
      <c r="E4420" s="152"/>
      <c r="F4420" s="62"/>
      <c r="G4420" s="62"/>
      <c r="I4420" s="152"/>
      <c r="K4420" s="152"/>
      <c r="L4420" s="152"/>
      <c r="M4420" s="152"/>
      <c r="N4420" s="152"/>
      <c r="O4420" s="63"/>
      <c r="P4420" s="152"/>
      <c r="Q4420" s="152"/>
      <c r="S4420" s="205"/>
      <c r="T4420" s="205"/>
      <c r="U4420" s="205"/>
      <c r="V4420" s="39"/>
      <c r="W4420" s="39"/>
      <c r="X4420" s="39"/>
      <c r="Y4420" s="39"/>
      <c r="AD4420" s="191"/>
      <c r="AE4420" s="191"/>
      <c r="AF4420" s="260"/>
      <c r="AG4420" s="191"/>
      <c r="AH4420" s="191"/>
      <c r="AI4420" s="260"/>
      <c r="AR4420" s="68"/>
      <c r="AS4420" s="68"/>
      <c r="AW4420" s="95"/>
      <c r="AX4420" s="95"/>
      <c r="AY4420" s="95"/>
      <c r="AZ4420" s="95"/>
      <c r="BA4420" s="95"/>
      <c r="BB4420" s="95"/>
      <c r="BC4420" s="95"/>
      <c r="BD4420" s="95"/>
      <c r="BE4420" s="95"/>
      <c r="BF4420" s="95"/>
      <c r="BG4420" s="95"/>
      <c r="BH4420" s="95"/>
      <c r="BI4420" s="95"/>
      <c r="BJ4420" s="95"/>
      <c r="BK4420" s="95"/>
      <c r="BL4420" s="95"/>
      <c r="BM4420" s="95"/>
      <c r="BN4420" s="95"/>
      <c r="BO4420" s="95"/>
      <c r="BP4420" s="95"/>
      <c r="BQ4420" s="95"/>
      <c r="BR4420" s="95"/>
      <c r="BS4420" s="95"/>
      <c r="BT4420" s="95"/>
      <c r="BU4420" s="95"/>
      <c r="BV4420" s="95"/>
      <c r="BW4420" s="95"/>
      <c r="BX4420" s="95"/>
      <c r="BY4420" s="95"/>
      <c r="BZ4420" s="95"/>
      <c r="CD4420" s="95"/>
      <c r="CE4420" s="95"/>
      <c r="CF4420" s="95"/>
    </row>
    <row r="4421" spans="1:84" s="43" customFormat="1" x14ac:dyDescent="0.25">
      <c r="A4421" s="152"/>
      <c r="B4421" s="152"/>
      <c r="C4421" s="152"/>
      <c r="D4421" s="152"/>
      <c r="E4421" s="152"/>
      <c r="F4421" s="62"/>
      <c r="G4421" s="62"/>
      <c r="I4421" s="152"/>
      <c r="K4421" s="152"/>
      <c r="L4421" s="152"/>
      <c r="M4421" s="152"/>
      <c r="N4421" s="152"/>
      <c r="O4421" s="63"/>
      <c r="P4421" s="152"/>
      <c r="Q4421" s="152"/>
      <c r="S4421" s="205"/>
      <c r="T4421" s="205"/>
      <c r="U4421" s="205"/>
      <c r="V4421" s="39"/>
      <c r="W4421" s="39"/>
      <c r="X4421" s="39"/>
      <c r="Y4421" s="39"/>
      <c r="AD4421" s="191"/>
      <c r="AE4421" s="191"/>
      <c r="AF4421" s="260"/>
      <c r="AG4421" s="191"/>
      <c r="AH4421" s="191"/>
      <c r="AI4421" s="260"/>
      <c r="AR4421" s="68"/>
      <c r="AS4421" s="68"/>
      <c r="AW4421" s="95"/>
      <c r="AX4421" s="95"/>
      <c r="AY4421" s="95"/>
      <c r="AZ4421" s="95"/>
      <c r="BA4421" s="95"/>
      <c r="BB4421" s="95"/>
      <c r="BC4421" s="95"/>
      <c r="BD4421" s="95"/>
      <c r="BE4421" s="95"/>
      <c r="BF4421" s="95"/>
      <c r="BG4421" s="95"/>
      <c r="BH4421" s="95"/>
      <c r="BI4421" s="95"/>
      <c r="BJ4421" s="95"/>
      <c r="BK4421" s="95"/>
      <c r="BL4421" s="95"/>
      <c r="BM4421" s="95"/>
      <c r="BN4421" s="95"/>
      <c r="BO4421" s="95"/>
      <c r="BP4421" s="95"/>
      <c r="BQ4421" s="95"/>
      <c r="BR4421" s="95"/>
      <c r="BS4421" s="95"/>
      <c r="BT4421" s="95"/>
      <c r="BU4421" s="95"/>
      <c r="BV4421" s="95"/>
      <c r="BW4421" s="95"/>
      <c r="BX4421" s="95"/>
      <c r="BY4421" s="95"/>
      <c r="BZ4421" s="95"/>
      <c r="CD4421" s="95"/>
      <c r="CE4421" s="95"/>
      <c r="CF4421" s="95"/>
    </row>
    <row r="4422" spans="1:84" s="43" customFormat="1" x14ac:dyDescent="0.25">
      <c r="A4422" s="152"/>
      <c r="B4422" s="152"/>
      <c r="C4422" s="152"/>
      <c r="D4422" s="152"/>
      <c r="E4422" s="152"/>
      <c r="F4422" s="62"/>
      <c r="G4422" s="62"/>
      <c r="I4422" s="152"/>
      <c r="K4422" s="152"/>
      <c r="L4422" s="152"/>
      <c r="M4422" s="152"/>
      <c r="N4422" s="152"/>
      <c r="O4422" s="63"/>
      <c r="P4422" s="152"/>
      <c r="Q4422" s="152"/>
      <c r="S4422" s="205"/>
      <c r="T4422" s="205"/>
      <c r="U4422" s="205"/>
      <c r="V4422" s="39"/>
      <c r="W4422" s="39"/>
      <c r="X4422" s="39"/>
      <c r="Y4422" s="39"/>
      <c r="AD4422" s="191"/>
      <c r="AE4422" s="191"/>
      <c r="AF4422" s="260"/>
      <c r="AG4422" s="191"/>
      <c r="AH4422" s="191"/>
      <c r="AI4422" s="260"/>
      <c r="AR4422" s="68"/>
      <c r="AS4422" s="68"/>
      <c r="AW4422" s="95"/>
      <c r="AX4422" s="95"/>
      <c r="AY4422" s="95"/>
      <c r="AZ4422" s="95"/>
      <c r="BA4422" s="95"/>
      <c r="BB4422" s="95"/>
      <c r="BC4422" s="95"/>
      <c r="BD4422" s="95"/>
      <c r="BE4422" s="95"/>
      <c r="BF4422" s="95"/>
      <c r="BG4422" s="95"/>
      <c r="BH4422" s="95"/>
      <c r="BI4422" s="95"/>
      <c r="BJ4422" s="95"/>
      <c r="BK4422" s="95"/>
      <c r="BL4422" s="95"/>
      <c r="BM4422" s="95"/>
      <c r="BN4422" s="95"/>
      <c r="BO4422" s="95"/>
      <c r="BP4422" s="95"/>
      <c r="BQ4422" s="95"/>
      <c r="BR4422" s="95"/>
      <c r="BS4422" s="95"/>
      <c r="BT4422" s="95"/>
      <c r="BU4422" s="95"/>
      <c r="BV4422" s="95"/>
      <c r="BW4422" s="95"/>
      <c r="BX4422" s="95"/>
      <c r="BY4422" s="95"/>
      <c r="BZ4422" s="95"/>
      <c r="CD4422" s="95"/>
      <c r="CE4422" s="95"/>
      <c r="CF4422" s="95"/>
    </row>
    <row r="4423" spans="1:84" s="43" customFormat="1" x14ac:dyDescent="0.25">
      <c r="A4423" s="152"/>
      <c r="B4423" s="152"/>
      <c r="C4423" s="152"/>
      <c r="D4423" s="152"/>
      <c r="E4423" s="152"/>
      <c r="F4423" s="62"/>
      <c r="G4423" s="62"/>
      <c r="I4423" s="152"/>
      <c r="K4423" s="152"/>
      <c r="L4423" s="152"/>
      <c r="M4423" s="152"/>
      <c r="N4423" s="152"/>
      <c r="O4423" s="63"/>
      <c r="P4423" s="152"/>
      <c r="Q4423" s="152"/>
      <c r="S4423" s="205"/>
      <c r="T4423" s="205"/>
      <c r="U4423" s="205"/>
      <c r="V4423" s="39"/>
      <c r="W4423" s="39"/>
      <c r="X4423" s="39"/>
      <c r="Y4423" s="39"/>
      <c r="AD4423" s="191"/>
      <c r="AE4423" s="191"/>
      <c r="AF4423" s="260"/>
      <c r="AG4423" s="191"/>
      <c r="AH4423" s="191"/>
      <c r="AI4423" s="260"/>
      <c r="AR4423" s="68"/>
      <c r="AS4423" s="68"/>
      <c r="AW4423" s="95"/>
      <c r="AX4423" s="95"/>
      <c r="AY4423" s="95"/>
      <c r="AZ4423" s="95"/>
      <c r="BA4423" s="95"/>
      <c r="BB4423" s="95"/>
      <c r="BC4423" s="95"/>
      <c r="BD4423" s="95"/>
      <c r="BE4423" s="95"/>
      <c r="BF4423" s="95"/>
      <c r="BG4423" s="95"/>
      <c r="BH4423" s="95"/>
      <c r="BI4423" s="95"/>
      <c r="BJ4423" s="95"/>
      <c r="BK4423" s="95"/>
      <c r="BL4423" s="95"/>
      <c r="BM4423" s="95"/>
      <c r="BN4423" s="95"/>
      <c r="BO4423" s="95"/>
      <c r="BP4423" s="95"/>
      <c r="BQ4423" s="95"/>
      <c r="BR4423" s="95"/>
      <c r="BS4423" s="95"/>
      <c r="BT4423" s="95"/>
      <c r="BU4423" s="95"/>
      <c r="BV4423" s="95"/>
      <c r="BW4423" s="95"/>
      <c r="BX4423" s="95"/>
      <c r="BY4423" s="95"/>
      <c r="BZ4423" s="95"/>
      <c r="CD4423" s="95"/>
      <c r="CE4423" s="95"/>
      <c r="CF4423" s="95"/>
    </row>
    <row r="4424" spans="1:84" s="43" customFormat="1" x14ac:dyDescent="0.25">
      <c r="A4424" s="152"/>
      <c r="B4424" s="152"/>
      <c r="C4424" s="152"/>
      <c r="D4424" s="152"/>
      <c r="E4424" s="152"/>
      <c r="F4424" s="62"/>
      <c r="G4424" s="62"/>
      <c r="I4424" s="152"/>
      <c r="K4424" s="152"/>
      <c r="L4424" s="152"/>
      <c r="M4424" s="152"/>
      <c r="N4424" s="152"/>
      <c r="O4424" s="63"/>
      <c r="P4424" s="152"/>
      <c r="Q4424" s="152"/>
      <c r="S4424" s="205"/>
      <c r="T4424" s="205"/>
      <c r="U4424" s="205"/>
      <c r="V4424" s="39"/>
      <c r="W4424" s="39"/>
      <c r="X4424" s="39"/>
      <c r="Y4424" s="39"/>
      <c r="AD4424" s="191"/>
      <c r="AE4424" s="191"/>
      <c r="AF4424" s="260"/>
      <c r="AG4424" s="191"/>
      <c r="AH4424" s="191"/>
      <c r="AI4424" s="260"/>
      <c r="AR4424" s="68"/>
      <c r="AS4424" s="68"/>
      <c r="AW4424" s="95"/>
      <c r="AX4424" s="95"/>
      <c r="AY4424" s="95"/>
      <c r="AZ4424" s="95"/>
      <c r="BA4424" s="95"/>
      <c r="BB4424" s="95"/>
      <c r="BC4424" s="95"/>
      <c r="BD4424" s="95"/>
      <c r="BE4424" s="95"/>
      <c r="BF4424" s="95"/>
      <c r="BG4424" s="95"/>
      <c r="BH4424" s="95"/>
      <c r="BI4424" s="95"/>
      <c r="BJ4424" s="95"/>
      <c r="BK4424" s="95"/>
      <c r="BL4424" s="95"/>
      <c r="BM4424" s="95"/>
      <c r="BN4424" s="95"/>
      <c r="BO4424" s="95"/>
      <c r="BP4424" s="95"/>
      <c r="BQ4424" s="95"/>
      <c r="BR4424" s="95"/>
      <c r="BS4424" s="95"/>
      <c r="BT4424" s="95"/>
      <c r="BU4424" s="95"/>
      <c r="BV4424" s="95"/>
      <c r="BW4424" s="95"/>
      <c r="BX4424" s="95"/>
      <c r="BY4424" s="95"/>
      <c r="BZ4424" s="95"/>
      <c r="CD4424" s="95"/>
      <c r="CE4424" s="95"/>
      <c r="CF4424" s="95"/>
    </row>
    <row r="4425" spans="1:84" s="43" customFormat="1" x14ac:dyDescent="0.25">
      <c r="A4425" s="152"/>
      <c r="B4425" s="152"/>
      <c r="C4425" s="152"/>
      <c r="D4425" s="152"/>
      <c r="E4425" s="152"/>
      <c r="F4425" s="62"/>
      <c r="G4425" s="62"/>
      <c r="I4425" s="152"/>
      <c r="K4425" s="152"/>
      <c r="L4425" s="152"/>
      <c r="M4425" s="152"/>
      <c r="N4425" s="152"/>
      <c r="O4425" s="63"/>
      <c r="P4425" s="152"/>
      <c r="Q4425" s="152"/>
      <c r="S4425" s="205"/>
      <c r="T4425" s="205"/>
      <c r="U4425" s="205"/>
      <c r="V4425" s="39"/>
      <c r="W4425" s="39"/>
      <c r="X4425" s="39"/>
      <c r="Y4425" s="39"/>
      <c r="AD4425" s="191"/>
      <c r="AE4425" s="191"/>
      <c r="AF4425" s="260"/>
      <c r="AG4425" s="191"/>
      <c r="AH4425" s="191"/>
      <c r="AI4425" s="260"/>
      <c r="AR4425" s="68"/>
      <c r="AS4425" s="68"/>
      <c r="AW4425" s="95"/>
      <c r="AX4425" s="95"/>
      <c r="AY4425" s="95"/>
      <c r="AZ4425" s="95"/>
      <c r="BA4425" s="95"/>
      <c r="BB4425" s="95"/>
      <c r="BC4425" s="95"/>
      <c r="BD4425" s="95"/>
      <c r="BE4425" s="95"/>
      <c r="BF4425" s="95"/>
      <c r="BG4425" s="95"/>
      <c r="BH4425" s="95"/>
      <c r="BI4425" s="95"/>
      <c r="BJ4425" s="95"/>
      <c r="BK4425" s="95"/>
      <c r="BL4425" s="95"/>
      <c r="BM4425" s="95"/>
      <c r="BN4425" s="95"/>
      <c r="BO4425" s="95"/>
      <c r="BP4425" s="95"/>
      <c r="BQ4425" s="95"/>
      <c r="BR4425" s="95"/>
      <c r="BS4425" s="95"/>
      <c r="BT4425" s="95"/>
      <c r="BU4425" s="95"/>
      <c r="BV4425" s="95"/>
      <c r="BW4425" s="95"/>
      <c r="BX4425" s="95"/>
      <c r="BY4425" s="95"/>
      <c r="BZ4425" s="95"/>
      <c r="CD4425" s="95"/>
      <c r="CE4425" s="95"/>
      <c r="CF4425" s="95"/>
    </row>
    <row r="4426" spans="1:84" s="43" customFormat="1" x14ac:dyDescent="0.25">
      <c r="A4426" s="152"/>
      <c r="B4426" s="152"/>
      <c r="C4426" s="152"/>
      <c r="D4426" s="152"/>
      <c r="E4426" s="152"/>
      <c r="F4426" s="62"/>
      <c r="G4426" s="62"/>
      <c r="I4426" s="152"/>
      <c r="K4426" s="152"/>
      <c r="L4426" s="152"/>
      <c r="M4426" s="152"/>
      <c r="N4426" s="152"/>
      <c r="O4426" s="63"/>
      <c r="P4426" s="152"/>
      <c r="Q4426" s="152"/>
      <c r="S4426" s="205"/>
      <c r="T4426" s="205"/>
      <c r="U4426" s="205"/>
      <c r="V4426" s="39"/>
      <c r="W4426" s="39"/>
      <c r="X4426" s="39"/>
      <c r="Y4426" s="39"/>
      <c r="AD4426" s="191"/>
      <c r="AE4426" s="191"/>
      <c r="AF4426" s="260"/>
      <c r="AG4426" s="191"/>
      <c r="AH4426" s="191"/>
      <c r="AI4426" s="260"/>
      <c r="AR4426" s="68"/>
      <c r="AS4426" s="68"/>
      <c r="AW4426" s="95"/>
      <c r="AX4426" s="95"/>
      <c r="AY4426" s="95"/>
      <c r="AZ4426" s="95"/>
      <c r="BA4426" s="95"/>
      <c r="BB4426" s="95"/>
      <c r="BC4426" s="95"/>
      <c r="BD4426" s="95"/>
      <c r="BE4426" s="95"/>
      <c r="BF4426" s="95"/>
      <c r="BG4426" s="95"/>
      <c r="BH4426" s="95"/>
      <c r="BI4426" s="95"/>
      <c r="BJ4426" s="95"/>
      <c r="BK4426" s="95"/>
      <c r="BL4426" s="95"/>
      <c r="BM4426" s="95"/>
      <c r="BN4426" s="95"/>
      <c r="BO4426" s="95"/>
      <c r="BP4426" s="95"/>
      <c r="BQ4426" s="95"/>
      <c r="BR4426" s="95"/>
      <c r="BS4426" s="95"/>
      <c r="BT4426" s="95"/>
      <c r="BU4426" s="95"/>
      <c r="BV4426" s="95"/>
      <c r="BW4426" s="95"/>
      <c r="BX4426" s="95"/>
      <c r="BY4426" s="95"/>
      <c r="BZ4426" s="95"/>
      <c r="CD4426" s="95"/>
      <c r="CE4426" s="95"/>
      <c r="CF4426" s="95"/>
    </row>
    <row r="4427" spans="1:84" s="43" customFormat="1" x14ac:dyDescent="0.25">
      <c r="A4427" s="152"/>
      <c r="B4427" s="152"/>
      <c r="C4427" s="152"/>
      <c r="D4427" s="152"/>
      <c r="E4427" s="152"/>
      <c r="F4427" s="62"/>
      <c r="G4427" s="62"/>
      <c r="I4427" s="152"/>
      <c r="K4427" s="152"/>
      <c r="L4427" s="152"/>
      <c r="M4427" s="152"/>
      <c r="N4427" s="152"/>
      <c r="O4427" s="63"/>
      <c r="P4427" s="152"/>
      <c r="Q4427" s="152"/>
      <c r="S4427" s="205"/>
      <c r="T4427" s="205"/>
      <c r="U4427" s="205"/>
      <c r="V4427" s="39"/>
      <c r="W4427" s="39"/>
      <c r="X4427" s="39"/>
      <c r="Y4427" s="39"/>
      <c r="AD4427" s="191"/>
      <c r="AE4427" s="191"/>
      <c r="AF4427" s="260"/>
      <c r="AG4427" s="191"/>
      <c r="AH4427" s="191"/>
      <c r="AI4427" s="260"/>
      <c r="AR4427" s="68"/>
      <c r="AS4427" s="68"/>
      <c r="AW4427" s="95"/>
      <c r="AX4427" s="95"/>
      <c r="AY4427" s="95"/>
      <c r="AZ4427" s="95"/>
      <c r="BA4427" s="95"/>
      <c r="BB4427" s="95"/>
      <c r="BC4427" s="95"/>
      <c r="BD4427" s="95"/>
      <c r="BE4427" s="95"/>
      <c r="BF4427" s="95"/>
      <c r="BG4427" s="95"/>
      <c r="BH4427" s="95"/>
      <c r="BI4427" s="95"/>
      <c r="BJ4427" s="95"/>
      <c r="BK4427" s="95"/>
      <c r="BL4427" s="95"/>
      <c r="BM4427" s="95"/>
      <c r="BN4427" s="95"/>
      <c r="BO4427" s="95"/>
      <c r="BP4427" s="95"/>
      <c r="BQ4427" s="95"/>
      <c r="BR4427" s="95"/>
      <c r="BS4427" s="95"/>
      <c r="BT4427" s="95"/>
      <c r="BU4427" s="95"/>
      <c r="BV4427" s="95"/>
      <c r="BW4427" s="95"/>
      <c r="BX4427" s="95"/>
      <c r="BY4427" s="95"/>
      <c r="BZ4427" s="95"/>
      <c r="CD4427" s="95"/>
      <c r="CE4427" s="95"/>
      <c r="CF4427" s="95"/>
    </row>
    <row r="4428" spans="1:84" s="43" customFormat="1" x14ac:dyDescent="0.25">
      <c r="A4428" s="152"/>
      <c r="B4428" s="152"/>
      <c r="C4428" s="152"/>
      <c r="D4428" s="152"/>
      <c r="E4428" s="152"/>
      <c r="F4428" s="62"/>
      <c r="G4428" s="62"/>
      <c r="I4428" s="152"/>
      <c r="K4428" s="152"/>
      <c r="L4428" s="152"/>
      <c r="M4428" s="152"/>
      <c r="N4428" s="152"/>
      <c r="O4428" s="63"/>
      <c r="P4428" s="152"/>
      <c r="Q4428" s="152"/>
      <c r="S4428" s="205"/>
      <c r="T4428" s="205"/>
      <c r="U4428" s="205"/>
      <c r="V4428" s="39"/>
      <c r="W4428" s="39"/>
      <c r="X4428" s="39"/>
      <c r="Y4428" s="39"/>
      <c r="AD4428" s="191"/>
      <c r="AE4428" s="191"/>
      <c r="AF4428" s="260"/>
      <c r="AG4428" s="191"/>
      <c r="AH4428" s="191"/>
      <c r="AI4428" s="260"/>
      <c r="AR4428" s="68"/>
      <c r="AS4428" s="68"/>
      <c r="AW4428" s="95"/>
      <c r="AX4428" s="95"/>
      <c r="AY4428" s="95"/>
      <c r="AZ4428" s="95"/>
      <c r="BA4428" s="95"/>
      <c r="BB4428" s="95"/>
      <c r="BC4428" s="95"/>
      <c r="BD4428" s="95"/>
      <c r="BE4428" s="95"/>
      <c r="BF4428" s="95"/>
      <c r="BG4428" s="95"/>
      <c r="BH4428" s="95"/>
      <c r="BI4428" s="95"/>
      <c r="BJ4428" s="95"/>
      <c r="BK4428" s="95"/>
      <c r="BL4428" s="95"/>
      <c r="BM4428" s="95"/>
      <c r="BN4428" s="95"/>
      <c r="BO4428" s="95"/>
      <c r="BP4428" s="95"/>
      <c r="BQ4428" s="95"/>
      <c r="BR4428" s="95"/>
      <c r="BS4428" s="95"/>
      <c r="BT4428" s="95"/>
      <c r="BU4428" s="95"/>
      <c r="BV4428" s="95"/>
      <c r="BW4428" s="95"/>
      <c r="BX4428" s="95"/>
      <c r="BY4428" s="95"/>
      <c r="BZ4428" s="95"/>
      <c r="CD4428" s="95"/>
      <c r="CE4428" s="95"/>
      <c r="CF4428" s="95"/>
    </row>
    <row r="4429" spans="1:84" s="43" customFormat="1" x14ac:dyDescent="0.25">
      <c r="A4429" s="152"/>
      <c r="B4429" s="152"/>
      <c r="C4429" s="152"/>
      <c r="D4429" s="152"/>
      <c r="E4429" s="152"/>
      <c r="F4429" s="62"/>
      <c r="G4429" s="62"/>
      <c r="I4429" s="152"/>
      <c r="K4429" s="152"/>
      <c r="L4429" s="152"/>
      <c r="M4429" s="152"/>
      <c r="N4429" s="152"/>
      <c r="O4429" s="63"/>
      <c r="P4429" s="152"/>
      <c r="Q4429" s="152"/>
      <c r="S4429" s="205"/>
      <c r="T4429" s="205"/>
      <c r="U4429" s="205"/>
      <c r="V4429" s="39"/>
      <c r="W4429" s="39"/>
      <c r="X4429" s="39"/>
      <c r="Y4429" s="39"/>
      <c r="AD4429" s="191"/>
      <c r="AE4429" s="191"/>
      <c r="AF4429" s="260"/>
      <c r="AG4429" s="191"/>
      <c r="AH4429" s="191"/>
      <c r="AI4429" s="260"/>
      <c r="AR4429" s="68"/>
      <c r="AS4429" s="68"/>
      <c r="AW4429" s="95"/>
      <c r="AX4429" s="95"/>
      <c r="AY4429" s="95"/>
      <c r="AZ4429" s="95"/>
      <c r="BA4429" s="95"/>
      <c r="BB4429" s="95"/>
      <c r="BC4429" s="95"/>
      <c r="BD4429" s="95"/>
      <c r="BE4429" s="95"/>
      <c r="BF4429" s="95"/>
      <c r="BG4429" s="95"/>
      <c r="BH4429" s="95"/>
      <c r="BI4429" s="95"/>
      <c r="BJ4429" s="95"/>
      <c r="BK4429" s="95"/>
      <c r="BL4429" s="95"/>
      <c r="BM4429" s="95"/>
      <c r="BN4429" s="95"/>
      <c r="BO4429" s="95"/>
      <c r="BP4429" s="95"/>
      <c r="BQ4429" s="95"/>
      <c r="BR4429" s="95"/>
      <c r="BS4429" s="95"/>
      <c r="BT4429" s="95"/>
      <c r="BU4429" s="95"/>
      <c r="BV4429" s="95"/>
      <c r="BW4429" s="95"/>
      <c r="BX4429" s="95"/>
      <c r="BY4429" s="95"/>
      <c r="BZ4429" s="95"/>
      <c r="CD4429" s="95"/>
      <c r="CE4429" s="95"/>
      <c r="CF4429" s="95"/>
    </row>
    <row r="4430" spans="1:84" s="43" customFormat="1" x14ac:dyDescent="0.25">
      <c r="A4430" s="152"/>
      <c r="B4430" s="152"/>
      <c r="C4430" s="152"/>
      <c r="D4430" s="152"/>
      <c r="E4430" s="152"/>
      <c r="F4430" s="62"/>
      <c r="G4430" s="62"/>
      <c r="I4430" s="152"/>
      <c r="K4430" s="152"/>
      <c r="L4430" s="152"/>
      <c r="M4430" s="152"/>
      <c r="N4430" s="152"/>
      <c r="O4430" s="63"/>
      <c r="P4430" s="152"/>
      <c r="Q4430" s="152"/>
      <c r="S4430" s="205"/>
      <c r="T4430" s="205"/>
      <c r="U4430" s="205"/>
      <c r="V4430" s="39"/>
      <c r="W4430" s="39"/>
      <c r="X4430" s="39"/>
      <c r="Y4430" s="39"/>
      <c r="AD4430" s="191"/>
      <c r="AE4430" s="191"/>
      <c r="AF4430" s="260"/>
      <c r="AG4430" s="191"/>
      <c r="AH4430" s="191"/>
      <c r="AI4430" s="260"/>
      <c r="AR4430" s="68"/>
      <c r="AS4430" s="68"/>
      <c r="AW4430" s="95"/>
      <c r="AX4430" s="95"/>
      <c r="AY4430" s="95"/>
      <c r="AZ4430" s="95"/>
      <c r="BA4430" s="95"/>
      <c r="BB4430" s="95"/>
      <c r="BC4430" s="95"/>
      <c r="BD4430" s="95"/>
      <c r="BE4430" s="95"/>
      <c r="BF4430" s="95"/>
      <c r="BG4430" s="95"/>
      <c r="BH4430" s="95"/>
      <c r="BI4430" s="95"/>
      <c r="BJ4430" s="95"/>
      <c r="BK4430" s="95"/>
      <c r="BL4430" s="95"/>
      <c r="BM4430" s="95"/>
      <c r="BN4430" s="95"/>
      <c r="BO4430" s="95"/>
      <c r="BP4430" s="95"/>
      <c r="BQ4430" s="95"/>
      <c r="BR4430" s="95"/>
      <c r="BS4430" s="95"/>
      <c r="BT4430" s="95"/>
      <c r="BU4430" s="95"/>
      <c r="BV4430" s="95"/>
      <c r="BW4430" s="95"/>
      <c r="BX4430" s="95"/>
      <c r="BY4430" s="95"/>
      <c r="BZ4430" s="95"/>
      <c r="CD4430" s="95"/>
      <c r="CE4430" s="95"/>
      <c r="CF4430" s="95"/>
    </row>
    <row r="4431" spans="1:84" s="43" customFormat="1" x14ac:dyDescent="0.25">
      <c r="A4431" s="152"/>
      <c r="B4431" s="152"/>
      <c r="C4431" s="152"/>
      <c r="D4431" s="152"/>
      <c r="E4431" s="152"/>
      <c r="F4431" s="62"/>
      <c r="G4431" s="62"/>
      <c r="I4431" s="152"/>
      <c r="K4431" s="152"/>
      <c r="L4431" s="152"/>
      <c r="M4431" s="152"/>
      <c r="N4431" s="152"/>
      <c r="O4431" s="63"/>
      <c r="P4431" s="152"/>
      <c r="Q4431" s="152"/>
      <c r="S4431" s="205"/>
      <c r="T4431" s="205"/>
      <c r="U4431" s="205"/>
      <c r="V4431" s="39"/>
      <c r="W4431" s="39"/>
      <c r="X4431" s="39"/>
      <c r="Y4431" s="39"/>
      <c r="AD4431" s="191"/>
      <c r="AE4431" s="191"/>
      <c r="AF4431" s="260"/>
      <c r="AG4431" s="191"/>
      <c r="AH4431" s="191"/>
      <c r="AI4431" s="260"/>
      <c r="AR4431" s="68"/>
      <c r="AS4431" s="68"/>
      <c r="AW4431" s="95"/>
      <c r="AX4431" s="95"/>
      <c r="AY4431" s="95"/>
      <c r="AZ4431" s="95"/>
      <c r="BA4431" s="95"/>
      <c r="BB4431" s="95"/>
      <c r="BC4431" s="95"/>
      <c r="BD4431" s="95"/>
      <c r="BE4431" s="95"/>
      <c r="BF4431" s="95"/>
      <c r="BG4431" s="95"/>
      <c r="BH4431" s="95"/>
      <c r="BI4431" s="95"/>
      <c r="BJ4431" s="95"/>
      <c r="BK4431" s="95"/>
      <c r="BL4431" s="95"/>
      <c r="BM4431" s="95"/>
      <c r="BN4431" s="95"/>
      <c r="BO4431" s="95"/>
      <c r="BP4431" s="95"/>
      <c r="BQ4431" s="95"/>
      <c r="BR4431" s="95"/>
      <c r="BS4431" s="95"/>
      <c r="BT4431" s="95"/>
      <c r="BU4431" s="95"/>
      <c r="BV4431" s="95"/>
      <c r="BW4431" s="95"/>
      <c r="BX4431" s="95"/>
      <c r="BY4431" s="95"/>
      <c r="BZ4431" s="95"/>
      <c r="CD4431" s="95"/>
      <c r="CE4431" s="95"/>
      <c r="CF4431" s="95"/>
    </row>
    <row r="4432" spans="1:84" s="43" customFormat="1" x14ac:dyDescent="0.25">
      <c r="A4432" s="152"/>
      <c r="B4432" s="152"/>
      <c r="C4432" s="152"/>
      <c r="D4432" s="152"/>
      <c r="E4432" s="152"/>
      <c r="F4432" s="62"/>
      <c r="G4432" s="62"/>
      <c r="I4432" s="152"/>
      <c r="K4432" s="152"/>
      <c r="L4432" s="152"/>
      <c r="M4432" s="152"/>
      <c r="N4432" s="152"/>
      <c r="O4432" s="63"/>
      <c r="P4432" s="152"/>
      <c r="Q4432" s="152"/>
      <c r="S4432" s="205"/>
      <c r="T4432" s="205"/>
      <c r="U4432" s="205"/>
      <c r="V4432" s="39"/>
      <c r="W4432" s="39"/>
      <c r="X4432" s="39"/>
      <c r="Y4432" s="39"/>
      <c r="AD4432" s="191"/>
      <c r="AE4432" s="191"/>
      <c r="AF4432" s="260"/>
      <c r="AG4432" s="191"/>
      <c r="AH4432" s="191"/>
      <c r="AI4432" s="260"/>
      <c r="AR4432" s="68"/>
      <c r="AS4432" s="68"/>
      <c r="AW4432" s="95"/>
      <c r="AX4432" s="95"/>
      <c r="AY4432" s="95"/>
      <c r="AZ4432" s="95"/>
      <c r="BA4432" s="95"/>
      <c r="BB4432" s="95"/>
      <c r="BC4432" s="95"/>
      <c r="BD4432" s="95"/>
      <c r="BE4432" s="95"/>
      <c r="BF4432" s="95"/>
      <c r="BG4432" s="95"/>
      <c r="BH4432" s="95"/>
      <c r="BI4432" s="95"/>
      <c r="BJ4432" s="95"/>
      <c r="BK4432" s="95"/>
      <c r="BL4432" s="95"/>
      <c r="BM4432" s="95"/>
      <c r="BN4432" s="95"/>
      <c r="BO4432" s="95"/>
      <c r="BP4432" s="95"/>
      <c r="BQ4432" s="95"/>
      <c r="BR4432" s="95"/>
      <c r="BS4432" s="95"/>
      <c r="BT4432" s="95"/>
      <c r="BU4432" s="95"/>
      <c r="BV4432" s="95"/>
      <c r="BW4432" s="95"/>
      <c r="BX4432" s="95"/>
      <c r="BY4432" s="95"/>
      <c r="BZ4432" s="95"/>
      <c r="CD4432" s="95"/>
      <c r="CE4432" s="95"/>
      <c r="CF4432" s="95"/>
    </row>
    <row r="4433" spans="1:84" s="43" customFormat="1" x14ac:dyDescent="0.25">
      <c r="A4433" s="152"/>
      <c r="B4433" s="152"/>
      <c r="C4433" s="152"/>
      <c r="D4433" s="152"/>
      <c r="E4433" s="152"/>
      <c r="F4433" s="62"/>
      <c r="G4433" s="62"/>
      <c r="I4433" s="152"/>
      <c r="K4433" s="152"/>
      <c r="L4433" s="152"/>
      <c r="M4433" s="152"/>
      <c r="N4433" s="152"/>
      <c r="O4433" s="63"/>
      <c r="P4433" s="152"/>
      <c r="Q4433" s="152"/>
      <c r="S4433" s="205"/>
      <c r="T4433" s="205"/>
      <c r="U4433" s="205"/>
      <c r="V4433" s="39"/>
      <c r="W4433" s="39"/>
      <c r="X4433" s="39"/>
      <c r="Y4433" s="39"/>
      <c r="AD4433" s="191"/>
      <c r="AE4433" s="191"/>
      <c r="AF4433" s="260"/>
      <c r="AG4433" s="191"/>
      <c r="AH4433" s="191"/>
      <c r="AI4433" s="260"/>
      <c r="AR4433" s="68"/>
      <c r="AS4433" s="68"/>
      <c r="AW4433" s="95"/>
      <c r="AX4433" s="95"/>
      <c r="AY4433" s="95"/>
      <c r="AZ4433" s="95"/>
      <c r="BA4433" s="95"/>
      <c r="BB4433" s="95"/>
      <c r="BC4433" s="95"/>
      <c r="BD4433" s="95"/>
      <c r="BE4433" s="95"/>
      <c r="BF4433" s="95"/>
      <c r="BG4433" s="95"/>
      <c r="BH4433" s="95"/>
      <c r="BI4433" s="95"/>
      <c r="BJ4433" s="95"/>
      <c r="BK4433" s="95"/>
      <c r="BL4433" s="95"/>
      <c r="BM4433" s="95"/>
      <c r="BN4433" s="95"/>
      <c r="BO4433" s="95"/>
      <c r="BP4433" s="95"/>
      <c r="BQ4433" s="95"/>
      <c r="BR4433" s="95"/>
      <c r="BS4433" s="95"/>
      <c r="BT4433" s="95"/>
      <c r="BU4433" s="95"/>
      <c r="BV4433" s="95"/>
      <c r="BW4433" s="95"/>
      <c r="BX4433" s="95"/>
      <c r="BY4433" s="95"/>
      <c r="BZ4433" s="95"/>
      <c r="CD4433" s="95"/>
      <c r="CE4433" s="95"/>
      <c r="CF4433" s="95"/>
    </row>
    <row r="4434" spans="1:84" s="43" customFormat="1" x14ac:dyDescent="0.25">
      <c r="A4434" s="152"/>
      <c r="B4434" s="152"/>
      <c r="C4434" s="152"/>
      <c r="D4434" s="152"/>
      <c r="E4434" s="152"/>
      <c r="F4434" s="62"/>
      <c r="G4434" s="62"/>
      <c r="I4434" s="152"/>
      <c r="K4434" s="152"/>
      <c r="L4434" s="152"/>
      <c r="M4434" s="152"/>
      <c r="N4434" s="152"/>
      <c r="O4434" s="63"/>
      <c r="P4434" s="152"/>
      <c r="Q4434" s="152"/>
      <c r="S4434" s="205"/>
      <c r="T4434" s="205"/>
      <c r="U4434" s="205"/>
      <c r="V4434" s="39"/>
      <c r="W4434" s="39"/>
      <c r="X4434" s="39"/>
      <c r="Y4434" s="39"/>
      <c r="AD4434" s="191"/>
      <c r="AE4434" s="191"/>
      <c r="AF4434" s="260"/>
      <c r="AG4434" s="191"/>
      <c r="AH4434" s="191"/>
      <c r="AI4434" s="260"/>
      <c r="AR4434" s="68"/>
      <c r="AS4434" s="68"/>
      <c r="AW4434" s="95"/>
      <c r="AX4434" s="95"/>
      <c r="AY4434" s="95"/>
      <c r="AZ4434" s="95"/>
      <c r="BA4434" s="95"/>
      <c r="BB4434" s="95"/>
      <c r="BC4434" s="95"/>
      <c r="BD4434" s="95"/>
      <c r="BE4434" s="95"/>
      <c r="BF4434" s="95"/>
      <c r="BG4434" s="95"/>
      <c r="BH4434" s="95"/>
      <c r="BI4434" s="95"/>
      <c r="BJ4434" s="95"/>
      <c r="BK4434" s="95"/>
      <c r="BL4434" s="95"/>
      <c r="BM4434" s="95"/>
      <c r="BN4434" s="95"/>
      <c r="BO4434" s="95"/>
      <c r="BP4434" s="95"/>
      <c r="BQ4434" s="95"/>
      <c r="BR4434" s="95"/>
      <c r="BS4434" s="95"/>
      <c r="BT4434" s="95"/>
      <c r="BU4434" s="95"/>
      <c r="BV4434" s="95"/>
      <c r="BW4434" s="95"/>
      <c r="BX4434" s="95"/>
      <c r="BY4434" s="95"/>
      <c r="BZ4434" s="95"/>
      <c r="CD4434" s="95"/>
      <c r="CE4434" s="95"/>
      <c r="CF4434" s="95"/>
    </row>
    <row r="4435" spans="1:84" s="43" customFormat="1" x14ac:dyDescent="0.25">
      <c r="A4435" s="152"/>
      <c r="B4435" s="152"/>
      <c r="C4435" s="152"/>
      <c r="D4435" s="152"/>
      <c r="E4435" s="152"/>
      <c r="F4435" s="62"/>
      <c r="G4435" s="62"/>
      <c r="I4435" s="152"/>
      <c r="K4435" s="152"/>
      <c r="L4435" s="152"/>
      <c r="M4435" s="152"/>
      <c r="N4435" s="152"/>
      <c r="O4435" s="63"/>
      <c r="P4435" s="152"/>
      <c r="Q4435" s="152"/>
      <c r="S4435" s="205"/>
      <c r="T4435" s="205"/>
      <c r="U4435" s="205"/>
      <c r="V4435" s="39"/>
      <c r="W4435" s="39"/>
      <c r="X4435" s="39"/>
      <c r="Y4435" s="39"/>
      <c r="AD4435" s="191"/>
      <c r="AE4435" s="191"/>
      <c r="AF4435" s="260"/>
      <c r="AG4435" s="191"/>
      <c r="AH4435" s="191"/>
      <c r="AI4435" s="260"/>
      <c r="AR4435" s="68"/>
      <c r="AS4435" s="68"/>
      <c r="AW4435" s="95"/>
      <c r="AX4435" s="95"/>
      <c r="AY4435" s="95"/>
      <c r="AZ4435" s="95"/>
      <c r="BA4435" s="95"/>
      <c r="BB4435" s="95"/>
      <c r="BC4435" s="95"/>
      <c r="BD4435" s="95"/>
      <c r="BE4435" s="95"/>
      <c r="BF4435" s="95"/>
      <c r="BG4435" s="95"/>
      <c r="BH4435" s="95"/>
      <c r="BI4435" s="95"/>
      <c r="BJ4435" s="95"/>
      <c r="BK4435" s="95"/>
      <c r="BL4435" s="95"/>
      <c r="BM4435" s="95"/>
      <c r="BN4435" s="95"/>
      <c r="BO4435" s="95"/>
      <c r="BP4435" s="95"/>
      <c r="BQ4435" s="95"/>
      <c r="BR4435" s="95"/>
      <c r="BS4435" s="95"/>
      <c r="BT4435" s="95"/>
      <c r="BU4435" s="95"/>
      <c r="BV4435" s="95"/>
      <c r="BW4435" s="95"/>
      <c r="BX4435" s="95"/>
      <c r="BY4435" s="95"/>
      <c r="BZ4435" s="95"/>
      <c r="CD4435" s="95"/>
      <c r="CE4435" s="95"/>
      <c r="CF4435" s="95"/>
    </row>
    <row r="4436" spans="1:84" s="43" customFormat="1" x14ac:dyDescent="0.25">
      <c r="A4436" s="152"/>
      <c r="B4436" s="152"/>
      <c r="C4436" s="152"/>
      <c r="D4436" s="152"/>
      <c r="E4436" s="152"/>
      <c r="F4436" s="62"/>
      <c r="G4436" s="62"/>
      <c r="I4436" s="152"/>
      <c r="K4436" s="152"/>
      <c r="L4436" s="152"/>
      <c r="M4436" s="152"/>
      <c r="N4436" s="152"/>
      <c r="O4436" s="63"/>
      <c r="P4436" s="152"/>
      <c r="Q4436" s="152"/>
      <c r="S4436" s="205"/>
      <c r="T4436" s="205"/>
      <c r="U4436" s="205"/>
      <c r="V4436" s="39"/>
      <c r="W4436" s="39"/>
      <c r="X4436" s="39"/>
      <c r="Y4436" s="39"/>
      <c r="AD4436" s="191"/>
      <c r="AE4436" s="191"/>
      <c r="AF4436" s="260"/>
      <c r="AG4436" s="191"/>
      <c r="AH4436" s="191"/>
      <c r="AI4436" s="260"/>
      <c r="AR4436" s="68"/>
      <c r="AS4436" s="68"/>
      <c r="AW4436" s="95"/>
      <c r="AX4436" s="95"/>
      <c r="AY4436" s="95"/>
      <c r="AZ4436" s="95"/>
      <c r="BA4436" s="95"/>
      <c r="BB4436" s="95"/>
      <c r="BC4436" s="95"/>
      <c r="BD4436" s="95"/>
      <c r="BE4436" s="95"/>
      <c r="BF4436" s="95"/>
      <c r="BG4436" s="95"/>
      <c r="BH4436" s="95"/>
      <c r="BI4436" s="95"/>
      <c r="BJ4436" s="95"/>
      <c r="BK4436" s="95"/>
      <c r="BL4436" s="95"/>
      <c r="BM4436" s="95"/>
      <c r="BN4436" s="95"/>
      <c r="BO4436" s="95"/>
      <c r="BP4436" s="95"/>
      <c r="BQ4436" s="95"/>
      <c r="BR4436" s="95"/>
      <c r="BS4436" s="95"/>
      <c r="BT4436" s="95"/>
      <c r="BU4436" s="95"/>
      <c r="BV4436" s="95"/>
      <c r="BW4436" s="95"/>
      <c r="BX4436" s="95"/>
      <c r="BY4436" s="95"/>
      <c r="BZ4436" s="95"/>
      <c r="CD4436" s="95"/>
      <c r="CE4436" s="95"/>
      <c r="CF4436" s="95"/>
    </row>
    <row r="4437" spans="1:84" s="43" customFormat="1" x14ac:dyDescent="0.25">
      <c r="A4437" s="152"/>
      <c r="B4437" s="152"/>
      <c r="C4437" s="152"/>
      <c r="D4437" s="152"/>
      <c r="E4437" s="152"/>
      <c r="F4437" s="62"/>
      <c r="G4437" s="62"/>
      <c r="I4437" s="152"/>
      <c r="K4437" s="152"/>
      <c r="L4437" s="152"/>
      <c r="M4437" s="152"/>
      <c r="N4437" s="152"/>
      <c r="O4437" s="63"/>
      <c r="P4437" s="152"/>
      <c r="Q4437" s="152"/>
      <c r="S4437" s="205"/>
      <c r="T4437" s="205"/>
      <c r="U4437" s="205"/>
      <c r="V4437" s="39"/>
      <c r="W4437" s="39"/>
      <c r="X4437" s="39"/>
      <c r="Y4437" s="39"/>
      <c r="AD4437" s="191"/>
      <c r="AE4437" s="191"/>
      <c r="AF4437" s="260"/>
      <c r="AG4437" s="191"/>
      <c r="AH4437" s="191"/>
      <c r="AI4437" s="260"/>
      <c r="AR4437" s="68"/>
      <c r="AS4437" s="68"/>
      <c r="AW4437" s="95"/>
      <c r="AX4437" s="95"/>
      <c r="AY4437" s="95"/>
      <c r="AZ4437" s="95"/>
      <c r="BA4437" s="95"/>
      <c r="BB4437" s="95"/>
      <c r="BC4437" s="95"/>
      <c r="BD4437" s="95"/>
      <c r="BE4437" s="95"/>
      <c r="BF4437" s="95"/>
      <c r="BG4437" s="95"/>
      <c r="BH4437" s="95"/>
      <c r="BI4437" s="95"/>
      <c r="BJ4437" s="95"/>
      <c r="BK4437" s="95"/>
      <c r="BL4437" s="95"/>
      <c r="BM4437" s="95"/>
      <c r="BN4437" s="95"/>
      <c r="BO4437" s="95"/>
      <c r="BP4437" s="95"/>
      <c r="BQ4437" s="95"/>
      <c r="BR4437" s="95"/>
      <c r="BS4437" s="95"/>
      <c r="BT4437" s="95"/>
      <c r="BU4437" s="95"/>
      <c r="BV4437" s="95"/>
      <c r="BW4437" s="95"/>
      <c r="BX4437" s="95"/>
      <c r="BY4437" s="95"/>
      <c r="BZ4437" s="95"/>
      <c r="CD4437" s="95"/>
      <c r="CE4437" s="95"/>
      <c r="CF4437" s="95"/>
    </row>
    <row r="4438" spans="1:84" s="43" customFormat="1" x14ac:dyDescent="0.25">
      <c r="A4438" s="152"/>
      <c r="B4438" s="152"/>
      <c r="C4438" s="152"/>
      <c r="D4438" s="152"/>
      <c r="E4438" s="152"/>
      <c r="F4438" s="62"/>
      <c r="G4438" s="62"/>
      <c r="I4438" s="152"/>
      <c r="K4438" s="152"/>
      <c r="L4438" s="152"/>
      <c r="M4438" s="152"/>
      <c r="N4438" s="152"/>
      <c r="O4438" s="63"/>
      <c r="P4438" s="152"/>
      <c r="Q4438" s="152"/>
      <c r="S4438" s="205"/>
      <c r="T4438" s="205"/>
      <c r="U4438" s="205"/>
      <c r="V4438" s="39"/>
      <c r="W4438" s="39"/>
      <c r="X4438" s="39"/>
      <c r="Y4438" s="39"/>
      <c r="AD4438" s="191"/>
      <c r="AE4438" s="191"/>
      <c r="AF4438" s="260"/>
      <c r="AG4438" s="191"/>
      <c r="AH4438" s="191"/>
      <c r="AI4438" s="260"/>
      <c r="AR4438" s="68"/>
      <c r="AS4438" s="68"/>
      <c r="AW4438" s="95"/>
      <c r="AX4438" s="95"/>
      <c r="AY4438" s="95"/>
      <c r="AZ4438" s="95"/>
      <c r="BA4438" s="95"/>
      <c r="BB4438" s="95"/>
      <c r="BC4438" s="95"/>
      <c r="BD4438" s="95"/>
      <c r="BE4438" s="95"/>
      <c r="BF4438" s="95"/>
      <c r="BG4438" s="95"/>
      <c r="BH4438" s="95"/>
      <c r="BI4438" s="95"/>
      <c r="BJ4438" s="95"/>
      <c r="BK4438" s="95"/>
      <c r="BL4438" s="95"/>
      <c r="BM4438" s="95"/>
      <c r="BN4438" s="95"/>
      <c r="BO4438" s="95"/>
      <c r="BP4438" s="95"/>
      <c r="BQ4438" s="95"/>
      <c r="BR4438" s="95"/>
      <c r="BS4438" s="95"/>
      <c r="BT4438" s="95"/>
      <c r="BU4438" s="95"/>
      <c r="BV4438" s="95"/>
      <c r="BW4438" s="95"/>
      <c r="BX4438" s="95"/>
      <c r="BY4438" s="95"/>
      <c r="BZ4438" s="95"/>
      <c r="CD4438" s="95"/>
      <c r="CE4438" s="95"/>
      <c r="CF4438" s="95"/>
    </row>
    <row r="4439" spans="1:84" s="43" customFormat="1" x14ac:dyDescent="0.25">
      <c r="A4439" s="152"/>
      <c r="B4439" s="152"/>
      <c r="C4439" s="152"/>
      <c r="D4439" s="152"/>
      <c r="E4439" s="152"/>
      <c r="F4439" s="62"/>
      <c r="G4439" s="62"/>
      <c r="I4439" s="152"/>
      <c r="K4439" s="152"/>
      <c r="L4439" s="152"/>
      <c r="M4439" s="152"/>
      <c r="N4439" s="152"/>
      <c r="O4439" s="63"/>
      <c r="P4439" s="152"/>
      <c r="Q4439" s="152"/>
      <c r="S4439" s="205"/>
      <c r="T4439" s="205"/>
      <c r="U4439" s="205"/>
      <c r="V4439" s="39"/>
      <c r="W4439" s="39"/>
      <c r="X4439" s="39"/>
      <c r="Y4439" s="39"/>
      <c r="AD4439" s="191"/>
      <c r="AE4439" s="191"/>
      <c r="AF4439" s="260"/>
      <c r="AG4439" s="191"/>
      <c r="AH4439" s="191"/>
      <c r="AI4439" s="260"/>
      <c r="AR4439" s="68"/>
      <c r="AS4439" s="68"/>
      <c r="AW4439" s="95"/>
      <c r="AX4439" s="95"/>
      <c r="AY4439" s="95"/>
      <c r="AZ4439" s="95"/>
      <c r="BA4439" s="95"/>
      <c r="BB4439" s="95"/>
      <c r="BC4439" s="95"/>
      <c r="BD4439" s="95"/>
      <c r="BE4439" s="95"/>
      <c r="BF4439" s="95"/>
      <c r="BG4439" s="95"/>
      <c r="BH4439" s="95"/>
      <c r="BI4439" s="95"/>
      <c r="BJ4439" s="95"/>
      <c r="BK4439" s="95"/>
      <c r="BL4439" s="95"/>
      <c r="BM4439" s="95"/>
      <c r="BN4439" s="95"/>
      <c r="BO4439" s="95"/>
      <c r="BP4439" s="95"/>
      <c r="BQ4439" s="95"/>
      <c r="BR4439" s="95"/>
      <c r="BS4439" s="95"/>
      <c r="BT4439" s="95"/>
      <c r="BU4439" s="95"/>
      <c r="BV4439" s="95"/>
      <c r="BW4439" s="95"/>
      <c r="BX4439" s="95"/>
      <c r="BY4439" s="95"/>
      <c r="BZ4439" s="95"/>
      <c r="CD4439" s="95"/>
      <c r="CE4439" s="95"/>
      <c r="CF4439" s="95"/>
    </row>
    <row r="4440" spans="1:84" s="43" customFormat="1" x14ac:dyDescent="0.25">
      <c r="A4440" s="152"/>
      <c r="B4440" s="152"/>
      <c r="C4440" s="152"/>
      <c r="D4440" s="152"/>
      <c r="E4440" s="152"/>
      <c r="F4440" s="62"/>
      <c r="G4440" s="62"/>
      <c r="I4440" s="152"/>
      <c r="K4440" s="152"/>
      <c r="L4440" s="152"/>
      <c r="M4440" s="152"/>
      <c r="N4440" s="152"/>
      <c r="O4440" s="63"/>
      <c r="P4440" s="152"/>
      <c r="Q4440" s="152"/>
      <c r="S4440" s="205"/>
      <c r="T4440" s="205"/>
      <c r="U4440" s="205"/>
      <c r="V4440" s="39"/>
      <c r="W4440" s="39"/>
      <c r="X4440" s="39"/>
      <c r="Y4440" s="39"/>
      <c r="AD4440" s="191"/>
      <c r="AE4440" s="191"/>
      <c r="AF4440" s="260"/>
      <c r="AG4440" s="191"/>
      <c r="AH4440" s="191"/>
      <c r="AI4440" s="260"/>
      <c r="AR4440" s="68"/>
      <c r="AS4440" s="68"/>
      <c r="AW4440" s="95"/>
      <c r="AX4440" s="95"/>
      <c r="AY4440" s="95"/>
      <c r="AZ4440" s="95"/>
      <c r="BA4440" s="95"/>
      <c r="BB4440" s="95"/>
      <c r="BC4440" s="95"/>
      <c r="BD4440" s="95"/>
      <c r="BE4440" s="95"/>
      <c r="BF4440" s="95"/>
      <c r="BG4440" s="95"/>
      <c r="BH4440" s="95"/>
      <c r="BI4440" s="95"/>
      <c r="BJ4440" s="95"/>
      <c r="BK4440" s="95"/>
      <c r="BL4440" s="95"/>
      <c r="BM4440" s="95"/>
      <c r="BN4440" s="95"/>
      <c r="BO4440" s="95"/>
      <c r="BP4440" s="95"/>
      <c r="BQ4440" s="95"/>
      <c r="BR4440" s="95"/>
      <c r="BS4440" s="95"/>
      <c r="BT4440" s="95"/>
      <c r="BU4440" s="95"/>
      <c r="BV4440" s="95"/>
      <c r="BW4440" s="95"/>
      <c r="BX4440" s="95"/>
      <c r="BY4440" s="95"/>
      <c r="BZ4440" s="95"/>
      <c r="CD4440" s="95"/>
      <c r="CE4440" s="95"/>
      <c r="CF4440" s="95"/>
    </row>
    <row r="4441" spans="1:84" s="43" customFormat="1" x14ac:dyDescent="0.25">
      <c r="A4441" s="152"/>
      <c r="B4441" s="152"/>
      <c r="C4441" s="152"/>
      <c r="D4441" s="152"/>
      <c r="E4441" s="152"/>
      <c r="F4441" s="62"/>
      <c r="G4441" s="62"/>
      <c r="I4441" s="152"/>
      <c r="K4441" s="152"/>
      <c r="L4441" s="152"/>
      <c r="M4441" s="152"/>
      <c r="N4441" s="152"/>
      <c r="O4441" s="63"/>
      <c r="P4441" s="152"/>
      <c r="Q4441" s="152"/>
      <c r="S4441" s="205"/>
      <c r="T4441" s="205"/>
      <c r="U4441" s="205"/>
      <c r="V4441" s="39"/>
      <c r="W4441" s="39"/>
      <c r="X4441" s="39"/>
      <c r="Y4441" s="39"/>
      <c r="AD4441" s="191"/>
      <c r="AE4441" s="191"/>
      <c r="AF4441" s="260"/>
      <c r="AG4441" s="191"/>
      <c r="AH4441" s="191"/>
      <c r="AI4441" s="260"/>
      <c r="AR4441" s="68"/>
      <c r="AS4441" s="68"/>
      <c r="AW4441" s="95"/>
      <c r="AX4441" s="95"/>
      <c r="AY4441" s="95"/>
      <c r="AZ4441" s="95"/>
      <c r="BA4441" s="95"/>
      <c r="BB4441" s="95"/>
      <c r="BC4441" s="95"/>
      <c r="BD4441" s="95"/>
      <c r="BE4441" s="95"/>
      <c r="BF4441" s="95"/>
      <c r="BG4441" s="95"/>
      <c r="BH4441" s="95"/>
      <c r="BI4441" s="95"/>
      <c r="BJ4441" s="95"/>
      <c r="BK4441" s="95"/>
      <c r="BL4441" s="95"/>
      <c r="BM4441" s="95"/>
      <c r="BN4441" s="95"/>
      <c r="BO4441" s="95"/>
      <c r="BP4441" s="95"/>
      <c r="BQ4441" s="95"/>
      <c r="BR4441" s="95"/>
      <c r="BS4441" s="95"/>
      <c r="BT4441" s="95"/>
      <c r="BU4441" s="95"/>
      <c r="BV4441" s="95"/>
      <c r="BW4441" s="95"/>
      <c r="BX4441" s="95"/>
      <c r="BY4441" s="95"/>
      <c r="BZ4441" s="95"/>
      <c r="CD4441" s="95"/>
      <c r="CE4441" s="95"/>
      <c r="CF4441" s="95"/>
    </row>
    <row r="4442" spans="1:84" s="43" customFormat="1" x14ac:dyDescent="0.25">
      <c r="A4442" s="152"/>
      <c r="B4442" s="152"/>
      <c r="C4442" s="152"/>
      <c r="D4442" s="152"/>
      <c r="E4442" s="152"/>
      <c r="F4442" s="62"/>
      <c r="G4442" s="62"/>
      <c r="I4442" s="152"/>
      <c r="K4442" s="152"/>
      <c r="L4442" s="152"/>
      <c r="M4442" s="152"/>
      <c r="N4442" s="152"/>
      <c r="O4442" s="63"/>
      <c r="P4442" s="152"/>
      <c r="Q4442" s="152"/>
      <c r="S4442" s="205"/>
      <c r="T4442" s="205"/>
      <c r="U4442" s="205"/>
      <c r="V4442" s="39"/>
      <c r="W4442" s="39"/>
      <c r="X4442" s="39"/>
      <c r="Y4442" s="39"/>
      <c r="AD4442" s="191"/>
      <c r="AE4442" s="191"/>
      <c r="AF4442" s="260"/>
      <c r="AG4442" s="191"/>
      <c r="AH4442" s="191"/>
      <c r="AI4442" s="260"/>
      <c r="AR4442" s="68"/>
      <c r="AS4442" s="68"/>
      <c r="AW4442" s="95"/>
      <c r="AX4442" s="95"/>
      <c r="AY4442" s="95"/>
      <c r="AZ4442" s="95"/>
      <c r="BA4442" s="95"/>
      <c r="BB4442" s="95"/>
      <c r="BC4442" s="95"/>
      <c r="BD4442" s="95"/>
      <c r="BE4442" s="95"/>
      <c r="BF4442" s="95"/>
      <c r="BG4442" s="95"/>
      <c r="BH4442" s="95"/>
      <c r="BI4442" s="95"/>
      <c r="BJ4442" s="95"/>
      <c r="BK4442" s="95"/>
      <c r="BL4442" s="95"/>
      <c r="BM4442" s="95"/>
      <c r="BN4442" s="95"/>
      <c r="BO4442" s="95"/>
      <c r="BP4442" s="95"/>
      <c r="BQ4442" s="95"/>
      <c r="BR4442" s="95"/>
      <c r="BS4442" s="95"/>
      <c r="BT4442" s="95"/>
      <c r="BU4442" s="95"/>
      <c r="BV4442" s="95"/>
      <c r="BW4442" s="95"/>
      <c r="BX4442" s="95"/>
      <c r="BY4442" s="95"/>
      <c r="BZ4442" s="95"/>
      <c r="CD4442" s="95"/>
      <c r="CE4442" s="95"/>
      <c r="CF4442" s="95"/>
    </row>
    <row r="4443" spans="1:84" s="43" customFormat="1" x14ac:dyDescent="0.25">
      <c r="A4443" s="152"/>
      <c r="B4443" s="152"/>
      <c r="C4443" s="152"/>
      <c r="D4443" s="152"/>
      <c r="E4443" s="152"/>
      <c r="F4443" s="62"/>
      <c r="G4443" s="62"/>
      <c r="I4443" s="152"/>
      <c r="K4443" s="152"/>
      <c r="L4443" s="152"/>
      <c r="M4443" s="152"/>
      <c r="N4443" s="152"/>
      <c r="O4443" s="63"/>
      <c r="P4443" s="152"/>
      <c r="Q4443" s="152"/>
      <c r="S4443" s="205"/>
      <c r="T4443" s="205"/>
      <c r="U4443" s="205"/>
      <c r="V4443" s="39"/>
      <c r="W4443" s="39"/>
      <c r="X4443" s="39"/>
      <c r="Y4443" s="39"/>
      <c r="AD4443" s="191"/>
      <c r="AE4443" s="191"/>
      <c r="AF4443" s="260"/>
      <c r="AG4443" s="191"/>
      <c r="AH4443" s="191"/>
      <c r="AI4443" s="260"/>
      <c r="AR4443" s="68"/>
      <c r="AS4443" s="68"/>
      <c r="AW4443" s="95"/>
      <c r="AX4443" s="95"/>
      <c r="AY4443" s="95"/>
      <c r="AZ4443" s="95"/>
      <c r="BA4443" s="95"/>
      <c r="BB4443" s="95"/>
      <c r="BC4443" s="95"/>
      <c r="BD4443" s="95"/>
      <c r="BE4443" s="95"/>
      <c r="BF4443" s="95"/>
      <c r="BG4443" s="95"/>
      <c r="BH4443" s="95"/>
      <c r="BI4443" s="95"/>
      <c r="BJ4443" s="95"/>
      <c r="BK4443" s="95"/>
      <c r="BL4443" s="95"/>
      <c r="BM4443" s="95"/>
      <c r="BN4443" s="95"/>
      <c r="BO4443" s="95"/>
      <c r="BP4443" s="95"/>
      <c r="BQ4443" s="95"/>
      <c r="BR4443" s="95"/>
      <c r="BS4443" s="95"/>
      <c r="BT4443" s="95"/>
      <c r="BU4443" s="95"/>
      <c r="BV4443" s="95"/>
      <c r="BW4443" s="95"/>
      <c r="BX4443" s="95"/>
      <c r="BY4443" s="95"/>
      <c r="BZ4443" s="95"/>
      <c r="CD4443" s="95"/>
      <c r="CE4443" s="95"/>
      <c r="CF4443" s="95"/>
    </row>
    <row r="4444" spans="1:84" s="43" customFormat="1" x14ac:dyDescent="0.25">
      <c r="A4444" s="152"/>
      <c r="B4444" s="152"/>
      <c r="C4444" s="152"/>
      <c r="D4444" s="152"/>
      <c r="E4444" s="152"/>
      <c r="F4444" s="62"/>
      <c r="G4444" s="62"/>
      <c r="I4444" s="152"/>
      <c r="K4444" s="152"/>
      <c r="L4444" s="152"/>
      <c r="M4444" s="152"/>
      <c r="N4444" s="152"/>
      <c r="O4444" s="63"/>
      <c r="P4444" s="152"/>
      <c r="Q4444" s="152"/>
      <c r="S4444" s="205"/>
      <c r="T4444" s="205"/>
      <c r="U4444" s="205"/>
      <c r="V4444" s="39"/>
      <c r="W4444" s="39"/>
      <c r="X4444" s="39"/>
      <c r="Y4444" s="39"/>
      <c r="AD4444" s="191"/>
      <c r="AE4444" s="191"/>
      <c r="AF4444" s="260"/>
      <c r="AG4444" s="191"/>
      <c r="AH4444" s="191"/>
      <c r="AI4444" s="260"/>
      <c r="AR4444" s="68"/>
      <c r="AS4444" s="68"/>
      <c r="AW4444" s="95"/>
      <c r="AX4444" s="95"/>
      <c r="AY4444" s="95"/>
      <c r="AZ4444" s="95"/>
      <c r="BA4444" s="95"/>
      <c r="BB4444" s="95"/>
      <c r="BC4444" s="95"/>
      <c r="BD4444" s="95"/>
      <c r="BE4444" s="95"/>
      <c r="BF4444" s="95"/>
      <c r="BG4444" s="95"/>
      <c r="BH4444" s="95"/>
      <c r="BI4444" s="95"/>
      <c r="BJ4444" s="95"/>
      <c r="BK4444" s="95"/>
      <c r="BL4444" s="95"/>
      <c r="BM4444" s="95"/>
      <c r="BN4444" s="95"/>
      <c r="BO4444" s="95"/>
      <c r="BP4444" s="95"/>
      <c r="BQ4444" s="95"/>
      <c r="BR4444" s="95"/>
      <c r="BS4444" s="95"/>
      <c r="BT4444" s="95"/>
      <c r="BU4444" s="95"/>
      <c r="BV4444" s="95"/>
      <c r="BW4444" s="95"/>
      <c r="BX4444" s="95"/>
      <c r="BY4444" s="95"/>
      <c r="BZ4444" s="95"/>
      <c r="CD4444" s="95"/>
      <c r="CE4444" s="95"/>
      <c r="CF4444" s="95"/>
    </row>
    <row r="4445" spans="1:84" s="43" customFormat="1" x14ac:dyDescent="0.25">
      <c r="A4445" s="152"/>
      <c r="B4445" s="152"/>
      <c r="C4445" s="152"/>
      <c r="D4445" s="152"/>
      <c r="E4445" s="152"/>
      <c r="F4445" s="62"/>
      <c r="G4445" s="62"/>
      <c r="I4445" s="152"/>
      <c r="K4445" s="152"/>
      <c r="L4445" s="152"/>
      <c r="M4445" s="152"/>
      <c r="N4445" s="152"/>
      <c r="O4445" s="63"/>
      <c r="P4445" s="152"/>
      <c r="Q4445" s="152"/>
      <c r="S4445" s="205"/>
      <c r="T4445" s="205"/>
      <c r="U4445" s="205"/>
      <c r="V4445" s="39"/>
      <c r="W4445" s="39"/>
      <c r="X4445" s="39"/>
      <c r="Y4445" s="39"/>
      <c r="AD4445" s="191"/>
      <c r="AE4445" s="191"/>
      <c r="AF4445" s="260"/>
      <c r="AG4445" s="191"/>
      <c r="AH4445" s="191"/>
      <c r="AI4445" s="260"/>
      <c r="AR4445" s="68"/>
      <c r="AS4445" s="68"/>
      <c r="AW4445" s="95"/>
      <c r="AX4445" s="95"/>
      <c r="AY4445" s="95"/>
      <c r="AZ4445" s="95"/>
      <c r="BA4445" s="95"/>
      <c r="BB4445" s="95"/>
      <c r="BC4445" s="95"/>
      <c r="BD4445" s="95"/>
      <c r="BE4445" s="95"/>
      <c r="BF4445" s="95"/>
      <c r="BG4445" s="95"/>
      <c r="BH4445" s="95"/>
      <c r="BI4445" s="95"/>
      <c r="BJ4445" s="95"/>
      <c r="BK4445" s="95"/>
      <c r="BL4445" s="95"/>
      <c r="BM4445" s="95"/>
      <c r="BN4445" s="95"/>
      <c r="BO4445" s="95"/>
      <c r="BP4445" s="95"/>
      <c r="BQ4445" s="95"/>
      <c r="BR4445" s="95"/>
      <c r="BS4445" s="95"/>
      <c r="BT4445" s="95"/>
      <c r="BU4445" s="95"/>
      <c r="BV4445" s="95"/>
      <c r="BW4445" s="95"/>
      <c r="BX4445" s="95"/>
      <c r="BY4445" s="95"/>
      <c r="BZ4445" s="95"/>
      <c r="CD4445" s="95"/>
      <c r="CE4445" s="95"/>
      <c r="CF4445" s="95"/>
    </row>
    <row r="4446" spans="1:84" s="43" customFormat="1" x14ac:dyDescent="0.25">
      <c r="A4446" s="152"/>
      <c r="B4446" s="152"/>
      <c r="C4446" s="152"/>
      <c r="D4446" s="152"/>
      <c r="E4446" s="152"/>
      <c r="F4446" s="62"/>
      <c r="G4446" s="62"/>
      <c r="I4446" s="152"/>
      <c r="K4446" s="152"/>
      <c r="L4446" s="152"/>
      <c r="M4446" s="152"/>
      <c r="N4446" s="152"/>
      <c r="O4446" s="63"/>
      <c r="P4446" s="152"/>
      <c r="Q4446" s="152"/>
      <c r="S4446" s="205"/>
      <c r="T4446" s="205"/>
      <c r="U4446" s="205"/>
      <c r="V4446" s="39"/>
      <c r="W4446" s="39"/>
      <c r="X4446" s="39"/>
      <c r="Y4446" s="39"/>
      <c r="AD4446" s="191"/>
      <c r="AE4446" s="191"/>
      <c r="AF4446" s="260"/>
      <c r="AG4446" s="191"/>
      <c r="AH4446" s="191"/>
      <c r="AI4446" s="260"/>
      <c r="AR4446" s="68"/>
      <c r="AS4446" s="68"/>
      <c r="AW4446" s="95"/>
      <c r="AX4446" s="95"/>
      <c r="AY4446" s="95"/>
      <c r="AZ4446" s="95"/>
      <c r="BA4446" s="95"/>
      <c r="BB4446" s="95"/>
      <c r="BC4446" s="95"/>
      <c r="BD4446" s="95"/>
      <c r="BE4446" s="95"/>
      <c r="BF4446" s="95"/>
      <c r="BG4446" s="95"/>
      <c r="BH4446" s="95"/>
      <c r="BI4446" s="95"/>
      <c r="BJ4446" s="95"/>
      <c r="BK4446" s="95"/>
      <c r="BL4446" s="95"/>
      <c r="BM4446" s="95"/>
      <c r="BN4446" s="95"/>
      <c r="BO4446" s="95"/>
      <c r="BP4446" s="95"/>
      <c r="BQ4446" s="95"/>
      <c r="BR4446" s="95"/>
      <c r="BS4446" s="95"/>
      <c r="BT4446" s="95"/>
      <c r="BU4446" s="95"/>
      <c r="BV4446" s="95"/>
      <c r="BW4446" s="95"/>
      <c r="BX4446" s="95"/>
      <c r="BY4446" s="95"/>
      <c r="BZ4446" s="95"/>
      <c r="CD4446" s="95"/>
      <c r="CE4446" s="95"/>
      <c r="CF4446" s="95"/>
    </row>
    <row r="4447" spans="1:84" s="43" customFormat="1" x14ac:dyDescent="0.25">
      <c r="A4447" s="152"/>
      <c r="B4447" s="152"/>
      <c r="C4447" s="152"/>
      <c r="D4447" s="152"/>
      <c r="E4447" s="152"/>
      <c r="F4447" s="62"/>
      <c r="G4447" s="62"/>
      <c r="I4447" s="152"/>
      <c r="K4447" s="152"/>
      <c r="L4447" s="152"/>
      <c r="M4447" s="152"/>
      <c r="N4447" s="152"/>
      <c r="O4447" s="63"/>
      <c r="P4447" s="152"/>
      <c r="Q4447" s="152"/>
      <c r="S4447" s="205"/>
      <c r="T4447" s="205"/>
      <c r="U4447" s="205"/>
      <c r="V4447" s="39"/>
      <c r="W4447" s="39"/>
      <c r="X4447" s="39"/>
      <c r="Y4447" s="39"/>
      <c r="AD4447" s="191"/>
      <c r="AE4447" s="191"/>
      <c r="AF4447" s="260"/>
      <c r="AG4447" s="191"/>
      <c r="AH4447" s="191"/>
      <c r="AI4447" s="260"/>
      <c r="AR4447" s="68"/>
      <c r="AS4447" s="68"/>
      <c r="AW4447" s="95"/>
      <c r="AX4447" s="95"/>
      <c r="AY4447" s="95"/>
      <c r="AZ4447" s="95"/>
      <c r="BA4447" s="95"/>
      <c r="BB4447" s="95"/>
      <c r="BC4447" s="95"/>
      <c r="BD4447" s="95"/>
      <c r="BE4447" s="95"/>
      <c r="BF4447" s="95"/>
      <c r="BG4447" s="95"/>
      <c r="BH4447" s="95"/>
      <c r="BI4447" s="95"/>
      <c r="BJ4447" s="95"/>
      <c r="BK4447" s="95"/>
      <c r="BL4447" s="95"/>
      <c r="BM4447" s="95"/>
      <c r="BN4447" s="95"/>
      <c r="BO4447" s="95"/>
      <c r="BP4447" s="95"/>
      <c r="BQ4447" s="95"/>
      <c r="BR4447" s="95"/>
      <c r="BS4447" s="95"/>
      <c r="BT4447" s="95"/>
      <c r="BU4447" s="95"/>
      <c r="BV4447" s="95"/>
      <c r="BW4447" s="95"/>
      <c r="BX4447" s="95"/>
      <c r="BY4447" s="95"/>
      <c r="BZ4447" s="95"/>
      <c r="CD4447" s="95"/>
      <c r="CE4447" s="95"/>
      <c r="CF4447" s="95"/>
    </row>
    <row r="4448" spans="1:84" s="43" customFormat="1" x14ac:dyDescent="0.25">
      <c r="A4448" s="152"/>
      <c r="B4448" s="152"/>
      <c r="C4448" s="152"/>
      <c r="D4448" s="152"/>
      <c r="E4448" s="152"/>
      <c r="F4448" s="62"/>
      <c r="G4448" s="62"/>
      <c r="I4448" s="152"/>
      <c r="K4448" s="152"/>
      <c r="L4448" s="152"/>
      <c r="M4448" s="152"/>
      <c r="N4448" s="152"/>
      <c r="O4448" s="63"/>
      <c r="P4448" s="152"/>
      <c r="Q4448" s="152"/>
      <c r="S4448" s="205"/>
      <c r="T4448" s="205"/>
      <c r="U4448" s="205"/>
      <c r="V4448" s="39"/>
      <c r="W4448" s="39"/>
      <c r="X4448" s="39"/>
      <c r="Y4448" s="39"/>
      <c r="AD4448" s="191"/>
      <c r="AE4448" s="191"/>
      <c r="AF4448" s="260"/>
      <c r="AG4448" s="191"/>
      <c r="AH4448" s="191"/>
      <c r="AI4448" s="260"/>
      <c r="AR4448" s="68"/>
      <c r="AS4448" s="68"/>
      <c r="AW4448" s="95"/>
      <c r="AX4448" s="95"/>
      <c r="AY4448" s="95"/>
      <c r="AZ4448" s="95"/>
      <c r="BA4448" s="95"/>
      <c r="BB4448" s="95"/>
      <c r="BC4448" s="95"/>
      <c r="BD4448" s="95"/>
      <c r="BE4448" s="95"/>
      <c r="BF4448" s="95"/>
      <c r="BG4448" s="95"/>
      <c r="BH4448" s="95"/>
      <c r="BI4448" s="95"/>
      <c r="BJ4448" s="95"/>
      <c r="BK4448" s="95"/>
      <c r="BL4448" s="95"/>
      <c r="BM4448" s="95"/>
      <c r="BN4448" s="95"/>
      <c r="BO4448" s="95"/>
      <c r="BP4448" s="95"/>
      <c r="BQ4448" s="95"/>
      <c r="BR4448" s="95"/>
      <c r="BS4448" s="95"/>
      <c r="BT4448" s="95"/>
      <c r="BU4448" s="95"/>
      <c r="BV4448" s="95"/>
      <c r="BW4448" s="95"/>
      <c r="BX4448" s="95"/>
      <c r="BY4448" s="95"/>
      <c r="BZ4448" s="95"/>
      <c r="CD4448" s="95"/>
      <c r="CE4448" s="95"/>
      <c r="CF4448" s="95"/>
    </row>
    <row r="4449" spans="1:84" s="43" customFormat="1" x14ac:dyDescent="0.25">
      <c r="A4449" s="152"/>
      <c r="B4449" s="152"/>
      <c r="C4449" s="152"/>
      <c r="D4449" s="152"/>
      <c r="E4449" s="152"/>
      <c r="F4449" s="62"/>
      <c r="G4449" s="62"/>
      <c r="I4449" s="152"/>
      <c r="K4449" s="152"/>
      <c r="L4449" s="152"/>
      <c r="M4449" s="152"/>
      <c r="N4449" s="152"/>
      <c r="O4449" s="63"/>
      <c r="P4449" s="152"/>
      <c r="Q4449" s="152"/>
      <c r="S4449" s="205"/>
      <c r="T4449" s="205"/>
      <c r="U4449" s="205"/>
      <c r="V4449" s="39"/>
      <c r="W4449" s="39"/>
      <c r="X4449" s="39"/>
      <c r="Y4449" s="39"/>
      <c r="AD4449" s="191"/>
      <c r="AE4449" s="191"/>
      <c r="AF4449" s="260"/>
      <c r="AG4449" s="191"/>
      <c r="AH4449" s="191"/>
      <c r="AI4449" s="260"/>
      <c r="AR4449" s="68"/>
      <c r="AS4449" s="68"/>
      <c r="AW4449" s="95"/>
      <c r="AX4449" s="95"/>
      <c r="AY4449" s="95"/>
      <c r="AZ4449" s="95"/>
      <c r="BA4449" s="95"/>
      <c r="BB4449" s="95"/>
      <c r="BC4449" s="95"/>
      <c r="BD4449" s="95"/>
      <c r="BE4449" s="95"/>
      <c r="BF4449" s="95"/>
      <c r="BG4449" s="95"/>
      <c r="BH4449" s="95"/>
      <c r="BI4449" s="95"/>
      <c r="BJ4449" s="95"/>
      <c r="BK4449" s="95"/>
      <c r="BL4449" s="95"/>
      <c r="BM4449" s="95"/>
      <c r="BN4449" s="95"/>
      <c r="BO4449" s="95"/>
      <c r="BP4449" s="95"/>
      <c r="BQ4449" s="95"/>
      <c r="BR4449" s="95"/>
      <c r="BS4449" s="95"/>
      <c r="BT4449" s="95"/>
      <c r="BU4449" s="95"/>
      <c r="BV4449" s="95"/>
      <c r="BW4449" s="95"/>
      <c r="BX4449" s="95"/>
      <c r="BY4449" s="95"/>
      <c r="BZ4449" s="95"/>
      <c r="CD4449" s="95"/>
      <c r="CE4449" s="95"/>
      <c r="CF4449" s="95"/>
    </row>
    <row r="4450" spans="1:84" s="45" customFormat="1" x14ac:dyDescent="0.25">
      <c r="A4450" s="41"/>
      <c r="B4450" s="41"/>
      <c r="C4450" s="41"/>
      <c r="D4450" s="41"/>
      <c r="E4450" s="41"/>
      <c r="F4450" s="64"/>
      <c r="G4450" s="64"/>
      <c r="I4450" s="41"/>
      <c r="K4450" s="41"/>
      <c r="L4450" s="41"/>
      <c r="M4450" s="41"/>
      <c r="N4450" s="41"/>
      <c r="O4450" s="65"/>
      <c r="P4450" s="41"/>
      <c r="Q4450" s="41"/>
      <c r="S4450" s="192"/>
      <c r="T4450" s="192"/>
      <c r="U4450" s="192"/>
      <c r="V4450" s="44"/>
      <c r="W4450" s="44"/>
      <c r="X4450" s="44"/>
      <c r="Y4450" s="44"/>
      <c r="AD4450" s="194"/>
      <c r="AE4450" s="194"/>
      <c r="AF4450" s="263"/>
      <c r="AG4450" s="194"/>
      <c r="AH4450" s="194"/>
      <c r="AI4450" s="263"/>
      <c r="AR4450" s="69"/>
      <c r="AS4450" s="69"/>
      <c r="AW4450" s="95"/>
      <c r="AX4450" s="95"/>
      <c r="AY4450" s="95"/>
      <c r="AZ4450" s="95"/>
      <c r="BA4450" s="95"/>
      <c r="BB4450" s="95"/>
      <c r="BC4450" s="95"/>
      <c r="BD4450" s="95"/>
      <c r="BE4450" s="95"/>
      <c r="BF4450" s="95"/>
      <c r="BG4450" s="95"/>
      <c r="BH4450" s="95"/>
      <c r="BI4450" s="95"/>
      <c r="BJ4450" s="95"/>
      <c r="BK4450" s="95"/>
      <c r="BL4450" s="95"/>
      <c r="BM4450" s="95"/>
      <c r="BN4450" s="95"/>
      <c r="BO4450" s="95"/>
      <c r="BP4450" s="95"/>
      <c r="BQ4450" s="95"/>
      <c r="BR4450" s="95"/>
      <c r="BS4450" s="95"/>
      <c r="BT4450" s="95"/>
      <c r="BU4450" s="95"/>
      <c r="BV4450" s="95"/>
      <c r="BW4450" s="95"/>
      <c r="BX4450" s="95"/>
      <c r="BY4450" s="95"/>
      <c r="BZ4450" s="95"/>
      <c r="CD4450" s="95"/>
      <c r="CE4450" s="95"/>
      <c r="CF4450" s="95"/>
    </row>
    <row r="4451" spans="1:84" x14ac:dyDescent="0.25">
      <c r="AK4451" s="33"/>
    </row>
  </sheetData>
  <autoFilter ref="A8:CF267"/>
  <mergeCells count="13">
    <mergeCell ref="BK259:BL259"/>
    <mergeCell ref="A2:AV2"/>
    <mergeCell ref="S6:U6"/>
    <mergeCell ref="W6:Y6"/>
    <mergeCell ref="Z6:AG6"/>
    <mergeCell ref="AK6:AT6"/>
    <mergeCell ref="O298:P298"/>
    <mergeCell ref="R298:U298"/>
    <mergeCell ref="X298:Z298"/>
    <mergeCell ref="AD298:AL298"/>
    <mergeCell ref="O299:P299"/>
    <mergeCell ref="R299:U299"/>
    <mergeCell ref="AG299:AK299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PLANTILLA SEPTIEMBRE</vt:lpstr>
      <vt:lpstr>Hoja1</vt:lpstr>
      <vt:lpstr>AUMENTO DE SUELDO</vt:lpstr>
      <vt:lpstr>Hoja1!Área_de_impresión</vt:lpstr>
      <vt:lpstr>'PLANTILLA SEPTIEMBRE'!Área_de_impresión</vt:lpstr>
      <vt:lpstr>'PLANTILLA SEPTIEMBRE'!Títulos_a_imprimir</vt:lpstr>
    </vt:vector>
  </TitlesOfParts>
  <Company>Dark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HC</dc:creator>
  <cp:lastModifiedBy>Abg. Luis Salazar</cp:lastModifiedBy>
  <cp:lastPrinted>2015-10-13T18:22:05Z</cp:lastPrinted>
  <dcterms:created xsi:type="dcterms:W3CDTF">2012-01-18T16:13:49Z</dcterms:created>
  <dcterms:modified xsi:type="dcterms:W3CDTF">2015-10-22T20:24:38Z</dcterms:modified>
</cp:coreProperties>
</file>